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90" windowWidth="23475" windowHeight="9090" tabRatio="919" activeTab="1"/>
  </bookViews>
  <sheets>
    <sheet name="Definiciones" sheetId="5" r:id="rId1"/>
    <sheet name="Gasto" sheetId="2" r:id="rId2"/>
    <sheet name="Ingreso" sheetId="13"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state="veryHidden" r:id="rId13"/>
  </sheets>
  <functionGroups builtInGroupCount="17"/>
  <definedNames>
    <definedName name="_xlnm._FilterDatabase" localSheetId="11" hidden="1">Catálogos!$A$2:$E$291</definedName>
    <definedName name="_xlnm._FilterDatabase" localSheetId="6" hidden="1">'Clasif.Func. (Para qué gasto)'!$B$11:$C$181</definedName>
    <definedName name="_xlnm._FilterDatabase" localSheetId="9" hidden="1">'Datos del gasto'!$A$1:$O$7695</definedName>
    <definedName name="_xlnm._FilterDatabase" localSheetId="10" hidden="1">'Datos del Ingreso'!$A$1:$G$128</definedName>
    <definedName name="_xlnm._FilterDatabase" localSheetId="7" hidden="1">'Fte.F (Cómo Financio el gasto)'!$E$11:$E$799</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Catálogos!$G$4:$G$300</definedName>
    <definedName name="Codigo_FF">Catálogos!$M$4:$M$500</definedName>
    <definedName name="Codigo_Ingresos">OFFSET(Catálogos!$R$4,0,0,COUNTA(Catálogos!$R$4:$R$1302),1)</definedName>
    <definedName name="Codigo_OBJ">Catálogos!$B$5:$B$300</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gasta)'!$A$10:$A$49</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_xlnm.Print_Titles" localSheetId="1">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D67" i="10" l="1"/>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G129" i="14" l="1"/>
  <c r="G130" i="14"/>
  <c r="G131" i="14"/>
  <c r="G132" i="14"/>
  <c r="G133" i="14"/>
  <c r="G134" i="14"/>
  <c r="G135" i="14"/>
  <c r="G136" i="14"/>
  <c r="G137" i="14"/>
  <c r="G138" i="14"/>
  <c r="G139" i="14"/>
  <c r="F802" i="9" l="1"/>
  <c r="D181" i="8"/>
  <c r="C353" i="11"/>
  <c r="D10" i="12"/>
  <c r="G8" i="9"/>
  <c r="E9" i="8"/>
  <c r="E9" i="11"/>
  <c r="A342" i="11"/>
  <c r="E341" i="11"/>
  <c r="E340" i="11" s="1"/>
  <c r="A340" i="11" s="1"/>
  <c r="A341" i="11" l="1"/>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B1" i="10" l="1"/>
  <c r="C43" i="6" s="1"/>
  <c r="D180" i="8" l="1"/>
  <c r="C352" i="11"/>
  <c r="F801" i="9"/>
  <c r="C51" i="7"/>
  <c r="C44" i="12"/>
  <c r="C84" i="10"/>
  <c r="C85" i="10" s="1"/>
  <c r="D84" i="10"/>
  <c r="D32" i="10" l="1"/>
  <c r="C6" i="12" s="1"/>
  <c r="B37" i="12"/>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0" i="10" l="1"/>
  <c r="D31" i="10"/>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49" i="7"/>
  <c r="D48" i="7"/>
  <c r="D47" i="7"/>
  <c r="D46" i="7"/>
  <c r="D44" i="7"/>
  <c r="D43" i="7"/>
  <c r="D41" i="7"/>
  <c r="D40" i="7"/>
  <c r="D39" i="7"/>
  <c r="D37" i="7"/>
  <c r="D36" i="7"/>
  <c r="D35" i="7"/>
  <c r="D34" i="7"/>
  <c r="D33" i="7"/>
  <c r="D31" i="7"/>
  <c r="D30" i="7"/>
  <c r="D29" i="7"/>
  <c r="D28" i="7"/>
  <c r="D27" i="7"/>
  <c r="D24" i="7"/>
  <c r="D23" i="7"/>
  <c r="D22" i="7"/>
  <c r="D20" i="7"/>
  <c r="D19" i="7"/>
  <c r="D17" i="7"/>
  <c r="D16" i="7"/>
  <c r="D15" i="7"/>
  <c r="DK69" i="10" l="1"/>
  <c r="DJ68" i="10"/>
  <c r="CI69" i="10"/>
  <c r="CH68" i="10"/>
  <c r="EK69" i="10"/>
  <c r="EJ68" i="10"/>
  <c r="FL68" i="10"/>
  <c r="FM69" i="10"/>
  <c r="BH68" i="10"/>
  <c r="BI69" i="10"/>
  <c r="AG69" i="10"/>
  <c r="AF68" i="10"/>
  <c r="J14" i="4"/>
  <c r="J15" i="4" s="1"/>
  <c r="A15" i="7"/>
  <c r="A16" i="7"/>
  <c r="A17" i="7"/>
  <c r="A19" i="7"/>
  <c r="A20" i="7"/>
  <c r="A22" i="7"/>
  <c r="A23" i="7"/>
  <c r="A24" i="7"/>
  <c r="A27" i="7"/>
  <c r="A28" i="7"/>
  <c r="A29" i="7"/>
  <c r="A30" i="7"/>
  <c r="A31" i="7"/>
  <c r="A33" i="7"/>
  <c r="A34" i="7"/>
  <c r="A35" i="7"/>
  <c r="A36" i="7"/>
  <c r="A37" i="7"/>
  <c r="A39" i="7"/>
  <c r="A40" i="7"/>
  <c r="A41" i="7"/>
  <c r="A43" i="7"/>
  <c r="A44" i="7"/>
  <c r="A46" i="7"/>
  <c r="A47" i="7"/>
  <c r="A48" i="7"/>
  <c r="A49"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5" i="7"/>
  <c r="D38" i="7"/>
  <c r="D32" i="7"/>
  <c r="D26" i="7"/>
  <c r="D21" i="7"/>
  <c r="D18" i="7"/>
  <c r="D14"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3" i="7"/>
  <c r="A14" i="7"/>
  <c r="A18" i="7"/>
  <c r="A21" i="7"/>
  <c r="D25" i="7"/>
  <c r="A26" i="7"/>
  <c r="A32" i="7"/>
  <c r="A38" i="7"/>
  <c r="D42" i="7"/>
  <c r="A45"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2"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5" i="7"/>
  <c r="D12" i="7"/>
  <c r="A13"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2"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<sst xmlns="http://schemas.openxmlformats.org/spreadsheetml/2006/main" count="102509" uniqueCount="8719">
  <si>
    <t>Ejercicio</t>
  </si>
  <si>
    <t>Centro_Gestor</t>
  </si>
  <si>
    <t>Fondos</t>
  </si>
  <si>
    <t>CE</t>
  </si>
  <si>
    <t>CFUN</t>
  </si>
  <si>
    <t>Descripcion</t>
  </si>
  <si>
    <t>Coletilla</t>
  </si>
  <si>
    <t>Cedula Juridica</t>
  </si>
  <si>
    <t>10100200</t>
  </si>
  <si>
    <t>001</t>
  </si>
  <si>
    <t>1111</t>
  </si>
  <si>
    <t>1120</t>
  </si>
  <si>
    <t/>
  </si>
  <si>
    <t>TIEMPO EXTRAORDINARIO</t>
  </si>
  <si>
    <t>RECARGO DE FUNCIONES</t>
  </si>
  <si>
    <t>DIETAS</t>
  </si>
  <si>
    <t>280</t>
  </si>
  <si>
    <t>DECIMOTERCER MES</t>
  </si>
  <si>
    <t>SALARIO ESCOLAR</t>
  </si>
  <si>
    <t>OTROS INCENTIVOS SALARIALES</t>
  </si>
  <si>
    <t>1112</t>
  </si>
  <si>
    <t>CAJA COSTARRICENSE DE SEGURO SOCIAL. (CCSS)</t>
  </si>
  <si>
    <t>4-000-042147</t>
  </si>
  <si>
    <t>BANCO POPULAR Y DE DESARROLLO COMUNAL. (BPDC)</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</si>
  <si>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</si>
  <si>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</si>
  <si>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</si>
  <si>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</si>
  <si>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</si>
  <si>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</si>
  <si>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</si>
  <si>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</si>
  <si>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</si>
  <si>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CORREO</t>
  </si>
  <si>
    <t>SERVICIO DE TELECOMUNICACIONES</t>
  </si>
  <si>
    <t>TRANSPORTE DE BIENES</t>
  </si>
  <si>
    <t>SERVICIOS ADUANEROS</t>
  </si>
  <si>
    <t>SERVICIOS GENERALES</t>
  </si>
  <si>
    <t>TRANSPORTE EN EL EXTERIOR</t>
  </si>
  <si>
    <t>MANTENIMIENTO DE EDIFICIOS, LOCALES Y TERRENOS</t>
  </si>
  <si>
    <t>MANTENIMIENTO DE INSTALACIONES Y OTRAS OBRAS</t>
  </si>
  <si>
    <t>1310</t>
  </si>
  <si>
    <t>OTROS IMPUESTOS</t>
  </si>
  <si>
    <t>INTERESES MORATORIOS Y MULTAS</t>
  </si>
  <si>
    <t>DEDUCIBLES</t>
  </si>
  <si>
    <t>COMBUSTIBLES Y LUBRICANTES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</si>
  <si>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</si>
  <si>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</si>
  <si>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</si>
  <si>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</si>
  <si>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</si>
  <si>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</si>
  <si>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</si>
  <si>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</si>
  <si>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</si>
  <si>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</si>
  <si>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</si>
  <si>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</si>
  <si>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</si>
  <si>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</si>
  <si>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</si>
  <si>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</si>
  <si>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</si>
  <si>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</si>
  <si>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</si>
  <si>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</si>
  <si>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</si>
  <si>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</si>
  <si>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</si>
  <si>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</si>
  <si>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</si>
  <si>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</si>
  <si>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</si>
  <si>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</si>
  <si>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COOPERATIVA DE AHORRO Y CRÉDITO DE EMPLEADOS DE LA CONTRALORÍA GENERAL DE LA REPÚBLICA (COOPECO R.L)</t>
  </si>
  <si>
    <t>(CONTRIBUCIÓN PATRONAL SEGÚN LEY No. 7391 ARTÍCULO 23, INCISO CH, DEL 27/04/1994 Y LEY No. 7849 DEL 20/11/1998).</t>
  </si>
  <si>
    <t>3-004-045461</t>
  </si>
  <si>
    <t>BECAS A FUNCIONARIOS</t>
  </si>
  <si>
    <t>BECAS A TERCERAS PERSONAS</t>
  </si>
  <si>
    <t>ORGANIZACIÓN LATINOAMERICANA Y DEL CARIBE DE ENTIDADES FISCALIZADORAS SUPERIORES.</t>
  </si>
  <si>
    <t>(CUOTA ANUAL SEGÚN EL ARTÍCULO 28, INCISO I Y ARTÍCULO 29 DE LA CARTA CONSTITUTIVA DE LA OLACEFS, APROBADO EN LA XXII ASAMBLEA GENERAL DE 2012 Y ARTÍCULO 7, INCISO III Y ARTÍCULO 50 DE SU REGLAMENTO).</t>
  </si>
  <si>
    <t>ORGANIZACIÓN INTERNACIONAL DE ENTIDADES DE FISCALIZACIÓN SUPERIOR - INTOSAI.</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</si>
  <si>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</si>
  <si>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</si>
  <si>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</si>
  <si>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</si>
  <si>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</si>
  <si>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</si>
  <si>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</si>
  <si>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</si>
  <si>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</si>
  <si>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</si>
  <si>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</si>
  <si>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3-007-137653</t>
  </si>
  <si>
    <t>20102100</t>
  </si>
  <si>
    <t>CONSEJO NACIONAL DE LA PERSONA ADULTA MAYOR</t>
  </si>
  <si>
    <t>(PARA EL MEJORAMIENTO DE LA CALIDAD DE ATENCIÓN DE LOS HOGARES, ALBERGUES Y CENTROS DIURNOS DE ATENCIÓN DE ANCIANOS Y PERSONAS ADULTAS MAYORES EN ESTADO DE NECESIDAD O INDIGENCIA, CAPACITACIÓN Y EDUCACIÓN, SEGÚN LEY No. 7972 DEL 22/12/1999).</t>
  </si>
  <si>
    <t>3-007-2591-07</t>
  </si>
  <si>
    <t>COMISIÓN NACIONAL DE PREVENCIÓN DE RIESGOS Y ATENCIÓN DE EMERGENCIAS</t>
  </si>
  <si>
    <t>3-007-111111</t>
  </si>
  <si>
    <t>535</t>
  </si>
  <si>
    <t>GASTOS CONFIDENCIALES</t>
  </si>
  <si>
    <t>20102401</t>
  </si>
  <si>
    <t>ASOCIACION SOLIDARISTA DE LOS FUNCIONARIOS DEL MINISTERIO DE LA PRESIDENCIA, DIRECCIÓN GENERAL DE SERVICIO CIVIL.</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</si>
  <si>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</si>
  <si>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</si>
  <si>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</si>
  <si>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</si>
  <si>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</si>
  <si>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</si>
  <si>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</si>
  <si>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(APORTE PATRONAL SEGÚN LEY No.6970 DEL 07/11/1984).</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</si>
  <si>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</si>
  <si>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</si>
  <si>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</si>
  <si>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</si>
  <si>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</si>
  <si>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</si>
  <si>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</si>
  <si>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</si>
  <si>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</si>
  <si>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</si>
  <si>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</si>
  <si>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4-000042147</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</si>
  <si>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</si>
  <si>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</si>
  <si>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</si>
  <si>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</si>
  <si>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</si>
  <si>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</si>
  <si>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</si>
  <si>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</si>
  <si>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</si>
  <si>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</si>
  <si>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</si>
  <si>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</si>
  <si>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</si>
  <si>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</si>
  <si>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</si>
  <si>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</si>
  <si>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</si>
  <si>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</si>
  <si>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</si>
  <si>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</si>
  <si>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</si>
  <si>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</si>
  <si>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</si>
  <si>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</si>
  <si>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</si>
  <si>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</si>
  <si>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</si>
  <si>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</si>
  <si>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</si>
  <si>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</si>
  <si>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</si>
  <si>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</si>
  <si>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</si>
  <si>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</si>
  <si>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</si>
  <si>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</si>
  <si>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</si>
  <si>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</si>
  <si>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</si>
  <si>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</si>
  <si>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</si>
  <si>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</si>
  <si>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</si>
  <si>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</si>
  <si>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</si>
  <si>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</si>
  <si>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</si>
  <si>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</si>
  <si>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</si>
  <si>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</si>
  <si>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</si>
  <si>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</si>
  <si>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</si>
  <si>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</si>
  <si>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</si>
  <si>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</si>
  <si>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</si>
  <si>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</si>
  <si>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</si>
  <si>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</si>
  <si>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</si>
  <si>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</si>
  <si>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</si>
  <si>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</si>
  <si>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</si>
  <si>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</si>
  <si>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</si>
  <si>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</si>
  <si>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</si>
  <si>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</si>
  <si>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</si>
  <si>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</si>
  <si>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</si>
  <si>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</si>
  <si>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</si>
  <si>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</si>
  <si>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</si>
  <si>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</si>
  <si>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</si>
  <si>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</si>
  <si>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</si>
  <si>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</si>
  <si>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</si>
  <si>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</si>
  <si>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</si>
  <si>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</si>
  <si>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</si>
  <si>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</si>
  <si>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</si>
  <si>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</si>
  <si>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</si>
  <si>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</si>
  <si>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</si>
  <si>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</si>
  <si>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</si>
  <si>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</si>
  <si>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</si>
  <si>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ASOCIACIÓN DE DESARROLLO INTEGRAL DE PURIRES EL GUARCO DE CARTAGO</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</si>
  <si>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</si>
  <si>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</si>
  <si>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</si>
  <si>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</si>
  <si>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</si>
  <si>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</si>
  <si>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</si>
  <si>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</si>
  <si>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</si>
  <si>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</si>
  <si>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</si>
  <si>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</si>
  <si>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</si>
  <si>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</si>
  <si>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</si>
  <si>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</si>
  <si>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</si>
  <si>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</si>
  <si>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</si>
  <si>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</si>
  <si>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</si>
  <si>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</si>
  <si>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</si>
  <si>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</si>
  <si>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</si>
  <si>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</si>
  <si>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</si>
  <si>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</si>
  <si>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</si>
  <si>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</si>
  <si>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</si>
  <si>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</si>
  <si>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</si>
  <si>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</si>
  <si>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</si>
  <si>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</si>
  <si>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</si>
  <si>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</si>
  <si>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</si>
  <si>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</si>
  <si>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</si>
  <si>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</si>
  <si>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</si>
  <si>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</si>
  <si>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</si>
  <si>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</si>
  <si>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</si>
  <si>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</si>
  <si>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</si>
  <si>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</si>
  <si>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</si>
  <si>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</si>
  <si>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</si>
  <si>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</si>
  <si>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</si>
  <si>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</si>
  <si>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</si>
  <si>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</si>
  <si>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</si>
  <si>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</si>
  <si>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</si>
  <si>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</si>
  <si>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</si>
  <si>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</si>
  <si>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</si>
  <si>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</si>
  <si>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</si>
  <si>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</si>
  <si>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</si>
  <si>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</si>
  <si>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</si>
  <si>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</si>
  <si>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</si>
  <si>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</si>
  <si>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</si>
  <si>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</si>
  <si>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</si>
  <si>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</si>
  <si>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</si>
  <si>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</si>
  <si>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</si>
  <si>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</si>
  <si>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</si>
  <si>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</si>
  <si>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</si>
  <si>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</si>
  <si>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</si>
  <si>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</si>
  <si>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</si>
  <si>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</si>
  <si>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</si>
  <si>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</si>
  <si>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</si>
  <si>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</si>
  <si>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</si>
  <si>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</si>
  <si>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</si>
  <si>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</si>
  <si>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</si>
  <si>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</si>
  <si>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</si>
  <si>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</si>
  <si>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</si>
  <si>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</si>
  <si>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</si>
  <si>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</si>
  <si>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</si>
  <si>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</si>
  <si>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</si>
  <si>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</si>
  <si>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</si>
  <si>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</si>
  <si>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</si>
  <si>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</si>
  <si>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</si>
  <si>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</si>
  <si>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</si>
  <si>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</si>
  <si>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</si>
  <si>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</si>
  <si>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</si>
  <si>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</si>
  <si>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</si>
  <si>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</si>
  <si>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</si>
  <si>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</si>
  <si>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</si>
  <si>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</si>
  <si>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</si>
  <si>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</si>
  <si>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</si>
  <si>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</si>
  <si>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</si>
  <si>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</si>
  <si>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</si>
  <si>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</si>
  <si>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</si>
  <si>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</si>
  <si>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</si>
  <si>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</si>
  <si>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</si>
  <si>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</si>
  <si>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</si>
  <si>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</si>
  <si>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</si>
  <si>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</si>
  <si>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</si>
  <si>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</si>
  <si>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FEDERACIÓN DE MUNICIPALIDADES DE GUANACASTE</t>
  </si>
  <si>
    <t>(PARA ATENDER LO DISPUESTO SEGÚN ARTÍCULO No.2 DE LA LEY No.9156, DEL 25/07/2013).</t>
  </si>
  <si>
    <t>3-007-061130</t>
  </si>
  <si>
    <t>MUNICIPALIDAD DE LIBERIA</t>
  </si>
  <si>
    <t>(CONSTRUCCIÓN Y DESARROLLO DE INFRAESTRUCTURA TURÍSTICA Y LA RECUPERACIÓN DEL PATRIMONIO CULTURAL).(SEGÚN ARTÍCULO No.2 DE LA LEY No.9156, DEL 25/07/2013).</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</si>
  <si>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</si>
  <si>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</si>
  <si>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</si>
  <si>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</si>
  <si>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</si>
  <si>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</si>
  <si>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</si>
  <si>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</si>
  <si>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</si>
  <si>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</si>
  <si>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</si>
  <si>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</si>
  <si>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</si>
  <si>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</si>
  <si>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</si>
  <si>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</si>
  <si>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</si>
  <si>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</si>
  <si>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</si>
  <si>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</si>
  <si>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</si>
  <si>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</si>
  <si>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</si>
  <si>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</si>
  <si>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</si>
  <si>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</si>
  <si>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</si>
  <si>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</si>
  <si>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</si>
  <si>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</si>
  <si>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</si>
  <si>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</si>
  <si>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</si>
  <si>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</si>
  <si>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</si>
  <si>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</si>
  <si>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</si>
  <si>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</si>
  <si>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</si>
  <si>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</si>
  <si>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</si>
  <si>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</si>
  <si>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</si>
  <si>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</si>
  <si>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</si>
  <si>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</si>
  <si>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</si>
  <si>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</si>
  <si>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</si>
  <si>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</si>
  <si>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</si>
  <si>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</si>
  <si>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RELATORÍA ESPECIAL PARA LA LIBERTAD DE EXPRESIÓN DE LA CORTE INTERAMERICANA DE JUSTICIA.</t>
  </si>
  <si>
    <t>(CUOTA ORDINARIA. RES. AG./RES.1550 DEL 02/06/1998).</t>
  </si>
  <si>
    <t>CORTE PERMANENTE DE ARBITRAJE.</t>
  </si>
  <si>
    <t>ONU - MANTENIMIENTO DE LA PAZ Y TRIBUNALES INTERNACIONALES.</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</si>
  <si>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</si>
  <si>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</si>
  <si>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</si>
  <si>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</si>
  <si>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</si>
  <si>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</si>
  <si>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</si>
  <si>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</si>
  <si>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3-110-51869</t>
  </si>
  <si>
    <t>(CUOTA ORDINARIA. LEY No. 8890 DEL 03/11/2010).</t>
  </si>
  <si>
    <t>CONVENCIÓN SOBRE LA PROHIBICIÓN DE MINAS ANTIPERSONALES.</t>
  </si>
  <si>
    <t>CONVENCIÓN SOBRE CIERTAS ARMAS CONVENCIONALES.</t>
  </si>
  <si>
    <t>CONVENCIÓN SOBRE LA PROHIBICIÓN DE MUNICIONES DE RACIMO.</t>
  </si>
  <si>
    <t>CONVENCIÓN DE ARMAS BIOLÓGICAS.</t>
  </si>
  <si>
    <t>20508900</t>
  </si>
  <si>
    <t>ASOCIACIÓN SOLIDARISTA DE EMPLEADOS DE LOS MINISTERIOS DE GOBERNACIÓN, POLICÍA Y SEGURIDAD PÚBLICA.</t>
  </si>
  <si>
    <t>20509001</t>
  </si>
  <si>
    <t>20509002</t>
  </si>
  <si>
    <t>SERVICIOS ESPECIALES</t>
  </si>
  <si>
    <t>20509003</t>
  </si>
  <si>
    <t>PRODUCTOS VETERINARIOS</t>
  </si>
  <si>
    <t>ALIMENTOS PARA ANIMALES</t>
  </si>
  <si>
    <t>TERRENOS</t>
  </si>
  <si>
    <t>20509004</t>
  </si>
  <si>
    <t>20509005</t>
  </si>
  <si>
    <t>20509006</t>
  </si>
  <si>
    <t>20613200</t>
  </si>
  <si>
    <t>APORTES DE CAPITAL A EMPRESAS</t>
  </si>
  <si>
    <t>2-100-042005</t>
  </si>
  <si>
    <t>ORGANIZACIÓN PARA LA COOPERACIÓN Y DESARROLLO ECONÓMICO (OCDE).</t>
  </si>
  <si>
    <t>20613402</t>
  </si>
  <si>
    <t>CENTRO INTERAMERICANO DE ADMINISTRACIÓN TRIBUTARIA (CIAT).</t>
  </si>
  <si>
    <t>20613403</t>
  </si>
  <si>
    <t>(RECURSOS PROVENIENTES DEL IMPUESTO DE SALIDA POR PUESTOS FRONTERIZOS TERRESTRES, PARA ATENDER LO ESTABLECIDO EN LA LEY No.9154).</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</si>
  <si>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</si>
  <si>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</si>
  <si>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</si>
  <si>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</si>
  <si>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</si>
  <si>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</si>
  <si>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</si>
  <si>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</si>
  <si>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</si>
  <si>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</si>
  <si>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</si>
  <si>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</si>
  <si>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</si>
  <si>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</si>
  <si>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ASOCIACION SOLIDARISTA DE EMPLEADOS DEL MINISTERIO DE AGRICULTURA Y GANADERÍA. (ASEMAG).</t>
  </si>
  <si>
    <t>3-002-056020</t>
  </si>
  <si>
    <t>INSTITUTO NACIONAL DE INNOVACIÓN TECNOLÓGICA AGROPECUARIA (INTA).</t>
  </si>
  <si>
    <t>3-007-320067</t>
  </si>
  <si>
    <t>SERVICIO NACIONAL DE SALUD ANIMAL (SENASA).</t>
  </si>
  <si>
    <t>3-007-475726</t>
  </si>
  <si>
    <t>CONSEJO NACIONAL DE CLUBES 4-S.</t>
  </si>
  <si>
    <t>(PARA CUBRIR PROYECTOS PRODUCTIVOS DE JÓVENES Y MUJERES RURALES EN COSTA RICA. SEGÚN LEY No.2680, "CREACIÓN FUNDACIÓN CLUBES 4-S" Y SUS REFORMAS DEL 23/07/2012).</t>
  </si>
  <si>
    <t>3-007-045460</t>
  </si>
  <si>
    <t>UNIVERSIDAD DE COSTA RICA - SEDE REGIONAL LIMÓN (UCR).</t>
  </si>
  <si>
    <t>INSTITUTO COSTARRICENSE DE PESCA Y ACUICULTURA (INCOPESCA).</t>
  </si>
  <si>
    <t>4-000-153004</t>
  </si>
  <si>
    <t>SERVICIO NACIONAL DE AGUAS SUBTERRÁNEAS, RIEGO Y AVENAMIENTO (SENARA).</t>
  </si>
  <si>
    <t>3-007-042041</t>
  </si>
  <si>
    <t>OFICINA NACIONAL DE SEMILLAS (ONS).</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</si>
  <si>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t>
  </si>
  <si>
    <t>3-007-061194</t>
  </si>
  <si>
    <t>4-000-042146</t>
  </si>
  <si>
    <t>ORGANIZACIÓN DE LAS NACIONES UNIDAS PARA LA AGRICULTURA Y LA ALIMENTACIÓN (FAO).</t>
  </si>
  <si>
    <t>(CUOTA ORDINARIA ANUAL, SEGÚN LEY No.6546 "ACUERDO CON FAO PARA OFICINA EN COSTA RICA" DEL 16/03/1981).</t>
  </si>
  <si>
    <t>3-003-042019</t>
  </si>
  <si>
    <t>CENTRO AGRONÓMICO TROPICAL DE INVESTIGACIÓN Y ENSEÑANZA (CATIE).</t>
  </si>
  <si>
    <t>3-003-045093</t>
  </si>
  <si>
    <t>CONSEJO AGROPECUARIO CENTROAMERICANO (CAC).</t>
  </si>
  <si>
    <t>(CUOTA ORDINARIA ANUAL, SEGÚN ACUERDO DE COOPERACIÓN TÉCNICA DEL 13/11/2003, INCLUYE RECURSOS PARA CUMPLIR CON LA IMPLEMENTACIÓN DE LA ESTRATEGIA CENTROAMERICANA DE DESARROLLO RURAL TERRITORIAL (EDECART) Y SEGÚN CONSEJO AGROPECUARIO CENTROAMERICANO (CAC) DEL 24/04/2008 Y CONSEJO REGIONAL AGRÍCOLA - CORECA 25/07/2007).</t>
  </si>
  <si>
    <t>2-100-042000</t>
  </si>
  <si>
    <t>INSTITUTO INTERAMERICANO DE COOPERACIÓN PARA LA AGRICULTURA (IICA).</t>
  </si>
  <si>
    <t>3-003-045218</t>
  </si>
  <si>
    <t>FEDERACIÓN PANAMERICANA DE LECHERÍA (FEPALE).</t>
  </si>
  <si>
    <t>(CUOTA ORDINARIA ANUAL SEGÚN DECRETO 005-2013-MAG DEL 12/04/2013).</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</si>
  <si>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</si>
  <si>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</si>
  <si>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</si>
  <si>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</si>
  <si>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</si>
  <si>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</si>
  <si>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</si>
  <si>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</si>
  <si>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</si>
  <si>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</si>
  <si>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ASOCIACIÓN SOLIDARISTA DE EMPLEADOS DEL MINISTERIO DE AGRICULTURA Y GANADERÍA (ASEMAG).</t>
  </si>
  <si>
    <t>TRANSFERENCIAS DE CAPITAL A PERSONAS.</t>
  </si>
  <si>
    <t>FUNDACIÓN PARA EL FOMENTO Y PROMOCIÓN DE LA INVESTIGACIÓN Y TRANSFERENCIA DE TECNOLOGÍA AGROPECUARIA (FITTACORI).</t>
  </si>
  <si>
    <t>3-006-115123</t>
  </si>
  <si>
    <t>20718500</t>
  </si>
  <si>
    <t>503</t>
  </si>
  <si>
    <t>20821500</t>
  </si>
  <si>
    <t>ASOCIACIÓN SOLIDARISTA DE EMPLEADOS DEL MEIC (ASEMEIC).</t>
  </si>
  <si>
    <t>(PARA CUMPLIR CON EL APORTE PATRONAL SEGÚN LEY No. 6970).</t>
  </si>
  <si>
    <t>3-002-602639</t>
  </si>
  <si>
    <t>LABORATORIO COSTARRICENSE DE METROLOGÍA (LACOMET).</t>
  </si>
  <si>
    <t>3-007-351220</t>
  </si>
  <si>
    <t>CONSEJO RECTOR DEL SISTEMA DE BANCA PARA EL DESARROLLO</t>
  </si>
  <si>
    <t>3-007-559723</t>
  </si>
  <si>
    <t>ORGANIZACIÓN DE LAS NACIONES UNIDAS PARA EL DESARROLLO INDUSTRIAL (ONUDI).</t>
  </si>
  <si>
    <t>(PARA EL PAGO DE CUOTA ANUAL ORDINARIA Y DE SALDOS DE CUOTAS PENDIENTES DE LOS PERÍODOS 2011, 2012, 2013 Y 2014 SEGÚN ARREGLO DE PAGO ESTABLECIDO EN EL CONVENIO MEIC /ONUDI. DOCUMENTO GC.14/20).</t>
  </si>
  <si>
    <t>2-100-042003</t>
  </si>
  <si>
    <t>20821700</t>
  </si>
  <si>
    <t>20821800</t>
  </si>
  <si>
    <t>20821900</t>
  </si>
  <si>
    <t>CENTRO PARA LA PROMOCIÓN DE LA MICRO Y PEQUEÑA EMPRESA EN CENTROAMÉRICA (CENPROMYPE).</t>
  </si>
  <si>
    <t>(PARA EL PAGO DE CUOTA ORDINARIA, SEGÚN CONVENIO CONSTITUTIVO DEL CENPROMYPE SUSCRITO EL 15/06/2001).</t>
  </si>
  <si>
    <t>20822300</t>
  </si>
  <si>
    <t>(PARA EL PAGO DE CUOTA DE PARTICIPACIÓN EN EL COMITÉ SOBRE POLÍTICA DEL CONSUMIDOR DE LA OCDE SEGÚN DECRETO EJECUTIVO No. 37983-COMEX-MP DEL 09/09/2013, PUBLICADO EN LA GACETA No. 207 DEL 28 DE OCTUBRE DEL 2013).</t>
  </si>
  <si>
    <t>20822400</t>
  </si>
  <si>
    <t>ORGANIZACIÓN PARA LA COOPERACIÓN Y EL DESARROLLO ECONÓMICO (OCDE).</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</si>
  <si>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</si>
  <si>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</si>
  <si>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</si>
  <si>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</si>
  <si>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</si>
  <si>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(PARA ATENDER LO DISPUESTO EN EL INCISO B), DEL ARTÍCULO No. 2, DE LA LEY No. 8316, LEY REGULADORA DE LOS DERECHOS DE SALIDA DEL TERRITORIO NACIONAL DE 24/10/2002).</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</si>
  <si>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</si>
  <si>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</si>
  <si>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</si>
  <si>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</si>
  <si>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</si>
  <si>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</si>
  <si>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(PARA EL PAGO DE LA AMORTIZACIÓN DE PRÉSTAMOS DE LOS ÓRGANOS DESCONCENTRADOS POR OBLIGACIONES FINANCIERAS CONTRAÍDAS POR EL MINISTERIO DE OBRAS PÚBLICAS Y TRANSPORTES).</t>
  </si>
  <si>
    <t>20932700</t>
  </si>
  <si>
    <t>505</t>
  </si>
  <si>
    <t>660</t>
  </si>
  <si>
    <t>CONSEJO NACIONAL DE VIALIDAD (CONAVI).</t>
  </si>
  <si>
    <t>3-007-231686</t>
  </si>
  <si>
    <t>CONSEJO NACIONAL DE CONCESIONES.</t>
  </si>
  <si>
    <t>3-007-228766</t>
  </si>
  <si>
    <t>ENTE COSTARRICENSE DE ACREDITACIÓN (ECA).</t>
  </si>
  <si>
    <t>504</t>
  </si>
  <si>
    <t>CONSEJO NACIONAL DE VIALIDAD (CONAVI)</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</si>
  <si>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</si>
  <si>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</si>
  <si>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</si>
  <si>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</si>
  <si>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</si>
  <si>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</si>
  <si>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</si>
  <si>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</si>
  <si>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</si>
  <si>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</si>
  <si>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</si>
  <si>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</si>
  <si>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</si>
  <si>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</si>
  <si>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</si>
  <si>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</si>
  <si>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</si>
  <si>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</si>
  <si>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</si>
  <si>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</si>
  <si>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</si>
  <si>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</si>
  <si>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</si>
  <si>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</si>
  <si>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</si>
  <si>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</si>
  <si>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</si>
  <si>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</si>
  <si>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</si>
  <si>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</si>
  <si>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</si>
  <si>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</si>
  <si>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</si>
  <si>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</si>
  <si>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</si>
  <si>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</si>
  <si>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</si>
  <si>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</si>
  <si>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</si>
  <si>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</si>
  <si>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</si>
  <si>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</si>
  <si>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</si>
  <si>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</si>
  <si>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</si>
  <si>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</si>
  <si>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</si>
  <si>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</si>
  <si>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</si>
  <si>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</si>
  <si>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</si>
  <si>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</si>
  <si>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</si>
  <si>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</si>
  <si>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</si>
  <si>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</si>
  <si>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</si>
  <si>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</si>
  <si>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</si>
  <si>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</si>
  <si>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</si>
  <si>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</si>
  <si>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</si>
  <si>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</si>
  <si>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</si>
  <si>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</si>
  <si>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</si>
  <si>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</si>
  <si>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</si>
  <si>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</si>
  <si>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</si>
  <si>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</si>
  <si>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</si>
  <si>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</si>
  <si>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</si>
  <si>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</si>
  <si>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</si>
  <si>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</si>
  <si>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</si>
  <si>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</si>
  <si>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</si>
  <si>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</si>
  <si>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</si>
  <si>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</si>
  <si>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</si>
  <si>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</si>
  <si>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</si>
  <si>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</si>
  <si>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</si>
  <si>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</si>
  <si>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</si>
  <si>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</si>
  <si>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</si>
  <si>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</si>
  <si>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</si>
  <si>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</si>
  <si>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</si>
  <si>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</si>
  <si>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</si>
  <si>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</si>
  <si>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</si>
  <si>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</si>
  <si>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</si>
  <si>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</si>
  <si>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</si>
  <si>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</si>
  <si>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</si>
  <si>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</si>
  <si>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</si>
  <si>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</si>
  <si>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</si>
  <si>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</si>
  <si>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</si>
  <si>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</si>
  <si>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</si>
  <si>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</si>
  <si>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</si>
  <si>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</si>
  <si>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</si>
  <si>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</si>
  <si>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</si>
  <si>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</si>
  <si>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</si>
  <si>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</si>
  <si>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</si>
  <si>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</si>
  <si>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</si>
  <si>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</si>
  <si>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</si>
  <si>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</si>
  <si>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</si>
  <si>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</si>
  <si>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</si>
  <si>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</si>
  <si>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</si>
  <si>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</si>
  <si>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</si>
  <si>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</si>
  <si>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</si>
  <si>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</si>
  <si>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</si>
  <si>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</si>
  <si>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(PARA EL PAGO DE LA CUOTA ANUAL POR MEMBRESÍA A LA ORGANIZACIÓN MARÍTIMA INTERNACIONAL (OMI), SEGÚN LEY No.6478, CONVENCIÓN DE LA ORGANIZACIÓN CONSULTIVA MARÍTIMA INTERGUBERNAMENTAL DEL 25/09/80).</t>
  </si>
  <si>
    <t>COMISIÓN CENTROAMERICANA DE TRANSPORTE MARÍTIMO (COCATRAM).</t>
  </si>
  <si>
    <t>(PARA CUBRIR EL PAGO DE LA CUOTA ANUAL AL COMITÉ DE CAPACITACIÓN MARÍTIMA REGIONAL DE LA COMISIÓN CENTROAMERICANA DE TRANSPORTE MARÍTIMO (COCATRAM), EN CONDICIÓN DE MIEMBRO DE LA RED DE CAPACITACIÓN MARÍTIMO PORTUARIA DE CENTROAMÉRICA, SEGÚN ACUERDO "PUNTOS VARIOS, INCISO H" DE LA REUNIÓN ORDINARIA DEL DIRECTORIO DE LA COCATRAM, CELEBRADA EL 6 DE FEBRERO DEL 2009).</t>
  </si>
  <si>
    <t>COMISIÓN INTERAMERICANA DE PUERTOS (CIP), ORGANIZACIÓN DE ESTADOS AMERICANOS</t>
  </si>
  <si>
    <t>(PARA EL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 Y SEGÚN REUNIÓN ORDINARIA DEL DIRECTORIO DE LA COCATRAM CELEBRADA EL 06 DE FEBRERO DEL 2009).</t>
  </si>
  <si>
    <t>2-100-042008.</t>
  </si>
  <si>
    <t>20932900</t>
  </si>
  <si>
    <t>20933101</t>
  </si>
  <si>
    <t>CONSEJO DE TRANSPORTE PÚBLICO.</t>
  </si>
  <si>
    <t>3-007-270500</t>
  </si>
  <si>
    <t>INSTITUTO COSTARRICENSE DE FERROCARRILES (INCOFER).</t>
  </si>
  <si>
    <t>3-007-071557</t>
  </si>
  <si>
    <t>20933102</t>
  </si>
  <si>
    <t>21055000</t>
  </si>
  <si>
    <t>JUNTA DE PENSIONES Y JUBILACIONES DEL MAGISTERIO NACIONAL.</t>
  </si>
  <si>
    <t>3-007-117191</t>
  </si>
  <si>
    <t>CONSEJO SUPERIOR DE EDUCACIÓN.</t>
  </si>
  <si>
    <t>(PARA GASTOS VARIOS Y PAGO DE DIETAS SEGÚN LEY No. 7138, DEL 16-11-89, ARTÍCULO No. 60 Y DECRETO No. 27899-MEP DEL 19-04-1999).</t>
  </si>
  <si>
    <t>3-007-208816</t>
  </si>
  <si>
    <t>COLEGIO UNIVERSITARIO DE CARTAGO.</t>
  </si>
  <si>
    <t>(PARA GASTOS DE OPERACIÓN SEGÚN LEY No.6541 DEL 19/11/1980 SUS REFORMAS Y REGLAMENTO).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</si>
  <si>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</si>
  <si>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</si>
  <si>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</si>
  <si>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</si>
  <si>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</si>
  <si>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</si>
  <si>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</si>
  <si>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</si>
  <si>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</si>
  <si>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(PARA GASTOS DE OPERACIÓN SEGÚN LEY No. 7386, DEL 18-3-94 Y SUS REFORMAS).</t>
  </si>
  <si>
    <t>4-000-042150</t>
  </si>
  <si>
    <t>UNIVERSIDAD DE COSTA RICA.</t>
  </si>
  <si>
    <t>(PARA GASTOS DE OPERACIÓN SEGÚN LEY No. 7386, DEL 18-03-94 Y SUS REFORMAS).</t>
  </si>
  <si>
    <t>INSTITUTO TECNOLÓGICO DE COSTA RICA.</t>
  </si>
  <si>
    <t>(PARA GASTOS DE OPERACIÓN SEGÚN LEY No. 7386, DEL 18/03/94 Y SUS REFORMAS).</t>
  </si>
  <si>
    <t>4-000-042145</t>
  </si>
  <si>
    <t>UNIVERSIDAD ESTATAL A DISTANCIA.</t>
  </si>
  <si>
    <t>(PARA GASTOS DE OPERACIÓN SEGÚN LEY No. 8457, DEL 4/10/2005).</t>
  </si>
  <si>
    <t>4-000-042151</t>
  </si>
  <si>
    <t>UNIVERSIDAD TÉCNICA NACIONAL (UTN).</t>
  </si>
  <si>
    <t>3-007-556085</t>
  </si>
  <si>
    <t>538</t>
  </si>
  <si>
    <t>UNIVERSIDAD DE COSTA RICA</t>
  </si>
  <si>
    <t>ASOCIACIÓN COSTARRICENSE DE PROFESORES DE FRANCÉS (ACOPROF)</t>
  </si>
  <si>
    <t>(CONVENIO ESPECÍFICO DE COLABORACIÓN ENTRE EL MEP, EL INSTITUTO DE FRANCÉS DE COOPERACIÓN PARA AMÉRICA CENTRAL Y LA ASOCIACIÓN COSTARRICENSE DE PROFESORES DE FRANCÉS, PARA LA IMPLEMENTACIÓN DEL PROGRAMA DE MOVILIDAD, APOYO ACADÉMICO Y CURRICULAR DE ASISTENTES DE FRANCÉS EN EL MINISTERIO DE EDUCACIÓN PÚBLICA DE COSTA RICA).</t>
  </si>
  <si>
    <t>3-002-104737</t>
  </si>
  <si>
    <t>ASOCIACIÓN CENTRO CULTURAL Y EDUCATIVO COSTARRICENSE CHINO.</t>
  </si>
  <si>
    <t>(CONVENIO DE COLABORACIÓN ENTRE EL MEP Y LA ASOCIACIÓN CENTRO CULTURAL Y EDUCATIVO COSTARRICENSE CHINO PARA LA IMPLEMENTACIÓN DEL PROGRAMA DE MOVILIDAD, APOYO ACADÉMICO Y CURRICULAR DE DOCENTES CHINOS QUE IMPARTEN CLASES DE MANDARÍN EN LA RED DE COLEGIOS DE ALTA OPORTUNIDAD DEL MEP).</t>
  </si>
  <si>
    <t>3-002-609970</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</si>
  <si>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</si>
  <si>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</si>
  <si>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</si>
  <si>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</si>
  <si>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</si>
  <si>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</si>
  <si>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</si>
  <si>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</si>
  <si>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</si>
  <si>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</si>
  <si>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</si>
  <si>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</si>
  <si>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</si>
  <si>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</si>
  <si>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</si>
  <si>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</si>
  <si>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</si>
  <si>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OFICINA SUBREGIONAL DE LA EDUCACIÓN PARA AMÉRICA LATINA OREAL/UNESCO SANTIAGO.</t>
  </si>
  <si>
    <t>9-000-010102</t>
  </si>
  <si>
    <t>COORDINACIÓN EDUCATIVA Y CULTURAL CENTROAMERICANA - CECC</t>
  </si>
  <si>
    <t>(SEGÚN EL ACUERDO DE LA 30 REUNIÓN ORDINARIA DEL CONSEJO DE MINISTROS DE EDUCACIÓN Y CULTURA DE LA CECC/SICA, DEL 2 Y 3 DE SEPTIEMBRE 2011).</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</si>
  <si>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</si>
  <si>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</si>
  <si>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</si>
  <si>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</si>
  <si>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</si>
  <si>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</si>
  <si>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</si>
  <si>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ORGANIZACIÓN DEL BACHILLERATO INTERNACIONAL-OBI</t>
  </si>
  <si>
    <t>21055400</t>
  </si>
  <si>
    <t>(A DISTRIBUIR POR EL MEP, PARA LA CONSTRUCCIÓN, MANTENIMIENTO Y ADECUACIÓN DE OBRAS DE INFRAESTRUCTURA FÍSICA EDUCATIVA, ARTÍCULO 78 DE LA CONSTITUCIÓN POLÍTICA).</t>
  </si>
  <si>
    <t>(A DISTRIBUIR POR EL MEP PARA COMPRA DE TERRENOS PARA LA APERTURA DE CENTROS EDUCATIVOS. ARTÍCULO 78 DE LA CONSTITUCIÓN POLÍTICA).</t>
  </si>
  <si>
    <t>21055500</t>
  </si>
  <si>
    <t>FUNDACIÓN OMAR DENGO.</t>
  </si>
  <si>
    <t>3-006-084760</t>
  </si>
  <si>
    <t>(PARA CUBRIR PARCIALMENTE LOS COSTOS DEL APOYO ACADÉMICO ESPECIALIZADO DE INVESTIGACIÓN, DESARROLLO, FORMACIÓN PROFESIONAL, QUE BRINDA EL INSTITUTO INNOV@ DE LA FOD, AL PRONIE MEP-FOD, DE ACUERDO CON LA LEY No. 8207 DEL 03-01-2002, CONVENIO DE COOPERACIÓN MEP - FOD DEL 29-01-2002, Y EL ACUERDO DE EJECUCIÓN DEL PRONIE MEP - FOD DEL 20-06-2002, REFRENDADO POR LA CONTRALORÍA GENERAL DE LA REPÚBLICA).</t>
  </si>
  <si>
    <t>21055600</t>
  </si>
  <si>
    <t>21055700</t>
  </si>
  <si>
    <t>(INCLUYE RECURSOS PARA LA RECARGA DE EXTINTORES Y MANTENIMIENTO DE ÁREAS VERDES DE LAS DIRECCIONES REGIONALES DE EDUCACIÓN).</t>
  </si>
  <si>
    <t>21055800</t>
  </si>
  <si>
    <t>FONDO NACIONAL DE BECAS (FONABE)</t>
  </si>
  <si>
    <t>(RECURSOS PARA GASTOS DE OPERACIÓN, SEGÚN LEY No. 7658 DEL 11/02/1997).</t>
  </si>
  <si>
    <t>3-007-201398</t>
  </si>
  <si>
    <t>FONDO NACIONAL DE BECAS (FONABE).</t>
  </si>
  <si>
    <t>3-007-201398.</t>
  </si>
  <si>
    <t>INSTITUTO MIXTO DE AYUDA SOCIAL-IMAS.</t>
  </si>
  <si>
    <t>(PARA ATENDER EL PROGRAMA DE TRANSFERENCIAS MONETARIAS CONDICIONADAS, PARA EL MANTENIMIENTO DE ADOLESCENTES DE ESCASOS RECURSOS EN EL SISTEMA EDUCATIVO, SEGÚN LEY No. 4760 DEL 04/05/1971 Y SUS REFORMAS Y LEY No.8783 DEL 13/10/09).</t>
  </si>
  <si>
    <t>4-000-042144</t>
  </si>
  <si>
    <t>(A DISTRIBUIR POR EL MEP PARA EL SUBSIDIO DE PASAJES PARA EL TRANSPORTE DE ESTUDIANTES, SEGÚN ARTÍCULO No. 78 DE LA CONSTITUCIÓN POLÍTICA).</t>
  </si>
  <si>
    <t>(A DISTRIBUIR POR EL MEP PARA LA ADQUISICIÓN DE ALIMENTOS PROGRAMA COMEDORES ESCOLARES SEGÚN ARTÍCULO 3 DE LA LEY 8783 DEL 13/10/2009).</t>
  </si>
  <si>
    <t>(A DISTRIBUIR POR EL MEP PARA LA ADQUISICIÓN DE ALIMENTOS PROGRAMA COMEDORES ESCOLARES SEGÚN ARTÍCULO 3 INCISO E) LEY 8783 DEL 13/10/2009).</t>
  </si>
  <si>
    <t>(A DISTRIBUIR POR EL MEP PARA EL SUBSIDIO EN LA CONTRATACIÓN DE SERVICIOS MÍNIMOS REQUERIDOS PARA LA PREPARACIÓN DE ALIMENTOS EN LOS COMEDORES ESCOLARES SEGÚN ARTÍCULO 3 INCISO E) LEY 8783 DEL 13/10/2009).</t>
  </si>
  <si>
    <t>( A DISTRIBUIR POR EL MEP, PARA ATENDER ESTUDIANTES DEL PROGRAMA DE INTEGRACIÓN, SEGÚN LEY No. 7600 DEL 02/05/1996, GACETA No. 102 DEL 29/05/1996).</t>
  </si>
  <si>
    <t>JUNTAS DE EDUCACIÓN ADMINISTRATIVAS.</t>
  </si>
  <si>
    <t>(A DISTRIBUIR POR EL MEP PARA EL SUBSIDIO EN LA CONTRATACIÓN DE SERVICIOS MÍNIMOS REQUERIDOS PARA LA PREPARACION DE ALIMENTOS EN LOS COMEDORES ESCOLARES, ARTÍCULO 78 DE LA CONSTITUCIÓN POLÍTICA).</t>
  </si>
  <si>
    <t>(A DISTRIBUIR POR EL MEP, PARA EL PROGRAMA DE EQUIPAMIENTO Y MEJORAMIENTO DE COMEDORES ESCOLARES, ARTÍCULO 78 DE LA CONSTITUCIÓN POLÍTICA DE COSTA RICA).</t>
  </si>
  <si>
    <t>21057301</t>
  </si>
  <si>
    <t>JUNTAS DE EDUCACIÓN.</t>
  </si>
  <si>
    <t>(A DISTRIBUIR POR EL MEP A LOS PATRONATOS ESCOLARES DE LAS ESCUELAS DE ATENCIÓN PRIORITARIA O URBANO MARGINALES , PARA LA ADQUISICIÓN DE MATERIAL DIDÁCTICO, ALIMENTACIÓN, MEJORAMIENTO, Y MANTENIMIENTO DE LA INFRAESTRUCTURA EDUCATIVA, SEGÚN LEY 7972 DEL 22/12/99).</t>
  </si>
  <si>
    <t>JUNTAS DE EDUCACIÓN</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</si>
  <si>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78 CONSTITUCIÓN POLÍTICA).</t>
  </si>
  <si>
    <t>TEMPORALIDADES DE LA DIÓCESIS DE TILARÁN.</t>
  </si>
  <si>
    <t>3-010-045304</t>
  </si>
  <si>
    <t>21057302</t>
  </si>
  <si>
    <t>JUNTAS ADMINISTRATIVAS INST. III CICLO Y EDUCACIÓN DIVERSIFICADA ACADÉMICA.</t>
  </si>
  <si>
    <t>JUNTAS ADMINISTRATIVAS INSTITUCIONES DE III CICLO Y EDUCACIÓN DIVERSIFICADA ACADÉMICA.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</si>
  <si>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78 DE LA CONSTITUCIÓN POLÍTICA).</t>
  </si>
  <si>
    <t>JUNTA ADMINISTRATIVA COLEGIO CIENTÍFICO DE COSTA RICA, SEDE UNIVERSIDAD NACIONAL REGIÓN BRUNCA.</t>
  </si>
  <si>
    <t>3-008-134912</t>
  </si>
  <si>
    <t>JUNTA ADMINISTRATIVA COLEGIO CIENTÍFICO DE CARTAGO.</t>
  </si>
  <si>
    <t>3-008-110387</t>
  </si>
  <si>
    <t>JUNTA ADMINISTRATIVA DEL COLEGIO CIENTÍFICO DE COSTA RICA EN SAN RAMÓN.</t>
  </si>
  <si>
    <t>3-008-135424</t>
  </si>
  <si>
    <t>JUNTA ADMINISTRATIVA DEL COLEGIO CIENTÍFICO DE SAN CARLOS.</t>
  </si>
  <si>
    <t>3-008-134995</t>
  </si>
  <si>
    <t>JUNTA ADMINISTRATIVA COLEGIO CIENTÍFICO COSTARRICENSE DE SAN PEDRO DE MONTES DE OCA.</t>
  </si>
  <si>
    <t>3-008-113166</t>
  </si>
  <si>
    <t>JUNTA ADMNINISTRATIVA DEL COLEGIO CIENTÍFICO DEL ATLÁNTICO.</t>
  </si>
  <si>
    <t>3-008-325152</t>
  </si>
  <si>
    <t>JUNTA ADMINISTRATIVA DEL COLEGIO HUMANÍSTICO COSTARRICENSE.</t>
  </si>
  <si>
    <t>(PARA GASTOS DE OPERACIÓN DEL COLEGIO HUMANÍSTICO COSTARRICENSE, SEGÚN DECRETO 26436-MEP DEL 16/10/1997 Y CONVENIO MEP-UNA DE 2002).</t>
  </si>
  <si>
    <t>3-008-218709</t>
  </si>
  <si>
    <t>JUNTA ADMINISTRATIVA DEL COLEGIO HUMANÍSTICO SEDE COTO, PASO CANOAS, CORREDORES DE PUNTARENAS.</t>
  </si>
  <si>
    <t>(PARA GASTOS DE OPERACIÓN SEGÚN CONVENIO UNA-MEP DEL 10/01/2005 REFRENDADO POR LA CONTRALORÍA GENERAL DE LA REPÚBLICA EL 02/03/2005).</t>
  </si>
  <si>
    <t>3-008-373331</t>
  </si>
  <si>
    <t>JUNTA ADMINISTRATIVA DEL COLEGIO CIENTÍFICO DE GUANACASTE.</t>
  </si>
  <si>
    <t>3-008-137531</t>
  </si>
  <si>
    <t>JUNTA ADMINISTRATIVA COLEGIO CIENTÍFICO COSTARRICENSE DE PUNTARENAS.</t>
  </si>
  <si>
    <t>3-008-396075</t>
  </si>
  <si>
    <t>JUNTA ADMINISTRATIVA DEL COLEGIO CIENTÍFICO DE ALAJUELA.</t>
  </si>
  <si>
    <t>3-008-473413</t>
  </si>
  <si>
    <t>HOSPICIO DE HUÉRFANOS DE CARTAGO Y COVAO.</t>
  </si>
  <si>
    <t>(PARA EL SERVICIO DE COMEDOR DEL LICEO EXPERIMENTAL BILINGÜE JOSÉ FIGUERES FERRER, DECRETO Nª 33550-MEP DEL 15/12/2006 Y CONTRATO DE OTORGAMIENTO DE ESTÍMULO A LA INICIATIVA PRIVADA EN MATERIA DE EDUCACIÓN POR PARTE DEL MINISTERIO DE EDUCACIÓN PÚBLICA DEL 16/06/2008).</t>
  </si>
  <si>
    <t>3-007-045755</t>
  </si>
  <si>
    <t>21057303</t>
  </si>
  <si>
    <t>JUNTAS ADMINISTRATIVAS INST III CICLO Y EDUCACIÓN DIVERSIFICADA TÉCNICA</t>
  </si>
  <si>
    <t>(A DISTRIBUIR POR EL MEP, PARA ATENDER LAS NECESIDADES QUE SURJAN DE LOS PLANES DE DESARROLLO RURAL EN MATERIA DE EDUCACIÓN TÉCNICA, ASÍ COMO A LA ATENCIÓN DE PROYECTOS DIRIGIDOS A MEJORAR LAS CONDICIONES EDUCATIVAS, DE ACUERDO CON EL ARTÍCULO 37 INCISO A) DE LA LEY No.9036 DEL 11/05/2012).</t>
  </si>
  <si>
    <t>JUNTAS ADMINISTRATIVAS INST III CICLO Y EDUCACIÓN DIVERSIFICADA TÉCNICA.</t>
  </si>
  <si>
    <t>JUNTAS ADMINISTRATIVAS INS III CICLO Y EDUC DIVERSIFICADA TECNICA.</t>
  </si>
  <si>
    <t>(A DISTRIBUIR POR EL MEP PARA GASTOS VARIOS, SEGÚN LEY 7372 DEL 22/11/1993 Y SU REGLAMENTO).</t>
  </si>
  <si>
    <t>JUNTAS ADMINISTRATIVAS INSTITUCIONES DE III CICLO Y EDUCACIÓN DIVERSIFICADA TÉCNICA.</t>
  </si>
  <si>
    <t>ASOCIACIÓN HOGAR Y CULTURA.</t>
  </si>
  <si>
    <t>(PARA GASTOS DE OPERACIÓN IPEC FEMENINO-PAVAS Y DESARROLLO DE CURSOS DE LA ESCUELA DE CAPACITACIÓN DE LA MUJER SEGÚN ARTÍCULO No. 80 DE LA CONSTITUCIÓN POLÍTICA).</t>
  </si>
  <si>
    <t>3-002-066050</t>
  </si>
  <si>
    <t>(PARA EL SERVICIO DE COMEDOR DEL COLEGIO VOCACIONAL DE ARTES Y OFICIOS DE CARTAGO DIURNO, DECRETO No. 33550-MEP DEL 15/12/2006 Y CONTRATO DE OTORGAMIENTO DE ESTÍMULO A LA INICIATIVA PRIVADA EN MATERIA DE EDUCACIÓN POR PARTE DEL MINISTERIO DE EDUCACIÓN PÚBLICA DEL 16/06/2008).</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</si>
  <si>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</si>
  <si>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</si>
  <si>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</si>
  <si>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</si>
  <si>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</si>
  <si>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</si>
  <si>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</si>
  <si>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(A DISTRIBUIR POR EL MEP PARA EL FINANCIAMIENTO Y DESARROLLO DE EQUIPOS DE APOYO PARA LA FORMACIÓN DE ESTUDIANTES CON DISCAPACIDAD MATRICULADOS EN III Y IV CICLO DE LA EDUCACIÓN REGULAR Y LOS SERVICIOS DE III Y IV CICLO DE LA EDUCACIÓN ESPECIAL. SEGÚN LEY 7972 Y SUS REFORMAS).</t>
  </si>
  <si>
    <t>JUNTA ADMINISTRATIVA CENTRO NACIONAL DE EDUCACIÓN ESPECIAL FERNANDO CENTENO GUELL, GUADALUPE DE GOICOECHEA.</t>
  </si>
  <si>
    <t>3-008-051010</t>
  </si>
  <si>
    <t>JUNTAS ADMINISTRATIVAS ENSEÑANZA ESPECIAL Y JUNTAS DE EDUCACIÓN AULAS INTEGRADAS.</t>
  </si>
  <si>
    <t>JUNTA ADMINISTRATIVA DEL INSTITUTO DE REHABILITACIÓN Y FORMACIÓN HELLEN KELLER.</t>
  </si>
  <si>
    <t>3-008-084705</t>
  </si>
  <si>
    <t>( A DISTRIBUIR POR EL MEP, SEGÚN ARTÍCULO No. 16 DE LA LEY 8283 DEL 28/05/2002 PARA DESARROLLAR EL III Y IV CICLO DE LA EDUCACIÓN ESPECIAL Y DESARROLLO DE EQUIPOS DE APOYO PARA LA FORMACIÓN DE ESTUDIANTES CON DISCAPACIDAD MATRICULADOS EN EL SISTEMA EDUCATIVO REGULAR).</t>
  </si>
  <si>
    <t>3-008-075789</t>
  </si>
  <si>
    <t>ASOCIACIÓN DEPORTIVA COMITE PARALÍMPICO INTEGRAL.</t>
  </si>
  <si>
    <t>(ARTÍCULO 16 DE LA LEY No. 8283, RECURSOS PARA PROMOVER LA COMPETICIÓN DEPORTIVA DE PERSONAS CON DISCAPACIDAD EN EVENTOS OLÍMPICOS Y PARALÍMPICOS NACIONALES E INTERNACIONALES).</t>
  </si>
  <si>
    <t>3-002-374546</t>
  </si>
  <si>
    <t>ASOCIACIÓN OLIMPIADAS ESPECIALES.</t>
  </si>
  <si>
    <t>(ARTÍCULO 16 DE LA LEY No.8283, RECURSOS PARA PROMOVER LA COMPETICIÓN DEPORTIVA DE PERSONAS CON DISCAPACIDAD EN EVENTOS OLÍMPICOS Y PARALÍMPICOS NACIONALES E INTERNACIONALES).</t>
  </si>
  <si>
    <t>3-002-290358</t>
  </si>
  <si>
    <t>21057305</t>
  </si>
  <si>
    <t>JUNTAS DE EDUCACIÓN Y ADMINISTRATIVAS ESCUELAS Y COLEGIOS NOCTURNOS, CINDEAS E IPEC.</t>
  </si>
  <si>
    <t>JUNTAS DE EDUCACIÓN Y ADMINISTRATIVAS ESCUELAS Y COLEGIOS NOCTURNOS CINDEAS E IPEC.</t>
  </si>
  <si>
    <t>21163000</t>
  </si>
  <si>
    <t>21163101</t>
  </si>
  <si>
    <t>(INCLUYE RECURSOS DE LA LEY DE CONTROL DEL TABACO Y SUS EFECTOS NOCIVOS EN LA SALUD No.9028).</t>
  </si>
  <si>
    <t>(INCLUYE RECURSOS DE LA LEY GENERAL DE CONTROL DEL TABACO Y SUS EFECTOS NOCIVOS EN LA SALUD No.9028).</t>
  </si>
  <si>
    <t>21163102</t>
  </si>
  <si>
    <t>INSTITUTO SOBRE ALCOHOLISMO Y FARMACODEPENDENCIA (IAFA).</t>
  </si>
  <si>
    <t>3-007-045737</t>
  </si>
  <si>
    <t>CONSEJO NACIONAL DE INVESTIGACIONES CIENTÍFICAS Y TECNOLÓGICAS (CONICIT).</t>
  </si>
  <si>
    <t>3-007-045446-07</t>
  </si>
  <si>
    <t>CAJA COSTARRICENSE DE SEGURO SOCIAL</t>
  </si>
  <si>
    <t>COMITÉ CANTONAL DE DEPORTES Y RECREACIÓN DE SAN JOSÉ</t>
  </si>
  <si>
    <t>3-007-092549</t>
  </si>
  <si>
    <t>ORGANIZACIÓN MUNDIAL DE LA SALUD (OMS).</t>
  </si>
  <si>
    <t>(PAGO POR ACTUALIZACIÓN DE INSCRIPCIÓN EN LA SECRETARÍA DEL CONVENIO MARCO DE LA O.M.S PARA EL CONTROL DEL TABACO, SEGÚN CONVENIO MARCO, LEY No. 8655 DEL 17 DE JULIO DE 2008).</t>
  </si>
  <si>
    <t>3-003-061528</t>
  </si>
  <si>
    <t>21163200</t>
  </si>
  <si>
    <t>21163500</t>
  </si>
  <si>
    <t>(PARA FINANCIAR PROGRAMAS DE DIFUSIÓN, EDUCACIÓN Y PREVENCIÓN EN COORDINACIÓN CON EL MINISTERIO DE EDUCACIÓN PÚBLICA Y EL CONSEJO NACIONAL DE POLÍTICA PÚBLICA DE LA PERSONA JOVEN, DE CONFORMIDAD CON LO ESTABLECIDO EN EL ARTÍCULO No.15, INCISO D), DE LA LEY No. 7972).</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</si>
  <si>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</si>
  <si>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</si>
  <si>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</si>
  <si>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</si>
  <si>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</si>
  <si>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</si>
  <si>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</si>
  <si>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(CONTRIBUCIÓN ESTATAL PARA TRABAJADORES DEL SECTOR PRIVADO Y SECTOR PÚBLICO DESCENTRALIZADO Y DEMÁS SECTORES, POR CONCEPTO DE CUOTA ESTADO COMO TAL SEGURO DE SALUD, SEGÚN LEY No.17 DE 22 DE OCTUBRE DE 1943 Y SUS REFORMAS).</t>
  </si>
  <si>
    <t>(PAGO COMPLEMENTARIO DE SERVICIOS PRESTADOS A TRABAJADORES INDEPENDIENTES SEGURO SALUD, SEGÚN LEY No.17 DE 22 DE OCTUBRE DE 1943 Y SUS REFORMAS).</t>
  </si>
  <si>
    <t>(CONVENIOS ESPECIALES SEGURO SALUD, SEGÚN LEY No.17 DE 22 DE OCTUBRE DE 1943 Y SUS REFORMAS).</t>
  </si>
  <si>
    <t>(PARA PAGO POR ATENCIÓN A ASEGURADOS POR CUENTA DEL ESTADO POR CONCEPTO DE LEYES ESPECIALES, SEGÚN LEY No.17 DE 22/10/1943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</si>
  <si>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</si>
  <si>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</si>
  <si>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</si>
  <si>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</si>
  <si>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</si>
  <si>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</si>
  <si>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</si>
  <si>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</si>
  <si>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(CUOTA ORDINARIA, SEGÚN DECLARACIÓN DE SAN SALVADOR Y EL TRATADO DE INTEGRACIÓN SOCIAL CENTROAMERICANA, LEY No.7631 DEL 26 DE SETIEMBRE DE1996).</t>
  </si>
  <si>
    <t>2-100-042010</t>
  </si>
  <si>
    <t>PROGRAMA DE LAS NACIONES UNIDAS PARA EL MEDIO AMBIENTE (PNUMA).</t>
  </si>
  <si>
    <t>(CUOTA ANUAL SEGÚN CONVENIO DE BASILEA SOBRE CONTROL FRONTERIZO DE DESECHOS PELIGROSOS Y SU ELIMINACIÓN).</t>
  </si>
  <si>
    <t>ORGANISMO INTERNACIONAL DE ENERGÍA ATÓMICA (OIEA).</t>
  </si>
  <si>
    <t>(CUOTA DE COOPERACIÓN SEGÚN LEY No.3440 DE 26 DE OCTUBRE DE 1964).</t>
  </si>
  <si>
    <t>INSTITUTO DE NUTRICIÓN DE CENTROAMÉRICA Y PANAMÁ (INCAP).</t>
  </si>
  <si>
    <t>(CUOTA ORDINARIA PARA CONTRIBUIR AL DESARROLLO DE LA CIENCIA DE LA NUTRICIÓN, SEGÚN CONVENIO BÁSICO DEL INCAP DEL 27/8/1998).</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</si>
  <si>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</si>
  <si>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</si>
  <si>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</si>
  <si>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</si>
  <si>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</si>
  <si>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</si>
  <si>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</si>
  <si>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</si>
  <si>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</si>
  <si>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</si>
  <si>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</si>
  <si>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(PARA FINANCIAR LAS PENSIONES DEL RÉGIMEN NO CONTRIBUTIVO ADMINISTRADO POR LA CCSS, SEGÚN ARTÍCULO No. 14, INCISO B, DE LA LEY No. 7972 DEL 22/12/99).</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</si>
  <si>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</si>
  <si>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</si>
  <si>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</si>
  <si>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</si>
  <si>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</si>
  <si>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</si>
  <si>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</si>
  <si>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</si>
  <si>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</si>
  <si>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</si>
  <si>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</si>
  <si>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</si>
  <si>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</si>
  <si>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</si>
  <si>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</si>
  <si>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</si>
  <si>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</si>
  <si>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</si>
  <si>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</si>
  <si>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</si>
  <si>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</si>
  <si>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</si>
  <si>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INSTITUTO DE DESARROLLO RURAL (INDER).</t>
  </si>
  <si>
    <t>4-000-042143</t>
  </si>
  <si>
    <t>21273202</t>
  </si>
  <si>
    <t>CONSEJO NACIONAL DE LAS PERSONAS CON DISCAPACIDAD (CONAPDIS).</t>
  </si>
  <si>
    <t>TRANSFERENCIAS CORRIENTES A EMPRESAS PRIVADAS</t>
  </si>
  <si>
    <t>21273300</t>
  </si>
  <si>
    <t>21273400</t>
  </si>
  <si>
    <t>21374900</t>
  </si>
  <si>
    <t>ASOCIACION DE EMPLEADOS DEL MINISTERIO DE CULTURA Y JUVENTUD (ASEMICULTURA).</t>
  </si>
  <si>
    <t>(APORTE PATRONAL A LA ASOCIACION DE EMPLEADOS DEL MINISTERIO DE CULTURA Y JUVENTUD-ASEMICULTURA- SEGUN LEY N°6970 DEL 18/11/2010)</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</si>
  <si>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</si>
  <si>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</si>
  <si>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</si>
  <si>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</si>
  <si>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</si>
  <si>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</si>
  <si>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</si>
  <si>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</si>
  <si>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(PARA GASTOS DE OPERACIÓN SEGÚN LEY No. 8346 del 12/02/2003).</t>
  </si>
  <si>
    <t>3-101-347117</t>
  </si>
  <si>
    <t>FUNDACIÓN AYÚDENOS PARA AYUDAR.</t>
  </si>
  <si>
    <t>3-006-10911731</t>
  </si>
  <si>
    <t>FUNDACION PARQUE METROPOLITANO LA LIBERTAD.</t>
  </si>
  <si>
    <t>3-006-539384</t>
  </si>
  <si>
    <t>PROGRAMA DE LAS NACIONES UNIDAS PARA EL DESARROLLO (PNUD)</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</si>
  <si>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</si>
  <si>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</si>
  <si>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</si>
  <si>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</si>
  <si>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</si>
  <si>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</si>
  <si>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PROGRAMA IBEROAMERICANO DE MUSEOS IBERMUSEOS</t>
  </si>
  <si>
    <t>21375100</t>
  </si>
  <si>
    <t>OTROS BIENES DURADEROS</t>
  </si>
  <si>
    <t>MUSEO NACIONAL DE COSTA RICA.</t>
  </si>
  <si>
    <t>3-007-075500-09</t>
  </si>
  <si>
    <t>MUSEO DE ARTE COSTARRICENSE.</t>
  </si>
  <si>
    <t>3-007-061000-18</t>
  </si>
  <si>
    <t>JUNTA ADMINISTRATIVA DEL ARCHIVO NACIONAL.</t>
  </si>
  <si>
    <t>(PARA GASTOS DE OPERACIÓN SEGÚN LEY No. 5574 DEL 17/09/1974 Y LEY No. 7202 DEL 24/10/1990).</t>
  </si>
  <si>
    <t>3-007-042029-01</t>
  </si>
  <si>
    <t>MUSEO HISTÓRICO CULTURAL JUAN SANTAMARÍA.</t>
  </si>
  <si>
    <t>(PARA GASTOS DE OPERACIÓN SEGÚN LEY No. 6572 DEL 23/04/1981).</t>
  </si>
  <si>
    <t>3-007-061725-11</t>
  </si>
  <si>
    <t>MUSEO DR. RAFAEL ÁNGEL CALDERÓN GUARDIA.</t>
  </si>
  <si>
    <t>(PARA GASTOS DE OPERACIÓN SEGÚN LEY No. 7606 DEL 24/05/1996).</t>
  </si>
  <si>
    <t>3-007-192806</t>
  </si>
  <si>
    <t>MUSEO DE ARTE Y DISEÑO CONTEMPORÁNEO.</t>
  </si>
  <si>
    <t>3-007-153889</t>
  </si>
  <si>
    <t>CENTRO CULTURAL E HISTÓRICO JOSÉ FIGUERES FERRER.</t>
  </si>
  <si>
    <t>(PARA GASTOS DE OPERACIÓN SEGÚN LEY No. 7672 DEL 29/04/1997).</t>
  </si>
  <si>
    <t>3-007-207214</t>
  </si>
  <si>
    <t>ASOCIACIÓN ACADEMIA COSTARRICENSE DE CIENCIAS GENEALÓGICAS.</t>
  </si>
  <si>
    <t>(PARA GASTOS DE OPERACIÓN, SEGÚN DECRETO EJECUTIVO No. 8543-G DEL 03/05/78).</t>
  </si>
  <si>
    <t>3-002-056050</t>
  </si>
  <si>
    <t>ACADEMIA DE GEOGRAFÍA E HISTORIA.</t>
  </si>
  <si>
    <t>3-007-098444</t>
  </si>
  <si>
    <t>ACADEMIA COSTARRICENSE DE LA LENGUA.</t>
  </si>
  <si>
    <t>(PARA GASTOS DE OPERACIÓN, SEGÚN LEY No. 3191 DEL 17/09/63 , CONVENIO MULTILATERAL DE ASOCIACIONES DE ACADEMIA DE LA LENGUA ESPAÑOLA).</t>
  </si>
  <si>
    <t>3-007-140504</t>
  </si>
  <si>
    <t>TEMPORALIDADES DE LA ARQUIDIÓCESIS DE SAN JOSE.</t>
  </si>
  <si>
    <t>(PARA EL ARCHIVO HISTÓRICO ARQUIDIOCESANO, SEGÚN LEY No. 6475 DEL 25/09/1980).</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</si>
  <si>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</si>
  <si>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</si>
  <si>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</si>
  <si>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</si>
  <si>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</si>
  <si>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</si>
  <si>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</si>
  <si>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</si>
  <si>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PROGRAMA IBEROAMERICANO DE CULTURA (IBERCULTURA).</t>
  </si>
  <si>
    <t>(CUOTA ANUAL PARA FONDOS DE SISTEMA IBEROAMERICANO IBER CULTURA VIVA, SEGÚN COMPROMISO ADQUIRIDO EN LA XXIII CUMBRE IBEROAMERICANA DE JEFES DE ESTADO Y DE GOBIERNO, REALIZADA EN PANAMÁ EN 2013).</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</si>
  <si>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</si>
  <si>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</si>
  <si>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</si>
  <si>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</si>
  <si>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</si>
  <si>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</si>
  <si>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PROGRAMA IBEROAMERICANO PARA LA PRESERVACIÓN DEL PATRIMONIO SONORO Y AUDIOVISUAL (IBERSONORA).</t>
  </si>
  <si>
    <t>2-100-042011</t>
  </si>
  <si>
    <t>NÚMERO INTERNACIONAL NORMALIZADO PARA LIBROS (ISBN).</t>
  </si>
  <si>
    <t>21375800</t>
  </si>
  <si>
    <t>CENTRO NACIONAL DE LA MÚSICA.</t>
  </si>
  <si>
    <t>3-007-341927</t>
  </si>
  <si>
    <t>TEATRO POPULAR MELICO SALAZAR (JUNTA ADMINISTRATIVA TEATRO POPULAR MELICO SALAZAR).</t>
  </si>
  <si>
    <t>(PARA GASTOS DE OPERACIÓN SEGÚN LEY No. 7023 del 13/03/1986).</t>
  </si>
  <si>
    <t>3-007-075681-16</t>
  </si>
  <si>
    <t>TEATRO NACIONAL (JUNTA ADMINISTRATIVA TEATRO NACIONAL).</t>
  </si>
  <si>
    <t>(PARA GASTOS DE OPERACION SEGUN LEY No 8290 del 23/07/2002).</t>
  </si>
  <si>
    <t>3-007-110978-10</t>
  </si>
  <si>
    <t>SISTEMA NACIONAL DE EDUCACIÓN MUSICAL (SINEM).</t>
  </si>
  <si>
    <t>(PARA GASTOS DE OPERACIÓN, SEGÚN LEY No. 8894 DEL 10/11/2010).</t>
  </si>
  <si>
    <t>3-007-628704</t>
  </si>
  <si>
    <t>ASOCIACIÓN SINFÓNICA DE HEREDIA</t>
  </si>
  <si>
    <t>3-002-105187</t>
  </si>
  <si>
    <t>21477900</t>
  </si>
  <si>
    <t>(APORTE ANUAL DE CONFORMIDAD CON EL ARTÍCULO 42 DE LA LEY NACIONAL DE EMERGENCIAS Y PREVENCIÓN DEL RIESGO No. 8488 DEL 22/11/2005).</t>
  </si>
  <si>
    <t>3-007-1111-11</t>
  </si>
  <si>
    <t>AGENCIA DE PROTECCIÓN DE DATOS DE LOS HABITANTES (PRODHAB).</t>
  </si>
  <si>
    <t>(DE CONFORMIDAD CON EL ARTÍCULO 20, INCISO B, LEY PROTECCIÓN DE LA PERSONA FRENTE AL TRATAMIENTO DE SUS DATOS PERSONALES No. 8968 DEL 07/07/2011).</t>
  </si>
  <si>
    <t>3-007-655746</t>
  </si>
  <si>
    <t>INSTITUTO LATINOAMERICANO PARA LA PREVENCIÓN DEL DELITO Y EL TRATAMIENTO DEL DELINCUENTE (ILANUD).</t>
  </si>
  <si>
    <t>2-100-042006</t>
  </si>
  <si>
    <t>ORGANIZACIÓN MUNDIAL DE LA PROPIEDAD INTELECTUAL (OMPI).</t>
  </si>
  <si>
    <t>(CUOTA ORDINARIA SEGÚN LEY No. 6468 DEL 18/09/1980).</t>
  </si>
  <si>
    <t>21478000</t>
  </si>
  <si>
    <t>21478100</t>
  </si>
  <si>
    <t>21478300</t>
  </si>
  <si>
    <t>UNIDAD EJECUTORA DEL PROGRAMA PARA LA PREVENCIÓN DE LA VIOLENCIA Y PROMOCIÓN DE LA INCLUSIÓN SOCIAL.</t>
  </si>
  <si>
    <t>3-007-661162</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</si>
  <si>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</si>
  <si>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</si>
  <si>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</si>
  <si>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</si>
  <si>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</si>
  <si>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</si>
  <si>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</si>
  <si>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</si>
  <si>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</si>
  <si>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</si>
  <si>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(PARA FINANCIAR PROGRAMAS PÚBLICOS DIRIGIDOS A LA DOTACIÓN DE VIVIENDA DIGNA, SEGÚN LEY No. 8683 DEL 19/11/2008, LEY DE IMPUESTO SOLIDARIO PARA EL FORTALECIMIENTO DE PROGRAMAS DE VIVIENDA).</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</si>
  <si>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</si>
  <si>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</si>
  <si>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</si>
  <si>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</si>
  <si>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</si>
  <si>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</si>
  <si>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</si>
  <si>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</si>
  <si>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</si>
  <si>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</si>
  <si>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</si>
  <si>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(PARA PAGO DE CUOTAS DE PARTICIPACIÓN ORDINARIA SEGÚN ARTÍCULO No.28 DEL PROTOCOLO DE TEGUCIGALPA SUSCRITO POR LOS PRESIDENTES DE CENTROAMÉRICA EL 13/12/1991).</t>
  </si>
  <si>
    <t>CENTRO INTERNACIONAL DE ARREGLO DE DIFERENCIAS RELATIVAS A INVERSIONES (CIADI).</t>
  </si>
  <si>
    <t>21786300</t>
  </si>
  <si>
    <t>3-002-490951</t>
  </si>
  <si>
    <t>INSTITUTO NACIONAL DE ESTADÍSTICA Y CENSOS. (INEC)</t>
  </si>
  <si>
    <t>3-007-241710</t>
  </si>
  <si>
    <t>2-100-045230</t>
  </si>
  <si>
    <t>21787400</t>
  </si>
  <si>
    <t>21889300</t>
  </si>
  <si>
    <t>ASOCIACIÓN SOLIDARISTA DE EMPLEADOS DEL MINISTERIO DE CIENCIA Y TECNOLOGÍA (ASEMICIT).</t>
  </si>
  <si>
    <t>(APORTE PATRONAL, SEGÚN LEY No. 6970 DEL 07/11/1984).</t>
  </si>
  <si>
    <t>3-002-463644</t>
  </si>
  <si>
    <t>(PARA GASTOS DE OPERACIÓN DE CONVENIO CITA-MAG, SEGÚN ART. 36 DE LEY No. 4895 DEL 16/11/1971).</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</si>
  <si>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</si>
  <si>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</si>
  <si>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</si>
  <si>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</si>
  <si>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</si>
  <si>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</si>
  <si>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</si>
  <si>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</si>
  <si>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</si>
  <si>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</si>
  <si>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</si>
  <si>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</si>
  <si>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</si>
  <si>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</si>
  <si>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</si>
  <si>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</si>
  <si>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</si>
  <si>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(APORTE PATRONAL A LA ASOCIACIÓN SOLIDARISTA DE EMPLEADOS DEL MINAE DE ACUERDO A LA LEY No. 6970, LEY DE ASOCIACIONES SOLIDARISTAS DEL 07 DE NOVIEMBRE DE 1984).</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</si>
  <si>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</si>
  <si>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</si>
  <si>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</si>
  <si>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</si>
  <si>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</si>
  <si>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</si>
  <si>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</si>
  <si>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</si>
  <si>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(PAGO DE CUOTA ANUAL ORDINARIA, SEGÚN DECRETO No. 189-16 MIRENEN DEL 30 DE MARZO DE 1989).</t>
  </si>
  <si>
    <t>UNIÓN INTERNACIONAL PARA LA CONSERVACIÓN DE LA NATURALEZA Y LOS RECURSOS NATURALES (UICN).</t>
  </si>
  <si>
    <t>(PAGO DE CUOTA ANUAL ORDINARIA, SEGÚN LEY No.7350, ACUERDO CON LA UNIÓN INTERNACIONAL PARA LA CONSERVACIÓN DE NATURALEZA Y RECURSOS NATURALES (U.I.C.N.) PARA EL ESTABLECIMIENTO DE SU SEDE REGIONAL PARA CENTROAMÉRICA DEL 06 DE JULIO DE 1993).</t>
  </si>
  <si>
    <t>COMISIÓN CENTROAMERICANA DE AMBIENTE Y DESARROLLO (CCAD).</t>
  </si>
  <si>
    <t>UNIÓN INTERNACIONAL PARA LA CONSERVACIÓN DE LA NATURALEZA (UICN).</t>
  </si>
  <si>
    <t>(PAGO DE CUOTA ANUAL ORDINARIA, CONVENCIÓN SOBRE HUMEDALES – RAMSAR. CONVENIO SINAC – MINAE).</t>
  </si>
  <si>
    <t>CONVENCIÓN MARCO DE LAS NACIONES UNIDAS SOBRE CAMBIO CLIMÁTICO.</t>
  </si>
  <si>
    <t>(PAGO DE CUOTA ANUAL ORDINARIA, CONVENCIÓN MARCO DE LAS NACIONES UNIDAS PARA EL CAMBIO CLIMÁTICO SEGÚN LEY No.7414, CONVENCIÓN MARCO DE NACIONES UNIDAS SOBRE EL CAMBIO CLIMÁTICO (ONU) DEL 13 DE JUNIO DE 1994).</t>
  </si>
  <si>
    <t>PROGRAMA PARA LAS NACIONES UNIDAS PARA EL MEDIO AMBIENTE (PNUMA).</t>
  </si>
  <si>
    <t>NATIONAL MARINE SANCTUARY FOUNDATION.</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</si>
  <si>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</si>
  <si>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</si>
  <si>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ORDINARIA, CONVENIO PARA LA PROTECCIÓN Y DESARROLLO DEL MEDIO MARINO DE LA REGIÓN DEL GRAN CARIBE, SEGÚN LEY No.7227, CONVENIO PROTECCIÓN MEDIO MARINO Y PROTOCOLO DERRAMES HIDROCARBUROS DEL 22 DE ABRIL DE 1991).</t>
  </si>
  <si>
    <t>PROGRAMA DE LAS NACIONES UNIDAS.</t>
  </si>
  <si>
    <t>FUNDACIÓN 5080 COS.</t>
  </si>
  <si>
    <t>(PAGO DE CUOTA ANUAL ORDINARIA, CONTRIBUCIÓN AL FONDO FIDUCIARIO PARA EL CONVENIO SOBRE LA DIVERSIDAD BIOLÓGICA, SEGÚN LEY No.7416, CONVENIO SOBRE DIVERSIDAD BIOLÓGICA Y ANEXOS (RÍO DE JANEIRO, 1992) DEL 30 DE JUNIO DE 1994).</t>
  </si>
  <si>
    <t>COMISIÓN INTERNACIONAL DE LA BALLENA.</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</si>
  <si>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</si>
  <si>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</si>
  <si>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(PAGO DE CUOTA ANUAL ORDINARIA, SEGÚN LEY No.142, CARTA ORGANIZACIÓN DE NACIONES UNIDAS Y ACUERDOS PROVISIONALES ONU DEL 06 DE AGOSTO DE 1945).</t>
  </si>
  <si>
    <t>FONDO NACIONAL PARA EL FINANCIAMIENTO FORESTAL (FONAFIFO).</t>
  </si>
  <si>
    <t>(PARA ATENDER LO DISPUESTO EN LA LEY No. 8114, LEY DE SIMPLIFICACIÓN Y EFICIENCIA TRIBUTARIAS DEL 04 DE JULIO DEL 2001, ARTÍCULO No. 5).</t>
  </si>
  <si>
    <t>(PARA EL PAGO DE TIERRAS EN ÁREAS SILVESTRES PROTEGIDAS, LEY No. 7788, LEY DE BIODIVERSIDAD DEL 30 DE ABRIL DE 1998).</t>
  </si>
  <si>
    <t>506</t>
  </si>
  <si>
    <t>21988300</t>
  </si>
  <si>
    <t>21988700</t>
  </si>
  <si>
    <t>ASOCIACIÓN SOLIDARISTA DE EMPLEADOS DEL MINAE.</t>
  </si>
  <si>
    <t>(TRASLADO DEL 25,0% DE LOS INGRESOS POR CONCEPTO DE CANON DE APROVECHAMIENTO DE AGUA PARA LA PROTECCIÓN DE RECURSO HÍDRICO, EN CUMPLIMIENTO DEL ARTÍCULO No. 14 DEL DECRETO 32868-MINAE, CANON POR CONCEPTO DE APROVECHAMIENTO DE AGUAS DEL 24 DE AGOSTO DE 2005).</t>
  </si>
  <si>
    <t>21988800</t>
  </si>
  <si>
    <t>ORGANIZACIÓN METEOROLÓGICA MUNDIAL (OMM).</t>
  </si>
  <si>
    <t>(PAGO DE CUOTA ANUAL ORDINARIA, SEGÚN LEY No. 3345, APRUEBA CONVENIO CON ORGANISMOS ESPECIALIZADOS DE NACIONES UNIDAS ONU DEL 05 DE AGOSTO DE 1964).</t>
  </si>
  <si>
    <t>INSTITUTO INTERAMERICANO PARA LA INVESTIGACIÓN DEL CAMBIO GLOBAL.</t>
  </si>
  <si>
    <t>(PARA EL PAGO DE LA CUOTA ORDINARIA, SEGÚN LEY No.7402, ACUERDO DEL INSTITUTO INTERAMERICANO DE INVESTIGACIÓN DE CAMBIO GLOBAL DEL 03 DE MAYO DE 1994).</t>
  </si>
  <si>
    <t>COMITÉ REGIONAL DE RECURSOS HIDRÁULICOS.</t>
  </si>
  <si>
    <t>(PAGO CUOTA ANUAL ORDINARIA, DECRETO No. 3492, RECONOCE COMITÉ REGIONAL RECURSOS HIDRÁULICOS DEL 15 DE ENERO DE 1974 Y LEY No. 7227, CONVENIO PROTECCIÓN MEDIO MARINO Y PROTOCOLO DERRAMES HIDROCARBUROS DEL 22 DE ABRIL DE 1991).</t>
  </si>
  <si>
    <t>3-007-117138</t>
  </si>
  <si>
    <t>21988900</t>
  </si>
  <si>
    <t>21989000</t>
  </si>
  <si>
    <t>21989700</t>
  </si>
  <si>
    <t>ORGANIZACIÓN LATINOAMERICANA DE ENERGÍA (OLADE).</t>
  </si>
  <si>
    <t>(PAGO DE CUOTA ANUAL ORDINARIA SEGÚN LEY No. 5770, CONVENIO CONSTITUTIVO DE LA ORGANIZACIÓN LATINOAMERICANA DE ENERGÍA (OLADE) DEL 13 DE AGOSTO DE 1975).</t>
  </si>
  <si>
    <t>21989800</t>
  </si>
  <si>
    <t>23082500</t>
  </si>
  <si>
    <t>INTERESES DEUDA INTERNA.</t>
  </si>
  <si>
    <t>INTERESES SOBRE DEUDA EXTERNA.</t>
  </si>
  <si>
    <t>COMISIONES Y OTROS GASTOS SOBRE TÍTULOS VALORES INTERNOS.</t>
  </si>
  <si>
    <t>COMISIONES DEUDA EXTERNA.</t>
  </si>
  <si>
    <t>282</t>
  </si>
  <si>
    <t>514</t>
  </si>
  <si>
    <t>AMORTIZACIÓN DEUDA EXTERNA.</t>
  </si>
  <si>
    <t>23174300</t>
  </si>
  <si>
    <t>(PAGO ESTIPENDIO A COMISIÓN TÉCNICA VALORACIÓN MÉDICA DE LAS PENSIONES EXTRAORDINARIAS DE OTROS REGÍMENES, SEGÚN LEY Nº 17 DEL 22/10/1943, LEY CONSTITUTIVA DE LA CAJA COSTARRICENSE DEL SEGURO SOCIAL Y SUS REFORMAS).</t>
  </si>
  <si>
    <t>(PAGO ESTIPENDIO A COMISIÓN TÉCNICA VALORACIÓN MÉDICA DE LAS PENSIONES EXTRAORDINARIAS DEL RÉGIMEN DEL MAGISTERIO NACIONAL, SEGÚN LEY Nº 7531 Y SUS REFORMAS).</t>
  </si>
  <si>
    <t>(PAGO COMPLEMENTARIO DE SERVICIOS PRESTADOS A TRABAJADORES INDEPENDIENTES SEGURO DE PENSIONES, SEGÚN LEY Nº 17 DEL 22/10/1943, LEY CONSTITUTIVA DE LA CAJA COSTARRICENSE DEL SEGURO SOCIAL Y SUS REFORMAS).</t>
  </si>
  <si>
    <t>(CONVENIOS ESPECIALES, SEGURO DE PENSIONES, SEGÚN LEY Nº 17 DEL 22/10/1943, LEY CONSTITUTIVA DE LA CAJA COSTARRICENSE DEL SEGURO SOCIAL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</si>
  <si>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</si>
  <si>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</si>
  <si>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</si>
  <si>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</si>
  <si>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</si>
  <si>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</si>
  <si>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</si>
  <si>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</si>
  <si>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</si>
  <si>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</si>
  <si>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</si>
  <si>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PENSIONES EXSERVIDORES INCOP-PAGO COMPLEMENTARIO.</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</si>
  <si>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</si>
  <si>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</si>
  <si>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</si>
  <si>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</si>
  <si>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</si>
  <si>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</si>
  <si>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</si>
  <si>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</si>
  <si>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</si>
  <si>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</si>
  <si>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</si>
  <si>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</si>
  <si>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</si>
  <si>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</si>
  <si>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</si>
  <si>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</si>
  <si>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</si>
  <si>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</si>
  <si>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</si>
  <si>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</si>
  <si>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</si>
  <si>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</si>
  <si>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</si>
  <si>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</si>
  <si>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</si>
  <si>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</si>
  <si>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</si>
  <si>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</si>
  <si>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</si>
  <si>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</si>
  <si>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</si>
  <si>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</si>
  <si>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</si>
  <si>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</si>
  <si>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</si>
  <si>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</si>
  <si>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</si>
  <si>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</si>
  <si>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</si>
  <si>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</si>
  <si>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</si>
  <si>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</si>
  <si>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</si>
  <si>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</si>
  <si>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</si>
  <si>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</si>
  <si>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</si>
  <si>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</si>
  <si>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</si>
  <si>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</si>
  <si>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</si>
  <si>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</si>
  <si>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</si>
  <si>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</si>
  <si>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</si>
  <si>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</si>
  <si>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</si>
  <si>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</si>
  <si>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</si>
  <si>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</si>
  <si>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</si>
  <si>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</si>
  <si>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</si>
  <si>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</si>
  <si>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</si>
  <si>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</si>
  <si>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</si>
  <si>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</si>
  <si>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</si>
  <si>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</si>
  <si>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</si>
  <si>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</si>
  <si>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</si>
  <si>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</si>
  <si>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</si>
  <si>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</si>
  <si>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</si>
  <si>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</si>
  <si>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</si>
  <si>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</si>
  <si>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</si>
  <si>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</si>
  <si>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</si>
  <si>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</si>
  <si>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</si>
  <si>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</si>
  <si>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</si>
  <si>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</si>
  <si>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</si>
  <si>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</si>
  <si>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</si>
  <si>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</si>
  <si>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</si>
  <si>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</si>
  <si>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</si>
  <si>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</si>
  <si>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</si>
  <si>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</si>
  <si>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Ministerio de Ambiente y Energía</t>
  </si>
  <si>
    <t>PROGRAMACION PUBLICITARIA</t>
  </si>
  <si>
    <t>00402</t>
  </si>
  <si>
    <t>Servicio de la Deuda Pública</t>
  </si>
  <si>
    <t>20305400</t>
  </si>
  <si>
    <t>PARTIDAS NO ASIGNABLES A PROGRAMAS</t>
  </si>
  <si>
    <t>00403</t>
  </si>
  <si>
    <t>Régimenes de Pensiones</t>
  </si>
  <si>
    <t>CONTROL DE MIGRACIÓN Y EXTRANJERÍA EN EL PAÍS</t>
  </si>
  <si>
    <t>00404</t>
  </si>
  <si>
    <t>Partidas Específicas</t>
  </si>
  <si>
    <t>IMPRENTA NACIONAL</t>
  </si>
  <si>
    <t>00405</t>
  </si>
  <si>
    <t>Poder Judicial</t>
  </si>
  <si>
    <t>204</t>
  </si>
  <si>
    <t>005</t>
  </si>
  <si>
    <t>CONTRIBUCIONES PATRONALES A FONDOS DE PENSIONES Y OTROS FONDOS DE CAPITALIZACIÓN</t>
  </si>
  <si>
    <t>Tribunal Supremo de Elecciones</t>
  </si>
  <si>
    <t>00501</t>
  </si>
  <si>
    <t>SERVICIO EXTERIOR</t>
  </si>
  <si>
    <t>00502</t>
  </si>
  <si>
    <t>POLÍTICA EXTERIOR</t>
  </si>
  <si>
    <t>00503</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</si>
  <si>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</si>
  <si>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</si>
  <si>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</si>
  <si>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</si>
  <si>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</si>
  <si>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</si>
  <si>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</si>
  <si>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</si>
  <si>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</si>
  <si>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</si>
  <si>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</si>
  <si>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</si>
  <si>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</si>
  <si>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</si>
  <si>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</si>
  <si>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</si>
  <si>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</si>
  <si>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</si>
  <si>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</si>
  <si>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</si>
  <si>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</si>
  <si>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</si>
  <si>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</si>
  <si>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</si>
  <si>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</si>
  <si>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</si>
  <si>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</si>
  <si>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</si>
  <si>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</si>
  <si>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</si>
  <si>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</si>
  <si>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</si>
  <si>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</si>
  <si>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</si>
  <si>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</si>
  <si>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</si>
  <si>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</si>
  <si>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</si>
  <si>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</si>
  <si>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</si>
  <si>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</si>
  <si>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</si>
  <si>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</si>
  <si>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</si>
  <si>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</si>
  <si>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INVESTIGACIONES FISCALES</t>
  </si>
  <si>
    <t>SERVICIOS COMERCIALES Y FINANCIEROS</t>
  </si>
  <si>
    <t>20613500</t>
  </si>
  <si>
    <t>TRIBUNALES FISCAL Y ADUANERO</t>
  </si>
  <si>
    <t>10301</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</si>
  <si>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</si>
  <si>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</si>
  <si>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</si>
  <si>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</si>
  <si>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</si>
  <si>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</si>
  <si>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</si>
  <si>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</si>
  <si>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</si>
  <si>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</si>
  <si>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</si>
  <si>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</si>
  <si>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</si>
  <si>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</si>
  <si>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</si>
  <si>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</si>
  <si>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</si>
  <si>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</si>
  <si>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</si>
  <si>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</si>
  <si>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</si>
  <si>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</si>
  <si>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</si>
  <si>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</si>
  <si>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</si>
  <si>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</si>
  <si>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</si>
  <si>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</si>
  <si>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</si>
  <si>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</si>
  <si>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</si>
  <si>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</si>
  <si>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</si>
  <si>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</si>
  <si>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</si>
  <si>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</si>
  <si>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</si>
  <si>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</si>
  <si>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</si>
  <si>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</si>
  <si>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</si>
  <si>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</si>
  <si>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</si>
  <si>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</si>
  <si>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</si>
  <si>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</si>
  <si>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</si>
  <si>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</si>
  <si>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</si>
  <si>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</si>
  <si>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</si>
  <si>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</si>
  <si>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</si>
  <si>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</si>
  <si>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</si>
  <si>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</si>
  <si>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</si>
  <si>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</si>
  <si>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</si>
  <si>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</si>
  <si>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</si>
  <si>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</si>
  <si>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</si>
  <si>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</si>
  <si>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</si>
  <si>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</si>
  <si>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</si>
  <si>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</si>
  <si>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</si>
  <si>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</si>
  <si>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</si>
  <si>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</si>
  <si>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</si>
  <si>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</si>
  <si>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</si>
  <si>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</si>
  <si>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</si>
  <si>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</si>
  <si>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</si>
  <si>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</si>
  <si>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</si>
  <si>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</si>
  <si>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</si>
  <si>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</si>
  <si>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</si>
  <si>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</si>
  <si>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</si>
  <si>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</si>
  <si>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</si>
  <si>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</si>
  <si>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</si>
  <si>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</si>
  <si>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</si>
  <si>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INFRAESTRUCTURA Y EQUIPAMIENTO DEL SISTEMA EDUC.</t>
  </si>
  <si>
    <t>10808</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</si>
  <si>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</si>
  <si>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</si>
  <si>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</si>
  <si>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</si>
  <si>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</si>
  <si>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</si>
  <si>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</si>
  <si>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</si>
  <si>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</si>
  <si>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</si>
  <si>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</si>
  <si>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</si>
  <si>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</si>
  <si>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</si>
  <si>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</si>
  <si>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</si>
  <si>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</si>
  <si>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</si>
  <si>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</si>
  <si>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</si>
  <si>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</si>
  <si>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</si>
  <si>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</si>
  <si>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</si>
  <si>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</si>
  <si>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</si>
  <si>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</si>
  <si>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</si>
  <si>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</si>
  <si>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</si>
  <si>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</si>
  <si>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</si>
  <si>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</si>
  <si>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</si>
  <si>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</si>
  <si>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</si>
  <si>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</si>
  <si>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</si>
  <si>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</si>
  <si>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</si>
  <si>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</si>
  <si>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</si>
  <si>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</si>
  <si>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</si>
  <si>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</si>
  <si>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</si>
  <si>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</si>
  <si>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</si>
  <si>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</si>
  <si>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</si>
  <si>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</si>
  <si>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</si>
  <si>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</si>
  <si>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</si>
  <si>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</si>
  <si>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</si>
  <si>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</si>
  <si>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</si>
  <si>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</si>
  <si>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</si>
  <si>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</si>
  <si>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</si>
  <si>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</si>
  <si>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</si>
  <si>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</si>
  <si>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</si>
  <si>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</si>
  <si>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</si>
  <si>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</si>
  <si>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</si>
  <si>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</si>
  <si>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</si>
  <si>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</si>
  <si>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</si>
  <si>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</si>
  <si>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</si>
  <si>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</si>
  <si>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</si>
  <si>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</si>
  <si>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</si>
  <si>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</si>
  <si>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</si>
  <si>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</si>
  <si>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</si>
  <si>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</si>
  <si>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</si>
  <si>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</si>
  <si>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</si>
  <si>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</si>
  <si>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</si>
  <si>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</si>
  <si>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</si>
  <si>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</si>
  <si>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</si>
  <si>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</si>
  <si>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</si>
  <si>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</si>
  <si>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</si>
  <si>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</si>
  <si>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</si>
  <si>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</si>
  <si>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</si>
  <si>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</si>
  <si>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</si>
  <si>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</si>
  <si>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</si>
  <si>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</si>
  <si>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</si>
  <si>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</si>
  <si>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</si>
  <si>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</si>
  <si>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</si>
  <si>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</si>
  <si>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</si>
  <si>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</si>
  <si>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</si>
  <si>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</si>
  <si>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</si>
  <si>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</si>
  <si>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</si>
  <si>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</si>
  <si>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</si>
  <si>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</si>
  <si>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</si>
  <si>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</si>
  <si>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</si>
  <si>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</si>
  <si>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</si>
  <si>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</si>
  <si>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</si>
  <si>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</si>
  <si>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</si>
  <si>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</si>
  <si>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</si>
  <si>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</si>
  <si>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</si>
  <si>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</si>
  <si>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</si>
  <si>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</si>
  <si>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</si>
  <si>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</si>
  <si>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</si>
  <si>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</si>
  <si>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</si>
  <si>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</si>
  <si>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PLANIFICACIÓN ENERGÉTICA NACIONAL</t>
  </si>
  <si>
    <t>30202</t>
  </si>
  <si>
    <t>INTERESES SOBRE PRÉSTAMOS DE ÓRGANOS DESCONCENTRADOS</t>
  </si>
  <si>
    <t>GEOLOGÍA Y MINAS</t>
  </si>
  <si>
    <t>30203</t>
  </si>
  <si>
    <t>230</t>
  </si>
  <si>
    <t>30204</t>
  </si>
  <si>
    <t>INTERESES SOBRE PRÉSTAMOS DE GOBIERNOS LOCALES</t>
  </si>
  <si>
    <t>SERVICIO DE LA  DEUDA  PÚBLICA</t>
  </si>
  <si>
    <t>30205</t>
  </si>
  <si>
    <t>INTERESES SOBRE PRÉSTAMOS DE EMPRESAS PÚBLICAS NO FINANCIERAS</t>
  </si>
  <si>
    <t>231</t>
  </si>
  <si>
    <t>30206</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</si>
  <si>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</si>
  <si>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</si>
  <si>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</si>
  <si>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</si>
  <si>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</si>
  <si>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</si>
  <si>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</si>
  <si>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</si>
  <si>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</si>
  <si>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</si>
  <si>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</si>
  <si>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</si>
  <si>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</si>
  <si>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</si>
  <si>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</si>
  <si>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</si>
  <si>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</si>
  <si>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</si>
  <si>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</si>
  <si>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</si>
  <si>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</si>
  <si>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</si>
  <si>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</si>
  <si>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</si>
  <si>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</si>
  <si>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</si>
  <si>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</si>
  <si>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</si>
  <si>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</si>
  <si>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</si>
  <si>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</si>
  <si>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</si>
  <si>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</si>
  <si>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</si>
  <si>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</si>
  <si>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</si>
  <si>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</si>
  <si>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</si>
  <si>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</si>
  <si>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</si>
  <si>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</si>
  <si>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</si>
  <si>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</si>
  <si>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</si>
  <si>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</si>
  <si>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30195000</t>
  </si>
  <si>
    <t>SERVICIO DE ATENCIÓN Y PROTECCIÓN DE VÍCTIMAS Y TESTIGOS</t>
  </si>
  <si>
    <t>40103</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</si>
  <si>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</si>
  <si>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</si>
  <si>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</si>
  <si>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</si>
  <si>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</si>
  <si>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</si>
  <si>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</si>
  <si>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</si>
  <si>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</si>
  <si>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</si>
  <si>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</si>
  <si>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</si>
  <si>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</si>
  <si>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</si>
  <si>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</si>
  <si>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</si>
  <si>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</si>
  <si>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</si>
  <si>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</si>
  <si>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</si>
  <si>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</si>
  <si>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</si>
  <si>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</si>
  <si>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</si>
  <si>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</si>
  <si>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</si>
  <si>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</si>
  <si>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</si>
  <si>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</si>
  <si>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</si>
  <si>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</si>
  <si>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</si>
  <si>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</si>
  <si>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</si>
  <si>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</si>
  <si>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</si>
  <si>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</si>
  <si>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</si>
  <si>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</si>
  <si>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</si>
  <si>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</si>
  <si>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</si>
  <si>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</si>
  <si>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</si>
  <si>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</si>
  <si>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</si>
  <si>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</si>
  <si>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</si>
  <si>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</si>
  <si>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</si>
  <si>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</si>
  <si>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</si>
  <si>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</si>
  <si>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</si>
  <si>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</si>
  <si>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</si>
  <si>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</si>
  <si>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</si>
  <si>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</si>
  <si>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</si>
  <si>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</si>
  <si>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</si>
  <si>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</si>
  <si>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</si>
  <si>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</si>
  <si>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</si>
  <si>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</si>
  <si>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</si>
  <si>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</si>
  <si>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</si>
  <si>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</si>
  <si>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</si>
  <si>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</si>
  <si>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</si>
  <si>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</si>
  <si>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</si>
  <si>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</si>
  <si>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</si>
  <si>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</si>
  <si>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</si>
  <si>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</si>
  <si>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</si>
  <si>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</si>
  <si>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</si>
  <si>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</si>
  <si>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</si>
  <si>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</si>
  <si>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</si>
  <si>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</si>
  <si>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</si>
  <si>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60104</t>
  </si>
  <si>
    <t>60105</t>
  </si>
  <si>
    <t>TRANSFERENCIAS CORRIENTES A EMPRESAS PÚBLICAS NO FINANCIERAS</t>
  </si>
  <si>
    <t>60106</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</si>
  <si>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</si>
  <si>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</si>
  <si>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</si>
  <si>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</si>
  <si>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</si>
  <si>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</si>
  <si>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</si>
  <si>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</si>
  <si>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</si>
  <si>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</si>
  <si>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</si>
  <si>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</si>
  <si>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</si>
  <si>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</si>
  <si>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</si>
  <si>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</si>
  <si>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60303</t>
  </si>
  <si>
    <t>60304</t>
  </si>
  <si>
    <t>60305</t>
  </si>
  <si>
    <t>CUOTA PATRONAL DE PENSIONES Y JUBILACIONES, CONTRIBUTIVAS Y NO CONTRIBUTIVAS</t>
  </si>
  <si>
    <t>60399</t>
  </si>
  <si>
    <t>604</t>
  </si>
  <si>
    <t>60401</t>
  </si>
  <si>
    <t>TRANSFERENCIAS CORRIENTES A ASOCIACIONES</t>
  </si>
  <si>
    <t>60402</t>
  </si>
  <si>
    <t>60403</t>
  </si>
  <si>
    <t>TRANSFERENCIAS CORRIENTES A COOPERATIVAS</t>
  </si>
  <si>
    <t>60404</t>
  </si>
  <si>
    <t>TRANSFERENCIAS CORRIENTES A OTRAS ENTIDADES PRIVADAS SIN FINES DE LUCRO</t>
  </si>
  <si>
    <t>605</t>
  </si>
  <si>
    <t>60501</t>
  </si>
  <si>
    <t>606</t>
  </si>
  <si>
    <t>60601</t>
  </si>
  <si>
    <t>60602</t>
  </si>
  <si>
    <t>607</t>
  </si>
  <si>
    <t>TRANSFERENCIAS CORRIENTES AL SECTOR EXTERNO</t>
  </si>
  <si>
    <t>60701</t>
  </si>
  <si>
    <t>TRANSFERENCIAS CORRIENTES A ORGANISMOS INTERNACIONALES</t>
  </si>
  <si>
    <t>60702</t>
  </si>
  <si>
    <t>7</t>
  </si>
  <si>
    <t>TRANSFERENCIAS DE CAPITAL</t>
  </si>
  <si>
    <t>701</t>
  </si>
  <si>
    <t>70101</t>
  </si>
  <si>
    <t>70102</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</si>
  <si>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</si>
  <si>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</si>
  <si>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</si>
  <si>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</si>
  <si>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</si>
  <si>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</si>
  <si>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</si>
  <si>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</si>
  <si>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</si>
  <si>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702</t>
  </si>
  <si>
    <t>70201</t>
  </si>
  <si>
    <t>703</t>
  </si>
  <si>
    <t>70301</t>
  </si>
  <si>
    <t>TRANSFERENCIAS DE CAPITAL A ASOCIACIONES</t>
  </si>
  <si>
    <t>70302</t>
  </si>
  <si>
    <t>70303</t>
  </si>
  <si>
    <t>TRANSFERENCIAS DE CAPITAL A COOPERATIVAS</t>
  </si>
  <si>
    <t>70399</t>
  </si>
  <si>
    <t>TRANSFERENCIAS DE CAPITAL A OTRAS ENTIDADES PRIVADAS SIN FINES DE LUCRO</t>
  </si>
  <si>
    <t>704</t>
  </si>
  <si>
    <t>TRANSFERENCIAS DE CAPITAL  A EMPRESAS PRIVADAS</t>
  </si>
  <si>
    <t>70401</t>
  </si>
  <si>
    <t>705</t>
  </si>
  <si>
    <t>70501</t>
  </si>
  <si>
    <t>70502</t>
  </si>
  <si>
    <t>OTRAS TRANSFERENCIAS DE CAPITAL AL SECTOR EXTERNO</t>
  </si>
  <si>
    <t>8</t>
  </si>
  <si>
    <t xml:space="preserve">AMORTIZACION </t>
  </si>
  <si>
    <t>801</t>
  </si>
  <si>
    <t>AMORTIZACIÓN DE TÍTULOS VALORES</t>
  </si>
  <si>
    <t>80101</t>
  </si>
  <si>
    <t>AMORTIZACIÓN DE TÍTULOS VALORES INTERNOS DE CORTO PLAZO</t>
  </si>
  <si>
    <t>80102</t>
  </si>
  <si>
    <t>80103</t>
  </si>
  <si>
    <t>AMORTIZACIÓN DE TÍTULOS VALORES DEL SECTOR EXTERNO DE CORTO PLAZO</t>
  </si>
  <si>
    <t>80104</t>
  </si>
  <si>
    <t>AMORTIZACIÓN DE TÍTULOS VALORES DEL SECTOR EXTERNO DE LARGO PLAZO</t>
  </si>
  <si>
    <t>802</t>
  </si>
  <si>
    <t>AMORTIZACIÓN DE PRÉSTAMOS</t>
  </si>
  <si>
    <t>80201</t>
  </si>
  <si>
    <t>80202</t>
  </si>
  <si>
    <t>AMORTIZACIÓN DE PRÉSTAMOS DE ÓRGANOS DESCONCENTRADOS</t>
  </si>
  <si>
    <t>80203</t>
  </si>
  <si>
    <t>AMORTIZACIÓN DE PRÉSTAMOS DE INSTITUCIONES DESCENTRALIZADAS NO EMPRESARIALES</t>
  </si>
  <si>
    <t>80204</t>
  </si>
  <si>
    <t>80205</t>
  </si>
  <si>
    <t>AMORTIZACIÓN DE PRÉSTAMOS DE EMPRESAS PÚBLICAS NO FINANCIERAS</t>
  </si>
  <si>
    <t>80206</t>
  </si>
  <si>
    <t>80207</t>
  </si>
  <si>
    <t>AMORTIZACIÓN DE PRÉSTAMOS DEL SECTOR PRIVADO</t>
  </si>
  <si>
    <t>80208</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</si>
  <si>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</si>
  <si>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</si>
  <si>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</si>
  <si>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</si>
  <si>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</si>
  <si>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</si>
  <si>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</si>
  <si>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</si>
  <si>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</si>
  <si>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</si>
  <si>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</si>
  <si>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</si>
  <si>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</si>
  <si>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</si>
  <si>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</si>
  <si>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</si>
  <si>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</si>
  <si>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</si>
  <si>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</si>
  <si>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</si>
  <si>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</si>
  <si>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</si>
  <si>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</si>
  <si>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</si>
  <si>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</si>
  <si>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</si>
  <si>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</si>
  <si>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</si>
  <si>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</si>
  <si>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</si>
  <si>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</si>
  <si>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</si>
  <si>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</si>
  <si>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</si>
  <si>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</si>
  <si>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</si>
  <si>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</si>
  <si>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</si>
  <si>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</si>
  <si>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</si>
  <si>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</si>
  <si>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</si>
  <si>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</si>
  <si>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</si>
  <si>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</si>
  <si>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</si>
  <si>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</si>
  <si>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</si>
  <si>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</si>
  <si>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</si>
  <si>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</si>
  <si>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</si>
  <si>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</si>
  <si>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</si>
  <si>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</si>
  <si>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</si>
  <si>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</si>
  <si>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</si>
  <si>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</si>
  <si>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</si>
  <si>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</si>
  <si>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</si>
  <si>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</si>
  <si>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</si>
  <si>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</si>
  <si>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</si>
  <si>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</si>
  <si>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</si>
  <si>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</si>
  <si>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</si>
  <si>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</si>
  <si>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</si>
  <si>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</si>
  <si>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</si>
  <si>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</si>
  <si>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</si>
  <si>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</si>
  <si>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</si>
  <si>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</si>
  <si>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</si>
  <si>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</si>
  <si>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</si>
  <si>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</si>
  <si>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</si>
  <si>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</si>
  <si>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</si>
  <si>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</si>
  <si>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</si>
  <si>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</si>
  <si>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</si>
  <si>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</si>
  <si>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</si>
  <si>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</si>
  <si>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</si>
  <si>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</si>
  <si>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</si>
  <si>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</si>
  <si>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</si>
  <si>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</si>
  <si>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</si>
  <si>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</si>
  <si>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</si>
  <si>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</si>
  <si>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</si>
  <si>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</si>
  <si>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</si>
  <si>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</si>
  <si>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</si>
  <si>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</si>
  <si>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</si>
  <si>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</si>
  <si>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</si>
  <si>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</si>
  <si>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</si>
  <si>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</si>
  <si>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</si>
  <si>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</si>
  <si>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</si>
  <si>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</si>
  <si>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</si>
  <si>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</si>
  <si>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</si>
  <si>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</si>
  <si>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</si>
  <si>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</si>
  <si>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</si>
  <si>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</si>
  <si>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</si>
  <si>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</si>
  <si>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</si>
  <si>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</si>
  <si>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</si>
  <si>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</si>
  <si>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</si>
  <si>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</si>
  <si>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</si>
  <si>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</si>
  <si>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</si>
  <si>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</si>
  <si>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</si>
  <si>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</si>
  <si>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</si>
  <si>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</si>
  <si>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</si>
  <si>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</si>
  <si>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</si>
  <si>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</si>
  <si>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</si>
  <si>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</si>
  <si>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</si>
  <si>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</si>
  <si>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</si>
  <si>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</si>
  <si>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</si>
  <si>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</si>
  <si>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</si>
  <si>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</si>
  <si>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</si>
  <si>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</si>
  <si>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</si>
  <si>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</si>
  <si>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</si>
  <si>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</si>
  <si>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</si>
  <si>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</si>
  <si>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</si>
  <si>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</si>
  <si>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</si>
  <si>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</si>
  <si>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</si>
  <si>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</si>
  <si>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</si>
  <si>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</si>
  <si>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</si>
  <si>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</si>
  <si>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</si>
  <si>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</si>
  <si>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</si>
  <si>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</si>
  <si>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</si>
  <si>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</si>
  <si>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</si>
  <si>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</si>
  <si>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</si>
  <si>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</si>
  <si>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</si>
  <si>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</si>
  <si>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</si>
  <si>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</si>
  <si>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</si>
  <si>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</si>
  <si>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</si>
  <si>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</si>
  <si>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</si>
  <si>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</si>
  <si>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</si>
  <si>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</si>
  <si>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</si>
  <si>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</si>
  <si>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</si>
  <si>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</si>
  <si>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</si>
  <si>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</si>
  <si>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</si>
  <si>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</si>
  <si>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</si>
  <si>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</si>
  <si>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</si>
  <si>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</si>
  <si>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</si>
  <si>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</si>
  <si>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</si>
  <si>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</si>
  <si>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</si>
  <si>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</si>
  <si>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</si>
  <si>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</si>
  <si>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</si>
  <si>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</si>
  <si>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</si>
  <si>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</si>
  <si>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</si>
  <si>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</si>
  <si>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</si>
  <si>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</si>
  <si>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</si>
  <si>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</si>
  <si>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</si>
  <si>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</si>
  <si>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</si>
  <si>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</si>
  <si>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</si>
  <si>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</si>
  <si>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</si>
  <si>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</si>
  <si>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</si>
  <si>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</si>
  <si>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</si>
  <si>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</si>
  <si>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</si>
  <si>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</si>
  <si>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</si>
  <si>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</si>
  <si>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</si>
  <si>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</si>
  <si>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</si>
  <si>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</si>
  <si>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</si>
  <si>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</si>
  <si>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</si>
  <si>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</si>
  <si>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</si>
  <si>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</si>
  <si>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</si>
  <si>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</si>
  <si>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</si>
  <si>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</si>
  <si>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</si>
  <si>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</si>
  <si>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</si>
  <si>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</si>
  <si>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</si>
  <si>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</si>
  <si>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</si>
  <si>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</si>
  <si>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</si>
  <si>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</si>
  <si>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</si>
  <si>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</si>
  <si>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</si>
  <si>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</si>
  <si>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</si>
  <si>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</si>
  <si>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</si>
  <si>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</si>
  <si>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</si>
  <si>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</si>
  <si>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</si>
  <si>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</si>
  <si>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</si>
  <si>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</si>
  <si>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</si>
  <si>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</si>
  <si>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</si>
  <si>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</si>
  <si>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</si>
  <si>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</si>
  <si>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</si>
  <si>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</si>
  <si>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</si>
  <si>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</si>
  <si>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</si>
  <si>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</si>
  <si>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</si>
  <si>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</si>
  <si>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</si>
  <si>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</si>
  <si>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</si>
  <si>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</si>
  <si>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</si>
  <si>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</si>
  <si>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</si>
  <si>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</si>
  <si>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</si>
  <si>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</si>
  <si>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</si>
  <si>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</si>
  <si>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</si>
  <si>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</si>
  <si>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</si>
  <si>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</si>
  <si>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</si>
  <si>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</si>
  <si>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</si>
  <si>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</si>
  <si>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</si>
  <si>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</si>
  <si>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</si>
  <si>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</si>
  <si>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</si>
  <si>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</si>
  <si>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</si>
  <si>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</si>
  <si>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</si>
  <si>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</si>
  <si>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</si>
  <si>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</si>
  <si>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</si>
  <si>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</si>
  <si>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</si>
  <si>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</si>
  <si>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</si>
  <si>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</si>
  <si>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</si>
  <si>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</si>
  <si>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</si>
  <si>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</si>
  <si>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</si>
  <si>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</si>
  <si>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</si>
  <si>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</si>
  <si>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</si>
  <si>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</si>
  <si>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</si>
  <si>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</si>
  <si>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</si>
  <si>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</si>
  <si>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</si>
  <si>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</si>
  <si>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</si>
  <si>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</si>
  <si>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</si>
  <si>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</si>
  <si>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</si>
  <si>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</si>
  <si>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</si>
  <si>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</si>
  <si>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</si>
  <si>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</si>
  <si>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</si>
  <si>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</si>
  <si>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</si>
  <si>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</si>
  <si>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</si>
  <si>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</si>
  <si>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</si>
  <si>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</si>
  <si>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</si>
  <si>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</si>
  <si>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</si>
  <si>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</si>
  <si>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</si>
  <si>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</si>
  <si>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</si>
  <si>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</si>
  <si>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</si>
  <si>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</si>
  <si>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</si>
  <si>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</si>
  <si>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</si>
  <si>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</si>
  <si>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</si>
  <si>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</si>
  <si>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</si>
  <si>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</si>
  <si>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</si>
  <si>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</si>
  <si>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</si>
  <si>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</si>
  <si>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</si>
  <si>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</si>
  <si>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</si>
  <si>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</si>
  <si>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</si>
  <si>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</si>
  <si>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</si>
  <si>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</si>
  <si>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</si>
  <si>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</si>
  <si>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</si>
  <si>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</si>
  <si>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</si>
  <si>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</si>
  <si>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</si>
  <si>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</si>
  <si>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</si>
  <si>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</si>
  <si>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</si>
  <si>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</si>
  <si>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</si>
  <si>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</si>
  <si>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</si>
  <si>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</si>
  <si>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</si>
  <si>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</si>
  <si>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</si>
  <si>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</si>
  <si>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</si>
  <si>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</si>
  <si>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</si>
  <si>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</si>
  <si>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</si>
  <si>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</si>
  <si>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</si>
  <si>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</si>
  <si>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</si>
  <si>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</si>
  <si>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</si>
  <si>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</si>
  <si>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</si>
  <si>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</si>
  <si>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</si>
  <si>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</si>
  <si>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</si>
  <si>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</si>
  <si>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</si>
  <si>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</si>
  <si>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</si>
  <si>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</si>
  <si>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</si>
  <si>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</si>
  <si>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</si>
  <si>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</si>
  <si>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</si>
  <si>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</si>
  <si>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</si>
  <si>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</si>
  <si>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</si>
  <si>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</si>
  <si>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</si>
  <si>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</si>
  <si>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</si>
  <si>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</si>
  <si>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</si>
  <si>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</si>
  <si>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</si>
  <si>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</si>
  <si>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</si>
  <si>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</si>
  <si>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</si>
  <si>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</si>
  <si>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</si>
  <si>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</si>
  <si>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</si>
  <si>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</si>
  <si>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</si>
  <si>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</si>
  <si>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</si>
  <si>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</si>
  <si>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</si>
  <si>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</si>
  <si>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</si>
  <si>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</si>
  <si>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</si>
  <si>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</si>
  <si>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</si>
  <si>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</si>
  <si>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</si>
  <si>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</si>
  <si>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</si>
  <si>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</si>
  <si>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</si>
  <si>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</si>
  <si>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</si>
  <si>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</si>
  <si>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</si>
  <si>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</si>
  <si>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</si>
  <si>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</si>
  <si>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</si>
  <si>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</si>
  <si>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</si>
  <si>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</si>
  <si>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</si>
  <si>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</si>
  <si>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</si>
  <si>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</si>
  <si>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</si>
  <si>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</si>
  <si>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</si>
  <si>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</si>
  <si>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</si>
  <si>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</si>
  <si>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</si>
  <si>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</si>
  <si>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</si>
  <si>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</si>
  <si>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</si>
  <si>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</si>
  <si>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</si>
  <si>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</si>
  <si>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</si>
  <si>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</si>
  <si>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</si>
  <si>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</si>
  <si>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</si>
  <si>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</si>
  <si>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</si>
  <si>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</si>
  <si>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</si>
  <si>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</si>
  <si>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</si>
  <si>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</si>
  <si>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</si>
  <si>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</si>
  <si>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</si>
  <si>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</si>
  <si>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</si>
  <si>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</si>
  <si>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</si>
  <si>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</si>
  <si>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</si>
  <si>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</si>
  <si>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</si>
  <si>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</si>
  <si>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</si>
  <si>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</si>
  <si>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</si>
  <si>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</si>
  <si>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</si>
  <si>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</si>
  <si>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</si>
  <si>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</si>
  <si>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</si>
  <si>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</si>
  <si>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</si>
  <si>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</si>
  <si>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</si>
  <si>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</si>
  <si>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</si>
  <si>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</si>
  <si>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</si>
  <si>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</si>
  <si>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</si>
  <si>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</si>
  <si>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</si>
  <si>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</si>
  <si>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</si>
  <si>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</si>
  <si>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</si>
  <si>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</si>
  <si>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</si>
  <si>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</si>
  <si>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</si>
  <si>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</si>
  <si>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</si>
  <si>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</si>
  <si>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</si>
  <si>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</si>
  <si>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</si>
  <si>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</si>
  <si>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</si>
  <si>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</si>
  <si>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</si>
  <si>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</si>
  <si>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</si>
  <si>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</si>
  <si>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</si>
  <si>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</si>
  <si>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</si>
  <si>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</si>
  <si>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</si>
  <si>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</si>
  <si>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</si>
  <si>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</si>
  <si>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</si>
  <si>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</si>
  <si>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</si>
  <si>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</si>
  <si>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</si>
  <si>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</si>
  <si>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</si>
  <si>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</si>
  <si>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</si>
  <si>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</si>
  <si>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</si>
  <si>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</si>
  <si>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</si>
  <si>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</si>
  <si>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</si>
  <si>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</si>
  <si>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</si>
  <si>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</si>
  <si>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</si>
  <si>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</si>
  <si>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</si>
  <si>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</si>
  <si>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</si>
  <si>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</si>
  <si>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</si>
  <si>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</si>
  <si>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</si>
  <si>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</si>
  <si>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</si>
  <si>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</si>
  <si>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</si>
  <si>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</si>
  <si>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</si>
  <si>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</si>
  <si>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</si>
  <si>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FODESAF-MOPT</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</si>
  <si>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</si>
  <si>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</si>
  <si>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</si>
  <si>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</si>
  <si>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</si>
  <si>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</si>
  <si>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</si>
  <si>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</si>
  <si>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</si>
  <si>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</si>
  <si>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</si>
  <si>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</si>
  <si>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</si>
  <si>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</si>
  <si>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</si>
  <si>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</si>
  <si>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</si>
  <si>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</si>
  <si>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</si>
  <si>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</si>
  <si>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</si>
  <si>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</si>
  <si>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</si>
  <si>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</si>
  <si>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</si>
  <si>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</si>
  <si>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</si>
  <si>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</si>
  <si>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</si>
  <si>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</si>
  <si>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</si>
  <si>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</si>
  <si>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</si>
  <si>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</si>
  <si>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</si>
  <si>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</si>
  <si>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</si>
  <si>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</si>
  <si>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</si>
  <si>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</si>
  <si>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</si>
  <si>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</si>
  <si>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</si>
  <si>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</si>
  <si>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</si>
  <si>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</si>
  <si>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</si>
  <si>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</si>
  <si>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</si>
  <si>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</si>
  <si>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</si>
  <si>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</si>
  <si>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</si>
  <si>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</si>
  <si>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</si>
  <si>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</si>
  <si>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</si>
  <si>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</si>
  <si>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</si>
  <si>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</si>
  <si>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</si>
  <si>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</si>
  <si>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</si>
  <si>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</si>
  <si>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</si>
  <si>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</si>
  <si>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</si>
  <si>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</si>
  <si>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</si>
  <si>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</si>
  <si>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</si>
  <si>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</si>
  <si>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</si>
  <si>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</si>
  <si>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</si>
  <si>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</si>
  <si>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</si>
  <si>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</si>
  <si>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</si>
  <si>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</si>
  <si>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</si>
  <si>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</si>
  <si>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</si>
  <si>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</si>
  <si>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</si>
  <si>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</si>
  <si>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</si>
  <si>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</si>
  <si>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</si>
  <si>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</si>
  <si>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</si>
  <si>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</si>
  <si>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</si>
  <si>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</si>
  <si>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</si>
  <si>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</si>
  <si>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</si>
  <si>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</si>
  <si>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</si>
  <si>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</si>
  <si>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</si>
  <si>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</si>
  <si>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</si>
  <si>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</si>
  <si>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</si>
  <si>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</si>
  <si>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</si>
  <si>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</si>
  <si>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</si>
  <si>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</si>
  <si>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</si>
  <si>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</si>
  <si>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</si>
  <si>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</si>
  <si>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</si>
  <si>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</si>
  <si>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</si>
  <si>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</si>
  <si>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</si>
  <si>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</si>
  <si>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</si>
  <si>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</si>
  <si>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</si>
  <si>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</si>
  <si>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</si>
  <si>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</si>
  <si>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</si>
  <si>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</si>
  <si>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</si>
  <si>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</si>
  <si>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</si>
  <si>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</si>
  <si>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</si>
  <si>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</si>
  <si>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</si>
  <si>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</si>
  <si>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</si>
  <si>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</si>
  <si>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</si>
  <si>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</si>
  <si>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</si>
  <si>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</si>
  <si>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</si>
  <si>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</si>
  <si>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</si>
  <si>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</si>
  <si>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</si>
  <si>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</si>
  <si>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</si>
  <si>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</si>
  <si>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</si>
  <si>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</si>
  <si>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</si>
  <si>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</si>
  <si>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</si>
  <si>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</si>
  <si>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</si>
  <si>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</si>
  <si>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</si>
  <si>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</si>
  <si>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</si>
  <si>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</si>
  <si>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</si>
  <si>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</si>
  <si>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</si>
  <si>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</si>
  <si>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</si>
  <si>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</si>
  <si>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</si>
  <si>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</si>
  <si>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</si>
  <si>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</si>
  <si>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</si>
  <si>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</si>
  <si>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</si>
  <si>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</si>
  <si>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</si>
  <si>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</si>
  <si>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</si>
  <si>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</si>
  <si>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</si>
  <si>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</si>
  <si>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</si>
  <si>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</si>
  <si>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</si>
  <si>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</si>
  <si>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</si>
  <si>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</si>
  <si>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</si>
  <si>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</si>
  <si>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</si>
  <si>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</si>
  <si>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</si>
  <si>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</si>
  <si>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</si>
  <si>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</si>
  <si>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</si>
  <si>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</si>
  <si>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</si>
  <si>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</si>
  <si>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</si>
  <si>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</si>
  <si>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</si>
  <si>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</si>
  <si>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</si>
  <si>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</si>
  <si>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</si>
  <si>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</si>
  <si>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</si>
  <si>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</si>
  <si>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</si>
  <si>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</si>
  <si>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</si>
  <si>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</si>
  <si>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</si>
  <si>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</si>
  <si>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</si>
  <si>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</si>
  <si>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</si>
  <si>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</si>
  <si>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</si>
  <si>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</si>
  <si>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</si>
  <si>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</si>
  <si>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</si>
  <si>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</si>
  <si>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</si>
  <si>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</si>
  <si>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</si>
  <si>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</si>
  <si>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</si>
  <si>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</si>
  <si>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</si>
  <si>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</si>
  <si>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</si>
  <si>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</si>
  <si>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</si>
  <si>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</si>
  <si>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</si>
  <si>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</si>
  <si>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</si>
  <si>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</si>
  <si>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</si>
  <si>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</si>
  <si>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</si>
  <si>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</si>
  <si>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</si>
  <si>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</si>
  <si>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</si>
  <si>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</si>
  <si>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</si>
  <si>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</si>
  <si>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</si>
  <si>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</si>
  <si>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</si>
  <si>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</si>
  <si>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</si>
  <si>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</si>
  <si>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</si>
  <si>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</si>
  <si>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</si>
  <si>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</si>
  <si>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</si>
  <si>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</si>
  <si>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</si>
  <si>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</si>
  <si>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</si>
  <si>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</si>
  <si>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</si>
  <si>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</si>
  <si>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</si>
  <si>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</si>
  <si>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</si>
  <si>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</si>
  <si>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</si>
  <si>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</si>
  <si>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</si>
  <si>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</si>
  <si>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</si>
  <si>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</si>
  <si>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</si>
  <si>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</si>
  <si>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</si>
  <si>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</si>
  <si>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</si>
  <si>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</si>
  <si>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</si>
  <si>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</si>
  <si>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</si>
  <si>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</si>
  <si>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</si>
  <si>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</si>
  <si>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</si>
  <si>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</si>
  <si>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</si>
  <si>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</si>
  <si>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</si>
  <si>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</si>
  <si>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</si>
  <si>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</si>
  <si>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</si>
  <si>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</si>
  <si>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</si>
  <si>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</si>
  <si>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</si>
  <si>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</si>
  <si>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</si>
  <si>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</si>
  <si>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</si>
  <si>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</si>
  <si>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</si>
  <si>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</si>
  <si>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</si>
  <si>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</si>
  <si>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</si>
  <si>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</si>
  <si>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</si>
  <si>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</si>
  <si>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</si>
  <si>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</si>
  <si>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</si>
  <si>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</si>
  <si>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</si>
  <si>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</si>
  <si>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</si>
  <si>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</si>
  <si>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</si>
  <si>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</si>
  <si>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</si>
  <si>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</si>
  <si>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</si>
  <si>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</si>
  <si>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</si>
  <si>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</si>
  <si>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</si>
  <si>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</si>
  <si>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</si>
  <si>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</si>
  <si>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</si>
  <si>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</si>
  <si>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</si>
  <si>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</si>
  <si>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</si>
  <si>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</si>
  <si>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</si>
  <si>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</si>
  <si>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</si>
  <si>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</si>
  <si>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</si>
  <si>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</si>
  <si>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</si>
  <si>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</si>
  <si>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</si>
  <si>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</si>
  <si>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</si>
  <si>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</si>
  <si>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</si>
  <si>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</si>
  <si>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</si>
  <si>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</si>
  <si>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</si>
  <si>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</si>
  <si>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</si>
  <si>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</si>
  <si>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</si>
  <si>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</si>
  <si>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</si>
  <si>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</si>
  <si>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</si>
  <si>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</si>
  <si>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</si>
  <si>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</si>
  <si>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</si>
  <si>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</si>
  <si>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</si>
  <si>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</si>
  <si>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</si>
  <si>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</si>
  <si>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</si>
  <si>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</si>
  <si>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</si>
  <si>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</si>
  <si>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</si>
  <si>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</si>
  <si>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</si>
  <si>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</si>
  <si>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</si>
  <si>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</si>
  <si>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</si>
  <si>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</si>
  <si>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</si>
  <si>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</si>
  <si>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</si>
  <si>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</si>
  <si>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</si>
  <si>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</si>
  <si>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</si>
  <si>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</si>
  <si>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</si>
  <si>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</si>
  <si>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</si>
  <si>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</si>
  <si>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</si>
  <si>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</si>
  <si>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</si>
  <si>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</si>
  <si>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</si>
  <si>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</si>
  <si>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</si>
  <si>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</si>
  <si>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</si>
  <si>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</si>
  <si>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</si>
  <si>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</si>
  <si>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</si>
  <si>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</si>
  <si>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</si>
  <si>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</si>
  <si>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</si>
  <si>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</si>
  <si>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</si>
  <si>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</si>
  <si>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</si>
  <si>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</si>
  <si>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</si>
  <si>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</si>
  <si>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</si>
  <si>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</si>
  <si>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</si>
  <si>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</si>
  <si>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</si>
  <si>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</si>
  <si>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</si>
  <si>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</si>
  <si>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</si>
  <si>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</si>
  <si>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</si>
  <si>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</si>
  <si>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</si>
  <si>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</si>
  <si>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</si>
  <si>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</si>
  <si>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</si>
  <si>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</si>
  <si>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</si>
  <si>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</si>
  <si>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</si>
  <si>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</si>
  <si>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</si>
  <si>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</si>
  <si>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</si>
  <si>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</si>
  <si>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</si>
  <si>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</si>
  <si>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</si>
  <si>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</si>
  <si>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</si>
  <si>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</si>
  <si>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</si>
  <si>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</si>
  <si>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</si>
  <si>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</si>
  <si>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</si>
  <si>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</si>
  <si>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</si>
  <si>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</si>
  <si>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</si>
  <si>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</si>
  <si>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</si>
  <si>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</si>
  <si>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</si>
  <si>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</si>
  <si>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</si>
  <si>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</si>
  <si>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</si>
  <si>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</si>
  <si>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</si>
  <si>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</si>
  <si>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</si>
  <si>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</si>
  <si>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</si>
  <si>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</si>
  <si>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</si>
  <si>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</si>
  <si>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</si>
  <si>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</si>
  <si>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</si>
  <si>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</si>
  <si>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</si>
  <si>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</si>
  <si>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</si>
  <si>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</si>
  <si>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</si>
  <si>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</si>
  <si>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</si>
  <si>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</si>
  <si>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</si>
  <si>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</si>
  <si>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</si>
  <si>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</si>
  <si>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</si>
  <si>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</si>
  <si>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</si>
  <si>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</si>
  <si>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</si>
  <si>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</si>
  <si>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</si>
  <si>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</si>
  <si>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</si>
  <si>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</si>
  <si>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</si>
  <si>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</si>
  <si>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</si>
  <si>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</si>
  <si>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</si>
  <si>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</si>
  <si>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</si>
  <si>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</si>
  <si>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</si>
  <si>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</si>
  <si>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</si>
  <si>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</si>
  <si>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</si>
  <si>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</si>
  <si>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</si>
  <si>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</si>
  <si>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</si>
  <si>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</si>
  <si>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</si>
  <si>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</si>
  <si>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</si>
  <si>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</si>
  <si>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</si>
  <si>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</si>
  <si>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</si>
  <si>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</si>
  <si>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</si>
  <si>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</si>
  <si>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</si>
  <si>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</si>
  <si>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</si>
  <si>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</si>
  <si>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</si>
  <si>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</si>
  <si>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</si>
  <si>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</si>
  <si>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</si>
  <si>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</si>
  <si>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</si>
  <si>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</si>
  <si>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</si>
  <si>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</si>
  <si>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</si>
  <si>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</si>
  <si>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</si>
  <si>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</si>
  <si>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</si>
  <si>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</si>
  <si>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</si>
  <si>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</si>
  <si>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</si>
  <si>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</si>
  <si>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</si>
  <si>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</si>
  <si>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</si>
  <si>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</si>
  <si>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</si>
  <si>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</si>
  <si>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</si>
  <si>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</si>
  <si>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</si>
  <si>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</si>
  <si>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</si>
  <si>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</si>
  <si>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</si>
  <si>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</si>
  <si>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</si>
  <si>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</si>
  <si>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</si>
  <si>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</si>
  <si>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</si>
  <si>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</si>
  <si>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</si>
  <si>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</si>
  <si>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</si>
  <si>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</si>
  <si>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</si>
  <si>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</si>
  <si>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</si>
  <si>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</si>
  <si>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</si>
  <si>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</si>
  <si>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</si>
  <si>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</si>
  <si>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</si>
  <si>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</si>
  <si>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</si>
  <si>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</si>
  <si>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</si>
  <si>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</si>
  <si>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</si>
  <si>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</si>
  <si>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</si>
  <si>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</si>
  <si>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</si>
  <si>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</si>
  <si>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</si>
  <si>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</si>
  <si>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</si>
  <si>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</si>
  <si>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</si>
  <si>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</si>
  <si>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</si>
  <si>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</si>
  <si>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</si>
  <si>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</si>
  <si>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</si>
  <si>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</si>
  <si>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</si>
  <si>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</si>
  <si>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</si>
  <si>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</si>
  <si>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</si>
  <si>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</si>
  <si>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</si>
  <si>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</si>
  <si>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</si>
  <si>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</si>
  <si>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</si>
  <si>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</si>
  <si>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</si>
  <si>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</si>
  <si>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</si>
  <si>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</si>
  <si>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</si>
  <si>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</si>
  <si>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</si>
  <si>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</si>
  <si>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</si>
  <si>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</si>
  <si>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</si>
  <si>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</si>
  <si>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</si>
  <si>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</si>
  <si>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</si>
  <si>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</si>
  <si>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</si>
  <si>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</si>
  <si>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</si>
  <si>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</si>
  <si>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</si>
  <si>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</si>
  <si>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</si>
  <si>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</si>
  <si>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</si>
  <si>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</si>
  <si>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</si>
  <si>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</si>
  <si>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</si>
  <si>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</si>
  <si>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</si>
  <si>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</si>
  <si>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</si>
  <si>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</si>
  <si>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</si>
  <si>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</si>
  <si>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</si>
  <si>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</si>
  <si>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</si>
  <si>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</si>
  <si>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</si>
  <si>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</si>
  <si>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</si>
  <si>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</si>
  <si>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</si>
  <si>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</si>
  <si>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</si>
  <si>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</si>
  <si>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</si>
  <si>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</si>
  <si>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</si>
  <si>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</si>
  <si>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</si>
  <si>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</si>
  <si>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</si>
  <si>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</si>
  <si>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</si>
  <si>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</si>
  <si>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</si>
  <si>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</si>
  <si>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</si>
  <si>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</si>
  <si>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</si>
  <si>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</si>
  <si>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</si>
  <si>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</si>
  <si>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</si>
  <si>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</si>
  <si>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</si>
  <si>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</si>
  <si>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</si>
  <si>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</si>
  <si>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</si>
  <si>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</si>
  <si>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</si>
  <si>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</si>
  <si>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</si>
  <si>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</si>
  <si>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</si>
  <si>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</si>
  <si>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</si>
  <si>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</si>
  <si>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</si>
  <si>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</si>
  <si>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</si>
  <si>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</si>
  <si>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</si>
  <si>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</si>
  <si>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</si>
  <si>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</si>
  <si>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</si>
  <si>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</si>
  <si>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</si>
  <si>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</si>
  <si>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</si>
  <si>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</si>
  <si>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</si>
  <si>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</si>
  <si>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</si>
  <si>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</si>
  <si>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</si>
  <si>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</si>
  <si>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</si>
  <si>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</si>
  <si>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</si>
  <si>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</si>
  <si>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</si>
  <si>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</si>
  <si>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</si>
  <si>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</si>
  <si>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</si>
  <si>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</si>
  <si>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</si>
  <si>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</si>
  <si>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</si>
  <si>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</si>
  <si>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</si>
  <si>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</si>
  <si>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</si>
  <si>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</si>
  <si>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</si>
  <si>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</si>
  <si>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</si>
  <si>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</si>
  <si>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</si>
  <si>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</si>
  <si>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</si>
  <si>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</si>
  <si>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</si>
  <si>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</si>
  <si>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</si>
  <si>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</si>
  <si>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</si>
  <si>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</si>
  <si>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</si>
  <si>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</si>
  <si>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</si>
  <si>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</si>
  <si>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</si>
  <si>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</si>
  <si>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</si>
  <si>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</si>
  <si>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</si>
  <si>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</si>
  <si>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</si>
  <si>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</si>
  <si>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</si>
  <si>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</si>
  <si>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</si>
  <si>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</si>
  <si>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</si>
  <si>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</si>
  <si>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</si>
  <si>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</si>
  <si>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</si>
  <si>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</si>
  <si>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</si>
  <si>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</si>
  <si>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</si>
  <si>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</si>
  <si>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</si>
  <si>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</si>
  <si>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</si>
  <si>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</si>
  <si>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</si>
  <si>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</si>
  <si>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</si>
  <si>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</si>
  <si>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</si>
  <si>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</si>
  <si>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</si>
  <si>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</si>
  <si>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</si>
  <si>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</si>
  <si>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</si>
  <si>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</si>
  <si>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</si>
  <si>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</si>
  <si>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</si>
  <si>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</si>
  <si>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</si>
  <si>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</si>
  <si>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</si>
  <si>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</si>
  <si>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</si>
  <si>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</si>
  <si>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</si>
  <si>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</si>
  <si>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</si>
  <si>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</si>
  <si>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</si>
  <si>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</si>
  <si>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</si>
  <si>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</si>
  <si>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</si>
  <si>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</si>
  <si>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</si>
  <si>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</si>
  <si>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</si>
  <si>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</si>
  <si>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</si>
  <si>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</si>
  <si>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</si>
  <si>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</si>
  <si>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</si>
  <si>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</si>
  <si>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</si>
  <si>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</si>
  <si>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</si>
  <si>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</si>
  <si>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</si>
  <si>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</si>
  <si>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</si>
  <si>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</si>
  <si>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</si>
  <si>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</si>
  <si>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</si>
  <si>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</si>
  <si>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</si>
  <si>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</si>
  <si>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</si>
  <si>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</si>
  <si>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</si>
  <si>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</si>
  <si>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</si>
  <si>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</si>
  <si>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</si>
  <si>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</si>
  <si>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</si>
  <si>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</si>
  <si>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</si>
  <si>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</si>
  <si>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</si>
  <si>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</si>
  <si>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</si>
  <si>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</si>
  <si>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</si>
  <si>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</si>
  <si>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</si>
  <si>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</si>
  <si>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</si>
  <si>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</si>
  <si>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</si>
  <si>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</si>
  <si>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</si>
  <si>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</si>
  <si>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</si>
  <si>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</si>
  <si>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</si>
  <si>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</si>
  <si>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</si>
  <si>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</si>
  <si>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</si>
  <si>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</si>
  <si>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</si>
  <si>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</si>
  <si>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</si>
  <si>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</si>
  <si>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</si>
  <si>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</si>
  <si>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</si>
  <si>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</si>
  <si>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</si>
  <si>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</si>
  <si>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</si>
  <si>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</si>
  <si>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</si>
  <si>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</si>
  <si>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</si>
  <si>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</si>
  <si>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</si>
  <si>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</si>
  <si>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</si>
  <si>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</si>
  <si>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</si>
  <si>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</si>
  <si>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</si>
  <si>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</si>
  <si>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</si>
  <si>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</si>
  <si>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</si>
  <si>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</si>
  <si>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</si>
  <si>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</si>
  <si>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</si>
  <si>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</si>
  <si>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</si>
  <si>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</si>
  <si>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</si>
  <si>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</si>
  <si>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</si>
  <si>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</si>
  <si>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</si>
  <si>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</si>
  <si>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</si>
  <si>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</si>
  <si>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</si>
  <si>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</si>
  <si>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</si>
  <si>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</si>
  <si>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</si>
  <si>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</si>
  <si>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</si>
  <si>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</si>
  <si>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</si>
  <si>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</si>
  <si>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</si>
  <si>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</si>
  <si>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</si>
  <si>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</si>
  <si>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</si>
  <si>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</si>
  <si>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</si>
  <si>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</si>
  <si>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</si>
  <si>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</si>
  <si>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</si>
  <si>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</si>
  <si>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</si>
  <si>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</si>
  <si>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</si>
  <si>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</si>
  <si>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</si>
  <si>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</si>
  <si>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</si>
  <si>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</si>
  <si>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</si>
  <si>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</si>
  <si>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</si>
  <si>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</si>
  <si>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</si>
  <si>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</si>
  <si>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</si>
  <si>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</si>
  <si>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</si>
  <si>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</si>
  <si>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(CUOTA PATRONAL PARA EL FONDO DE JUBILACIONES Y PENSIONES DEL PODER JUDICIAL, LEY No. 34 DEL 9 DE JUNIO DE 1939, REFORMADA MEDIANTE LEY No. 7333 DEL 5 DE MAYO DE 1993).</t>
  </si>
  <si>
    <t>3-002-287079</t>
  </si>
  <si>
    <t>2-100-045222</t>
  </si>
  <si>
    <t>(CUOTA ESTATAL PARA EL FONDO DE JUBILACIONES Y PENSIONES DEL PODER JUDICIAL, LEY No. 34 DEL 9 DE JUNIO DE 1939, REFORMADA MEDIANTE LEY No. 7333 DEL 5 DE MAYO DE 1993).</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</si>
  <si>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</si>
  <si>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</si>
  <si>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</si>
  <si>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</si>
  <si>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</si>
  <si>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</si>
  <si>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</si>
  <si>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</si>
  <si>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</si>
  <si>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JUNTAS DE EDUCACIÓN Y ADMINISTRATIVAS</t>
  </si>
  <si>
    <t>1/ Incluye todas las fuentes de Financiamiento, tanto ingresos corrientes, títulos valores y créditos externos</t>
  </si>
  <si>
    <r>
      <rPr>
        <b/>
        <sz val="11"/>
        <color theme="1"/>
        <rFont val="Calibri"/>
        <family val="2"/>
        <scheme val="minor"/>
      </rPr>
      <t>Fuente:</t>
    </r>
    <r>
      <rPr>
        <sz val="11"/>
        <color theme="1"/>
        <rFont val="Calibri"/>
        <family val="2"/>
        <scheme val="minor"/>
      </rPr>
      <t xml:space="preserve"> Sistema Integrado de la Gestión de la Administración Financiera (SIGAF) y Sistema de Formulación de Presupuesto Nacional</t>
    </r>
  </si>
  <si>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</si>
  <si>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</si>
  <si>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</si>
  <si>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</si>
  <si>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</si>
  <si>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</si>
  <si>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</si>
  <si>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</si>
  <si>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</si>
  <si>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</si>
  <si>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</si>
  <si>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</si>
  <si>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</si>
  <si>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</si>
  <si>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</si>
  <si>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</si>
  <si>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</si>
  <si>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</si>
  <si>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</si>
  <si>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</si>
  <si>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</si>
  <si>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</si>
  <si>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</si>
  <si>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</si>
  <si>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</si>
  <si>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</si>
  <si>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</si>
  <si>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</si>
  <si>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</si>
  <si>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</si>
  <si>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</si>
  <si>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</si>
  <si>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</si>
  <si>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</si>
  <si>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</si>
  <si>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</si>
  <si>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</si>
  <si>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</si>
  <si>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</si>
  <si>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</si>
  <si>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</si>
  <si>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</si>
  <si>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</si>
  <si>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</si>
  <si>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</si>
  <si>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</si>
  <si>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</si>
  <si>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</si>
  <si>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</si>
  <si>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</si>
  <si>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</si>
  <si>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</si>
  <si>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</si>
  <si>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</si>
  <si>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</si>
  <si>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</si>
  <si>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</si>
  <si>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</si>
  <si>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</si>
  <si>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</si>
  <si>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</si>
  <si>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</si>
  <si>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</si>
  <si>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</si>
  <si>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</si>
  <si>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</si>
  <si>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</si>
  <si>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</si>
  <si>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</si>
  <si>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</si>
  <si>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</si>
  <si>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</si>
  <si>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</si>
  <si>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</si>
  <si>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</si>
  <si>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</si>
  <si>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</si>
  <si>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</si>
  <si>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</si>
  <si>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</si>
  <si>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</si>
  <si>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</si>
  <si>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</si>
  <si>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</si>
  <si>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</si>
  <si>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</si>
  <si>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</si>
  <si>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</si>
  <si>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</si>
  <si>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</si>
  <si>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</si>
  <si>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</si>
  <si>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</si>
  <si>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</si>
  <si>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</si>
  <si>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</si>
  <si>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</si>
  <si>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</si>
  <si>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</si>
  <si>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</si>
  <si>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</si>
  <si>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</si>
  <si>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</si>
  <si>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</si>
  <si>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</si>
  <si>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</si>
  <si>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</si>
  <si>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</si>
  <si>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</si>
  <si>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</si>
  <si>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</si>
  <si>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</si>
  <si>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</si>
  <si>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</si>
  <si>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</si>
  <si>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</si>
  <si>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</si>
  <si>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</si>
  <si>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</si>
  <si>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</si>
  <si>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</si>
  <si>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</si>
  <si>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</si>
  <si>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</si>
  <si>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</si>
  <si>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</si>
  <si>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</si>
  <si>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</si>
  <si>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</si>
  <si>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</si>
  <si>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</si>
  <si>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</si>
  <si>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</si>
  <si>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</si>
  <si>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</si>
  <si>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</si>
  <si>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</si>
  <si>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</si>
  <si>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</si>
  <si>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</si>
  <si>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</si>
  <si>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</si>
  <si>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</si>
  <si>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</si>
  <si>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</si>
  <si>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</si>
  <si>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</si>
  <si>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</si>
  <si>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</si>
  <si>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</si>
  <si>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</si>
  <si>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</si>
  <si>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</si>
  <si>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</si>
  <si>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</si>
  <si>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</si>
  <si>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</si>
  <si>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</si>
  <si>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</si>
  <si>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</si>
  <si>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</si>
  <si>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</si>
  <si>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</si>
  <si>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</si>
  <si>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</si>
  <si>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</si>
  <si>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</si>
  <si>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</si>
  <si>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</si>
  <si>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</si>
  <si>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</si>
  <si>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</si>
  <si>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</si>
  <si>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</si>
  <si>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</si>
  <si>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</si>
  <si>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</si>
  <si>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</si>
  <si>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</si>
  <si>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</si>
  <si>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</si>
  <si>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</si>
  <si>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</si>
  <si>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</si>
  <si>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</si>
  <si>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</si>
  <si>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</si>
  <si>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</si>
  <si>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</si>
  <si>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</si>
  <si>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</si>
  <si>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</si>
  <si>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</si>
  <si>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</si>
  <si>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</si>
  <si>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</si>
  <si>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</si>
  <si>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</si>
  <si>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</si>
  <si>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</si>
  <si>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</si>
  <si>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</si>
  <si>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</si>
  <si>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</si>
  <si>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</si>
  <si>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</si>
  <si>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</si>
  <si>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</si>
  <si>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</si>
  <si>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</si>
  <si>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</si>
  <si>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</si>
  <si>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</si>
  <si>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</si>
  <si>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</si>
  <si>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</si>
  <si>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</si>
  <si>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</si>
  <si>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</si>
  <si>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</si>
  <si>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</si>
  <si>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</si>
  <si>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</si>
  <si>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</si>
  <si>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</si>
  <si>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</si>
  <si>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</si>
  <si>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</si>
  <si>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</si>
  <si>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</si>
  <si>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</si>
  <si>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</si>
  <si>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</si>
  <si>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</si>
  <si>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</si>
  <si>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</si>
  <si>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</si>
  <si>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</si>
  <si>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</si>
  <si>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</si>
  <si>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</si>
  <si>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</si>
  <si>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</si>
  <si>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</si>
  <si>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</si>
  <si>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</si>
  <si>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</si>
  <si>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</si>
  <si>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</si>
  <si>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</si>
  <si>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</si>
  <si>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</si>
  <si>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</si>
  <si>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</si>
  <si>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</si>
  <si>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</si>
  <si>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</si>
  <si>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</si>
  <si>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</si>
  <si>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</si>
  <si>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</si>
  <si>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</si>
  <si>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</si>
  <si>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</si>
  <si>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</si>
  <si>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</si>
  <si>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</si>
  <si>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</si>
  <si>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</si>
  <si>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</si>
  <si>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</si>
  <si>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</si>
  <si>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</si>
  <si>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</si>
  <si>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</si>
  <si>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</si>
  <si>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</si>
  <si>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</si>
  <si>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</si>
  <si>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</si>
  <si>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</si>
  <si>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</si>
  <si>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</si>
  <si>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</si>
  <si>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</si>
  <si>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</si>
  <si>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</si>
  <si>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</si>
  <si>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</si>
  <si>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</si>
  <si>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</si>
  <si>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</si>
  <si>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</si>
  <si>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</si>
  <si>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</si>
  <si>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</si>
  <si>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</si>
  <si>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</si>
  <si>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</si>
  <si>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</si>
  <si>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</si>
  <si>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</si>
  <si>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</si>
  <si>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</si>
  <si>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</si>
  <si>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</si>
  <si>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</si>
  <si>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</si>
  <si>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</si>
  <si>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</si>
  <si>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</si>
  <si>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</si>
  <si>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</si>
  <si>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</si>
  <si>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</si>
  <si>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</si>
  <si>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</si>
  <si>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</si>
  <si>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</si>
  <si>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</si>
  <si>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</si>
  <si>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</si>
  <si>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</si>
  <si>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</si>
  <si>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</si>
  <si>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</si>
  <si>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</si>
  <si>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</si>
  <si>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</si>
  <si>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</si>
  <si>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</si>
  <si>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</si>
  <si>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</si>
  <si>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</si>
  <si>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</si>
  <si>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</si>
  <si>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</si>
  <si>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</si>
  <si>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</si>
  <si>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</si>
  <si>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</si>
  <si>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</si>
  <si>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</si>
  <si>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</si>
  <si>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</si>
  <si>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</si>
  <si>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</si>
  <si>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</si>
  <si>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</si>
  <si>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</si>
  <si>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</si>
  <si>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</si>
  <si>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</si>
  <si>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</si>
  <si>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</si>
  <si>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</si>
  <si>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</si>
  <si>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</si>
  <si>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</si>
  <si>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</si>
  <si>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</si>
  <si>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</si>
  <si>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</si>
  <si>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</si>
  <si>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</si>
  <si>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</si>
  <si>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</si>
  <si>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</si>
  <si>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</si>
  <si>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</si>
  <si>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</si>
  <si>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</si>
  <si>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</si>
  <si>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</si>
  <si>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</si>
  <si>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</si>
  <si>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</si>
  <si>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</si>
  <si>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</si>
  <si>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</si>
  <si>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</si>
  <si>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</si>
  <si>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</si>
  <si>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</si>
  <si>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</si>
  <si>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</si>
  <si>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</si>
  <si>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</si>
  <si>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</si>
  <si>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</si>
  <si>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</si>
  <si>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</si>
  <si>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</si>
  <si>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</si>
  <si>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</si>
  <si>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</si>
  <si>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</si>
  <si>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</si>
  <si>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</si>
  <si>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</si>
  <si>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</si>
  <si>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</si>
  <si>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</si>
  <si>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</si>
  <si>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</si>
  <si>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</si>
  <si>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</si>
  <si>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</si>
  <si>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</si>
  <si>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</si>
  <si>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</si>
  <si>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</si>
  <si>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</si>
  <si>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</si>
  <si>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</si>
  <si>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</si>
  <si>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</si>
  <si>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</si>
  <si>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</si>
  <si>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</si>
  <si>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</si>
  <si>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</si>
  <si>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</si>
  <si>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</si>
  <si>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</si>
  <si>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</si>
  <si>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</si>
  <si>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</si>
  <si>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</si>
  <si>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</si>
  <si>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</si>
  <si>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</si>
  <si>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</si>
  <si>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</si>
  <si>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</si>
  <si>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</si>
  <si>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</si>
  <si>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</si>
  <si>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</si>
  <si>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</si>
  <si>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</si>
  <si>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</si>
  <si>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</si>
  <si>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</si>
  <si>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</si>
  <si>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</si>
  <si>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</si>
  <si>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</si>
  <si>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</si>
  <si>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</si>
  <si>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</si>
  <si>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</si>
  <si>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</si>
  <si>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</si>
  <si>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</si>
  <si>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</si>
  <si>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</si>
  <si>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</si>
  <si>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</si>
  <si>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</si>
  <si>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</si>
  <si>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</si>
  <si>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</si>
  <si>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</si>
  <si>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</si>
  <si>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</si>
  <si>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</si>
  <si>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</si>
  <si>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</si>
  <si>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</si>
  <si>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</si>
  <si>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</si>
  <si>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</si>
  <si>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</si>
  <si>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</si>
  <si>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</si>
  <si>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</si>
  <si>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</si>
  <si>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</si>
  <si>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</si>
  <si>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</si>
  <si>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</si>
  <si>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</si>
  <si>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</si>
  <si>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</si>
  <si>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</si>
  <si>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</si>
  <si>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</si>
  <si>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</si>
  <si>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</si>
  <si>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</si>
  <si>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</si>
  <si>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</si>
  <si>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</si>
  <si>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</si>
  <si>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</si>
  <si>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</si>
  <si>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</si>
  <si>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</si>
  <si>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</si>
  <si>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</si>
  <si>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</si>
  <si>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</si>
  <si>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</si>
  <si>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</si>
  <si>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</si>
  <si>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</si>
  <si>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</si>
  <si>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</si>
  <si>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</si>
  <si>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</si>
  <si>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</si>
  <si>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</si>
  <si>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</si>
  <si>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</si>
  <si>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</si>
  <si>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</si>
  <si>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</si>
  <si>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</si>
  <si>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</si>
  <si>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</si>
  <si>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</si>
  <si>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</si>
  <si>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</si>
  <si>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</si>
  <si>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</si>
  <si>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</si>
  <si>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</si>
  <si>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</si>
  <si>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</si>
  <si>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</si>
  <si>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</si>
  <si>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</si>
  <si>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</si>
  <si>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</si>
  <si>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</si>
  <si>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</si>
  <si>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</si>
  <si>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</si>
  <si>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</si>
  <si>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</si>
  <si>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</si>
  <si>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</si>
  <si>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</si>
  <si>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</si>
  <si>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</si>
  <si>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</si>
  <si>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</si>
  <si>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</si>
  <si>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</si>
  <si>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</si>
  <si>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</si>
  <si>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</si>
  <si>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</si>
  <si>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</si>
  <si>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</si>
  <si>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</si>
  <si>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</si>
  <si>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</si>
  <si>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</si>
  <si>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</si>
  <si>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</si>
  <si>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</si>
  <si>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</si>
  <si>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</si>
  <si>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</si>
  <si>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</si>
  <si>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</si>
  <si>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</si>
  <si>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</si>
  <si>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</si>
  <si>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</si>
  <si>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</si>
  <si>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</si>
  <si>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</si>
  <si>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</si>
  <si>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</si>
  <si>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</si>
  <si>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</si>
  <si>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</si>
  <si>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</si>
  <si>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</si>
  <si>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</si>
  <si>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</si>
  <si>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</si>
  <si>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</si>
  <si>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</si>
  <si>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</si>
  <si>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</si>
  <si>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</si>
  <si>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</si>
  <si>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</si>
  <si>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</si>
  <si>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</si>
  <si>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</si>
  <si>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</si>
  <si>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</si>
  <si>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</si>
  <si>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</si>
  <si>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</si>
  <si>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</si>
  <si>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</si>
  <si>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</si>
  <si>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</si>
  <si>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</si>
  <si>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</si>
  <si>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</si>
  <si>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</si>
  <si>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</si>
  <si>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</si>
  <si>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</si>
  <si>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</si>
  <si>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</si>
  <si>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</si>
  <si>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</si>
  <si>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</si>
  <si>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</si>
  <si>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</si>
  <si>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</si>
  <si>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</si>
  <si>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</si>
  <si>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</si>
  <si>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</si>
  <si>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</si>
  <si>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</si>
  <si>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</si>
  <si>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</si>
  <si>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</si>
  <si>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</si>
  <si>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</si>
  <si>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</si>
  <si>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</si>
  <si>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</si>
  <si>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</si>
  <si>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</si>
  <si>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</si>
  <si>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</si>
  <si>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</si>
  <si>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</si>
  <si>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</si>
  <si>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</si>
  <si>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</si>
  <si>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</si>
  <si>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</si>
  <si>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</si>
  <si>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</si>
  <si>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</si>
  <si>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</si>
  <si>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</si>
  <si>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</si>
  <si>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</si>
  <si>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</si>
  <si>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</si>
  <si>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</si>
  <si>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</si>
  <si>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</si>
  <si>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</si>
  <si>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</si>
  <si>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</si>
  <si>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</si>
  <si>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</si>
  <si>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</si>
  <si>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</si>
  <si>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</si>
  <si>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</si>
  <si>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</si>
  <si>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</si>
  <si>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</si>
  <si>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</si>
  <si>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</si>
  <si>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</si>
  <si>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</si>
  <si>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</si>
  <si>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</si>
  <si>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</si>
  <si>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</si>
  <si>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</si>
  <si>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</si>
  <si>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</si>
  <si>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</si>
  <si>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</si>
  <si>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</si>
  <si>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</si>
  <si>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</si>
  <si>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</si>
  <si>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</si>
  <si>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</si>
  <si>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</si>
  <si>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</si>
  <si>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</si>
  <si>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</si>
  <si>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</si>
  <si>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</si>
  <si>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</si>
  <si>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</si>
  <si>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</si>
  <si>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</si>
  <si>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</si>
  <si>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</si>
  <si>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</si>
  <si>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</si>
  <si>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</si>
  <si>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</si>
  <si>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</si>
  <si>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</si>
  <si>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</si>
  <si>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</si>
  <si>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</si>
  <si>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</si>
  <si>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</si>
  <si>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</si>
  <si>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</si>
  <si>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</si>
  <si>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</si>
  <si>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</si>
  <si>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</si>
  <si>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</si>
  <si>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</si>
  <si>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</si>
  <si>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</si>
  <si>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</si>
  <si>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</si>
  <si>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</si>
  <si>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</si>
  <si>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</si>
  <si>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</si>
  <si>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</si>
  <si>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</si>
  <si>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</si>
  <si>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</si>
  <si>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</si>
  <si>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</si>
  <si>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</si>
  <si>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</si>
  <si>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</si>
  <si>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</si>
  <si>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</si>
  <si>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</si>
  <si>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</si>
  <si>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</si>
  <si>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</si>
  <si>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</si>
  <si>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</si>
  <si>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</si>
  <si>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</si>
  <si>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</si>
  <si>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</si>
  <si>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</si>
  <si>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</si>
  <si>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</si>
  <si>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</si>
  <si>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</si>
  <si>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</si>
  <si>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</si>
  <si>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</si>
  <si>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</si>
  <si>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</si>
  <si>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</si>
  <si>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</si>
  <si>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</si>
  <si>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</si>
  <si>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</si>
  <si>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</si>
  <si>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</si>
  <si>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</si>
  <si>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</si>
  <si>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</si>
  <si>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</si>
  <si>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</si>
  <si>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</si>
  <si>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</si>
  <si>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</si>
  <si>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(PAGO DE SERVICIOS MUNICIPALES POR LOS EDIFICIOS QUE SON PROPIEDAD DE LA ASAMBLEA).</t>
  </si>
  <si>
    <t>(PARA PAGO DE MARCHAMOS).</t>
  </si>
  <si>
    <t>(PARA EL GALARDÓN AMBIENTAL LEGISLATIVO QUE OTORGA LA INSTITUCIÓN DE ACUERDO CON LA LEY Nº 8759).</t>
  </si>
  <si>
    <t>PARLAMERICAS.</t>
  </si>
  <si>
    <t>CONFEDERACIÓN PARLAMENTARIA DE LAS AMÉRICAS (COPA).</t>
  </si>
  <si>
    <t>(PARA EL PAGO DE SERVICIOS DE BOTADERO DE BASURA, DE TRANSPORTE DE MATERIALES, DE SERVICIOS MUNICIPALES, Y SERVICIOS PARA LA DISPOSICIÓN DE RESIDUOS DE MANEJO ESPECIAL).</t>
  </si>
  <si>
    <t>(PARA PAGO DE CONTRATOS POR SERVICIOS DE SEGURIDAD PRIVADA, SERVICIOS DE LIMPIEZA DE VIDRIOS, SERVICIOS DE LIMPIEZA DE ÁREAS, PARA EL PAGO DE SERVICIOS DE AFILADO DE CUCHILLA DE GUILLOTINA ELÉCTRICA, LAVADO Y PLANCHADO DE MANTELES, CORTINAS, BANDERAS Y OTROS TEXTILES, COPIAS DE LLAVES, “DESTAQUEO” DE TUBERÍAS Y RECARGA DE EXTINTORES).</t>
  </si>
  <si>
    <t>(CERTIFICACIÓN DE AUDITOR DE SISTEMAS DE INFORMACIÓN (CISA) DE UN FUNCIONARIO).</t>
  </si>
  <si>
    <t>(PAGO PATRONAL POR SUBSIDIO DE INCAPACIDADES DE LOS FUNCIONARIOS DE LA CGR).</t>
  </si>
  <si>
    <t>(PREVISIÓN PARA CUBRIR EL PAGO DE GASTOS POR PROCESOS JUDICIALES).</t>
  </si>
  <si>
    <t>(PAGO DE SERVICIOS MUNICIPALES).</t>
  </si>
  <si>
    <t>(LAVADO DE MANTELES).</t>
  </si>
  <si>
    <t>(PAGO DEL 50% DE MEMBRESÍA DE CERTIFICACIÓN DE AUDITOR DE SISTEMAS DE INFORMACIÓN (CISA) Y CERTIFICACIÓN DE AUDITORÍA GUBERNAMENTAL DE FUNCIONARIOS).</t>
  </si>
  <si>
    <t>(PAGO POR SERVICIOS DE ALQUILER DE CAJA DE SEGURIDAD EN EL BANCO NACIONAL DE COSTA RICA).</t>
  </si>
  <si>
    <t>(PARA ATENDER LOS SERVICIOS DE EXÁMENES DE LABORATORIO DEL AGUA POTABLE QUE SE MANTIENE EN LOS TANQUES DEL EDIFICIO DE LA DEFENSORÍA DE LOS HABITANTES Y QUE ES PARA CONSUMO HUMANO).</t>
  </si>
  <si>
    <t>(RECURSOS PARA ATENDER LAS OBLIGACIONES DEL PAGO DE MARCHAMO AL INS POR LOS VEHÍCULOS INSTITUCIONALES Y COMPRA DE ESPECIES FISCALES).</t>
  </si>
  <si>
    <t>(CONVENIO (UCR)-DEFENSORÍA DE LOS HABITANTES (DHR) PARA MANTENIMIENTO DE CONSULTORIO JURÍDICO QUE FUNCIONA EN LA SEDE DE LA DEFENSORÍA EN APOYO A LOS SERVICIOS QUE ÉSTA PRESTA A LOS Y LAS HABITANTES DE LA REPÚBLICA, CONVENIO FACULTADO POR LO DISPUESTO EN LOS ARTICULOS 1 Y 2 DE LA LEY 7319 DE LA DEFENSORÍA DE LOS HABITANTES DE LA REPÚBLICA Y EL ARTÍCULO 84 DE LA CONSTITUCIÓN POLÍTICA).</t>
  </si>
  <si>
    <t>(CONVENIO CONSEJO NACIONAL DE RECTORES Y DHR, APOYAR PREPARACIÓN, PUBLICACIÓN Y DIFUSIÓN DEL INFORME ESTADO DE LA NACIÓN).</t>
  </si>
  <si>
    <t>(RECURSOS PARA EL PAGO DEL SUBSIDIO POR ENFERMEDAD DE LAS Y LOS FUNCIONARIOS DE LA DEFENSORÍA DE LOS HABITANTES).</t>
  </si>
  <si>
    <t>(PAGO POR POSIBLES COSTAS CONDENATORIAS EN CONTRA DE LA DEFENSORÍA DE LOS HABITANTES DE LA REPÚBLICA).</t>
  </si>
  <si>
    <t>ALIANZA GLOBAL DE LAS INSTITUCIONES NACIONALES EN DERECHOS HUMANOS (GANHRI)</t>
  </si>
  <si>
    <t>(CUOTA ORDINARIA SEGÚN ACUERDO DE LA DEFENSORÍA DE LOS HABITANTES, No.00001958 DEL 14 DE OCTUBRE DEL 2015).</t>
  </si>
  <si>
    <t>(PARA EL PAGO DE GASTOS CONFIDENCIALES ASIGNADOS AL PRESIDENTE DE LA REPÚBLICA).</t>
  </si>
  <si>
    <t>(PARA EL PAGO DE SERVICIO DE TRATAMIENTO Y DISPOSICIÓN FINAL DE LOS DESECHOS MÉDICOS, QUE GENERA LA UNIDAD MÉDICA DE LA INSTITUCIÓN, CONTRATO No. 2015CD-000029-02401).</t>
  </si>
  <si>
    <t>(PARA PAGO DE SUBSIDIOS POR INCAPACIDAD).</t>
  </si>
  <si>
    <t>(PARA PAGO DE DERECHOS DE CIRCULACIÓN DE LOS VEHÍCULOS).</t>
  </si>
  <si>
    <t>(PARA SERVICIOS DE CERRAJERÍA, PULIDO DE PISOS, TAPICERÍA DE MUEBLES, CONFECCIÓN DE SELLOS, LAVADO DE CORTINAS, ENTRE OTROS).</t>
  </si>
  <si>
    <t>(PARA EL PAGO DE SERVICIOS DE RECOLECCIÓN DE BASURA, ASEO DE VÍAS Y PARQUES).</t>
  </si>
  <si>
    <t>(PARA CANCELAR IMPUESTOS MUNICIPALES A LA MUNICIPALIDAD DE SAN JOSÉ).</t>
  </si>
  <si>
    <t>(PARA CANCELAR MULTAS POR ATRASO EN FECHA DE VENCIMIENTO EN EL PAGO DE LA FACTURACIÓN).</t>
  </si>
  <si>
    <t>(PARA PAGO DE INCAPACIDADES DE LA C.C.S.S.).</t>
  </si>
  <si>
    <t>(PARA EL PAGO DE RECLAMOS ADMINISTRATIVOS A TERCERAS PERSONAS O POR JUICIOS).</t>
  </si>
  <si>
    <t>(PARA EL PAGO DE LAS COMISIONES BANCARIAS POR LAS TRANSFERENCIAS SINPE).</t>
  </si>
  <si>
    <t>(PARA EL PAGO DE LA REVISIÓN TÉCNICA VEHICULAR).</t>
  </si>
  <si>
    <t>(PAGO DE MARCHAMOS DE LA FLOTILLA VEHICULAR INSTITUCIONAL, TIMBRES Y ESPECIES FISCALES).</t>
  </si>
  <si>
    <t>(PARA ATENDER LO DISPUESTO EN EL ARTÍCULO No.3 DE LA LEY No.7313 DEL 29/09/92).</t>
  </si>
  <si>
    <t>(PARA PAGO DE REVISIÓN TÉCNICA VEHICULAR).</t>
  </si>
  <si>
    <t>(PAGO DE MARCHAMO DEL VEHÍCULO INSTITUCIONAL).</t>
  </si>
  <si>
    <t>(PARA ASOCIACIONES DE DESARROLLO COMUNAL, PARA EJECUTAR PROYECTOS COMUNALES, SEGÚN EL ARTÍCULO No.19 DEL 2% DEL IMPUESTO SOBRE LA RENTA DE LA LEY No.3859 DE 07/04/1967 Y SUS REFORMAS).</t>
  </si>
  <si>
    <t>(LEY No.6849 DEL 18/02/1983 Y SUS REFORMAS, PARA OBRAS COMUNALES).</t>
  </si>
  <si>
    <t>(PARA EL PAGO DE REVISIÓN TÉCNICA VEHICULAR).</t>
  </si>
  <si>
    <t>(PARA EL PAGO DE MARCHAMOS).</t>
  </si>
  <si>
    <t>(FONDO NACIONAL CONTRA LA TRATA DE PERSONAS Y EL TRAFICO ILICITO DE PERSONAS, LEY No.9095, CAPITULO IX, ARTICULO No.52, DEL 08 DE FEBRERO DEL 2013).</t>
  </si>
  <si>
    <t>(PARA ATENDER LO DISPUESTO EN LA LEY No.9154 ARTÍCULO No.4 INCISO 2 B), PUBLICADA EN EL ALCANCE DIGITAL No.120 A LA GACETA No.133 DEL 11 DE JULIO DEL 2013).</t>
  </si>
  <si>
    <t>(PARA PREVER EL PAGO DE INTERESES Y MULTAS).</t>
  </si>
  <si>
    <t>(PARA EL PAGO DEL SUBSIDIO POR INCAPACIDADES).</t>
  </si>
  <si>
    <t>(PARA PAGO POR RESARCIMIENTO ECONÓMICO POR EL DAÑO O PERJUICIO CAUSADO POR LA INSTITUCIÓN).</t>
  </si>
  <si>
    <t>(PARA EL SERVICIO DE MICROFILM DE LOS PROTOCOLOS DE LOS CÓNSULES ANTE EL ARCHIVO NACIONAL, SERVICIO DE CERRAJERÍA, ENTRE OTROS).</t>
  </si>
  <si>
    <t>(PARA LOS GASTOS DE EMBALSAMIENTO DE CADÁVERES Y TRASLADO AL PAÍS, EN CASO DE FALLECER ALGÚN FUNCIONARIO O PARIENTE EN EL EXTERIOR).</t>
  </si>
  <si>
    <t>(PARA CONTRATACIÓN DE IMÁGENES DE SATÉLITE QUE SIRVAN PARA PROBAR POSICIONES Y MONITOREAR LA SITUACIÓN EN LOS CONFLICTOS INTERNACIONALES, PARA SERVICIOS DE TRADUCCIÓN DE DOCUMENTOS Y SIMULTÁNEA, ENTRE OTROS).</t>
  </si>
  <si>
    <t>ALTO COMISIONADO DE LAS NACIONES UNIDAS PARA LOS REFUGIADOS. (ACNUR).</t>
  </si>
  <si>
    <t>(CUOTA ORDINARIA. LEY No. 6079 DEL 29/08/1977).</t>
  </si>
  <si>
    <t>3-007-061348</t>
  </si>
  <si>
    <t>ORGANIZACIÓN INTERNACIONAL PARA LAS MIGRACIONES. (OMI).</t>
  </si>
  <si>
    <t>(CUOTA ORDINARIA. LEY No. 7230 ARTÍCULO No. 25 DEL 09/05/1991).</t>
  </si>
  <si>
    <t>3-003-056417</t>
  </si>
  <si>
    <t>COMITÉ INTERNACIONAL DE LA CRUZ ROJA. (CICR).</t>
  </si>
  <si>
    <t>INSTITUTO ITALO LATINOAMERICANO. (IILA).</t>
  </si>
  <si>
    <t>(CUOTA ORDINARIA. LEY No. 3345-A ARTÍCULO No.4 DEL 05/08/1964).</t>
  </si>
  <si>
    <t>ORGANIZACIÓN INTERNACIONAL PROSCRIPCIÓN DE ARMAS NUCLEARES EN AMÉRICA LATINA Y CARIBE. (OPANAL).</t>
  </si>
  <si>
    <t>(CUOTA ORDINARIA. LEY No. 4369 ARTÍCULO No. 9 INCISO No. 3 DEL 13/08/1969).</t>
  </si>
  <si>
    <t>(CUOTA ORDINARIA. LEY No. 7571 DEL 07/02/1996).</t>
  </si>
  <si>
    <t>ORGANIZACIÓN DE LAS NACIONES UNIDAS. (ONU).</t>
  </si>
  <si>
    <t>PROGRAMA NACIONES UNIDAS PARA EL DESARROLLO.</t>
  </si>
  <si>
    <t>(CUOTA ORDINARIA. LEY No. 5878 ARTÍCULO No. 6 INCISO No. 4 DEL 12/01/1976).</t>
  </si>
  <si>
    <t>PROGRAMA DE LAS NACIONES UNIDAS PARA EL DESARROLLO. (PNUD).</t>
  </si>
  <si>
    <t>(CUOTA ORDINARIA. LEY No. 5878 DEL 12/01/1976).</t>
  </si>
  <si>
    <t>(CUOTA ORDINARIA PROGRAMAS DE DESARROLLO. LEY No. 5878 DEL 12/01/1976).</t>
  </si>
  <si>
    <t>(CUOTA ORDINARIA. LEY No. 4534 ARTÍCULO No. 72 DEL 23/02/1970).</t>
  </si>
  <si>
    <t>3-003-061447</t>
  </si>
  <si>
    <t>(CUOTA ORDINARIA. LEY No. 7291-F ARTÍCULO No. 19 DEL 23/03/1992).</t>
  </si>
  <si>
    <t>(CUOTA ORDINARIA. LEY No. 7291 ARTÍCULO No. 160 INCISO E DEL 23/03/1992).</t>
  </si>
  <si>
    <t>(CUOTA ORDINARIA. LEY No. 6528 ARTÍCULO No. 25 DEL 28/10/1980).</t>
  </si>
  <si>
    <t>FACULTAD LATINOAMERICANA DE CIENCIAS SOCIALES. (FLACSO).</t>
  </si>
  <si>
    <t>ORGANIZACIÓN DE LOS ESTADOS AMERICANOS. (OEA). (OFICINA DE LA UNIÓN PANAMERICANA EN COSTA RICA).</t>
  </si>
  <si>
    <t>INSTITUTO PANAMERICANO DE GEOGRAFÍA E HISTORIA. (IPGH).</t>
  </si>
  <si>
    <t>3-003-045758</t>
  </si>
  <si>
    <t>SECRETARÍA DE COOPERACIÓN IBEROAMERICANA. (SECIB).</t>
  </si>
  <si>
    <t>SECCIÓN NACIONAL DEL INSTITUTO PANAMERICANO DE GEOGRAFÍA E HISTORIA. (IPGH - CR).</t>
  </si>
  <si>
    <t>(CUOTA ORDINARIA. DECRETO No. 1 DEL 07/09/1948. ACUERDO 348-2014 DJ-RE).</t>
  </si>
  <si>
    <t>ASOCIACIÓN DE ESTADOS DEL CARIBE. (AEC).</t>
  </si>
  <si>
    <t>(CUOTA ORDINARIA. LEY No. 7856 ARTÍCULO XII INCISO No. 4 DEL 22/12/1998).</t>
  </si>
  <si>
    <t>SISTEMA DE LA INTEGRACIÓN CENTROAMERICANA. (SICA).</t>
  </si>
  <si>
    <t>(CUOTA ORDINARIA. LEY No. 7502 ARTÍCULO No. 26 INCISO I DEL 03/05/1995).</t>
  </si>
  <si>
    <t>(CUOTA ORDINARIA. LEY No. 7873 ARTÍCULO QUINCUAGÉSIMO DEL 04/05/1999).</t>
  </si>
  <si>
    <t>ORGANIZACIÓN DE LAS NACIONES UNIDAS. (ONU). (GRUPO DE LOS 77).</t>
  </si>
  <si>
    <t>(CUOTA ORDINARIA 2015. LEY No. 8083 ARTÍCULOS No. 114, No. 115 Y No. 117 DEL 07/02/2001).</t>
  </si>
  <si>
    <t>(CUOTA ORDINARIA. RESOLUCIÓN RR/RREE/058. LEY No. 1832 DEL 07/12/1954).</t>
  </si>
  <si>
    <t>ORGANIZACIÓN DEL TRATADO DE PROHIBICIÓN COMPLETA DE ENSAYOS NUCLEARES. (CTBTO).</t>
  </si>
  <si>
    <t>FONDO COMISIÓN DE LÍMITES DE LA PLATAFORMA CONTINENTAL.</t>
  </si>
  <si>
    <t>UNIVERSIDAD PARA LA PAZ.</t>
  </si>
  <si>
    <t>(CUOTA ORDINARIA. RESOLUCIÓN 35/55 DE LA ONU DE 05/1980. LEY No. 6754 DEL 29/04/1982).</t>
  </si>
  <si>
    <t>CONFERENCIA DE LA HAYA DE DERECHO INTERNACIONAL PRIVADO. (COHADIP).</t>
  </si>
  <si>
    <t>(CUOTA ORDINARIA. LEY No. 7859 DEL 29/01/1999).</t>
  </si>
  <si>
    <t>(CUOTA ORDINARIA. LEY No. 7820 DEL 01/09/1998).</t>
  </si>
  <si>
    <t>(CUOTA ORDINARIA. LEY No. 8921 DEL 16/12/2010).</t>
  </si>
  <si>
    <t>(CUOTA ORDINARIA. LEY No. 5367 DEL 11/10/1973).</t>
  </si>
  <si>
    <t>COMISION INTERAMERICANA DE DERECHOS HUMANOS. (CIDH).</t>
  </si>
  <si>
    <t>(PARA EL PAGO DE INFRACCIONES AL CONSEJO DE SEGURIDAD VIAL).</t>
  </si>
  <si>
    <t>(PARA EL PAGO DE SUBSIDIOS POR INCAPACIDAD).</t>
  </si>
  <si>
    <t>(PARA ATENDER PAGO POR SENTENCIAS JUDICIALES Y/O RESOLUCIONES ADMINISTRATIVAS, SEGÚN CORRESPONDA).</t>
  </si>
  <si>
    <t>(PARA ATENDER LOS GASTOS DE CARÁCTER ESPECIAL, PROPIOS DEL SUPERIOR JERÁRQUICO DEL MINISTERIO).</t>
  </si>
  <si>
    <t>(PARA EL PAGO DE SERVICIOS MUNICIPALES).</t>
  </si>
  <si>
    <t>(PARA EL DESARROLLO DE LAS FUNCIONES PROPIAS DE LA POLICÍA DE CONTROL DE DROGAS).</t>
  </si>
  <si>
    <t>(PARA ATENDER EL PAGO DEL CONTRATO POR SERVICIO DE RECOLECCIÓN DE DESECHOS BIOINFECCIOSOS Y PARA LOS PAGOS DE SERVICIOS MUNICIPALES).</t>
  </si>
  <si>
    <t>(PARA CUBRIR EL PAGO POR SERVICIOS DE RECOLECCIÓN DE DESECHOS SÓLIDOS, ENTRE OTROS REQUERIDOS POR EL PROGRAMA).</t>
  </si>
  <si>
    <t>(INCLUYE EL PAGO DEL CONTRATO POR LOS SERVICIOS DE LIMPIEZA, ENTRE OTROS).</t>
  </si>
  <si>
    <t>(INCLUYE EL PAGO DE REVISIÓN TÉCNICA VEHICULAR, ENTRE OTROS).</t>
  </si>
  <si>
    <t>(RECURSOS PARA ATENDER POSIBLES MULTAS A INSTITUCIONES PÚBLICAS POR ATRASO EN EL PAGO DE OBLIGACIONES Y OTROS).</t>
  </si>
  <si>
    <t>(PARA EL PAGO DEL MANTENIMIENTO DEL QUICK PASS DE LOS DESPACHOS SUPERIORES CON EL BANCO DE COSTA RICA (BCR)).</t>
  </si>
  <si>
    <t>(PARA CUBRIR EL GASTO OPERATIVO Y ATENDER LO DISPUESTO EN LA LEY No.8149 "LEY DEL INSTITUTO NACIONAL DE INNOVACIÓN Y TRANSFERENCIA EN TECNOLOGÍA AGROPECUARIA" DEL 05/11/2001 Y SUS REFORMAS).</t>
  </si>
  <si>
    <t>CONSEJO NACIONAL DE PRODUCCIÓN (CNP).</t>
  </si>
  <si>
    <t>(PARA CUBRIR EL PAGO POR CONCEPTO DE SUBSIDIO DE INCAPACIDAD DE FUNCIONARIOS).</t>
  </si>
  <si>
    <t>(CUOTA ORDINARIA ANUAL. LEY No.6459 "CONVENCIÓN SOBRE EL INSTITUTO INTERAMERICANO DE COOPERACIÓN PARA LA AGRICULTURA" DEL 11/09/1980).</t>
  </si>
  <si>
    <t>(INCLUYE EL PAGO POR SERVICIOS DE TRADUCCIÓN DE DIFERENTES TEXTOS, IGUALMENTE, CUBRIR EL PAGO POR REVISIÓN TÉCNICA VEHICULAR, ENTRE OTROS).</t>
  </si>
  <si>
    <t>(INCLUYE LA CONTRATACIÓN DE EMPRESAS DE LIMPIEZA PARA LAS OFICINAS REGIONALES DEL PAÍS, IGUALMENTE, CUBRIR LOS CONTRATOS DE SEGURIDAD DE LAS DIRECCIONES REGIONALES, AGENCIAS DE EXTENSIÓN, ENTRE OTROS).</t>
  </si>
  <si>
    <t>(INCLUYE EL SERVICIO DE REVISIÓN TÉCNICA VEHICULAR, ENTRE OTROS).</t>
  </si>
  <si>
    <t>(CUBREN EL MANTENIMIENTO DEL QUICK PASS QUE SE POSEEN EN LAS DIFERENTES DIRECCIONES REGIONALES).</t>
  </si>
  <si>
    <t>(PARA PAGAR LOS SERVICIOS DE SEGURIDAD Y LOS SERVICIOS DE LIMPIEZA).</t>
  </si>
  <si>
    <t>(PARA ATENDER REUNIONES DE LOS DESPACHOS Y DIRECCIONES DEL PROGRAMA).</t>
  </si>
  <si>
    <t>(PARA EL PAGO DE LOS DERECHOS DE CIRCULACIÓN DE TODOS LOS VEHÍCULOS DE LA FLOTA DEL MEIC).</t>
  </si>
  <si>
    <t>(PARA ATENDER SUBSIDIOS POR INCAPACIDADES DE LOS FUNCIONARIOS).</t>
  </si>
  <si>
    <t>(PARA LA CAPACITACIÓN A LA CIUDADANÍA Y A LOS SECTORES PRODUCTIVOS SOBRE LA CORRECTA APLICACIÓN DE LOS REGLAMENTOS TÉCNICOS Y LAS NORMAS DEL CODEX ALIMENTARIUS).</t>
  </si>
  <si>
    <t>(PARA CUMPLIR CON EL PAGO DE LA LÍNEA 800-CONSUMO).</t>
  </si>
  <si>
    <t>(PARA EL PAGO DE ALQUILER DE LA CAJA DE SEGURIDAD AL BANCO DE COSTA RICA, UTILIZADA POR EL DEPARTAMENTO DE TESORERÍA, DE LA DIRECCIÓN FINANCIERA DEL MINISTERIO).</t>
  </si>
  <si>
    <t>(PARA CUBRIR EL PAGO DE SUBSIDIOS POR INCAPACIDADES A FUNCIONARIOS DEL PROGRAMA).</t>
  </si>
  <si>
    <t>(PARA CUBRIR EL PAGO POR CONCEPTO DE REINTEGROS Y DEVOLUCIONES DE CUOTAS DEL RÉGIMEN DE PENSIONES DEL MOPT).</t>
  </si>
  <si>
    <t>(PARA CUBRIR EL PAGO POR CONCEPTO DE REINTEGROS Y DEVOLUCIONES DE CUOTAS A FUNCIONARIOS DEL RÉGIMEN DE PENSIONES DEL MOPT).</t>
  </si>
  <si>
    <t>(PARA GASTOS DE OPERACIÓN SEGÚN LEY No.8638 DEL 14/05/2008).</t>
  </si>
  <si>
    <t>(INCLUYE RECURSOS PARA EL PAGO DE SUBSIDIOS POR INCAPACIDAD).</t>
  </si>
  <si>
    <t>FUNDACIÓN DE CULTURA, DIFUSIÓN Y ESTUDIOS BRASILEÑOS-COSTA RICA</t>
  </si>
  <si>
    <t>(PARA LA IMPLEMENTACIÓN DEL PROGRAMA FALEMOS PORTUGUES EN CENTROS EDUCATIVOS PÚBLICOS,SEGÚN CONVENIO DE COLABORACIÓN ENTRE EL MEP Y LA FUNDACIÓN DE CULTURA, DIFUSIÓN Y ESTUDIOS BRASILEÑOS).</t>
  </si>
  <si>
    <t>3-006-533859</t>
  </si>
  <si>
    <t>(PARA GASTOS DE OPERACIÓN SEGÚN DECRETO No. 34276 DEL 05/11/2007).</t>
  </si>
  <si>
    <t>FACULTAD LATINOAMERICANA DE CIENCIAS SOCIALES (FLACSO) SEDE ACADÉMICA EN COSTA RICA.</t>
  </si>
  <si>
    <t>(PARA EL PAGO DE LA CUOTA DE PARTICIPACIÓN DE COSTA RICA EN LAS PRUEBAS DEL PROGRAMA PARA LA EVALUACIÓN DE ESTUDIANTES (PISA-RONDA 2017) SEGÚN ACUERDO DEL CONSEJO SUPERIOR DE EDUCACIÓN 02/01/08, INCISO 4, DEL 17/01/08. ADEMÁS SE INCLUYE RECURSOS PARA EL PAGO DE CUOTA DE PARTICIPACIÓN DE COSTA RICA EN ÓRGANO DE LA OCDE "GRUPO DE TRABAJO DE EDUCACIÓN VOCACIONAL).</t>
  </si>
  <si>
    <t>(PARA EL LABORATORIO DE EVALUACIÓN DE LA CALIDAD DE LA EDUCACIÓN LLECE, SEGÚN ARTÍCULO 78 DE LA CONSTITUCIÓN POLÍTICA. CARTA ACUERDO ENTRE MEP COSTA RICA - UNESCO SANTIAGO OFICINA REGIONAL PARA ALC- LLECE).</t>
  </si>
  <si>
    <t>(INCLUYE RECURSOS PARA CANCELACIÓN DEL MONTO DE DERECHO DE CIRCULACIÓN DE LA FLOTILLA ACTUAL Y NUEVAS UNIDADES DE VEHÍCULOS DEL MEP).</t>
  </si>
  <si>
    <t>FUNDACIÓN AYÚDENOS PARA AYUDAR</t>
  </si>
  <si>
    <t>3-006-109117</t>
  </si>
  <si>
    <t>TEATRO NACIONAL (JUNTA ADMINISTRATIVA DEL TEATRO NACIONAL)</t>
  </si>
  <si>
    <t>(INCLUYE RECURSOS PARA CUBRIR EL COSTO DE LAS ENTRADAS PARA LA POBLACIÓN ESTUDIANTIL DE CENTROS EDUCATIVOS PÚBLICOS SELECCIONADOS POR LA DIRECCIÓN DE VIDA ESTUDIANTIL, PARA PARTICIPAR DEL PROGRAMA "ERASE UNA VEZ", SEGÚN CONVENIO MEP-TEATRO NACIONAL DE FECHA 16/08/2016).</t>
  </si>
  <si>
    <t>3-007-110978</t>
  </si>
  <si>
    <t>(INCLUYE RECURSOS PARA EL ALQUILER Y ALIMENTACIÓN PRODUCTO DE LAS ACTIVIDADES DE CAPACITACIÓN PARA PRUEBAS INTERNACIONALES Y NACIONALES).</t>
  </si>
  <si>
    <t>(INCLUYE RECURSOS PARA EL PAGO DE COMISIONES AL BANCO NACIONAL DE COSTA RICA POR EL DEPOSITO MENSUAL DE BECAS PARA ESTUDIANTES, SEGÚN LEY 7658 DEL 11/02/1997).</t>
  </si>
  <si>
    <t>(RECURSOS DESTINADOS A FONABE PARA EL PAGO DE INDEMNIZACIONES, ASÍ COMO PARA EL PAGO DE SENTENCIAS POR RECLAMOS ADMINISTRATIVOS QUE PRESENTAN LOS BENEFICIARIOS ANTE FONABE O LAS INSTANCIAS JUDICIALES CORRESPONDIENTES).</t>
  </si>
  <si>
    <t>(A DISTRIBUIR POR EL MEP PARA DESARROLLAR EL PROGRAMA DE HUERTAS ESTUDIANTILES. SEGÚN ARTICULO N° 78 DE LA CONSTITUCION POLITICA).</t>
  </si>
  <si>
    <t>INSTITUTO MIXTO DE AYUDA SOCIAL – IMAS</t>
  </si>
  <si>
    <t>INSTITUTO MIXTO DE AYUDA SOCIAL - IMAS</t>
  </si>
  <si>
    <t>(INCLUYE RECURSOS PARA ATENDER EL PROGRAMA DE ENTREGA DE CUADERNOS Y ÚTILES A LOS ESTUDIANTES DE ESCASOS RECURSOS, PARA EL MANTENIMIENTO DE LOS ESTUDIANTES EN EL SISTEMA EDUCATIVO. ARTÍCULO 78 DE LA CONSTITUCION POLÍTICA).</t>
  </si>
  <si>
    <t>(A DISTRIBUIR POR EL MEP, INCLUYE RECURSOS PARA SUFRAGAR GASTOS DE OBLIGACIONES GENERADAS A PARTIR DE SENTENCIAS JUDICIALES, RECLAMOS ADMINISTRATIVOS Y OTRAS RELACIONADAS, DEUDAS POR CONCEPTO DE LA CCSS, ENTRE OTROS).</t>
  </si>
  <si>
    <t>(A DISTRIBUIR POR EL MEP, PARA GASTOS VARIOS DE LAS JUNTAS DE EDUCACIÓN SEGÚN LEY No. 6746 DEL 29/04/82 Y EL ARTÍCULO 78 DE LA CONSTITUCIÓN POLÍTICA).</t>
  </si>
  <si>
    <t>(A DISTRIBUIR POR EL MEP, PARA GASTOS VARIOS DE LAS JUNTAS ADMINISTRATIVAS SEGÚN LEY No. 6746 DEL 29/04/1982 Y EL ARTÍCULO 78 DE LA CONSTITUCIÓN POLÍTICA).</t>
  </si>
  <si>
    <t>JUNTA ADMINISTRATIVA DEL COLEGIO HUMANÍSTICO DE SARAPIQUÍ</t>
  </si>
  <si>
    <t>3-008-732584</t>
  </si>
  <si>
    <t>(PARA GASTOS DE OPERACIÓN DEL COLEGIO HUMANÍSTICO DE GUANACASTE, SEGÚN CONVENIO UNA-MEP DEL 29/07/2016).</t>
  </si>
  <si>
    <t>JUNTA ADMINISTRATIVA DEL COLEGIO HUMANÍSTICO COSTARRICENSE, CAMPUS NICOYA, GUANACASTE.</t>
  </si>
  <si>
    <t>3-008-734127</t>
  </si>
  <si>
    <t>(A DISTRIBUIR POR EL MEP, PARA GASTOS VARIOS DE LAS JUNTAS ADMINISTRATIVAS SEGÚN LEY 6746 DEL 29/04/1982 Y EL ARTÍCULO 78 DE LA CONSTITUCIÓN POLÍTICA).</t>
  </si>
  <si>
    <t>(A DISTRIBUIR POR EL MEP, PARA GASTOS VARIOS DE LAS JUNTAS DE EDUCACIÓN Y ADMINISTRATIVAS SEGÚN LEY 6746 DEL 29/04/1982 Y EL ARTÍCULO 78 DE LA CONSTITUCIÓN POLÍTICA).</t>
  </si>
  <si>
    <t>( A DISTRIBUIR POR EL MEP, PARA GASTOS VARIOS DE LAS JUNTAS ADMINISTRATIVAS Y EDUCACIÓN SEGÚN LEY No. 6746 DEL 29/04/1982 Y EL ARTÍCULO 78 DE LA CONSTITUCIÓN POLÍTICA).</t>
  </si>
  <si>
    <t>(PARA EL SERVICIO DE COMEDOR DEL COLEGIO VOCACIONAL DE ARTES Y OFICIOS DE CARTAGO NOCTURNO, DECRETO No. 33550-MEP DEL 15/12/2006 Y CONTRATO DE OTORGAMIENTO DE ESTÍMULO A LA INICIATIVA PRIVADA EN MATERIA DE EDUCACIÓN POR PARTE DEL MINISTERIO DE EDUCACIÓN PÚBLICA DEL 16/06/2008).</t>
  </si>
  <si>
    <t>(PARA GASTOS DE OPERACIÓN, SEGÚN LEY N° 5412 Y SUS REFORMAS).</t>
  </si>
  <si>
    <t>(PARA GASTOS DE OPERACIÓN, SEGÚN LEY N° 3695 DEL 22/06/1966).</t>
  </si>
  <si>
    <t>(PARA COMITÉS AUXILIARES DE LA ASOCIACIÓN CRUZ ROJA COSTARRICENSE, SEGÚN LEY No.7972 DEL 22/12/1999 Y SUS REFORMAS).</t>
  </si>
  <si>
    <t>CAJA COSTARRICENSE DE SEGURO SOCIAL (CCSS).</t>
  </si>
  <si>
    <t>(PAGO DE SUBSIDIO POR INCAPACIDADES).</t>
  </si>
  <si>
    <t>(PAGO POR DAÑO O PERJUICIO CAUSADO POR LA INSTITUCIÓN A PERSONAS FÍSICAS O JURÍDICAS).</t>
  </si>
  <si>
    <t>(PAGO DE SUBSIDIOS POR INCAPACIDADES).</t>
  </si>
  <si>
    <t>(PARA FINANCIAR PROGRAMAS Y SERVICIOS A LAS INSTITUCIONES DEL ESTADO Y A OTRAS, QUE TIENEN A SU CARGO APORTES COMPLEMENTARIOS AL INGRESO DE LAS FAMILIAS Y LA EJECUCIÓN DE PROGRAMAS DE DESARROLLO SOCIAL, SEGÚN LEY No. 8783 DEL 13/10/09).</t>
  </si>
  <si>
    <t>(PARA EL ALQUILER DE ESTRUCTURAS MISCELÁNEAS, MESAS, SILLAS, ESTRUCTURAS MÓVILES Y CABAÑAS SANITARIAS, NECESARIAS PARA LA PRESENTACIÓN DE ESPECTÁCULOS ARTÍSTICOS).</t>
  </si>
  <si>
    <t>(PARA CUBRIR EL PAGO POR CONCEPTO DE SUBSIDIOS POR INCAPACIDADES DE LOS FUNCIONARIOS).</t>
  </si>
  <si>
    <t>(CUOTA ANUAL, SEGÚN COMPROMISOS ADQUIRIDOS EN LA X CONFERENCIA IBEROAMERICANA DE MINISTROS DE CULTURA CHILE 2007, XXI CUMBRE DE JEFES DE ESTADO Y DE GOBIERNOS OCTUBRE DEL 2011, V ENCUENTRO IBEROAMERICANO DE MUSEOS PRESERVACIÓN DEL PATRIMONIO MUSEOLÓGICO).</t>
  </si>
  <si>
    <t>(PARA LA REALIZACIÓN DE ESTUDIOS ESTRUCTURALES, ELECTROMECÁNICOS, MECÁNICOS Y ELÉCTRICOS QUE PERMITAN SUSTENTAR LAS PROPUESTAS DE INTERVENCIÓN A LOS INMUEBLES DECLARADOS PATRIMONIO NACIONAL).</t>
  </si>
  <si>
    <t>(PARA EL PAGO DE DERECHOS DE CIRCULACIÓN DE LOS VEHÍCULOS A CARGO DE LA DIRECCIÓN DE CULTURA).</t>
  </si>
  <si>
    <t>NÚMERO INTERNACIONAL NORMALIZADO DE PUBLICACIONES SERIADAS (ISSN).</t>
  </si>
  <si>
    <t>(PARA GASTOS DE OPERACIÓN SEGÚN LEY No. 8347 DEL 19/02/2003).</t>
  </si>
  <si>
    <t>(CUOTA ANUAL ORDINARIA PARA LA PREVENCIÓN DEL DELITO SEGÚN ARTÍCULOS 4 Y 5 DE LA LEY No. 6135, ACUERDO CON ONU PARA ESTABLECER EL ILANUD DEL 18/11/1977).</t>
  </si>
  <si>
    <t>3-003-045597</t>
  </si>
  <si>
    <t>(PARA EL PAGO DE LOS SERVICIOS MUNICIPALES).</t>
  </si>
  <si>
    <t>(PARA EL PAGO DE PROCURADORES AD HOC AL AMPARO DEL ARTÍCULO 8 DE LA LEY ORGÁNICA No. 6815).</t>
  </si>
  <si>
    <t>(PARA RECOLECCIÓN DE DESECHOS INFECTOCONTAGIOSOS).</t>
  </si>
  <si>
    <t>(PAGO COMISION QUICK PASS).</t>
  </si>
  <si>
    <t>(PARA PAGO DE ESTUDIO CON EL FIN DE OBTENER LA CERTIFICACIÓN DE CARBONO NEUTRALIDAD).</t>
  </si>
  <si>
    <t>(DERECHOS DE CIRCULACIÓN).</t>
  </si>
  <si>
    <t>FONDO NACIONAL DE FINANCIAMIENTO FORESTAL (FONAFIFO)</t>
  </si>
  <si>
    <t>(COMPRA DE CRÉDITOS DE CARBONO FORESTAL, EN CUMPLIMIENTO DE LA ESTRATEGIA NACIONAL DE CAMBIO CLIMÁTICO (ENCM); LOS ARTÍCULOS 5,6, Y 7 DE LA LEY N° 7414, DE 13/06/1994 Y EL DECRETO N° 36499 DEL 17/03/2011 ).</t>
  </si>
  <si>
    <t>(INCLUYE EL PAGO DE SERVICIOS DE TRADUCCIÓN DE DOCUMENTOS, ASÍ COMO CUBRIR EL SERVICIO DE REVISIÓN TÉCNICA VEHICULAR, ENTRE OTROS).</t>
  </si>
  <si>
    <t>(INCLUYE EL PAGO DE DIFERENTES PROCESOS DE CAPACITACIÓN, ENTRE ELLOS LOS RELACIONADOS A MATERIA DE CONTRATACIÓN ADMINISTRATIVA, NORMAS INTERNACIONALES DE CONTABILIDAD PARA EL SECTOR PÚBLICO, ZONAS FRANCAS, ÉTICA, CONTROL INTERNO, ENTRE OTRAS).</t>
  </si>
  <si>
    <t>(PARA EL PAGO DE SUBSIDIOS POR CONCEPTO DE INCAPACIDAD DE FUNCIONARIOS).</t>
  </si>
  <si>
    <t>(PARA LA ATENCIÓN DE EVENTUALES INDEMNIZACIONES CON BASE EN UNA SENTENCIA JUDICIAL O RESOLUCIÓN ADMINISTRATIVA).</t>
  </si>
  <si>
    <t>(PARA LA ATENCIÓN DE EVENTUALES CONDENATORIAS POR RESOLUCIONES JUDICIALES DECLARADAS CON LUGAR).</t>
  </si>
  <si>
    <t>(INCLUYE EL PAGO DE SERVICIOS DE TRADUCCIÓN RELACIONADOS CON ARBITRAJES Y TEMAS DE COMERCIO EXTERIOR, ENTRE OTROS).</t>
  </si>
  <si>
    <t>(PARA ATENDER LOS GASTOS OPERATIVOS, SEGÚN ADDENDUM No.1 y No.2 AL CONVENIO DE COOPERACIÓN ENTRE COMEX, PROCOMER Y CINDE PARA EL DISEÑO,EJECUCIÓN Y SEGUIMIENTO DE PROGRAMAS DE ATRACCIÓN DE INVERSIÓN EXTRANJERA).</t>
  </si>
  <si>
    <t>(PARA PAGO DE CUOTAS DE PARTICIPACIÓN ORDINARIA A LA ORGANIZACIÓN MUNDIAL DEL COMERCIO (OMC), SEGÚN LEY No.7475 "ACUERDO POR EL QUE SE ESTABLECE LA OMC", DEL 20/12/1994).</t>
  </si>
  <si>
    <t>(PARA PAGO DE COSTOS POR PROCESOS DE ARBITRAJES COMERCIALES, SEGÚN LEY No.7332 DEL 30/03/1993 "CONVENIO ARREGLO DE DIFERENCIAS DE INVERSIONES (CIADI) ENTRE ESTADOS Y NACIONALES DE OTROS ESTADOS").</t>
  </si>
  <si>
    <t>ASOCIACIÓN SOLIDARISTA DE EMPLEADOS DEL MINISTERIO DE PLANIFICACIÓN NACIONAL Y POLÍTICA ECONÓMICA. (ASOMIDEPLAN)</t>
  </si>
  <si>
    <t>(APORTE PATRONAL, SEGÚN LEY DE ASOCIACIONES SOLIDARISTAS, LEY No. 6970 DEL 07/11/1984).</t>
  </si>
  <si>
    <t>(PARA CONTRATAR SERVICIOS PROFESIONALES DE TERAPEUTA OCUPACIONAL POR CUMPLIMIENTO DE LA LEY No. 7600).</t>
  </si>
  <si>
    <t>(PARA EL PAGO DE MARCHAMOS DE LA FLOTILLA VEHICULAR DE LA INSTITUCIÓN).</t>
  </si>
  <si>
    <t>CENTRO LATINOAMERICANO DE ADMINISTRACIÓN PARA EL DESARROLLO. (CLAD)</t>
  </si>
  <si>
    <t>(CUOTA ANUAL ORDINARIA. ARTÍCULO 1º DE LA LEY No. 6352 DEL 05/09/1979; ARTÍCULO 50, INCISO 2 DE LOS ESTATUTOS DEL CLAD Y ARTÍCULO 49, INCISO 1 DEL ESTATUTO DEL CLAD, APROBADO EN LA XL REUNIÓN ORDINARIA DEL CONSEJO DIRECTIVO DEL CLAD, SANTO DOMINGO, REPÚBLICA DOMINICANA, 8-9 DE NOVIEMBRE DE 2010).</t>
  </si>
  <si>
    <t>INSTITUTO LATINOAMERICANO Y DEL CARIBE DE PLANIFICACIÓN ECONÓMICA Y SOCIAL. COMISIÓN ECONÓMICA PARA AMÉRICA LATINA Y EL CARIBE. (ILPES/CEPAL)</t>
  </si>
  <si>
    <t>(CUOTA ANUAL ORDINARIA. ACÁPITES 3, 4 Y 5 DE LA RESOLUCIÓN SIN NÚMERO APROBADA POR LA V REUNIÓN DEL COMITÉ TÉCNICO DEL ILPES, CELEBRADA EN BUENOS AIRES, ARGENTINA EL 10/05/1983 Y ARTÍCULO 3, INCISOS A) Y B) DE LA RESOLUCIÓN No. 493 APROBADA POR LA CEPAL EN SU XXII PERIODO DE SESIONES "RESPALDO AL INSTITUTO LATINOAMERICANO Y DEL CARIBE DE PLANIFICACIÓN ECONÓMICA Y SOCIAL EN SU VIGÉSIMO QUINTO ANIVERSARIO").</t>
  </si>
  <si>
    <t>ASOCIACIÓN SOLIDARISTA DE EMPLEADOS DEL MINISTERIO DE AMBIENTE Y ENERGÍA.</t>
  </si>
  <si>
    <t>(PARA PAGO DE ALQUILER DE HOSPEDAJES EN LA NUBE DEL SERVICIO DE CORREO ELECTRÓNICO INSTITUCIONAL).</t>
  </si>
  <si>
    <t>(PARA PAGO DE SERVICIOS MUNICIPALES DE RECOLECCIÓN DE BASURA Y LIMPIEZA DE CAÑOS CON LA MUNICIPALIDAD DE SAN JOSÉ).</t>
  </si>
  <si>
    <t>(PARA PAGO DE INTERESES Y MULTAS POR ATRASO EN LOS PAGOS DE SERVICIOS PÚBLICOS).</t>
  </si>
  <si>
    <t>(PARA EL PAGO DE INSCRIPCIÓN DE NUEVOS VEHÍCULOS ADQUIRIDOS POR LA ADMINISTRACIÓN CENTRAL, CERTIFICACIONES Y PAGO POR REPOSICIÓN DE PLACAS).</t>
  </si>
  <si>
    <t>3-007-300698</t>
  </si>
  <si>
    <t>(PARA PAGO DE SUBSIDIO POR INCAPACIDAD A LOS FUNCIONARIOS DEL PROGRAMA).</t>
  </si>
  <si>
    <t>FUNDACIÓN DEL PARQUE MARINO DEL PACÍFICO.</t>
  </si>
  <si>
    <t>3-006-293428</t>
  </si>
  <si>
    <t>(PARA PAGO DE INDEMNIZACIONES POR RESOLUCIÓN ADMINISTRATIVA).</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</si>
  <si>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</si>
  <si>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</si>
  <si>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PROGRAMA DE LAS NACIONES UNIDAS, PROTOCOLO DE KYOTO DE LA CONVENCIÓN MARCO DE LAS NACIONES UNIDAS SOBRE EL CAMBIO CLIMÁTICO, SEGÚN TRATADO No. 8219 DEL 08 DE MARZO DEL 2002 RATIFICADO POR DECRETO EJECUTIVO No. 30602 DEL 05 DE JULIO DEL 2002).</t>
  </si>
  <si>
    <t>(PARA CUBRIR EL PAGO DEDUCIBLES DE SEGURO DE VEHÍCULOS).</t>
  </si>
  <si>
    <t>(TRASLADO DEL 5,0% DE LOS INGRESOS DEL CANON DE AGUAS, SEGÚN ARTÍCULO No. 25 DE LA LEY No. 9067, REFORMA LEY 8023 “ORDENAMIENTO Y MANEJO DE LA CUENCA DEL RÍO REVENTAZÓN” DEL 10 DE SETIEMBRE DE 2012).</t>
  </si>
  <si>
    <t>(PARA EL ALQUILER DE UNA CAJA DE SEGURIDAD).</t>
  </si>
  <si>
    <t>(PARA EL PAGO POR POSIBLES INTERESES Y MULTAS).</t>
  </si>
  <si>
    <t>(PARA PAGO DE LA ADMINISTRACIÓN DEL CORREO ELECTRÓNICO EN LA NUBE).</t>
  </si>
  <si>
    <t>(PAGO COMPLEMENTARIO DE SERVICIOS PRESTADOS A ASEGURADOS VOLUNTARIOS SEGURO DE PENSIONES, SEGÚN LEY Nº 17 DEL 22/10/1943, LEY CONSTITUTIVA DE LA CAJA COSTARRICENSE DEL SEGURO SOCIAL Y SUS REFORMAS).</t>
  </si>
  <si>
    <t>PENSIONES DE DERECHO. (MÚSICOS).</t>
  </si>
  <si>
    <t>PENSIONES DE HACIENDA Y PODER LEGISLATIVO.</t>
  </si>
  <si>
    <t>PENSIONES DEL MAGISTERIO Y PROFESORES.</t>
  </si>
  <si>
    <t>(SEGÚN LEY N° 7531 DEL 10/07/1995 Y SUS REFORMAS).</t>
  </si>
  <si>
    <t>PENSIONES DE OBRAS PÚBLICAS.</t>
  </si>
  <si>
    <t>PENSIONES DEL REGISTRO PÚBLICO.</t>
  </si>
  <si>
    <t>PENSIONES EMPLEADOS FERROCARRIL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</si>
  <si>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</si>
  <si>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</si>
  <si>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</si>
  <si>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</si>
  <si>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</si>
  <si>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</si>
  <si>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</si>
  <si>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(SEGUN LEY N° 9340 DEL 23/11/2015).</t>
  </si>
  <si>
    <t>PENSIONES EXSERVIDORES INCOFER.</t>
  </si>
  <si>
    <t>(SEGÚN LEY N° 8950 DEL 12/05/2011).</t>
  </si>
  <si>
    <t>BENEFICIO ADICIONAL A PENSIONADOS.</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</si>
  <si>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</si>
  <si>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</si>
  <si>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BANCO CENTRAL DE COSTA RICA.</t>
  </si>
  <si>
    <t>4-000-004017</t>
  </si>
  <si>
    <t>(CONSTRUCCIÓN DE PUENTES PEATONALES EN EL CANTÓN DE ALAJUELA, DISTRITO ALAJUELA, SEGÚN LA LEY No. 7755 DEL 23/02/1998).</t>
  </si>
  <si>
    <t>(PARA RESPONDER A LAS OBLIGACIONES POR INDEMNIZACIONES PRODUCTO DE SENTENCIAS JUDICIALES O POR RESOLUCIONES DE LA DIRECCIÓN EJECUTIVA).</t>
  </si>
  <si>
    <t>UNIVERSIDAD NACIONAL (UNA) Y LA FUNDACIÓN PARA EL DESARROLLO ACADÉMICO DE LA UNA.</t>
  </si>
  <si>
    <t>(SERVICIO DE DESTRUCCIÓN DE MATERIALES QUE CORRESPONDEN A INSUMOS DE DOCUMENTOS DE IDENTIDAD).</t>
  </si>
  <si>
    <t>(PARA CANCELACIÓN DE MONTOS QUE PUEDAN ORIGINARSE POR ESTE CONCEPTO, EN RAZÓN DE CIRCUNSTANCIAS DIVERSAS, ALGUNAS AJENAS AL CONTROL INSTITUCIONAL).</t>
  </si>
  <si>
    <t>TOTAL GENERAL sin Amortización</t>
  </si>
  <si>
    <t>1/ Incluye solo fuentes de Financiamiento internas (ingresos corrientes, títulos valores deuda interna, superavit, donaciones )</t>
  </si>
  <si>
    <t>1/ Incluye solo fuentes de Financiamiento externas (créditos externos)</t>
  </si>
  <si>
    <t>Solo Fuentes de Fianciamiento Externas</t>
  </si>
  <si>
    <t>1.1.1.1.202.000-MINISTERIO DE LA PRESIDENCIA</t>
  </si>
  <si>
    <t>PROGRAMA    034 - 00   ADMINISTRACIÓN SUPERIOR</t>
  </si>
  <si>
    <t>(APORTE PATRONAL SEGÚN LEY NO.6970 DEL 07/11/1984).</t>
  </si>
  <si>
    <t>Ced.Jur.: 3-002-550853</t>
  </si>
  <si>
    <t>Ced.Jur.: 3-007-324429</t>
  </si>
  <si>
    <t>PROGRAMA    041 - 00   DIRECCIÓN DE INTELIGENCIA Y SEGURIDAD NACIONAL</t>
  </si>
  <si>
    <t>PROGRAMA    042 - 00   UNIDAD ESPECIAL DE INTERVENCIÓN</t>
  </si>
  <si>
    <t>(CUOTA ORDINARIA. LEY NO. 3345 DEL 05/08/1964).</t>
  </si>
  <si>
    <t>I1123030000001</t>
  </si>
  <si>
    <t>(PARA PAGO DE SUBSIDIOS POR INCAPACIDAD Y OTRAS PRESTACIONES).</t>
  </si>
  <si>
    <t>Céd-Jur: 2-100-042005</t>
  </si>
  <si>
    <t>3-002-710815</t>
  </si>
  <si>
    <t>3-007-610100</t>
  </si>
  <si>
    <t>UNIÓN INTERPARLAMENTARIA MUNDIAL.</t>
  </si>
  <si>
    <t>ASOCIACIÓN DE DESARROLLO INTEGRAL DE BARRIO LAS AMÉRICAS, CLORITO PICADO Y HACIENDITA DE TURRIALBA DE CARTAGO</t>
  </si>
  <si>
    <t>COMISIÓN NACIONAL PARA LA GESTIÓN DE LA BIODIVERSIDAD (CONAGEBIO).</t>
  </si>
  <si>
    <t>ASOCIACIÓN SOLIDARISTA DE EMPLEADOS DEL MINISTERIO DE AMBIENTE Y ENERGÍA</t>
  </si>
  <si>
    <t>COMISIONES Y OTROS GASTOS SOBRE TÍTULOS VALORES DEL SECTOR EXTERNO.</t>
  </si>
  <si>
    <t>AMORTIZACIÓN DE TÍTULOS VALORES INTERNOS DE CORTO PLAZO.</t>
  </si>
  <si>
    <t>SISTEMA NACIONAL DE RADIO Y TELEVISION CULTURAL (SINART).</t>
  </si>
  <si>
    <t>UNIVERSIDAD ESTATAL A DISTANCIA (UNED).</t>
  </si>
  <si>
    <t>FACULTAD LATINOAMERICANA DE CIENCIAS SOCIALES (FLACSO) SEDE ACADÉMICA DE COSTA RICA.</t>
  </si>
  <si>
    <t>ASOCIACIÓN SOLIDARISTA DE FUNCIONARIAS Y FUNCIONARIOS DE LA DEFENSORÍA DE LOS HABITANTES DE LA REPÚBLICA</t>
  </si>
  <si>
    <t>ORGANIZACIÓN INTERNACIONAL DEL CACAO (ICCO).</t>
  </si>
  <si>
    <t>CENTRO DE APOYO EN PEDAGOGIA HOSPITALARIA HOSPITAL NACIONAL DE NIÑOS, DR. CARLOS SAENZ HERRERA-(CEAP).</t>
  </si>
  <si>
    <t>ASOCIACION SOLIDARISTA DE EMPLEADOS DEL MINISTERIO DE SALUD (ASEMINSA).</t>
  </si>
  <si>
    <t>SISTEMA NACIONAL DE INFORMACIÓN Y REGISTRO ÚNICO DE BENEFICIARIOS DEL ESTADO (SINIRUBE).</t>
  </si>
  <si>
    <t>INTERESES SOBRE OTRAS OBLIGACIONES.</t>
  </si>
  <si>
    <t>INSTITUTO INTERNACIONAL DE LA DEMOCRACIA Y DE ASISTENCIA ELECTORAL (IDEA).</t>
  </si>
  <si>
    <t>CONSEJO DE MINISTROS DE HACIENDA O FINANZAS DE CENTROAMÉRICA, PANAMÁ Y REPÚBLICA DOMINICANA (COSEFIN).</t>
  </si>
  <si>
    <t>ORGANIZACIÓN PARA LA COOPERACIÓN Y EL DESARROLLO ECONÓMICO (OCDE)</t>
  </si>
  <si>
    <t>MUNICIPALIDAD DE QUEPOS</t>
  </si>
  <si>
    <t>DIRECCIÓN NACIONAL DE CENTROS DE EDUCACIÓN Y NUTRICIÓN Y DE CENTROS INFANTILES DE ATENCIÓN INTEGRAL</t>
  </si>
  <si>
    <t>INTERESES SOBRE TÍTULOS VALORES DEL SECTOR EXTERNO DE LARGO PLAZO.</t>
  </si>
  <si>
    <t>AMORTIZACIÓN DE LA DEUDA INTERNA.</t>
  </si>
  <si>
    <t>(SEGÚN LEY No. 4351 DEL 11 DE JULIO DE 1969, LEY ORGÁNICA DEL B.P.D.C.).</t>
  </si>
  <si>
    <t>(APORTE PATRONAL AL RÉGIMEN DE PENSIONES, SEGÚN LEY DE PROTECCIÓN AL TRABAJADOR No. 7983 DEL 16 DE FEBRERO DEL 2000).</t>
  </si>
  <si>
    <t>(APORTE PATRONAL AL FONDO DE CAPITALIZACIÓN LABORAL, SEGÚN LEY DE PROTECCIÓN AL TRABAJADOR No. 7983 DEL 16 DE FEBRERO DEL 2000).</t>
  </si>
  <si>
    <t>(ALQUILER DE DUCTOS PARA LA INSTALACIÓN DE UNA RED DE TELECOMUNICACIONES).</t>
  </si>
  <si>
    <t>(ANÁLISIS BACTERIOLÓGICO DEL AGUA Y PRUEBAS HIDROSTÁTICAS).</t>
  </si>
  <si>
    <t>(SERVICIO DE LAVANDERÍA, SERVICIO DE CERRAJERÍA, LIMPIEZA DE JARDINES, LIMPIEZA DE EDIFICIOS, SANITIZACIÓN DEL PLENARIO, LA BARRA DEL PÚBLICO Y CONSULTORIO DE SERVICIOS MÉDICOS, MANT.Y LIMPIEZA PERSIANAS Y CORTINAS, RECARGA DE EXTINTORES).</t>
  </si>
  <si>
    <t>(CAPACITACIÓN INSTITUCIONAL DE ACUERDO AL PLAN DEL DEPARTAMENTO DE RECURSOS HUMANOS).</t>
  </si>
  <si>
    <t>(POR ATRASOS EN LA CANCELACIÓN DE OBLIGACIONES Y PAGOS DE LEY).</t>
  </si>
  <si>
    <t>(CUOTA ORDINARIA, SEGÚN ACUERDOS DE DIRECTORIO LEGISLATIVO, SESIONES ORDINARIAS No. 149-2005 DEL 6 DE ABRIL DEL 2005 Y No. 177 DEL 11 DE JUNIO DE 2013).</t>
  </si>
  <si>
    <t>(PAGO DE DIVERSOS SERVICIOS, ENTRE LOS QUE SE DESTACAN EL SERVICIO DE SANDBLASTEADO DE VIDRIOS Y PELÍCULA DE SEGURIDAD, DE MONITOREO DE RADIO Y TELEVISIÓN DIARIO Y ANÁLISIS MENSUAL DE DATOS, PARA LA SEÑALIZACIÓN INSTITUCIONAL, DE MONITOREO DEL PARQUEO DE FUNCIONARIOS, REVISIÓN TÉCNICA VEHICULAR, FUMIGACIÓN DE INSTALACIONES FÍSICAS, CALIBRACIÓN DE SONÓMETRO).</t>
  </si>
  <si>
    <t>(PAGO DE ESPECIES FISCALES).</t>
  </si>
  <si>
    <t>(CONTRIBUCIÓN ESTATAL AL SEGURO DE SALUD, SEGÚN LEY No. 17 DEL 22 DE OCTUBRE DE 1943, LEY CONSTITUTIVA DE LA C.C.S.S. Y REGLAMENTO No. 7082 DEL 03 DE DICIEMBRE DE 1996 Y SUS REFORMAS).</t>
  </si>
  <si>
    <t>(APORTE VOLUNTARIO AL FONDO NACIONAL DE FINANCIAMIENTO FORESTAL POR SERVICIOS AMBIENTALES, SEGÚN LEY N°7575 DEL 13/2/1996 Y REGLAMENTO N°25721 DEL 17/10/1996).</t>
  </si>
  <si>
    <t>(PAGO DE DIVERSOS SERVICIOS, ENTRE LOS QUE DESTACAN EL DE PERITAJE EN DIVERSAS MATERIAS Y SERVICIOS DE TRADUCCIÓN DE DOCUMENTOS).</t>
  </si>
  <si>
    <t>(PAGO DE TIMBRES Y ESPECIES FISCALES).</t>
  </si>
  <si>
    <t>(CONTRIBUCIÓN PATRONAL SEGURO DE SALUD, SEGÚN LEY No. 17 DEL 22 DE OCTUBRE DE 1943, LEY CONSTITUTIVA DE LA C.C.S.S. Y REGLAMENTO No. 7082 DEL 03 DE DICIEMBRE DE 1996 Y SUS REFORMAS).</t>
  </si>
  <si>
    <t>(CONTRIBUCIÓN PATRONAL SEGURO DE PENSIONES, SEGÚN LEY No. 17 DEL 22 DE OCTUBRE DE 1943, LEY CONSTITUTIVA DE LA C.C.S.S. Y REGLAMENTO No. 6898 DEL 07 DE FEBRERO DE 1995 Y SUS REFORMAS).</t>
  </si>
  <si>
    <t>(PAGO POR SERVICIOS URBANOS A LA MUNICIPALIDAD DE SAN JOSÉ , A LA MUNICIPALIDAD DE SAN CARLOS Y MUNICIPALIDAD DE LIBERIA ).</t>
  </si>
  <si>
    <t>(RECURSOS PARA SERVICIO DE MONITOREO DE NOTICIAS, REVISIÓN TÉCNICA AUTOMOTRIZ, FUMIGACIÓN, SERVICIO DE POLARIZADO Y OTROS PAGOS MENORES POR BIENES Y SERVICIOS INDISPENSABLES Y URGENTES NO PREVISTOS).</t>
  </si>
  <si>
    <t>(CONTRIBUCIÓN ESTATAL AL SEGURO DE PENSIONES, SEGÚN LEY No. 17 DEL 22 DE OCTUBRE DE 1943, LEY CONSTITUTIVA DE LA C.C.S.S. Y REGLAMENTO No. 6898 DEL 07 DE FEBRERO DE 1995 Y SUS REFORMAS).</t>
  </si>
  <si>
    <t>(PARA ATENDER LOS GASTOS POR RECEPCIONES Y OTROS EVENTOS SIMILARES PRODUCTO DE LOS COMPROMISOS OFICIALES, PROTOCOLARIOS Y DIPLOMÁTICOS).</t>
  </si>
  <si>
    <t>(PARA PREVER EL PAGO DE INTERESES Y MULTAS ANTE RECLAMOS DE FUNCIONARIOS, EXFUNCIONARIOS O PROVEEDORES).</t>
  </si>
  <si>
    <t>(PARA EL PAGO DEL SUBSIDIO POR INCAPACIDADES DEL INS Y/O DE LA CCSS).</t>
  </si>
  <si>
    <t>(PARA EL PAGO DE RESARCIMIENTO ECONÓMICO POR EL DAÑO O PERJUICIO CAUSADO POR LA INSTITUCIÓN A PERSONAS FÍSICAS O JURÍDICAS, LOS CUALES ESTÁN RESPALDADOS POR SENTENCIAS JUDICIALES O RESOLUCIONES ADMINISTRATIVAS).</t>
  </si>
  <si>
    <t>(PARA CANCELAR MULTAS POR CONCEPTO DE ATRASO EN FECHAS DE PAGO).</t>
  </si>
  <si>
    <t>(PARA EL SERVICIO DE ACTUALIZACIÓN Y MANTENIMIENTO DE LA APLICACIÓN PARA DISPOSITIVOS MÓVILES).</t>
  </si>
  <si>
    <t>(PARA SERVICIOS DE CERRAJERÍA, CONFECCIÓN DE SELLOS, SERVICIO DE FIJACIÓN DE SONIDO EN VIDEO, ENTRE OTROS).</t>
  </si>
  <si>
    <t>(PARA EL SERVICIO DE MONITOREO DE NOTICIAS, SERVICIO DE REPRODUCCIÓN DE CD/DVD PARA RENDICIÓN DE CUENTAS).</t>
  </si>
  <si>
    <t>(PARA ATENDER CONFERENCIAS, FOROS, CUMBRES U OTRAS ACTIVIDADES NECESARIAS PARA LA COMUNICACIÓN DEL GOBIERNO CON LOS DIFERENTES ACTORES).</t>
  </si>
  <si>
    <t>(PARA PAGO DE SUBSIDIOS POR INCAPACIDAD Y POR MATERNIDAD).</t>
  </si>
  <si>
    <t>(PARA PAGO DE INTERESES MORATORIOS Y MULTAS).</t>
  </si>
  <si>
    <t>(PARA PAGO DE RECLAMOS ADMINISTRATIVOS A TERCERAS PERSONAS O POR JUICIOS).</t>
  </si>
  <si>
    <t>(APORTE PATRONAL SEGÚN LEY DE ASOCIACIONES SOLIDARISTAS No. 6970 DEL 07 DE NOVIEMBRE DE 1984).</t>
  </si>
  <si>
    <t>(PARA MANTENIMIENTO DE CONTRATO DE SERVICIO DE LLAMADA DE EMERGENCIA).</t>
  </si>
  <si>
    <t>(PARA EL PAGO DE CONTRATO DE SERVICIOS DE LIMPIEZA).</t>
  </si>
  <si>
    <t>(ACTIVIDADES DE CAPACITACIÓN PARA LA AUDITORIA INTERNA DEL MGYP).</t>
  </si>
  <si>
    <t>(PAGO DE INTERESES MORATORIOS Y MULTAS).</t>
  </si>
  <si>
    <t>(PARA EL PAGO DE SUBSIDIOS POR INCAPACIDADES A LOS FUNCIONARIOS DE LA INSTITUCIÓN).</t>
  </si>
  <si>
    <t>(PARA EL PAGO DE CONTRATO DE SERVICIOS DE LIMPIEZA, LIMPIEZA DE VEHICULOS Y DE ALFOMBRA DE LA SALA DE AUDIENCIAS).</t>
  </si>
  <si>
    <t>(SUBSIDIOS POR INCAPACIDADES A LOS FUNCIONARIOS DE LA INSTITUCIÓN).</t>
  </si>
  <si>
    <t>(PARA PAGO DE CONTRATO DE SERVICIOS DE LIMPIEZA, RECARGA DE EXTINTORES).</t>
  </si>
  <si>
    <t>(PARA EL PAGO DE SUBSIDIOS POR INCAPACIDADES A LOS FUNCIONARIOS DE LA INSTITUCIÓN Y RIESGOS DEL TRABAJO).</t>
  </si>
  <si>
    <t>(PARA EL PAGO DE COMISIONES POR TRANSACCIONES A TRAVÉS DE INTERNET BANKING Y LA COMISIÓN POR ADMINISTRACIÓN DEL DISPOSITIVO QUICK PASS).</t>
  </si>
  <si>
    <t>(PARA ATENDER LOS GASTOS POR RECEPCIONES Y OTROS EVENTOS SIMILARES PRODUCTO DE LA ATENCIÓN DE CUMBRES, VISITAS PRESIDENCIALES, REUNIONES CON DIGNATARIOS).</t>
  </si>
  <si>
    <t>(PARA ATENCIÓN DE REUNIONES MIXTAS, BILATERALES, DIÁLOGOS POLÍTICOS Y DE COOPERACIÓN CON CONTRAPARTES EXTRANJERAS, ENTIDADES NACIONALES, CONTRATO MARCO 2014-000015-00).</t>
  </si>
  <si>
    <t>(PARA CONTRATACIÓN DE SERVICIOS DE DECORACIÓN, OFRENDAS FLORALES, SERVICIOS DE LAVANDERÍA, SERVICIOS MUSICALES, CONTRATO MARCO 2015LA-000001-08400, ENTRE OTROS).</t>
  </si>
  <si>
    <t>(PARA LOS SERVICIOS DE RECEPCIÓN Y EVENTOS EN ACTIVIDADES OFICIALES DE JEFES DE ESTADO Y CUERPO DIPLOMÁTICO, NÚMEROS DE CONTRATACIONES: 2013CD-000429-08400, 2013CD-000529-08400).</t>
  </si>
  <si>
    <t>(CUOTA ORDINARIA. LEY No. 8348 ART. No. 5 24/03/2003).</t>
  </si>
  <si>
    <t>(PARA EL PAGO DE CARGOS FINANCIEROS POR LA REALIZACIÓN DE TRANSFERENCIAS BANCARIAS ELECTRÓNICAS, Y EL MANTENIMIENTO MENSUAL POR ADMINISTRACIÓN DE DISPOSITIVOS QUICK PASS).</t>
  </si>
  <si>
    <t>(PARA CUBRIR GASTOS POR CONCEPTO DE MULTAS QUE SE DEBAN PAGAR A INSTITUCIONES PÚBLICAS, POR ATRASOS EN EL PAGO DE OBLIGACIONES).</t>
  </si>
  <si>
    <t>(PARA EL PAGO DEL MANTENIMIENTO MENSUAL POR ADMINISTRACIÓN DE DISPOSITIVOS QUICK PASS).</t>
  </si>
  <si>
    <t>(PARA EL PAGO DE EVENTUALES MULTAS O INTERESES A PROVEEDORES).</t>
  </si>
  <si>
    <t>(SEGÚN LEY No. 4351 DEL 11 DE JULIO DE 1969, LEY ORGÁNICA DEL B.P.D.C.. SEGÚN CONTRATO DEL PROYECTO DE LA ESCUELA NACIONAL DE POLICÍA DE LA REPÚBLICA DE COSTA RICA CON COOPERACIÓN DE LA REPÚBLICA POPULAR DE CHINA, ARTÍCULO XII IMPUESTOS Y SEGUROS, ÍTEM 12.2).</t>
  </si>
  <si>
    <t>(APORTE PATRONAL AL RÉGIMEN DE PENSIONES, SEGÚN LEY DE PROTECCIÓN AL TRABAJADOR No. 7983 DEL 16 DE FEBRERO DEL 2000. SEGÚN CONTRATO DEL PROYECTO DE LA ESCUELA NACIONAL DE POLICÍA DE LA REPÚBLICA DE COSTA RICA CON COOPERACIÓN DE LA REPÚBLICA POPULAR DE CHINA, ARTÍCULO XII IMPUESTOS Y SEGUROS, ÍTEM 12.2).</t>
  </si>
  <si>
    <t>(PARA HONRAR LOS COBROS QUE POR CONCEPTO DE INTERESES Y MULTAS DEBAN SER ATENDIDOS, ANTE DISTINTAS CASAS COMERCIALES, MUNICIPALIDADES O ENTES EXTERNOS).</t>
  </si>
  <si>
    <t>(CONTRIBUCIÓN ESTATAL AL SEGURO DE SALUD, SEGÚN LEY No. 17 DEL 22 DE OCTUBRE DE 1943, LEY CONSTITUTIVA DE LA C.C.S.S. Y REGLAMENTO No. 7082 DEL 03 DE DICIEMBRE DE 1996 Y SUS REFORMAS. SEGÚN CONTRATO DEL PROYECTO DE LA ESCUELA NACIONAL DE POLICÍA DE LA REPÚBLICA DE COSTA RICA CON COOPERACIÓN DE LA REPÚBLICA POPULAR DE CHINA, ARTÍCULO XII IMPUESTOS Y SEGUROS, ÍTEM 12.2).</t>
  </si>
  <si>
    <t>(PARA EL ALQUILER DE CABAÑAS SANITARIAS, TARIMAS Y GRADERÍAS).</t>
  </si>
  <si>
    <t>(PARA EL PAGO DE INTERESES MORATORIOS Y MULTAS POR ATRASOS EN LA LIQUIDACIÓN DE FACTURAS A PROVEEDORES Y SERVICIOS PÚBLICOS).</t>
  </si>
  <si>
    <t>(PARA EL PAGO POR CONCEPTO DE CERTIFICACIONES AL CONSEJO DE SEGURIDAD VIAL).</t>
  </si>
  <si>
    <t>(INCLUYE ¢20,0 MILLONES CORRESPONDIENTES AL ÓRGANO DE NORMALIZACIÓN TÉCNICA (ONT)).</t>
  </si>
  <si>
    <t>(PARA CUBRIR EL PAGO DEL SERVICIO DE LAS REVISIONES TÉCNICAS DE LA FLOTILLA VEHICULAR).</t>
  </si>
  <si>
    <t>(APORTE PATRONAL DEL 5.5% SEGÚN LEY No.6970 "LEY DE ASOCIACIONES SOLIDARISTAS" DEL 7/11/1984, Y SUS REFORMAS).</t>
  </si>
  <si>
    <t>(PARA CUBRIR LAS COMISIONES COBRADAS POR OTROS BANCOS, POR GASTOS ORIGINADOS DE LA CUENTA CORRIENTE DEL MAG DE CAJA CHICA, CUYOS MOVIMIENTOS SON CANCELADOS POR MEDIO DEL BANCO NACIONAL).</t>
  </si>
  <si>
    <t>(PARA CENTRO DE PROCESAMIENTO DE DATOS PARA ALOJAR EQUIPOS INFORMÁTICOS, DETECTORES DE HUMO, EXTINTORES, CÁMARAS).</t>
  </si>
  <si>
    <t>(PARA PAGO DE COMISIONES AL BCR POR TRANSFERENCIAS ELECTRÓNICAS A PROVEEDORES).</t>
  </si>
  <si>
    <t>(APORTE PARA FINANCIAR E IMPULSAR PROYECTOS PRODUCTIVOS, VIABLES Y FACTIBLES TÉCNICA Y ECONÓMICAMENTE ACORDES AL MODELO DE DESARROLLO DEL PAÍS, SEGÚN LEY DEL SISTEMA DE BANCA PARA EL DESARROLLO No. 8634 DEL 23/04/2008 Y LEY DE IMPUESTO DE RENTA No. 7092 DEL 21/04/1988).</t>
  </si>
  <si>
    <t>(PARA LA CONTRATACIÓN DE LOS SERVICIOS DE LABORATORIOS DE ANÁLISIS DE PRODUCTOS).</t>
  </si>
  <si>
    <t>(PREVISIÓN PARA EL PAGO DE INCAPACIDADES PARA LOS FUNCIONARIOS DE LA DIGEPYME).</t>
  </si>
  <si>
    <t>(PARA ATENDER EL PROGRAMA ANUAL DE CAPACITACIÓN AL ADMINISTRADO, MUNICIPALIDADES Y PARA CHARLAS Y SEMINARIOS SOBRE LOS ALCANCES DE LA CREACIÓN DEL TRIBUNAL ADMINISTRATIVO DE COMPETENCIA Y REFORMA DE LA LEY 7472 Y EVALUAR SECTORES PRODUCTIVOS).</t>
  </si>
  <si>
    <t>(PARA EL PAGO DE CUOTA DE PARTICIPACIÓN EN EL COMITÉ DE COMPETENCIA DE LA OCDE SEGÚN DECRETO EJECUTIVO No. 37983-COMEX-MP DEL 09/09/2013).</t>
  </si>
  <si>
    <t>(PARA CUBRIR EL PAGO ANUAL DE SERVICIOS DE SEGURIDAD Y VIGILANCIA, LIMPIEZA Y RECARGA DE EXTINTORES).</t>
  </si>
  <si>
    <t>(PARA CUBRIR EL PAGO DE SENTENCIAS JUDICIALES).</t>
  </si>
  <si>
    <t>(RECURSOS DESTINADOS PARA EL APOYO A PROYECTOS Y PROGRAMAS DE INVERSIÓN, REHABILITACIÓN Y MANTENIMIENTO DE LA RED VIAL NACIONAL, SEGÚN LO DISPUESTO EN LOS ARTÍCULOS No.20, INCISO B), Y 22 DE LA LEY DE CREACIÓN DEL CONSEJO NACIONAL DE VIALIDAD (CONAVI), No.7798, DEL 29/05/1998).</t>
  </si>
  <si>
    <t>(CONTRIBUCIÓN ESTATAL AL SEGURO DE PENSIONES, SEGÚN LEY No. 17 DE 22 DE OCTUBRE DE 1943, LEY CONSTITUTIVA DE LA C.C.S.S. Y REGLAMENTO No. 6898 DEL 07 DE FEBRERO DE 1995, Y SUS REFORMAS).</t>
  </si>
  <si>
    <t>(RECURSOS ASIGNADOS AL LABORATORIO NACIONAL DE MATERIALES Y MODELOS ESTRUCTURALES -LANAMME-PARA QUE SEAN UTILIZADOS EXCLUSIVAMENTE EN LA FISCALIZACIÓN DE LOS PROYECTOS EN EJECUCIÓN O EN PROCESO DE CONTRATACIÓN DE LA RED VIAL, SEGÚN LO DISPUESTO EN EL ARTÍCULO No.5 DE LA LEY No. 8114, LEY DE SIMPLIFICACIÓN Y EFICIENCIA TRIBUTARIAS Y SUS REFORMAS DEL 04/07/2001).</t>
  </si>
  <si>
    <t>(CON EL FIN DE ATENDER LO DISPUESTO EN EL ARTÍCULO No. 5, INCISO B. DE LA LEY No. 8114 Y SUS REFORMAS, LEY DE SIMPLIFICACIÓN Y EFICIENCIA TRIBUTARIAS, MODIFICADO POR LA LEY No. 9329 DE 15 DE OCTUBRE DE 2015, PARA APOYO A PROGRAMAS Y PROYECTOS DE INVERSIÓN DE LA INFRAESTRUCTURA VIAL DE LA RED CANTONAL).</t>
  </si>
  <si>
    <t>(CON EL FIN DE ATENDER LO DISPUESTO EN EL ARTÍCULO No.5, INCISO B. DE LA LEY No. 8114 Y SUS REFORMAS, LEY DE SIMPLIFICACIÓN Y EFICIENCIA TRIBUTARIAS, MODIFICADO POR LA LEY No. 9329 DE 15 DE OCTUBRE DE 2015, PARA APOYO A PROGRAMAS Y PROYECTOS DE INVERSIÓN DE LA INFRAESTRUCTURA VIAL DE LA RED CANTONAL).</t>
  </si>
  <si>
    <t>(PARA EL PAGO DE RECOLECCIÓN Y TRATAMIENTO DE DESECHOS SÓLIDOS).</t>
  </si>
  <si>
    <t>(PARA LA ACTUALIZACIÓN DE CONOCIMIENTOS DE LOS FUNCIONARIOS EN TEMAS TALES COMO: FISCALIZACIÓN TÉCNICA, OPERATIVA Y ECONÓMICA-FINANCIERA DE SERVICIOS PÚBLICOS, INGENIERÍA PORTUARIA Y COSTERA Y PARA LA IMPLEMENTACIÓN DE UN SISTEMA DE GESTIÓN DE CALIDAD).</t>
  </si>
  <si>
    <t>(PARA EL PAGO DE LOS SERVICIOS DE PRUEBAS DE ALCOHOLEMIA, REALIZADAS EN LOS CENTROS MÉDICOS DE LA CAJA COSTARRICENSE DE SEGURO SOCIAL (CCSS)).</t>
  </si>
  <si>
    <t>(PARA ATENDER LOS SERVICIOS DE SEGURIDAD, VIGILANCIA Y LIMPIEZA DE LAS DIFERENTES DIRECCIONES QUE CONFORMAN EL SUBPROGRAMA, DEPÓSITOS DE VEHÍCULOS A NIVEL NACIONAL Y SUS RESPECTIVOS REAJUSTES DE PRECIOS, SEGÚN CONTRATOS VIGENTES; ASÍ COMO LA CONFECCIÓN DE LLAVES).</t>
  </si>
  <si>
    <t>(PARA CUBRIR EL PAGO DE LOS SERVICIOS DE VIGILANCIA, SEGURIDAD , ASEO Y LIMPIEZA DE LAS INSTALACIONES DEL TRIBUNAL, ASI COMO, LA CONFECCIÓN DE SELLOS DE HULE, LLAVES Y RECARGA DE EXTINTORES).</t>
  </si>
  <si>
    <t>(COTIZACION PATRONAL ART No 41 DE LA LEY No.7531 DEL 10/07/1995).</t>
  </si>
  <si>
    <t>(PARA EL PAGO DE ALQUILER DE CAJA DE SEGURIDAD BANCARIA).</t>
  </si>
  <si>
    <t>(PARA LA ADQUISICIÓN DE SELLOS PERSONALIZADOS E INSTITUCIONALES).</t>
  </si>
  <si>
    <t>(PARA LA CONTRATACIÓN DE SERVICIO DE TRADUCCIÓN DE PROGRAMAS DE ESTUDIO DE LENGUAS INDÍGENAS).</t>
  </si>
  <si>
    <t>(PARA LA REALIZACIÓN DE LA ENTREGA DEL PREMIO MAURO FERNANDEZ Y DEMÁS EVENTOS ORGANIZADOS POR LOS DESPACHOS MINISTERIALES).</t>
  </si>
  <si>
    <t>(PARA LA COMPRA DE PRUEBAS PSICOMÉTRICAS).</t>
  </si>
  <si>
    <t>(COTIZACIÓN ESTATAL DE ACUERDO CON EL ARTÍCULO 15 DE LA LEY No.7531 DE 10/07/1995).</t>
  </si>
  <si>
    <t>(PARA LA CONTINUIDAD DEL FUNCIONAMIENTO DE LA SEDE ACADÉMICA DE COSTA RICA DE LA FACULTAD LATINOAMERICANA DE CIENCIAS SOCIALES (FLACSO), LEY 8085 DEL 14/02/2001).</t>
  </si>
  <si>
    <t>(INCLUYE RECURSOS PARA LA COBERTURA DE SERVICIOS, RELACIONADOS CON LIMPIEZA, MANTENIMIENTO DE ÁREAS VERDES, SEGURIDAD, COMUNICACIÓN Y CONTROL DE PLAGAS, MANTENIMIENTO PREVENTIVO Y CORRECTIVO EXTINTORES Y LIMPIEZA DE TANQUES SÉPTICOS EN DIFERENTES EDIFICIOS EN LOS QUE OPERA EL MEP).</t>
  </si>
  <si>
    <t>(PARA EL PAGO DE SERVICIOS QUE PERMITEN BRINDAR EL MANTENIMIENTO ADECUADO A LOS BIENES DE LA INSTITUCIÓN, DENTRO DE LOS QUE SE DESTACAN: SERVICIOS FUMIGACIÓN DE EDIFICIOS, SERVICIO DE MONITOREO SATELITAL (GPS) Y SERVICIO DE REVISIÓN TÉCNICA VEHICULAR).</t>
  </si>
  <si>
    <t>(PARA EL RESARCIMIENTO ECONÓMICO POR EL DAÑO O PERJUICIO CAUSADO POR LA INSTITUCIÓN A PERSONAS FÍSICAS O JURÍDICAS, COSTAS JUDICIALES Y GASTOS SIMILARES, ASÍ COMO LA INDEMNIZACIÓN GENERADA PRODUCTO DE JUICIOS LABORALES POR SALARIOS CAÍDOS).</t>
  </si>
  <si>
    <t>(PARA LA ATENCIÓN DE LOS PARTICIPANTES EN LAS FINALES REGIONALES DEL FESTIVAL ESTUDIANTIL DE LAS ARTES, JUEGOS ESTUDIANTILES Y OTRAS FERIAS; ADEMAS PARA ACTIVIDADES DE CAPACITACIÓN DE LAS DIRECCIONES REGIONALES).</t>
  </si>
  <si>
    <t>(PARA SUFRAGAR GASTOS DERIVADOS DE LA MEMBRESÍA QUE DEBEN APORTAR LOS COLEGIOS PÚBLICOS INCLUIDOS EN EL PROGRAMA DE BACHILLERATO INTERNACIONAL Y LO CORRESPONDIENTE A EXÁMENES QUE SE APLICARÁN A 18 COLEGIOS, SEGÚN CONVENIO MEP-OBI DE 05/03/2912).</t>
  </si>
  <si>
    <t>(PARA EL PAGO DE CONTRATACIONES EN EL ÁREA DE LA INGENIERÍA QUE PERMITEN EL DESARROLLO PROYECTOS DEFINIDOS POR EL PROGRAMA, ENTRE LOS QUE DESTACAN: CONSULTORÍA PARA LA IMPLEMENTACIÓN DEL IPv6 Y LA REALIZACIÓN DE PRUEBAS DE SEGURIDAD DE LA RED, EL DESARROLLO DE TECNOLOGÍAS DE INFORMACIÓN Y COMUNICACIÓN INSTITUCIONALES Y MIGRACIÓN DE LA RED DMZ A IPV6).</t>
  </si>
  <si>
    <t>(PARA EL DESARROLLO DE PROYECTOS ESTABLECIDOS POR EL PROGRAMA, DENTRO DE LOS QUE SE DESTACAN: EL DESARROLLO DE LA PLATAFORMA EDUCATIVA DE INTEGRACIÓN DE RECURSOS E INFORMACIÓN MINISTERIAL Y EL DESARROLLO DE AL MENOS 60 RECURSOS EDUCATIVOS DIGITALES INTERACTIVOS).</t>
  </si>
  <si>
    <t>(PARA LA DOTACIÓN DE COLECCIONES DE LIBROS REQUERIDOS POR LAS BIBLIOTECAS ESCOLARES DE ACUERDO A LAS LECTURAS RECOMENDADAS Y DE APOYO AL CURRICULUM NACIONAL, SEGUN ARTÍCULO No.78 DE LA CONSTITUCION POLITICA)</t>
  </si>
  <si>
    <t>(PARA CUBRIR LOS COSTOS DE OPERACIÓN Y DESARROLLO PARA LA ATENCIÓN DE ESTUDIANTES DEL APOYO DEL PROGRAMA NACIONAL DE INFORMÁTICA EDUCATIVA PRONIE MEP-FOD, EN LOS CENTROS EDUCATIVOS PÚBLICOS DE III CICLO DE LA ENSEÑANZA GENERAL BÁSICA, DE CONFORMIDAD CON LA LEY No. 8207 DEL 03-01-2002, ACUERDO DE EJECUCIÓN DEL PRONIE MEP - FOD, REFRENDADO POR LA CONTRALORÍA GENERAL DE LA REPÚBLICA EL 06/05/2002).</t>
  </si>
  <si>
    <t>(PARA CUBRIR COSTOS DE OPERACIÓN DE APOYO AL PRONIE MEP-FOD, EN ESCUELAS PÚBLICAS DE ENSEÑANZA PREESCOLAR, I Y II CICLOS DE LA EDUCACIÓN GENERAL BÁSICA, SEGÚN LEY No. 8207 DEL 03-01-2002, CONVENIO DE COOPERACIÓN PRONIE MEP - FOD, ASÍ COMO EL ACUERDO DE EJECUCIÓN DEL PROGRAMA NACIONAL DE INFORMÁTICA EDUCATIVA AMBOS DEL 20-06-2002).</t>
  </si>
  <si>
    <t>(PARA EL PAGO DE CONSULTORÍA SOBRE EL DESARROLLO DE APLICACIÓN INFORMÁTICA PARA LLEVAR A CABO EL PROYECTO DE DESCONCENTRACIÓN Y ATENCIÓN A USUARIOS EN DIRECCIONES REGIONALES).</t>
  </si>
  <si>
    <t>(PARA PAGO DE SERVICIOS NECESARIOS PARA EL BUEN FUNCIONAMIENTO DE LAS INSTALACIONES, DENTRO DE LOS QUE SE DESTACAN: SERVICIOS DE FUMIGACIÓN Y CONTROL DE PLAGAS).</t>
  </si>
  <si>
    <t>(PARA ALIMENTACIÓN DE LOS PARTICIPANTES EN LAS FINALES REGIONALES DEL FESTIVAL ESTUDIANTIL DE LAS ARTES, JUEGOS ESTUDIANTILES Y OTRAS FERIAS; ADEMAS INCLUYE RECURSOS PARA ALIMENTACIÓN Y ALQUILER DEL LOCAL DE ACTIVIDADES DE CAPACITACIÓN DE LAS DIRECCIONES REGIONALES).</t>
  </si>
  <si>
    <t>(PARA EL DESARROLLO DE PROCESOS RELACIONADOS CON COMEDORES ESTUDIANTILES Y TRANSPORTE DE ESTUDIANTES).</t>
  </si>
  <si>
    <t>(A DISTRIBUIR POR EL MEP, PARA ATENDER ESTUDIANTES DEL PROGRAMA ALTA DOTACIÓN, DE MÉRITO DEPORTIVO Y ARTÍSTICO)</t>
  </si>
  <si>
    <t>(A DISTRIBUIR POR EL MEP, INCLUYE RECURSOS PARA SUFRAGAR GASTOS DE OBLIGACIONES, DENTRO DE LAS QUE SE DESTACAN: LAS GENERADAS DE SENTENCIAS JUDICIALES U OTRA RELACIONADA, DEUDAS POR CONCEPTO DE SERVICIOS PÚBLICOS E IMPUESTOS, EMERGENCIAS PROVOCADAS POR DESASTRES NATURALES, IMPORTE POR MATRÍCULA NO REPORTADA, SEGÚN ARTÍCULO 78 DE LA CONSTITUCIÓN POLÍTICA).</t>
  </si>
  <si>
    <t>(PARA GASTOS DE OPERACIÓN, SEGÚN LEY 7169 DEL 26/06/1990).</t>
  </si>
  <si>
    <t>(PARA GASTOS DE OPERACIÓN DEL COLEGIO HUMANISTICO DE SARAPIQUÍ, SEGÚN CONVENIO UNA-MEP DEL 29/07/2016).</t>
  </si>
  <si>
    <t>(A DISTRIBUIR POR EL MEP, INCLUYE RECURSOS PARA SUFRAGAR GASTOS DE OBLIGACIONES, DENTRO DE LAS QUE DESTACAN: LAS GENERADAS A PARTIR DE SENTENCIAS JUDICIALES U OTRA RELACIONADA, DEUDAS POR CONCEPTO DE SERVICIOS PÚBLICOS E IMPUESTOS, EMERGENCIAS PROVOCADAS POR DESASTRES NATURALES, IMPORTE POR MATRÍCULA NO REPORTADA, SEGÚN ÁRTÍCULO 78 DE LA CONSTITUCIÓN POLÍTICA).</t>
  </si>
  <si>
    <t>(RECURSOS PARA CUBRIR SALARIOS DEL DIRECTOR, PERSONAL DOCENTE Y ADMINISTRATIVO DOCENTE, SEGÚN EL ARTÍCULO 16 DE LA LEY 7157 DEL 19/06/1990).</t>
  </si>
  <si>
    <t>(PARA GASTOS DE OPERACIÓN , SEGÚN LEY No. 7600 DEL 02/05/1996).</t>
  </si>
  <si>
    <t>(A DISTRIBUIR POR EL MEP, PARA EL PROGRAMA DE INTEGRACIÓN, SEGÚN LEY No. 7600 DEL 02/05/1996).</t>
  </si>
  <si>
    <t>(A DISTRIBUIR POR EL MEP, INCLUYE RECURSOS PARA SUFRAGAR GASTOS DE OBLIGACIONES GENERADAS POR SENTENCIAS JUDICIALES, DEUDAS POR CONCEPTO DE SERVICIOS PÚBLICOS E IMPUESTOS, EMERGENCIAS POR DESASTRES NATURALES, IMPORTE POR MATRÍCULA NO REPORTADA ENTRE OTROS, ARTÍCULO 78 DE LA CONSTITUCIÓN POLÍTICA).</t>
  </si>
  <si>
    <t>(PARA PAGO DE SERVICIOS MUNICIPALES).</t>
  </si>
  <si>
    <t>(PARA PAGO DE SERVICIOS DE SEGURIDAD Y VIGILANCIA Y SERVICIOS DE LIMPIEZA).</t>
  </si>
  <si>
    <t>(PARA PAGO DE REVISIÓN TÉCNICA AUTOMOTRIZ DE FLOTILLA VEHICULAR).</t>
  </si>
  <si>
    <t>(PARA CENTRO DE DATOS PARA BRINDAR SERVICIOS DE CALIDAD Y PARA LA SEGURIDAD TANTO DE LOS USUARIOS INTERNOS COMO EXTERNOS).</t>
  </si>
  <si>
    <t>(PARA DESTRUIR DECOMISOS DE CAJETILLAS Y OTROS PRODUCTOS DEL TABACO).</t>
  </si>
  <si>
    <t>(PARA CONTRATOS DE CAPACITACIÓN EN TEMAS RELACIONADOS CON LOS PROYECTOS DE CONCIENTIZACIÓN SOBRE LOS EFECTOS NOCIVOS DEL CONSUMO DE TABACO).</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</si>
  <si>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N° 9028 DEL 22/03/2012).</t>
  </si>
  <si>
    <t>(PARA EL CUMPLIMIENTO DE LAS FUNCIONES VINCULADAS CON EL DEPORTE Y LA RECREACIÓN COMO APOYO A LA PREVENCIÓN DEL TABAQUISMO, SEGÚN ARTÍCULO 29 INCISO B) DE LA LEY 9028 DEL 20/03/2012).</t>
  </si>
  <si>
    <t>(PARA GASTOS DE OPERACIÓN, SEGÚN LEY No. 2171 DEL 30/10/1957).</t>
  </si>
  <si>
    <t>(PARA EL FINANCIAMIENTO DE LOS EXÁMENES DE ADN, DE CONFORMIDAD CON LA LEY DE PATERNIDAD RESPONSABLE, LEY No.8101 DEL 16/04/2001).</t>
  </si>
  <si>
    <t>(PARA PAGO DE CUOTA COMPLEMENTARIA DE ASEGURADOS VOLUNTARIOS, POR CONCEPTO DE SEGURO DE SALUD, SEGÚN LEY N° 17 DE 22 DE OCTUBRE DE 1943Y SUS REFORMAS).</t>
  </si>
  <si>
    <t>(PARA LA ORGANIZACIÓN Y DESARROLLO DE LOS JUEGOS DEPORTIVOS NACIONALES, SEGÚN LEY N° 7800 DEL 30/04/1998).</t>
  </si>
  <si>
    <t>(PARA EL PAGO ENTRE OTROS DE LOS CONTRATOS: DE CERRAJERÍA, SEGURIDAD Y VIGILANCIA, LIMPIEZA DE EDIFICIOS, CONTRATO DE CARGA Y RECARGA DE EXTINTORES, MENSAJERÍA Y LIMPIEZA DE VIDRIOS).</t>
  </si>
  <si>
    <t>(PARA CUBRIR GASTOS OCASIONADOS EN LA ATENCIÓN DE RECEPCIONES OFICIALES, REUNIONES Y CONGRESOS).</t>
  </si>
  <si>
    <t>(PARA PAGO DE SALARIOS, CARGAS SOCIALES Y GASTOS DE OPERACIÓN SEGÚN LEY No. 6727 DEL 09/03/1982).</t>
  </si>
  <si>
    <t>(SUBVENCIÓN ORDINARIA, SEGÚN LEY No. 7648 DEL 09/12/1996).</t>
  </si>
  <si>
    <t>(PARA EL PAGO DE SALARIOS Y GASTOS DE OPERACIÓN, SEGÚN LEY No. 5251 DEL 11/07/1973).</t>
  </si>
  <si>
    <t>(PARA FINANCIAR LAS PENSIONES DEL REGIMEN NO CONTRIBUTIVO ADMINISTRADO POR LA C.C.S.S. SEGÚN LO DISPUESTO EN EL ARTÍCULO No. 612, INCISO B DEL CODIGO DE TRABAJO LEY No. 2 DEL 27/08/1943, MODIFICADO POR LA LEY No. 7983 DEL 16/02/2000).</t>
  </si>
  <si>
    <t>(PARA GASTOS VARIOS, SEGÚN LEY No. 6756 DEL 05/05/1982).</t>
  </si>
  <si>
    <t>(PARA GASTOS DE OPERACIÓN Y SALARIOS, SEGÚN LEY No. 7935 DEL 25/10/1999, ARTÍCULO 12-15, INCISO C, ARTÍCULO No. 51 DE LA CARTA MAGNA).</t>
  </si>
  <si>
    <t>(PARA GASTOS DE OPERACIÓN Y SALARIOS, SEGÚN LEY No. 2291 DEL 20/11/58 Y SUS REFORMAS).</t>
  </si>
  <si>
    <t>(CUOTA ORDINARIA SEGÚN CARTA CONSTITUCIONAL DE LA OISS APROBADA EN 1954, LEY No. 7214 DEL 18/12/1990).</t>
  </si>
  <si>
    <t>(PARA LA CONTRATACIÓN DE PERITOS, ARBITROS ESTABLECIDOS EN LA REFORMA PROCESAL LABORAL Y JUECES EJECUTORES DEL PODER JUDICIAL PARA LAS SENTENCIAS EN EL COBRO DE MULTAS A LOS PATRONOS SENTENCIADOS POR INFRACCIÓN A LAS LEYES LABORALES).</t>
  </si>
  <si>
    <t>(PARA EL FINANCIAMIENTO DE LAS PENSIONES DE ADULTOS MAYORES EN SITUACIÓN DE POBREZA, QUE NO ESTÉN CUBIERTOS POR OTROS REGÍMENES, SEGÚN LEY No. 7983 DEL 16 DE FEBRERO DE 2000 Y LEY No. 8783 DEL 13 DE OCTUBRE DE 2009).</t>
  </si>
  <si>
    <t>(PAGO DE SUBSIDIOS POR INCAPACIDAD A FUNCIONARIOS DE ESTE SUBPROGRAMA).</t>
  </si>
  <si>
    <t>(PARA CONTRATACIÓN DE SERVICIO DE FUMIGACIÓN).</t>
  </si>
  <si>
    <t>(PARA EL PAGO DE SERVICIO DE VIGILANCIA, SERVICIO DE LIMPIEZA, SERVICIO DE LIMPIEZA DE TUBERÍAS, SERVICIO DE JARDINERÍA, PAGO DE REAJUSTE DE PRECIOS DE LOS CONTRATOS EXISTENTES, SERVICIO DE FUMIGACIÓN E INSTALACIÓN DE ALARMAS).</t>
  </si>
  <si>
    <t>(PARA GASTOS DE OPERACIÓN SEGÚN LEY No. 6158 DEL 25/11/1977).</t>
  </si>
  <si>
    <t>(PARA GASTOS DE OPERACIÓN SEGÚN LEY No. 8261 DEL 02/05/2002).</t>
  </si>
  <si>
    <t>(PARA PREVENIR SITUACIONES DE RIESGO INMINENTE DE EMERGENCIA Y ATENCIÓN DE EMERGENCIAS, SEGÚN ARTÍCULO No. 36 DE LA LEY No. 7914 DEL 28/09/1999).</t>
  </si>
  <si>
    <t>(PARA GASTOS DE OPERACIÓN DEL MUSEO DE LOS NIÑOS, SEGÚN LEY Nº 7972 DEL 22/12/1999).</t>
  </si>
  <si>
    <t>(PARA GASTOS DE OPERACIÓN SEGÚN LEY No. 6091 DEL 07/10/1977).</t>
  </si>
  <si>
    <t>(PARA GASTOS DE OPERACIÓN, SEGÚN DECRETO EJECUTIVO N°32556-C DEL 08/06/2005).</t>
  </si>
  <si>
    <t>(CUOTA DE MEMBRESIA, SEGÚN TRATADO INTERNACIONAL Nª8560, GACETA N.237 DEL 11/12/2006, RATIFICACIÓN A LA CONVENCIÓN PARA LA SALVAGUARDA DEL PATRIMONIO CULTURAL INMATERIAL).</t>
  </si>
  <si>
    <t>(PARA GASTOS DE OPERACIÓN, SEGÚN DECRETO EJECUTIVO Nª26195-C DEL 01/07/1997).</t>
  </si>
  <si>
    <t>(PARA LA ACTUALIZACIÓN DE PORTAL DE INTERNET DEL SISTEMA NACIONAL DE BIBLIOTECAS PARA FORTALECER SERVICIOS VIRTUALES BIBLIOTECARIOS QUE SE OFRECE A LOS USUARIOS).</t>
  </si>
  <si>
    <t>(CUOTA ORDINARIA, SEGÚN DECRETOS EJECUTIVOS Nos. 14377-C DEL 16/03/1983 Y 23983-C DEL 19/01/1995).</t>
  </si>
  <si>
    <t>(PARA GASTOS DE OPERACIÓN SEGÚN LEY No. 3698 DEL 22/06/1966).</t>
  </si>
  <si>
    <t>(PARA EL ALQUILER DE BÓVEDA DE SEGURIDAD BANCARIA).</t>
  </si>
  <si>
    <t>(PARA ATENDER EL PAGO DE COMISIONES BANCARIAS).</t>
  </si>
  <si>
    <t>(PARA LA REVISIÓN TÉCNICA AUTOMOTRIZ OBLIGATORIA, ASÍ COMO SERVICIOS DE FUMIGACIÓN Y TRADUCCIÓN).</t>
  </si>
  <si>
    <t>(PARA CANCELAR AL INSTITUTO NACIONAL DE SEGUROS LOS DERECHOS DE CIRCULACIÓN DE VEHÍCULOS).</t>
  </si>
  <si>
    <t>(PREVISIÓN PARA CANCELAR SUBSIDIOS POR INCAPACIDADES DEL PERSONAL).</t>
  </si>
  <si>
    <t>(PREVISIÓN PARA CANCELAR SENTENCIAS JUDICIALES Y RESOLUCIONES ADMINISTRATIVAS POR DAÑOS O PERJUICIOS CAUSADOS A PERSONAS FÍSICAS O JURÍDICAS).</t>
  </si>
  <si>
    <t>(PREVISIÓN PARA REINTEGRAR A FUNCIONARIOS O TERCERAS PERSONAS IMPORTES PERCIBIDOS DE MÁS O DE FORMA TEMPORAL, CUYA DEVOLUCIÓN ES ORDENADA POR SENTENCIAS JUDICIALES Y RESOLUCIONES ADMINISTRATIVAS).</t>
  </si>
  <si>
    <t>(DECRETO EJECUTIVO No. 37983-COMEX-MP DEL 09/09/2013, PUBLICADO EN LA GACETA No. 207 DEL 28/10/2013). (CUOTA ANUAL ORDINARIA DE PARTICIPACIÓN EN EL GRUPO DE TRABAJO DE COHECHO EN LAS TRANSACCIONES INTERNACIONALES).</t>
  </si>
  <si>
    <t>(PARA DERECHOS DE CIRCULACIÓN DE VEHÍCULOS Y ESPECIES FISCALES).</t>
  </si>
  <si>
    <t>(PREVISIÓN PARA CANCELAR MULTAS E INTERESES A LOS PROVEEDORES DE BIENES Y SERVICIOS POR ATRASOS EN LOS PAGOS).</t>
  </si>
  <si>
    <t>(PARA ROBUSTECER LA CAPACIDAD DE ALMACENAMIENTO Y PROCESAMIENTO INSTITUCIONAL, BRINDANDO SOPORTE ADECUADO AL CRECIMIENTO DE LA DEMANDA DE SERVICIOS, DERIVADA DEL INCREMENTO EN LA CARGA DE TRABAJO, CON EL FIN DE AGILIZAR Y MEJORAR LA GESTIÓN INSTITUCIONAL; APOYAR LA FUNCIÓN DE LA POLICÍA PENITENCIARIA, MEDIANTE EL ESTABLECIMIENTO DE MEJORES FORMAS DE CONTROL Y VIGILANCIA DE LA POBLACIÓN PENITENCIARIA; CUBRIR CONTRATO No. 0432016000700062-00 DE ALQUILER DE SERVIDOR PARA VIDEOVIGILANCIA EN DIFERENTES CENTROS PENALES; Y ATENDER CONTRATOS DEL SISTEMA DE MONITOREO ELECTRÓNICO O USO DE BRAZALETES).</t>
  </si>
  <si>
    <t>(PARA CANCELAR IMPUESTOS MUNICIPALES; CUBRIR CONTRATO 0432016000700067-00 DE SERVICIOS DE RECOLECCIÓN DE DESECHOS BIO INFECCIOSOS, SÓLIDOS Y ESPECIALES EN TODO EL SISTEMA PENITENCIARIO NACIONAL Y SERVICIOS DE RECOLECCIÓN DE RESIDUOS SÓLIDOS ORDINARIOS, TRASLADO, DEPÓSITO Y TRATAMIENTO DE LOS CAI REFORMA Y SAN RAFAEL Y LAS UNIDADES DE ATENCIÓN INTEGRAL; ASÍ COMO PARA EL SERVICIO DE RECICLAJE DE MATERIALES Y EQUIPO QUE YA CUMPLIERON SU VIDA ÚTIL, COMO PAPEL, CARTÓN Y EQUIPO ELECTRÓNICO).</t>
  </si>
  <si>
    <t>(PARA CONTRATO DE SERVICIOS VETERINARIOS PARA LA UNIDAD CANINA Y LA REALIZACIÓN DE PRUEBAS TOXICOLÓGICAS AL PERSONAL DE LA POLICÍA PENITENCIARIA Y LA DIRECCIÓN GENERAL DE ADAPTACIÓN SOCIAL).</t>
  </si>
  <si>
    <t>(PARA DERECHOS DE CIRCULACIÓN DE VEHÍCULOS).</t>
  </si>
  <si>
    <t>(LEY No. 9025 del 15/02/2012, PUBLICADA EL 29/03/2012 EN EL ALCANCE DIGITAL No. 39 A LA GACETA No. 64). (CONTRAPARTIDA PARA GASTOS DE OPERACIÓN DE LA UNIDAD EJECUTORA DEL PROYECTO -UEP-).</t>
  </si>
  <si>
    <t>(APORTE PATRONAL SEGÚN LEY DE ASOCIACIONES SOLIDARISTAS No. 6970 DEL 07/11/1984 Y LEY DE PROTECCIÓN AL TRABAJADOR No. 7893 DEL 16/02/2000).</t>
  </si>
  <si>
    <t>(PARA PAGO DE INCAPACIDADES).</t>
  </si>
  <si>
    <t>(PARA SERVICIOS DE LIMPIEZA Y RECARGA DE TANQUE DE OXÍGENO).</t>
  </si>
  <si>
    <t>(PARA SERVICIOS DE FUMIGACIÓN Y PAGO DE SERVICIO DE GPS).</t>
  </si>
  <si>
    <t>(PARA CAPACITACIONES EN TEMAS DIVERSOS, QUE CONTRIBUYAN AL MEJORAMIENTO DEL QUEHACER DEL PROGRAMA).</t>
  </si>
  <si>
    <t>(PARA PAGO DE POSIBLES RESOLUCIONES ADMINISTRATIVAS O JUDICIALES).</t>
  </si>
  <si>
    <t>(PARA EL PAGO DE INCAPACIDADES).</t>
  </si>
  <si>
    <t>(PARA LA ADQUISICIÓN DE ESPECIES FISCALES Y PARA LA CANCELACIÓN DE LOS DERECHOS DE CIRCULACIÓN).</t>
  </si>
  <si>
    <t>(CONTRATACIÓN DE ASESORES EXPERTOS EN MATERIA ECONÓMICA Y SOCIAL, PARA LA ATENCIÓN DE CASOS DE SOLUCIÓN DE CONTROVERSIAS INVERSIONISTA-ESTADO, ASÍ COMO OTRO TIPO DE CONTROVERSIAS Y CONSULTORÍAS, TAMBIÉN CUBRE OTROS ESTUDIOS ECONÓMICOS EN TEMAS ESPECÍFICOS DE COMERCIO).</t>
  </si>
  <si>
    <t>(PARA EL PAGO DE COMISIÓN POR USO DE LA PLATAFORMA DE COMPRAS SICOP).</t>
  </si>
  <si>
    <t>(PARA EL PAGO DE SERVICIOS DE FUMIGACIÓN; REVISIONES TÉCNICAS VEHICULARES; Y SERVICIOS DE TRADUCCIÓN, REQUERIDOS PARA EL CUMPLIMIENTO DE ADHESIÓN A LA ORGANIZACIÓN PARA LA COOPERACIÓN Y DESARROLLO ECONÓMICO (OCDE), EN LO RELATIVO AL COMITÉ DE GOBERNANZA PÚBLICA).</t>
  </si>
  <si>
    <t>(PARA PAGO DE ADMINISTRACIÓN DE CUENTA DE DISPOSITIVO ELECTRÓNICO DE TELE-PEAJE QUICK PASS).</t>
  </si>
  <si>
    <t>(PARA PAGO DE SERVICIOS DE ANÁLISIS DE LABORATORIO Y MICROBIOLÓGICOS PARA DETERMINACIÓN DE CONTAMINANTES EN AGUA DE LOS TANQUES DEL EDIFICIO PRINCIPAL DEL MINAE).</t>
  </si>
  <si>
    <t>(PARA PAGO DE SERVICIO DE VIGILANCIA, SERVICIO DE LIMPIEZA, SERVICIO DE LIMPIEZA DE VENTANALES, SERVICIO DE LAVADO Y LIMPIEZA DE TANQUES DE AGUA, CARGA DE EXTINTORES Y SERVICIO DE CHAPIA DE JARDÍN).</t>
  </si>
  <si>
    <t>(PARA PAGO DE SERVICIO DE DOTACIÓN Y MONITOREO DE ALARMAS ASÍ COMO LA CONTRATACIÓN DEL SERVICIO DE FUMIGACIÓN Y REVISIÓN TÉCNICA VEHICULAR RITEVE).</t>
  </si>
  <si>
    <t>(PARA PAGO DE DERECHO DE CIRCULACIÓN - MARCHAMO).</t>
  </si>
  <si>
    <t>(PARA ATENDER GASTOS POR SALARIOS Y OTROS GASTOS ADMINISTRATIVOS, SEGÚN LEY No. 7788 LEY DE BIODIVERSIDAD DEL 30 DE ABRIL DE 1998).</t>
  </si>
  <si>
    <t>(PAGO DE CUOTA ANUAL ORDINARIA, SEGÚN LEY No.7226, CONVENIO CONSTITUTIVO COMISIÓN CENTROAMERICANA AMBIENTE Y DESARROLLO DEL 02 DE ABRIL DE 1991 Y LEY No. 7498, PROTOCOLO CONVENIO DE COMISIÓN CENTROAMERICANA AMBIENTE Y DESARROLLO DEL 02 DE MAYO DE 1995).</t>
  </si>
  <si>
    <t>(PARA PAGO DE REVISIÓN TÉCNICA VEHICULAR-RITEVE).</t>
  </si>
  <si>
    <t>(PARA EL PAGO POR LA COMISIÓN BANCARIA DEL CONTRATO BN CONECTIVIDAD, PARA EL COBRO DEL CANON POR APROVECHAMIENTO DE AGUA).</t>
  </si>
  <si>
    <t>(PARA EL PAGO DE SERVICIO DE VIGILANCIA, SERVICIO DE MENSAJERÍA, CONTRATACIÓN DE SERVICIOS DE LIMPIEZA Y RECARGA DE EXTINTORES).</t>
  </si>
  <si>
    <t>(PARA EL PAGO DE SERVICIO DE ALMACENAJE DE DOCUMENTOS, PAGO DE REVISIÓN TÉCNICA VEHICULAR-RITEVE).</t>
  </si>
  <si>
    <t>(PARA PAGO DE CURSO DE INTRODUCCIÓN AL SISTEMA DE INFORMACIÓN GEOGRÁFICA APLICADO A LA EVALUACIÓN AMBIENTAL Y AL ORDENAMIENTO TERRITORIAL).</t>
  </si>
  <si>
    <t>(PARA PAGO DE SERVICIOS DE VIGILANCIA, SERVICIO DE LIMPIEZA, SERVICIO DE MENSAJERÍA Y SERVICIO DE RECARGA DE EXTINTORES).</t>
  </si>
  <si>
    <t>(PARA PAGO DE SERVICIO DE FUMIGACIÓN, REVISIÓN TÉCNICA VEHICULAR Y CONTRATACIÓN DE MONITOREO DE ALARMAS PARA LA SEGURIDAD DEL EDIFICIO).</t>
  </si>
  <si>
    <t>(PARA PAGO DE CONFECCIÓN DE LA REVISTA ENERGÍA EN FORMA DIGITAL).</t>
  </si>
  <si>
    <t>(PARA EL PAGO DE REVISIÓN TÉCNICA VEHICULAR - RITEVE).</t>
  </si>
  <si>
    <t>(PARA CONTRATACIÓN DE SERVICIOS PARA LA ELABORACIÓN DE MAPAS GEOLÓGICOS DEL PAÍS, SERVICIO DE ANÁLISIS QUÍMICOS-FÍSICOS Y SERVICIOS PARA EL LEVANTAMIENTO DE LA GEOLOGÍA DE HOJAS TOPOGRÁFICAS).</t>
  </si>
  <si>
    <t>(PARA LA CONSTRUCCIÓN E IMPLEMENTACIÓN DE PLATAFORMA DIGITAL PARA LA SISTEMATIZACIÓN Y UN SISTEMA DE CONSULTA DE LA INFORMACIÓN ESPACIAL (PADRÓN NACIONAL MINERO Y MAPAS GEOLÓGICOS) Y LA PÁGINA WEB DE LA DIRECCIÓN DE GEOLOGÍA Y MINAS).</t>
  </si>
  <si>
    <t>(PARA CONTRATACIÓN DE BAQUIANOS, PAGO DE REVISIÓN TÉCNICA VEHICULAR - RITEVE).</t>
  </si>
  <si>
    <t>(PARA CAPACITAR A LOS FUNCIONARIOS EN SISTEMAS DE INFORMACIÓN GEOLÓGICOS, DINÁMICA FLUVIAL, DERECHOS AMBIENTAL Y OTROS RELACIONADOS).</t>
  </si>
  <si>
    <t>(PARA REALIZAR PRUEBAS HIDROSTÁTICAS A EXTINTORES DE CO2, DE AGUA Y DE POLVO QUÍMICO).</t>
  </si>
  <si>
    <t>(SERVICIOS MÉDICOS URGENTES DE LAS VÍCTIMAS QUE EN SU CONDICIÓN DE ESCASOS RECURSOS NO PUEDEN CUBRIR POR SUS PROPIOS MEDIOS, CONSECUENCIAS RELACIONADAS DIRECTAMENTE CON EL PROCESO PENAL).</t>
  </si>
  <si>
    <t>(PARA PAGO DE LOS SERVICIOS DE RECOLECCIÓN DE RESIDUOS BIOLÓGICOS, DISPOSICIÓN DE RESIDUOS PELIGROSOS, ELIMINACIÓN DE DOCUMENTOS Y PAGOS DE TARIFAS MUNICIPALES).</t>
  </si>
  <si>
    <t>(PARA FINANCIAR EL SERVICIO DE EMERGENCIAS MÉDICAS TANTO PARA EL PERSONAL INSTITUCIONAL, COMO PARA LOS USUARIOS DE LA INSTITUCIÓN).</t>
  </si>
  <si>
    <t>(PARA FINANCIAR ACTIVIDADES INSTITUCIONALES Y OFICIALES DE INTERÉS PÚBLICO COMO: REUNIONES CON COMITIVAS DE OTRAS INSTITUCIONES U ORGANISMOS, RECONOCIMIENTO ANUAL PARA FUNCIONARIOS DESTACADOS, PRESENTACIÓN DE INFORMES ESPECIALIZADOS RELACIONADOS CON EL QUEHACER INSTITUCIONAL ANTE LA COMUNIDAD NACIONAL, PRENSA O GOBIERNO).</t>
  </si>
  <si>
    <t>(PARA PAGO DE INCAPACIDADES DEL PERSONAL).</t>
  </si>
  <si>
    <t>(PREVISIÓN PARA EL PAGO DE INDEMNIZACIONES ESTABLECIDAS A TRAVÉS DE UNA RESOLUCIÓN ADMINISTRATIVA O SENTENCIA JUDICIAL).</t>
  </si>
  <si>
    <t>(PARA EL HOSPEDAJE Y ALIMENTACIÓN DE OBSERVADORES INTERNACIONALES, SERVICIO DE CATERING PARA ACTIVIDADES OFICIALES, PARA PROGRAMAS ELECTORALES EN ACTIVIDADES EN QUE PARTICIPAN LOS OBSERVADORES Y OTRAS REPRESENTACIONES).</t>
  </si>
  <si>
    <t>(SERVICIO DEL CENTRO DE CUIDO (APROBADO POR EL TSE EN SESIÓN N.° 59-2014 DEL 27/05/14, OFICIO N.° STSE-1029-2014).</t>
  </si>
  <si>
    <t>(PARA APOYAR LA PREPARACIÓN, PUBLICACIÓN Y DIFUSIÓN ANUAL DEL INFORME ESTADO DE LA NACIÓN, CONVENIO ENTRE EL IFED Y CONARE, APROBADO EN ARTÍCULO 5° DE LA SESIÓN ORDINARIA DEL T.S.E. N°38-2012 DEL 8 DE MAYO DEL 2012).</t>
  </si>
  <si>
    <t>(PROGRAMA COSTA RICA ELIGE, PARA DAR CUMPLIMIENTO AL CONVENIO MARCO DE COOPERACIÓN ENTRE EL T.S.E. Y EL SINART, SUSCRITO EL 4 DE AGOSTO DEL 2010, SEGÚN CLAÚSULA CUARTA).</t>
  </si>
  <si>
    <t>(PARA CANCELACIÓN POR CONCEPTO DE INDEMNIZACIONES DETERMINADAS A TRAVÉS DE UNA RESOLUCIÓN ADMINISTRATIVA O SENTENCIA JUDICIAL).</t>
  </si>
  <si>
    <t>(CONTRIBUCIÓN ESTATAL AL SEGURO DE PENSIONES, SEGÚN LEY No. 17 DEL 22 DE OCTUBRE DE 1943, LEY CONSTITUTIVA DE LA C.C.S.S. Y REGLAMENTO No. 6898 DEL 07 DE FEBRERO DE 1995 Y SUS REFORMAS. SEGÚN CONTRATO DEL PROYECTO DE LA ESCUELA NACIONAL DE POLICÍA DE LA REPÚBLICA DE COSTA RICA CON COOPERACIÓN DE LA REPÚBLICA POPULAR DE CHINA, ARTÍCULO XII IMPUESTOS Y SEGUROS, ÍTEM 12.2).</t>
  </si>
  <si>
    <t>(CUOTA ORDINARIA SEGÚN DECRETO LEGISLATIVO No.9359 "CONVENIO INTERNACIONAL DEL CACAO" DEL 25/05/2016).</t>
  </si>
  <si>
    <t>(PARA ATENDER LOS GASTOS OPERATIVOS Y ADMINISTRATIVOS DEL CONSEJO, SEGÚN LO DISPUESTO EN LA LEY No.7762, LEY GENERAL DE CONCESIÓN DE OBRAS PÚBLICAS CON SERVICIOS PÚBLICOS, DE 14/04/1998).</t>
  </si>
  <si>
    <t>(RECURSOS DESTINADOS PARA LA CONSERVACIÓN, MANTENIMIENTO, MEJORAMIENTO, REHABILITACIÓN Y CONSTRUCCIÓN DE OBRAS VIALES EN LA RED VIAL NACIONAL, SEGÚN LO DISPUESTO EN EL ARTÍCULO No.5, INCISO A, DE LA LEY No.8114, LEY DE SIMPLIFICACIÓN Y EFICIENCIA TRIBUTARIA Y SUS REFORMAS DEL 04/07/200).</t>
  </si>
  <si>
    <t>(CONTRAPARTIDA LOCAL PARA LA EJECUCIÓN DE LO DISPUESTO EN LOS ARTÍCULOS Nos. 3, 4, 5 Y 17 DE LA LEY DE APROBACIÓN DEL FINANCIAMIENTO AL PROYECTO REHABILITACIÓN Y EXTENSIÓN DE LA RUTA NACIONAL No. 32 SECCIÓN CRUCE RUTA 4 - LIMÓN, No.9293 DEL 04/05/2015).</t>
  </si>
  <si>
    <t>(CON EL FIN DE ATENDER LO DISPUESTO EN EL ARTÍCULO No. 5 , INCISO B. DE LA LEY No. 8114 Y SUS REFORMAS, LEY DE SIMPLIFICACIÓN Y EFICIENCIA TRIBUTARIAS, MODIFICADO POR LA LEY No. 9329 DE 15 DE OCTUBRE DE 2015, PARA APOYO A PROGRAMAS Y PROYECTOS DE INVERSIÓN DE LA INFRAESTRUCTURA VIAL DE LA RED CANTONAL).</t>
  </si>
  <si>
    <t>(PARA EL FINANCIAMIENTO DE LA EDUCACIÓN SUPERIOR, SEGÚN EL ARTÍCULO No.85 DE LA CONSTITUCIÓN POLÍTICA, LEY No.5909 DEL 10 DE JUNIO DE 1976 Y EL CONVENIO DE ARTICULACIÓN Y COOPERACIÓN DE LA EDUCACIÓN SUPERIOR ESTATAL DE COSTA RICA DEL 22 DE SETIEMBRE DE 1997).</t>
  </si>
  <si>
    <t>(PARA PAGO DE CUOTA, SEGÚN DECRETO No. 758 DEL 11/10/1949).</t>
  </si>
  <si>
    <t>(PARA GASTOS DE OPERACIÓN SEGÚN LEY 8697 DEL 12/12/2008).</t>
  </si>
  <si>
    <t>(A DISTRIBUIR POR EL MEP, PARA SUFRAGAR LOS GASTO DE: ALIMENTACIÓN, PREMIACIÓN, HOSPEDAJE, TRANSPORTE, DIVULGACIÓN, ENTRE OTROS QUE SE REQUIEREN PARA LA REALIZACIÓN DE LA EXPOSICIÓN NACIONAL DE PLANES DE NEGOCIO DE JÓVENES EMPRENDEDORES (EXPOJOVEN), LA EXPOINGENIERÍA Y EL ENCUENTRO DE LÍDERES ESTUDIANTILES DE LOS COLEGIOS TÉCNICOS PROFESIONALES, ENTRE OTROS. SEGÚN DECRETO EJECUTIVO N° 38170).</t>
  </si>
  <si>
    <t>(PARA GASTOS DE OPERACIÓN COLEGIO CIENTÍFICO DE PÉREZ ZELEDÓN, SEGÚN LEY 7169 DEL 26/06/1990).</t>
  </si>
  <si>
    <t>(PARA GASTOS DE OPERACIÓN, SEGÚN LEY No. 7600 DEL 02/05/1995. INCLUYE RECURSOS PARA EL PAGO DE VIÁTICOS, MANTENIMIENTO DE EDIFICIO Y EQUIPO Y MATERIALES Y SUMINISTROS).</t>
  </si>
  <si>
    <t>(INCLUYE RECURSOS PARA EL PAGO DE VIÁTICOS A LOS DOCENTES ITINERANTES DEL CEAPH. APROBADO POR EL CONSEJO SUPERIOR DE EDUCACIÓN MEDIANTE ACUERDO 05-26-2013).</t>
  </si>
  <si>
    <t>(APORTE PATRONAL SEGÚN LEY DE ASOCIACIONES SOLIDARISTAS N° 6970).</t>
  </si>
  <si>
    <t>(PARA FINANCIAR PROGRAMAS DE ATENCIÓN, ALBERGUE, REHABILITACIÓN Y TRATAMIENTO DE PERSONAS CON PROBLEMAS DE ALCOHOLISMO Y FARMACODEPENDENCIA, ASÍ COMO DE PERSONAS FUMADORAS; REALIZADO POR INSTITUCIONES O ENTIDADES PÚBLICAS O PRIVADAS. INCLUYE ¢5,0 MILLONES PARA LA ASOCIACIÓN MISIONERA CLUB DE PAZ, CÉDULA JURÍDICA No. 3-002-092400 Y ¢5,0 MILLONES PARA LA ASOCIACIÓN EJÉRCITO DE SALVACIÓN, CÉDULA JURÍDICA No. 3-002-045556. ESTAS SUMAS SÓLO PODRÁN SER UTILIZADAS EN PROGRAMAS DE BAÑO, ALIMENTACIÓN Y DORMITORIO PARA LA POBLACIÓN ALCOHÓLICA, FARMACODEPENDIENTE Y MENESTEROSA INDIGENTE, SEGÚN N° 7972 DEL 22/12/99).</t>
  </si>
  <si>
    <t>(PARA GASTOS DE OPERACIÓN, SEGÚN LEY N° 4508 Y SUS REFORMAS).</t>
  </si>
  <si>
    <t>(CUOTA COMPLEMENTARIA SERVIDORAS DOMÉSTICAS, SEGÚN REGLAMENTO PARA LA INSCRIPCIÓN DE PATRONOS Y EL ASEGURAMIENTO CONTRIBUTIVO DE LAS TRABAJADORAS DOMÉSTICAS DEL 06/07/2017).</t>
  </si>
  <si>
    <t>(PARA ATENDER LOS GASTOS OPERATIVOS, ADMINISTRATIVOS Y DE PERSONAL, SEGÚN EL ARTÍCULO 14 DE LA LEY No. 9137 DEL 05/04/2013).</t>
  </si>
  <si>
    <t>(PARA GASTOS DE OPERACIÓN Y SALARIOS, SEGÚN LEY No. 7157 DEL 19/06/1990).</t>
  </si>
  <si>
    <t>(CUOTA ORDINARIA SEGÚN LEY No. 8254 DEL 02/05/2002).</t>
  </si>
  <si>
    <t>(PARA CUBRIR EL DÉFICIT PRESUPUESTARIO DE LAS PENSIONES DEL RÉGIMEN NO CONTRIBUTIVO ADMINISTRADO POR LA CCSS, SEGÚN ARTÍCULO 77 DE LA LEY No. 7983 DEL 16 DE FEBRERO DE 2000 Y LEY No. 8783 DEL 13 DE OCTUBRE DE 2009).</t>
  </si>
  <si>
    <t>(PARA CUMPLIR CON LO SEÑALADO EN EL INCISO B DEL ARTÍCULO 77 DE LA LEY No. 9036 DE 11/05/2012).</t>
  </si>
  <si>
    <t>(PARA GASTOS DE OPERACIÓN, SEGÚN LEY No. 9303, DEL 26/05/2015).</t>
  </si>
  <si>
    <t>(EN CUMPLIMIENTO DE LA LEY DE SIMPLIFICACIÓN Y EFICIENCIA TRIBUTARIA LEY Nº 8114 DEL 04/04/2001, ARTÍCULO Nº 31).</t>
  </si>
  <si>
    <t>(CUOTA ORDINARIA, SEGÚN COMPROMISO XIII CUMBRE DE JEFES DE ESTADO Y DE GOBIERNOS, REALIZADA EN OCTUBRE DE 2013 EN PANAMÁ).</t>
  </si>
  <si>
    <t>(PARA CUBRIR GASTOS OPERATIVOS Y ADMINISTRATIVOS DEL PARQUE MARINO DEL PACIFICO, SEGÚN ARTÍCULO No.15 DE LA LEY No.8065, CREACIÓN DEL PARQUE MARINO DEL PACÍFICO DEL 27 DE ENERO DEL 2001).</t>
  </si>
  <si>
    <t>(APORTE PATRONAL A LA ASOCIACIÓN SOLIDARISTA DE EMPLEADOS DEL MINAE DE ACUERDO A LA LEY No.6970, LEY DE ASOCIACIONES SOLIDARISTAS DEL 07 DE NOVIEMBRE DE 1984).</t>
  </si>
  <si>
    <t>(CUOTA PATRONAL POR CONCEPTO DE SEGURO DE SALUD, SEGÚN LEY No. 17 DEL 22/10/1943, LEY CONSTITUTIVA DE LA C.C.S.S. Y REGLAMENTO No. 7082 DEL 03/12/1996 Y SUS REFORMAS).</t>
  </si>
  <si>
    <t>(CUOTA ORDINARIA SEGÚN LEY No.7905 DEL 14/09/1999, LEY DE APROBACIÓN DEL ACUERDO SOBRE EL IDEA, FIRMADO EN ESTOCOLMO, SUECIA EL 27/02/1995).</t>
  </si>
  <si>
    <t>(CONTRIBUCIÓN PATRONAL SEGURO DE PENSIONES, SEGÚN LEY No. 17 DEL 22 DE OCTUBRE DE 1943, LEY CONSTITUTIVA DE LA C.C.S.S. Y REGLAMENTO No. 6898 DEL 07 DE FEBRERO DE 1995 Y SUS REFORMAS. SEGÚN CONTRATO DEL PROYECTO DE LA ESCUELA NACIONAL DE POLICÍA DE LA REPÚBLICA DE COSTA RICA CON COOPERACIÓN DE LA REPÚBLICA POPULAR DE CHINA, ARTÍCULO XII IMPUESTOS Y SEGUROS, ÍTEM 12.2).</t>
  </si>
  <si>
    <t>(APORTE PATRONAL AL FONDO DE CAPITALIZACIÓN LABORAL, SEGÚN LEY DE PROTECCIÓN AL TRABAJADOR No. 7983 DEL 16 DE FEBRERO DEL 2000. SEGÚN CONTRATO DEL PROYECTO DE LA ESCUELA NACIONAL DE POLICÍA DE LA REPÚBLICA DE COSTA RICA CON COOPERACIÓN DE LA REPÚBLICA POPULAR DE CHINA, ARTÍCULO XII IMPUESTOS Y SEGUROS, ÍTEM 12.2).</t>
  </si>
  <si>
    <t>(CUOTA ORDINARIA ANUAL, SEGÚN LEY No.8028 "REFORMA INTEGRAL AL CONTRATO GOBIERNO DE COSTA RICA Y EL INSTITUTO INTERAMERICANO DE COOPERACIÓN PARA LA AGRICULTURA (IICA) SOBRE CONSTITUCIÓN DEL CATIE" DEL 27/09/2000 Y SUS REFORMAS).</t>
  </si>
  <si>
    <t>(PARA CUBRIR LAS MULTAS DE TRÁNSITO DE LOS VEHÍCULOS DEL PROGRAMA).</t>
  </si>
  <si>
    <t>(A DISTRIBUIR POR EL MEP, PARA CUBRIR EL COSTO DE ALIMENTACION, CATHERINE SERVICE, ARBITRAJES, PREMIACION, EVENTOS. TRANSPORTE, COMPRA DE IMPLEMENTOS, DECORACIÓN Y MEJORAS EN LAS INSTALACIONES DEPORTIVAS O DE VILLAS DE LOS CENTROS EDUCATIVOS PÚBLICOS Y DEMÁS ACTIVIDADES PERTENECIENTES AL PROGRAMA "JUEGOS DEPORTIVOS ESTUDIANTILES", SEGÚN DECRETO 38170-MEP DEL 2014 Y 38116-S-MEP DEL 2013).</t>
  </si>
  <si>
    <t>(PARA GASTOS DE OPERACIÓN JUNTA ADMINISTRATIVA COLEGIO VOCACIONAL DE ARTES Y OFICIOS DE CARTAGO-COVAO, SEGÚN LEY 4609 DEL 08/08/1970)</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</si>
  <si>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N° 29 DE LA LEY N° 9028 DEL 20/03/2012).</t>
  </si>
  <si>
    <t>(PARA PROGRAMAS DE VACUNACIÓN SEGÚN LAS PRIORIDADES DE EPIDEMIA DETECTAS POR LA INSTITUCIÓN, PARA SU APLICACIÓN A LA POBLACIÓN, SEGÚN LEY N°8111 DE 18/07/2001).</t>
  </si>
  <si>
    <t>(PARA EL FINANCIAMIENTO DE LOS PROCEDIMIENTOS DE FECUNDACIÓN IN VITRO, SEGÚN ARTÍCULO 14 DEL DECRETO Nº 39210-MP-S, DEL 10 SETIEMBRE DE 2015).</t>
  </si>
  <si>
    <t>(PARA GASTOS DE OPERACIÓN, SEGÚN LEY N° 7800 DEL 30/04/1998).</t>
  </si>
  <si>
    <t>(SEGÚN LEY DE SIMPLIFICACIÓN Y EFICIENCIA TRIBUTARIA No.8114 DEL 04/07/2001, ARTÍCULO No. 5 INCISO E).</t>
  </si>
  <si>
    <t>(PARA FINANCIAR EL PROYECTO DE MANTENIMIENTO DE UN CENTRO DE RECURSOS DESTINADO A VELAR POR LAS NECESIDADES DE LA POBLACIÓN DISCAPACITADA, SEGÚN LEY No. 7972 DEL 22/12/1999).</t>
  </si>
  <si>
    <t>(CUOTA DE MEMBRESÍA, SEGÚN ARTÍCULO 3 DE LOS ESTATUTOS DE LA OISS, ESTABLECIDO POR LEY No. 7214 DEL 18/12/1990).</t>
  </si>
  <si>
    <t>(PARA GASTOS DE OPERACIÓN SEGÚN LEY No. 7429 DEL 14/09/1994 Y EL DECRETO No. 11496 DEL 14/05/1980).</t>
  </si>
  <si>
    <t>(CUOTA ORDINARIA, SEGÚN COMPROMISO ADQUIRIDO EN LA XXI CUMBRE DE JEFES DE ESTADO Y DE GOBIERNOS, REALIZADA EN OCTUBRE DE 2011EN PARAGUAY).</t>
  </si>
  <si>
    <t>(INCLUYE ¢3.200.000.000,00 PARA EL FINANCIAMIENTO DE GASTOS OPERATIVOS Y ¢428.000.000,00 PARA LA EJECUCIÓN DE LA ENCUESTA NACIONAL DE HOGARES (ENAHO). LEY No. 7839 PUBLICADA EL 04/11/1998).</t>
  </si>
  <si>
    <t>(PROGRAMA DE FORMACIÓN EN IGUALDAD DE GÉNERO Y DERECHOS HUMANOS Y CARTA DE ENTENDIMIENTO ENTRE EL T.S.E., LA UNIVERSIDAD NACIONAL Y LA FUNDACIÓN PARA EL DESARROLLO ACADÉMICO DE LA UNIVERSIDAD NACIONAL, APROBADO POR EL T.S.E. EN SESIÓN N.° 77-2016 CELEBRADA EL 23 DE AGOSTO DE 2016).</t>
  </si>
  <si>
    <t>(PARA EL CENTRO DE ASESORÍA Y PROMOCIÓN ELECTORAL (CAPEL), COMO SECRETARÍA TÉCNICA DE LA ASOCIACIÓN DE ORGANIZACIONES ELECTORALES CONOCIDA COMO "PROTOCOLO DE TIKAL", CUOTA ANUAL ORDINARIA ACORDADA EN XII CONFERENCIA DE ORGANISMOS ELECTORALES DE CENTROAMÉRICA Y EL CARIBE, CELEBRADA EN JUNIO DE 1999).</t>
  </si>
  <si>
    <t>(MEJORAS EN LA INFRAESTRUCTURA VIAL Y COMUNAL EN LA COMUNIDAD DE SAN RAMÓN, DISTRITO SAN RAMÓN, SEGÚN LA LEY No. 7755 DEL 23/02/1998).</t>
  </si>
  <si>
    <t>(MEJORAS EN LA INFRAESTRUCTURA VIAL Y COMUNAL EN LA COMUNIDAD DE PIEDADES SUR, DISTRITO PIEDADES SUR, SEGÚN LA LEY No. 7755 DEL 23/02/1998).</t>
  </si>
  <si>
    <t>(MEJORAS EN LA INFRAESTRUCTURA VIAL Y COMUNAL EN LA COMUNIDAD DE SAN ISIDRO, DISTRITO SAN ISIDRO, SEGÚN LA LEY No. 7755 DEL 23/02/1998).</t>
  </si>
  <si>
    <t>(MEJORAS EN LA INFRAESTRUCTURA VIAL Y COMUNAL EN LA COMUNIDAD DE ALFARO, DISTRITO ALFARO, SEGÚN LA LEY No. 7755 DEL 23/02/1998).</t>
  </si>
  <si>
    <t>(MEJORAS EN LA INFRAESTRUCTURA VIAL Y COMUNAL EN LA COMUNIDAD DE VOLIO, DISTRITO VOLIO, SEGÚN LA LEY No. 7755 DEL 23/02/1998).</t>
  </si>
  <si>
    <t>(MEJORAS EN LA INFRAESTRUCTURA VIAL Y COMUNAL EN LA COMUNIDAD DE CONCEPCIÓN, DISTRITO CONCEPCIÓN, SEGÚN LA LEY No. 7755 DEL 23/02/1998).</t>
  </si>
  <si>
    <t>9-000-010126</t>
  </si>
  <si>
    <t>3-007-701595</t>
  </si>
  <si>
    <t>4-000-042151-12</t>
  </si>
  <si>
    <t>3-007-729225</t>
  </si>
  <si>
    <t>(CONTRIBUCIÓN PATRONAL SEGURO DE SALUD, SEGÚN LEY NO. 17 DEL 22 DE OCTUBRE DE 1943, LEY CONSTITUTIVA DE LA C.C.S.S. Y REGLAMENTO NO. 7082 DEL 03 DE DICIEMBRE DE 1996 Y SUS REFORMAS).</t>
  </si>
  <si>
    <t>(SEGÚN LEY NO. 4351 DEL 11 DE JULIO DE 1969, LEY ORGÁNICA DEL B.P.D.C.).</t>
  </si>
  <si>
    <t>(CONTRIBUCIÓN PATRONAL SEGURO DE PENSIONES, SEGÚN LEY NO. 17 DEL 22 DE OCTUBRE DE 1943, LEY CONSTITUTIVA DE LA C.C.S.S. Y REGLAMENTO NO. 6898 DEL 07 DE FEBRERO DE 1995 Y SUS REFORMAS).</t>
  </si>
  <si>
    <t>(APORTE PATRONAL AL RÉGIMEN DE PENSIONES, SEGÚN LEY DE PROTECCIÓN AL TRABAJADOR NO. 7983 DEL 16 DE FEBRERO DEL 2000).</t>
  </si>
  <si>
    <t>(APORTE PATRONAL AL FONDO DE CAPITALIZACIÓN LABORAL, SEGÚN LEY DE PROTECCIÓN AL TRABAJADOR NO. 7983 DEL 16 DE FEBRERO DEL 2000).</t>
  </si>
  <si>
    <t>(CONTRIBUCIÓN ESTATAL AL SEGURO DE PENSIONES, SEGÚN LEY NO. 17 DEL 22 DE OCTUBRE DE 1943, LEY CONSTITUTIVA DE LA C.C.S.S. Y REGLAMENTO NO. 6898 DEL 07 DE FEBRERO DE 1995 Y SUS REFORMAS).</t>
  </si>
  <si>
    <t>(CONTRIBUCIÓN ESTATAL AL SEGURO DE SALUD, SEGÚN LEY NO. 17 DEL 22 DE OCTUBRE DE 1943, LEY CONSTITUTIVA DE LA C.C.S.S. Y REGLAMENTO NO. 7082 DEL 03 DE DICIEMBRE DE 1996 Y SUS REFORMAS).</t>
  </si>
  <si>
    <t>PROYECTO_LEY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</si>
  <si>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</si>
  <si>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</si>
  <si>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</si>
  <si>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</si>
  <si>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</si>
  <si>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</si>
  <si>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</si>
  <si>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2/ Proyecto de Ley enviado a la Asamblea Legislativa para el ejercicio económico 2018.</t>
  </si>
  <si>
    <t>Gasto</t>
  </si>
  <si>
    <t>Ingreso</t>
  </si>
  <si>
    <t>AMORTIZACIÓN DE OTRAS OBLIGACIONES</t>
  </si>
  <si>
    <t>80301</t>
  </si>
  <si>
    <t>1.1.1.1.101.000-ASAMBLEA LEGISLATIVA</t>
  </si>
  <si>
    <t>PROGRAMA    002 - 00   ASAMBLEA LEGISLATIVA</t>
  </si>
  <si>
    <t>Ced.Jur.: 3-002-152804</t>
  </si>
  <si>
    <t>2110</t>
  </si>
  <si>
    <t>1330</t>
  </si>
  <si>
    <t>(CUOTA ORDINARIA, SEGÚN ACUERDOS DE DIRECTORIO LEGISLATIVO, SESIONES ORDINARIAS NO. 149-2005 DEL 6 DE ABRIL DEL 2005 Y NO. 177 DEL 11 DE JUNIO DE 2013).</t>
  </si>
  <si>
    <t>Ced.Jur.: 2-200-04215330</t>
  </si>
  <si>
    <t>1.1.1.1.102.000-CONTRALORÍA GENERAL DE LA REPÚBLICA</t>
  </si>
  <si>
    <t>PROGRAMA    009 - 00   DIRECCIÓN  ESTRATÉGICA Y DE APOYO</t>
  </si>
  <si>
    <t>(CUOTA PATRONAL SEGÚN LEY NO. 6970 DEL 07/11/1984).</t>
  </si>
  <si>
    <t>Ced.Jur.: 3-002-455172</t>
  </si>
  <si>
    <t>(PARA PAGO DE CONTRATOS POR SERVICIOS DE SEGURIDAD PRIVADA, SERVICIOS DE LIMPIEZA DE VIDRIOS, SERVICIOS DE LIMPIEZA DE ÁREAS, PARA EL PAGO DE SERVICIOS DE AFILADO DE CUCHILLA DE GUILLOTINA ELÉCTRICA, LAVADO Y PLANCHADO DE MANTELES, CORTINAS, BANDERAS Y OT</t>
  </si>
  <si>
    <t xml:space="preserve">(PAGO DE DIVERSOS SERVICIOS, ENTRE LOS QUE SE DESTACAN EL SERVICIO DE SANDBLASTEADO DE VIDRIOS Y PELÍCULA DE SEGURIDAD, DE MONITOREO DE RADIO Y TELEVISIÓN DIARIO Y ANÁLISIS MENSUAL DE DATOS, PARA LA SEÑALIZACIÓN INSTITUCIONAL, DE MONITOREO DEL PARQUEO DE </t>
  </si>
  <si>
    <t>2250</t>
  </si>
  <si>
    <t>Ced.Jur.: 2-200-04215408</t>
  </si>
  <si>
    <t>2310</t>
  </si>
  <si>
    <t>2230</t>
  </si>
  <si>
    <t>Ced.Jur.: 3-007-204724</t>
  </si>
  <si>
    <t>PROGRAMA    012 - 00   FISCALIZACIÓN SUPERIOR DE LA HACIENDA PÚBLICA</t>
  </si>
  <si>
    <t>1.1.1.1.103.000-DEFENSORÍA DE LOS HABITANTES DE LA REPÚBLICA</t>
  </si>
  <si>
    <t>PROGRAMA    808 - 00   DEFENSORÍA  DE LOS HABITANTES  DE LA REPÚBLICA</t>
  </si>
  <si>
    <t>Ced.Jur.: 3-002-373374</t>
  </si>
  <si>
    <t>2150</t>
  </si>
  <si>
    <t>(CUOTA ORDINARIA SEGÚN ACUERDO DE LA DEFENSORÍA DE LOS HABITANTES, NO.00001958 DEL 14 DE OCTUBRE DEL 2015).</t>
  </si>
  <si>
    <t>Ced.Jur.: 3-007-137653</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</si>
  <si>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</si>
  <si>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</si>
  <si>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</si>
  <si>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</si>
  <si>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</si>
  <si>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</si>
  <si>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</si>
  <si>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</si>
  <si>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Ced.Jur.: 3-002-558076</t>
  </si>
  <si>
    <t>(PARA EL PAGO DE SERVICIO DE TRATAMIENTO Y DISPOSICIÓN FINAL DE LOS DESECHOS MÉDICOS, QUE GENERA LA UNIDAD MÉDICA DE LA INSTITUCIÓN, CONTRATO NO. 2015CD-000029-02401).</t>
  </si>
  <si>
    <t>SUBPROGRAMA    024 - 02   TRIBUNAL DE SERVICIO CIVIL</t>
  </si>
  <si>
    <t>PROGRAMA    027 - 00   INFORMACIÓN Y COMUNICACIÓN</t>
  </si>
  <si>
    <t>1.1.1.1.203.000-MINISTERIO DE GOBERNACIÓN Y POLICÍA</t>
  </si>
  <si>
    <t>PROGRAMA    044 - 00   ACTIVIDAD CENTRAL</t>
  </si>
  <si>
    <t>(APORTE PATRONAL SEGÚN LEY DE ASOCIACIONES SOLIDARISTAS NO. 6970 DEL 07 DE NOVIEMBRE DE 1984).</t>
  </si>
  <si>
    <t>Ced.Jur.: 3-002-573060</t>
  </si>
  <si>
    <t>3120</t>
  </si>
  <si>
    <t>(PARA ATENDER LO DISPUESTO EN EL ARTÍCULO NO.3 DE LA LEY NO.7313 DEL 29/09/92).</t>
  </si>
  <si>
    <t>Ced.Jur.: 3-014-042127</t>
  </si>
  <si>
    <t>Ced.Jur.: 3-014-04206316</t>
  </si>
  <si>
    <t>4000</t>
  </si>
  <si>
    <t>PROGRAMA    048 - 00   TRIBUNAL ADM.MIGRATORIO</t>
  </si>
  <si>
    <t>PROGRAMA    049 - 00   DESARROLLO DE LA COMUNIDAD</t>
  </si>
  <si>
    <t>3160</t>
  </si>
  <si>
    <t>(LEY NO.6849 DEL 18/02/1983 Y SUS REFORMAS, PARA OBRAS COMUNALES).</t>
  </si>
  <si>
    <t>Ced.Jur.: 3-002-06660205</t>
  </si>
  <si>
    <t>2320</t>
  </si>
  <si>
    <t>(PARA ASOCIACIONES DE DESARROLLO COMUNAL, PARA EJECUTAR PROYECTOS COMUNALES, SEGÚN EL ARTÍCULO NO.19 DEL 2% DEL IMPUESTO SOBRE LA RENTA DE LA LEY NO.3859 DE 07/04/1967 Y SUS REFORMAS).</t>
  </si>
  <si>
    <t>Ced.Jur.: 2-100-042004</t>
  </si>
  <si>
    <t>PROGRAMA    051 - 00   PROGRAMACION PUBLICITARIA</t>
  </si>
  <si>
    <t>3330</t>
  </si>
  <si>
    <t>PROGRAMA    054 - 00   PARTIDAS NO ASIGNABLES A PROGRAMAS</t>
  </si>
  <si>
    <t>SUBPROGRAMA    054 - 01   CONTROL DE MIGRACIÓN Y EXTRANJERÍA EN EL PAÍS</t>
  </si>
  <si>
    <t>Ced.Jur.: 3-002-602599</t>
  </si>
  <si>
    <t>Ced.Jur.: 3-007-459778</t>
  </si>
  <si>
    <t>2171</t>
  </si>
  <si>
    <t>(PARA ATENDER LO DISPUESTO EN LA LEY NO.9154 ARTÍCULO NO.4 INCISO 2 B), PUBLICADA EN EL ALCANCE DIGITAL NO.120 A LA GACETA NO.133 DEL 11 DE JULIO DEL 2013).</t>
  </si>
  <si>
    <t>Ced.Jur.: 3-014-042105</t>
  </si>
  <si>
    <t>(CONSTRUCCIÓN Y DESARROLLO DE INFRAESTRUCTURA TURÍSTICA Y LA RECUPERACIÓN DEL PATRIMONIO CULTURAL).(SEGÚN ARTÍCULO NO.2 DE LA LEY NO.9156, DEL 25/07/2013).</t>
  </si>
  <si>
    <t>Ced.Jur.: 3-014-042100</t>
  </si>
  <si>
    <t>SUBPROGRAMA    054 - 03   IMPRENTA NACIONAL</t>
  </si>
  <si>
    <t>1143</t>
  </si>
  <si>
    <t>Ced.Jur.: 3-002-519463</t>
  </si>
  <si>
    <t>1.1.1.1.204.000-MINISTERIO DE RELACIONES EXTERIORES Y CULTO</t>
  </si>
  <si>
    <t>PROGRAMA    079 - 00   ACTIVIDAD CENTRAL</t>
  </si>
  <si>
    <t>1113</t>
  </si>
  <si>
    <t>Ced.Jur.: 3-002-344797</t>
  </si>
  <si>
    <t>PROGRAMA    081 - 00   SERVICIO EXTERIOR</t>
  </si>
  <si>
    <t>PROGRAMA    082 - 00   POLÍTICA EXTERIOR</t>
  </si>
  <si>
    <t>PROGRAMA    083 - 00   COOPERACIÓN INTERNACIONAL</t>
  </si>
  <si>
    <t>PROGRAMA    084 - 00   DIR.GRAL. DE PROTOCOLO Y CEREMONIAL DEL ESTADO</t>
  </si>
  <si>
    <t>PROGRAMA    088 - 00   CUOTAS A ORGANISMOS INTERNACIONALES</t>
  </si>
  <si>
    <t>(CUOTA ORDINARIA. LEY NO. 5878 DEL 12/01/1976).</t>
  </si>
  <si>
    <t>Ced.Jur.: 3-003-045466</t>
  </si>
  <si>
    <t>1.1.1.1.205.000-MINISTERIO DE SEGURIDAD PÚBLICA</t>
  </si>
  <si>
    <t>PROGRAMA    089 - 00   GESTIÓN ADMINISTRATIVA DE LOS CUERPOS POLICIALES</t>
  </si>
  <si>
    <t>PROGRAMA    090 - 00   GESTIÓN OPERATIVA DE LOS CUERPOS POLICIALES</t>
  </si>
  <si>
    <t>SUBPROGRAMA    090 - 01   POLICÍA CONTROL DE DROGAS</t>
  </si>
  <si>
    <t>SUBPROGRAMA    090 - 02   ESCUELA NACIONAL DE POLICÍA</t>
  </si>
  <si>
    <t>(SEGÚN LEY NO. 4351 DEL 11 DE JULIO DE 1969, LEY ORGÁNICA DEL B.P.D.C.. SEGÚN CONTRATO DEL PROYECTO DE LA ESCUELA NACIONAL DE POLICÍA DE LA REPÚBLICA DE COSTA RICA CON COOPERACIÓN DE LA REPÚBLICA POPULAR DE CHINA, ARTÍCULO XII IMPUESTOS Y SEGUROS, ÍTEM 12</t>
  </si>
  <si>
    <t>2120</t>
  </si>
  <si>
    <t>SUBPROGRAMA    090 - 03   SEGURIDAD CIUDADANA</t>
  </si>
  <si>
    <t>SUBPROGRAMA    090 - 04   SERVICIO NACIONAL DE GUARDACOSTAS</t>
  </si>
  <si>
    <t>SUBPROGRAMA    090 - 05   SERVICIO DE VIGILANCIA AÉREA</t>
  </si>
  <si>
    <t>SUBPROGRAMA    090 - 06   POLICÍA DE FRONTERAS</t>
  </si>
  <si>
    <t>1.1.1.1.206.000-MINISTERIO DE HACIENDA</t>
  </si>
  <si>
    <t>PROGRAMA    132 - 00   ADMINISTRACIÓN SUPERIOR</t>
  </si>
  <si>
    <t>3400</t>
  </si>
  <si>
    <t>Ced.Jur.: 2-100-042005</t>
  </si>
  <si>
    <t>PROGRAMA    134 - 00   ADMINISTRACIÓN DE INGRESOS</t>
  </si>
  <si>
    <t>SUBPROGRAMA    134 - 02   GESTIÓN DE INGRESOS INTERNOS</t>
  </si>
  <si>
    <t>SUBPROGRAMA    134 - 03   GESTIÓN ADUANERA</t>
  </si>
  <si>
    <t>(RECURSOS PROVENIENTES DEL IMPUESTO DE SALIDA POR PUESTOS FRONTERIZOS TERRESTRES, PARA ATENDER LO ESTABLECIDO EN LA LEY NO.9154).</t>
  </si>
  <si>
    <t>SUBPROGRAMA    134 - 04   ASESORÍA HACENDARIA</t>
  </si>
  <si>
    <t>SUBPROGRAMA    134 - 05   INVESTIGACIONES FISCALES</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</si>
  <si>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</si>
  <si>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</si>
  <si>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</si>
  <si>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</si>
  <si>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</si>
  <si>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</si>
  <si>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</si>
  <si>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</si>
  <si>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</si>
  <si>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</si>
  <si>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</si>
  <si>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Ced.Jur.: C-édJ-ur: 2100042005</t>
  </si>
  <si>
    <t>SUBPROGRAMA    138 - 02   CENTRO DE  INVESTIGACIÓN Y FORMACIÓN  HACENDARIA</t>
  </si>
  <si>
    <t>1.1.1.1.207.000-MINISTERIO DE AGRICULTURA Y GANADERÍA</t>
  </si>
  <si>
    <t>PROGRAMA    169 - 00   ACTIVIDADES CENTRALES</t>
  </si>
  <si>
    <t>2121</t>
  </si>
  <si>
    <t>(APORTE PATRONAL DEL 5.5% SEGÚN LEY NO.6970 "LEY DE ASOCIACIONES SOLIDARISTAS" DEL 7/11/1984, Y SUS REFORMAS).</t>
  </si>
  <si>
    <t>Ced.Jur.: 3-002-056020</t>
  </si>
  <si>
    <t>(PARA CUBRIR EL GASTO OPERATIVO Y ATENDER LO DISPUESTO EN LA LEY NO.8149 "LEY DEL INSTITUTO NACIONAL DE INNOVACIÓN Y TRANSFERENCIA EN TECNOLOGÍA AGROPECUARIA" DEL 05/11/2001 Y SUS REFORMAS).</t>
  </si>
  <si>
    <t>Ced.Jur.: 3-007-320067</t>
  </si>
  <si>
    <t>Ced.Jur.: 4-000-042146</t>
  </si>
  <si>
    <t>(CUOTA ORDINARIA ANUAL, SEGÚN LEY NO.6546 "ACUERDO CON FAO PARA OFICINA EN COSTA RICA" DEL 16/03/1981).</t>
  </si>
  <si>
    <t>Ced.Jur.: 3-003-042019</t>
  </si>
  <si>
    <t>Ced.Jur.: 3-007-099602</t>
  </si>
  <si>
    <t>PROGRAMA    170 - 00   SECRETARÍA EJEC.DE PLANIF.SECTORIAL AGROPECUARIA (SEPSA)</t>
  </si>
  <si>
    <t>(APORTE PATRONAL DEL 5.5% SEGÚN LEY DE ASOCIACIONES SOLIDARISTAS NO.6970 DEL 07/11/1984 Y SUS REFORMAS).</t>
  </si>
  <si>
    <t>PROGRAMA    175 - 00   DIRECCIÓN NACIONAL DE EXTENSIÓN AGROPECUARIA</t>
  </si>
  <si>
    <t>2182</t>
  </si>
  <si>
    <t>Ced.Jur.: 3-006-115123</t>
  </si>
  <si>
    <t>1.1.1.1.208.000-MINISTERIO DE ECONOMÍA INDUSTRIA Y COMERCIO</t>
  </si>
  <si>
    <t>PROGRAMA    215 - 00   ACTIVIDADES CENTRALES</t>
  </si>
  <si>
    <t>2111</t>
  </si>
  <si>
    <t>(PARA CUMPLIR CON EL APORTE PATRONAL SEGÚN LEY NO. 6970).</t>
  </si>
  <si>
    <t>Ced.Jur.: 3-002-602639</t>
  </si>
  <si>
    <t>Ced.Jur.: 3-007-351220</t>
  </si>
  <si>
    <t>(APORTE PARA FINANCIAR E IMPULSAR PROYECTOS PRODUCTIVOS, VIABLES Y FACTIBLES TÉCNICA Y ECONÓMICAMENTE ACORDES AL MODELO DE DESARROLLO DEL PAÍS, SEGÚN LEY DEL SISTEMA DE BANCA PARA EL DESARROLLO NO. 8634 DEL 23/04/2008 Y LEY DE IMPUESTO DE RENTA NO. 7092 D</t>
  </si>
  <si>
    <t>Ced.Jur.: 3-007-559723</t>
  </si>
  <si>
    <t>PROGRAMA    217 - 00   MEJORA REGULATORIA</t>
  </si>
  <si>
    <t>PROGRAMA    218 - 00   REGULACIÓN TÉCNICA Y VERIFICACIÓN DE PRODUCTOS</t>
  </si>
  <si>
    <t>PROGRAMA    219 - 00   DIRECCIÓN GENERAL PEQUEÑA Y MEDIANA EMPRESA</t>
  </si>
  <si>
    <t>Ced.Jur.: 2-100-042003</t>
  </si>
  <si>
    <t>PROGRAMA    223 - 00   PROTECCIÓN DEL CONSUMIDOR</t>
  </si>
  <si>
    <t>(PARA EL PAGO DE CUOTA DE PARTICIPACIÓN EN EL COMITÉ SOBRE POLÍTICA DEL CONSUMIDOR DE LA OCDE SEGÚN DECRETO EJECUTIVO NO. 37983-COMEX-MP DEL 09/09/2013, PUBLICADO EN LA GACETA NO. 207 DEL 28 DE OCTUBRE DEL 2013).</t>
  </si>
  <si>
    <t>PROGRAMA    224 - 00   PROMOCIÓN DE LA COMPETENCIA</t>
  </si>
  <si>
    <t>(PARA EL PAGO DE CUOTA DE PARTICIPACIÓN EN EL COMITÉ DE COMPETENCIA DE LA OCDE SEGÚN DECRETO EJECUTIVO NO. 37983-COMEX-MP DEL 09/09/2013).</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</si>
  <si>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</si>
  <si>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</si>
  <si>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</si>
  <si>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</si>
  <si>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Ced.Jur.: 3-002-662958</t>
  </si>
  <si>
    <t>1210</t>
  </si>
  <si>
    <t>1170</t>
  </si>
  <si>
    <t>(PARA ATENDER LO DISPUESTO EN EL INCISO B), DEL ARTÍCULO NO. 2, DE LA LEY NO. 8316, LEY REGULADORA DE LOS DERECHOS DE SALIDA DEL TERRITORIO NACIONAL DE 24/10/2002).</t>
  </si>
  <si>
    <t>Ced.Jur.: 3-007-045551</t>
  </si>
  <si>
    <t>Ced.Jur.: 3-003-045703</t>
  </si>
  <si>
    <t>3310</t>
  </si>
  <si>
    <t>PROGRAMA    327 - 00   ATENCIÓN DE INFRAESTRUCTURA VIAL</t>
  </si>
  <si>
    <t>2151</t>
  </si>
  <si>
    <t xml:space="preserve">(PARA ATENDER GASTOS VARIOS, SEGÚN LO DISPUESTO EN EL ARTÍCULO NO. 5, INCISO A, LEY NO. 8114, LEY DE SIMPLIFICACIÓN Y EFICIENCIA TRIBUTARIAS Y SUS REFORMAS DEL 04/07/2001,Y LO DISPUESTO EN EL ARTÍCULO NO.20, INCISO B), LEY NO.7798, DE LEY DE CREACIÓN DEL </t>
  </si>
  <si>
    <t>Ced.Jur.: 3-007-231686</t>
  </si>
  <si>
    <t>(RECURSOS DESTINADOS PARA EL APOYO A PROYECTOS Y PROGRAMAS DE INVERSIÓN, REHABILITACIÓN Y MANTENIMIENTO DE LA RED VIAL NACIONAL, SEGÚN LO DISPUESTO EN LOS ARTÍCULOS NO.20, INCISO B), Y 22 DE LA LEY DE CREACIÓN DEL CONSEJO NACIONAL DE VIALIDAD (CONAVI), NO</t>
  </si>
  <si>
    <t>(CONTRIBUCIÓN ESTATAL AL SEGURO DE PENSIONES, SEGÚN LEY NO. 17 DE 22 DE OCTUBRE DE 1943, LEY CONSTITUTIVA DE LA C.C.S.S. Y REGLAMENTO NO. 6898 DEL 07 DE FEBRERO DE 1995, Y SUS REFORMAS).</t>
  </si>
  <si>
    <t>(CON EL FIN DE ATENDER LO DISPUESTO EN EL ARTÍCULO NO. 5, INCISO B. DE LA LEY NO. 8114 Y SUS REFORMAS, LEY DE SIMPLIFICACIÓN Y EFICIENCIA TRIBUTARIAS, MODIFICADO POR LA LEY NO. 9329 DE 15 DE OCTUBRE DE 2015, PARA APOYO A PROGRAMAS Y PROYECTOS DE INVERSIÓN</t>
  </si>
  <si>
    <t>Ced.Jur.: 3-014-042060</t>
  </si>
  <si>
    <t>PROGRAMA    328 - 00   PUERTOS Y REGULACIÓN MARÍTIMA</t>
  </si>
  <si>
    <t>2153</t>
  </si>
  <si>
    <t>(PARA EL PAGO DE LA CUOTA ANUAL POR MEMBRESÍA A LA ORGANIZACIÓN MARÍTIMA INTERNACIONAL (OMI), SEGÚN LEY NO.6478, CONVENCIÓN DE LA ORGANIZACIÓN CONSULTIVA MARÍTIMA INTERGUBERNAMENTAL DEL 25/09/80).</t>
  </si>
  <si>
    <t>PROGRAMA    329 - 00   EDIFICACIONES NACIONALES</t>
  </si>
  <si>
    <t>PROGRAMA    331 - 00   TRANSPORTE TERRESTRE</t>
  </si>
  <si>
    <t>SUBPROGRAMA    331 - 01   ADMISTRACIÓN VIAL Y TRANSPORTE TERRESTRE</t>
  </si>
  <si>
    <t>(PARA ATENDER LOS SERVICIOS DE SEGURIDAD, VIGILANCIA Y LIMPIEZA DE LAS DIFERENTES DIRECCIONES QUE CONFORMAN EL SUBPROGRAMA, DEPÓSITOS DE VEHÍCULOS A NIVEL NACIONAL Y SUS RESPECTIVOS REAJUSTES DE PRECIOS, SEGÚN CONTRATOS VIGENTES; ASÍ COMO LA CONFECCIÓN DE</t>
  </si>
  <si>
    <t>Ced.Jur.: 3-007-270500</t>
  </si>
  <si>
    <t>2154</t>
  </si>
  <si>
    <t>Ced.Jur.: 3-007-071557</t>
  </si>
  <si>
    <t>SUBPROGRAMA    331 - 02   TRIBUNAL ADMINISTRATIVO DE TRANSPORTES</t>
  </si>
  <si>
    <t>1.1.1.1.210.000-MINISTERIO DE EDUCACIÓN PÚBLICA</t>
  </si>
  <si>
    <t>PROGRAMA    550 - 00   DEFINICIÓN Y PLANIF. DE LA POLITICA EDUC.</t>
  </si>
  <si>
    <t>3480</t>
  </si>
  <si>
    <t>(COTIZACION PATRONAL ART NO 41 DE LA LEY NO.7531 DEL 10/07/1995).</t>
  </si>
  <si>
    <t>Ced.Jur.: 3-007-117191</t>
  </si>
  <si>
    <t>(PARA GASTOS VARIOS Y PAGO DE DIETAS SEGÚN LEY NO. 7138, DEL 16-11-89, ARTÍCULO NO. 60 Y DECRETO NO. 27899-MEP DEL 19-04-1999).</t>
  </si>
  <si>
    <t>Ced.Jur.: 3-007-208816</t>
  </si>
  <si>
    <t>3440</t>
  </si>
  <si>
    <t>(PARA EL FINANCIAMIENTO DE LA EDUCACIÓN SUPERIOR, SEGÚN EL ARTÍCULO NO.85 DE LA CONSTITUCIÓN POLÍTICA, LEY NO.5909 DEL 10 DE JUNIO DE 1976 Y EL CONVENIO DE ARTICULACIÓN Y COOPERACIÓN DE LA EDUCACIÓN SUPERIOR ESTATAL DE COSTA RICA DEL 22 DE SETIEMBRE DE 19</t>
  </si>
  <si>
    <t>Ced.Jur.: 2-100-042002</t>
  </si>
  <si>
    <t xml:space="preserve">(CONVENIO DE COLABORACIÓN ENTRE EL MEP Y LA ASOCIACIÓN CENTRO CULTURAL Y EDUCATIVO COSTARRICENSE CHINO PARA LA IMPLEMENTACIÓN DEL PROGRAMA DE MOVILIDAD, APOYO ACADÉMICO Y CURRICULAR DE DOCENTES CHINOS QUE IMPARTEN CLASES DE MANDARÍN EN LA RED DE COLEGIOS </t>
  </si>
  <si>
    <t>Ced.Jur.: 3-002-609970</t>
  </si>
  <si>
    <t>Ced.Jur.: 3-006-533859</t>
  </si>
  <si>
    <t>(PARA GASTOS DE OPERACIÓN SEGÚN DECRETO NO. 34276 DEL 05/11/2007).</t>
  </si>
  <si>
    <t>Ced.Jur.: 3-007-045431</t>
  </si>
  <si>
    <t>Ced.Jur.: 3-003-460957</t>
  </si>
  <si>
    <t>PROGRAMA    551 - 00   SERVICIOS DE APOYO A LA GESTIÓN</t>
  </si>
  <si>
    <t>(INCLUYE RECURSOS PARA LA COBERTURA DE SERVICIOS, RELACIONADOS CON LIMPIEZA, MANTENIMIENTO DE ÁREAS VERDES, SEGURIDAD, COMUNICACIÓN Y CONTROL DE PLAGAS, MANTENIMIENTO PREVENTIVO Y CORRECTIVO EXTINTORES Y LIMPIEZA DE TANQUES SÉPTICOS EN DIFERENTES EDIFICIO</t>
  </si>
  <si>
    <t>(INCLUYE RECURSOS PARA ESTABLECER ACCIONES TENDENTES A PROMOVER LA EXCELENCIA ACADÉMICA Y LA EQUIDAD EN LA EDUCACIÓN COSTARRICENSE MEDIANTE LA INTRODUCCIÓN DE INNOVACIONES EDUCATIVAS APOYADAS EN EL USO DE ESTRATEGIAS DIDÁCTICAS, ARTÍSTICAS Y MUSEOGRÁFICAS</t>
  </si>
  <si>
    <t>Ced.Jur.: 3-006-109117</t>
  </si>
  <si>
    <t>PROGRAMA    553 - 00   DESARROLLO CURRICULAR Y VÍNCULO AL TRABAJO</t>
  </si>
  <si>
    <t>(INCLUYE RECURSOS PARA CUBRIR EL COSTO DE LAS ENTRADAS PARA LA POBLACIÓN ESTUDIANTIL DE CENTROS EDUCATIVOS PÚBLICOS SELECCIONADOS POR LA DIRECCIÓN DE VIDA ESTUDIANTIL, PARA PARTICIPAR DEL PROGRAMA "ERASE UNA VEZ", SEGÚN CONVENIO MEP-TEATRO NACIONAL DE FEC</t>
  </si>
  <si>
    <t>Ced.Jur.: 3-007-110978</t>
  </si>
  <si>
    <t>Ced.Jur.: 9-000-010126</t>
  </si>
  <si>
    <t>PROGRAMA    554 - 00   INFRAESTRUCTURA Y EQUIPAMIENTO DEL SISTEMA EDUC.</t>
  </si>
  <si>
    <t>PROGRAMA    555 - 00   APLICACIÓN DE LA TECNOLOGÍA A LA EDUCACIÓN</t>
  </si>
  <si>
    <t>(PARA EL PAGO DE CONTRATACIONES EN EL ÁREA DE LA INGENIERÍA QUE PERMITEN EL DESARROLLO PROYECTOS DEFINIDOS POR EL PROGRAMA, ENTRE LOS QUE DESTACAN: CONSULTORÍA PARA LA IMPLEMENTACIÓN DEL IPV6 Y LA REALIZACIÓN DE PRUEBAS DE SEGURIDAD DE LA RED, EL DESARROL</t>
  </si>
  <si>
    <t>(PARA EL DESARROLLO DE PROYECTOS ESTABLECIDOS POR EL PROGRAMA, DENTRO DE LOS QUE SE DESTACAN: EL DESARROLLO DE LA PLATAFORMA EDUCATIVA DE INTEGRACIÓN DE RECURSOS E INFORMACIÓN MINISTERIAL Y EL DESARROLLO DE AL MENOS 60 RECURSOS EDUCATIVOS DIGITALES INTERA</t>
  </si>
  <si>
    <t>3420</t>
  </si>
  <si>
    <t>(PARA CUBRIR LOS COSTOS DE OPERACIÓN Y DESARROLLO PARA LA ATENCIÓN DE ESTUDIANTES DEL APOYO DEL PROGRAMA NACIONAL DE INFORMÁTICA EDUCATIVA PRONIE MEP-FOD, EN LOS CENTROS EDUCATIVOS PÚBLICOS DE III CICLO DE LA ENSEÑANZA GENERAL BÁSICA, DE CONFORMIDAD CON L</t>
  </si>
  <si>
    <t>Ced.Jur.: 3-006-084760</t>
  </si>
  <si>
    <t>3410</t>
  </si>
  <si>
    <t>PROGRAMA    556 - 00   GESTIÓN Y EVALUACIÓN DE LA CALIDAD</t>
  </si>
  <si>
    <t>(PARA LA CONTRATACIÓN DE SERVICIOS DE ELABORACIÓN Y APLICACIÓN DE PRUEBAS NACIONALES EN TODAS LAS MODALIDADES Y NIVELES DEL SISTEMA EDUCATIVO, DENTRO DE LOS QUE SE DESTACAN: CALIFICADORES, CODIFICACIÓN, DELEGADOS EJECUTIVOS, TRANSCRIPCIÓN DE PRUEBAS BRAIL</t>
  </si>
  <si>
    <t>PROGRAMA    557 - 00   DESARROLLO Y COORDINACIÓN REGIONAL</t>
  </si>
  <si>
    <t xml:space="preserve">(PARA ALIMENTACIÓN DE LOS PARTICIPANTES EN LAS FINALES REGIONALES DEL FESTIVAL ESTUDIANTIL DE LAS ARTES, JUEGOS ESTUDIANTILES Y OTRAS FERIAS; ADEMAS INCLUYE RECURSOS PARA ALIMENTACIÓN Y ALQUILER DEL LOCAL DE ACTIVIDADES DE CAPACITACIÓN DE LAS DIRECCIONES </t>
  </si>
  <si>
    <t>PROGRAMA    558 - 00   PROGRAMAS DE EQUIDAD</t>
  </si>
  <si>
    <t>3460</t>
  </si>
  <si>
    <t>3560</t>
  </si>
  <si>
    <t>Ced.Jur.: 3-007-201398.</t>
  </si>
  <si>
    <t>PROGRAMA    573 - 00   IMPLEMENTACIÓN DE LA POLÍTICA EDUCATIVA</t>
  </si>
  <si>
    <t>SUBPROGRAMA    573 - 01   ENSEÑANZA PREESCOLAR, 1ER. Y 2DO. CICLO</t>
  </si>
  <si>
    <t>(INCLUYE RECURSOS PARA EL RECONOCIMIENTO DE ESTÍMULO ESTATAL, SEGÚN CONTRATO DE OTORGAMIENTO DE FECHA 04 /02/2009, SUSCRITO POR EL SEÑOR MINISTRO DE EDUCACIÓN PÚBLICA Y EL REPRESENTANTE LEGAL DE TEMPORALIDADES DE LA DIÓCESIS DE TILARÁN, PARA LAS SIGUIENTE</t>
  </si>
  <si>
    <t>Ced.Jur.: 3-010-045304</t>
  </si>
  <si>
    <t>SUBPROGRAMA    573 - 02   3ER. CICLO Y EDUCACIÓN DIVERSIFICADA ACADÉMICA</t>
  </si>
  <si>
    <t>(A DISTRIBUIR POR EL MEP, PARA GASTOS VARIOS DE LAS JUNTAS ADMINISTRATIVAS SEGÚN LEY NO. 6746 DEL 29/04/1982 Y EL ARTÍCULO 78 DE LA CONSTITUCIÓN POLÍTICA).</t>
  </si>
  <si>
    <t>(PARA EL SERVICIO DE COMEDOR DEL LICEO EXPERIMENTAL BILINGÜE JOSÉ FIGUERES FERRER, DECRETO Nª 33550-MEP DEL 15/12/2006 Y CONTRATO DE OTORGAMIENTO DE ESTÍMULO A LA INICIATIVA PRIVADA EN MATERIA DE EDUCACIÓN POR PARTE DEL MINISTERIO DE EDUCACIÓN PÚBLICA DEL</t>
  </si>
  <si>
    <t>Ced.Jur.: 3-007-045755</t>
  </si>
  <si>
    <t>(INCLUYE RECURSOS PARA EL RECONOCIMIENTO DE ESTÍMULO ESTATAL SEGÚN CONTRATO DE OTORGAMIENTO DE FECHA 04 DE FEBRERO DEL 2009, SUSCRITO POR EL SEÑOR MINISTRO DE EDUCACIÓN PÚBLICA Y EL REPRESENTANTE LEGAL DE TEMPORALIDADES DE LA DIÓCESIS DE TILARÁN, PARA LAS</t>
  </si>
  <si>
    <t>SUBPROGRAMA    573 - 03   3ER. CICLO EDUCACIÓN DIVERSIFICADA TÉCNICA</t>
  </si>
  <si>
    <t>(PARA GASTOS DE OPERACIÓN IPEC FEMENINO-PAVAS Y DESARROLLO DE CURSOS DE LA ESCUELA DE CAPACITACIÓN DE LA MUJER SEGÚN ARTÍCULO NO. 80 DE LA CONSTITUCIÓN POLÍTICA).</t>
  </si>
  <si>
    <t>Ced.Jur.: 3-002-066050</t>
  </si>
  <si>
    <t>(PARA EL SERVICIO DE COMEDOR DEL COLEGIO VOCACIONAL DE ARTES Y OFICIOS DE CARTAGO DIURNO, DECRETO NO. 33550-MEP DEL 15/12/2006 Y CONTRATO DE OTORGAMIENTO DE ESTÍMULO A LA INICIATIVA PRIVADA EN MATERIA DE EDUCACIÓN POR PARTE DEL MINISTERIO DE EDUCACIÓN PÚB</t>
  </si>
  <si>
    <t>3430</t>
  </si>
  <si>
    <t>(SEGÚN LEY NO.6238 DEL 02/05/1978, INCLUYE RECURSOS PARA LA EDUCACIÓN PARAUNIVERSITARIA).</t>
  </si>
  <si>
    <t>Ced.Jur.: 3-101-007178</t>
  </si>
  <si>
    <t>SUBPROGRAMA    573 - 04   ENSEÑANZA ESPECIAL</t>
  </si>
  <si>
    <t>(A DISTRIBUIR POR EL MEP PARA EL FINANCIAMIENTO Y DESARROLLO DE EQUIPOS DE APOYO PARA LA FORMACIÓN DE ESTUDIANTES CON DISCAPACIDAD MATRICULADOS EN III Y IV CICLO DE LA EDUCACIÓN REGULAR Y LOS SERVICIOS DE III Y IV CICLO DE LA EDUCACIÓN ESPECIAL. SEGÚN LEY</t>
  </si>
  <si>
    <t>(ARTÍCULO 16 DE LA LEY NO.8283, RECURSOS PARA PROMOVER LA COMPETICIÓN DEPORTIVA DE PERSONAS CON DISCAPACIDAD EN EVENTOS OLÍMPICOS Y PARALÍMPICOS NACIONALES E INTERNACIONALES).</t>
  </si>
  <si>
    <t>Ced.Jur.: 3-002-290358</t>
  </si>
  <si>
    <t>SUBPROGRAMA    573 - 05   EDUCACIÓN PARA JÓVENES Y ADULTOS</t>
  </si>
  <si>
    <t>(PARA EL SERVICIO DE COMEDOR DEL COLEGIO VOCACIONAL DE ARTES Y OFICIOS DE CARTAGO NOCTURNO, DECRETO NO. 33550-MEP DEL 15/12/2006 Y CONTRATO DE OTORGAMIENTO DE ESTÍMULO A LA INICIATIVA PRIVADA EN MATERIA DE EDUCACIÓN POR PARTE DEL MINISTERIO DE EDUCACIÓN P</t>
  </si>
  <si>
    <t>1.1.1.1.211.000-MINISTERIO DE SALUD</t>
  </si>
  <si>
    <t>PROGRAMA    630 - 00   GESTIÓN INTRAINSTITUCIONAL</t>
  </si>
  <si>
    <t>3250</t>
  </si>
  <si>
    <t>Ced.Jur.: 3-002-710815</t>
  </si>
  <si>
    <t>PROGRAMA    631 - 00   RECTORÍA DE LA SALUD</t>
  </si>
  <si>
    <t>SUBPROGRAMA    631 - 01   RECTORÍA DE LA PRODUCCIÓN SOCIAL DE LA SALUD</t>
  </si>
  <si>
    <t>(INCLUYE RECURSOS DE LA LEY DE CONTROL DEL TABACO Y SUS EFECTOS NOCIVOS EN LA SALUD NO.9028).</t>
  </si>
  <si>
    <t>(INCLUYE RECURSOS DE LA LEY GENERAL DE CONTROL DEL TABACO Y SUS EFECTOS NOCIVOS EN LA SALUD NO.9028).</t>
  </si>
  <si>
    <t>SUBPROGRAMA    631 - 02   CONTROL DEL TABACO Y SUS EFECTOS NOCIVOS EN  LA SALUD</t>
  </si>
  <si>
    <t>(PARA CONTRATAR PROMOTORES EN SALUD, PROYECTO OBSERVATORIO NACIONAL DE CONTROL DE TABACO, PROFESIONALES EN PLANIFICACIÓN Y PROMOCIÓN SOCIAL O PROMOCIÓN DE LA SALUD; PARA PROGRAMA DE MONITOREO DE LA INDUSTRIA TABACALERA, PARA EL DESARROLLO DE UN PROGRAMA D</t>
  </si>
  <si>
    <t>3230</t>
  </si>
  <si>
    <t xml:space="preserve">(PARA EL DESARROLLO DE PROGRAMAS DESTINADOS AL DIAGNÓSTICO, INVESTIGACIÓN, PREVENCIÓN, TRATAMIENTO DE LOS TRANSTORNOS DEL CONSUMO DE TABACO, PROMOCIÓN DE LA SALUD Y REDUCCIÓN DEL CONSUMO, ASÍ COMO LA ATENCIÓN DE PERSONAS AFECTADAS Y CLÍNICAS DE CESACIÓN, </t>
  </si>
  <si>
    <t>Ced.Jur.: 3-007-045737</t>
  </si>
  <si>
    <t>(PARA EL DIAGNÓSTICO, TRATAMIENTO Y LA PREVENCIÓN DE ENFERMEDADES ASOCIADAS AL TABAQUISMO Y EL FORTALECIMIENTO DE LA RED ONCOLÓGICA NACIONAL, PARA QUE SEA UTILIZADO EN LA PREVENCIÓN, EL DIAGNÓSTICO, EL TRATAMIENTO, LA REHABILITACIÓN Y LOS CUIDADOS PALIATI</t>
  </si>
  <si>
    <t>Ced.Jur.: 3-007-092549</t>
  </si>
  <si>
    <t>(PAGO POR ACTUALIZACIÓN DE INSCRIPCIÓN EN LA SECRETARÍA DEL CONVENIO MARCO DE LA O.M.S PARA EL CONTROL DEL TABACO, SEGÚN CONVENIO MARCO, LEY NO. 8655 DEL 17 DE JULIO DE 2008).</t>
  </si>
  <si>
    <t>Ced.Jur.: 3-003-061528</t>
  </si>
  <si>
    <t>PROGRAMA    635 - 00   PARTIDAS NO ASIGNABLES A PROGRAMAS</t>
  </si>
  <si>
    <t>(PARA FINANCIAR PROGRAMAS DE ATENCIÓN, ALBERGUE, REHABILITACIÓN Y TRATAMIENTO DE PERSONAS CON PROBLEMAS DE ALCOHOLISMO Y FARMACODEPENDENCIA, ASÍ COMO DE PERSONAS FUMADORAS; REALIZADO POR INSTITUCIONES O ENTIDADES PÚBLICAS O PRIVADAS. INCLUYE ¢5,0 MILLONES</t>
  </si>
  <si>
    <t>(PAGO COMPLEMENTARIO DE SERVICIOS PRESTADOS A TRABAJADORES INDEPENDIENTES SEGURO SALUD, SEGÚN LEY NO.17 DE 22 DE OCTUBRE DE 1943 Y SUS REFORMAS).</t>
  </si>
  <si>
    <t>(SEGÚN LEY DE SIMPLIFICACIÓN Y EFICIENCIA TRIBUTARIA NO.8114 DEL 04/07/2001, ARTÍCULO NO. 5 INCISO E).</t>
  </si>
  <si>
    <t>Ced.Jur.: 3-002-045433</t>
  </si>
  <si>
    <t>1.1.1.1.212.000-MINISTERIO DE TRABAJO Y SEGURIDAD SOCIAL</t>
  </si>
  <si>
    <t>PROGRAMA    729 - 00   ACTIVIDADES CENTRALES</t>
  </si>
  <si>
    <t>2112</t>
  </si>
  <si>
    <t>(APORTE PATRONAL, SEGÚN LEY NO. 6970 DEL 07/11/1984).</t>
  </si>
  <si>
    <t>Ced.Jur.: 3-002-234608</t>
  </si>
  <si>
    <t>(PARA PAGO DE SALARIOS, CARGAS SOCIALES Y GASTOS DE OPERACIÓN SEGÚN LEY NO. 6727 DEL 09/03/1982).</t>
  </si>
  <si>
    <t>Ced.Jur.: 3-007-084843</t>
  </si>
  <si>
    <t>(PARA ATENDER LOS GASTOS OPERATIVOS, ADMINISTRATIVOS Y DE PERSONAL, SEGÚN EL ARTÍCULO 14 DE LA LEY NO. 9137 DEL 05/04/2013).</t>
  </si>
  <si>
    <t>Ced.Jur.: 3-007-729225</t>
  </si>
  <si>
    <t>2190</t>
  </si>
  <si>
    <t>(PARA GASTOS VARIOS, SEGÚN LEY NO. 6756 DEL 05/05/1982).</t>
  </si>
  <si>
    <t>Ced.Jur.: 4-000-045015</t>
  </si>
  <si>
    <t>3530</t>
  </si>
  <si>
    <t>(PARA GASTOS DE OPERACIÓN Y SALARIOS, SEGÚN LEY NO. 7935 DEL 25/10/1999, ARTÍCULO 12-15, INCISO C, ARTÍCULO NO. 51 DE LA CARTA MAGNA).</t>
  </si>
  <si>
    <t>Ced.Jur.: 3-002-111362</t>
  </si>
  <si>
    <t>(PARA FINANCIAR EL PROYECTO DE MANTENIMIENTO DE UN CENTRO DE RECURSOS DESTINADO A VELAR POR LAS NECESIDADES DE LA POBLACIÓN DISCAPACITADA, SEGÚN LEY NO. 7972 DEL 22/12/1999).</t>
  </si>
  <si>
    <t>Ced.Jur.: 3-006-227840</t>
  </si>
  <si>
    <t>(PARA GASTOS DE OPERACIÓN Y SALARIOS, SEGÚN LEY NO. 7157 DEL 19/06/1990).</t>
  </si>
  <si>
    <t>Ced.Jur.: 3-007-112502</t>
  </si>
  <si>
    <t>(CUOTA DE MEMBRESÍA, SEGÚN ARTÍCULO 3 DE LOS ESTATUTOS DE LA OISS, ESTABLECIDO POR LEY NO. 7214 DEL 18/12/1990).</t>
  </si>
  <si>
    <t>Ced.Jur.: 3-003-114237</t>
  </si>
  <si>
    <t>PROGRAMA    731 - 00   ASUNTOS DEL TRABAJO</t>
  </si>
  <si>
    <t>PROGRAMA    732 - 00   DESARROLLO Y SEGURIDAD SOCIAL</t>
  </si>
  <si>
    <t>SUBPROGRAMA    732 - 01   GESTIÓN Y ADMINISTRACIÓN DE FODESAF</t>
  </si>
  <si>
    <t>(PARA FINANCIAR PROGRAMAS Y SERVICIOS A LAS INSTITUCIONES DEL ESTADO Y A OTRAS, QUE TIENEN A SU CARGO APORTES COMPLEMENTARIOS AL INGRESO DE LAS FAMILIAS Y LA EJECUCIÓN DE PROGRAMAS DE DESARROLLO SOCIAL, SEGÚN LEY NO. 8783 DEL 13/10/09).</t>
  </si>
  <si>
    <t>Ced.Jur.: 3-007-092879</t>
  </si>
  <si>
    <t>(PARA CUMPLIR CON LO SEÑALADO EN EL INCISO B DEL ARTÍCULO 77 DE LA LEY NO. 9036 DE 11/05/2012).</t>
  </si>
  <si>
    <t>Ced.Jur.: 4-000-042143</t>
  </si>
  <si>
    <t>SUBPROGRAMA    732 - 02   EMPLEO Y SEGURIDAD SOCIAL</t>
  </si>
  <si>
    <t>(PARA GASTOS DE OPERACIÓN, SEGÚN LEY NO. 9303, DEL 26/05/2015).</t>
  </si>
  <si>
    <t>Ced.Jur.: 3-007-701595</t>
  </si>
  <si>
    <t>PROGRAMA    733 - 00   TRIBUNAL ADM.DE LA SEG.SOCIAL</t>
  </si>
  <si>
    <t>3522</t>
  </si>
  <si>
    <t>PROGRAMA    734 - 00   PENSIONES Y JUBILACIONES</t>
  </si>
  <si>
    <t>1.1.1.1.213.000-MINISTERIO DE CULTURA Y JUVENTUD</t>
  </si>
  <si>
    <t>PROGRAMA    749 - 00   ACTIVIDADES CENTRALES</t>
  </si>
  <si>
    <t>3320</t>
  </si>
  <si>
    <t>Ced.Jur.: 2-100-042001</t>
  </si>
  <si>
    <t>(PARA GASTOS DE OPERACIÓN SEGÚN LEY NO. 6158 DEL 25/11/1977).</t>
  </si>
  <si>
    <t>Ced.Jur.: 3-007-06156409</t>
  </si>
  <si>
    <t>(PARA GASTOS DE OPERACIÓN SEGÚN LEY NO. 8346 DEL 12/02/2003).</t>
  </si>
  <si>
    <t>Ced.Jur.: 3-101-347117</t>
  </si>
  <si>
    <t>Ced.Jur.: 3-006-10911731</t>
  </si>
  <si>
    <t>Ced.Jur.: 3-006-539384</t>
  </si>
  <si>
    <t>PROGRAMA    751 - 00   CONSERVACIÓN DEL PATRIMONIO CULTURAL</t>
  </si>
  <si>
    <t>(PARA GASTOS DE OPERACIÓN SEGÚN LEY NO. 7672 DEL 29/04/1997).</t>
  </si>
  <si>
    <t>Ced.Jur.: 3-007-207214</t>
  </si>
  <si>
    <t>(PARA LAS OBLIGACIONES QUE GENERAN LOS PREMIOS DE LOS CERTÁMENES DEL CENTRO DE PATRIMONIO: SALVEMOS NUESTRO PATRIMONIO, DECRETO EJECUTIVO Nº37192-C; NUESTRAS ARTESANÍAS TRADICIONALES, DECRETO EJECUTIVO Nº 36610-C; Y EL PAGO DEL PREMIO NACIONAL SOBRE PATRI</t>
  </si>
  <si>
    <t>(PARA GASTOS DE OPERACIÓN, SEGÚN DECRETO EJECUTIVO NO. 8543-G DEL 03/05/78).</t>
  </si>
  <si>
    <t>Ced.Jur.: 3-002-056050</t>
  </si>
  <si>
    <t>Ced.Jur.: 3-007-098444</t>
  </si>
  <si>
    <t>PROGRAMA    753 - 00   GESTIÓN Y DESARROLLO CULTURAL</t>
  </si>
  <si>
    <t>(PARA GASTOS DE OPERACIÓN, SEGÚN DECRETO EJECUTIVO NO. 7467-C DEL 14/09/1977).</t>
  </si>
  <si>
    <t>Ced.Jur.: 3-007-071461</t>
  </si>
  <si>
    <t>Ced.Jur.: 3-002-205850</t>
  </si>
  <si>
    <t>PROGRAMA    755 - 00   SISTEMA NACIONAL DE BIBLIOTECAS</t>
  </si>
  <si>
    <t>3220</t>
  </si>
  <si>
    <t>(CUOTA ORDINARIA, SEGÚN EXPEDIENTE NO. 14839 DEL ACTA CONSTITUTIVA NO. 9 DEL 15/06/2006).</t>
  </si>
  <si>
    <t>(CUOTA ORDINARIA, SEGÚN DECRETOS EJECUTIVOS NOS. 14377-C DEL 16/03/1983 Y 23983-C DEL 19/01/1995).</t>
  </si>
  <si>
    <t>PROGRAMA    758 - 00   DESARROLLO ARTÍSTICO Y EXTENSIÓN MUSICAL</t>
  </si>
  <si>
    <t>(PARA GASTOS DE OPERACIÓN SEGÚN LEY NO. 8347 DEL 19/02/2003).</t>
  </si>
  <si>
    <t>Ced.Jur.: 3-007-341927</t>
  </si>
  <si>
    <t>(PARA GASTOS DE OPERACIÓN SEGÚN LEY NO. 3698 DEL 22/06/1966).</t>
  </si>
  <si>
    <t>Ced.Jur.: 3-002-105187</t>
  </si>
  <si>
    <t>1.1.1.1.214.000-MINISTERIO DE JUSTICIA Y PAZ</t>
  </si>
  <si>
    <t>PROGRAMA    779 - 00   ACTIVIDAD CENTRAL</t>
  </si>
  <si>
    <t>(APORTE ANUAL DE CONFORMIDAD CON EL ARTÍCULO 42 DE LA LEY NACIONAL DE EMERGENCIAS Y PREVENCIÓN DEL RIESGO NO. 8488 DEL 22/11/2005).</t>
  </si>
  <si>
    <t>1340</t>
  </si>
  <si>
    <t>(CUOTA ORDINARIA SEGÚN LEY NO. 6468 DEL 18/09/1980).</t>
  </si>
  <si>
    <t>PROGRAMA    780 - 00   PROMOCIÓN DE LA PAZ Y LA CONVIVENCIA CIUDADANA</t>
  </si>
  <si>
    <t>(PARA FORTALECER LA CAPACITACIÓN DEL PERSONAL DEL MINISTERIO DE JUSTICIA Y PAZ Y DE OTRAS INSTITUCIONES GUBERNAMENTALES Y NO GUBERNAMENTALES, ASÍ COMO DE LA SOCIEDAD CIVIL, EN ÁREAS RELACIONADAS CON EL QUEHACER DEL VICEMINISTERIO DE PAZ. SE INCLUYEN RECUR</t>
  </si>
  <si>
    <t>PROGRAMA    781 - 00   PROCURADURÍA GENERAL DE LA REPÚBLICA</t>
  </si>
  <si>
    <t>(PARA EL PAGO DE PROCURADORES AD HOC AL AMPARO DEL ARTÍCULO 8 DE LA LEY ORGÁNICA NO. 6815).</t>
  </si>
  <si>
    <t>PROGRAMA    783 - 00   ADMINISTRACIÓN PENITENCIARIA</t>
  </si>
  <si>
    <t>(PARA ROBUSTECER LA CAPACIDAD DE ALMACENAMIENTO Y PROCESAMIENTO INSTITUCIONAL, BRINDANDO SOPORTE ADECUADO AL CRECIMIENTO DE LA DEMANDA DE SERVICIOS, DERIVADA DEL INCREMENTO EN LA CARGA DE TRABAJO, CON EL FIN DE AGILIZAR Y MEJORAR LA GESTIÓN INSTITUCIONAL;</t>
  </si>
  <si>
    <t>(PARA CANCELAR IMPUESTOS MUNICIPALES; CUBRIR CONTRATO 0432016000700067-00 DE SERVICIOS DE RECOLECCIÓN DE DESECHOS BIO INFECCIOSOS, SÓLIDOS Y ESPECIALES EN TODO EL SISTEMA PENITENCIARIO NACIONAL Y SERVICIOS DE RECOLECCIÓN DE RESIDUOS SÓLIDOS ORDINARIOS, TR</t>
  </si>
  <si>
    <t>2140</t>
  </si>
  <si>
    <t>(LEY NO. 9025 DEL 15/02/2012, PUBLICADA EL 29/03/2012 EN EL ALCANCE DIGITAL NO. 39 A LA GACETA NO. 64). (CONTRAPARTIDA PARA GASTOS DE OPERACIÓN DE LA UNIDAD EJECUTORA DEL PROYECTO -UEP-).</t>
  </si>
  <si>
    <t>Ced.Jur.: 3-007-661162</t>
  </si>
  <si>
    <t>(CENTROS PENALES SEGURO DE SALUD, SEGÚN LEY NO.17 DEL 22 DE OCTUBRE DE 1943 Y SUS REFORMAS).</t>
  </si>
  <si>
    <t>Ced.Jur.: 2-100-045222</t>
  </si>
  <si>
    <t>PROGRAMA    784 - 00   REGISTRO NACIONAL</t>
  </si>
  <si>
    <t>(APORTE PATRONAL SEGÚN LEY DE ASOCIACIONES SOLIDARISTAS NO. 6970 DEL 07/11/1984 Y LEY DE PROTECCIÓN AL TRABAJADOR NO. 7893 DEL 16/02/2000).</t>
  </si>
  <si>
    <t>Ced.Jur.: 3-002-061900</t>
  </si>
  <si>
    <t>1.1.1.1.215.000-MINISTERIO DE VIVIENDA Y ASENTAMIENTOS HUMANOS</t>
  </si>
  <si>
    <t>PROGRAMA    811 - 00   PROYECCIÓN DE LA COMUNIDAD</t>
  </si>
  <si>
    <t>PROGRAMA    814 - 00   ACTIVIDADES CENTRALES</t>
  </si>
  <si>
    <t>(PARA FINANCIAR PROGRAMAS PÚBLICOS DIRIGIDOS A LA DOTACIÓN DE VIVIENDA DIGNA, SEGÚN LEY NO. 8683 DEL 19/11/2008, LEY DE IMPUESTO SOLIDARIO PARA EL FORTALECIMIENTO DE PROGRAMAS DE VIVIENDA).</t>
  </si>
  <si>
    <t>Ced.Jur.: 3-007-078890</t>
  </si>
  <si>
    <t>PROGRAMA    815 - 00   ORDENAMIENTO TERRITORIAL</t>
  </si>
  <si>
    <t>1.1.1.1.216.000-MINISTERIO DE COMERCIO EXTERIOR</t>
  </si>
  <si>
    <t>PROGRAMA    792 - 00   ACTIVIDADES CENTRALES</t>
  </si>
  <si>
    <t>Ced.Jur.: 3-002-472723</t>
  </si>
  <si>
    <t>2220</t>
  </si>
  <si>
    <t>PROGRAMA    796 - 00   POLÍTICA COMERCIAL EXTERNA</t>
  </si>
  <si>
    <t>(CONTRATACIÓN DE ASESORES EXPERTOS EN MATERIA ECONÓMICA Y SOCIAL, PARA LA ATENCIÓN DE CASOS DE SOLUCIÓN DE CONTROVERSIAS INVERSIONISTA-ESTADO, ASÍ COMO OTRO TIPO DE CONTROVERSIAS Y CONSULTORÍAS, TAMBIÉN CUBRE OTROS ESTUDIOS ECONÓMICOS EN TEMAS ESPECÍFICOS</t>
  </si>
  <si>
    <t>(PARA ATENDER LOS GASTOS OPERATIVOS, SEGÚN ADDENDUM NO.1 Y NO.2 AL CONVENIO DE COOPERACIÓN ENTRE COMEX, PROCOMER Y CINDE PARA EL DISEÑO,EJECUCIÓN Y SEGUIMIENTO DE PROGRAMAS DE ATRACCIÓN DE INVERSIÓN EXTRANJERA).</t>
  </si>
  <si>
    <t>Ced.Jur.: 3-002-056152</t>
  </si>
  <si>
    <t>Ced.Jur.: 2-100-084250</t>
  </si>
  <si>
    <t>1.1.1.1.217.000-MINISTERIO DE PLANIFICACIÓN NACIONAL Y POLÍTICA ECONÓMICA</t>
  </si>
  <si>
    <t>PROGRAMA    863 - 00   ACTIVIDADES CENTRALES</t>
  </si>
  <si>
    <t>1142</t>
  </si>
  <si>
    <t>(APORTE PATRONAL, SEGÚN LEY DE ASOCIACIONES SOLIDARISTAS, LEY NO. 6970 DEL 07/11/1984).</t>
  </si>
  <si>
    <t>Ced.Jur.: 3-002-490951</t>
  </si>
  <si>
    <t>(PARA CONTRATAR SERVICIOS PROFESIONALES DE TERAPEUTA OCUPACIONAL POR CUMPLIMIENTO DE LA LEY NO. 7600).</t>
  </si>
  <si>
    <t>Ced.Jur.: 2-100-045230</t>
  </si>
  <si>
    <t>(CUOTA ANUAL ORDINARIA. ACÁPITES 3, 4 Y 5 DE LA RESOLUCIÓN SIN NÚMERO APROBADA POR LA V REUNIÓN DEL COMITÉ TÉCNICO DEL ILPES, CELEBRADA EN BUENOS AIRES, ARGENTINA EL 10/05/1983 Y ARTÍCULO 3, INCISOS A) Y B) DE LA RESOLUCIÓN NO. 493 APROBADA POR LA CEPAL E</t>
  </si>
  <si>
    <t>PROGRAMA    874 - 00   PLANIFICACIÓN Y COORDINACIÓN ECONÓMICA, SOCIAL E INSTITUCIONAL</t>
  </si>
  <si>
    <t>(PARA EL PAGO DE SERVICIOS DE FUMIGACIÓN; REVISIONES TÉCNICAS VEHICULARES; Y SERVICIOS DE TRADUCCIÓN, REQUERIDOS PARA EL CUMPLIMIENTO DE ADHESIÓN A LA ORGANIZACIÓN PARA LA COOPERACIÓN Y DESARROLLO ECONÓMICO (OCDE), EN LO RELATIVO AL COMITÉ DE GOBERNANZA P</t>
  </si>
  <si>
    <t>1.1.1.1.218.000-MINISTERIO DE CIENCIA, TECNOLOGÍA Y TELECOMUNICACIONES</t>
  </si>
  <si>
    <t>PROGRAMA    893 - 00   COORDINACIÓN Y DES. CIENTÍF.Y TECNOLÓGICO</t>
  </si>
  <si>
    <t>1160</t>
  </si>
  <si>
    <t>Ced.Jur.: 3-002-463644</t>
  </si>
  <si>
    <t>Ced.Jur.: 2-100-098311</t>
  </si>
  <si>
    <t>PROGRAMA    899 - 00   RECTORÍA DEL SECTOR TELECOMUNICACIONES</t>
  </si>
  <si>
    <t>2161</t>
  </si>
  <si>
    <t>1.1.1.1.219.000-MINISTERIO DE AMBIENTE Y ENERGÍA</t>
  </si>
  <si>
    <t>PROGRAMA    879 - 00   ACTIVIDADES CENTRALES</t>
  </si>
  <si>
    <t>2260</t>
  </si>
  <si>
    <t>(APORTE PATRONAL A LA ASOCIACIÓN SOLIDARISTA DE EMPLEADOS DEL MINAE DE ACUERDO A LA LEY NO. 6970, LEY DE ASOCIACIONES SOLIDARISTAS DEL 07 DE NOVIEMBRE DE 1984).</t>
  </si>
  <si>
    <t>Ced.Jur.: 3-002-104408</t>
  </si>
  <si>
    <t>Ced.Jur.: 3-007-317912</t>
  </si>
  <si>
    <t>(PARA CUBRIR GASTOS OPERATIVOS Y ADMINISTRATIVOS DEL PARQUE MARINO DEL PACIFICO, SEGÚN ARTÍCULO NO.15 DE LA LEY NO.8065, CREACIÓN DEL PARQUE MARINO DEL PACÍFICO DEL 27 DE ENERO DEL 2001).</t>
  </si>
  <si>
    <t>Ced.Jur.: 3-006-293428</t>
  </si>
  <si>
    <t>(PAGO DE CUOTA ANUAL ORDINARIA, CONVENCIÓN MARCO DE LAS NACIONES UNIDAS PARA EL CAMBIO CLIMÁTICO SEGÚN LEY NO.7414, CONVENCIÓN MARCO DE NACIONES UNIDAS SOBRE EL CAMBIO CLIMÁTICO (ONU) DEL 13 DE JUNIO DE 1994).</t>
  </si>
  <si>
    <t>Ced.Jur.: 2-100-042014</t>
  </si>
  <si>
    <t>(PARA EL PAGO DE TIERRAS EN ÁREAS SILVESTRES PROTEGIDAS, LEY NO. 7788, LEY DE BIODIVERSIDAD DEL 30 DE ABRIL DE 1998).</t>
  </si>
  <si>
    <t>PROGRAMA    883 - 00   TRIBUNAL AMBIENTAL ADMINISTRATIVO</t>
  </si>
  <si>
    <t>(APORTE PATRONAL A LA ASOCIACIÓN SOLIDARISTA DE EMPLEADOS DEL MINAE DE ACUERDO A LA LEY NO.6970, LEY DE ASOCIACIONES SOLIDARISTAS DEL 07 DE NOVIEMBRE DE 1984).</t>
  </si>
  <si>
    <t>PROGRAMA    887 - 00   DIRECCIÓN DE AGUA</t>
  </si>
  <si>
    <t>(TRASLADO DEL 5,0% DE LOS INGRESOS DEL CANON DE AGUAS, SEGÚN ARTÍCULO NO. 25 DE LA LEY NO. 9067, REFORMA LEY 8023 “ORDENAMIENTO Y MANEJO DE LA CUENCA DEL RÍO REVENTAZÓN” DEL 10 DE SETIEMBRE DE 2012).</t>
  </si>
  <si>
    <t>Ced.Jur.: 3-007-306815</t>
  </si>
  <si>
    <t>(TRASLADO DEL 25,0% DE LOS INGRESOS POR CONCEPTO DE CANON DE APROVECHAMIENTO DE AGUA PARA LA PROTECCIÓN DE RECURSO HÍDRICO, EN CUMPLIMIENTO DEL ARTÍCULO NO. 14 DEL DECRETO 32868-MINAE, CANON POR CONCEPTO DE APROVECHAMIENTO DE AGUAS DEL 24 DE AGOSTO DE 200</t>
  </si>
  <si>
    <t>PROGRAMA    888 - 00   INSTITUTO METEOROLÓGICO NACIONAL (IMN)</t>
  </si>
  <si>
    <t>(PAGO CUOTA ANUAL ORDINARIA, DECRETO NO. 3492, RECONOCE COMITÉ REGIONAL RECURSOS HIDRÁULICOS DEL 15 DE ENERO DE 1974 Y LEY NO. 7227, CONVENIO PROTECCIÓN MEDIO MARINO Y PROTOCOLO DERRAMES HIDROCARBUROS DEL 22 DE ABRIL DE 1991).</t>
  </si>
  <si>
    <t>Ced.Jur.: 3-007-117138</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</si>
  <si>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</si>
  <si>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</si>
  <si>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</si>
  <si>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</si>
  <si>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</si>
  <si>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</si>
  <si>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</si>
  <si>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</si>
  <si>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</si>
  <si>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</si>
  <si>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</si>
  <si>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</si>
  <si>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</si>
  <si>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</si>
  <si>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</si>
  <si>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Ced.Jur.: 4-000-004017</t>
  </si>
  <si>
    <t>1.1.1.1.232.000-PARTIDAS ESPECÍFICAS</t>
  </si>
  <si>
    <t>PROGRAMA    900 - 00   OBRAS ESPECÍFICAS, PROVINCIA  DE SAN JOSÉ</t>
  </si>
  <si>
    <t>(PARA ATENDER LO DISPUESTO EN LA LEY Nº 7755, LEY DE CONTROL DE LAS PARTIDAS ESPECÍFICAS CON CARGO AL PRESUPUESTO NACIONAL, SU RESPECTIVO REGLAMENTO Y SUS REFORMAS. A DISTRIBUIR MEDIANTE DECRETO EJECUTIVO ELABORADO POR EL MINISTERIO DE HACIENDA DE ACUERDO</t>
  </si>
  <si>
    <t>Ced.Jur.: 3-014-042053</t>
  </si>
  <si>
    <t>Ced.Jur.: 3-014-042051</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</si>
  <si>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</si>
  <si>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</si>
  <si>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3-014-042066</t>
  </si>
  <si>
    <t>Ced.Jur.: 3-014-042069</t>
  </si>
  <si>
    <t>PROGRAMA    902 - 00   OBRAS ESPECFICAS, PROVINCIA DE CARTAGO</t>
  </si>
  <si>
    <t>Ced.Jur.: 3-014-042079</t>
  </si>
  <si>
    <t>Ced.Jur.: 3-014-042083</t>
  </si>
  <si>
    <t>PROGRAMA    903 - 00   OBRAS ESPECÍFICAS, PROVINCIA DE HEREDIA</t>
  </si>
  <si>
    <t>Ced.Jur.: 3-014-042098</t>
  </si>
  <si>
    <t>Ced.Jur.: 3-014-042089</t>
  </si>
  <si>
    <t>PROGRAMA    904 - 00   OBRAS ESPECÍFICAS, PROVINCIA DE GUANACASTE</t>
  </si>
  <si>
    <t>Ced.Jur.: 3-014-042104</t>
  </si>
  <si>
    <t>Ced.Jur.: 3-014-042109</t>
  </si>
  <si>
    <t>PROGRAMA    905 - 00   OBRAS ESPECÍFICAS, PROVINCIA DE PUNTARENAS</t>
  </si>
  <si>
    <t>Ced.Jur.: 3-014-042120</t>
  </si>
  <si>
    <t>3340</t>
  </si>
  <si>
    <t>Ced.Jur.: 3-014-042112</t>
  </si>
  <si>
    <t>PROGRAMA    906 - 00   OBRAS ESPECÍFICAS, PROVINCIA DE LIMÓN</t>
  </si>
  <si>
    <t>Ced.Jur.: 3-014-042126</t>
  </si>
  <si>
    <t>1.1.1.1.301.000-PODER JUDICIAL</t>
  </si>
  <si>
    <t>PROGRAMA    926 - 00   DIRECCIÓN Y ADMINISTRACIÓN</t>
  </si>
  <si>
    <t>(CUOTA PATRONAL PARA EL FONDO DE JUBILACIONES Y PENSIONES DEL PODER JUDICIAL, LEY NO. 34 DEL 9 DE JUNIO DE 1939, REFORMADA MEDIANTE LEY NO. 7333 DEL 5 DE MAYO DE 1993).</t>
  </si>
  <si>
    <t>(CUOTA ESTATAL PARA EL FONDO DE JUBILACIONES Y PENSIONES DEL PODER JUDICIAL, LEY NO. 34 DEL 9 DE JUNIO DE 1939, REFORMADA MEDIANTE LEY NO. 7333 DEL 5 DE MAYO DE 1993).</t>
  </si>
  <si>
    <t>Ced.Jur.: 2-300-042155</t>
  </si>
  <si>
    <t>PROGRAMA    927 - 00   SERVICIO JURISDICCIONAL</t>
  </si>
  <si>
    <t>PROGRAMA    928 - 00   SERVICIO DE INVESTIGACIÓN JUDICIAL</t>
  </si>
  <si>
    <t>PROGRAMA    929 - 00   SERVICIO EJERCICIO DE LA ACCIÓN PENAL PÚBLICA</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</si>
  <si>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</si>
  <si>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</si>
  <si>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</si>
  <si>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</si>
  <si>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</si>
  <si>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</si>
  <si>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</si>
  <si>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Ced.Jur.: 3-002-173864</t>
  </si>
  <si>
    <t>(PARA FINANCIAR ACTIVIDADES INSTITUCIONALES Y OFICIALES DE INTERÉS PÚBLICO COMO: REUNIONES CON COMITIVAS DE OTRAS INSTITUCIONES U ORGANISMOS, RECONOCIMIENTO ANUAL PARA FUNCIONARIOS DESTACADOS, PRESENTACIÓN DE INFORMES ESPECIALIZADOS RELACIONADOS CON EL QU</t>
  </si>
  <si>
    <t>1150</t>
  </si>
  <si>
    <t>Ced.Jur.: 3-101-122802</t>
  </si>
  <si>
    <t>SUBPROGRAMA    850 - 02   ORGANIZACIÓN DE ELECCIONES</t>
  </si>
  <si>
    <t>(CUOTA ORDINARIA SEGÚN LEY NO.7905 DEL 14/09/1999, LEY DE APROBACIÓN DEL ACUERDO SOBRE EL IDEA, FIRMADO EN ESTOCOLMO, SUECIA EL 27/02/1995).</t>
  </si>
  <si>
    <t>Ced.Jur.: 3-003-269864</t>
  </si>
  <si>
    <t>PROYECTO DE LEY DEL EJERCICIO ECONÓMICO 2019</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</si>
  <si>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</si>
  <si>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</si>
  <si>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</si>
  <si>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</si>
  <si>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</si>
  <si>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Ced.Jur.: 3-004-045461</t>
  </si>
  <si>
    <t xml:space="preserve">(CONVENIO (UCR)-DEFENSORÍA DE LOS HABITANTES (DHR) PARA MANTENIMIENTO DE CONSULTORIO JURÍDICO QUE FUNCIONA EN LA SEDE DE LA DEFENSORÍA EN APOYO A LOS SERVICIOS QUE ÉSTA PRESTA A LOS Y LAS HABITANTES DE LA REPÚBLICA, CONVENIO FACULTADO POR LO DISPUESTO EN </t>
  </si>
  <si>
    <t>Ced.Jur.: 4-000-042149</t>
  </si>
  <si>
    <t>Ced.Jur.: 3-007-045437</t>
  </si>
  <si>
    <t>(PARA EL MEJORAMIENTO DE LA CALIDAD DE ATENCIÓN DE LOS HOGARES, ALBERGUES Y CENTROS DIURNOS DE ATENCIÓN DE ANCIANOS Y PERSONAS ADULTAS MAYORES EN ESTADO DE NECESIDAD O INDIGENCIA, CAPACITACIÓN Y EDUCACIÓN, SEGÚN LEY NO. 7972 DEL 22/12/1999).</t>
  </si>
  <si>
    <t>Ced.Jur.: 3-007-259107</t>
  </si>
  <si>
    <t>Ced.Jur.: 3-014-042122</t>
  </si>
  <si>
    <t>Ced.Jur.: 3-014-042123</t>
  </si>
  <si>
    <t>Ced.Jur.: 3-014-04212422</t>
  </si>
  <si>
    <t>Ced.Jur.: 3-014-04212520</t>
  </si>
  <si>
    <t>Ced.Jur.: 3-014-04212618</t>
  </si>
  <si>
    <t>Ced.Jur.: 3-014-04211425</t>
  </si>
  <si>
    <t>Ced.Jur.: 3-014-04212128</t>
  </si>
  <si>
    <t>Ced.Jur.: 3-014-042119</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</si>
  <si>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</si>
  <si>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</si>
  <si>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</si>
  <si>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</si>
  <si>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</si>
  <si>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</si>
  <si>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</si>
  <si>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</si>
  <si>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</si>
  <si>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</si>
  <si>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</si>
  <si>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</si>
  <si>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</si>
  <si>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</si>
  <si>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</si>
  <si>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</si>
  <si>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</si>
  <si>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</si>
  <si>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</si>
  <si>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</si>
  <si>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</si>
  <si>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</si>
  <si>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</si>
  <si>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</si>
  <si>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</si>
  <si>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</si>
  <si>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</si>
  <si>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</si>
  <si>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</si>
  <si>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</si>
  <si>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</si>
  <si>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</si>
  <si>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</si>
  <si>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</si>
  <si>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</si>
  <si>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</si>
  <si>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</si>
  <si>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</si>
  <si>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</si>
  <si>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</si>
  <si>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</si>
  <si>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</si>
  <si>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</si>
  <si>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</si>
  <si>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</si>
  <si>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</si>
  <si>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</si>
  <si>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</si>
  <si>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</si>
  <si>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</si>
  <si>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</si>
  <si>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</si>
  <si>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</si>
  <si>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</si>
  <si>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</si>
  <si>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</si>
  <si>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</si>
  <si>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</si>
  <si>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</si>
  <si>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</si>
  <si>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</si>
  <si>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</si>
  <si>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</si>
  <si>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</si>
  <si>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</si>
  <si>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</si>
  <si>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</si>
  <si>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</si>
  <si>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</si>
  <si>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</si>
  <si>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</si>
  <si>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</si>
  <si>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</si>
  <si>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</si>
  <si>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</si>
  <si>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</si>
  <si>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</si>
  <si>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</si>
  <si>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</si>
  <si>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</si>
  <si>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</si>
  <si>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</si>
  <si>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</si>
  <si>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</si>
  <si>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</si>
  <si>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</si>
  <si>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</si>
  <si>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</si>
  <si>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</si>
  <si>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</si>
  <si>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</si>
  <si>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</si>
  <si>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</si>
  <si>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</si>
  <si>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</si>
  <si>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</si>
  <si>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</si>
  <si>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</si>
  <si>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</si>
  <si>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</si>
  <si>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(FONDO NACIONAL CONTRA LA TRATA DE PERSONAS Y EL TRAFICO ILICITO DE PERSONAS, LEY NO.9095, CAPITULO IX, ARTICULO NO.52, DEL 08 DE FEBRERO DEL 2013).</t>
  </si>
  <si>
    <t>Ced.Jur.: 3-014-042114</t>
  </si>
  <si>
    <t>Ced.Jur.: 3-014-042113</t>
  </si>
  <si>
    <t>Ced.Jur.: 3-014-042068</t>
  </si>
  <si>
    <t>(PARA ATENDER LO DISPUESTO SEGÚN ARTÍCULO NO.2 DE LA LEY NO.9156, DEL 25/07/2013).</t>
  </si>
  <si>
    <t>Ced.Jur.: 3-007-061130</t>
  </si>
  <si>
    <t>Ced.Jur.: 3-014-042106</t>
  </si>
  <si>
    <t>Ced.Jur.: 3-014-042099</t>
  </si>
  <si>
    <t>Ced.Jur.: 3-014-042102</t>
  </si>
  <si>
    <t>Ced.Jur.: 3-014-042107</t>
  </si>
  <si>
    <t>Ced.Jur.: 3-014-042108</t>
  </si>
  <si>
    <t>Ced.Jur.: 3-014-042110</t>
  </si>
  <si>
    <t>Ced.Jur.: 3-014-042101</t>
  </si>
  <si>
    <t>(CUOTA ORDINARIA. LEY NO. 6079 DEL 29/08/1977).</t>
  </si>
  <si>
    <t>Ced.Jur.: 3-007-061348</t>
  </si>
  <si>
    <t>(CUOTA ORDINARIA. LEY NO. 7230 ARTÍCULO NO. 25 DEL 09/05/1991).</t>
  </si>
  <si>
    <t>Ced.Jur.: 3-003-056417</t>
  </si>
  <si>
    <t>(CUOTA ORDINARIA. LEY NO. 4364 DEL 04/08/1969).</t>
  </si>
  <si>
    <t>Ced.Jur.: 3-003-066718</t>
  </si>
  <si>
    <t>(CUOTA ORDINARIA. LEY NO. 3765 DEL 19/10/1966).</t>
  </si>
  <si>
    <t>Ced.Jur.: 2-100-042009</t>
  </si>
  <si>
    <t>(CUOTA ORDINARIA. LEY NO. 3345-A ARTÍCULO NO.4 DEL 05/08/1964).</t>
  </si>
  <si>
    <t>(CUOTA ORDINARIA. LEY NO. 4369 ARTÍCULO NO. 9 INCISO NO. 3 DEL 13/08/1969).</t>
  </si>
  <si>
    <t>(CUOTA ORDINARIA. LEY NO. 7571 DEL 07/02/1996).</t>
  </si>
  <si>
    <t>Ced.Jur.: 3-003-042021</t>
  </si>
  <si>
    <t>(CUOTA ORDINARIA. LEY NO. 5878 ARTÍCULO NO. 6 INCISO NO. 4 DEL 12/01/1976).</t>
  </si>
  <si>
    <t>(CUOTA ORDINARIA PROGRAMAS DE DESARROLLO. LEY NO. 5878 DEL 12/01/1976).</t>
  </si>
  <si>
    <t>(CUOTA ORDINARIA. LEY NO. 4534 ARTÍCULO NO. 72 DEL 23/02/1970).</t>
  </si>
  <si>
    <t>Ced.Jur.: 3-003-061447</t>
  </si>
  <si>
    <t>(CUOTA ORDINARIA. LEY NO. 7291-F ARTÍCULO NO. 19 DEL 23/03/1992).</t>
  </si>
  <si>
    <t>(CUOTA ORDINARIA. LEY NO. 7291 ARTÍCULO NO. 160 INCISO E DEL 23/03/1992).</t>
  </si>
  <si>
    <t>(CUOTA ORDINARIA. LEY NO. 6528 ARTÍCULO NO. 25 DEL 28/10/1980).</t>
  </si>
  <si>
    <t>Ced.Jur.: 3-003-061552</t>
  </si>
  <si>
    <t>Ced.Jur.: 3-007-056353</t>
  </si>
  <si>
    <t>(CUOTA ORDINARIA. LEY NO. 4023 DEL 19/12/1967).</t>
  </si>
  <si>
    <t>Ced.Jur.: 3-003-042020</t>
  </si>
  <si>
    <t>(CUOTA ORDINARIA. DECRETO NO. 1 DEL 07/09/1948).</t>
  </si>
  <si>
    <t>Ced.Jur.: 3-003-045758</t>
  </si>
  <si>
    <t>(CUOTA ORDINARIA. LEY NO. 8348 ART. NO. 5 24/03/2003).</t>
  </si>
  <si>
    <t>(CUOTA ORDINARIA. DECRETO NO. 1 DEL 07/09/1948. ACUERDO 348-2014 DJ-RE).</t>
  </si>
  <si>
    <t>(CUOTA ORDINARIA. LEY NO. 7856 ARTÍCULO XII INCISO NO. 4 DEL 22/12/1998).</t>
  </si>
  <si>
    <t>(CUOTA ORDINARIA. LEY NO. 7502 ARTÍCULO NO. 26 INCISO I DEL 03/05/1995).</t>
  </si>
  <si>
    <t>(CUOTA ORDINARIA. LEY NO. 7873 ARTÍCULO QUINCUAGÉSIMO DEL 04/05/1999).</t>
  </si>
  <si>
    <t>(CUOTA ORDINARIA 2015. LEY NO. 8083 ARTÍCULOS NO. 114, NO. 115 Y NO. 117 DEL 07/02/2001).</t>
  </si>
  <si>
    <t>(CUOTA ORDINARIA. RESOLUCIÓN RR/RREE/058. LEY NO. 1832 DEL 07/12/1954).</t>
  </si>
  <si>
    <t>(CUOTA ORDINARIA. LEY NO. 8094 DEL 02/03/2001).</t>
  </si>
  <si>
    <t>(CUOTA ORDINARIA. LEY NO. 6793 DEL 26/08/1982).</t>
  </si>
  <si>
    <t>(CUOTA ORDINARIA. RESOLUCIÓN 35/55 DE LA ONU DE 05/1980. LEY NO. 6754 DEL 29/04/1982).</t>
  </si>
  <si>
    <t>Ced.Jur.: 3-110-51869</t>
  </si>
  <si>
    <t>(CUOTA ORDINARIA. LEY NO. 8890 DEL 03/11/2010).</t>
  </si>
  <si>
    <t>(CUOTA ORDINARIA. LEY NO. 7859 DEL 29/01/1999).</t>
  </si>
  <si>
    <t>(CUOTA ORDINARIA. LEY NO. 7820 DEL 01/09/1998).</t>
  </si>
  <si>
    <t>(CUOTA ORDINARIA. LEY NO. 8921 DEL 16/12/2010).</t>
  </si>
  <si>
    <t>(CUOTA ORDINARIA. LEY NO. 5367 DEL 11/10/1973).</t>
  </si>
  <si>
    <t>(CONTRIBUCIÓN PATRONAL SEGURO DE PENSIONES, SEGÚN LEY NO. 17 DEL 22 DE OCTUBRE DE 1943, LEY CONSTITUTIVA DE LA C.C.S.S. Y REGLAMENTO NO. 6898 DEL 07 DE FEBRERO DE 1995 Y SUS REFORMAS. SEGÚN CONTRATO DEL PROYECTO DE LA ESCUELA NACIONAL DE POLICÍA DE LA REP</t>
  </si>
  <si>
    <t>(APORTE PATRONAL AL RÉGIMEN DE PENSIONES, SEGÚN LEY DE PROTECCIÓN AL TRABAJADOR NO. 7983 DEL 16 DE FEBRERO DEL 2000. SEGÚN CONTRATO DEL PROYECTO DE LA ESCUELA NACIONAL DE POLICÍA DE LA REPÚBLICA DE COSTA RICA CON COOPERACIÓN DE LA REPÚBLICA POPULAR DE CHI</t>
  </si>
  <si>
    <t>(APORTE PATRONAL AL FONDO DE CAPITALIZACIÓN LABORAL, SEGÚN LEY DE PROTECCIÓN AL TRABAJADOR NO. 7983 DEL 16 DE FEBRERO DEL 2000. SEGÚN CONTRATO DEL PROYECTO DE LA ESCUELA NACIONAL DE POLICÍA DE LA REPÚBLICA DE COSTA RICA CON COOPERACIÓN DE LA REPÚBLICA POP</t>
  </si>
  <si>
    <t>(CONTRIBUCIÓN ESTATAL AL SEGURO DE PENSIONES, SEGÚN LEY NO. 17 DEL 22 DE OCTUBRE DE 1943, LEY CONSTITUTIVA DE LA C.C.S.S. Y REGLAMENTO NO. 6898 DEL 07 DE FEBRERO DE 1995 Y SUS REFORMAS. SEGÚN CONTRATO DEL PROYECTO DE LA ESCUELA NACIONAL DE POLICÍA DE LA R</t>
  </si>
  <si>
    <t>(CONTRIBUCIÓN ESTATAL AL SEGURO DE SALUD, SEGÚN LEY NO. 17 DEL 22 DE OCTUBRE DE 1943, LEY CONSTITUTIVA DE LA C.C.S.S. Y REGLAMENTO NO. 7082 DEL 03 DE DICIEMBRE DE 1996 Y SUS REFORMAS. SEGÚN CONTRATO DEL PROYECTO DE LA ESCUELA NACIONAL DE POLICÍA DE LA REP</t>
  </si>
  <si>
    <t>Ced.Jur.: 3-007-475726</t>
  </si>
  <si>
    <t>(PARA CUBRIR PROYECTOS PRODUCTIVOS DE JÓVENES Y MUJERES RURALES EN COSTA RICA. SEGÚN LEY NO.2680, "CREACIÓN FUNDACIÓN CLUBES 4-S" Y SUS REFORMAS DEL 23/07/2012).</t>
  </si>
  <si>
    <t>Ced.Jur.: 3-007-045460</t>
  </si>
  <si>
    <t>2123</t>
  </si>
  <si>
    <t>Ced.Jur.: 4-000-153004</t>
  </si>
  <si>
    <t>Ced.Jur.: 3-007-042041</t>
  </si>
  <si>
    <t>(RECURSOS INCORPORADOS PARA CUBRIR GASTO OPERATIVO Y BRINDAR APOYO INSTITUCIONAL, EN ATENCIÓN DE LAS LEYES DE PROTECCIÓN DE OBTENCIONES VEGETALES Y TRATADO INTERNACIONAL DE RECURSOS FITOGENÉTICOS, LEY NO.6289 "LEY DE LA OFICINA NACIONAL DE SEMILLAS" DEL 0</t>
  </si>
  <si>
    <t>Ced.Jur.: 3-007-061194</t>
  </si>
  <si>
    <t>(CUOTA ORDINARIA ANUAL, SEGÚN LEY NO.8028 "REFORMA INTEGRAL AL CONTRATO GOBIERNO DE COSTA RICA Y EL INSTITUTO INTERAMERICANO DE COOPERACIÓN PARA LA AGRICULTURA (IICA) SOBRE CONSTITUCIÓN DEL CATIE" DEL 27/09/2000 Y SUS REFORMAS).</t>
  </si>
  <si>
    <t>Ced.Jur.: 3-003-045093</t>
  </si>
  <si>
    <t xml:space="preserve">(CUOTA ORDINARIA ANUAL, SEGÚN ACUERDO DE COOPERACIÓN TÉCNICA DEL 13/11/2003, INCLUYE RECURSOS PARA CUMPLIR CON LA IMPLEMENTACIÓN DE LA ESTRATEGIA CENTROAMERICANA DE DESARROLLO RURAL TERRITORIAL (EDECART) Y SEGÚN CONSEJO AGROPECUARIO CENTROAMERICANO (CAC) </t>
  </si>
  <si>
    <t>Ced.Jur.: 2-100-042000</t>
  </si>
  <si>
    <t>(CUOTA ORDINARIA ANUAL. LEY NO.6459 "CONVENCIÓN SOBRE EL INSTITUTO INTERAMERICANO DE COOPERACIÓN PARA LA AGRICULTURA" DEL 11/09/1980).</t>
  </si>
  <si>
    <t>Ced.Jur.: 3-003-045218</t>
  </si>
  <si>
    <t>(CUOTA ORDINARIA SEGÚN DECRETO LEGISLATIVO NO.9359 "CONVENIO INTERNACIONAL DEL CACAO" DEL 25/05/2016).</t>
  </si>
  <si>
    <t>Ced.Jur.: 3-007-117228</t>
  </si>
  <si>
    <t>Ced.Jur.: 2-100-042008</t>
  </si>
  <si>
    <t>(PARA ATENDER LOS GASTOS OPERATIVOS Y ADMINISTRATIVOS DEL CONSEJO, SEGÚN LO DISPUESTO EN LA LEY NO.7762, LEY GENERAL DE CONCESIÓN DE OBRAS PÚBLICAS CON SERVICIOS PÚBLICOS, DE 14/04/1998).</t>
  </si>
  <si>
    <t>Ced.Jur.: 3-007-228766</t>
  </si>
  <si>
    <t>(RECURSOS DESTINADOS PARA LA CONSERVACIÓN, MANTENIMIENTO, MEJORAMIENTO, REHABILITACIÓN Y CONSTRUCCIÓN DE OBRAS VIALES EN LA RED VIAL NACIONAL, SEGÚN LO DISPUESTO EN EL ARTÍCULO NO.5, INCISO A, DE LA LEY NO.8114, LEY DE SIMPLIFICACIÓN Y EFICIENCIA TRIBUTAR</t>
  </si>
  <si>
    <t>(CONTRAPARTIDA LOCAL PARA LA EJECUCIÓN DE LO DISPUESTO EN LOS ARTÍCULOS NOS. 3, 4, 5 Y 17 DE LA LEY DE APROBACIÓN DEL FINANCIAMIENTO AL PROYECTO REHABILITACIÓN Y EXTENSIÓN DE LA RUTA NACIONAL NO. 32 SECCIÓN CRUCE RUTA 4 - LIMÓN, NO.9293 DEL 04/05/2015).</t>
  </si>
  <si>
    <t>2185</t>
  </si>
  <si>
    <t>(RECURSOS ASIGNADOS AL LABORATORIO NACIONAL DE MATERIALES Y MODELOS ESTRUCTURALES -LANAMME-PARA QUE SEAN UTILIZADOS EXCLUSIVAMENTE EN LA FISCALIZACIÓN DE LOS PROYECTOS EN EJECUCIÓN O EN PROCESO DE CONTRATACIÓN DE LA RED VIAL, SEGÚN LO DISPUESTO EN EL ARTÍ</t>
  </si>
  <si>
    <t>Ced.Jur.: 3-014-042058</t>
  </si>
  <si>
    <t>Ced.Jur.: 3-014-042050</t>
  </si>
  <si>
    <t>Ced.Jur.: 3-014-042048</t>
  </si>
  <si>
    <t>Ced.Jur.: 3-014-042057</t>
  </si>
  <si>
    <t>Ced.Jur.: 3-014-042045</t>
  </si>
  <si>
    <t>Ced.Jur.: 3-014-042054</t>
  </si>
  <si>
    <t>Ced.Jur.: 3-014-042059</t>
  </si>
  <si>
    <t>Ced.Jur.: 3-014-042044</t>
  </si>
  <si>
    <t>Ced.Jur.: 3-014-045149</t>
  </si>
  <si>
    <t>Ced.Jur.: 3-014-042043</t>
  </si>
  <si>
    <t>Ced.Jur.: 3-014-042061</t>
  </si>
  <si>
    <t>Ced.Jur.: 3-014-042055</t>
  </si>
  <si>
    <t>Ced.Jur.: 3-014-042062</t>
  </si>
  <si>
    <t>Ced.Jur.: 3-014-042049</t>
  </si>
  <si>
    <t>Ced.Jur.: 3-014-042047</t>
  </si>
  <si>
    <t>Ced.Jur.: 3-014-042056</t>
  </si>
  <si>
    <t>Ced.Jur.: 3-014-042052</t>
  </si>
  <si>
    <t>Ced.Jur.: 3-014-042063</t>
  </si>
  <si>
    <t>Ced.Jur.: 3-014-042076</t>
  </si>
  <si>
    <t>Ced.Jur.: 3-014-042075</t>
  </si>
  <si>
    <t>Ced.Jur.: 3-014-042065</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</si>
  <si>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</si>
  <si>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</si>
  <si>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</si>
  <si>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</si>
  <si>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</si>
  <si>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</si>
  <si>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</si>
  <si>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</si>
  <si>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</si>
  <si>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</si>
  <si>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</si>
  <si>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</si>
  <si>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</si>
  <si>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 xml:space="preserve">(CON EL FIN DE ATENDER LO DISPUESTO EN EL ARTÍCULO NO.5, INCISO B. DE LA LEY NO. 8114 Y SUS REFORMAS, LEY DE SIMPLIFICACIÓN Y EFICIENCIA TRIBUTARIAS, MODIFICADO POR LA LEY NO. 9329 DE 15 DE OCTUBRE DE 2015, PARA APOYO A PROGRAMAS Y PROYECTOS DE INVERSIÓN </t>
  </si>
  <si>
    <t>Ced.Jur.: 3-014-042082</t>
  </si>
  <si>
    <t>(CON EL FIN DE ATENDER LO DISPUESTO EN EL ARTÍCULO NO. 5 , INCISO B. DE LA LEY NO. 8114 Y SUS REFORMAS, LEY DE SIMPLIFICACIÓN Y EFICIENCIA TRIBUTARIAS, MODIFICADO POR LA LEY NO. 9329 DE 15 DE OCTUBRE DE 2015, PARA APOYO A PROGRAMAS Y PROYECTOS DE INVERSIÓ</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</si>
  <si>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</si>
  <si>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</si>
  <si>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</si>
  <si>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</si>
  <si>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</si>
  <si>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</si>
  <si>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</si>
  <si>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</si>
  <si>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</si>
  <si>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</si>
  <si>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</si>
  <si>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</si>
  <si>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</si>
  <si>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</si>
  <si>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</si>
  <si>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</si>
  <si>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(PARA CUBRIR EL PAGO DE LA CUOTA ANUAL AL COMITÉ DE CAPACITACIÓN MARÍTIMA REGIONAL DE LA COMISIÓN CENTROAMERICANA DE TRANSPORTE MARÍTIMO (COCATRAM), EN CONDICIÓN DE MIEMBRO DE LA RED DE CAPACITACIÓN MARÍTIMO PORTUARIA DE CENTROAMÉRICA, SEGÚN ACUERDO "PUNT</t>
  </si>
  <si>
    <t>(PARA EL PAGO DE LA CUOTA ANUAL POR PARTICIPACIÓN DE COSTA RICA EN LA COMISIÓN INTERAMERICANA DE PUERTOS (CIP), COMO MIEMBRO ACTIVO DE LA ORGANIZACIÓN DE LOS ESTADOS AMERICANOS (OEA); SEGÚN RESOLUCIÓN NO. 5-80 DE LA XXLLL REUNIÓN DE MINISTROS RESPONSABLES</t>
  </si>
  <si>
    <t>Ced.Jur.: 2-100-042008.</t>
  </si>
  <si>
    <t>(COTIZACIÓN ESTATAL DE ACUERDO CON EL ARTÍCULO 15 DE LA LEY NO.7531 DE 10/07/1995).</t>
  </si>
  <si>
    <t>(PARA GASTOS DE OPERACIÓN SEGÚN LEY NO.6541 DEL 19/11/1980 SUS REFORMAS Y REGLAMENTO).</t>
  </si>
  <si>
    <t>Ced.Jur.: 3-007-045261</t>
  </si>
  <si>
    <t>(PARA GASTOS DE OPERACIÓN SEGÚN LEY NO. 7941, DEL 09/11/1999 Y LEY NO. 6541 DE 19/11/1980 SUS REFORMAS Y REGLAMENTO).</t>
  </si>
  <si>
    <t>Ced.Jur.: 3-007-311926</t>
  </si>
  <si>
    <t>(PARA GASTOS DE OPERACIÓN SEGÚN LEY NO. 7386, DEL 18-3-94 Y SUS REFORMAS).</t>
  </si>
  <si>
    <t>Ced.Jur.: 4-000-042150</t>
  </si>
  <si>
    <t>(PARA GASTOS DE OPERACIÓN SEGÚN LEY NO. 7386, DEL 18-03-94 Y SUS REFORMAS).</t>
  </si>
  <si>
    <t>(PARA GASTOS DE OPERACIÓN SEGÚN LEY NO. 7386, DEL 18/03/94 Y SUS REFORMAS).</t>
  </si>
  <si>
    <t>Ced.Jur.: 4-000-042145</t>
  </si>
  <si>
    <t>(PARA GASTOS DE OPERACIÓN SEGÚN LEY NO. 8457, DEL 4/10/2005).</t>
  </si>
  <si>
    <t>Ced.Jur.: 4-000-042151</t>
  </si>
  <si>
    <t>(PARA GASTOS DE OPERACIÓN SEGÚN LEY NO.8638 DEL 14/05/2008).</t>
  </si>
  <si>
    <t>Ced.Jur.: 3-007-556085</t>
  </si>
  <si>
    <t>(CONVENIO ESPECÍFICO DE COLABORACIÓN ENTRE EL MEP, EL INSTITUTO DE FRANCÉS DE COOPERACIÓN PARA AMÉRICA CENTRAL Y LA ASOCIACIÓN COSTARRICENSE DE PROFESORES DE FRANCÉS, PARA LA IMPLEMENTACIÓN DEL PROGRAMA DE MOVILIDAD, APOYO ACADÉMICO Y CURRICULAR DE ASISTE</t>
  </si>
  <si>
    <t>Ced.Jur.: 3-002-104737</t>
  </si>
  <si>
    <t>Ced.Jur.: 3-007-045231</t>
  </si>
  <si>
    <t>(PARA PAGO DE CUOTA, SEGÚN DECRETO NO. 758 DEL 11/10/1949).</t>
  </si>
  <si>
    <t>Ced.Jur.: 9-000-010031</t>
  </si>
  <si>
    <t>Ced.Jur.: 3-003-045123</t>
  </si>
  <si>
    <t>Ced.Jur.: 9-000-010032</t>
  </si>
  <si>
    <t>(PARA GASTOS DE OPERACIÓN, SEGÚN LEY NO. 6943 DEL 24/01/1984, Y ART. 12 D.E. 34276 DEL 05/11/2007).</t>
  </si>
  <si>
    <t>Ced.Jur.: 3-003-066320</t>
  </si>
  <si>
    <t>(PARA EL PAGO DE LA CUOTA DE PARTICIPACIÓN DE COSTA RICA EN LAS PRUEBAS DEL PROGRAMA PARA LA EVALUACIÓN DE ESTUDIANTES (PISA-RONDA 2017) SEGÚN ACUERDO DEL CONSEJO SUPERIOR DE EDUCACIÓN 02/01/08, INCISO 4, DEL 17/01/08. ADEMÁS SE INCLUYE RECURSOS PARA EL P</t>
  </si>
  <si>
    <t>Ced.Jur.: 9-000-010101</t>
  </si>
  <si>
    <t>Ced.Jur.: 9-000-010102</t>
  </si>
  <si>
    <t xml:space="preserve">(INCLUYE RECURSOS PARA LA REALIZACIÓN DE DISEÑOS MUSEOGRÁFICOS, CONGRUENTES CON LOS CONTENIDOS DEL CURRICULUM ESCUELAS BÁSICAS COSTARRICENSE, ELABORACIÓN DE MATERIALES DIDÁCTICOS QUE ACTÚEN COMO APOYO AL APRENDIZAJE DINÁMICO QUE SE PROGRAMEN EN LAS SALAS </t>
  </si>
  <si>
    <t>Ced.Jur.: 3-007-586646.</t>
  </si>
  <si>
    <t>(A DISTRIBUIR POR EL MEP, PARA CUBRIR EL COSTO DE ALIMENTACION, CATHERINE SERVICE, ARBITRAJES, PREMIACION, EVENTOS. TRANSPORTE, COMPRA DE IMPLEMENTOS, DECORACIÓN Y MEJORAS EN LAS INSTALACIONES DEPORTIVAS O DE VILLAS DE LOS CENTROS EDUCATIVOS PÚBLICOS Y DE</t>
  </si>
  <si>
    <t>(A DISTRIBUIR POR EL MEP, PARA SUFRAGAR LOS GASTO DE: ALIMENTACIÓN, PREMIACIÓN, HOSPEDAJE, TRANSPORTE, DIVULGACIÓN, ENTRE OTROS QUE SE REQUIEREN PARA LA REALIZACIÓN DE LA EXPOSICIÓN NACIONAL DE PLANES DE NEGOCIO DE JÓVENES EMPRENDEDORES (EXPOJOVEN), LA EX</t>
  </si>
  <si>
    <t>(PARA LA DOTACIÓN DE COLECCIONES DE LIBROS REQUERIDOS POR LAS BIBLIOTECAS ESCOLARES DE ACUERDO A LAS LECTURAS RECOMENDADAS Y DE APOYO AL CURRICULUM NACIONAL, SEGUN ARTÍCULO NO.78 DE LA CONSTITUCION POLITICA)</t>
  </si>
  <si>
    <t>(PARA CUBRIR PARCIALMENTE LOS COSTOS DEL APOYO ACADÉMICO ESPECIALIZADO DE INVESTIGACIÓN, DESARROLLO, FORMACIÓN PROFESIONAL, QUE BRINDA EL INSTITUTO INNOV@ DE LA FOD, AL PRONIE MEP-FOD, DE ACUERDO CON LA LEY NO. 8207 DEL 03-01-2002, CONVENIO DE COOPERACIÓN</t>
  </si>
  <si>
    <t>(PARA CUBRIR COSTOS DE OPERACIÓN DE APOYO AL PRONIE MEP-FOD, EN ESCUELAS PÚBLICAS DE ENSEÑANZA PREESCOLAR, I Y II CICLOS DE LA EDUCACIÓN GENERAL BÁSICA, SEGÚN LEY NO. 8207 DEL 03-01-2002, CONVENIO DE COOPERACIÓN PRONIE MEP - FOD, ASÍ COMO EL ACUERDO DE EJ</t>
  </si>
  <si>
    <t>(RECURSOS PARA GASTOS DE OPERACIÓN, SEGÚN LEY NO. 7658 DEL 11/02/1997).</t>
  </si>
  <si>
    <t>Ced.Jur.: 3-007-201398</t>
  </si>
  <si>
    <t>(PARA ATENDER EL PROGRAMA DE TRANSFERENCIAS MONETARIAS CONDICIONADAS, PARA EL MANTENIMIENTO DE ADOLESCENTES DE ESCASOS RECURSOS EN EL SISTEMA EDUCATIVO, SEGÚN LEY NO. 4760 DEL 04/05/1971 Y SUS REFORMAS Y LEY NO.8783 DEL 13/10/09).</t>
  </si>
  <si>
    <t>Ced.Jur.: 4-000-042144</t>
  </si>
  <si>
    <t>(A DISTRIBUIR POR EL MEP PARA EL SUBSIDIO DE PASAJES PARA EL TRANSPORTE DE ESTUDIANTES, SEGÚN ARTÍCULO NO. 78 DE LA CONSTITUCIÓN POLÍTICA).</t>
  </si>
  <si>
    <t>( A DISTRIBUIR POR EL MEP, PARA ATENDER ESTUDIANTES DEL PROGRAMA DE INTEGRACIÓN, SEGÚN LEY NO. 7600 DEL 02/05/1996, GACETA NO. 102 DEL 29/05/1996).</t>
  </si>
  <si>
    <t>(A DISTRIBUIR POR EL MEP A LOS PATRONATOS ESCOLARES DE LAS ESCUELAS DE ATENCIÓN PRIORITARIA O URBANO MARGINALES , PARA LA ADQUISICIÓN DE MATERIAL DIDÁCTICO, ALIMENTACIÓN, MEJORAMIENTO, Y MANTENIMIENTO DE LA INFRAESTRUCTURA EDUCATIVA, SEGÚN LEY 7972 DEL 22</t>
  </si>
  <si>
    <t>(A DISTRIBUIR POR EL MEP, PARA GASTOS VARIOS DE LAS JUNTAS DE EDUCACIÓN SEGÚN LEY NO. 6746 DEL 29/04/82 Y EL ARTÍCULO 78 DE LA CONSTITUCIÓN POLÍTICA).</t>
  </si>
  <si>
    <t xml:space="preserve">(A DISTRIBUIR POR EL MEP, INCLUYE RECURSOS PARA SUFRAGAR GASTOS DE OBLIGACIONES GENERADAS A PARTIR DE SENTENCIAS JUDICIALES U OTRA RELACIONADA, DEUDAS POR CONCEPTO DE SERVICIOS PÚBLICOS E IMPUESTOS, EMERGENCIAS PROVOCADAS POR DESASTRES NATURALES, IMPORTE </t>
  </si>
  <si>
    <t>(A DISTRIBUIR POR EL MEP, INCLUYE RECURSOS PARA SUFRAGAR GASTOS DE OBLIGACIONES, DENTRO DE LAS QUE SE DESTACAN: LAS GENERADAS DE SENTENCIAS JUDICIALES U OTRA RELACIONADA, DEUDAS POR CONCEPTO DE SERVICIOS PÚBLICOS E IMPUESTOS, EMERGENCIAS PROVOCADAS POR DE</t>
  </si>
  <si>
    <t>Ced.Jur.: 3-008-134912</t>
  </si>
  <si>
    <t>Ced.Jur.: 3-008-110387</t>
  </si>
  <si>
    <t>Ced.Jur.: 3-008-135424</t>
  </si>
  <si>
    <t>Ced.Jur.: 3-008-134995</t>
  </si>
  <si>
    <t>Ced.Jur.: 3-008-113166</t>
  </si>
  <si>
    <t>Ced.Jur.: 3-008-325152</t>
  </si>
  <si>
    <t>Ced.Jur.: 3-008-218709</t>
  </si>
  <si>
    <t>Ced.Jur.: 3-008-373331</t>
  </si>
  <si>
    <t>Ced.Jur.: 3-008-137531</t>
  </si>
  <si>
    <t>Ced.Jur.: 3-008-396075</t>
  </si>
  <si>
    <t>Ced.Jur.: 3-008-473413</t>
  </si>
  <si>
    <t>Ced.Jur.: 3-008-732584</t>
  </si>
  <si>
    <t>Ced.Jur.: 3-008-734127</t>
  </si>
  <si>
    <t>(A DISTRIBUIR POR EL MEP, PARA ATENDER LAS NECESIDADES QUE SURJAN DE LOS PLANES DE DESARROLLO RURAL EN MATERIA DE EDUCACIÓN TÉCNICA, ASÍ COMO A LA ATENCIÓN DE PROYECTOS DIRIGIDOS A MEJORAR LAS CONDICIONES EDUCATIVAS, DE ACUERDO CON EL ARTÍCULO 37 INCISO A</t>
  </si>
  <si>
    <t xml:space="preserve">(A DISTRIBUIR POR EL MEP, INCLUYE RECURSOS PARA SUFRAGAR GASTOS DE OBLIGACIONES, DENTRO DE LAS QUE DESTACAN: LAS GENERADAS A PARTIR DE SENTENCIAS JUDICIALES U OTRA RELACIONADA, DEUDAS POR CONCEPTO DE SERVICIOS PÚBLICOS E IMPUESTOS, EMERGENCIAS PROVOCADAS </t>
  </si>
  <si>
    <t>(PARA GASTOS DE OPERACIÓN , SEGÚN LEY NO. 7600 DEL 02/05/1996).</t>
  </si>
  <si>
    <t>Ced.Jur.: 3-008-051010</t>
  </si>
  <si>
    <t>(PARA GASTOS DE OPERACIÓN, SEGÚN LEY NO. 7600 DEL 02/05/1995. INCLUYE RECURSOS PARA EL PAGO DE VIÁTICOS, MANTENIMIENTO DE EDIFICIO Y EQUIPO Y MATERIALES Y SUMINISTROS).</t>
  </si>
  <si>
    <t>Ced.Jur.: 3-008-084705</t>
  </si>
  <si>
    <t>(A DISTRIBUIR POR EL MEP, PARA EL PROGRAMA DE INTEGRACIÓN, SEGÚN LEY NO. 7600 DEL 02/05/1996).</t>
  </si>
  <si>
    <t>( A DISTRIBUIR POR EL MEP, SEGÚN ARTÍCULO NO. 16 DE LA LEY 8283 DEL 28/05/2002 PARA DESARROLLAR EL III Y IV CICLO DE LA EDUCACIÓN ESPECIAL Y DESARROLLO DE EQUIPOS DE APOYO PARA LA FORMACIÓN DE ESTUDIANTES CON DISCAPACIDAD MATRICULADOS EN EL SISTEMA EDUCAT</t>
  </si>
  <si>
    <t>(A DISTRIBUIR POR EL MEP, INCLUYE RECURSOS PARA SUFRAGAR GASTOS DE OBLIGACIONES GENERADAS POR SENTENCIAS JUDICIALES, DEUDAS POR CONCEPTO DE SERVICIOS PÚBLICOS E IMPUESTOS, EMERGENCIAS POR DESASTRES NATURALES, IMPORTE POR MATRÍCULA NO REPORTADA ENTRE OTROS</t>
  </si>
  <si>
    <t>Ced.Jur.: 3-008-075789</t>
  </si>
  <si>
    <t>(ARTÍCULO 16 DE LA LEY NO. 8283, RECURSOS PARA PROMOVER LA COMPETICIÓN DEPORTIVA DE PERSONAS CON DISCAPACIDAD EN EVENTOS OLÍMPICOS Y PARALÍMPICOS NACIONALES E INTERNACIONALES).</t>
  </si>
  <si>
    <t>Ced.Jur.: 3-002-374546</t>
  </si>
  <si>
    <t>( A DISTRIBUIR POR EL MEP, PARA GASTOS VARIOS DE LAS JUNTAS ADMINISTRATIVAS Y EDUCACIÓN SEGÚN LEY NO. 6746 DEL 29/04/1982 Y EL ARTÍCULO 78 DE LA CONSTITUCIÓN POLÍTICA).</t>
  </si>
  <si>
    <t>Ced.Jur.: 3-007-227851</t>
  </si>
  <si>
    <t>(PARA FINANCIAR PROGRAMAS DE DIFUSIÓN, EDUCACIÓN Y PREVENCIÓN EN COORDINACIÓN CON EL MINISTERIO DE EDUCACIÓN PÚBLICA Y EL CONSEJO NACIONAL DE POLÍTICA PÚBLICA DE LA PERSONA JOVEN, DE CONFORMIDAD CON LO ESTABLECIDO EN EL ARTÍCULO NO.15, INCISO D), DE LA LE</t>
  </si>
  <si>
    <t>(PARA GASTOS DE OPERACIÓN, SEGÚN LEY NO. 2171 DEL 30/10/1957).</t>
  </si>
  <si>
    <t>Ced.Jur.: 3-007-042038</t>
  </si>
  <si>
    <t>Ced.Jur.: 3-007-342750</t>
  </si>
  <si>
    <t>Ced.Jur.: 3-007-045313</t>
  </si>
  <si>
    <t>Ced.Jur.: 3-007-610100</t>
  </si>
  <si>
    <t>(CONTRIBUCIÓN ESTATAL PARA TRABAJADORES DEL SECTOR PRIVADO Y SECTOR PÚBLICO DESCENTRALIZADO Y DEMÁS SECTORES, POR CONCEPTO DE CUOTA ESTADO COMO TAL SEGURO DE SALUD, SEGÚN LEY NO.17 DE 22 DE OCTUBRE DE 1943 Y SUS REFORMAS).</t>
  </si>
  <si>
    <t>3210</t>
  </si>
  <si>
    <t>(PARA EL FINANCIAMIENTO DE LOS EXÁMENES DE ADN, DE CONFORMIDAD CON LA LEY DE PATERNIDAD RESPONSABLE, LEY NO.8101 DEL 16/04/2001).</t>
  </si>
  <si>
    <t>(CONVENIOS ESPECIALES SEGURO SALUD, SEGÚN LEY NO.17 DE 22 DE OCTUBRE DE 1943 Y SUS REFORMAS).</t>
  </si>
  <si>
    <t>(PARA PAGO POR ATENCIÓN A ASEGURADOS POR CUENTA DEL ESTADO POR CONCEPTO DE LEYES ESPECIALES, SEGÚN LEY NO.17 DE 22/10/1943 Y SUS REFORMAS).</t>
  </si>
  <si>
    <t>Ced.Jur.: 3-007-045134</t>
  </si>
  <si>
    <t>(PARA COMITÉS AUXILIARES DE LA ASOCIACIÓN CRUZ ROJA COSTARRICENSE, SEGÚN LEY NO.7972 DEL 22/12/1999 Y SUS REFORMAS).</t>
  </si>
  <si>
    <t>(CUOTA ORDINARIA, SEGÚN DECLARACIÓN DE SAN SALVADOR Y EL TRATADO DE INTEGRACIÓN SOCIAL CENTROAMERICANA, LEY NO.7631 DEL 26 DE SETIEMBRE DE1996).</t>
  </si>
  <si>
    <t>Ced.Jur.: 2-100-042010</t>
  </si>
  <si>
    <t>2134</t>
  </si>
  <si>
    <t>(CUOTA DE COOPERACIÓN SEGÚN LEY NO.3440 DE 26 DE OCTUBRE DE 1964).</t>
  </si>
  <si>
    <t>(SUBVENCIÓN ORDINARIA, SEGÚN LEY NO. 7648 DEL 09/12/1996).</t>
  </si>
  <si>
    <t>Ced.Jur.: 3-007-042039</t>
  </si>
  <si>
    <t>3550</t>
  </si>
  <si>
    <t>(PARA EL PAGO DE SALARIOS Y GASTOS DE OPERACIÓN, SEGÚN LEY NO. 5251 DEL 11/07/1973).</t>
  </si>
  <si>
    <t>Ced.Jur.: 3-007-045795</t>
  </si>
  <si>
    <t>(PARA FINANCIAR LAS PENSIONES DEL RÉGIMEN NO CONTRIBUTIVO ADMINISTRADO POR LA CCSS, SEGÚN ARTÍCULO NO. 14, INCISO B, DE LA LEY NO. 7972 DEL 22/12/99).</t>
  </si>
  <si>
    <t>(PARA FINANCIAR LAS PENSIONES DEL REGIMEN NO CONTRIBUTIVO ADMINISTRADO POR LA C.C.S.S. SEGÚN LO DISPUESTO EN EL ARTÍCULO NO. 612, INCISO B DEL CODIGO DE TRABAJO LEY NO. 2 DEL 27/08/1943, MODIFICADO POR LA LEY NO. 7983 DEL 16/02/2000).</t>
  </si>
  <si>
    <t>Ced.Jur.: 3-002-045586</t>
  </si>
  <si>
    <t>(PARA GASTOS DE OPERACIÓN Y SALARIOS, SEGÚN LEY NO. 2291 DEL 20/11/58 Y SUS REFORMAS).</t>
  </si>
  <si>
    <t>(CUOTA ORDINARIA SEGÚN LEY NO. 8254 DEL 02/05/2002).</t>
  </si>
  <si>
    <t>Ced.Jur.: 3-003-352294</t>
  </si>
  <si>
    <t>Ced.Jur.: 3-003-061516</t>
  </si>
  <si>
    <t>(CUOTA ORDINARIA SEGÚN CARTA CONSTITUCIONAL DE LA OISS APROBADA EN 1954, LEY NO. 7214 DEL 18/12/1990).</t>
  </si>
  <si>
    <t>(PARA CUBRIR EL DÉFICIT PRESUPUESTARIO DE LAS PENSIONES DEL RÉGIMEN NO CONTRIBUTIVO ADMINISTRADO POR LA CCSS, SEGÚN ARTÍCULO 77 DE LA LEY NO. 7983 DEL 16 DE FEBRERO DE 2000 Y LEY NO. 8783 DEL 13 DE OCTUBRE DE 2009).</t>
  </si>
  <si>
    <t>(PARA EL FINANCIAMIENTO DE LAS PENSIONES DE ADULTOS MAYORES EN SITUACIÓN DE POBREZA, QUE NO ESTÉN CUBIERTOS POR OTROS REGÍMENES, SEGÚN LEY NO. 7983 DEL 16 DE FEBRERO DE 2000 Y LEY NO. 8783 DEL 13 DE OCTUBRE DE 2009).</t>
  </si>
  <si>
    <t>(PARA DAR FINANCIAMIENTO Y CONTINUIDAD AL PROGRAMA SEGURIDAD ALIMENTARIA, SEGÚN LEY NO. 4760, CAPITULO IV, ARTÍCULO 14, INCISO B DEL 04/05/1971 Y LEY NO. 8783 DEL 13/10/09).</t>
  </si>
  <si>
    <t>3360</t>
  </si>
  <si>
    <t>(PARA GASTOS DE OPERACIÓN SEGÚN LEY NO. 8261 DEL 02/05/2002).</t>
  </si>
  <si>
    <t>Ced.Jur.: 3-007-061189</t>
  </si>
  <si>
    <t>(PARA PREVENIR SITUACIONES DE RIESGO INMINENTE DE EMERGENCIA Y ATENCIÓN DE EMERGENCIAS, SEGÚN ARTÍCULO NO. 36 DE LA LEY NO. 7914 DEL 28/09/1999).</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</si>
  <si>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</si>
  <si>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</si>
  <si>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(PARA GASTOS DE OPERACIÓN SEGÚN LEY NO. 7429 DEL 14/09/1994 Y EL DECRETO NO. 11496 DEL 14/05/1980).</t>
  </si>
  <si>
    <t>Ced.Jur.: 3-007-07550009</t>
  </si>
  <si>
    <t>(PARA GASTOS DE OPERACIÓN SEGÚN LEY NO. 6091 DEL 07/10/1977).</t>
  </si>
  <si>
    <t>Ced.Jur.: 3-007-06100018</t>
  </si>
  <si>
    <t>(PARA GASTOS DE OPERACIÓN SEGÚN LEY NO. 5574 DEL 17/09/1974 Y LEY NO. 7202 DEL 24/10/1990).</t>
  </si>
  <si>
    <t>Ced.Jur.: 3-007-04202901</t>
  </si>
  <si>
    <t>(PARA GASTOS DE OPERACIÓN SEGÚN LEY NO. 6572 DEL 23/04/1981).</t>
  </si>
  <si>
    <t>Ced.Jur.: 3-007-06172511</t>
  </si>
  <si>
    <t>(PARA GASTOS DE OPERACIÓN SEGÚN LEY NO. 7606 DEL 24/05/1996).</t>
  </si>
  <si>
    <t>Ced.Jur.: 3-007-192806</t>
  </si>
  <si>
    <t>Ced.Jur.: 3-007-153889</t>
  </si>
  <si>
    <t>(PARA GASTOS DE OPERACIÓN, SEGÚN LEY NO. 3191 DEL 17/09/63 , CONVENIO MULTILATERAL DE ASOCIACIONES DE ACADEMIA DE LA LENGUA ESPAÑOLA).</t>
  </si>
  <si>
    <t>Ced.Jur.: 3-007-140504</t>
  </si>
  <si>
    <t>(PARA EL ARCHIVO HISTÓRICO ARQUIDIOCESANO, SEGÚN LEY NO. 6475 DEL 25/09/1980).</t>
  </si>
  <si>
    <t>Ced.Jur.: 3-010-045148</t>
  </si>
  <si>
    <t>(CUOTA ANUAL DE MEMBRESÍA, SEGÚN LEY NO. 5550 DEL 09/08/1974).</t>
  </si>
  <si>
    <t>Ced.Jur.: 2-100-042011</t>
  </si>
  <si>
    <t>(CUOTA ORDINARIA, SEGÚN DECRETOS NOS. 14377-C DEL 16/03/1983 Y 23983-C DEL 19/01/1995).</t>
  </si>
  <si>
    <t>(PARA GASTOS DE OPERACIÓN SEGÚN LEY NO. 7023 DEL 13/03/1986).</t>
  </si>
  <si>
    <t>Ced.Jur.: 3-007-07568116</t>
  </si>
  <si>
    <t>(PARA GASTOS DE OPERACION SEGUN LEY NO 8290 DEL 23/07/2002).</t>
  </si>
  <si>
    <t>Ced.Jur.: 3-007-11097810</t>
  </si>
  <si>
    <t>(PARA GASTOS DE OPERACIÓN, SEGÚN LEY NO. 8894 DEL 10/11/2010).</t>
  </si>
  <si>
    <t>Ced.Jur.: 3-007-628704</t>
  </si>
  <si>
    <t>(DE CONFORMIDAD CON EL ARTÍCULO 20, INCISO B, LEY PROTECCIÓN DE LA PERSONA FRENTE AL TRATAMIENTO DE SUS DATOS PERSONALES NO. 8968 DEL 07/07/2011).</t>
  </si>
  <si>
    <t>Ced.Jur.: 3-007-655746</t>
  </si>
  <si>
    <t>(CUOTA ANUAL ORDINARIA PARA LA PREVENCIÓN DEL DELITO SEGÚN ARTÍCULOS 4 Y 5 DE LA LEY NO. 6135, ACUERDO CON ONU PARA ESTABLECER EL ILANUD DEL 18/11/1977).</t>
  </si>
  <si>
    <t>Ced.Jur.: 3-003-045597</t>
  </si>
  <si>
    <t>(DECRETO EJECUTIVO NO. 37983-COMEX-MP DEL 09/09/2013, PUBLICADO EN LA GACETA NO. 207 DEL 28/10/2013). (CUOTA ANUAL ORDINARIA DE PARTICIPACIÓN EN EL GRUPO DE TRABAJO DE COHECHO EN LAS TRANSACCIONES INTERNACIONALES).</t>
  </si>
  <si>
    <t>Ced.Jur.: 2-100-042006</t>
  </si>
  <si>
    <t>(PARA PAGO DE CUOTAS DE PARTICIPACIÓN ORDINARIA A LA ORGANIZACIÓN MUNDIAL DEL COMERCIO (OMC), SEGÚN LEY NO.7475 "ACUERDO POR EL QUE SE ESTABLECE LA OMC", DEL 20/12/1994).</t>
  </si>
  <si>
    <t>(PARA PAGO DE CUOTAS DE PARTICIPACIÓN ORDINARIA SEGÚN ARTÍCULO NO.28 DEL PROTOCOLO DE TEGUCIGALPA SUSCRITO POR LOS PRESIDENTES DE CENTROAMÉRICA EL 13/12/1991).</t>
  </si>
  <si>
    <t>(PARA PAGO DE COSTOS POR PROCESOS DE ARBITRAJES COMERCIALES, SEGÚN LEY NO.7332 DEL 30/03/1993 "CONVENIO ARREGLO DE DIFERENCIAS DE INVERSIONES (CIADI) ENTRE ESTADOS Y NACIONALES DE OTROS ESTADOS").</t>
  </si>
  <si>
    <t>(INCLUYE ¢3.200.000.000,00 PARA EL FINANCIAMIENTO DE GASTOS OPERATIVOS Y ¢428.000.000,00 PARA LA EJECUCIÓN DE LA ENCUESTA NACIONAL DE HOGARES (ENAHO). LEY NO. 7839 PUBLICADA EL 04/11/1998).</t>
  </si>
  <si>
    <t>Ced.Jur.: 3-007-241710</t>
  </si>
  <si>
    <t>(CUOTA ANUAL ORDINARIA. ARTÍCULO 1º DE LA LEY NO. 6352 DEL 05/09/1979; ARTÍCULO 50, INCISO 2 DE LOS ESTATUTOS DEL CLAD Y ARTÍCULO 49, INCISO 1 DEL ESTATUTO DEL CLAD, APROBADO EN LA XL REUNIÓN ORDINARIA DEL CONSEJO DIRECTIVO DEL CLAD, SANTO DOMINGO, REPÚBL</t>
  </si>
  <si>
    <t>(PARA GASTOS DE OPERACIÓN DE CONVENIO CITA-MAG, SEGÚN ART. 36 DE LEY NO. 4895 DEL 16/11/1971).</t>
  </si>
  <si>
    <t>Ced.Jur.: 4-000-04214936</t>
  </si>
  <si>
    <t>Ced.Jur.: 3-007-04553802</t>
  </si>
  <si>
    <t>Ced.Jur.: 3-007-34816320</t>
  </si>
  <si>
    <t>Ced.Jur.: 3-007-04544607</t>
  </si>
  <si>
    <t>Ced.Jur.: 3-007-15484522</t>
  </si>
  <si>
    <t>(PARA ATENDER GASTOS POR SALARIOS Y OTROS GASTOS ADMINISTRATIVOS, SEGÚN LEY NO. 7788 LEY DE BIODIVERSIDAD DEL 30 DE ABRIL DE 1998).</t>
  </si>
  <si>
    <t>Ced.Jur.: 3-007-300698</t>
  </si>
  <si>
    <t>Ced.Jur.: 3-006-118658</t>
  </si>
  <si>
    <t>(PAGO DE CUOTA ANUAL ORDINARIA, SEGÚN DECRETO NO. 189-16 MIRENEN DEL 30 DE MARZO DE 1989).</t>
  </si>
  <si>
    <t>(PAGO DE CUOTA ANUAL ORDINARIA, SEGÚN LEY NO.7350, ACUERDO CON LA UNIÓN INTERNACIONAL PARA LA CONSERVACIÓN DE NATURALEZA Y RECURSOS NATURALES (U.I.C.N.) PARA EL ESTABLECIMIENTO DE SU SEDE REGIONAL PARA CENTROAMÉRICA DEL 06 DE JULIO DE 1993).</t>
  </si>
  <si>
    <t>(PAGO DE CUOTA ANUAL ORDINARIA, SEGÚN LEY NO.7226, CONVENIO CONSTITUTIVO COMISIÓN CENTROAMERICANA AMBIENTE Y DESARROLLO DEL 02 DE ABRIL DE 1991 Y LEY NO. 7498, PROTOCOLO CONVENIO DE COMISIÓN CENTROAMERICANA AMBIENTE Y DESARROLLO DEL 02 DE MAYO DE 1995).</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</si>
  <si>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</si>
  <si>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</si>
  <si>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</si>
  <si>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t>
  </si>
  <si>
    <t>(PAGO DE CUOTA ANUAL ORDINARIA, CONVENIO PARA LA PROTECCIÓN Y DESARROLLO DEL MEDIO MARINO DE LA REGIÓN DEL GRAN CARIBE, SEGÚN LEY NO.7227, CONVENIO PROTECCIÓN MEDIO MARINO Y PROTOCOLO DERRAMES HIDROCARBUROS DEL 22 DE ABRIL DE 1991).</t>
  </si>
  <si>
    <t>(PAGO DE CUOTA ANUAL, PROGRAMA DE LAS NACIONES UNIDAS, PROTOCOLO DE KYOTO DE LA CONVENCIÓN MARCO DE LAS NACIONES UNIDAS SOBRE EL CAMBIO CLIMÁTICO, SEGÚN TRATADO NO. 8219 DEL 08 DE MARZO DEL 2002 RATIFICADO POR DECRETO EJECUTIVO NO. 30602 DEL 05 DE JULIO D</t>
  </si>
  <si>
    <t>(PAGO DE CUOTA ANUAL ORDINARIA, CONTRIBUCIÓN AL FONDO FIDUCIARIO PARA EL CONVENIO SOBRE LA DIVERSIDAD BIOLÓGICA, SEGÚN LEY NO.7416, CONVENIO SOBRE DIVERSIDAD BIOLÓGICA Y ANEXOS (RÍO DE JANEIRO, 1992) DEL 30 DE JUNIO DE 1994).</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</si>
  <si>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</si>
  <si>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t>
  </si>
  <si>
    <t>(PAGO DE CUOTA ANUAL ORDINARIA, SEGÚN LEY NO.142, CARTA ORGANIZACIÓN DE NACIONES UNIDAS Y ACUERDOS PROVISIONALES ONU DEL 06 DE AGOSTO DE 1945).</t>
  </si>
  <si>
    <t>(PARA ATENDER LO DISPUESTO EN LA LEY NO. 8114, LEY DE SIMPLIFICACIÓN Y EFICIENCIA TRIBUTARIAS DEL 04 DE JULIO DEL 2001, ARTÍCULO NO. 5).</t>
  </si>
  <si>
    <t>(PAGO DE CUOTA ANUAL ORDINARIA, SEGÚN LEY NO. 3345, APRUEBA CONVENIO CON ORGANISMOS ESPECIALIZADOS DE NACIONES UNIDAS ONU DEL 05 DE AGOSTO DE 1964).</t>
  </si>
  <si>
    <t>(PARA EL PAGO DE LA CUOTA ORDINARIA, SEGÚN LEY NO.7402, ACUERDO DEL INSTITUTO INTERAMERICANO DE INVESTIGACIÓN DE CAMBIO GLOBAL DEL 03 DE MAYO DE 1994).</t>
  </si>
  <si>
    <t>(PAGO DE CUOTA ANUAL ORDINARIA SEGÚN LEY NO. 5770, CONVENIO CONSTITUTIVO DE LA ORGANIZACIÓN LATINOAMERICANA DE ENERGÍA (OLADE) DEL 13 DE AGOSTO DE 1975).</t>
  </si>
  <si>
    <t>(CONTRIBUCIÓN ESTATAL AL SEGURO DE SALUD, SEGÚN LEY NO. 17 DEL 22/10/1943, LEY CONSTITUTIVA DE LA C.C.S.S. Y REGLAMENTO NO. 7082 DEL 03/12/1996 Y SUS REFORMAS).</t>
  </si>
  <si>
    <t>(CUOTA PATRONAL POR CONCEPTO DE SEGURO DE SALUD, SEGÚN LEY NO. 17 DEL 22/10/1943, LEY CONSTITUTIVA DE LA C.C.S.S. Y REGLAMENTO NO. 7082 DEL 03/12/1996 Y SUS REFORMAS).</t>
  </si>
  <si>
    <t>3140</t>
  </si>
  <si>
    <t>3421</t>
  </si>
  <si>
    <t>(CONSTRUCCIÓN DE PUENTES PEATONALES EN EL CANTÓN DE ALAJUELA, DISTRITO ALAJUELA, SEGÚN LA LEY NO. 7755 DEL 23/02/1998).</t>
  </si>
  <si>
    <t>(MEJORAS EN LA INFRAESTRUCTURA VIAL Y COMUNAL EN LA COMUNIDAD DE SAN RAMÓN, DISTRITO SAN RAMÓN, SEGÚN LA LEY NO. 7755 DEL 23/02/1998).</t>
  </si>
  <si>
    <t>(MEJORAS EN LA INFRAESTRUCTURA VIAL Y COMUNAL EN LA COMUNIDAD DE SAN ISIDRO, DISTRITO SAN ISIDRO, SEGÚN LA LEY NO. 7755 DEL 23/02/1998).</t>
  </si>
  <si>
    <t>(MEJORAS EN LA INFRAESTRUCTURA VIAL Y COMUNAL EN LA COMUNIDAD DE ALFARO, DISTRITO ALFARO, SEGÚN LA LEY NO. 7755 DEL 23/02/1998).</t>
  </si>
  <si>
    <t>(MEJORAS EN LA INFRAESTRUCTURA VIAL Y COMUNAL EN LA COMUNIDAD DE VOLIO, DISTRITO VOLIO, SEGÚN LA LEY NO. 7755 DEL 23/02/1998).</t>
  </si>
  <si>
    <t>(MEJORAS EN LA INFRAESTRUCTURA VIAL Y COMUNAL EN LA COMUNIDAD DE CONCEPCIÓN, DISTRITO CONCEPCIÓN, SEGÚN LA LEY NO. 7755 DEL 23/02/1998).</t>
  </si>
  <si>
    <t>(MEJORAS EN LA INFRAESTRUCTURA VIAL Y COMUNAL EN LA COMUNIDAD DE PIEDADES SUR, DISTRITO PIEDADES SUR, SEGÚN LA LEY NO. 7755 DEL 23/02/1998).</t>
  </si>
  <si>
    <t>3110</t>
  </si>
  <si>
    <t>3411</t>
  </si>
  <si>
    <t>3450</t>
  </si>
  <si>
    <t>(PROGRAMA DE FORMACIÓN EN IGUALDAD DE GÉNERO Y DERECHOS HUMANOS Y CARTA DE ENTENDIMIENTO ENTRE EL T.S.E., LA UNIVERSIDAD NACIONAL Y LA FUNDACIÓN PARA EL DESARROLLO ACADÉMICO DE LA UNIVERSIDAD NACIONAL, APROBADO POR EL T.S.E. EN SESIÓN N.° 77-2016 CELEBRAD</t>
  </si>
  <si>
    <t>Ced.Jur.: 4-000-04215112</t>
  </si>
  <si>
    <t>(PARA EL CENTRO DE ASESORÍA Y PROMOCIÓN ELECTORAL (CAPEL), COMO SECRETARÍA TÉCNICA DE LA ASOCIACIÓN DE ORGANIZACIONES ELECTORALES CONOCIDA COMO "PROTOCOLO DE TIKAL", CUOTA ANUAL ORDINARIA ACORDADA EN XII CONFERENCIA DE ORGANISMOS ELECTORALES DE CENTROAMÉR</t>
  </si>
  <si>
    <t>(PARA APOYO A LA REALIZACIÓN DE ESTUDIOS Y DOCUMENTOS RELATIVOS A TEMAS ELECTORALES Y OTROS, Y CONTAR CON INFORMACION TÉCNICA Y ESPECIALIZADA EN TEMAS DE POBLACIÓN Y SOCIO-POLÍTICOS, QUE DEN LUZ HACIA TENDENCIA QUE PUEDE MOTIVAR LA TOMA DE DECISIONES EN M</t>
  </si>
  <si>
    <t>Amortización de Otras Obligaciones</t>
  </si>
  <si>
    <t>COOPERATIVA DE AHORRO Y CRÉDITO DE LOS EMPLEADOS DE LA ASAMBLEA LEGISLATIVA R. L. (COOPEASAMBLEA R.L</t>
  </si>
  <si>
    <t>(PAGO DE COMISIONES POR SERVICIOS FINANCIEROS A BANCOS O INSTITUCIONES DOMICILIADAS EN EL EXTERIOR, POR TRANSFERENCIAS A ORGANISMOS INTERNACIONALES).</t>
  </si>
  <si>
    <t>(PARA PAGO DE CERTIFICACIÓN RAYOS X).</t>
  </si>
  <si>
    <t>(PAGO DE SERVICIOS PROFESIONALES Y TÉCNICOS EN EL CAMPO DE LA ABOGACÍA Y EL NOTARIADO, PRODUCTO DE LA ADQUISICIÓN DE TERRENOS, EDIFICACIONES Y CANCELACIÓN DE INDEMNIZACIONES, EN ÁREAS ALEDAÑAS A LOS TERRENOS DE LA INSTITUCIÓN EN LOS QUE SE CONSTRUYE EL EDIFICIO PRINCIPAL).</t>
  </si>
  <si>
    <t>(REORGANIZACIÓN DEL DEPARTAMENTO DE INFORMÁTICA DEL COMITÉ PERMANENTE DE TECNOLOGÍAS DE INFORMACIÓN-COPETI).</t>
  </si>
  <si>
    <t>(CONSULTORÍA EN SISTEMAS DE GESTIÓN DE SEGURIDAD Y DESARROLLO DE SOFTWARE DE SISTEMAS DE GESTIÓN DOCUMENTAL).</t>
  </si>
  <si>
    <t>(PAGO DE REVISIÓN TÉCNICA VEHICULAR,RASTREO VEHICULAR GPS, INTERPRETE DE LESCO Y SERVICIOS DE FUMIGACIÓN).</t>
  </si>
  <si>
    <t>(PARA ACTIVIDADES PROTOCOLARIAS PROPIAS DE LA INSTITUCIÓN COMO RECIBIR DIPLOMÁTICOS DE OTRAS LEGISLATURAS EN DIFERENTES EVENTOS, Y LA DEL 1° DE MAYO).</t>
  </si>
  <si>
    <t>(PARA EL PAGO DE INCAPACIDADES DEL PERSONAL).</t>
  </si>
  <si>
    <t>(PARA EL PAGO POR ESTE CONCEPTO SEGÚN RESOLUCIONES ADMINISTRATIVAS Y SENTENCIAS JUDICIALES).</t>
  </si>
  <si>
    <t>(PARA EL PAGO DE SERVICIOS DE INFRAESTRUCTURA EN LA NUBE Y EL PAGO DE DERECHO DE USO DE HERRAMIENTAS EN LÍNEA).</t>
  </si>
  <si>
    <t>(PARA EL PAGO DE LA ANUALIDAD DE TELEPEAJE QUICKPASS, DE COMISIONES POR PAGO DE SERVICIO DE INTERNET BANKING, DE COMISIONES POR USO DE TARJETAS PARA PAGO DE COMBUSTIBLE Y DE SERVICIO MENSUAL POR EL USO DE LA PLATAFORMA DE COMPRAS MER-LINK).</t>
  </si>
  <si>
    <t>(PARA EL PAGO DEL SERVICIO MÉDICO DE EMPRESA Y DE EVALUACIÓN DE SERVICIOS DE ALIMENTACIÓN).</t>
  </si>
  <si>
    <t>(PAGO DE SERVICIOS DE ANÁLISIS DE VULNERABILIDADES EN NUESTRAS APLICACIONES WEB, SERVICIOS PARA PRUEBAS DE POTABILIDAD DEL AGUA Y SERVICIOS DE VERIFICACIÓN DE CUMPLIMIENTO DE LA NORMA C-NEUTRALIDAD).</t>
  </si>
  <si>
    <t>(PARA REALIZACIÓN DE UNA AUDITORÍA FINANCIERA EXTERNA Y EXAMENES PSICOLÓGICOS PARA PORTACIÓN DE ARMAS PARA OFICIALES DE SEGURIDAD).</t>
  </si>
  <si>
    <t>(PARA FINANCIAR LAS ACTIVIDADES DEL PLAN DE CAPACITACIÓN INSTITUCIONAL, EL VIII CONGRESO NACIONAL DE GESTIÓN Y FISCALIZACIÓN DE LA HACIENDA PÚBLICA, LA INSCRIPCIÓN AL XXIII CONGRESO LATINOAMERICANO DE AUDITORES INTERNOS Y AL CONGRESO NACIONAL DE AUDITORES INTERNOS REALIZADO POR EL IAI).</t>
  </si>
  <si>
    <t>(PARA LA COMPRA DE DIVERSOS SUMINISTROS PARA ATENDER REUNIONES OFICIALES, ACTIVIDADES DE INTEGRACIÓN DEL PERSONAL, ACTIVIDADES INTERNACIONALES, LA PREPARACIÓN DE SEMANA DEL AMBIENTE, ATENCIÓN DE ACTIVIDADES DE LAS COMISIONES DE RESCATE DE VALORES, DE DISCAPACIDAD, DE POLÍTICA DE GÉNERO, SALUD OCUPACIONAL Y PARA LA ATENCIÓN DEL MACROPROYECTO DEL DESPACHO CONTRALOR: “JUNTOS SOMOS MÁS”).</t>
  </si>
  <si>
    <t>(PARA CONSTRUCCIÓN DE MURO EN TERRENO DE LA CGR).</t>
  </si>
  <si>
    <t>(PAGO DE SERVICIOS DE PERITAJE EN INGENIERÍA, ASESORÍA EN EJECUCIÓN DE AUDITORÍA DE CARÁCTER ESPECIAL SOBRE INGENERÍA QUÍMICA, INGENIERÍA ELÉCTRICA, ASESORÍA EN INGENIERÍA CIVIL CON ENFÁSIS EN HIDRÁULICA, ASESORÍA EN MATERIA DE SISTEMAS DE INFORMACIÓN GEOESPACIAL, ASESORÍA EN MATERIA DE TECNOLOGÍAS DE INFORMACIÓN).</t>
  </si>
  <si>
    <t>(PAGO DE DIVERSOS SERVICIOS, ENTRE LOS QUE DESTACAN EL DE PERITAJE EN ECONOMÍA, SERVICIOS DE FILOLOGÍA, ASESORÍA EN EJECUCIÓN DE AUDITORÍA SOBRE FIDEICOMISOS, TITULARIZACIÓN Y FONDOS DE INVERSIÓN, ASESORÍA EN EJECUCIÓN DE AUDITORÍAS FINANCIERAS, ASESORÍA EN METODOLOGÍAS LEAN SIX SIGMA).</t>
  </si>
  <si>
    <t>(PARA CUBRIR LOS GASTOS RELACIONADOS CON LA RECEPCIÓN OFICIAL, SERVICIO DE ALIMENTACIÓN, EXPOSICIONES, REUNIONES Y EVENTOS ESPECÍFICOS COMO PARTE DE LA ATENCIÓN DE ACTIVIDADES INTERNACIONALES RELACIONADAS CON LOS PROCESOS DE FISCALIZACIÓN.)</t>
  </si>
  <si>
    <t>(PAGO POR LOS SERVICIOS DE TRANSFERENCIAS BANCARIAS, EL USO DEL SISTEMA DE COMPRAS MERLINK Y SERVICIO DE BNFLOTA).</t>
  </si>
  <si>
    <t>(PROYECTO DE DESARROLLO DE LA PLATAFORMA INTEGRAL DE GESTIÓN DOCUMENTAL DE CASOS (PRIMER AÑO).</t>
  </si>
  <si>
    <t>(CONTRATOS DE SEGURIDAD Y VIGILANCIA, MONITOREO DE SEGURIDAD EN OFICINAS REGIONALES,CONTRATO DE LIMPIEZA, CONTRATO DE GUARDADOCUMENTOS Y REAJUSTES DE PRECIOS).</t>
  </si>
  <si>
    <t>(EN LA PROMOCIÓN Y DEFENSA DE DERECHOS HUMANOS ).</t>
  </si>
  <si>
    <t>(PARA ACTIVIDADES REALIZADAS EN LA DEFENSA Y PROMOCIÓN DE DERECHOS DE LA DEFENSORÍA DE LOS HABITANTES Y CELEBRACIÓN DEL 25 ANIVERSARIO DE LA DEFENSORÍA DE LOS HABITANTES).</t>
  </si>
  <si>
    <t>(PARA LA ADMINISTRACIÓN DE QUICK PASS, GASTOS POR COMISIONES BANCARIAS DE TRANSFERENCIA ELECTRÓNICA).</t>
  </si>
  <si>
    <t>(PARA GASTOS VETERINARIOS DE CANES).</t>
  </si>
  <si>
    <t>(PARA SERVICIOS DE CERRAJERÍA, PULIDO DE PISOS, TAPICERÍA DE MUEBLES, CONFECCIÓN DE SELLOS, LAVADO DE CORTINAS, LAVADO Y APLANCHADO DE ARTÍCULOS DE TELA, CONTRATACIÓN EMPRESA DE LIMPIEZA (CONTRATO CON LA EMPRESA DEQUISA N° 2013LN-000009-CMBYC Y VENCE EL 31/10/2017 Y PARA EL 1/11/2017 SE TIENE EL CONTRATO 2017LA-000007-0007200002), ENTRE OTROS).</t>
  </si>
  <si>
    <t>(PARA SERVICIO DE FUMIGACIÓN (CONTRATO MARCO 2017CD-0000017-000720000-1), REVISIONES TÉCNICAS VEHICULARES, POLARIZADOS DE VIDRIOS, SERVICIOS DE TRADUCCIÓN PARA LA OCDE, ENTRE OTROS).</t>
  </si>
  <si>
    <t>(PARA EL PAGO DEL COMPROMISO DE FINALIZACIÓN DEL PROYECTO ELÉCTRICO).</t>
  </si>
  <si>
    <t>(PARA GASTOS DE OPERACIÓN SEGÚN LEY No.7935 LEY INTEGRAL PARA LA PERSONA ADULTA MAYOR DEL 25/10/1999).</t>
  </si>
  <si>
    <t>(PARA GASTOS DE OPERACIÓN, SEGÚN LEY No. 8488 LEY NACIONAL DE EMERGENCIAS Y PREVENCIÓN DEL RIESGO DEL 22/11/2005).</t>
  </si>
  <si>
    <t>(PARA LA ATENCIÓN DE LOS DAÑOS CAUSADOS EN EL PAÍS POR LA TORMENTA TROPICAL NATE, SEGÚN DECRETO 40.677- MP EMERGENCIAS)</t>
  </si>
  <si>
    <t>(PARA ASESORÍA EN CONSTRUCCIÓN DE PRUEBAS DE CONOCIMIENTO, SEGÚN CONTRATO No. 2015-009).</t>
  </si>
  <si>
    <t>(PARA EL DESARROLLO DE SOFTWARE PARA ALMACENAR LOS BANCOS DE ITEMS Y ENSAMBLAJE AUTOMÁTICO DE LAS FORMAS DE EXÁMEN).</t>
  </si>
  <si>
    <t>(PARA SERVICIO DE FUMIGACIÓN Y SERVICIO DE RECOLECCIÓN Y DESTRUCCIÓN DE BIENES DADOS DE BAJA).</t>
  </si>
  <si>
    <t>(PARA PAGO DE DERECHO DE CIRCULACIÓN DE LOS VEHÍCULOS).</t>
  </si>
  <si>
    <t>(PARA EL MANEJO ADECUADO DE DESECHOS, RECOLECCION DE BASURA DE LA MUNICIPALIDAD).</t>
  </si>
  <si>
    <t>(PARA ADMINISTRACIÓN DE CUENTA BANCARIA DEL DISPOSITIVO QUICK PASS, PAGO DE COMISIONES BANCARIAS).</t>
  </si>
  <si>
    <t>(PARA SERVICIOS DE FUMIGACIÓN, REVISIÓN TÉCNICA VEHICULAR DE LOS VEHICULOS QUE ESTÁN EN CONVENIO, SERVICIOS DE TRADUCCIÓN PARA LA OCDE, ENTRE OTROS).</t>
  </si>
  <si>
    <t>(SE REQUIEREN RECURSOS PARA LA CONTRATACIÓN DEL SERVICIO DE CATERING, POR CUANTO DICHO SERVICIO ES NECESARIO PARA LA ATENCIÓN DE COMPROMISOS OFICIALES QUE OFRECE EL SEÑOR MINISTRO DE LA PRESIDENCIA, ASÍ COMO LOS SEÑORES VICEMINISTROS).</t>
  </si>
  <si>
    <t>(PARA GASTOS OPERATIVOS SEGÚN LEY No.8204, LEY SOBRE ESTUPEFACIENTES, SUSTANCIAS PSICOTRÓPICAS, DROGAS DE USO NO AUTORIZADO, LEGITIMACIÓN DE CAPITALES Y ACTIVIDADES CONEXAS DEL 26/12/2001. INCLUYE ¢353,8 MILLONES PARA CREACIÓN DE 23 PLAZAS QUE CONTRIBUYAN EN LA LUCHA CONTRA EL NARCOTRÁFICO).</t>
  </si>
  <si>
    <t>(PARA ATENDER SUBSIDIOS GENERADOS POR INCAPACIDADES TANTO DEL INS, COMO DE LA CCSS).</t>
  </si>
  <si>
    <t>(PARA EL SERVICIO DE RECARGA DE EXTINTORES).</t>
  </si>
  <si>
    <t>(PARA SERVICIOS DE FUMIGACIÓN, REVISIÓN TÉCNICA VEHICULAR DE LA FLOTILLA Y DE LOS VEHÍCULOS QUE ESTÁN EN CONVENIO, SERVICIO DE CONTROL DE FLOTILLA VEHICULAR,SERVICIO DE LOCALIZACIÓN SATELITAL, ENTRE OTROS).</t>
  </si>
  <si>
    <t>(PARA RECARGA DE EXTINTORES, ENTRE OTROS).</t>
  </si>
  <si>
    <t>(PARA SERVICIO DE FUMIGACIÓN, ENTRE OTROS).</t>
  </si>
  <si>
    <t>(PARA FINANCIAR EL PROYECTO DE CONSTRUCCIÓN DE LOS ACUEDUCTOS DEL CANTÓN CENTRAL DE ALAJUELA, SEGÚN TRANSITORIO III DE LA LEY No.8316 DE 26/09/2002 Y SUS REFORMAS).</t>
  </si>
  <si>
    <t>(PARA EL PAGO DE LAS COMISIONES POR TRANSFERENCIAS BANCARIAS).</t>
  </si>
  <si>
    <t>(PARA SERVICIOS DE LIMPIEZA).</t>
  </si>
  <si>
    <t>(PARA SERVICIOS DE FUMIGACIÓN).</t>
  </si>
  <si>
    <t>(PARA GASTO OPERATIVO, ARTÍCULO No. 246, TITULO XIV DE LA LEY No. 8764 DEL 19 DE AGOSTO DE 2009).</t>
  </si>
  <si>
    <t>(FONDO SOCIAL MIGRATORIO, ARTÍCULOS No.242 Y 243, TÍTULO XIII, CAPITULO III, DE LA LEY No.8764, DEL 19 DE AGOSTO DE 2009).</t>
  </si>
  <si>
    <t>(FONDO ESPECIAL MIGRATORIO, ARTÍCULOS No.234 Y 235, TÍTULO XIII, CAPITULO I, DE LA LEY No.8764, DEL 19 DE AGOSTO 2009).</t>
  </si>
  <si>
    <t>(PARA EL PAGO DE CERTIFICADOS DE SEGURIDAD INTERNACIONAL DE SYMANTEC/VERISIGN PROTECCIÓN CONTRA ROBOS DE INFORMACIÓN Y ATAQUES CIBERNÉTICOS).</t>
  </si>
  <si>
    <t>(PARA LA CONTRATACIÓN DE SERVICIOS EN MATERIA DE PROCESOS ADMINISTRATIVOS EXTERNOS, ESTUDIO DE DERECHO COMPARADO, PROCESOS DE FORMULACIÓN DE LEGISLACIÓN, SERVICIOS DE PERITOS EN CIENCIAS JURÍDICAS QUE VALIDEN Y APOYEN LOS ARGUMENTOS DEL ESTADO COSTARRICENSE EN LOS CASOS RELACIONADOS CON FERTILIZACIÓN IN VITRO, ABORTO TERAPÉUTICO, NÚMEROS DE CONTRATACIONES: 2015CD-000513-07900, 2015LA-000008-07900).</t>
  </si>
  <si>
    <t>(PARA LA ASESORÍA, SUPERVISIÓN Y CERTIFICACIÓN DE LAS REMODELACIONES EN LAS TRES EDIFICACIONES QUE CONFORMAN EL MINISTERIO NÚMERO DE CONTRATO 2013-000049-00).</t>
  </si>
  <si>
    <t>(PARA LA CONTRATACIÓN EN EL PROCESO DE IMPLEMENTACIÓN EN LA NORMA ISO9001 QUE INCLUYE VALORACIÓN DE LOS SERVICIOS INSTITUCIONALES, CONSTRUCCIÓN Y CONFECCIÓN DE PROCEDIMIENTOS Y MANUALES DE REORDENAMIENTO INSTITUCIONAL, PARA SERVICIOS DE AUDITORÍA).</t>
  </si>
  <si>
    <t>(PARA LA CONTRATACIÓN DE PROFESIONALES EN INFORMÁTICA PARA EL DESARROLLO DE APLICACIONES DE GOBIERNO DIGITAL, SEGURIDAD INFORMÁTICA Y SISTEMAS DE BASES DE DATOS, ADMINISTRACIÓN DE REDES DE DATOS, VOZ Y VIGILANCIA, AUTOMATIZACIÓN DE PROCESOS Y GOBIERNO DIGITAL, NÚMEROS DE CONTRATACIONES: 2013LA-000009-0790, 2014LA-000011-07).</t>
  </si>
  <si>
    <t>(PARA SERVICIOS DE MANTENIMIENTO DE ZONAS VERDES, CHOFERES, MENSAJERÍA, LIMPIEZA, SEGURIDAD, CERRAJERÍA, ENTRE OTROS).</t>
  </si>
  <si>
    <t>(PARA SERVICIOS DE FOTÓGRAFO Y CAMARÓGRAFO, DISEÑO DE ARTE, FUMIGADO, GPS, CALL CENTER, CUSTODIA Y ADMINISTRACIÓN DE DOCUMENTACIÓN, ENTRE OTROS).</t>
  </si>
  <si>
    <t>(PARA CAPACITACIÓN EN TEMAS COMO LEY DE CONTROL INTERNO, VALORACIÓN DE RIESGO, TECNOLOGÍA DE INFORMACIÓN, PROCESOS Y PROCEDIMIENTOS DE TRABAJO, CONTRATACIÓN ADMINISTRATIVA, SOLICITUDES DE APÁTRIDAS, CONVENIO CON LA UNIVERSIDAD NACIONAL NÚMERO DE CONTRATO 2012-000001-00, HOSPEDAJE Y ALIMENTACIÓN PARA CAPACITADORES INTERNACIONALES).</t>
  </si>
  <si>
    <t>(PARA GASTOS DE ATENCIÓN QUE SE BRINDAN A DELEGACIONES, RECEPCIONES OFICIALES, CONMEMORACIONES, ACTIVIDADES DE EQUIPOS INTERINSTITUCIONALES, CONTRATOS: 2014-000015-00, 2013-00040-00, 2013-000027-00, 2015-000007-00).</t>
  </si>
  <si>
    <t>(INCLUYE RECURSOS PARA CUBRIR LOS GASTOS POR CONCEPTO DE TRASPASO DE PODERES 2018 A DISTRIBUIR MEDIANTE DECRETO EJECUTIVO).</t>
  </si>
  <si>
    <t>(PARA CUBRIR GASTOS DE LA IMPLEMENTACIÓN-EJECUCIÓN DEL SISTEMA DE INFORMACIÓN PARA GESTIÓN CONSULAR Y DIPLOMÁTICA).</t>
  </si>
  <si>
    <t>(PARA CONTRATACIÓN DE PROFESIONALES NACIONALES E INTERNACIONALES, ESPECIALIZADOS EN LA ATENCIÓN DE CONFLICTOS RELACIONADOS CON LA DEFENSA DE LA SOBERANÍA, PARA EL CASO “DELIMITACIÓN MARÍTIMA EN EL MAR CARIBE Y EN EL OCÉANO PACÍFICO” (COSTA RICA-NICARAGUA) Y EL CASO “FRONTERA TERRESTRE EN LA ZONA NORTE DE ISLA PORTILLOS (COSTA RICA-NICARAGUA)).</t>
  </si>
  <si>
    <t>(PARA CONTRATACIÓN DE SERVICIOS PROFESIONALES DE APOYO EN LABORES ADMINISTRATIVAS Y PROTOCOLARIAS EN LAS ACTIVIDADES A REALIZAR EN EL ÁMBITO NACIONAL E INTERNACIONAL).</t>
  </si>
  <si>
    <t>(CUOTA ORDINARIA. LEY No. 3345-A ARTÍCULO. No. 4 DEL 05/08/1964).</t>
  </si>
  <si>
    <t>(CUOTA ORDINARIA. LEY No. 6556 ARTÍCULO VI DEL 26/03/1981, PARA GASTOS DE OPERACIÓN ¢17.460.000,00 SEGÚN LEY No. 8085 ARTÍCULO VI DEL 14/02/2001).</t>
  </si>
  <si>
    <t>(CUOTA VOLUNTARIA. LEY N° 4534 DEL 23/02/1970).</t>
  </si>
  <si>
    <t>(INCLUYE EL SALARIO ESCOLAR DE LOS PUESTOS Nos. 001604 Y 008728 TRASLADADOS AL MINISTERIO DE GOBERNACIÓN Y POLICÍA).</t>
  </si>
  <si>
    <t>(PARA EL ALQUILER DE UN SISTEMA DE EXPEDIENTE MÉDICO DIGITAL).</t>
  </si>
  <si>
    <t>(PARA EL PAGO DE SERVICIOS MUNICIPALES; Y LOS CONTRATOS DE RECOLECCIÓN DE DESECHOS BIOINFECCIOSOS Y PUNZOCORTANTES (C-072-2015), Y DESECHOS NO TRADICIONALES (0432017000100044)).</t>
  </si>
  <si>
    <t>(PARA EL PAGO DEL SERVICIO DE ACREDITACIÓN Y FUNCIONAMIENTO DEL LABORATORIO DE TOXICOLOGÍA, EMITIDO POR EL COLEGIO DE MICROBIÓLOGOS Y QUÍMICOS CLÍNICOS DE COSTA RICA; Y LA ACREDITACIÓN DEL LABORATORIO CON EL ENTE COSTARRICENSE DE ACREDITACIÓN (ECA)).</t>
  </si>
  <si>
    <t>(PARA LA REALIZACIÓN DE PRUEBAS HIDROSTÁTICAS A EXTINTORES).</t>
  </si>
  <si>
    <t>(PARA EL PAGO DEL CONTRATO C-64-2013 POR ACTUALIZACIÓN DE SOFTWARE Y HORAS DE SOPORTE).</t>
  </si>
  <si>
    <t>(PARA EL PAGO DE LOS CONTRATOS DE SERVICIO DE LIMPIEZA, ALMACENAMIENTO DE DOCUMENTOS (0432016000100132), RECARGA DE EXTINTORES, ALMACENAMIENTO DIGITAL DE DOCUMENTOS, ENTRE OTROS).</t>
  </si>
  <si>
    <t>(PARA ATENDER EL CONTRATO DE SERVICIO DE FUMIGACIÓN (C-067-2014), EL PAGO DE REVISIONES TÉCNICAS VEHICULARES, ENTRE OTROS).</t>
  </si>
  <si>
    <t>(PARA CUBRIR ANTIVIDADES ESPECIALES PROPIAS DE LOS DESPACHOS MINISTERIALES Y OFICIALÍA MAYOR, COMO: RECEPCIONES OFICIALES, CONMEMORACIONES, ENTRE OTROS).</t>
  </si>
  <si>
    <t>(PARA EL PAGO DE DERECHOS DE CIRCULACIÓN DE LOS VEHÍCULOS OFICIALES Y LOS QUE SE ENCUENTRAN EN CONVENIO ENTRE EL INSTITUTO COSTARRICENSE SOBRE DROGAS Y EL PROGRAMA, Y LA ADQUISICIÓN DE TIMBRES FISCALES).</t>
  </si>
  <si>
    <t>(PARA REALIZAR LOS ESTUDIOS PRELIMINARES DE SUELOS, CON EL FIN DE DETERMINAR LA VIABILIDAD TÉCNICA PARA EL PROYECTO DE CONSTRUCCIÓN DE LAS NUEVAS OFICINAS DE LA POLICÍA DE CONTROL DE DROGAS EN ALAJUELA).</t>
  </si>
  <si>
    <t>(PARA EL PAGO DE LOS SERVICIOS DE LIMPIEZA DE TANQUES SÉPTICOS, RECARGA DE EXTINTORES, LIMPIEZA, ENTRE OTROS).</t>
  </si>
  <si>
    <t>(PARA EL PAGO DE REVISIÓN TÉCNICA VEHICULAR, Y SERVICIOS DE FUMIGACIÓN Y EXTERMINIO DE PLAGAS DE INSECTOS Y ROEDORES).</t>
  </si>
  <si>
    <t>(PARA EL PAGO DE DERECHOS DE CIRCULACIÓN DE LOS VEHÍCULOS QUE PERTENECEN AL SUBPROGRAMA Y LOS QUE SE ENCUENTRAN EN CALIDAD DE PRÉSTAMO POR PARTE DEL INSTITUTO COSTARRICENSE SOBRE DROGAS).</t>
  </si>
  <si>
    <t>(PARA EL PAGO DE EVENTUALES INFRACCIONES DE TRÁNSITO).</t>
  </si>
  <si>
    <t>(INCLUYE ¢63.000.000,00 PROVENIENTES DEL IMPUESTO AL BANANO, DE CONFORMIDAD CON LA LEY No. 7313 PUBLICADA EN LA GACETA No. 18 DE 27/01/1993 Y EL DECRETO EJECUTIVO No. 37313-MAG, PUBLICADO EN ALCANCE DIGITAL No. 137, A LA GACETA No. 184 DE 24/09/2012).</t>
  </si>
  <si>
    <t>(INCLUYE ¢76.850.000,00 PROVENIENTES DEL IMPUESTO AL BANANO, DE CONFORMIDAD CON LA LEY No. 7313 PUBLICADA EN LA GACETA No. 18 DE 27/01/1993 Y EL DECRETO EJECUTIVO No. 37313-MAG, PUBLICADO EN ALCANCE DIGITAL No. 137, A LA GACETA No. 184 DE 24/09/2012).</t>
  </si>
  <si>
    <t>(INCLUYE ¢29.000.000,00 PROVENIENTES DEL IMPUESTO AL BANANO, DE CONFORMIDAD CON LA LEY No. 7313 PUBLICADA EN LA GACETA No. 18 DE 27/01/1993 Y EL DECRETO EJECUTIVO No. 37313-MAG, PUBLICADO EN ALCANCE DIGITAL No. 137, A LA GACETA No. 184 DE 24/09/2012).</t>
  </si>
  <si>
    <t>(INCLUYE ¢750.000.000,00 PROVENIENTES DEL IMPUESTO A LAS PERSONAS JURÍDICAS, DE CONFORMIDAD CON LA LEY No. 9428, PUBLICADA EN ALCANCE DIGITAL No. 64 A LA GACETA No. 58 DE 22/03/2017, PARA LA CONSTRUCCIÓN DEL COMPLEJO POLICIAL DE ALAJUELA).</t>
  </si>
  <si>
    <t>(CONTRIBUCIÓN PATRONAL SEGURO DE SALUD, SEGÚN LEY No. 17 DEL 22 DE OCTUBRE DE 1943, LEY CONSTITUTIVA DE LA C.C.S.S. Y REGLAMENTO No. 7082 DEL 03 DE DICIEMBRE DE1996 Y SUS REFORMAS. SEGÚN CONTRATO DEL PROYECTO DE LA ESCUELA NACIONAL DE POLICÍA DE LA REPÚBLICA DE COSTA RICA CON COOPERACIÓN DE LA REPÚBLICA POPULAR DE CHINA, ARTÍCULO XII IMPUESTOS Y SEGUROS, ÍTEM 12.2).</t>
  </si>
  <si>
    <t>BANCO POPULAR Y DE DESARROLLO COMUNAL.</t>
  </si>
  <si>
    <t>(PARA EL MANEJO DE DESECHOS MÉDICOS (C-29-2014, C-007-2014), SÓLIDOS, RECOLECCIÓN DE BASURA TRADICIONAL Y NO TRADICIONAL, DESECHOS CONSTRUCTIVOS Y OTROS).</t>
  </si>
  <si>
    <t>(PARA EL PAGO DE SERVICIOS REQUERIDOS PARA LLEVAR A CABO OBRAS QUE FORMAN PARTE DE LA SEGUNDA ETAPA DEL PROYECTO CONSTRUCTIVO DE LA ESCUELA NACIONAL DE POLICÍA EN GUÁPILES; Y SERVICIOS DE REGENCIA AMBIENTAL RELACIONADOS).</t>
  </si>
  <si>
    <t>(PARA EL PAGO DE SERVICIOS DE LIMPIEZA (2009LN-000002-CMBYC), MANTENIMIENTO DE ZONAS VERDES, LIMPIEZA DE TANQUES SÉPTICOS Y RECARGA DE EXTINTORES).</t>
  </si>
  <si>
    <t>(PARA EL PAGO DE LOS SERVICIOS DE FUMIGACIÓN DE PLAGAS (C-027-2013) Y DE MONITOREO VEHICULAR).</t>
  </si>
  <si>
    <t>(PARA LA CAPACITACIÓN Y ACTUALIZACIÓN DE CONOCIMIENTOS DE LOS INSTRUCTORES, Y LA CAPACITACIÓN DEL PERSONAL, EN TEMAS VARIOS, SEGÚN EL PLAN DE CAPACITACIÓN).</t>
  </si>
  <si>
    <t>(CON EL FIN DE CONTRATAR EQUIPO Y MOBILIARIO PARA LA REALIZACIÓN DE LOS ACTOS DE GRADUACIÓN DE LOS DIFERENTES CURSOS DE FORMACIÓN, CAPACITACIÓN Y ESPECIALIZACIÓN (C-39-2014)).</t>
  </si>
  <si>
    <t>(PARA EL PAGO DE DERECHOS DE CIRCULACIÓN DE LA FLOTILLA VEHICULAR DE LA ESCUELA NACIONAL DE POLICÍA).</t>
  </si>
  <si>
    <t>(INCLUYE ¢178.236.043,00 PROVENIENTES DEL IMPUESTO AL BANANO, DE CONFORMIDAD CON LA LEY No. 7313 PUBLICADA EN LA GACETA No. 18 DE 27/01/1993 Y EL DECRETO EJECUTIVO No. 37313-MAG, PUBLICADO EN ALCANCE DIGITAL No. 137, A LA GACETA No. 184 DE 24/09/2012).</t>
  </si>
  <si>
    <t>(INCLUYE ¢70.000.000,00 PROVENIENTES DEL IMPUESTO A LAS PERSONAS JURÍDICAS, DE CONFORMIDAD CON LA LEY No. 9428, PUBLICADA EN ALCANCE DIGITAL No. 64 A LA GACETA No. 58 DE 22/03/2017).</t>
  </si>
  <si>
    <t>(INCLUYE ¢126.263.957,00 PROVENIENTES DEL IMPUESTO AL BANANO, DE CONFORMIDAD CON LA LEY No. 7313 PUBLICADA EN LA GACETA No. 18 DE 27/01/1993 Y EL DECRETO EJECUTIVO No. 37313-MAG, PUBLICADO EN ALCANCE DIGITAL No. 137, A LA GACETA No. 184 DE 24/09/2012).</t>
  </si>
  <si>
    <t>(INCLUYE ¢120.000.000,00 PROVENIENTES DEL IMPUESTO A LAS PERSONAS JURÍDICAS, DE CONFORMIDAD CON LA LEY No. 9428, PUBLICADA EN ALCANCE DIGITAL No. 64 A LA GACETA No. 58 DE 22/03/2017).</t>
  </si>
  <si>
    <t>(INCLUYE ¢50.000.000,00 PROVENIENTES DEL IMPUESTO A LAS PERSONAS JURÍDICAS, DE CONFORMIDAD CON LA LEY No. 9428, PUBLICADA EN ALCANCE DIGITAL No. 64 A LA GACETA No. 58 DE 22/03/2017).</t>
  </si>
  <si>
    <t>(INCLUYE ¢65.000.000,00 PROVENIENTES DEL IMPUESTO A LAS PERSONAS JURÍDICAS, DE CONFORMIDAD CON LA LEY No. 9428, PUBLICADA EN ALCANCE DIGITAL No. 64 A LA GACETA No. 58 DE 22/03/2017, PARA LA CONSTRUCCIÓN EN LA SEDE DE MURCIÉLAGO GUANACASTE, DE MÓDULOS DE SERVICIOS SANITARIOS Y PUESTOS DE VIGILANCIA).</t>
  </si>
  <si>
    <t>(INCLUYE ¢2.425.500.000,00 PROVENIENTES DEL IMPUESTO A LAS PERSONAS JURÍDICAS, DE CONFORMIDAD CON LA LEY No. 9428, PUBLICADA EN ALCANCE DIGITAL No. 64 A LA GACETA No. 58 DE 22/03/2017).</t>
  </si>
  <si>
    <t>(INCLUYE ¢606.513.000,00 PROVENIENTES DEL IMPUESTO A LAS PERSONAS JURÍDICAS, DE CONFORMIDAD CON LA LEY No. 9428, PUBLICADA EN ALCANCE DIGITAL No. 64 A LA GACETA No. 58 DE 22/03/2017).</t>
  </si>
  <si>
    <t>(INCLUYE ¢295.672.221,00 PROVENIENTES DEL IMPUESTO A LAS PERSONAS JURÍDICAS, DE CONFORMIDAD CON LA LEY No. 9428, PUBLICADA EN ALCANCE DIGITAL No. 64 A LA GACETA No. 58 DE 22/03/2017).</t>
  </si>
  <si>
    <t>(INCLUYE EL SALARIO ESCOLAR DE 35 PUESTOS POLICIALES TRASLADADOS AL MINISTERIO DE GOBERNACIÓN Y POLICÍA).</t>
  </si>
  <si>
    <t>(INCLUYE ¢517.475.000,00 PROVENIENTES DEL IMPUESTO A LAS PERSONAS JURÍDICAS, DE CONFORMIDAD CON LA LEY No. 9428, PUBLICADA EN ALCANCE DIGITAL No. 64 A LA GACETA No. 58 DE 22/03/2017).</t>
  </si>
  <si>
    <t>(CONTRIBUCIÓN PATRONAL SEGURO DE SALUD, SEGÚN LEY No. 17 DEL 22 DE OCTUBRE DE 1943, LEY CONSTITUTIVA DE LA C.C.S.S. Y REGLAMENTO No. 7082 DEL 03 DE DICIEMBRE DE 1996 Y SUS REFORMAS. INCLUYE ¢328.327.496,00 PROVENIENTES DEL IMPUESTO A LAS PERSONAS JURÍDICAS, DE CONFORMIDAD CON LA LEY No. 9428, PUBLICADA EN ALCANCE DIGITAL No. 64 A LA GACETA No. 58 DE 22/03/2017).</t>
  </si>
  <si>
    <t>(SEGÚN LEY No. 4351 DEL 11 DE JULIO DE 1969, LEY ORGÁNICA DEL B.P.D.C.. INCLUYE ¢17.747.432,00 PROVENIENTES DEL IMPUESTO A LAS PERSONAS JURÍDICAS, DE CONFORMIDAD CON LA LEY No. 9428, PUBLICADA EN ALCANCE DIGITAL No. 64 A LA GACETA No. 58 DE 22/03/2017).</t>
  </si>
  <si>
    <t>(CONTRIBUCIÓN PATRONAL SEGURO DE PENSIONES, SEGÚN LEY No. 17 DEL 22 DE OCTUBRE DE 1943, LEY CONSTITUTIVA DE LA C.C.S.S. Y REGLAMENTO No. 6898 DEL 07 DE FEBRERO DE 1995 Y SUS REFORMAS. INCLUYE ¢180.313.911,00 PROVENIENTES DEL IMPUESTO A LAS PERSONAS JURÍDICAS, DE CONFORMIDAD CON LA LEY No. 9428, PUBLICADA EN ALCANCE DIGITAL No. 64 A LA GACETA No. 58 DE 22/03/2017).</t>
  </si>
  <si>
    <t>(APORTE PATRONAL AL RÉGIMEN DE PENSIONES, SEGÚN LEY DE PROTECCIÓN AL TRABAJADOR No. 7983 DEL 16 DE FEBRERO DEL 2000. INCLUYE ¢53.242.297,00 PROVENIENTES DEL IMPUESTO A LAS PERSONAS JURÍDICAS, DE CONFORMIDAD CON LA LEY No. 9428, PUBLICADA EN ALCANCE DIGITAL No. 64 A LA GACETA No. 58 DE 22/03/2017).</t>
  </si>
  <si>
    <t>(APORTE PATRONAL AL FONDO DE CAPITALIZACIÓN LABORAL, SEGÚN LEY DE PROTECCIÓN AL TRABAJADOR No. 7983 DEL 16 DE FEBRERO DEL 2000. INCLUYE ¢106.484.593,00 PROVENIENTES DEL IMPUESTO A LAS PERSONAS JURÍDICAS, DE CONFORMIDAD CON LA LEY No. 9428, PUBLICADA EN ALCANCE DIGITAL No. 64 A LA GACETA No. 58 DE 22/03/2017).</t>
  </si>
  <si>
    <t>(PARA EL PAGO A GOBIERNO DIGITAL POR EL SERVICIO DE GESTIÓN DE SOLICITUDES DE PERMISOS DE PORTACIÓN DE ARMAS Y LICENCIAS DE SEGURIDAD PRIVADA).</t>
  </si>
  <si>
    <t>(CON EL FIN DE CONTRATAR SERVICIOS VETERINARIOS PARA LOS CANES Y EQUINOS DE LAS UNIDADES CANINA Y DE POLICÍA MONTADA).</t>
  </si>
  <si>
    <t>(PARA EL PAGO DE SERVICIOS RELACIONADOS CON LA INFRAESTRUCTURA DEL INMUEBLE DE LA DIRECCIÓN GENERAL DE ARMAMENTO; Y ESTUDIOS DE SUELOS PARA LA CONSTRUCCIÓN DE DELEGACIONES).</t>
  </si>
  <si>
    <t>(CON EL FIN DE REALIZAR LA CONTRATACIÓN DE UNA ORGANIZACIÓN NO GUBERNAMENTAL, PARA LA INTERVENCIÓN TEMPRANA DE JÓVENES QUE SON INTERCEPTADOS POR LA POLICÍA POR TEMAS DE DROGAS; Y UNA ENCUESTA SOBRE LA PERCEPCIÓN DE LA SEGURIDAD PÚBLICA E IMAGEN DE LA FUERZA PÚBLICA, EN LAS PRINCIPALES COMUNIDADES DEL PAÍS).</t>
  </si>
  <si>
    <t>(PARA EL PAGO DEL CONTRATO DE SERVICIOS DE LIMPIEZA, Y LIMPIEZA DE TANQUES SÉPTICOS).</t>
  </si>
  <si>
    <t>(PARA EL PAGO DE REVISIONES TÉCNICAS VEHICULARES Y SERVICIO DE FUMIGACIONES).</t>
  </si>
  <si>
    <t>(PARA EL ALTO MANDO (DIRECTORES POLICIALES) DE LA DIRECCIÓN GENERAL DE LA FUERZA PÚBLICA-DIRECCIONAMIENTO ESTRATÉGICO, ASÍ COMO LOS FUNCIONARIOS DE LA SUBDIRECCIÓN GENERAL DE LA FUERZA PÚBLICA, DIRECCIÓN DE APOYO LEGAL, DIRECCIÓN GENERAL DE ARMAMENTO, DIRECCIÓN DE PROGRAMAS POLICIALES PREVENTIVOS, Y DIRECCIÓN DE SERVICIOS DE SEGURIDAD PRIVADA, EN TEMAS VARIOS, SEGÚN EL PLAN DE CAPACITACIÓN).</t>
  </si>
  <si>
    <t>(PARA LA CONTRATACIÓN DE BIENES Y SERVICIOS UTILIZADOS EN ACTIVIDADES PROTOCOLARIAS Y SOCIALES).</t>
  </si>
  <si>
    <t>(INCLUYE ¢800.000.000,00 PROVENIENTES DEL IMPUESTO A LAS PERSONAS JURÍDICAS, DE CONFORMIDAD CON LA LEY No. 9428, PUBLICADA EN ALCANCE DIGITAL No. 64 A LA GACETA No. 58 DE 22/03/2017).</t>
  </si>
  <si>
    <t>(PARA EL PAGO DE LOS DERECHOS DE CIRCULACIÓN DE LA FLOTILLA VEHICULAR DEL SUBPROGRAMA).</t>
  </si>
  <si>
    <t>(INCLUYE ¢168.850.000,00 PROVENIENTES DEL IMPUESTO AL BANANO, DE CONFORMIDAD CON LA LEY No. 7313 PUBLICADA EN LA GACETA No. 18 DE 27/01/1993 Y EL DECRETO EJECUTIVO No. 37313-MAG, PUBLICADO EN ALCANCE DIGITAL No. 137, A LA GACETA No. 184 DE 24/09/2012; ¢344.200.000,00 PROVENIENTES DEL IMPUESTO A CASINOS Y EMPRESAS DE ENLACE DE LLAMADAS DE APUESTAS ELECTRÓNICAS, DE CONFORMIDAD CON LA LEY No. 9050, PUBLICADA EN ALCANCE DIGITAL No. 111 A LA GACETA No. 156 DE 14/08/2012; Y ¢805.105.000,00 PROVENIENTES DEL IMPUESTO A LAS PERSONAS JURÍDICAS, DE CONFORMIDAD CON LA LEY No. 9428, PUBLICADA EN ALCANCE DIGITAL No. 64 A LA GACETA No. 58 DE 22/03/2017).</t>
  </si>
  <si>
    <t>(INCLUYE ¢1.931.231.702,00 PROVENIENTES DEL IMPUESTO A LAS PERSONAS JURÍDICAS, DE CONFORMIDAD CON LA LEY No. 9428, PUBLICADA EN ALCANCE DIGITAL No. 64 A LA GACETA No. 58 DE 22/03/2017).</t>
  </si>
  <si>
    <t>(INCLUYE ¢250.000.000,00 PROVENIENTES DEL IMPUESTO A LAS PERSONAS JURÍDICAS, DE CONFORMIDAD CON LA LEY No. 9428, PUBLICADA EN ALCANCE DIGITAL No. 64 A LA GACETA No. 58 DE 22/03/2017).</t>
  </si>
  <si>
    <t>(INCLUYE ¢464.800.000,00 PROVENIENTES DEL IMPUESTO A LAS PERSONAS JURÍDICAS, DE CONFORMIDAD CON LA LEY No. 9428, PUBLICADA EN ALCANCE DIGITAL No. 64 A LA GACETA No. 58 DE 22/03/2017).</t>
  </si>
  <si>
    <t>(INCLUYE ¢4.019.000.000,00 PROVENIENTES DEL IMPUESTO A LAS PERSONAS JURÍDICAS, DE CONFORMIDAD CON LA LEY No. 9428, PUBLICADA EN ALCANCE DIGITAL No. 64 A LA GACETA No. 58 DE 22/03/2017, PARA LA CONSTRUCCIÓN DE DELEGACIONES POLICIALES EN SAN PABLO DE HEREDIA, JACÓ, DESAMPARADOS, BATÁN Y COLONIA DE POCOCÍ).</t>
  </si>
  <si>
    <t>(INCLUYE ¢200.000.000,00 PROVENIENTES DEL IMPUESTO A LAS PERSONAS JURÍDICAS, DE CONFORMIDAD CON LA LEY No. 9428, PUBLICADA EN ALCANCE DIGITAL No. 64 A LA GACETA No. 58 DE 22/03/2017, PARA LA CONSTRUCCIÓN DE TORRETAS DEL ARSENAL NACIONAL).</t>
  </si>
  <si>
    <t>(CONTRIBUCIÓN ESTATAL AL SEGURO DE PENSIONES, SEGÚN LEY No. 17 DEL 22 DE OCTUBRE DE 1943, LEY CONSTITUTIVA DE LA C.C.S.S. Y REGLAMENTO No. 6898 DEL 07 DE FEBRERO DE 1995 Y SUS REFORMAS. INCLUYE ¢44.013.632,00 PROVENIENTES DEL IMPUESTO A LAS PERSONAS JURÍDICAS, DE CONFORMIDAD CON LA LEY No. 9428, PUBLICADA EN ALCANCE DIGITAL No. 64 A LA GACETA No. 58 DE 22/03/2017).</t>
  </si>
  <si>
    <t>(CONTRIBUCIÓN ESTATAL AL SEGURO DE SALUD, SEGÚN LEY No. 17 DEL 22 DE OCTUBRE DE 1943, LEY CONSTITUTIVA DE LA C.C.S.S. Y REGLAMENTO No. 7082 DEL 03 DE DICIEMBRE DE 1996 Y SUS REFORMAS. INCLUYE ¢8.873.716,00 PROVENIENTES DEL IMPUESTO A LAS PERSONAS JURÍDICAS, DE CONFORMIDAD CON LA LEY No. 9428, PUBLICADA EN ALCANCE DIGITAL No. 64 A LA GACETA No. 58 DE 22/03/2017).</t>
  </si>
  <si>
    <t>(PARA EL MANTENIMIENTO DE ZONAS VERDES DE ALGUNAS ESTACIONES Y LA ACADEMIA DE GUARDACOSTAS; Y LIMPIEZA DE TANQUES SÉPTICOS).</t>
  </si>
  <si>
    <t>(PARA EL PAGO DEL SERVICIO DE FUMIGACIÓN DE EMBARCACIONES E INSTALACIONES DE LAS ESTACIONES DE GUARDACOSTAS, ACADEMIA DE GUARDACOSTAS, Y LA DIRECCIÓN GENERAL DEL SERVICIO NACIONAL DE GUARDACOSTAS).</t>
  </si>
  <si>
    <t>(PARA LA ACTUALIZACIÓN DE CONOCIMIENTOS DE LOS FUNCIONARIOS EN TEMAS VARIOS COMO: VALORACIÓN DEL RIESGO, CONTROL INTERNO, CONTRATACIÓN ADMINISTRATIVA Y ADMINISTRACIÓN DE BODEGAS (ÁREA ADMINISTRATIVA); Y CONTRATACIÓN DE SERVICIOS DE CAPACITACIÓN EN MATERIA DE SISTEMAS DE INFORMACIÓN GEOGRÁFICA, MODELOS PREDICTIVOS PARA LA OPERACIÓN Y GESTIÓN AMBIENTAL, PARA EL ÁREA OPERATIVA).</t>
  </si>
  <si>
    <t>(PARA CUBRIR GASTOS DE ACTIVIDADES OFICIALES Y DE GRADUACIÓN).</t>
  </si>
  <si>
    <t>(PARA EL PAGO DERECHOS DE CIRCULACIÓN DE LOS VEHÍCULOS DEL SUBPROGRAMA).</t>
  </si>
  <si>
    <t>(PARA PAGAR MULTAS E INTERESES, PRODUCTO DE ATRASOS EN EL PAGO DEL SERVICIO DE AGUA Y ALCANTARILLADO).</t>
  </si>
  <si>
    <t>(PARA EL PAGO DEL SERVICIO DE RECOLECCIÓN DE DESECHOS BIOINFECCIOSOS (2016CD-000086-0007100001)).</t>
  </si>
  <si>
    <t>(PARA EL PAGO DE SERVICIOS DE LIMPIEZA, LIMPIEZA DE TANQUES SÉPTICOS (C-21-2014) Y RECARGA DE EXTINTORES (C-063-2014)).</t>
  </si>
  <si>
    <t>(PARA EL PAGO DE LA REVISIÓN TÉCNICA DE LA FLOTILLA VEHICULAR, Y SERVICIOS DE FUMIGACIÓN, MONITOREO VEHICULAR, Y UBICACIÓN SATÉLITAL DE AERONAVES).</t>
  </si>
  <si>
    <t>(PARA EL PERSONAL DE LOS DIFERENTES DEPARTAMENTOS DE ESTA DIRECCIÓN, CON LA INTENCIÓN DE MANTENERLO ACTUALIZADO DE ACUERDO AL ÁREA DE TRABAJO, SEGÚN EL PLAN DE CAPACITACIÓN).</t>
  </si>
  <si>
    <t>(PARA EL PAGO DE DERECHOS DE CIRCULACIÓN DE LA FLOTILLA VEHICULAR DEL SUBPROGRAMA, ENTRE LA QUE SE ENCUENTRAN LOS VEHÍCULOS EN CALIDAD DE PRÉSTAMO POR PARTE DEL INSTITUTO COSTARRICENSE SOBRE DROGAS).</t>
  </si>
  <si>
    <t>(INCLUYE ¢2.556.700.000,00 PROVENIENTES DEL IMPUESTO A LAS PERSONAS JURÍDICAS, DE CONFORMIDAD CON LA LEY No. 9428, PUBLICADA EN ALCANCE DIGITAL No. 64 A LA GACETA No. 58 DE 22/03/2017).</t>
  </si>
  <si>
    <t>(PARA EL ALQUILER DE CABAÑAS SANITARIAS).</t>
  </si>
  <si>
    <t>(PARA LA CONTRATACIÓN DE SERVICIOS VETERINARIOS PARA LA ATENCIÓN DE CANES).</t>
  </si>
  <si>
    <t>(PARA PAGO DE SERVICIOS DE LIMPIEZA, LIMPIEZA DE TANQUES SÉPTICOS Y RECARGA EXTINTORES).</t>
  </si>
  <si>
    <t>(PARA PAGO DE REVISIONES TECNICAS VEHICULARES Y FUMIGACIONES).</t>
  </si>
  <si>
    <t>(EN TEMAS DE CONTRATACIÓN ADMINISTRATIVA, TRATA DE PERSONAS Y JURISPRUDENCIA POLICIAL).</t>
  </si>
  <si>
    <t>(PARA CENCELAR DERECHOS DE CIRCULACIÓN VEHICULAR).</t>
  </si>
  <si>
    <t>(INCLUYE ¢100.000.000,00 PROVENIENTES DEL IMPUESTO A LAS PERSONAS JURÍDICAS, DE CONFORMIDAD CON LA LEY No. 9428, PUBLICADA EN ALCANCE DIGITAL No. 64 A LA GACETA No. 58 DE 22/03/2017).</t>
  </si>
  <si>
    <t>(INCLUYE ¢17.900.000,00 PROVENIENTES DEL IMPUESTO A CASINOS Y EMPRESAS DE ENLACE DE LLAMADAS DE APUESTAS ELECTRÓNICAS, DE CONFORMIDAD CON LA LEY No. 9050, PUBLICADA EN ALCANCE DIGITAL No. 111 A LA GACETA No. 156 DE 14/08/2012).</t>
  </si>
  <si>
    <t>(INCLUYE ¢422.612.851,00 PROVENIENTES DEL TRIBUTO DE SALIDA POR PUESTOS FRONTERIZOS TERRESTRES, SEGÚN LEY No. 9154 PUBLICADA EL 11/07/2013; PARA EL DESARROLLO DE INFRAESTRUCTURA DE LA DELEGACIÓN DE POLICÍA DEL DISTRITO DE SIXAOLA).</t>
  </si>
  <si>
    <t>(PARA EL PAGO DE COMISIONES BANCARIAS AL BANCO NACIONAL POR EL USO DE LA PLATAFORMA DE BN INTERNET BANKING PARA EL PAGO DE PLANILLAS A PROVEEDORES).</t>
  </si>
  <si>
    <t>(PARA PAGO DEL CONTRATO POR SERVICIO DE PRUEBAS DE POTABILIDAD DEL AGUA DEL EDIFICIO CENTRAL).</t>
  </si>
  <si>
    <t>(PARA PAGO DE LOS CONTRATOS POR SERVICIO INTEGRAL DE LIMPIEZA DEL LAS OFICINAS Y FACHADAS Y RECARGA DE EXTINTORES).</t>
  </si>
  <si>
    <t>(PARA PAGO DE LOS CONTRATOS POR SERVICIO DE MONITOREO, FUMIGACIÓN Y PAGO DE REVISIÓN TÉCNICA VEHICULAR).</t>
  </si>
  <si>
    <t>(PARA PAGO DE INTERESES MORATORIOS O MULTAS A PROVEEDORES CUANDO PRESENTAN RECLAMOS POR LA PRESTACIÓN DE BIENES Y SERVICIOS, QUE LA ADMINISTRACIÓN NO CANCELA EN TIEMPO).</t>
  </si>
  <si>
    <t>(PARA EL PAGO DE INFRACCIONES DE LA FLOTILLA VEHICULAR DEL PROGRAMA).</t>
  </si>
  <si>
    <t>(PARA PAGO DE ACCIONES DE CAPITAL A LA CORPORACIÓN INTERAMERICANA DE INVERSIONES (CII), SEGÚN LEY No.9233).</t>
  </si>
  <si>
    <t>(PARA ATENDER MEJORAMIENTOS AL SISTEMA ELÉCTRICO DEL EDIFICIO CENTRAL Y ATENDER EL CAMBIO DE UN ASCENSOR DE LA ENTRADA PRINCIPAL DEL EDIFICIO CENTRAL DEL MINISTERIO DE HACIENDA).</t>
  </si>
  <si>
    <t>(PARA PAGO DE SUBSIDIO POR INCAPACIDAD).</t>
  </si>
  <si>
    <t>(PARA PAGO DE RESARCIMIENTO ECONÓMICO POR EL DAÑO O PERJUICIO CAUSADO POR LA INSTITUCIÓN A PERSONAS FÍSICAS O JURÍDICAS, INCLUYENDO LAS COSTAS JUDICIALES O CUALQUIER GASTO SIMILAR, RESPALDADAS EN UNA SENTENCIA JUDICIAL O UNA RESOLUCIÓN ADMINISTRATIVA).</t>
  </si>
  <si>
    <t>(PARA ATENDER LAS SENTENCIAS JUDICIALES O RESOLUCIONES ADMINISTRATIVAS QUE SE PUEDAN PRESENTAR EN EL TRANSCURSO DEL AÑO, CUMPLIENDO CON EL ORDENAMIENTO QUE SE RECIBE CON LA FINALIDAD DE EVITAR DEMANDAS JUDICIALES Y EL PAGO DE INTERESES).</t>
  </si>
  <si>
    <t>(PARA CUBRIR EL PAGO DE CUOTA DE REPRESENTACIÓN, ANTE EL CONSEJO DE MINISTROS DE HACIENDA Y SECRETARIOS DE FINANZAS DE CENTROAMÉRICA, REPÚBLICA DOMINICANA Y PANAMÁ, SEGÚN ACTA DE FUNDACIÓN BID-COSEFIM, DEL 27/10/2011).</t>
  </si>
  <si>
    <t>INCLUYE ¢38,0 MILLONES CORRESPONDIENTES AL ÓRGANO DE NORMALIZACIÓN TÉCNICA(ONT)).</t>
  </si>
  <si>
    <t>(INCLUYE ¢18,5 MILLONES PARA EL ARRENDAMIENTO DE UN EQUIPO MULTIFUNCIONAL, PARA EL ÓRGANO DE NORMALIZACIÓN TÉCNICA (ONT)).</t>
  </si>
  <si>
    <t>(PARA CUBRIR EL PAGO DE LOS SERVICIOS MUNICIPALES, REAJUSTES DE LOS MONTOS DE LA LEY DE BIENES INMUEBLES Y EL SERVICIO DE RECICLAJE).</t>
  </si>
  <si>
    <t>(PAGO POR CONCEPTO DE COMISIONES Y GASTOS POR SERVICIOS FINANCIEROS Y COMERCIALES POR RECAUDACIÓN DE IMPUESTOS E INGRESOS NO TRIBUTARIOS).</t>
  </si>
  <si>
    <t>(PAGO POR CONCEPTO DE ANÁLISIS DE MUESTRAS DE AGUA POTABLE. INCLUYE ¢302,5 MILLONES DESTINADOS A LA ACTUALIZACIÓN DE LAS PLATAFORMAS DE VALORES DE TERRENOS POR ZONAS HOMOGÉNEAS, CUYO CONTRATO ES EJECUTADO CON LOS RECURSOS ASIGNADOS AL ÓRGANO DE NORMALIZACIÓN TÉCNICA (ONT)).</t>
  </si>
  <si>
    <t>(PARA CUBRIR LOS PAGOS DEL SERVICIO DE SEGURIDAD Y VIGILANCIA, SERVICIO DE LIMPIEZA DIARIA DE OFICINAS, SERVICIO DE LIMPIEZA DE FACHADAS DE EDIFICIO, REAJUSTES DE PRECIOS, COMPRA DE SELLOS AUTOMÁTICOS, RECARGA DE EXTINTORES, CONFECCIÓN E INSTALACIÓN DE CORTINAS, ENTRE OTROS. INCLUYE ¢18,0 MILLONES DEL ÓRGANO DE NORMALIZACIÓN TÉCNICA (ONT)).</t>
  </si>
  <si>
    <t>(PARA CUBRIR EL PAGO DE LOS SERVICIOS DE FUMIGACIÓN, ACTIVIDADES PROGRAMADAS EN LA SEMANA DE EDUCACIÓN TRIBUTARIA, SERVICIOS DE REVISIÓN TÉCNICA VEHICULAR RITEVE, POLARIZADO DE VIDRIOS DE OFICINAS, TRADUCCIÓN DE DOCUMENTOS Y OTROS).</t>
  </si>
  <si>
    <t>(INCLUYE ¢14,0 MILLONES CORRESPONDIENTES AL ÓRGANO DE NORMALIZACIÓN TÉCNICA (ONT)).</t>
  </si>
  <si>
    <t>(INCLUYE ¢10,0 MILLONES CORRESPONDIENTES AL ÓRGANO DE NORMALIZACIÓN TÉCNICA (ONT)).</t>
  </si>
  <si>
    <t>(PARA CUBRIR EL PAGO DE CURSOS DE CAPACITACIÓN DE LOS FUNCIONARIOS DEL ÓRGANO DE NORMALIZACIÓN TÉCNICA (ONT)).</t>
  </si>
  <si>
    <t>(INCLUYE ¢15,0 MILLONES PARA EL MANTENIMIENTO Y REPARACIÓN DE LA FLOTILLA VEHICULAR ASIGNADA AL ÓRGANO DE NORMALIZACIÓN TÉCNICA (ONT)).</t>
  </si>
  <si>
    <t>(INCLUYE ¢1,0 MILLONES CORRESPONDIENTES AL ÓRGANO DE NORMALIZACIÓN TÉCNICA (ONT)).</t>
  </si>
  <si>
    <t>(INCLUYE UN MONTO DE ¢0,5 MILLONES PARA EL MANTENIMIENTO PREVENTIVO Y CORRECTIVO DEL PLOTTER DEL ÓRGANO DE NORMALIZACIÓN TÉCNICA (ONT)).</t>
  </si>
  <si>
    <t>(PARA EL PAGO DE LOS INTERESES MORATORIOS Y MULTAS QUE SE DEBEN DE HONRAR A LOS PROVEEDORES Y OTROS).</t>
  </si>
  <si>
    <t>(PARA HONRAR LOS PAGOS POR CONCEPTO DE MULTAS DE TRÁNSITO POR INFRACCIONES Y LA MULTA O INFRACCIÓN POR PARQUÍMETROS O ESTACIONÓMETROS).</t>
  </si>
  <si>
    <t>(INCLUYE ¢7,0 MILLONES CORRESPONDIENTES AL ÓRGANO DE NORMALIZACIÓN TÉCNICA (ONT)).</t>
  </si>
  <si>
    <t>(INCLUYE ¢29,2 MILLONES CORRESPONDIENTES AL ÓRGANO DE NORMALIZACIÓN TÉCNICA (ONT)).</t>
  </si>
  <si>
    <t>(RECURSOS ASIGNADOS AL ÓRGANO DE NORMALIZACIÓN TÉCNICA (ONT)).</t>
  </si>
  <si>
    <t>(PARA LA INSTALACIÓN DE UN ASCENSOR PARA EL EDIFICIO DEL MINISTERIO DE HACIENDA DONDE SE ALBERGA LA ADMINISTRACIÓN TRIBUTARIA DE ALAJUELA).</t>
  </si>
  <si>
    <t>(INCLUYE ¢30,0 MILLONES CORRESPONDIENTES AL ÓRGANO DE NORMALIZACIÓN TÉCNICA (ONT)).</t>
  </si>
  <si>
    <t>(PARA PAGO DE SUBSIDIOS POR CONCEPTO DE INCAPACIDAD DE LOS FUNCIONARIOS DE ESTE SUBPROGRAMA).</t>
  </si>
  <si>
    <t>(CUOTA DE REPRESENTACIÓN DE ACUERDO CON ACTA DE ASAMBLEA CONSTITUYENTE DEL CENTRO INTERAMERICANO DE ADMINISTRACIÓN TRIBUTARIA (CIAT), DE 01/05/1967).</t>
  </si>
  <si>
    <t>(PAGO DE MEMBRESÍA PARA ORGANIZACIÓN PARA LA COOPERACIÓN Y DESARROLLO ECONÓMICO (OCDE) COMO PAÍS MIEMBRO DEL FORO GLOBAL DE TRANSPARENCIA E INTERCAMBIO DE INFORMACIÓN EN MATERIA TRIBUTARIA, CONFORME A MEMORÁNDUM DE ENTENDIMIENTO DEL 14/04/2010, Y DECRETO No.37983 COMEX-MP DEL 9 DE SETIEMBRE DE 2013).</t>
  </si>
  <si>
    <t>(PAGO DE MEMBRESÍA A LA ORGANIZACIÓN PARA LA COOPERACIÓN Y EL DESARROLLO ECONÓMICO (OCDE), COMO PAÍS ASOCIADO BEPS (BASE EROSION AND PROFIT SHIFTING) EN ESPAÑOL (EROSIÓN DE LA BASE IMPONIBLE Y TRASLADO DE BENEFICIOS) DOCUMENTO NÚMERO CTPA/CFA/NOE2(2016)1REV1/ADD1 (PROGRAMA DE TRABAJO Y PRESUPUESTO PARA 2016 AL 2018); OFICIO DM-0394-16 DEL 02 DE MARZO 2016 Y DECRETO No.37983 COMEX-MP DEL 9 DE SETIEMBRE DE 2013).</t>
  </si>
  <si>
    <t>(PAGOS DE LOS GASTOS CONCERNIENTES AL PROGRAMA DE CONTROL DE DEBERES FORMALES Y MATERIALES EN CENTROS NOCTURNOS Y ESTABLECIMIENTOS DE VENTA DE MERCANCÍAS Y SERVICIOS, SEGÚN REGLAMENTO DE GASTOS CONFIDENCIALES).</t>
  </si>
  <si>
    <t>(INCLUYE ¢17,4 MILLONES DE RECURSOS PROVENIENTES DEL IMPUESTO DE SALIDA POR PUESTOS FRONTERIZOS TERRESTRES, PARA ATENDER LO ESTABLECIDO EN LA LEY No. 9154).</t>
  </si>
  <si>
    <t>(INCLUYE ¢29,9 MILLONES, RECURSOS PROVENIENTES DEL IMPUESTO DE SALIDA POR PUESTOS FRONTERIZOS TERRESTRES, PARA ATENDER LO ESTABLECIDO EN LA LEY No. 9154).</t>
  </si>
  <si>
    <t>(PARA EL PAGO DE LOS SERVICIOS PÚBLICOS A LAS MUNICIPALIDADES DE COTO BRUS, CORREDORES, LA CRUZ, LOS CHILES Y EL PAGO DE SERVICIO DE RECICLAJE. INCLUYE ¢3,3 MILLONES PARA PAGO DE SERVICIO DE RECOLECCIÓN DE BASURA EN PUESTO FRONTERIZO LAS TABLILLAS, RECURSOS PROVENIENTES DEL IMPUESTO DE SALIDA POR PUESTOS FRONTERIZOS TERRESTRES, PARA ATENDER LO ESTABLECIDO EN LA LEY No. 9154).</t>
  </si>
  <si>
    <t>(PARA EL PAGO DE LOS SERVICIOS DE LIMPIEZA, JARDINERÍA, VIGILANCIA, LIMPIEZA DE TANQUES SÉPTICOS E INSPECCIÓN DE EXTINTORES PARA EL SERVICIO NACIONAL DE ADUANAS. INCLUYE ¢248,0 MILLONES PARA PAGO SE SERVICIO DE LIMPIEZA Y JARDINERÍA DEL PUESTO FRONTERIZO LAS TABLILLAS, SERVICIO DE MANTENIMIENTO PARA PASO CANOAS, SERVICIO DE SEGURIDAD DE SEGURIDAD PARA EL COMPLEJO FRONTERIZO DE PEÑAS BLANCAS Y CASETAS DE EXPORTACIÓN, RECURSOS PROVENIENTES DEL IMPUESTO DE SALIDA POR PUESTOS FRONTERIZOS TERRESTRES, PARA ATENDER LO ESTABLECIDO EN LA LEY No. 9154).</t>
  </si>
  <si>
    <t>(SE INCORPORA RECURSOS PARA LOS SERVICIOS DE FUMIGACIÓN Y REVISIÓN TÉCNICA DE VEHÍCULOS (RTV). ADEMÁS LA SUMA DE ¢523,8 MILLONES PARA LA CONTRATACIÓN DE SERVICIOS ADMINISTRATIVOS PARA CONTROLES COMPLEMENTARIOS (MARCHAMO ELECTRÓNICO)). INCLUYE ¢1,3 MILLONES PARA SERVICIO DE CONTROL INTEGRADO DE PLAGAS PARA EL PUESTO FRONTERIZO LAS TABLILLAS, RECURSOS PROVENIENTES DEL IMPUESTO DE SALIDA POR PUESTOS FRONTERIZOS TERRESTRES, PARA ATENDER LO ESTABLECIDO EN LA LEY No. 9154).</t>
  </si>
  <si>
    <t>(INCLUYE ¢10,3 MILLONES, RECURSOS PROVENIENTES DEL IMPUESTO DE SALIDA POR PUESTOS FRONTERIZOS TERRESTRES, PARA ATENDER LO ESTABLECIDO EN LA LEY No. 9154).</t>
  </si>
  <si>
    <t>(INCLUYE ¢280,0 MILLONES, RECURSOS PROVENIENTES DEL IMPUESTO DE SALIDA POR PUESTOS FRONTERIZOS TERRESTRES, PARA ATENDER LO ESTABLECIDO EN LA LEY No. 9154).</t>
  </si>
  <si>
    <t>(RECURSOS PROVENIENTES DEL IMPUESTO DE SALIDA POR PUESTOS FRONTERIZOS TERRESTRES, PARA ATENDER LO ESTABLECIDO EN LA LEY No. 9154).</t>
  </si>
  <si>
    <t>(INCLUYE ¢28,9 MILLONES, RECURSOS PROVENIENTES DEL IMPUESTO DE SALIDA POR PUESTOS FRONTERIZOS TERRESTRES, PARA ATENDER LO ESTABLECIDO EN LA LEY No. 9154).</t>
  </si>
  <si>
    <t>(PARA LOS PAGOS POR CONCEPTO DE MULTAS RESPECTO DE LA CANCELACIÓN TARDÍA DE FACTURAS POR SERVICIOS PÚBLICOS Y SERVICIOS MUNICIPALES).</t>
  </si>
  <si>
    <t>(INCLUYE ¢1,0 MILLONES, RECURSOS PROVENIENTES DEL IMPUESTO DE SALIDA POR PUESTOS FRONTERIZOS TERRESTRES, PARA ATENDER LO ESTABLECIDO EN LA LEY No. 9154).</t>
  </si>
  <si>
    <t>(INCLUYE ¢8,4 MILLONES, RECURSOS PROVENIENTES DEL IMPUESTO DE SALIDA POR PUESTOS FRONTERIZOS TERRESTRES, PARA ATENDER LO ESTABLECIDO EN LA LEY No. 9154).</t>
  </si>
  <si>
    <t>INCLUYE ¢0,5 MILLONES DE RECURSOS PROVENIENTES DEL IMPUESTO DE SALIDA POR PUESTOS FRONTERIZOS TERRESTRES, PARA ATENDER LO ESTABLECIDO EN LA LEY No. 9154).</t>
  </si>
  <si>
    <t>(INCLUYE ¢58,5 MILLONES, RECURSOS PROVENIENTES DEL IMPUESTO DE SALIDA POR PUESTOS FRONTERIZOS TERRESTRES, PARA ATENDER LO ESTABLECIDO EN LA LEY No. 9154).</t>
  </si>
  <si>
    <t>(PARA LA REMODELACIÓN DE LAS INSTALACIONES DEL LABORATORIO ADUANERO. INCLUYE ¢249,0 MILLONES PARA ACONDICIONAMIENTO DE LAS NUEVAS OFICINAS Y HABITACIONES QUE SERÁ CONSTRUIDO EN EL PUESTO FLUVIAL DE LOS CHILES, REMODELACIÓN DE LA BODEGA DE LA ADUANA DE PASO CANOAS Y CONSTRUCCIÓN DE TECHO ENTRE LOS DOS EDIFICIOS DE PEÑAS BLANCAS, RECURSOS PROVENIENTES DEL IMPUESTO DE SALIDA POR PUESTOS FRONTERIZOS TERRESTRES, PARA ATENDER LO ESTABLECIDO EN LA LEY No. 9154).</t>
  </si>
  <si>
    <t>(PARA CONSTRUCCIÓN DE CAÑERÍA PROFUNDA DE EVACUACIÓN DE AGUAS PLUVIALES QUE PERMITA EVITAR INUNDACIONES EN LA ADUANA CENTRAL).</t>
  </si>
  <si>
    <t>(PARA PAGO DE SUBSIDIOS POR CONCEPTO DE INCAPACIDAD DE LOS FUNCIONARIOS).</t>
  </si>
  <si>
    <t>(PAGO DE CUOTA ANUAL ORDINARIA A LA ORGANIZACIÓN MUNDIAL DE ADUANAS (OMA), SEGÚN LEY No. 8112).</t>
  </si>
  <si>
    <t>(PARA PAGO DE LOS CONTRATOS POR SERVICIO INTEGRAL DE LIMPIEZA, PARQUEO Y RECARGA DE EXTINTORES DE LA DGH Y PARA EL PAGO DEL CONTRATO DE LAVADO DE LOS VEHÍCULOS OFICIALES ASIGNADOS AL PROYECTO ESTUDIO ECONÓMICO A EMPRESAS).</t>
  </si>
  <si>
    <t>(PARA PAGO DE REVISIONES TÉCNICAS VEHICULARES DE LOS VEHÍCULOS ASIGNADOS A LA DGH Y AL PROYECTO DE ESTUDIO ECONÓMICO A EMPRESAS).</t>
  </si>
  <si>
    <t>(PARA PAGO DE LAS ACTIVIDADES DE CAPACITACIÓN ATINENTES AL SUB-PROGRAMA PARA FORTALECIMIENTO DE CONOCIMIENTOS EN MATERIA TRIBUTARIA Y ADUANERA, POLÍTICA FISCAL, POLÍTICA ECONÓMICA, JURISPRUDENCIA, ENTRE OTROS ).</t>
  </si>
  <si>
    <t>(PARA CUBRIR EL PAGO DE INTERESES MORATORIOS Y MULTAS DEL SUBPROGRAMA).</t>
  </si>
  <si>
    <t>(PARA CUBRIR EL PAGO DE MULTAS O INFRACCIONES POR PARQUÍMETROS O ESTACIONÓMETROS DE LA FLOTILLA VEHICULAR DE LA DGH Y DEL PROYECTO ESTUDIO ECONÓMICO A EMPRESAS).</t>
  </si>
  <si>
    <t>(PARA PAGO DE SUBSIDIO POR INCAPACIDAD A FUNCIONARIOS DE LA DIRECCIÓN GENERAL DE HACIENDA ¢15,0 MILLONES Y DEL PROYECTO DE ESTUDIOS ECONÓMICOS A EMPRESAS ¢10,0 MILLONES).</t>
  </si>
  <si>
    <t>(SERVICIO DE LIMPIEZA DE OFICINAS DE LA POLICÍA DE CONTROL FISCAL EN EL EDIFICIO MIRA, Y LIMPIEZA DE OFICINAS Y LAVADO DE ALFOMBRA EN LAS INSTALACIONES UBICADAS EN BARRIO ESCALANTE Y PAGO DE PARQUEOS PRIVADOS PARA LOS VEHÍCULOS OFICIALES).</t>
  </si>
  <si>
    <t>(PARA EL PAGO DE LOS SERVICIOS DE FUMIGACIÓN DE LAS INSTALACIONES DE LA PCF EN EL EDIFICIO MIRA Y BARRIO ESCALANTE, Y LA REVISIÓN TÉCNICA VEHICULAR DE LA FLOTILLA DE LA POLICÍA DE CONTROL FISCAL).</t>
  </si>
  <si>
    <t>(PARA LOS PAGOS POR CONCEPTO DE MULTAS POR CANCELACIÓN DE FACTURAS EN FORMA TARDÍA A PROVEEDORES Y OTROS).</t>
  </si>
  <si>
    <t>(PARA EL PAGO DE MULTAS PRODUCTO DE INFRACCIONES EN ESTACIONÓMETROS O PARQUÍMETROS).</t>
  </si>
  <si>
    <t>(PARA REALIZAR EL PAGO POR CONCEPTO DE COMPRAS ENCUBIERTAS Y OTROS SEGÚN REGLAMENTO DE USO DE GASTOS CONFIDENCIALES).</t>
  </si>
  <si>
    <t>(CANCELAR LOS SERVICIOS DE LIMPIEZA, OFICINAS BAÑOS, ENTRE OTROS).</t>
  </si>
  <si>
    <t>(PARA EL PAGO DE REVISIÓN TÉCNICA VEHICULAR (RTV)).</t>
  </si>
  <si>
    <t>(PAGO DE INTERESES Y OTROS RECARGOS)</t>
  </si>
  <si>
    <t>(PARA CUBRIR EL PAGO DE MULTAS O INFRACCIONES POR PARQUÍMETROS O ESTACIONÓMETROS DE LA FLOTILLA VEHICULAR DEL SUBPROGRAMA).</t>
  </si>
  <si>
    <t>(PAGO SUBSIDIO A FUNCIONARIOS POR INCAPACIDAD)</t>
  </si>
  <si>
    <t>(PAGO DE CUOTA DE MEMBRESÍA A LA ASOCIACIÓN IBEROAMERICANA DE TRIBUNALES DE JUSTICIA FISCAL O ADMINISTRATIVA, SEGÚN ACTA DE ASAMBLEA GENERAL ORDINARIA Y TESTIMONIO DE ESCRITURA NÚMERO 132.654).</t>
  </si>
  <si>
    <t>(PARA EL PAGO DEL SERVICIO DE ASEO Y LIMPIEZA EN EL EDIFICIO MIRA).</t>
  </si>
  <si>
    <t>(PARA CUBRIR EL PAGO DE LA REVISIÓN TÉCNICA VEHICULAR (RTV)).</t>
  </si>
  <si>
    <t>(PAGO SUBSIDIO POR INCAPACIDAD A FUNCIONARIOS)</t>
  </si>
  <si>
    <t>(PARA CUBRIR EL PAGO DEL SERVICIO DE LIMPIEZA PARA LAS OFICINAS DE LA DIRECCIÓN GENERAL DE PRESUPUESTO NACIONAL Y LA SECRETARÍA TÉCNICA DE LA AUTORIDAD PRESUPUESTARIA; Y PARA CUBRIR EL PAGO DE RECARGA DE EXTINTORES).</t>
  </si>
  <si>
    <t>(PARA CUBRIR PAGO DE MULTAS O INFRACCIONES POR PARQUÍMETROS O ESTACIONOMETROS DE LA FLOTILLA VEHICULAR DEL SUBPROGRAMA).</t>
  </si>
  <si>
    <t>(PARA PAGO DE LOS CONTRATOS POR SERVICIO INTEGRAL DE LIMPIEZA Y DE SEGURIDAD).</t>
  </si>
  <si>
    <t>(PAGO DE SERVICIO DE FUMIGACIÓN Y LA REVISIÓN TÉCNICA VEHICULAR (RTV)).</t>
  </si>
  <si>
    <t>(PARA EL PAGO DE MULTAS E INFRACCIONES)</t>
  </si>
  <si>
    <t>(PAGO SUBSIDIO POR CONCEPTO DE INCAPACIDAD A LOS FUNCIONARIOS).</t>
  </si>
  <si>
    <t>(PAGO POR TRANSACCIONES MERCANTILES).</t>
  </si>
  <si>
    <t>(SERVICIO DE CONFECCIÓN DE LLAVES, SERVICIO DE MANTENIMIENTO, REPARACIÓN Y LIMPIEZA DE PERSIANAS, DE CONFECCIÓN DE SELLOS DE HULE, SERVICIO DE DESINSTALACIÓN Y/O REINSTALACIÓN DE AIRE ACONDICIONADO).</t>
  </si>
  <si>
    <t>(PAGO DE LA REVISIÓN TÉCNICA VEHICULAR (RTV)).</t>
  </si>
  <si>
    <t>(PARA CUBRIR LOS GASTOS POR COORDINAR ACTIVIDADES PROTOCOLARIAS DE LANZAMIENTO Y DE CAPACITACIÓN DE USO DE SERVICIO DIGITAL PARA ENTIDADES DEDUCTORAS).</t>
  </si>
  <si>
    <t>(CANCELACIÓN INFRACCIONES DE LA LEY DE TRANSITO).</t>
  </si>
  <si>
    <t>(PARA EL PAGO DEL CONTRATO POR SERVICIO INTEGRAL DE LIMPIEZA, Y RECARGA DE EXTINTORES).</t>
  </si>
  <si>
    <t>(PAGO DE REVISIÓN TÉCNICA VEHICULAR (RTV)).</t>
  </si>
  <si>
    <t>(PARA EL PAGO DE LAS INFRACCIONES DE LA FLOTILLA VEHICULAR).</t>
  </si>
  <si>
    <t>(PARA PAGO DE SUBSIDIO POR INCAPACIDADES DE LOS FUNCIONARIOS DE ESTE SUBPROGRAMA).</t>
  </si>
  <si>
    <t>(PARA PAGO LIMPIEZA INTEGRAL DE OFICINAS Y FACHADAS DEL EDIFICIO).</t>
  </si>
  <si>
    <t>(PARA LA CONTRATACIÓN DE SERVICIO DE TRADUCCIÓN DE DOCUMENTOS Y REVISIÓN TÉCNICA VEHICULAR (RTV)).</t>
  </si>
  <si>
    <t>(PARA EL PAGO DE INFRACCIONES FLOTILLA VEHICULAR DEL SUBPROGRAMA).</t>
  </si>
  <si>
    <t>(PARA EL PAGO DE SUBSIDIO POR INCAPACIDADES A FUNCIONARIOS DE ESTE SUBPROGRAMA).</t>
  </si>
  <si>
    <t>2018</t>
  </si>
  <si>
    <t>(PARA CUBRIR LOS PAGOS DE: 1. CONTRATACIÓN DE SERVICIO DE UNA SOLUCIÓN PARA EL DESARROLLO, IMPLEMENTACIÓN Y OPERACIÓN DE UN SISTEMA PARA LA RECEPCIÓN, VALIDACIÓN Y ALMACENAMIENTO DE COMPROBANTES ELECTRÓNICOS. 2. ARRENDAMIENTO DE UN CENTRO DE PROCESAMIENTO DE DATOS SECUNDARIO QUE INCLUYA EQUIPAMIENTO POR DEMANDA PARA EL MINISTERIO DE HACIENDA CON EL INSTITUTO COSTARRICENSE DE ELECTRICIDAD (ICE) 3. SERVICIO DE CUSTODIA Y RESGUARDO DE INFORMACIÓN PARA LA CONTINUIDAD DEL NEGOCIO POR MEDIO DE UN SITIO ALTERNO PARA EL CENTRO DE PROCESAMIENTO DE DATOS).</t>
  </si>
  <si>
    <t>(PAGO DEL SERVICIO DE RECOLECCIÓN DE BASURA Y LIMPIEZA DE ACERAS).</t>
  </si>
  <si>
    <t>(PAGO DE LA PLATAFORMA TECNOLÓGICA DE USO OBLIGATORIO PARA LA TRAMITACIÓN DE LOS PROCESOS DE CONTRATACIÓN ADMINISTRATIVA DE LA ADMINISTRACIÓN CENTRAL, SISTEMA INTEGRADO DE COMPRAS PÚBLICAS (SICOP)).</t>
  </si>
  <si>
    <t>(PAGO SERVICIOS DE SEGURIDAD Y VIGILANCIA, SERVICIOS DE LIMPIEZA Y ASEO, REAJUSTE DE PRECIOS).</t>
  </si>
  <si>
    <t>(PARA CUBRIR EL PAGO DE LA REVISIÓN TÉCNICA VEHICULAR).</t>
  </si>
  <si>
    <t>(PARA PAGO DE PARQUÍMETROS Y MULTAS DE TRÁNSITO).</t>
  </si>
  <si>
    <t>(PAGO DE CONTRIBUCIÓN PARA EL SISTEMA DE TRANSMISIÓN COMÚN (CTS) PARA EL INTERCAMBIO DE DATOS ENTRE LOS PAÍSES MIEMBROS DE LA ORGANIZACIÓN PARA LA COOPERACIÓN Y EL DESARROLLO ECONÓMICO (OCDE) DE CONFORMIDAD CON EL DOCUMENTO CTPA/GFTEI(2016)26/REV1 Y DECRETO No.37983 COMEX-MP DEL 9 DE SETIEMBRE DE 2013).</t>
  </si>
  <si>
    <t>(PARA CANCELAR LOS SERVICIOS DE LIMPIEZA DE OFICINAS ADMINISTRATIVAS, AULAS, LABORATORIOS, AUDITORIO, BAÑOS, ENTRE OTROS).</t>
  </si>
  <si>
    <t>(PAGO DE REVISIÓN Y REINSPECCIÓN TÉCNICA DE VEHÍCULOS).</t>
  </si>
  <si>
    <t>(PAGO DE IMPLEMENTACIÓN DE LOS PROGRAMAS DE FORMACIÓN DE NUEVO INGRESO, PAGO DE EJECUCIÓN DEL PROGRAMA DE FORMACIÓN PARA LOS FUNCIONARIOS DE LAS INSTITUCIONES CUBIERTAS POR LA RECTORÍA DE LA ADMINISTRACIÓN FINANCIERA Y PAGO DE CAPACITACIÓN EN MATERIA DE FINANZAS PÚBLICAS Y A INSTITUCIONES BAJO LA RECTORÍA DEL MINISTERIO DE HACIENDA).</t>
  </si>
  <si>
    <t>(PARA EL PAGO DE MULTAS O INFRACCIONES POR CONCEPTO DE PARQUÍMETROS O ESTACIÓMETROS).</t>
  </si>
  <si>
    <t>(INCLUYE LAS RECEPCIONES OFICIALES REALIZADAS POR EL MINISTERIO, ASÍ COMO CUBRIR EL EVENTO DE LA FERIA DE GUSTICO DONDE PARTICIPAN REPRESENTANTES DEL GOBIERNO CENTRAL, ENTRE OTROS).</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</si>
  <si>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</si>
  <si>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</si>
  <si>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(PARA CUBRIR GASTOS DE OPERACIÓN, SEGÚN LEY No.7384 "LEY DE CREACIÓN DEL INSTITUTO COSTARRICENSE DE PESCA Y ACUICULTURA (INCOPESCA)", DEL 16/03/1994 Y SUS REFORMAS).</t>
  </si>
  <si>
    <t>(PARA CUBRIR GASTOS DE OPERACIÓN DEL SENARA, ESTOS RECURSOS INCLUYEN GASTO OPERATIVO DEL PROYECTO "ABASTECIMIENTO DE AGUA PARA LA CUENCA MEDIA DEL RÍO TEMPISQUE Y COMUNIDADES COSTERAS" (PAACUME), PROYECTO QUE FORMA PARTE DEL "PROGRAMA INTEGRAL DE ABASTECIMIENTO DE AGUA PARA GUANACASTE" (PIAAG), SEGÚN LEY No.6877 "CREACIÓN DEL SERVICIO NACIONAL DE AGUAS SUBTERRÁNEAS, RIEGO Y AVENAMIENTO (SENARA)", DEL 18/07/1983 Y SUS REFORMAS).</t>
  </si>
  <si>
    <t>(PARA CUBRIR LA COMPRA DE EQUIPO DE CÓMPUTO, EQUIPO MULTIFUNCIONAL, EQUIPO Y MOBILIARIO PARA EL LABORATORIO DE CALIDAD UBICADO EN EL PUESTO FRONTERIZO DE PEÑAS BLANCAS, RECURSOS PROVENIENTES DEL IMPUESTO DE SALIDA POR PUESTOS FRONTERIZOS TERRESTRES, SEGÚN LO ESTABLECIDO EN LA LEY No.9154).</t>
  </si>
  <si>
    <t>(PARA CUBRIR EL RESARCIMIENTO ECONÓMICO POR DAÑO O PERJUICIO CAUSADO POR EL PROCESO DE REESTRUCTURACIÓN DEL MINISTERIO DE AGRICULTURA Y GANADERÍA (MAG), INCLUYENDO LAS COSTAS JUDICIALES O CUALQUIER GASTO SIMILAR, RESPALDADAS EN UNA SENTENCIA JUDICIAL O UNA RESOLUCIÓN ADMINISTRATIVA).</t>
  </si>
  <si>
    <t>(PARA FOMENTAR LA INVESTIGACIÓN Y EL DESARROLLO AGROINDUSTRIAL DEL EXCEDENTE BANANERO NO EXPORTABLE, ASÍ COMO LOS PROGRAMAS DE DIVERSIFICACIÓN AGROINDUSTRIAL DE LAS ZONAS BANANERAS, SEGÚN LEY No.4895 "CREACIÓN DE LA CORPORACIÓN BANANERA NACIONAL" (CORBANA) DEL 16/11/1971 Y SUS REFORMAS).</t>
  </si>
  <si>
    <t>(INCLUYE LA CAPACITACIÓN ENFOCADA EN LA ACTUALIZACIÓN Y MEJORAMIENTO DE LOS PROCESOS PRODUCTIVOS DE PRODUCTORES NACIONALES Y OTROS ASPECTOS RELACIONADOS A LA ASISTENCIA TÉCNICA QUE BRINDA EL PROGRAMA, IGUALMENTE, EN RELACIÓN AL PLAN NACIONAL DE DESARROLLO (PND) CONCERNIENTES A LA GESTIÓN QUE REALIZAN LAS INTITUCIONES DEL SECTOR AGROPECUARIO, ENTRE OTROS).</t>
  </si>
  <si>
    <t>FUNDACIÓN PARA EL FOMENTO Y PROMOCIÓN DE LA INVESTIGACIÓN Y TRANSFERENCIA DE TECNOLOGÍA AGROPECUARIA (FITTACORI)</t>
  </si>
  <si>
    <t>(RECURSOS DONADOS POR LA COOPERACIÓN ENTRE COREA Y AMÉRICA LATINA PARA LA ALIMENTACIÓN Y LA AGRICULTURA (KOLFACI) PARA CUBRIR GASTOS OPERATIVOS DE TRES PROYECTOS: EL PRIMERO, "ESTABLECIMIENTO DEL SISTEMA DE INFORMACIÓN DEL AMBIENTE EDÁFICO DE AMÉRICA LATINA" POR ¢11.516.600,0, EL SEGUNDO "ESTABLECIMIENTO DE UN MODELO DE MEJORAMIENTO DEL MANEJO DE LA CALIDAD POR COSECHA DE LOS CULTIVOS HORTÍCOLAS DE AMÉRICA LATINA" POR ¢6.566.600,0 Y EL TERCERO "DEMOSTRACIÓN DE LA MEJORA DE LA PRODUCTIVIDAD MEDIANTE LA UTILIZACIÓN DE UN SISTEMA ADECUADO DEL MANEJO DEL AGUA PARA EL ARROZ" POR ¢5.751.100,0 DE ACUERDO A MEMORÁNDUM DE ENTENDIMIENTO ENTRE LA ADMINISTRACIÓN DE DESARROLLO RURAL DE COREA Y LOS MINISTERIOS DE AGRICULTURA Y GANADERÍA E INSTITUTOS DE INVESTIGACIÓN DE LOS SUSCRITOS EN EL MISMO, FIRMADO EL 15 DE SETIEMBRE DEL 2014).</t>
  </si>
  <si>
    <t>(FONDOS PARA EL RECONOCIMIENTO DE BENEFICIOS AMBIENTALES EN EL MARCO DE LAS PRIORIDADES ESTABLECIDAS POR EL MAG, SEGÚN LEY No.8591 "LEY DE DESARROLLO, PROMOCIÓN Y FOMENTO DE LA ACTIVIDAD AGROPECUARIA ORGÁNICA" DEL 28/06/2007 PUBLICADA EN LA GACETA No.155 DEL 14/08/2007 Y LEY No.8114 "LEY DE SIMPLIFICACIÓN Y EFICIENCIA TRIBUTARIA" DEL 04/07/2001 Y SUS REFORMAS, Y EL DECRETO EJECUTIVO No.36764-MAG "DECLARACIÓN DE INTERÉS PÚBLICO Y OFICIALIZACIÓN DE LA POLÍTICA DE ESTADO PARA EL SECTOR AGROALIMENTARIO Y DESARROLLO RURAL COSTARRICENSE 2010-2021" DEL 27/07/2011 PUBLICADO EN LA GACETA No.184 DEL 26/09/2011; PARA LA ESTRATEGIA DE CAMBIO CLIMÁTICO Y LOS PROGRAMAS DE ACCIONES DE MITIGACIÓN NACIONALMENTE APROPIADAS).</t>
  </si>
  <si>
    <t>TRANSFERENCIAS DE CAPITAL A ASOCIACIONES.</t>
  </si>
  <si>
    <t>(PARA LA EJECUCIÓN DE PROYECTOS QUE CALIFIQUEN DENTRO DEL PROGRAMA DE INVERSIÓN Y DESARROLLO TECNOLÓGICO AGROPECUARIO, Y EL PROGRAMA PARA LA COMPETITIVIDAD DEL MEDIANO Y PEQUEÑO PRODUCTOR, SEGÚN LEY No.7064 "LEY FODEA Y ORGÁNICA DEL MAG" DEL 29/04/1987 Y SUS REFORMAS).</t>
  </si>
  <si>
    <t>(RECURSOS DONADOS POR LA COOPERACIÓN ENTRE COREA Y AMÉRICA LATINA PARA LA ALIMENTACIÓN Y LA AGRICULTURA (KOLFACI) PARA CUBRIR GASTOS OPERATIVOS DE DOS PROYECTOS: EL PRIMERO, "ESTABLECIMIENTO DE UN MODELO DE MEJORAMIENTO DEL MANEJO DE LA CALIDAD POR COSECHA DE LOS CULTIVOS HORTÍCOLAS DE AMÉRICA LATINA" POR ¢4.950.000,0 Y EL SEGUNDO "DEMOSTRACIÓN DE LA MEJORA DE LA PRODUCTIVIDAD MEDIANTE LA UTILIZACIÓN DE UN SISTEMA ADECUADO DEL MANEJO DEL AGUA PARA EL ARROZ" POR ¢ 5.751.100,0 DE ACUERDO AL MEMORÁNDUM DE ENTENDIMIENTO ENTRE LA ADMINISTRACIÓN DE DESARROLLO RURAL DE COREA Y LOS MINISTERIOS DE AGRICULTURA Y GANADERÍA E INSTITUTOS DE INVESTIGACIÓN DE LOS SUSCRITOS EN EL MISMO, FIRMADO EL 15 DE SETIEMBRE DEL 2014).</t>
  </si>
  <si>
    <t>(PARA LA EJECUCIÓN DE PROYECTOS DE INVESTIGACIÓN Y TRANSFERENCIA DE TECNOLOGÍA AGROPECUARIA PARA EL MEDIANO Y PEQUEÑO PRODUCTOR, SEGÚN CONVENIO No.CV-002-2017-AJ-MAG, "CONVENIO DE REGULACIÓN DE APORTE DE RECURSOS FINANCIEROS ENTRE EL MAG Y FITTACORI)).</t>
  </si>
  <si>
    <t>(RECURSOS PARA CUBRIR LA CONTRATACIÓN DE PROMOTORES (TÉCNICOS MEDIOS DE COLEGIOS AGROPECUARIOS) PARA BRINDAR ASISTENCIA TÉCNICA EN ZONA ÍNDIGENA, DICHA ASISTENCIA DEBE SER CUBIERTA POR EL PROYECTO SIXAOLA HASTA EL AÑO 2018, ADICIONALMENTE, SE CONTINUARÁ CON TRES CONTRATACIONES PARA SERVICIO PROFESIONAL EN TEMAS RELACIONADOS CON EL CACAO).</t>
  </si>
  <si>
    <t>(PARA SERVICIO DE RECOLECCIÓN DE DESECHOS SÓLIDOS DE LA UNIDAD MÉDICA).</t>
  </si>
  <si>
    <t>(SERVICIOS MÉDICOS Y DE ENFERMERÍA PARA LOS FUNCIONARIOS DEL MEIC).</t>
  </si>
  <si>
    <t>(SERVICIOS DE TRADUCCIÓN DE DOCUMENTOS DEL IDIOMA INGLÉS AL ESPAÑOL Y VICEVERSA NECESARIOS PARA LA PRESENTACIÓN DE INFORMES ANTE LA ORGANIZACIÓN PARA LA COOPERACIÓN Y EL DESARROLLO ECONÓMICO (OCDE)Y GASTOS POR REVISION TECNICA VEHICULAR).</t>
  </si>
  <si>
    <t>(PARA FINANCIAR DIFERENTES ACTIVIDADES DE CAPACITACIÓN PARA LOS FUNCIONARIOS DEL PROGRAMA).</t>
  </si>
  <si>
    <t>(PARA GASTOS OPERATIVOS, QUE CORRESPONDEN A LA VENTA DE SERVICIOS Y ¢1.119,50 MILLONES CORRESPONDEN AL APORTE DEL PRESUPUESTO NACIONAL, SEGÚN LEY DEL SISTEMA NACIONAL PARA LA CALIDAD No. 8279 DEL 02/05/2002).</t>
  </si>
  <si>
    <t>(PARA ATENDER GASTOS POR SENTENCIAS JUDICIALES).</t>
  </si>
  <si>
    <t>(ESTUDIO PARA ESTIMAR EL IMPACTO ECONÓMICO DE LAS REGULACIONES SOBRE EL PRODUCTO INTERNO BRUTO MEDIANTE EL MODELO DE COSTEO ESTÁNDAR).</t>
  </si>
  <si>
    <t>(DESARROLLO DE MODULO DE REPORTES Y DE MECANISMOS DE SEGUIMIENTO EN TRÁMITES DE COSTA RICA, ASI COMO MÓDULO DE SISTEMA DE CONTRATACIÓN PREVIA, SICOPRE).</t>
  </si>
  <si>
    <t>(PARA DESARROLLAR EL PROYECTO SIMPLIFICACIÓN DE TRÁMITES DE LA REGIÓN CHOROTEGA).</t>
  </si>
  <si>
    <t>(PARA EL CONOCIMIENTO DE LA LEY 8220 A FIN DE CREAR UNA CULTURA DE MEJORA REGULATORIA,E INFORMAR SOBRE LOS DEBERES Y DERECHOS A CIUDADANOS, EMPRESARIOS Y FUNCIONARIOS A NIVEL NACIONAL).</t>
  </si>
  <si>
    <t>(ATENDER LAS REUNIONES DE LA COMISION DE MEJORA REGULATORIA SEGUN LEY 7472, Y EL FORO DE LA RED LATINOAMERICANA DE BUENAS PRACTICAS REGULATORIAS).</t>
  </si>
  <si>
    <t>(PARA LA ATENCIÓN DE LAS COMISIONES QUE PRESIDE EL PROGRAMA EN EL MARCO DE LA LEY 8279).</t>
  </si>
  <si>
    <t>(PARA DOTAR AL SISTEMA DE INFORMACIÓN EMPRESARIAL COSTARRICENSE (SIEC) DE MAYOR CAPACIDAD EN INFRAESTRUCTURA TECNOLÓGICA Y APLICACIONES).</t>
  </si>
  <si>
    <t>(PARA LA CONTRATACIÓN DE SERVICIOS QUE PERMITAN DIAGNOSTICAR LOS SECTORES PRODUCTIVOS Y CADENAS DE VALOR ESTRATÉGICAS).</t>
  </si>
  <si>
    <t>(PARA ATENDER UN ENCUENTRO PROMOVIDO POR EL SISTEMA ECONÓMICO LATINOAMERICANO Y DEL CARIBE (SELA) Y EL MEIC).</t>
  </si>
  <si>
    <t>(ACTIVIDADES DE CAPACITACION QUE SE TIENEN PROGRAMADAS SOBRE REFORMA AL REGLAMENTO DE TARJETAS DE CRÉDITO Y DÉBITO, REFORMA A LA NORMATIVA DE COMERCIO ELECTRÓNICO, REFORMA A LA NORMATIVA DE CONSUMIDOR FINANCIERO, REFORMA Y ALCANCES DE LA LEY Nº 7472, VENTAS A PLAZO, DISPOSICIONES QUE DEBEN SER CUMPLIDAS EN MATERIA DE GARANTÍA).</t>
  </si>
  <si>
    <t>(PARA ATENDER SESIONES DE LA COMISIÓN NACIONAL DEL CONSUMIDOR).</t>
  </si>
  <si>
    <t>(PARA CONTRATAR LOS SERVICIOS DE TRADUCCIÓN DE DOCUMENTOS ENVIADOS POR LA ORGANIZACIÓN PARA LA COOPERACIÓN Y EL DESARROLLO ECONÓMICO OCDE).</t>
  </si>
  <si>
    <t>(PARA ATENDER LA DIVULGACIÓN DE LA PROPUESTA A LA REFORMA DE LA LEY 7472).</t>
  </si>
  <si>
    <t>(PARA EL PAGO DE SERVICIOS MUNICIPALES, RECOLECCIÓN DE BASURA, LIMPIEZA DE CAÑOS, ASÍ COMO, RECOLECCIÓN, TRATAMIENTO DE DESECHOS TÓXICOS Y ALUMBRADO PÚBLICO EN LA SEDE CENTRAL DEL MOPT).</t>
  </si>
  <si>
    <t>(PARA CUBRIR LOS PAGOS DE COMISIONES BANCARIAS, POR CONCEPTO DE TRANSFERENCIAS ELECTRÓNICAS A LOS PROVEEDORES DEL MINISTERIO Y POR ADMINISTRACIÓN MENSUAL DEL DISPOSITIVO ELECTRÓNICO QUICKS PASS).</t>
  </si>
  <si>
    <t>(INCLUYE RECURSOS PARA AMPARAR LA CONTRATACIÓN DIRECTA NO. 2015CD-00421-32600, PARA LA CONTRATACIÓN DE SERVICIOS PROFESIONALES EN ASESORÍA LEGAL CON ESPECIALIDAD EN CONTENCIONSO ADMINISTRATIVO).</t>
  </si>
  <si>
    <t>(PARA CUBRIR LA CERTIFICACIÓN DE UN SISTEMA DE GESTIÓN DE CALIDAD (SGC)).</t>
  </si>
  <si>
    <t>(INCLUYE RECURSOS PARA EL PAGO DEL DISEÑO Y DESARROLLO DE PROYECTOS INFORMÁTICOS TALES COMO: SISTEMA DE INFORMACIÓN PARA EL SISTEMA INTEGRADO DE GESTIÓN VIAL, SISTEMA DE REGISTRO DE FIRMAS, SISTEMA DE TALLERES, SISTEMA DE OBRAS FLUVIALES, SISTEMAS REQUERIDOS PARA LA PLATAFORMA DE SERVICIOS INSTITUCIONAL Y PARA OPTIMIZAR LA METODOLOGÍA PARA LA GESTIÓN DE DESARROLLO Y MANTENIMIENTO DE SOFTWARE).</t>
  </si>
  <si>
    <t>(PARA CUBRIR LOS SERVICIOS DE FUMIGACIÓN, MONITOREO DE NOTICIAS Y LA REVISIÓN TÉCNICA VEHICULAR DE LOS VEHICULOS DEL PROGRAMA).</t>
  </si>
  <si>
    <t>(PARA PARA LA ACTUALIZACIÓN DE CONOCIMIENTOS DE LOS FUNCIONARIOS EN TEMAS TALES COMO: GESTIÓN AMBIENTAL, GERENCIA PÚBLICA; EQUIDAD DE GÉNERO; PROGRAMACIÓN NEUROLINGÜÍSTICA, MATERIA LABORAL, CONTRATACIÓN Y PROCEDIMIENTOS ADMINISTRATIVOS, VALORACIÓN DE BIENES INMUEBLES, INFORMÁTICA,ELABORACION DE CARTELES PARA CONTRATACIONES DE PROYECTOS, REAJUSTE Y REVISION DE PRECIOS PARA LA CONTRATACION ADMINISTRATIVA, FACTURACION ELECTRONICA, REFORMA PROCESAL LABORAL, MANEJO DEL ESTRÉS Y CONFLICTOS EN EL ÁREA LABORAL, DERECHO CONTENCIOSO ADMINISTRATIVO, EXCEL, MS PROJECT AVANZADO, ESTUDIOS EN CALIDAD, AMBIENTE Y METROLOGIA, FIDEICOMISOS DE OBRA PUBLICA, GESTIÓN DE PROYECTOS BÁSICOS Y AVANZADO).</t>
  </si>
  <si>
    <t>(PARA LA ATENCIÓN EN DIFERENTES REUNIONES A FUNCIONARIOS AJENOS A LA INSTITUCIÓN TALES COMO: REPRESENTANTES DE ORGANISMOS INTERNACIONALES, COOPERACIÓN TÉCNICA, MINISTROS DE TRANSPORTES DE MESOAMÉRICA Y COMITRAN, COMISONES EXTRANJERAS QUE APOYAN MEDIANTE ASESORÍA TÉCNICA EN MATERIA DE INFRAESTRUCTURA Y TRANSPORTE).</t>
  </si>
  <si>
    <t>SECRETARIA DE INTEGRACION ECONOMICA CENTROAMERICANA (SIECA).</t>
  </si>
  <si>
    <t>(PARA AMPLIACIÓN Y MODERNIZACIÓN DE LOS AEROPUERTOS INTERNACIONALES LIC. DANIEL ODUBER QUIRÓS, DE LIMÓN, TOBIÁS BOLAÑOS Y LOS DEMÁS AERÓDROMOS ESTATALES EXISTENTES, SEGÚN LO DISPUESTO EN EL INCISO C) DEL ARTÍCULO No. 2 DE LA LEY No. 8316, LEY REGULADORA DE LOS DERECHOS DE SALIDA DEL TERRITORIO NACIONAL, DE 24/10/2002).</t>
  </si>
  <si>
    <t>(PARA EL PAGO DE SERVICIOS DE ALUMBRADO PÚBLICO, ASEO DE VÍAS Y RECOLECCIÓN DE BASURA.)</t>
  </si>
  <si>
    <t>(PARA CUBRIR LOS PAGOS DE CUSTODIA DE LA PÓLIZA DE GARANTIA AMBIENTAL, PARA LAS PLANTAS PROCESADORAS DE MEZCLA ASFÁLTICA Y POR ADMINISTRACIÓN MENSUAL DEL DISPOSITIVO ELECTRÓNICO QUICK PASS DE LOS VEHÍCULOS DE LA DIVISIÓN DE OBRAS PÚBLICAS).</t>
  </si>
  <si>
    <t>(INCLUYE RECURSOS PARA EL PAGO DE PERMISOS SANITARIOS DE FUNCIONAMIENTO DE LOS PLANTELES DEL MOPT, UBICADOS EN LAS SEDES REGIONALES).</t>
  </si>
  <si>
    <t>(PARA CUBRIR EL PAGO DE SERVICIOS DE VIABILIDAD AMBIENTAL PARA TODAS LAS PLANTAS DE PRODUCCIÓN DE MEZCLA ASFÁLTICA, CONTRATO POR SERVICIOS DE HINCA PILOTES, CONSULTORÍA DE GIZ- MOPT PARA EL PROYECTO DE LA RED VIAL CANTONAL-PRVC-MOPT-BID (II ETAPA), PARA EL ANÁLISIS DE VIABILIDAD Y EL SEGUIMIENTO DIRECTO E INDIRECTO DE LA LABOR DE INSPECCIÓN Y FISCALIZACIÓN DE LOS PROYECTOS).</t>
  </si>
  <si>
    <t>(PARA CUBRIR EL PAGO DE SERVICIOS DE VIGILANCIA CON LA EMPRESA C.S.E SEGURIDAD S.A; EN LAS DIRECCIONES REGIONALES Y LOS RESPECTIVOS REAJUSTES DE PRECIOS, INCLUYE TAMBIÉN RECARGA DE EXTINTORES CON LA EMPRESA ASESORÍA ÓPTIMA EN SEGURIDAD INDUSTRIAL ASOSI S.A Y SERVICIO DE LIMPIEZA ENTRE OTROS.).</t>
  </si>
  <si>
    <t>(PARA EL PAGO DE SERVICIO DE FUMIGACIÓN CON LA EMPRESA CONTROL ECOLÓGICO DE PLAGAS TABOADA Y ASOCIADOS S.A. Y SUS RESPECTIVOS REAJUSTES DE PRECIOS, SERVICIO DE MONITOREO Y CONTROL DE OPERACIÓN DE LA MAQUINARIA PESADA DEL MOPT CON LA EMPRESA GEOS TELECOM S.A; PARA REVISIÓN TÉCNICA AUTOMOTRIZ DE EQUIPO Y MAQUINARIA DEL PROGRAMA Y EL PAGO DE SERVICIOS CON EL ENTE COSTARRICENSE DE ACREDITACIÓN (ECA), SEGÚN ACUERDO DE ACREDITACIÓN 004-2013).</t>
  </si>
  <si>
    <t>(PARA EL PAGO DE CAPACITACIONES A FUNCIONARIOS DE LAS DIFERENTES DIRECCIONES QUE CONFORMAN EL PROGRAMA EN TEMAS TALES COMO: FISCALIZACIÓN, ACTUALIZACIÓN EN CONTRATACIÓN ADMINISTRATIVA Y SU REGLAMENTO, ASFALTO Y CARRETERAS Y OTROS AFINES PARA INGENIEROS CIVILES, CAPACITACIÓN TÉCNICA IMPARTIDA POR LANAMME EN TEMAS AFINES AL PROGRAMA, INFRAESTRUCTURA CIVIL Y PUENTES).</t>
  </si>
  <si>
    <t>(PARA CUBRIR GASTOS EN LA ATENCIÓN DE REUNIONES Y SESIONES DE TRABAJO EN MATERIA DE GESTIÓN MUNICIPAL, COMO PARTE DEL PRIMER PROGRAMA PARA LA RED VIAL CANTONAL PRVC-I-MOPT-BID Y FISCALIZACIÓN).</t>
  </si>
  <si>
    <t>(PARA CUBRIR LOS PAGOS POR CONCEPTO DE MULTAS DE TRÁNSITO Y CERTIFICACIONES EXTENDIDAS POR COSEVI PARA EL FUNCIONAMIENTO Y CIRCULACIÓN DE LOS VEHÍCULOS DEL PROGRAMA).</t>
  </si>
  <si>
    <t>(PARA ATENDER GASTOS VARIOS, SEGÚN LO DISPUESTO EN EL ARTÍCULO No. 5, INCISO A, LEY No. 8114, LEY DE SIMPLIFICACIÓN Y EFICIENCIA TRIBUTARIAS Y SUS REFORMAS DEL 04/07/2001,Y LO DISPUESTO EN EL ARTÍCULO No.20, INCISO B), LEY No.7798, DE LEY DE CREACIÓN DEL CONSEJO NACIONAL DE VIALIDAD (CONAVI), DEL 29/05/1998 Y SUS REFORMAS ).</t>
  </si>
  <si>
    <t>(PARA CUBRIR EL PAGO DE SUBSIDIOS POR CONCEPTO DE INCAPACIDAD DE LOS FUNCIONARIOS DEL PROGRAMA).</t>
  </si>
  <si>
    <t>(PARA LA CONSTRUCCIÓN DE LA NUEVA CARRETERA A SAN CARLOS, SECCIÓN SIFÓN-CIUDAD QUESADA-LA ABUNDANCIA; SEGÚN LO DISPUESTO EN EL ARTÍCULO No. 22, DE LA LEY No.7798, LEY DE CREACIÓN DEL CONSEJO NACIONAL DE VIALIDAD (CONAVI) DE 29/05/1998.COMO APOYO A PROYECTOS Y PROGRAMAS DE INVERSIÓN, REHABILITACIÓN Y MANTENIMIENTO DE LA RED VIAL NACIONAL.).</t>
  </si>
  <si>
    <t>(PARA LA CONSTRUCCIÓN DEL ACCESO DEFINITIVO A LA TERMINAL DE CONTENEDORES DE MOIN (TCM), RUTA No.257. SEGÚN LO DISPUESTO EN EL ARTÍCULO No. 20, DE LA LEY DE CREACIÓN DEL CONSEJO NACIONAL DE VIALIDAD (CONAVI), No.7798, DEL 29/05/1998, COMO APOYO A PROYECTOS Y PROGRAMAS DE INVERSIÓN, REHABILITACIÓN Y MANTENIMIENTO DE LA RED VIAL NACIONAL).</t>
  </si>
  <si>
    <t>( PARA LA MEDICIÓN DEL OLEAJE DE BAHÍA CALDERA CON LA FUNDACIÓN DE LA UNIVERSIDAD DE COSTA RICA PARA LA INVESTIGACIÓN, SEGÚN CONTRATO VIGENTE, ASÍ COMO PARA EL DISEÑO E IMPLEMENTACIÓN DE UN SISTEMA DE GESTIÓN DE LA CALIDAD SEGÚN LA NORMA INTE-ISO-9001:2015 Y CONSULTORÍA TECNICO-AMBIENTALES PARA LAS FASES DE PREINVERSIÓN DE PROYECTOS MARÍTIMOS).</t>
  </si>
  <si>
    <t>(PARA ATENDER LOS SERVICIOS DE SEGURIDAD Y VIGILANCIA EN LA CAPITANÍA DE PUERTO LIMÓN, SERVICIOS DE LIMPIEZA Y LOS RESPECTIVOS REAJUSTES DE PRECIOS, ASI COMO, LA CONFECCIÓN DE LLAVES Y CARGA DE EXTINTORES EN LAS OFICINAS DE LA DIVISIÓN MARÍTIMO PORTUARIA) .</t>
  </si>
  <si>
    <t>(PARA ATENDER LOS SERVICIOS DE REVISIÓN TÉCNICA AUTOMOTRIZ DE LOS VEHÍCULOS DEL PROGRAMA, DESTAQUE DE TUBERÍA Y/O TANQUES SÉPTICOS DEL EDIFICIO DE LA SEDE CENTRAL Y CAPITANÍAS DE PUERTO).</t>
  </si>
  <si>
    <t>(PARA CUBRIR EL PAGO POR CONCEPTO DE MULTAS DE TRÁNSITO).</t>
  </si>
  <si>
    <t>(PARA CUBRIR EL PAGO DE SUBSIDIOS POR CONCEPTO DE INCAPACIDAD DE LOS FUNCIONARIOS DEL PROGRAMA)</t>
  </si>
  <si>
    <t>(PARA CUBRIR EL PAGO DE SERVICIOS MUNICIPALES, TRATAMIENTO Y RECOLECCION DE DESECHOS SOLIDOS DE LAS OBRAS DE MANTENIMIENTO DE EDIFICIOS).</t>
  </si>
  <si>
    <t>(PARA CONTRATACIÓN DE ESTUDIOS DE SUELO, Y PRUEBAS DE INFILTRACIÓN, PARA EL DISEÑO Y DESARROLLO DE OCHO PROYECTOS DE CEN-CINAI QUE REQUIEREN ESTE TIPO DE ESTUDIO, SEGÚN CONVENIO MOPT-CEN-CINAI).</t>
  </si>
  <si>
    <t>(PARA LA REALIZACIÓN DE ESTUDIOS DE SUELO, ARQUEOLÓGICOS Y PRUEBAS DE INFILTRACIÓN Y EVALUACIÓN DEL IMPACTO AMBIENTAL, REQUERIDOS PARA EL DESARROLLO DE PROYECTOS DE INFRAESTRUCTURA).</t>
  </si>
  <si>
    <t>(PARA CUBRIR LOS SERVICIOS DE RECARGA DE EXTINTORES EN LAS DIFERENTES DEPENDENCIAS DEL PROGRAMA).</t>
  </si>
  <si>
    <t>(PARA CUBRIR LOS GASTOS ASOCIADOS A LOS FORMULARIOS DE SETENA Y DEMÁS INSTRUMENTOS PROPIOS DE LOS ESTUDIOS AMBIENTALES PARA LA CONSTRUCCIÓN DE LAS OBRAS, ASÍ COMO SERVICIOS DE FUMIGACIÓN, MONITOREO (G.P.S), Y REVISIÓN TÉCNICA AUTOMOTRIZ OBLIGATORIA DE LOS EQUIPOS PESADOS DEL PROGRAMA).</t>
  </si>
  <si>
    <t>(PARA LA ACTUALIZACIÓN DE CONOCIMIENTOS DE LOS FUNCIONARIOS EN AREAS ESPECIFICAS DE: ELECTRICIDAD, PRESUPUESTO, CONTROL Y SEGUIMIENTO DE OBRAS, CONTRATACIÓN ADMINISTRATIVA, CONTROL INTERNO, COMPRAS PÚBLICAS, CONSTRUCCIÓN DE INDICADORES PARA LA GESTIÓN PÚBLICA, EJECUCIÓN Y SEGUIMIENTO PRESUPUESTARIO, CONTROL Y SEGUIMIENTO DE OBRAS DE CONSTRUCCIÓN, COMO ACTUALIZACIÓN DE PROGRAMAS MICROSOFT DE EXCEL EN TODO LOS NIVELES).</t>
  </si>
  <si>
    <t>(RECURSOS PARA CUBRIR GASTOS POR CONCEPTO DE MULTAS DE TRÁNSITO EN QUE INCURRAN LOS VEHICULOS DEL PROGRAMA).</t>
  </si>
  <si>
    <t>(PARA CONSTRUCCIÓN Y REPARACIÓN DE 28 INSTALACIONES DE CEN- CINAI,EN DIFERENTES REGIONES DEL PAÍS, SEGÚN CONVENIO MOPT-CEN-CINAI).</t>
  </si>
  <si>
    <t>(PARA LA CONSTRUCCIÓN Y REPARACIÓN DE INSTALACIONES DEL MOPT, EN DIFERENTES REGIONES DEL PAÍS).</t>
  </si>
  <si>
    <t>(PARA EL PAGO DE SUBSIDIOS POR CONCEPTO DE INCAPACIDADES A LOS FUNCIONARIOS DEL PROGRAMA).</t>
  </si>
  <si>
    <t>(PARA EL PAGO DE SERVICIOS DE RECOLECCIÓN DE BASURA Y TRATAMIENTO Y RECOLECCIÓN DE DESECHOS MÉDICOS DE LA UNIDAD MÉDICA DE LA POLÍCIA DE TRÁNSITO).</t>
  </si>
  <si>
    <t>(PARA CUBRIR EL PAGO POR ADMINISTRACIÓN MENSUAL DEL DISPOSITIVO ELECTRÓNICO QUICKS PASS DE LOS VEHÍCULOS DEL SUBPROGRAMA ).</t>
  </si>
  <si>
    <t>(PARA LOS SERVICIOS DE FUMIGACIÓN DE LAS OFICINAS CENTRALES DEL SUBPROGRAMA, DEPÓSITOS DE VEHÍCULOS, ESCUELA DE CAPACITACIÓN Y DELEGACIONES DE TRÁNSITO EN TODO EL PAÍS; INCLUYE ADEMÁS, EL PAGO DE LA REVISIÓN TÉCNICA DE LOS VEHÍCULOS DE LAS DIRECCIONES GENERALES Y REGIONALES).</t>
  </si>
  <si>
    <t>(PARA EL FORTALECIMIENTO DE LOS CONOCIMIENTOS DE LOS FUNCIONARIOS EN MATERIA DE ADMINISTRACIÓN DEL TRANSPORTE Y SEGURIDAD VIAL, LESCO, INFORMÁTICA, LENGUAJE EN SEÑAS DE LAS DIFERENTES DIRECCIONES QUE CONFORMAN EL SUBPROGRAMA).</t>
  </si>
  <si>
    <t>(PARA CUBRIR GASTOS PARA LA ATENCIÓN DE EVENTOS ESPECIALES, SESIONES DE TRABAJOS Y REUNIONES EN EL ÁREA DE TRANSPORTE Y EDUCACIÓN VIAL).</t>
  </si>
  <si>
    <t>(PARA CUBRIR EL PAGO POR CONCEPTO DE ANÁLISIS DE ESTUDIOS DE PRECIOS DEL CANÓN FIJADO POR LEY PARA EL CTP, REALIZADO POR LA ARESEP).</t>
  </si>
  <si>
    <t>(PARA AMPARAR EL PAGO POR CONCEPTO DE LAS MULTAS IMPUESTAS POR INFRACCIÓN A LA LEY DE TRÁNSITO DE LOS VEHÍCULOS DEL SUBPROGRAMA).</t>
  </si>
  <si>
    <t>(PARA CUBRIR LOS GASTOS OPERATIVOS, SEGÚN LO DISPUESTO EN LA LEY No.7969, LEY REGULADORA DEL SERVICIO PUBLICO DE TRANSPORTE REMUNERADO DE PERSONAS EN VEHICULOS EN LA MODALIDAD DE TAXI DEL 28/01/2000).</t>
  </si>
  <si>
    <t>(PARA CUBRIR EL PAGO DE SUBSIDIOS POR CONCEPTO DE INCAPACIDAD DE LOS FUNCIONARIOS DEL SUBPROGRAMA).</t>
  </si>
  <si>
    <t>(PARA PROYECTOS DE MANTENIMIENTO DE LA LÍNEA FÉRREA, MAQUINARIA Y EQUIPO; ASÍ COMO PARA APOYAR LA EJECUCIÓN DE LOS PROYECTOS DE INVERSIÓN Y DE OPERACIÓN EN MATERIA FERROVIARIA NACIONAL; EN TODAS SUS ETAPAS. INCLUYE ¢12.500,0 MILLONES PARA EL INICIO DEL PROCESO DE COMPRA DE TRENES PARA TRANSPORTE DE PASAJEROS EN LA GRAN ÁREA METROPOLITANA, SEGÚN LEY No.7001, LEY DE CREACIÓN DEL INSTITUTO COSTARRICENSE DE FERROCARRILES Y SUS REFORMAS, DE 19/9/1985).</t>
  </si>
  <si>
    <t>(PARA EL PAGO DE SERVICIOS PROFESIONALES EN EL ÁREA DE INGENIERÍA DE TRANSPORTE PARA LA RESOLUCIÓN DE CASOS, SEGÚN LO ESTIPULADO EN EL ARTICULO Nº 20 DE LA LEY Nº 7969).</t>
  </si>
  <si>
    <t>(PARA LA CONTRATACIÓN DE SERVICIOS PROFESIONALES DE AUDITORIA EXTERNA Y CONTABILIDAD PARA EL FORTALECIMIENTO DEL TRIBUNAL PARA IMPLEMENTAR LA PERSONERÍA JURÍDICA INSTRUMENTAL).</t>
  </si>
  <si>
    <t>(PARA CUBRIR LOS SERVICIOS DE ASESORIA INFORMATICA DE LA EMPRESA SERVICIOS PUBLICOS DE HEREDIA (ESPH), PARA IMPLEMENTAR LA PERSONERIA JURIDICA INSTRUMENTAL DEL TRIBUNAL).</t>
  </si>
  <si>
    <t>(PARA EL PAGO DE LOS SERVICIOS POR CONCEPTO DE LA REVISÓN TÉCNICA DE LOS VEHÍCULOS DEL TRIBUNAL ADMINISTRATIVO DE TRANSPORTE).</t>
  </si>
  <si>
    <t>(PARA ACTUALIZAR LOS CONOCIMIENTOS DE LOS FUNCIONARIOS DEL TRIBUNAL, EN CONGRESOS, SEMINARIOS, CURSOS Y ACTIVIDADES AFINES AL TRANSPORTE PUBLICO, ADMINISTRACIÓN Y NORMATIVA, CONTRATACIÓN ADMINISTRATIVA, CONTABILIDAD DE COSTOS, DERECHO Y CONTENCIOSO ADMINISTRATIVO, CONSERVACION DE DOCUMENTOS).</t>
  </si>
  <si>
    <t>(PARA CUBRIR LOS GASTOS DE CIRCULACIÓN DE LOS VEHÍCULOS DEL TRIBUNAL ADMINISTRATIVO DE TRANSPORTE).</t>
  </si>
  <si>
    <t>(PARA ATENDER MULTAS POR INFRACCIÓN A LA LEY DE TRÁNSITO EN QUE INCURRA LA FLOTILLA VEHÍCULAR DEL SUBPROGRAMA).</t>
  </si>
  <si>
    <t>(PARA CUBRIR EL PAGO DE SUBSIDIOS POR CONCEPTO DE INCAPACIDADES DE LOS FUNCIONARIOS DEL SUPROGRAMA) .</t>
  </si>
  <si>
    <t>(PARA CANCELAR INDEMNIZACIONES COMO PRODUCTOS DE LAS RESOLUCIONES ADMINISTRATIVAS QUE EMITA EL TRIBUNAL ADMINISTRATIVO DE TRANSPORTE).</t>
  </si>
  <si>
    <t>(PARA PAGO DE CONSULTORÍAS LEGALES SEGÚN LA LEY DE CONTROL INTERNO).</t>
  </si>
  <si>
    <t>(PARA EL PAGO DE CONSULTORÍA PARA LA EVALUACIÓN DEL PROGRAMA PRONIE-MEP-FOD).</t>
  </si>
  <si>
    <t>(PARA EL DESARROLLO DE SISTEMA INFORMÁTICO QUE ADMINISTRE LAS NECESIDADES DEL MEP).</t>
  </si>
  <si>
    <t>(PARA LA ATENCIÓN DE ACTIVIDADES QUE CONTRIBUYEN A FORTALECER LA CAPACITACIÓN, DENTRO DE LAS CUALES SE DESTACAN: EL ENCUENTRO DE ENLACES REGIONALES, CAPACITACIÓN SOBRE EL USO DEL SISTEMA SPI Y REALIZACIÓN DEL 1° Y 2° CONSEJO CONSULTIVO NACIONAL INDÍGENA).</t>
  </si>
  <si>
    <t>CONSEJO NACIONAL DE RECTORES.</t>
  </si>
  <si>
    <t>(PARA EL FINANCIAMIENTO DEL SISTEMA NACIONAL DE ACREDITACIÓN SUPERIOR (SINAES) DE ACUERDO CON LA LEY No.8798, DEL 16/04/2010, INCLUYE RECURSOS PARA APOYAR GASTOS OPERATIVOS DEL SINAES, SEGÚN ACUERDO DE COMISIÓN DE ENLACE DEL 04/04/2005).</t>
  </si>
  <si>
    <t>(PARA ATENDER EL PROYECTO DE MEJORAMIENTO DE LA EDUCACION SUPERIOR, LEY NO.9144 PUBLICADA EN LA GACETA NO.140, DEL 22 DE JULIO DEL 2013)</t>
  </si>
  <si>
    <t>UNIVERSIDAD NACIONAL</t>
  </si>
  <si>
    <t>INSTITUTO TECNOLOGICO DE COSTA RICA</t>
  </si>
  <si>
    <t>UNIVERSIDAD ESTATAL A DISTANCIA</t>
  </si>
  <si>
    <t>FUNDACIÓN PRO-CONSEJO CENTROAMERICANO DE ACREDITACIÓN DE LA EDUCACIÓN SUPERIOR.</t>
  </si>
  <si>
    <t>(PARA PAGO DE CUOTA, SEGÚN CONVENIO CONSTITUTIVO DEL CONVENIO CENTROAMERICANO DE ACREDITACIÓN DE LA EDUCACIÓN SUPERIOR DEL 19/11/2003 EN PANAMÁ, RESOLUCIÓN CECC/RMCO/CR/2004/RES/2002).</t>
  </si>
  <si>
    <t>3-006-385621</t>
  </si>
  <si>
    <t>(LOS RECURSOS ASIGNADOS CORRESPONDEAN AL PAGO DE CUOTA POR ¢ 49.470.000 Y PAGO DEL LOCAL (SALAS DE CLASES) POR ¢ 55.290.000, SEGÚN LEY No. 2829 DEL 18/10/1961).</t>
  </si>
  <si>
    <t>(INCLUYE RECURSOS PARA LA CONECTIVIDAD DE CENTROS EDUCATIVOS A NIVEL NACIONAL).</t>
  </si>
  <si>
    <t>(PARA EL PAGO DE SERVICIOS MUNICIPALES DE DOS EDIFICIOS CUYOS PROVEEDORES CANCELAN SERVICIOS DE RECOLECCIÓN, LIMPIEZA Y ALCANTARILLOS LOS CUALES EL MEP DEBE COMPENSAR.)</t>
  </si>
  <si>
    <t>(PARA EL DESARROLLO DE ACCIONES DIRIGIDAS A CAPACITAR AL PERSONAL DEL PROGRAMA).</t>
  </si>
  <si>
    <t>(INCLUYE RECURSOS PARA ESTABLECER ACCIONES TENDENTES A PROMOVER LA EXCELENCIA ACADÉMICA Y LA EQUIDAD EN LA EDUCACIÓN COSTARRICENSE MEDIANTE LA INTRODUCCIÓN DE INNOVACIONES EDUCATIVAS APOYADAS EN EL USO DE ESTRATEGIAS DIDÁCTICAS, ARTÍSTICAS Y MUSEOGRÁFICAS, SEGÚN ADENDUM AL CONVENIO ESPECÍFICO DE COOPERACIÓN MEP-FUNDACIÓN FAPA).</t>
  </si>
  <si>
    <t>(INCLUYE RECURSOS PARA LA REALIZACIÓN DE DISEÑOS MUSEOGRÁFICOS, CONGRUENTES CON LOS CONTENIDOS DEL CURRICULUM ESCUELAS BÁSICAS COSTARRICENSE, ELABORACIÓN DE MATERIALES DIDÁCTICOS QUE ACTÚEN COMO APOYO AL APRENDIZAJE DINÁMICO QUE SE PROGRAMEN EN LAS SALAS DEL MUSEO DE LOS NIÑOS, DISEÑO Y PUESTA EN MARCHA DE ESTRATEGIAS DIDÁCTICAS ESENCIALMENTE INTERACTIVAS, DINÁMICAS Y PARTICIPATIVAS. ADEMÁS, PROMOVER LA COMBINACIÓN ARMÓNICA DE LA ENSEÑANZA TRADICIONAL ESCOLARIZADA EN ENFOQUES EXTRACURRICULARES ELABORANDO PROGRAMAS INFORMÁTICOS DE AUTOAPRENDIZAJE, SEGÚN CONVENIO MEP-FUNDACIÓN FAPA).</t>
  </si>
  <si>
    <t>(INCLUYE RECURSOS PARA EL PAGO DEL PREMIO MAURO FERNÁNDEZ).</t>
  </si>
  <si>
    <t>(PARA LA CONTRATACION DE SERVICIO DE INGENIERÍA PARA LA GESTIÓN DE LA EJECUCIÓN DE OBRAS PARA ATENDER LAS SOLICITUDES DE INFRAESTRUCTURA Y LA EJECUCIÓN DEL INVENTARIO DE INFRAESTRUCTURA EDUCATIVA PARA LA ALIMENTACIÓN DE DATOS DEL CENSO DE INFRAESTRUCTURA EDUCATIVA REGIONAL. CARGAS DE CONTRATOS DE SERVICIOS DE INGENIERÍA, PARA CASOS DE ZONAS INDÍGENAS. SERVICIOS DE FISCALIZACIÓN Y SERVICIO DE INFORME DE DIAGNÓSTICO PRELIMINAR PARA 400 CENTROS EDUCATIVOS. Y PARA ATENDER SERVICIOS DE DISEÑO DE PLANOS Y DIBUJO).</t>
  </si>
  <si>
    <t>(PARA CUBRIR LOS PROCESOS DEL PROYECTO MEMORANDO DE ACUERDO DE COOPERACION ENTRE MEP Y OFICINA DE NACIONES UNIDAS DE SERVICIOS PARA PROYECTOS(UNOPS), PARA LA EJECUCION DEL PROYECTO "FORTALECIMIENTO INSTITUCIONAL, ELABORACION Y REVISION DE DISEÑOS, EJECUCION DE OBRAS, ADQUICISION DE BIENES Y DEL INVENTARIO).</t>
  </si>
  <si>
    <t>(INCLUYE RECURSOS PARA EL DESARROLLO DE CONSULTORÍA PARA EL PROYECTO "INVESTIGACIÓN DE NIVELES DE CONFORT E ÍNDICES DE CONSUMO ENERGÉTICO EN LOS PRINCIPALES ESPACIOS DE LOS CENTROS EDUCATIVOS A NIVEL NACIONAL").</t>
  </si>
  <si>
    <t>(PARA EL PAGO DE ALQUILER Y ALIMENTACIÓN PRODUCTO DE LAS ACTIVIDADES DE CAPACITACIÓN DE LAS DISTINTAS DEPENDENCIAS DEL PROGRAMA PRESUPUESTARIO, CAPACITACION ON-JOB PARA LA TRANSFERENCIA DE CONOCIMIENTOS Y LA APLICACION DE HERRAMIENTAS DE GESTION ASIGNADO AL MEMORANDO DE ACUERDO DE COOPERACION ENTRE MEP Y LA UNOPS).</t>
  </si>
  <si>
    <t>(PARA PROCESO DE CONSTRUCCIÓN Y MANTENIMIENTO DE 60 CENTROS EDUCATIVOS. CONSTRUCCIÓN DE LOS EDIFICIOS DE DOS DIRECCIONES REGIONALES Y LA CONSTRUCCIÓN CONSIDERADA DENTRO DEL CONVENIO DE COOPERACIÓN ENTRE EL MEP Y LA OFICINA DE NACIONES UNIDAS DE SERVICIOS PARA PROYECTOS, SEGUN OFICIO DIEE-1203-2017. ADEMAS SE INCLUYE MONTO PARA REMODELACION DEL SEGUNDO PISO EDIFICIO DE LA ANTIGUA EMBAJADA AMERICANA).</t>
  </si>
  <si>
    <t>FIDEICOMISO BANCO NACIONAL DE COSTA RICA</t>
  </si>
  <si>
    <t>(PARA HONRAR PAGO DE LOS TERRENOS ADQUIRIDOS CONFORME A LEY 9124, ARTÍCULO 1, QUE NO SE LES CONSTRUYÓ OBRA EDUCATIVA Y DEBEN SER PAGADOS A LA FIDUCIARIA PARA SU DEVOLUCIÓN).</t>
  </si>
  <si>
    <t>(PARA EL DESARROLLO DE ACTIVIDADES DE CAPACITACIÓN DE LOS FUNCIONARIOS DE LAS DISTINTAS DEPENDENCIAS DEL PROGRAMA).</t>
  </si>
  <si>
    <t>JUNTAS DE EDUCACION Y ADMINISTRATIVAS.</t>
  </si>
  <si>
    <t>(INCLUYE RECURSOS A DISTRIBUIR POR EL MEP PARA FORTALECER CON EQUIPO Y ACCESORIOS DE CÓMPUTO, EQUIPO DE IMPRESIÓN MULTIFUNCIONAL Y MULTIMEDIA, LICENCIAS Y OTROS, ARTÍCULO 78 DE LA CONSTITUCIÓN POLÍTICA).</t>
  </si>
  <si>
    <t>(PARA CUBRIR COSTOS DE AMPLIACIÓN DE LA COBERTURA EN COLEGIOS PARA ESTUDIANTES DE III CICLO, SEGÚN ACUERDO DE EJECUCIÓN DEL PRONIE MEP-FOD DEL 20-06-2002, REFRENDADO POR LA CONTRALORÍA GENERAL DE LA REPÚBLICA).</t>
  </si>
  <si>
    <t>(PARA CUBIR COSTOS DE AMPLIACIÓN DE LA COBERTURA DE LABORATORIOS PARA LOS ESTUDIANTES DE ESCUELAS PRIMARIAS QUE PERMITA CONTRIBUIR A CERRAR LA BRECHA DIGITAL Y EFECTUAR LA RENOVACIÓN DEL EQUIPO COMPUTACIONAL EN LABORATORIOS DEL COMPONENTE DE PREESCOLAR Y DEL I Y II CICLO. SEGÚN ACUERDO DE EJECUCIÓN DEL PRONIE MEP-FOD DEL 20-06-2002, REFRENDADO POR LA CONTRALORÍA GENERAL DE LA REPÚBLICA).</t>
  </si>
  <si>
    <t>(PARA LA CONTRATACIÓN DE SERVICIOS DE ELABORACIÓN Y APLICACIÓN DE PRUEBAS NACIONALES EN TODAS LAS MODALIDADES Y NIVELES DEL SISTEMA EDUCATIVO, DENTRO DE LOS QUE SE DESTACAN: CALIFICADORES, CODIFICACIÓN, DELEGADOS EJECUTIVOS, TRANSCRIPCIÓN DE PRUEBAS BRAILE Y VALIDACIÓN DE INDICADORES).</t>
  </si>
  <si>
    <t>(PARA EL DESARROLLO DE PROCESOS DE INGENIERÍA RELACIONADOS CON EL PROYECTO DE HUERTAS ESCOLARES).</t>
  </si>
  <si>
    <t>(INCLUYE RECURSOS PARA CANCELAR SERVICIOS DE REGULACIÓN PARA EL ESTABLECIMIENTO DE TARIFAS APLICABLES AL TRANSPORTE ESTUDIANTIL A NIVEL NACIONAL).</t>
  </si>
  <si>
    <t>(RECURSOS PARA ATENDER BECAS DE NECESIDADES EDUCATIVAS CON OTRAS CONDICIONES DE RIESGO PARA ESTUDIANTES EN POBREZA EXTREMA, POBREZA Y VULNERABILIDAD SOCIAL, SEGÚN PROGRAMAS DE GOBIERNO CON BASE EN LA LEY 7658 del 11-02-1997).</t>
  </si>
  <si>
    <t>(RECURSOS PARA EL PAGO DE BECAS A ESTUDIANTES DE PREESCOLAR, I Y II CICLOS DE LA EDUCACIÓN GENERAL BÁSICA EN CONDICIONES DE POBREZA EXTREMA, POBREZA Y VULNERABILIDAD SOCIAL, SEGÚN LEY 7658 DEL 11-02-1997).</t>
  </si>
  <si>
    <t>(INCLUYE RECURSOS PARA ESTUDIANTES EN CONDICIONES DE POBREZA EXTREMA, POBREZA Y VULNERABILIDAD SOCIAL DEL PROGRAMA DE POST SECUNDARIA, SEGÚN LEY No. 7658 DEL 11-02-1997).</t>
  </si>
  <si>
    <t>(INCLUYE RECURSOS PARA EL PROGRAMA DE BECAS A ADOLESCENTES Y JÓVENES MADRES Y PADRES, ESTUDIANTES EN CONDICIÓN DE POBREZA, POBREZA EXTREMA Y VULNERABILIDAD, SEGÚN LEY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</si>
  <si>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SEGÚN LEY No.7658 DEL 11-02-1997).</t>
  </si>
  <si>
    <t>(RECURSOS PARA EL PROGRAMA DE BECAS DE MÉRITO PERSONAL, A ESTUDIANTES EN CONDICIÓN DE POBREZA, POBREZA EXTREMA Y VULNERABILIDAD, SEGÚN LEY 7658 DEL 11/02/1997 ARTÍCULO 4 INCISO A).</t>
  </si>
  <si>
    <t>(A DISTRIBUIR POR EL MEP, PARA LA ADQUISICIÓN DE ALIMENTOS, PROGRAMA COMEDORES ESCOLARES, SEGUN ARTÍCULO No.78 DE LA CONSTITUCION POLITICA)</t>
  </si>
  <si>
    <t>(INCLUYE RECURSOS PARA ATENDER EL PROGRAMA DE TRANSFERENCIAS MONETARIAS CONDICIONADAS, PARA EL MANTENIMIENTO DE ESTUDIANTES DE ESCASOS RECURSOS EN EL SISTEMA EDUCATIVO, SEGÚN ARTÍCULO 78 DE LA CONSTITUCIÓN POLÍTICA).</t>
  </si>
  <si>
    <t>(A DISTRIBUIR POR EL MEP PARA EL FINANCIAMIENTO DE ACTIVIDADES DE FIESTAS PATRIAS, ARTÍCULO No. 78 DE LA CONSTITUCIÓN POLÍTICA).</t>
  </si>
  <si>
    <t>(INCLUYE RECURSOS PARA EL RECONOCIMIENTO DE ESTÍMULO ESTATAL, SEGÚN CONTRATO DE OTORGAMIENTO DE FECHA 04 /02/2009, SUSCRITO POR EL SEÑOR MINISTRO DE EDUCACIÓN PÚBLICA Y EL REPRESENTANTE LEGAL DE TEMPORALIDADES DE LA DIÓCESIS DE TILARÁN, PARA LAS SIGUIENTES INSTITUCIONES: INSTITUTO EDUCATIVO SAN JORGE ¢39.164.454,00, CENTRO EDUCATIVO EULOGIO LÓPEZ OBANDO ¢49.255.571,00 Y CENTRO EDUCATIVO SAN AMBROSIO ¢102.250.119,00).</t>
  </si>
  <si>
    <t>FUNDACIÓN DE LA UNIVERSIDAD DE COSTA RICA PARA LA INVESTIGACIÓN.</t>
  </si>
  <si>
    <t>(SEGÚN LEY 8152 DEL 14/11/2001, GACETA No. 232 DEL 03/12/2001 PARA EL PROGRAMA OLIMPIADA DE MATEMÁTICA).</t>
  </si>
  <si>
    <t>3-006-101757</t>
  </si>
  <si>
    <t>(INCLUYE RECURSOS PARA EL RECONOCIMIENTO DE ESTÍMULO ESTATAL SEGÚN CONTRATO DE OTORGAMIENTO DE FECHA 04 DE FEBRERO DEL 2009, SUSCRITO POR EL SEÑOR MINISTRO DE EDUCACIÓN PÚBLICA Y EL REPRESENTANTE LEGAL DE TEMPORALIDADES DE LA DIÓCESIS DE TILARÁN, PARA LAS SIGUIENTES INSTITUCIONES: INSTITUTO EDUCATIVO SAN JORGE ¢30.213.622,00, CENTRO EDUCATIVO EULOGIO LÓPEZ OBANDO ¢39.655.286,00, CENTRO EDUCATIVO SAN DANIEL COMBINI ¢25.597.970,00 Y CENTRO EDUCATIVO SAN AMBROSIO ¢172.147.993,00).</t>
  </si>
  <si>
    <t>(PARA PAGO DE DERECHOS DE CIRCULACIÓN Y MARCHAMOS DE LA FLOTILLA VEHICULAR).</t>
  </si>
  <si>
    <t>(PARA PAGO DE RESOLUCIONES ADMINISTRATIVAS, POR LO CUAL SE DEBE PAGAR DIFERENCIAS SALARIALES).</t>
  </si>
  <si>
    <t>(PARA EL PAGO DE DERECHOS DE CIRCULACIÓN Y MARCHAMOS DE LA FLOTILLA VEHICULAR).</t>
  </si>
  <si>
    <t>(PARA CONTRATAR PROMOTORES EN SALUD, PROYECTO OBSERVATORIO NACIONAL DE CONTROL DE TABACO, PROFESIONALES EN PLANIFICACIÓN Y PROMOCIÓN SOCIAL O PROMOCIÓN DE LA SALUD; PARA PROGRAMA DE MONITOREO DE LA INDUSTRIA TABACALERA, PARA EL DESARROLLO DE UN PROGRAMA DE ANÁLISIS DE LOS PRODUCTOS DE TABACO SIN HUMO, Y PROGRAMA DE MONITOREO DE REDES SOCIALES EN TEMAS DE CONTROL DE TABACO).</t>
  </si>
  <si>
    <t>(PARA DESARROLLO DE UN SISTEMA PARA EL PROYECTO DE TRAZABILIDAD FISCAL QUE PERMITA AL MINISTERIO DE SALUD LA GESTIÓN Y CONTROL FISCAL DE LOS PRODUCTOS DE TABACO).</t>
  </si>
  <si>
    <t>(PARA CONTRATAR GESTORES AMBIENTALES, PARA LOS PROYECTOS DE UNIDAD ITINERANTE, DE LA DIRECCIÓN DE PROTECCIÓN AL AMBIENTE HUMANO Y ENCUESTAS DE INDICADORES MÚLTIPLES POR CONGLOMERADOS (MICS) ).</t>
  </si>
  <si>
    <t>(PARA CELEBRACIÓN DEL DÍA MUNDIAL SIN TABACO Y ACTIVIDADES RELACIONADAS CON EL NO FUMADO).</t>
  </si>
  <si>
    <t>(PARA FONDO DE INCENTIVOS, A DEPOSITAR EN EL FIDEICOMISO # 21-02 BANCREDITO/CONICIT, CON EL FIN DE FINANCIAR EL PROGRAMA PARA INVESTIGACIÓN, DESARROLLO TECNOLÓGICO E INNOVACIÓN, ACTIVIDADES DE DIVULGACIÓN Y SOCIALIZACIÓN DE LA CIENCIA Y LA TECNOLOGÍA, EN SALUD EN LO REFERENTE AL TEMA DE TABACO Y PROBLEMAS DE SALUD RELACIONADOS, SEGÚN LEYES N° 9028 DE 22/03/2012, N° 7169 DE 26/06/1990 Y N° 5048 DE 09/08/1972 Y CARTA DE ENTENDIMIENTO ENTRE EL MINISTERIO DE SALUD, MINISTERIO DE CIENCIA, TECNOLOGÍA Y TELECOMUNICACIONES Y EL CONSEJO NACIONAL DE INVESTIGACIONES CIENTÍFICAS Y TECNOLÓGICAS).</t>
  </si>
  <si>
    <t>(PARA LAS ACTIVIDADES DOMINGOS FAMILIARES SIN HUMO, A NIVEL PROVINCIAL 2018 CON EL FIN DE PROMOCIONAR ESTILOS DE VIDA SALUDABLES EN ESPACIOS LIBRES DE HUMO DE TABACO, SEGÚN ART. 20 DE LA LEY 9028 “LEY GENERAL DE CONTROL DE TABACO Y SUS EFECTOS NOCIVOS EN LA SALUD” Y DIRECTRIZ MINISTERIAL DM-SM-739-2016, DEL 18/05/2016).</t>
  </si>
  <si>
    <t>(PARA LAS ACTIVIDADES DOMINGOS FAMILIARES SIN HUMO, A NIVEL PROVINCIAL 2018, CON EL FIN DE PROMOCIONAR ESTILOS DE VIDA SALUDABLES EN ESPACIOS LIBRES DE HUMO DE TABACO, SEGÚN ART. 20 DE LA LEY 9028 “LEY GENERAL DE CONTROL DE TABACO Y SUS EFECTOS NOCIVOS EN LA SALUD” Y DIRECTRIZ MINISTERIAL DM-SM-739-2016, DEL 18/05/2016).</t>
  </si>
  <si>
    <t>(PARA GASTOS DE OPERACIÓN, SE INCLUYEN ¢21.449,5 MILLONES SEGÚN INCISO B) Y ¢6.396,7 MILLONES SEGÚN INCISO C) DEL ART.10 DE LA LEY N° 8809, DE 28/04/2010).</t>
  </si>
  <si>
    <t>INSTITUTO COSTARRICENSE DE INVESTIGACIÓN Y ENSEÑANZA EN NUTRICIÓN Y SALUD (INCIENSA)</t>
  </si>
  <si>
    <t>(PARA LA CONSTRUCCIÓN Y EQUIPAMIENTO DEL LABORATORIO DE MICROBIOLOGÍA DE ALIMENTOS Y BACTERIOLOGÍA ESPECIALIZADA, SEGÚN LEY N° 4508 Y SUS REFORMAS).</t>
  </si>
  <si>
    <t>(PARA EL PAGO DE SERVICIOS DE MENSAJERÍA EN LA NUBE PARA LAS CUENTAS DE CORREO, ENTRE OTROS).</t>
  </si>
  <si>
    <t>(PARA EL PAGO DE IMPUESTOS Y OBLIGACIONES MUNICIPALES, LA RECOLECCIÓN DE DESECHOS INFECTOCONTAGIOSOS, ENTRE OTROS).</t>
  </si>
  <si>
    <t>(PARA CONTRATAR SERVICIO QUE PERMITA CONTAR CON UN MODELO DE ARQUITECTURA DE SISTEMAS DE INFORMACIÓN).</t>
  </si>
  <si>
    <t>(PARA LA CONTRATACIÓN ENTRE OTROS DE SERVICIOS DE CONTROL DE PLAGAS Y FUMIGACIÓN, ASÍ COMO PARA SERVICIOS DE TRADUCCIÓN DE DOCUMENTOS Y CANCELAR LOS SERVICIOS DE REVISIÓN TÉCNICA VEHICULAR).</t>
  </si>
  <si>
    <t>(PARA EL PAGO DE DERECHOS DE CIRCULACIÓN DE LA FLOTILLA VEHICULAR, ENTRE OTROS).</t>
  </si>
  <si>
    <t>(PARA FINANCIAR PROGRAMAS DE ATENCIÓN, ALBERGUE, REHABILITACIÓN O TRATAMIENTO DE NIÑAS O NIÑOS DISCAPACITADOS O EN RIESGO SOCIAL, INCLUSO LOS AGREDIDOS, SEGÚN LEY No.7972 DEL 22/12/1999.)</t>
  </si>
  <si>
    <t>(PARA EL FONDO DE LA NIÑEZ Y ADOLESCENCIA, PARA FINANCIAR LOS PROYECTOS DE INSERCIÓN EDUCATIVA DE LAS MADRES ADOLESCENTES EN SITUACIONES DE RIESGO SOCIAL, LEY No.7972 DEL 22/12/1999.)</t>
  </si>
  <si>
    <t>(PARA EL FINANCIAMIENTO DE GASTOS DE OPERACIÓN Y FUNCIONAMIENTO DE AGECO; ASÍ COMO EL DESARROLLO DE PROGRAMAS Y PROYECTOS QUE PROMUEVAN UN PROCESO DE ENVEJECIMIENTO Y UNA VEJEZ DIGNA, ACTIVA Y PRODUCTIVA PARA LOS ADULTOS MAYORES EN TODO EL TERRITORIO NACIONAL, SEGÚN ARTÍCULO No. 51 DE LA CONSTITUCIÓN POLÍTICA DE COSTA RICA Y LEY No. 7935 DEL 25/10/1999 Y SUS REFORMAS).</t>
  </si>
  <si>
    <t>(PARA EL DESARROLLO DE UN SISTEMA INFORMÁTICO PARA LA GESTIÓN DE CASOS DE LA DIRECCIÓN DE INSPECCIÓN).</t>
  </si>
  <si>
    <t>(PARA EL PAGO EN OTROS DE LOS CONTRATOS DE SEGURIDAD Y LIMPIEZA Y RECARGA DE EXTINTORES).</t>
  </si>
  <si>
    <t>(PARA CAPACITACIÓN Y ACTUALIZACIÓN DE CONOCIMIENTOS EN MATERIA REGISTRAL Y NUEVA NORMATIVA APLICABLE DE LA REFORMA PROCESAL LABORAL Y OTRAS DEFINIDAS EN EL PLAN DE CAPACITACIÓN).</t>
  </si>
  <si>
    <t>(PARA EL PAGO ENTRE OTROS DE SERVICIOS MUNICIPALES Y MANTENIMIENTO DE PARQUES Y ZONAS VERDES).</t>
  </si>
  <si>
    <t>(PARA EL SERVICIO DE LOCALIZACIÓN Y NOTIFICACIÓN EFECTIVA DE LOS ADEUDOS DE LOS PATRONOS MOROSOS DE FODESAF, ASÍ COMO LOS SERVICIOS DE ENVÍO DEL COBRO JUDICIAL).</t>
  </si>
  <si>
    <t>(PARA EL ANÁLISIS DE OFERTAS PARA EL CAMBIO DE TECHO Y SUPERVISION DE LAS OBRAS).</t>
  </si>
  <si>
    <t>(PARA EL PAGO DE AUDITORÍA EXTERNA DE LA LIQUIDACIÓN DE LOS RECURSOS DE FODESAF; ASÍ COMO LA EVALUACIÓN DE LA EJECUCIÓN, EFICIENCIA Y EFICACIA DE LOS PROGRAMAS FINANCIADOS POR EL FODESAF).</t>
  </si>
  <si>
    <t>(PARA EL SERVICIO DE RESPALDO DE INFORMACIÓN PARA LA DESAF Y LA ELABORACIÓN DE UN SISTEMA INFORMÁTICO QUE PERMITA SIMPLIFICAR EL PROCESO DE APROBACIÓN DE LOS PROYECTOS PRESENTADOS POR LAS UNIDADES EJECUTORAS DE LOS RECURSOS DE FODESAF).</t>
  </si>
  <si>
    <t>(PARA SERVICIOS ENTRE OTROS DE VIGILANCIA Y SEGURIDAD Y DE LIMPIEZA).</t>
  </si>
  <si>
    <t>(PARA LA INCORPORACIÓN DE UN MÓDULO EN LA ENCUESTA NACIONAL DE HOGARES PARA MEDIR EL IMPACTO DE LOS PROGRAMAS SOCIALES FINANCIADOS POR FODESAF. ADEMÁS INCLUYE RECURSOS PARA SERVICIOS DE FUMIGACIÓN Y OTROS).</t>
  </si>
  <si>
    <t>(PARA CAPACITACIÓN A FUNCIONARIOS QUE PERMITA UN MEJOR DESEMPEÑO DEL QUEHACER DE LA INSTITUCIÓN Y EN BENEFICIO DE LA ADMINISTRACIÓN DE LOS RECURSOS DEL FODESAF).</t>
  </si>
  <si>
    <t>(PAGO DE ALOJAMIENTO DE UNA PLATAFORMA DE BOLSA DE TRABAJO PARA ADULTORES MAYORES).</t>
  </si>
  <si>
    <t>(PARA FINANCIAR PROGRAMAS DE ATENCIÓN, ALBERGUE, REHABILITACIÓN O TRATAMIENTO DE PERSONAS MAYORES DE EDAD CON DISCAPACIDAD, SEGÚN LEY No. 9303 DEL 26/05/2015).</t>
  </si>
  <si>
    <t>FIDEICOMISO #02-99 (PRONAMYPE).</t>
  </si>
  <si>
    <t>(PARA IMPULSAR PROCESOS HACIA LA MOVILIDAD SOCIAL QUE DESARROLLEN CAPACIDADES EMPRESARIALES EN LOS SECTORES MÁS VULNERABLES EN RIESGO Y EXCLUÍDOS DE LAS OPORTUNIDADES QUE GOZA LA SOCIEDAD COSTARRICENSE, SEGÚN EL CONTRATO DE FIDEICOMISO No. 02-99-MINISTERIO DE TRABAJO Y SEGURIDAD SOCIAL/BANCO POPULAR Y DE DESARROLLO COMUNAL ¨MTSS/PRONAMYPE/BANCO POPULAR¨ Y LEY No. 8783 DEL 13/10/2009).</t>
  </si>
  <si>
    <t>2-100-042012</t>
  </si>
  <si>
    <t>FIDEICOMISO #02-99 (MI PRIMER EMPLEO).</t>
  </si>
  <si>
    <t>(PARA EL PAGO A EMPRESAS DENTRO DEL TERRITORIO NACIONAL QUE CONTRATEN A PERSONAS DESOCUPADAS, QUE TENDRÁN UNA OPORTUNIDAD DE EMPLEO A TRAVÉS DEL PROGRAMA MI PRIMER EMPLEO, SEGÚN DECRETO No. 39213-MTSS-MEIC Y LEY No. 8783 DEL 13/10/2009).</t>
  </si>
  <si>
    <t>(PARA PAGO DE SUBSIDIO POR INCAPACIDAD A FUNCIONARIOS DE ESTE PROGRAMA, ADEMÁS INCLUYE ¢12.403,5 MILLONES PARA EL PAGO DE AUXILIO TEMPORAL A TRABAJADORES DESOCUPADOS DEL PROGRAMA PRONAE, ASÍ COMO EL SUBSIDIO PARA ATENDER LAS OBRAS DE INFRAESTRUCTURA PARA LAS ZONAS INDÍGENAS DEL PAÍS Y PARA EL PROGRAMA DE BECAS DE EMPLÉATE).</t>
  </si>
  <si>
    <t>(PARA EL DESARROLLO DE SISTEMA DE REVALORIZACION AUTOMATICO DE PENSIONES).</t>
  </si>
  <si>
    <t>(PARA CAPACITACION ATINENTES EN MATERIA DE PENSIONES).</t>
  </si>
  <si>
    <t>(PARA EL PAGO ENTRE OTROS DE DERECHOS DE CIRCULACIÓN DE LA FLOTILLA VEHICULAR).</t>
  </si>
  <si>
    <t>(PARA EL PAGO DE SERVICIOS VARIOS COMO SON LOS MUNICIPALES Y RECOLECCIÓN DE DESECHOS BIOINFECCIOSOS Y PELIGROSOS PARA EL AMBIENTE Y LA SALUD).</t>
  </si>
  <si>
    <t>(PARA ESTUDIOS DE PREFACTIBILIDAD TECNICO-ARQUITECTONICA PARA LOS PROYECTOS DE LOS PARQUES DE DESARROLLO HUMANO).</t>
  </si>
  <si>
    <t>(PARA EL DESARROLLO DE PROYECTOS DE LA UNIDAD DE CULTURA Y ECONOMÍA -UCE- Y LAS MEDICIONES DEL FIA 2018, FERIA DEL LIBRO Y OTRAS ACTIVIDADES).</t>
  </si>
  <si>
    <t>(PARA EL DESARROLLO DE SISTEMAS INFORMÁTICOS DE INTERÉS INSTITUCIONAL).</t>
  </si>
  <si>
    <t>(SE INCLUYEN RECURSOS PARA PROYECTOS DE LA OFICINA DE PRENSA, PARA LA REALIZACIÓN DEL FESTIVAL INTERNACIONAL DE LAS ARTES 2018, PARA LA INTERVENCIÓN COMUNITARIA PARQUE PARA EL DESARROLLO HUMANO, PARA LA REALIZACIÓN DEL SIMPOSIO (ENC), PARA PROYECTOS QUE PROMUEVAN INICIATIVAS CULTURALES Y OTRAS ACTIVIDADES).</t>
  </si>
  <si>
    <t>(PARA CAPACITACIÓN EN TÓPICOS EN AUDITORIA Y CAPACITACIÓN NACIONAL E INTERNACIONAL DE LOS FUNCIONARIOS DEL PROGRAMA).</t>
  </si>
  <si>
    <t>(PARA REUNIONES, CONFERENCIAS DE PRENSA, INAUGURACIONES DE EVENTOS RELACIONADOS CON LAS PRODUCCIONES Y COPRODUCCIONES DEL CENTRO DE PRODUCCIÓN ARTÍSTICA Y CULTURAL Y OTRAS ACTIVIDADES RELACIONADAS).</t>
  </si>
  <si>
    <t>(PARA EL PAGO DE MULTAS DE TRÁNSITO, PARA CAMBIO DE PLACAS DISCRECIONALES A OFICIALES Y PARA MANTENIMIENTO DE DISPOSITIVOS QUICK PASS DE LA FLOTA VEHÍCULAR).</t>
  </si>
  <si>
    <t>(PARA EL PAGO DE SERVICIOS ESPECIALES COMO INSCRIPCIÓN DE VEHÍCULOS Y REPOSICIÓN DE PLACAS, ENTRE OTROS).</t>
  </si>
  <si>
    <t>(PARA EL PAGO DE PREMIOS NACIONALES EN LITERATURA, EN SUS DIVERSAS CATEGORÍAS, SEGÚN LEY N°9211 DE PREMIOS NACIONALES DE CULTURA Y SU REGLAMENTO).</t>
  </si>
  <si>
    <t>(PARA GASTOS DE OPERACIÓN DEL MUSEO DE LOS NIÑOS, SEGÚN DECRETO EJECUTIVO No. 22361-J-C-MICIT, CONVENIO DE COOPERACIÓN MCJD-MJG-MICIT Y ESTA FUNDACIÓN).</t>
  </si>
  <si>
    <t>(PARA GASTOS DE OPERACION Y DE MANTENIMIENTO DEL PARQUE SEGUN LEY No 5338, PARA CONTINUAR CON EL PROYECTO CONSTRUCCION DEL PARQUE METROPOLITANO LA LIBERTAD SEGUN ARTICULOS No 50 Y No 89 DE LA CONSTITUCION POLITICA DE COSTA RICA, PARA EL PROGRAMA CONSTRU-YO Y FORTALECIMIENTO DE PROGRAMAS, MANTENIMIENTO Y MATERIALES).</t>
  </si>
  <si>
    <t>(PARA LA III FASE DEL PROYECTO SISTEMAS DE REGISTRO ADMINISTRATIVOS DE GESTIÓN CULTURAL, AMPARADO A LO ESTABLECIDO EN LA LEY 5878 ACUERDO ENTRE EL GOBIERNO DE COSTA RICA Y EL PROGRAMA DE LAS NACIONES UNIDAS PARA EL DESARROLLO).</t>
  </si>
  <si>
    <t>SISTEMA ECONÓMICO LATINOAMERICANO (SELA).</t>
  </si>
  <si>
    <t>(PAGO DE CUOTA ANUAL, SEGÚN LEY No. 5977 DEL 09/11/1976).</t>
  </si>
  <si>
    <t>(PARA EL ALQUILER DE TOLDOS, MESAS Y SILLAS, ENTRE OTROS, PARA LOS DIFERENTES EVENTOS QUE REALIZA EL CENTRO COMO LOS CERTÁMENES Y TALLERES).</t>
  </si>
  <si>
    <t>(PARA EL PAGO DE OBLIGACIONES MUNICIPALES, POR SERVICIOS DE RECOLECCIÓN DE DESECHOS, LIMPIEZA DE VIAS Y SITIOS PÚBLICOS, ENTRE OTROS).</t>
  </si>
  <si>
    <t>(PARA EL PAGO DE TIMBRES EN EL REGISTRO NACIONAL EN LA OBTENCIÓN DE INFORMACIÓN REGISTRAL DE BIENES INMUEBLES EN PROCESO DE DECLARATORIA PATRIMONIAL, SEGÚN LEY NO 7555-LEY DE PATRIMONIO HISTÓRICO ARQUITECTÓNICO DE COSTA RICA).</t>
  </si>
  <si>
    <t>(PARA LA SALVAGUARDIA DEL CALYPSO LIMONENSE, EXPRESIÓN CULTURAL DECLARADA COMO PATRIMONIO CULTURAL INMATERIAL POR EL GOBIERNO DE LA REPÚBLICA DE COSTA RICA, MEDIANTE DECRETO EJECUTIVO NO. 37418-C, GACETA NO. 240 DEL 12 DE DICIEMBRE DE 2012, Y DAR SEGUIMIENTO A LOS ESTUDIOS DE DECLARATORIA DEL PATRIMONIO CULTURAL INMATERIAL).</t>
  </si>
  <si>
    <t>(PARA EL PAGO DE SERVICIOS DE VIGILANCIA, LIMPIEZA, Y CARGA DE EXTINTORES PARA LA SEDE DEL PROGRAMA, ENTRE OTROS).</t>
  </si>
  <si>
    <t>(PARA PROYECTOS CON PARTICIPACIÓN COMUNITARIA, COMO INVENTARIOS Y PLANES DE SALVAGUARDA DE ACUERDO A LO ESTABLECIDO EN LA CONVENCIÓN PARA LA SALVAGUARDA DEL PATRIMONIO CULTURAL INMATERIAL, PARA EL PAGO DE RITEVE Y DE FUMIGACIÓN SEGÚN CONTRATO VIGENTE).</t>
  </si>
  <si>
    <t>(PARA MEJORAR LOS GRADOS DE ESPECIALIZACIÓN DE LOS FUNCIONARIOS DEL CENTRO; Y A LA VEZ SOLVENTAR OTRAS NECESIDADES DE CAPACITACIÓN A FUNCIONARIOS DEL PROGRAMA).</t>
  </si>
  <si>
    <t>(PARA LA ATENCIÓN A LOS MIEMBROS DE LA COMISIÓN NACIONAL DE PATRIMONIO HISTÓRICO DE COSTA RICA, PARA LA ATENCIÓN EN LAS DIFERENTES ENTREGAS DE PROYECTOS DE OBRAS, ATENDER ACTIVIDADES DE CERTÁMENES Y OTROS).</t>
  </si>
  <si>
    <t>(PARA EL PAGO DE DERECHOS DE CIRCULACIÓN DE LOS VEHÍCULOS DEL CENTRO DE INVESTIGACIÓN Y CONSERVACIÓN DEL PATRIMONIO CULTURAL).</t>
  </si>
  <si>
    <t>(PARA EL PAGO DE INTERESES POR SERVICIOS PÚBLICOS, ENTRE OTROS)</t>
  </si>
  <si>
    <t>(PARA LA SEGUNDA ETAPA DE LAS OBRAS DEL PROYECTO DE LA ANTIGUA ADUANA).</t>
  </si>
  <si>
    <t>(PARA REALIZAR LAS INVERSIONES QUE FACULTA Y OBLIGA LA LEY No. 7555 DE PATRIMONIO HISTÓRICO ARQUITECTÓNICO DE COSTA RICA).</t>
  </si>
  <si>
    <t>(PARA GASTOS DE OPERACIÓN SEGÚN LEY No. 7758 DEL 19/03/1998, MEJORA DE LOS ESPACIOS Y MOBILIARIO PARA LA CONSERVACIÓN PREVENTIVA Y SEGURIDAD DE LAS OBRAS DE ARTE Y DISEÑO, PARA EL ESTÍMULO DE LA INNOVACIÓN, CAPACITACIÓN Y LA CREATIVIDAD).</t>
  </si>
  <si>
    <t>(PARA LAS OBLIGACIONES QUE GENERAN LOS PREMIOS DE LOS CERTÁMENES DEL CENTRO DE PATRIMONIO: SALVEMOS NUESTRO PATRIMONIO, DECRETO EJECUTIVO Nº37192-C; NUESTRAS ARTESANÍAS TRADICIONALES, DECRETO EJECUTIVO Nº 36610-C; Y EL PAGO DEL PREMIO NACIONAL SOBRE PATRIMONIO CULTURAL INMATERIAL EMILIA PRIETO TUGORES, SEGÚN LEY DE PREMIOS NACIONALES No. 9211).</t>
  </si>
  <si>
    <t>(PARA PROGRAMAS ARTÍCULADOS Y SINERGIAS, INCLUYE RECURSOS PARA EL PROGRAMA DE FORMACIÓN EN GESTIÓN SOCIOCULTURAL Y PARA SERVICIOS PARA EL ACOMPAÑAMIENTO A PROGRAMAS CONJUNTOS CON OTRAS ENTIDADES DEL MINISTERIO).</t>
  </si>
  <si>
    <t>(PARA CONTRATAR SERVICIOS DE VIGILANCIA DE LA CASA DE LA CULTURA DE GUÁPILES, CASA DE LA CULTURA ALFREDO GONZÁLEZ FLORES, CENTRO ALAJUELENSE DE LA CULTURA, CENTRO DE LA CULTURA CARTAGINESA. SERVICIOS DE LIMPIEZA DEL CENTRO ALAJUELENSE DE LA CULTURA, CASA DE LA CULTURA DE GUÁPILES Y OFICINA DE GESTIÓN SOCIOCULTURAL EN GUANACASTE. PARA SERVICIOS DE JARDINERÍA EN EL CENTRO CULTURAL DEL ESTE, EL CONTRATO DE LAVADO DE LOS VEHÍCULOS DE LA DIRECCIÓN, REVISIÓN TÉCNICA VEHICULAR (RTV) Y OTROS GASTOS CUBIERTOS POR ESTE RUBRO).</t>
  </si>
  <si>
    <t>(INCLUYE SERVICIOS DE ASESORIA EN GESTION SOCIOCULTURAL Y PRODUCCIÓN DE ACTIVIDADES ARTÍSTICO-CULTURALES, COMPROMISOS ADQUIRIDOS EN EL PLAN NACIONAL DE DESARROLLO Y EL PLAN OPERATIVO INSTITUCIONAL).</t>
  </si>
  <si>
    <t>(PARA LA FORMACIÓN DE LOS FUNCIONARIOS/AS DE LA DIRECCIÓN DE CULTURA EN LOS DIFERENTES PROCESOS DE GESTIÓN SOCIOCULTURAL Y OTROS).</t>
  </si>
  <si>
    <t>(PARA LAS ACTIVIDADES ASOCIADAS A LOS PREMIOS NACIONALES DE CULTURA (LEY N° 9211), ENCUENTROS DE EVALUACIÓN Y ASESORAMIENTO DERIVADOS DEL PROGRAMA BECAS TALLER (LEY N° 6750) Y PUNTOS DE CULTURA (DECRETO EJECUTIVO N°39110-C), Y OTRAS ACTIVIDADES).</t>
  </si>
  <si>
    <t>(PARA CANCELAR LAS DOTACIONES ECONÓMICAS DEL PROGRAMA DE BECAS TALLER (LEY N° 6750 DEL 29/4/1982); LAS DOTACIONES ECONÓMICAS DE LOS BENEFICIARIOS DE LOS PREMIOS NACIONALES DE CULTURA (LEY N° 9211, Y SU REGLAMENTO, LAS DOTACIONES ECONÓMICAS DEL PROGRAMA PUNTOS DE CULTURA (DECRETO EJECUTIVO 39110).</t>
  </si>
  <si>
    <t>(PARA ALQUILAR EQUIPOS COMO ANDAMIOS PARA LA LIMPIEZA Y EL MANTENIMIENTO DE VENTANAS Y CIELOS, ADEMAS DE TOLDOS).</t>
  </si>
  <si>
    <t>(PARA PAGOS MUNICIPALES, RECOLECCIÓN DE BASURA ENTRE OTROS).</t>
  </si>
  <si>
    <t>(PARA CONTRATAR SERVICIOS DE FUMIGACIÓN EN LAS BIBLIOTECAS, PARA PAGO DE SERVICIOS DE LIMPIEZA, PARA PAGO DE SERVICIO DE LAVADO DE VEHÍCULOS, PARA PAGO DE SERVICIOS DE LIMPIEZA DE TANQUES DE AGUA, ENTRE OTROS).</t>
  </si>
  <si>
    <t>(PARA EL PAGO ENTRE OTROS SERVICIOS, EL DE MONITOREO DE ALARMAS, ESPECIALMENTE EN LAS BIBLIOTECAS QUE NO CUENTAN CON PERSONAL DE SEGURIDAD, SERVICIOS DE FUMIGACIÓN Y SERVICIOS DE MONTAJE PARA LAS EXPOSICIONES, DE DISEÑO Y CONFECCIÓN DE TITERES PARA LAS ACTIVIDADES QUE PROMUEVEN EL FOMENTO A LA LECTURA).</t>
  </si>
  <si>
    <t>(PARA LOS SEMINARIOS Y LAS CAPACITACIONES EN LAS DIFERENTES UNIDADES: ADMINISTRATIVA, BIBLIOTECAS PÚBLICAS, AUTOMATIZACIÓN Y BIBLIOTECA NACIONAL, PARA MANTENER ACTUALIZADO EL PERSONAL DEL PROGRAMA DE TAL MANERA QUE EL SERVICIO PRESTADO SEA EFICIENTE Y EFICAZ).</t>
  </si>
  <si>
    <t>(PARA EL PAGO ENTRE OTROS DE LOS DERECHOS DE CIRCULACIÓN DE LOS VEHÍCULOS QUE PERTENECEN AL SINABI).</t>
  </si>
  <si>
    <t>(PARA EL PAGO DE INTERESES DE SERVICIOS PÚBLICOS, ENTRE OTROS).</t>
  </si>
  <si>
    <t>(PARA EL PAGO DE SENTENCIA N° 270-2014, PARA PAGO SENTENCIA DE SEGUNDA INSTANCIA N°431 DEL TRIBUNAL DE TRABAJO SECCIÓN SEGUNDA DEL CIRCUITO JUDICIAL DE SAN JOSÉ DEL 30/09/2015 Y LA RESOLUCIÓN 2016-000375 DE LA SALA SEGUNDA DE LA CORTE SUPREMA DE JUSTICIA DE 20/04/2016).</t>
  </si>
  <si>
    <t>(CUOTA ORDINARIA, SEGÚN DECRETOS Nos. 14377-C DEL 16/03/1983 Y 23983-C DEL 19/01/1995).</t>
  </si>
  <si>
    <t>(PARA TRASLADO DE DESECHOS Y BIENES DAÑADOS DE LAS BANDAS DE CONCIERTOS Y DE LA DIRECCIÓN DE BANDAS).</t>
  </si>
  <si>
    <t>(INCLUYE RECURSOS PARA EL PAGO DE LOS SERVICIOS DE HOSTING DE LA PÁGINA WEB DE LA DIRECCIÓN DE BANDAS).</t>
  </si>
  <si>
    <t>(PARA LA CONTRATACIÓN DE SERVICIOS DE VIGILANCIA Y LIMPIEZA EN LAS OFICINAS CENTRALES DE LA DIRECCION DE BANDAS Y EN LAS BANDAS DE CONCIERTOS).</t>
  </si>
  <si>
    <t>(PARA LA PRODUCCIÓN DE PROYECTOS MUSICALES DE GRAN CALIDAD, INTEGRANDO OTRAS DISCIPLINAS CULTURALES COMO EL TEATRO, MIMO, NARRACIONES, MASCARADAS, CUENTA CUENTOS Y BAILE, ENTRE OTROS).</t>
  </si>
  <si>
    <t>(PARA CAPACITACIÓN DE FUNCIONARIOS Y MÚSICOS, ACTUALIZANDO SUS TÉCNICAS Y ESTILOS DE INTERPRETACIÓN Y EN ASPECTOS TECNICOS MUSICALES Y ADMINISTRATIVOS).</t>
  </si>
  <si>
    <t>(PARA ATENDER RECEPCIONES OFICIALES, SEMINARIOS, CHARLAS, CONFERENCIAS, CLASES MAESTRAS, TALLERES, REUNIONES GERENCIALES Y ACTIVIDADES ESPECIALES).</t>
  </si>
  <si>
    <t>(PARA ENTRE OTROS LA CANCELACIÓN DE LOS DERECHOS DE CIRCULACIÓN Y REVISIÓN TÉCNICA VEHICULAR CORRESPONDIENTES A LOS VEHÍCULOS PROPIEDAD DE LA DIRECCIÒN DE BANDAS).</t>
  </si>
  <si>
    <t>(PARA ENTRE OTROS LA CANCELACIÓN DE LAS MULTAS Y RECARGOS POR LA PRESENTACIÓN TARDÍA DE LAS FACTURAS POR PARTE DE LAS INSTANCIAS PÚBLICAS Y EL CONSECUENTE PAGO TARDÍO DE LAS MISMAS).</t>
  </si>
  <si>
    <t>(PARA CUBRIR CONTRATO 2015-000033-00 DE TRATAMIENTO Y DISPOSICIÓN DE DESECHOS BIOINFECCIOSOS PRODUCIDOS EN EL CONSULTORIO MÉDICO).</t>
  </si>
  <si>
    <t>(PARA ATENDER CONTRATOS DE SERVICIOS DE CARGA DE EXTINTORES Y CONTROL DE ACCESO AL EDIFICIO).</t>
  </si>
  <si>
    <t>(RECURSOS PARA FINANCIAR LA ORGANIZACIÓN O PARTICIPACIÓN EN CONGRESOS, CURSOS, SEMINARIOS, TALLERES, CHARLAS Y SIMILARES QUE SE RELACIONAN CON LAS FUNCIONES DEL MINISTERIO DE JUSTICIA Y PAZ).</t>
  </si>
  <si>
    <t>(PARA CUBRIR LAS NECESIDADES QUE EN ESTE SENTIDO DEBEN ATENDER EL DESPACHO MINISTERIAL, VICEMINISTERIOS Y OFICIALÍA MAYOR, ASÍ COMO LAS UNIDADES PROGRAMÁTICAS DEL MINISTERIO QUE, CON MOTIVO DEL ALCANCE DE SUS OBJETIVOS, REALIZAN ACTIVIDADES EN LAS CUALES ES NECESARIO BRINDAR SERVICIO DE ALIMENTACIÓN A LOS ASISTENTES, ASÍ COMO INCURRIR EN OTROS GASTOS CONTEMPLADOS DENTRO DE ESTE RUBRO).</t>
  </si>
  <si>
    <t>(PARA FINANCIAR SERVICIOS DE CONFECCIÓN E INSTALACIÓN DE CORTINAS Y LIMPIEZA DE OFICINAS).</t>
  </si>
  <si>
    <t>(PARA LA REVISIÓN TÉCNICA AUTOMOTRIZ OBLIGATORIA Y CUBRIR CONTRATO 0432016000700098-00 DE SERVICIOS DE FUMIGACIÓN).</t>
  </si>
  <si>
    <t>(PARA FORTALECER LA CAPACITACIÓN DEL PERSONAL DEL MINISTERIO DE JUSTICIA Y PAZ Y DE OTRAS INSTITUCIONES GUBERNAMENTALES Y NO GUBERNAMENTALES, ASÍ COMO DE LA SOCIEDAD CIVIL, EN ÁREAS RELACIONADAS CON EL QUEHACER DEL VICEMINISTERIO DE PAZ. SE INCLUYEN RECURSOS PARA ATENDER EL CONTRATO 0432016000700024-00 DE CATERING SERVICE PARA BRINDAR LA ALIMENTACIÓN A LOS PARTICIPANTES).</t>
  </si>
  <si>
    <t>(PARA EL PAGO DEL CONTRATO 009-2013-LFCG SUSCRITO PARA LA ADMINISTRACIÓN DEL CORREO EN LA NUBE).</t>
  </si>
  <si>
    <t>(PARA CANCELAR COMISIONES RELACIONADAS CON LA ADMINISTRACIÓN DE LAS CUENTAS BANCARIAS INSTITUCIONALES).</t>
  </si>
  <si>
    <t>(PARA CANCELAR COMPROMISOS QUE SE DERIVAN DEL CONTRATO 014-2013-LFCG DE SERVICIOS DE INGENIERÍA Y CUBRIR PARCIALMENTE UNA CONSULTORÍA PARA EL DESARROLLO DEL PROYECTO "AMPLIACIÓN E INTEGRACIÓN DEL EDIFICIO PRINCIPAL CON EL EDIFICIO ANEXO DE LA PROCURADURÍA GENERAL DE LA REPÚBLICA", INSCRITO EN EL BANCO DE PROYECTOS DE INVERSIÓN PÚBLICA BAJO EL CÓDIGO 001778).</t>
  </si>
  <si>
    <t>(PARA EL PAGO DE LOS COMPROMISOS QUE SE DERIVAN DEL CONTRATO DE SOPORTE TÉCNICO PARA EL MANTENIMIENTO DE LOS SITIOS WEB DE LA INSTITUCIÓN).</t>
  </si>
  <si>
    <t>(PARA CANCELAR CONTRATOS 011-2014-LFCG DE SERVICIOS DE SEGURIDAD Y VIGILANCIA, 006-2015-LFCG DE MENSAJERÍA Y CONTRATO DE LIMPIEZA DE OFICINAS).</t>
  </si>
  <si>
    <t>(PARA CUBRIR GASTOS PROCESALES DERIVADOS DE PROCESOS JUDICIALES EN LOS CUALES PARTICIPA LA PGR, LA REVISIÓN TÉCNICA AUTOMOTRIZ OBLIGATORIA, ASÍ COMO CONTRATOS DE SERVICIOS DE FUMIGACIÓN Y MONITOREO DE VEHÍCULOS).</t>
  </si>
  <si>
    <t>(PARA CUBRIR LAS DIFERENTES CAPACITACIONES QUE RECIBE EL PERSONAL EN EL TRANSCURSO DEL AÑO, ASÍ COMO LAS QUE SE IMPARTEN A OTRAS ENTIDADES EN TEMAS COMO PRINCIPIOS GENERALES DE ÉTICA Y PROBIDAD, ACCESO A LA INFORMACIÓN Y DENUNCIAS).</t>
  </si>
  <si>
    <t>(PARA REALIZAR TRABAJOS ELECTROMECÁNICOS EN EL EDIFICIO SINALEVI; AMPLIAR EL ARCHIVO CENTRAL; INSTALAR PLATAFORMAS PARA CUMPLIR CON LA LEY 7600; Y TECHAR Y PAVIMENTAR EL PARQUEO DE LOS VEHÍCULOS INSTITUCIONALES PARA SU CONSERVACIÓN).</t>
  </si>
  <si>
    <t>(PARA CONTRATOS 2015-000035-00 Y 2015-000036-00 DE REGENCIA AMBIENTAL PARA LAS PLANTAS DE TRATAMIENTO DE AGUAS NEGRAS DE LOS CAI REFORMA, COCORÍ, LIMÓN Y POCOCÍ; Y 2015-000048-00 POR SERVICIOS PROFESIONALES DE INGENIERÍA PARA EFECTUAR ESTUDIOS TÉCNICOS NECESARIOS PARA EJECUTAR LAS OBRAS QUE LA ADMINISTRACIÓN REQUIERE EN SU MOMENTO; ASÍ COMO PARA CUMPLIR CON EL DECRETO NO. 33601-MINAE-S REGLAMENTO DE VERTIDO Y USO DE AGUAS RESIDUALES).</t>
  </si>
  <si>
    <t>(PARA CONTRATO 2014-000020-00 DE LIMPIEZA DE TANQUES SÉPTICOS Y EL SERVICIO DE LIMPIEZA DE OFICINAS QUE SE CANCELA A TRAVÉS DE CONVENIO MARCO).</t>
  </si>
  <si>
    <t>(PARA CANCELAR CONTRATO 2015-000001-00 DE FUMIGACIÓN DE CENTROS PENITENCIARIOS, ASÍ COMO LA REVISIÓN TÉCNICA AUTOMOTRIZ OBLIGATORIA).</t>
  </si>
  <si>
    <t>(FINANCIAMIENTO PARA MEJORAR LAS COMPETENCIAS DEL PERSONAL PROFESIONAL DEL DEPARTAMENTO DE ARQUITECTURA EN ÁREAS EN LAS CUALES SE REQUIERE REFORZAR LOS CONOCIMIENTOS O LA IMPLEMENTACIÓN DE NUEVOS PROCEDIMIENTOS).</t>
  </si>
  <si>
    <t>(PARA CANCELAR, SEGÚN DECRETO No. 32868-MINAE, LOS CÁNONES AMBIENTALES POR VERTIDOS Y APROVECHAMIENTO DE AGUAS DE PLANTAS DE TRATAMIENTO DE LOS POZOS QUE SE ENCUENTRAN EN DISTINTOS CENTROS PENALES).</t>
  </si>
  <si>
    <t>(PREVISIÓN PARA CUBRIR EVENTUALES INTERESES Y MULTAS QUE LA INSTITUCIÓN DEBA RECONOCER POR PAGO TARDÍO DE SUS COMPROMISOS, YA SEA POR AGOTARSE LOS RECURSOS DISPONIBLES ASIGNADOS O POR RAZONES PROPIAS DEL PROCESO DE EJECUCIÓN PRESUPUESTARIA QUE NO PERMITEN LA CANCELACIÓN INMEDIATA DE LAS FACTURAS).</t>
  </si>
  <si>
    <t>(PARA CONTRATO 2015-000020-00 DE MANTENIMIENTO, ADICIONES Y MEJORAS A LA INFRAESTRUCTURA PENITENCIARIA NACIONAL - PRECALIFICADOS CON EMPRESAS CONSTRUCTORAS PARA ATENDER LAS ÓRDENES EMITIDAS POR LOS DISTINTOS ENTES CONTRALORES, TALES COMO EL JUZGADO DE EJECUCIÓN DE LA PENA, LA SALA CONSTITUCIONAL Y EL MINISTERIO DE SALUD, ENTRE OTROS; ASÍ COMO PARA EL RECONOCIMIENTO DE REAJUSTES DE PRECIOS, DE CONFORMIDAD CON LA LEY DE CONTRATACIÓN ADMINISTRATIVA Y SU REGLAMENTO, ARTÍCULO 18, MANTENIMIENTO DEL EQUILIBRIO ECONÓMICO).</t>
  </si>
  <si>
    <t>(PARA ATENDER ÓRDENES SANITARIAS OS-ARS-A2-DG-082-2014 DEL MINISTERIO DE SALUD DE ALAJUELA, HC-ARS-L 00263-2016 DEL MINISTERIO DE SALUD LIMÓN Y OFICIO UNT-0084-2017 DE LA UNIÓN NACIONAL DE TRABAJADORES Y TRABAJADORAS PARA LA CONSTRUCCIÓN Y PUESTA EN MARCHA DE UN SISTEMA DE TRATAMIENTO DE AGUAS RESIDUALES, VERTIDO DE AGUAS NEGRAS, SERVIDAS O JABONOSAS Y FLUVIALES DEL SISTEMA PENITENCIARIO NACIONAL, ASÍ COMO DAR SOPORTE AL CONTRATO 0432016000700183-00 DE DOTACIÓN DE ENLACES DE FIBRA ÓPTICA CON EL FIN DE OPTIMIZAR EL FUNCIONAMIENTO DE LA PLATAFORMA TECNOLÓGICA INSTITUCIONAL).</t>
  </si>
  <si>
    <t>(PARA EL RECONOCIMIENTO DEL INCENTIVO ECONÓMICO A LA POBLACIÓN PENAL QUE APORTA SU TRABAJO EN LOS CENTROS PENALES PARA ATENDER LABORES MISCELÁNEAS, DE CONFORMIDAD CON EL ARTÍCULO 41 DEL DECRETO EJECUTIVO No. 33876-J DEL 11/07/07, REGLAMENTO TÉCNICO DEL SISTEMA PENITENCIARIO).</t>
  </si>
  <si>
    <t>(LEY No. 6739 DEL 24/04/1982, ARTÍCULO 6, INCISO C, Y LEY No. 4762 DEL 8/05/1971, ARTÍCULO 13, INCISO CH. RECURSOS PARA INVERTIR EN INFRAESTRUCTURA PENITENCIARIA INCLUIDA LA ADQUISICIÓN DE BIENES Y LA CONTRATACIÓN DE SERVICIOS). (SE INCLUYEN ¢844,9 MILLONES DEL IMPUESTO A LOS CASINOS, LEY No. 9050, DEL 09/07/2012 Y ¢987,0 MILLONES DEL IMPUESTO A LAS PERSONAS JURÍDICAS, LEY No. 9428 DEL 21/03/2017, PARA UN TOTAL DE ¢1.831,9 MILLONES, LOS CUALES SE PRESUPUESTAN PARA FINANCIAR PARCIALMENTE LA CONSTRUCCIÓN DE RESIDENCIAS PARA LAS PERSONAS PRIVADAS DE LIBERTAD, ÁREAS CONYUGALES PARA VISITA ÍNTIMA, TALLERES, AULAS Y OBRAS COMPLEMENTARIAS DEL CENTRO DE ATENCIÓN INSTITUCIONAL LUIS PAULINO MORA MORA).</t>
  </si>
  <si>
    <t>UNIDAD EJECUTORA DEL PROYECTO PROGRAMA PARA LA PREVENCIÓN DE LA VIOLENCIA Y PROMOCIÓN DE LA INCLUSIÓN SOCIAL.</t>
  </si>
  <si>
    <t>(LEY Nº 9025 PUBLICADA EL 29/03/2012 EN EL ALCANCE DIGITAL Nº 39 A LA GACETA Nº 64). (INCORPORACIÓN DE DIFERENCIAL CAMBIARIO AL PRÉSTAMO DEL BID 2526/OC-CR, DE CONFORMIDAD CON CERTIFICACIÓN DCN-1125-2017 DEL 10/08/2017, EMITIDA POR LA CONTABILIDAD NACIONAL).</t>
  </si>
  <si>
    <t>(PARA PAGO DE SERVICIO DE GPS).</t>
  </si>
  <si>
    <t>(PARA CAPACITACIÓN EN TEMAS DE INTERÉS, QUE CONTRIBUYAN AL BUEN FUNCIONAMIENTO DEL PROGRAMA).</t>
  </si>
  <si>
    <t>(PARA LA ATENCIÓN DE REUNIONES Y EVENTOS ESPECIALES, DE CARÁCTER PROTOCOLARIO).</t>
  </si>
  <si>
    <t>(PARA CUBRIR EVENTUALES MULTAS E INTERESES QUE DEBA PAGARSE A INSTITUCIONES PÚBLICAS, GENERADAS POR LA ACTIVIDAD OPERATIVA DEL MINISTERIO).</t>
  </si>
  <si>
    <t>FIDEICOMISO # 544 FONAFIFO - BANCO NACIONAL DE COSTA RICA</t>
  </si>
  <si>
    <t>(PARA COMPRA DE 16 ECOMARCHAMOS AL BANCO NACIONAL, EN CUMPLIMIENTO DE LA ESTRATEGIA NACIONAL DE CAMBIO CLIMÁTICO (ENCM); LOS ARTÍCULOS 5,6, Y 7 DE LA LEY N° 7414, DE 13/06/1994 Y EL DECRETO N° 36499 DEL 17/03/2011).</t>
  </si>
  <si>
    <t>3-110-688505</t>
  </si>
  <si>
    <t>(PARA CAPACITAR AL PERSONAL EN EL ADECUADO DESARROLLO DE APLICACIONES WEB - SIG, VISUALIZACIÓN EN 2D Y 3D).</t>
  </si>
  <si>
    <t>(CONTRIBUCIÓN PATRONAL A LA ASOCIACIÓN SOLIDARISTA DEL MINISTERIO DE COMERCIO EXTERIOR, SEGÚN LEY No.6970 "LEY DE ASOCIACIONES SOLIDARISTAS", DEL 07/11/1984).</t>
  </si>
  <si>
    <t>(INCLUYE ¢13,5 MILLONES DE RECURSOS PROVENIENTES DEL IMPUESTO DE SALIDA POR PUESTOS FRONTERIZOS TERRESTRES, PARA ATENDER LO ESTABLECIDO EN LA LEY No.9154).</t>
  </si>
  <si>
    <t>(PARA CUBRIR LA CONTRATACIÓN DE UN ASESOR LEGAL PARA LA UNIDAD DE COORDINACIÓN ESPECIALISTA EN ADQUISICIONES, RECURSOS PROVENIENTES DEL IMPUESTO DE SALIDA POR PUESTOS FRONTERIZOS TERRESTRES, SEGÚN LO ESTABLECIDO EN LA LEY No.9154).</t>
  </si>
  <si>
    <t>(PARA CUBRIR LA CONTRATACIÓN DE UN CONSULTOR ESPECIALISTA EN INFRAESTRUCTURA, RECURSOS PROVENIENTES DEL IMPUESTO DE SALIDA POR PUESTOS FRONTERIZOS TERRESTRES, SEGÚN LO ESTABLECIDO EN LA LEY No.9154).</t>
  </si>
  <si>
    <t>(PARA CUBRIR LA CONTRATACIÓN DE CONSULTORES, ENTRE ELLOS, UN COORDINADOR GENERAL, ESPECIALISTA FINANCIERO, ESPECIALISTA EN PROCESOS FRONTERIZOS Y UN CONSULTOR JUNIOR PARA APOYO DE LA UNIDAD DE COORDINACIÓN, RECURSOS PROVENIENTES DEL IMPUESTO DE SALIDA POR PUESTOS FRONTERIZOS TERRESTRES, SEGÚN LO ESTABLECIDO EN LA LEY No.9154).</t>
  </si>
  <si>
    <t>(INCLUYE LOS CONTRATOS DE SERVICIO DE LIMPIEZA, ASÍ COMO SERVICIOS DE CERRAJERÍA Y VIGILANCIA, ENTRE OTROS).</t>
  </si>
  <si>
    <t>(INCLUYE ¢10,0 MILLONES DE RECURSOS PROVENIENTES DEL IMPUESTO DE SALIDA POR PUESTOS FRONTERIZOS TERRESTRES, PARA ATENDER LO ESTABLECIDO EN LA LEY No.9154).</t>
  </si>
  <si>
    <t>(INCLUYE EL PAGO DE SERVICIOS PARA LAS RECEPCIONES Y REUNIONES OFICIALES QUE DEBE DESARROLLAR ESTE PROGRAMA; ENTRE LAS QUE SE PUEDEN MENCIONAR, REUNIONES REFERENTES A LA ORGANIZACIÓN PARA LA COOPERACIÓN Y EL DESARROLLO ECONÓMICO (OCDE), ORGANIZACIÓN MUNDIAL DEL COMERCIO (OMC), UNIÓN ADUANERA CENTROAMERICANA, Y OTRAS ACTIVIDADES CON LA SOCIEDAD CIVIL).</t>
  </si>
  <si>
    <t>(INCLUYE ¢4,0 MILLONES DE RECURSOS PROVENIENTES DEL IMPUESTO DE SALIDA POR PUESTOS FRONTERIZOS TERRESTRES, PARA ATENDER LO ESTABLECIDO EN LA LEY No.9154).</t>
  </si>
  <si>
    <t>FIDEICOMISO COMEX-BANCA ESTATAL O COMERCIAL.</t>
  </si>
  <si>
    <t>(RECURSOS DESTINADOS AL PROGRAMA DE INTEGRACIÓN FRONTERIZA DE COSTA RICA, MEDIANTE FIDEICOMISO DE GESTIÓN, SEGÚN LEY No.9451, “APROBACIÓN DEL CONTRATO DE PRÉSTAMO No.3488/OC-CR, SUSCRITO ENTRE LA REPÚBLICA DE COSTA RICA Y EL BANCO INTERAMERICANO DE DESARROLLO, PARA FINANCIAR EL PROGRAMA DE INTEGRACIÓN FRONTERIZA DE COSTA RICA”, PUBLICADA EN EL ALCANCE DIGITAL N°.117 DEL 31 DE MAYO DE 2017).</t>
  </si>
  <si>
    <t>3-100-084250</t>
  </si>
  <si>
    <t>(PARA ATENDER LOS CASOS DE SOLUCIÓN DE CONTROVERSIAS INVERSIONISTA-ESTADO, ASIMISMO, PARA CUBRIR LA CONTRATACIÓN DE ASESORES EXPERTOS EN MATERIA JURÍDICA PARA ESTUDIOS RELACIONADOS EN TEMAS CON LA ORGANIZACIÓN PARA LA COOPERACIÓN Y EL DESARROLLO ECONÓMICO (OCDE) PARA LA ADHESIÓN DE COSTA RICA A DICHO ORGANISMO).</t>
  </si>
  <si>
    <t>(PARA CUBRIR EL SERVICIO DE DESARROLLO DE LA PÁGINA WEB INSTITUCIONAL).</t>
  </si>
  <si>
    <t>(PARA EL PAGO DE SERVICIOS DIVERSOS PARA LAS RECEPCIONES Y REUNIONES OFICIALES QUE DEBE DESARROLLAR ESTE PROGRAMA CON DELEGACIONES EXTERNAS, ASÍ COMO CON FUNCIONARIOS INTERNOS DE LA INSTITUCIÓN).</t>
  </si>
  <si>
    <t>(LOS RECURSOS INCORPORADOS SE ENCUENTRAN EN FUNCIÓN DE LA REPRESENTACIÓN DE COSTA RICA ANTE LA ORGANIZACIÓN PARA LA COOPERACIÓN Y EL DESARROLLO ECONÓMICO (OCDE), PARA BRINDAR CONTINUIDAD Y SOLIDÉZ AL PROCESO DE ADHESIÓN DE COSTA RICA A ESTE ORGANISMO, CON ESTOS RECURSOS SE PRETENDEN CUBRIR LOS SIGUIENTES OBJETIVOS: A) PAGO DE CUOTA ORDINARIA ANUAL POR PARTICIPAR EN EL CONSEJO DIRECTIVO DEL CENTRO DE DESARROLLO DE LA OCDE, PARA CONTRIBUIR CON EL ANÁLISIS TÉCNICO QUE PROMUEVE EL DEBATE SOBRE POLÍTICAS DE DESARROLLO. B) PAGO DE CUOTA ANUAL DE PARTICIPACIÓN EN DOS COMITÉS PARA EL INTERCAMBIO DE EXPERIENCIAS EN MEJORES PRÁCTICAS DE LA OCDE. ESTOS COMITÉS SON EL DE INVERSIÓN Y EL COMITÉ DE INDUSTRIA, INNOVACIÓN Y EMPRENDEDURISMO. C) PAGO DE CUOTA DE PARTICIPACIÓN EN LA RED DE CADENAS GLOBALES DE VALOR (CGV) DEL CENTRO DE DESARROLLO, COMO ESPACIO DE DISCUSIÓN SOBRE LA TRANSFORMACIÓN PRODUCTIVA Y LA PARTICIPACIÓN EN LAS CGV COMO ELEMENTO FUNDAMENTAL EN LA ATRACCIÓN DE INVERSIÓN EXTRANJERA DIRECTA. D) PROGRAMA COMITÉ OCDE-LAC, CUBRE LA PARTICIPACIÓN DE COSTA RICA EN ESTE PROGRAMA QUE LE PERMITIRÁ COMPARTIR EXPERIENCIAS CON PAÍSES DE LA REGIÓN PARA PROMOVER UN BUEN DIÁLOGO EN TEMAS OCDE. LO ANTERIOR, SEGÚN INCISO D) ARTÍCULO 2º DE LA LEY No.7638 "CREACIÓN DEL MINISTERIO DE COMERCIO EXTERIOR Y PROMOTORA DE COMERCIO EXTERIOR" Y SUS REFORMAS DEL 30/10/1996 Y DECRETO 37983-COMEX-MP.</t>
  </si>
  <si>
    <t>(PARA EL ALQUILER DEL SERVIDOR VIRTUAL EN LA NUBE; CAJA DE SEGURIDAD EN EL BANCO NACIONAL; ASÍ COMO EL INCREMENTO EN EL COSTO DE LOS ALQUILERES).</t>
  </si>
  <si>
    <t>(PARA EL PAGO DE SERVICIOS DE LIMPIEZA Y CORTA DE ZACATE EN LAS REGIONES PACÍFICO CENTRAL, CHOROTEGA, HUETAR NORTE, HUETAR CARIBE Y BRUNCA, EL EDIFICIO CENTRAL Y BODEGA; SERVICIO DE VIGILANCIA CON MONITOREO POR CÁMARAS EN EL EDIFICIO PRINCIPAL; SERVICIO DE CERRAJERÍA Y OTROS; ASÍ COMO REAJUSTE DE PRECIOS DE LOS CONTRATOS).</t>
  </si>
  <si>
    <t>(PARA EL PAGO DE LOS CURSOS ESTABLECIDOS EN EL PLAN DE CAPACITACIÓN INSTITUCIONAL; Y LA ATENCIÓN DE TALLERES Y CAPACITACIONES RELACIONADOS CON LOS MANUALES DE PLANIFICACIÓN DEL DESARROLLO HUMANO LOCAL Y OBJETIVOS DE DESARROLLO SOSTENIBLE; Y CON LA FORMULACIÓN DEL PLAN NACIONAL DE DESARROLLO 2019-2022).</t>
  </si>
  <si>
    <t>(PARA EL PAGO DE GASTOS ASOCIADOS A REUNIONES CON FUNCIONARIOS DE ORGANISMOS INTERNACIONALES ACREDITADOS; Y ACTIVIDADES DE PROTOCOLO QUE REQUIERE LA INSTITUCIÓN, INCLUYENDO LAS RELACIONADAS CON EL PLAN NACIONAL DE DESARROLLO 2019-2022).</t>
  </si>
  <si>
    <t>(PARA CUMPLIR CON LAS EVALUACIONES DE LA AGENDA NACIONAL DE EVALUACIONES DEL PLAN NACIONAL DE DESARROLLO 2015-2018).</t>
  </si>
  <si>
    <t>(PARA EL PAGO DE: SERVICIOS DE CRIPTOGRAFÍA EN LA NUBE CON CAPACIDAD DE FIRMA, ENTE: IT-SECURITY SERVICES PLAZO: 2018-2021; CORREO ELECTRÓNICO EN LA NUBE, ENTE: E-SOURCE COSTA RICA, PLAZO: 2016-2020; ALQUILER DE SERVIDOR VIRTUAL EN LA NUBE, ENTE: ADN DATACENTER PLAZO: 2017-2021; Y SERVICIO DE CONTROLADOR DE DOMINIO EN NUBE).</t>
  </si>
  <si>
    <t>(PARA SERVICIOS DE TRANSFERENCIAS BANCARIAS VÍA SIMPE Y COMISIÓN POR USO DE QUICK PASS PARA LOS VEHÍCULOS INSTITUCIONALES).</t>
  </si>
  <si>
    <t>(CONTRATACIÓN DE SERVICIOS JURÍDICOS PARA LA REVISIÓN Y ANÁLISIS DE LA NORMATIVA VIGENTE EN EL MICITT; Y, SERVICIOS DE CORRECCIÓN DE NORMATIVA JURÍDICA DE CIENCIA Y TECNOLOGÍA, EN CUMPLIMIENTO CON LO DISPUESTO EN EL PROCESO DE ADHESIÓN A LA OCDE).</t>
  </si>
  <si>
    <t>(PARA LA CONTRATACIÓN DE: UN DIAGNÓSTICO QUE DETERMINE MEJORAS EN LA METODOLOGÍA DE TRABAJO DE LA AUDITORÍA INTERNA; UN ESTUDIO DE LAS REPERCUSIONES Y LOS BENEFICIOS DE LA INVERSIÓN REALIZADA CON LA ENTREGA DE LOS FONDOS DE INCENTIVOS Y PROPYME, Y SU IMPACTO SOCIOECONÓMICO; CONSULTORÍA PARA LA ELABORACIÓN DE UN PLAN DE ACCIÓN BASADO EN LA POLÍTICA PARA LA IGUALDAD ENTRE MUJERES Y HOMBRES, EN EL DISFRUTE DE LA CIENCIA Y TECNOLOGÍA; ENCUESTA DE INDICADORES DE CIENCIA, TECNOLOGÍA E INNOVACIÓN 2017, CONVENIO DE SERVICIOS PROFESIONALES DEL CINPE-UNA).</t>
  </si>
  <si>
    <t>(PARA LA CONTRATACIÓN DE SERVICIOS DE: AUDITORÍA SOBRE VULNERABILIDAD DE LA TECNOLOGÍA ACTUAL DEL MINISTERIO;CONSTRUCCIÓN DEL SISTEMA DE INFORMACIÓN NACIONAL DE CIENCIA Y TECNOLOGIA; ADMINISTRACIÓN DE BASE DE DATOS DE INDICADORES NACIONALES EN CTI, CONTRATACIÓN 2016CD-000118-0009300001; Y, DISEÑO GRÁFICO DIGITAL PARA LA PUBLICACIÓN DE INFORMACIÓN DE CARÁCTER OFICIAL DE CONSULTA DE LA POBLACIÓN COSTARRICENSE).</t>
  </si>
  <si>
    <t>(PARA LA CONTRATACIÓN DE SERVICIOS DE SEGURIDAD Y VIGILANCIA; LIMPIEZA DE INSTALACIONES; RECARGA DE EXTINTORES; OTRAS NECESIDADES).</t>
  </si>
  <si>
    <t>(PARA EL PAGO DE SERVICIOS DE GPS EN VEHICULOS INSTITUCIONALES; SERVICIOS DE TRADUCCIÓN SIMULTÁNEA Y DE DOCUMENTOS).</t>
  </si>
  <si>
    <t>(PARA LA ORGANIZACIÓN DE ENCUENTROS, CAPACITACIONES, FESTIVALES, CAMPAMENTOS, TALLERES, Y EVENTOS DIRIGIDOS A: JÓVENES, MUJERES, FACILITADORES, EMPRENDEDORES, EMPRESARIOS, INVESTIGADORES, FUNCIONARIOS PÚBLICOS Y PRIVADOS, ACADÉMICOS, INSTITUCIONES PÚBLICAS, CENTROS DE INVESTIGACIÓN PYMES, ORGANIZADOS POR LOS PROGRAMAS RUTA INN, DE INNOVACIÓN DE BASE TECNOLÓGICA INNOLAB; CENTROS COMUNITARIOS INTELIGENTES (CECIS). CAPACITACIÓN AL PERSONAL DE RECURSOS HUMANOS Y SERVICIOS TECNOLÓGICOS, Y ACTUALIZACIÓN EN PRÁCTICAS ARCHIVÍSTICAS).</t>
  </si>
  <si>
    <t>(PARA GASTOS DE INAUGURACIÓN Y CLAUSURA DE EVENTOS ORGANIZADOS POR EL MICITT; REUNIONES, CHARLAS, CAPACITACIONES Y EVENTOS QUE SON LLEVADOS A CABO POR EL DESPACHO, Y ATENCIÓN OFICIAL A DELEGACIONES INTERNACIONALES DE ORGANISMOS COMO LA OCDE).</t>
  </si>
  <si>
    <t>(PARA GASTOS DE OPERACIÓN, SEGÚN ART. 40 DE LEY No. 4383 DEL 18/08/1969).</t>
  </si>
  <si>
    <t>(PARA GASTOS OPERATIVOS, SEGÚN LEY No. 8279 DEL 2/5/2002, ARTÍCULO No.36).</t>
  </si>
  <si>
    <t>(PARA GASTOS OPERATIVOS, SEGÚN LEY No. 5048 DEL 9/8/1972).</t>
  </si>
  <si>
    <t>(PARA EL FONDO DE INCENTIVOS, EMPRESAS PRODUCTIVAS DE BIENES Y SERVICIOS, PÚBLICAS Y PRIVADAS, PERSONAS FÍSICAS O JURÍDICAS Y UNIVERSIDADES ESTATALES, SEGÚN LEY No. 7169 DEL 26/6/1990).</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</si>
  <si>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</si>
  <si>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</si>
  <si>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</si>
  <si>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(CUOTA ANUAL DE PARTICIPACIÓN DE COSTA RICA EN EL COMITÉ DE POLÍTICA CIENTÍFICA Y TECNOLÓGICA, GRUPO DE TRABAJO SOBRE POLÍTICAS DE INNOVACIÓN Y TECNOLOGÍA (TIP), GRUPO DE TRABAJO DE EXPERTOS NACIONALES EN INDICADORES DE CIENCIA Y TECNOLOGÍA (NESTI), FORO DE CIENCIA GLOBAL DE LA OCDE (GSF), SEGÚN DECRETO No.37983-COMEX-MP, PUBLICADO EN LA GACETA No. 207 DEL 28/10/2013).</t>
  </si>
  <si>
    <t>(PARA EL PAGO DEL SERVICIO ANUAL DE ALMACENAMIENTO DE DATOS EN LA NUBE).</t>
  </si>
  <si>
    <t>(ENCUESTA DE ACCESO Y USO DE LOS SERVICIOS DE TELECOMUNICACIONES; ENCUESTA DE TELEVISIÓN DIGITAL).</t>
  </si>
  <si>
    <t>(SERVICIO DE LIMPIEZA DE OFICINAS, SEGURIDAD Y VIGILANCIA, SERVICIOS DE CERRAJERÍA, LIMPIEZA DE ALFOMBRAS, PARQUEO, Y OTROS).</t>
  </si>
  <si>
    <t>(PARA EL PAGO DE SERVICIOS DE TRADUCCIÓN DE DOCUMENTOS PARA LA DEFENSA DEL INFORME DE OCDE).</t>
  </si>
  <si>
    <t>(PARA LAS ACTIVIDADES DE CAPACITACIÓN DE LOS FUNCIONARIOS DEL VICEMINISTERIO DE TELECOMUNICACIONES EN TEMAS DE CALIDAD Y PERSPECTIVA DE LOS INFORMES TÉCNICOS).</t>
  </si>
  <si>
    <t>(PARA EL PAGO DE LAS ACTIVIDADES PROPIAS DE INAUGURACIONES Y CLAUSURAS DE EVENTOS ORGANIZADOS POR EL VICEMINISTERIO DE TELECOMUNICACIONES, RELACIONADOS CON EL PLAN NACIONAL DE TELECOMUNICACIONES, LA TELEVISIÓN DIGITAL, Y LA NUBE).</t>
  </si>
  <si>
    <t>(PARA ATENDER LAS MULTAS E INTERESES QUE SE GENEREN POR EVENTUALES ATRASOS EN EL PAGO DE SERVICIOS PÚBLICOS Y OTRAS OBLIGACIONES).</t>
  </si>
  <si>
    <t>(PARA EL PAGO DE EMISIÓN O RENOVACIÓN DE CERTIFICADOS DE FIRMA DIGITAL).</t>
  </si>
  <si>
    <t>(PARA EL PAGO DE SENTENCIAS JUDICIALES Y/O RESOLUCIONES ADMINISTRATIVAS).</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</si>
  <si>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</si>
  <si>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</si>
  <si>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PUBLICADO EN LA GACETA No. 207 DEL 28/10/2013).</t>
  </si>
  <si>
    <t>(PARA PAGO DE REMUNERACIONES Y OTROS GASTOS OPERATIVOS DEL SINAC, INCLUYE ¢502.100.000,00 PARA EL FONDO FORESTAL, SEGÚN LEY No. 7575, LEY FORESTAL DEL 13 DE FEBRERO DE 1996, ARTÍCULOS Nos. 42 Y 43 INCISOS A, B, C, E, F, G, H, I, ¢161.700.000,00 PARA EL FONDO DE VIDA SILVESTRE SEGÚN LEY No. 7317, LEY DE CONSERVACIÓN DE LA VIDA SILVESTRE DEL 30 DE OCTUBRE DE 1992, ¢157.750.000,00 PARA PAGO DE SALARIOS DE 15 PUESTOS PARA LABORES DE PREVENCIÓN, PROTECCIÓN Y CONTROL EN EL PARQUE NACIONAL CORCOVADO Y LA RESERVA FORESTAL GOLFO DULCE Y ¢3.013.278.704,00 PARA PAGO DE SALARIOS DE PERSONAL QUE REALIZA LABORES DE CONTROL, PROTECCIÓN Y VIGILANCIA DE MANERA QUE ESTE RUBRO SEA LIBERADO DEL FONDO DE PARQUES NACIONALES).</t>
  </si>
  <si>
    <t>(APLICACIÓN DE LA LEY No. 7369, TRASLADO DE ADMINISTRACIÓN DE ZOOLÓGICOS PARQUE BOLIVAR Y SANTA ANA DEL 23 DE NOVIEMBRE DE 1993, MISMA QUE AUTORIZA EL TRASLADO DE LA ADMINISTRACIÓN DE LOS ZOOLÓGICOS PARQUE SIMÓN BOLÍVAR Y DE SANTA ANA Y CONTRATO MIRENEM-FUNDAZOO, PARA LA ADMINISTRACIÓN Y DESARROLLO DE LOS ZOOLÓGICOS NACIONALES Y ADENDA PARA CUBRIR EL PAGO DE 13 PLAZAS EN LOS ZOOLÓGICOS POR PARTE DE FUNDAZOO).</t>
  </si>
  <si>
    <t>(PARA CUMPLIR CON LA CUOTA DE PARTICIPACIÓN ANUAL EN EL COMITÉ DE POLÍTICA DE MEDIO AMBIENTE SEGÚN DECRETO EJECUTIVO No. 37983-COMEX-MP DEL 09/09/13, PUBLICADO EN LA GACETA No.207 DEL 28 DE OCTUBRE DEL 2013).</t>
  </si>
  <si>
    <t>(PARA PAGO DE SERVICIO DE VIGILANCIA, SERVICIO DE LIMPIEZA , SERVICIO DE JARDINERÍA Y SERVICIO DE MENSAJERÍA).</t>
  </si>
  <si>
    <t>(PARA EL PLAN NACIONAL DE MONITOREO EN VERTIMIENTOS PUNTUALES, MAPEO LITOLÓGICO, CONTAMINACIÓN DIFUSA, ESTACIONES HIDROMÉTRICAS Y PROMOCIÓN DE PRODUCCIÓN MÁS LIMPIA).</t>
  </si>
  <si>
    <t>(PARA PAGO DE SERVICIOS DE LIMPIEZA Y RECARGA DE EXTINTORES).</t>
  </si>
  <si>
    <t>(PARA PAGO DE SERVICIO DE FUMIGACIÓN, REVISIÓN TÉCNICA VEHICULAR, DIGITALIZACIÓN DE BASE DE DATOS DE POZOS Y PARA DESARROLLO E IMPLEMENTACIÓN DE UN PROGRAMA DE EDUCACIÓN AMBIENTAL).</t>
  </si>
  <si>
    <t>(PARA PAGO DE PLAN DE CAPACITACIÓN DE LA DIRECCIÓN DE AGUA, ADEMÁS OTROS CURSOS EN ÁREAS TÉCNICAS ESPECÍFICAS POR NECESIDAD INSTITUCIONAL).</t>
  </si>
  <si>
    <t>(PARA PAGO DE SERVICIOS PROFESIONALES EN DISEÑO Y ELABORACIÓN DE LA PÁGINA WEB Y EL DESARROLLO DE UNA APLICACIÓN INFORMÁTICA QUE PERMITA A LOS USUARIOS ACCEDER A LOS PRODUCTOS NUMÉRICOS DESARROLLADOS POR EL IMN PARA SATISFACER LAS NECESIDADES DE LOS USUARIOS EN CUANTO A MOVILIDAD Y UBICACIÓN DE LOS PRONÓSTICOS).</t>
  </si>
  <si>
    <t>(PARA PAGO SE SERVICIO DE LIMPIEZA, SERVICIO DE LAVADO DE VENTANAS Y RECARGA DE EXTINTORES).</t>
  </si>
  <si>
    <t>(PARA PAGO DE SERVICIO DE FUMIGACIÓN Y REVISIÓN TÉCNICA VEHICULAR).</t>
  </si>
  <si>
    <t>(PARA PAGO DEL PROGRAMA DE CAPACITACIÓN DEL INSTITUTO METEOROLÓGICO NACIONAL - IMN).</t>
  </si>
  <si>
    <t>(PARA CUBRIR LA ATENCIÓN DE CONFERENCIAS DE PRENSA, REUNIONES DEL CONSEJO DE METEOROLOGÍA Y OTRAS ACTIVIDADES DEL INSTITUTO METEOROLÓGICO NACIONAL).</t>
  </si>
  <si>
    <t>(PARA PAGO DE ENCUESTA SOBRE EL SECTOR TRANSPORTE NACIONAL, CON EL FIN DE CONOCER EL COMPORTAMIENTO DEL CONSUMO DE ENERGÍA EN ESE SECTOR Y PARA CONTRATO DE CONSULTORIA EN EL DISEÑO DE MECANISMOS PARA INCENTIVAR LA CONSTRUCCIÓN Y OPERACIÓN DE EDIFICIOS EFICIENTES).</t>
  </si>
  <si>
    <t>(PARA PAGO DE SERVICIO DE LIMPIEZA, SERVICIO DE FUMIGACIÓN, SERVICIO DE VIGILANCIA Y SERVICIO DE MENSAJERÍA).</t>
  </si>
  <si>
    <t>INTERESES DEUDA INTERNA</t>
  </si>
  <si>
    <t>(PARA PAGO DE ADEUDOS A LA CAJA COSTARRICENSE DE SEGURO SOCIAL (CCSS), SEGÚN CONVENIO DE PAGO DE ADEUDOS POR CONCEPTO DEL ASEGURAMIENTO DEL CÓDIGO DE LA NIÑEZ Y LA ADOLESCENCIA Y LEYES ESPECIALES, ENTRE EL MINISTERIO DE HACIENDA Y LA CAJA COSTARRICENSE DE SEGURO SOCIAL AL 31 DE DICIEMBRE DE 2015, DE FECHA 21 DE ABRIL DE 2016).</t>
  </si>
  <si>
    <t>(CUOTA ESTATAL POR CONCEPTO DE SEGURO DE PENSIONES, TRABAJADORES SECTOR PRIVADO Y SECTOR DESCENTRALIZADO, SEGÚN LEY Nº 17 DEL 22/10/1943, LEY CONSTITUTIVA DE LA CAJA COSTARRICENSE DEL SEGURO SOCIAL Y SUS REFORMAS).</t>
  </si>
  <si>
    <t>(SEGÚN LEY Nº 7768 DEL 24/04/1998 Y SUS REFORMAS).</t>
  </si>
  <si>
    <t>(SEGÚN LEY Nº 148 DEL 23/08/1943, LEY Nº 7302 DEL 08/07/1992 Y SUS REFORMAS).</t>
  </si>
  <si>
    <t>(SEGÚN LEY Nº 313 DEL 23/08/1939 Y SUS REFORMAS).</t>
  </si>
  <si>
    <t>(SEGÚN LEY Nº 1922 DEL 05/08/1955 Y SUS REFORMAS).</t>
  </si>
  <si>
    <t>(SEGÚN LEY Nº 8674 DEL16/10/2008).</t>
  </si>
  <si>
    <t>ASOCIACIÓN SOLIDARISTA DE SERVIDORES JUDICIALES. (APORTE DEL PODER JUDICIAL COMO PATRONO, ACUERDO DE CORTE PLENA EN SESIÓN No. 15-2000 DE 3 DE ABRIL, ARTÍCULO XIV).</t>
  </si>
  <si>
    <t>(RECURSOS PARA REFORZAR LA SEGURIDAD INFORMÁTICA Y CUBRIR EL CONTRATO DEL CENTRO ALTERNO DE DATOS INSTITUCIONAL, MEDIANTE LA IMPLEMENTACIÓN DE UN MODELO DE ENTREGA DE SERVICIOS TECNOLÓGICOS CRÍTICOS BASADO EN EL CENTRO ALTERNO Y CONSTITUCIÓN DE LOS SERVICIOS DE UNA NUBE INTERNA Y ALQUILER DE ANDAMIOS).</t>
  </si>
  <si>
    <t>(PAGO DE SERVICIOS DE BOTADO DE BASURA, RECOLECCIÓN DE DESECHOS, MUNICIPALES Y DESTRUCCIÓN DE DESECHOS CONTAMINADOS).</t>
  </si>
  <si>
    <t>(PARA EL MANTENIMIENTO DEL DISPOSITIVO PARA EL PEAJE AUTOMÁTICO).</t>
  </si>
  <si>
    <t>(CONTRATOS POR LOS SERVICIOS MÉDICOS QUE SE LE BRINDAN A LOS SERVIDORES JUDICIALES).</t>
  </si>
  <si>
    <t>(PARA REALIZAR ANÁLISIS DE AGUA POTABLE, ANÁLISIS BACTERIOLÓGICOS, PRUEBAS HIDROSTÁTICAS A EXTINTORES, CONSULTORÍAS Y SERVICIOS DE INGENIERÍA PARA LOS PROYECTOS QUE DESARROLLA LA INSTITUCIÓN).</t>
  </si>
  <si>
    <t>(PARA ATENDER EL CONVENIO CON EL CONSEJO NACIONAL DE RECTORES -PROGRAMA ESTADO DE LA NACIÓN PARA EL TEMA DE GOBIERNOS ABIERTOS, PARA LOS SERVICIOS DE AUDITORÍA DE LOS ESTADOS FINANCIEROS DEL PODER JUDICIAL, SERVICIOS PROFESIONALES DEL FONDO DE JUBILACIONES Y PENSIONES, PARA LA COMPRA AL COLEGIO PROFESIONAL DE PSICÓLOGOS DE LA FÓRMULA QUE PERMITE EMITIR EL CERTIFICADO DE IDONEIDAD MENTAL PARA LA UTILIZACIÓN DE ARMAS DE FUEGO A LOS OFERENTES QUE PARTICIPAN EN LOS CONCURSOS DEL PODER JUDICIAL).</t>
  </si>
  <si>
    <t>(RECURSOS PARA CONTINUAR CON EL DESARROLLO DE SISTEMAS INFORMÁTICOS PARA LOS SIGUIENTES PROYECTOS: SOSTENIBILIDAD DE LA PLATAFORMA DE COMUNICACIONES, PROYECTO FORTALECIMIENTO DE LA TOMA DE DECISIONES MEDIANTE DATA WAREHOUSE (PROYECTO SIGMA), DESARROLLO DEL PORTAL DIGITAL, MIGRACIÓN DEL SISTEMA COSTARRICENSE DE INFORMACIÓN JURÍDICA (SCIJ) EN UNA NUEVA PLATAFORMA DE DESARROLLO, DESARROLLO DE HERRAMIENTAS PARA EL APOYO DE LOS PROCESOS JURISDICCIONALES (SISTEMA INTEGRAL DE APOYO A LA GESTIÓN DE LOS PROCESOS JURISDICCIONALES), EXPANSIÓN DE INVENTARIO CON RFID, INCLUSIÓN DE SERVICIOS EN APLICACIONES MÓVILES Y VENTANILLA ÚNICA DE SERVICIOS PARA EL ÁREA ADMINISTRATIVA).</t>
  </si>
  <si>
    <t>(PARA LOS SERVICIOS TALES COMO: LIMPIEZA, VIGILANCIA, JARDINERÍA, CHAPEADO, LIMPIEZA DE TANQUES SÉPTICOS, CERRAJERÍA, LAVADO DE ROPA, LIMPIEZA DE MUEBLES, RECARGA DE EXTINTORES, INSTALACIÓN DE ALARMAS Y POLARIZADO DE VIDRIOS).</t>
  </si>
  <si>
    <t>(PAGO DE OTROS SERVICIOS TALES COMO: PERITAJES, TRADUCCIONES, REVISIONES TÉCNICAS VEHICULARES, DESTRUCCIONES DE BIENES DECOMISADOS, MONITOREO DE VEHÍCULOS POR GPS Y FUMIGACIÓN).</t>
  </si>
  <si>
    <t>(PARA REALIZAR VARIOS TALLERES DE CAPACITACIÓN COMO: COMUNICACIÓN ORGANIZACIONAL, REFORZAMIENTO DEL PROGRAMA DE COMUNICACIÓN INTERNA PARA PROMOVER UN USO MÁS EFICIENTE DE LA INFORMACIÓN Y CONSOLIDAR EL PROCESO DE CAPACITACIÓN DE PRENSA EN TEMAS DE RELEVANCIA INSTITUCIONAL, CONTROL INTERNO, CAPACITACIÓN Y SENSIBILIZACIÓN DE LOS PROGRAMA HACIA CERO PAPEL, TRANSPARENCIA Y LA COMISIÓN CONTRA EL HOSTIGAMIENTO SEXUAL Y LAS PARTICIPACIONES DERIVADAS DE CONVOCATORIAS DE LAS AGENCIAS DE COOPERACIÓN ESPAÑOLA).</t>
  </si>
  <si>
    <t>(PARA ATENDER A PERSONAS AJENAS A LA INSTITUCIÓN EN RECEPCIONES OFICIALES, CONGRESOS, SEMINARIOS, ACTIVIDADES DE ACERCAMIENTO CON LOS MEDIOS DE COMUNICACIÓN, ACTOS PROTOCOLARIOS DE LA PRESENTACIÓN DE PUBLICACIONES DE INTERÉS JURÍDICO, PREMIACIONES Y ACTIVIDADES RELACIONADAS CON CONCURSOS A NIVEL INTERNO Y EVENTOS DE RECONOCIMIENTO A OFICINAS JUDICIALES QUE LOGREN LA ACREDITACIÓN DE CALIDAD).</t>
  </si>
  <si>
    <t>(PAGO DEL DERECHO DE CIRCULACIÓN DE LOS VEHÍCULOS INSTITUCIONALES).</t>
  </si>
  <si>
    <t>(PAGO DE INTERESES, COMISIONES Y MULTAS DE LAS FACTURAS DE LOS PROVEEDORES INSTITUCIONALES, PAGO DE INTERESES DE PROCESOS JUDICIALES (JUICIOS) PROVENIENTES DE SENTENCIAS EMITIDAS POR LOS DESPACHOS JUDICIALES).</t>
  </si>
  <si>
    <t>(VARIOS PROYECTOS DE CONSTRUCCIÓN, ENTRE ELLOS: REFORZAR LA SEGUNDA ETAPA DEL EDIFICIO DE TOMA DE MUESTRAS UBICADO EN LA CIUDAD JUDICIAL, AMPLIACIÓN Y REMODELACIÓN DE LA OFICINA REGIONAL DEL OIJ DE POCOCÍ, ACONDICIONAMIENTO DE LAS CARGAS TÉRMICAS Y ELÉCTRICAS PARA EL EDIFICIO DE LABORATORIO EN LA CIUDAD JUDICIAL, INSPECCIÓN DE OBRA PARA EL PROYECTO DE REFORZAMIENTO ESTRUCTURAL Y SISMO RESISTENTE DEL EDIFICIO DE LOS TRIBUNALES DE JUSTICIA DE PUNTARENAS Y DEL SEGUNDO CIRCUITO JUDICIAL DE GUANACASTE, CONSTRUCCIÓN EDIFICIO DE TRIBUNALES DE JUSTICIA DE JICARAL Y OSA, AMPLIACIÓN DE LA OBRA ELECTROMECÁNICA DEL REFORZAMIENTO ESTRUCTURAL DEL EDIFICIO DE LA CORTE SUPREMA DE JUSTICIA Y LA CONSTRUCCIÓN DEL EDIFICIO DE LOS CHILES).</t>
  </si>
  <si>
    <t>(PARA VARIOS PROYECTOS, ENTRE ELLOS: LA PUESTA EN MARCHA DEL PROYECTO DE ACTUALIZACIÓN DEL SISTEMAS DE CABLEADO ESTRUCTURADO DE LOS CIRCUITOS Y OFICINAS DEL PAÍS, SUSTITUIR EL CABLEADO DE RED EN LOS EDIFICIOS JUDICIALES Y CUARTOS DE TELECOMUNICACIONES DE LOS INMUEBLES DESTACADOS EN EL EDIFICIO DE TRIBUNALES DE JUSTICIA Y LOS INMUEBLES ANEXOS A, B Y C DEL I CIRCUITO JUDICIAL DE SAN JOSE, LA EDIFICACIÓN DONDE SE UBICA LA DEFENSA PÚBLICA DE SAN JOSE, EL INMUEBLE DEL II CIRCUITO JUDICIAL DE SAN JOSÉ Y EL EDIFICIO DE TURRIALBA).</t>
  </si>
  <si>
    <t>(PARA ALGUNOS PROYECTOS TALES COMO: LA CONSTRUCCIÓN DE UN MEDIO EGRESO ADICIONAL DEL EDIFICIO DE TRIBUNALES DE PÉREZ ZELEDÓN Y LA CONCLUSIÓN DE LA CONSTRUCCIÓN DE ACERA LATERAL DEL EDIFICIO DE LOS TRIBUNALES DEL PRIMER CIRCUITO JUDICIAL DE GUANACASTE).</t>
  </si>
  <si>
    <t>PATRONATO DE CONSTRUCCIONES, INSTALACIONES Y ADQUISICIÓN DE BIENES. (APORTE DEL PODER JUDICIAL A ADAPTACIÓN SOCIAL, SEGÚN LEY No. 4021, REFORMADA MEDIANTE LEY No. 5871 DEL 11 DE DICIEMBRE DE 1975).</t>
  </si>
  <si>
    <t>UNIVERSIDAD NACIONAL (UNA). (CORRESPONDE AL PAGO DEL CONVENIO DEL POSGRADO EN ADMINISTRACIÓN DE JUSTICIA CIVIL, PENAL Y LABORAL DE LA ESCUELA JUDICIAL CON LA UNIVERSIDAD NACIONAL. ACUERDO DE CORTE PLENA TOMADO EN SESIÓN CELEBRADA EL 9 DE SETIEMBRE DE 1991, ARTÍCULO XL).</t>
  </si>
  <si>
    <t>UNIVERSIDAD DE COSTA RICA (UCR). (PARA LOS CONSULTORIOS JURÍDICOS, CONVENIO 57-CG-03 DEL 2 DE DICIEMBRE DEL 2003, ACUERDO TOMADO POR EL CONSEJO SUPERIOR EN LAS SESIONES No. 17-03 Y 50-03, CELEBRADAS EL 11 DE MARZO DEL 2003 Y EL 10 DE JULIO DEL 2003, ARTÍCULOS LXX Y LXIII, RESPECTIVAMENTE).</t>
  </si>
  <si>
    <t>(PARA EL RECONOCIMIENTO A SERVIDORES JUDICIALES DE CONFORMIDAD CON EL REGLAMENTO DE RECONOCIMIENTOS OTORGADOS POR EL PODER JUDICIAL, APROBADO EN ACUERDO DE CORTE PLENA SESIÓN N° 03-06 DEL 27 DE FEBRERO DEL 2006, ARTÍCULO XIII).</t>
  </si>
  <si>
    <t>ASOCIACIÓN GUARDERÍA Y CENTRO INFANTIL DE LOS FUNCIONARIOS DEL PODER JUDICIAL. (PARA GASTOS OPERATIVOS, APROBADO EN ACTA DEL CONSEJO SUPERIOR 35-14, ARTÍCULO LXLX).</t>
  </si>
  <si>
    <t>3-002297047</t>
  </si>
  <si>
    <t>ASOCIACIÓN DE ALTAS JURISDICCIONES ADMINISTRATIVAS. (CUOTA DE AFILIACIÓN, SEGÚN ACUERDO DE CORTE PLENA, SESIÓN No. 006-06 DE 20 DE MARZO DE 2006, ARTÍCULO XV).</t>
  </si>
  <si>
    <t>FIDEICOMISO INMOBILIARIO PODER JUDICIAL 2015. (CONTRATO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</si>
  <si>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(SERVICIO DE RECOLECCIÓN DE DESECHOS, BOTADO DE BASURA Y SERVICIOS MUNICIPALES).</t>
  </si>
  <si>
    <t>(PAGO DE SERVICIOS MÉDICO DE EMPLEADOS REQUERIDO POR LOS SERVIDORES JUDICIALES DE LOS JUZGADOS CONTRAVENCIONALES Y DE MENOR CUANTÍA DE MATINA Y DE BRIBRÍ).</t>
  </si>
  <si>
    <t>(CONTRATACIÓN DE VARIOS SERVICIOS MISCELÉNESO COMO: VIGILANCIA Y LIMPIEZA DE LOS DESPACHOS JUDICIALES, LAVADO DE CORTINAS, LIMPIEZA DE MUEBLES, SERVICIO DE CERRAJERÍA, CHAPEADO Y RECARGA DE EXTINTORES).</t>
  </si>
  <si>
    <t>(PAGO DE VARIOS SERVICIOS COMO: FUMIGACIÓN, PERITAJES, TRADUCCIONES Y REVISIÓN TÉCNICA VEHICULAR).</t>
  </si>
  <si>
    <t>(PARA LAS CAPACITACIONES DE DIVERSOS TEMAS COMO: CÓDIGO PROCESAL CIVIL Y DE FAMILIA, SEMINARIO ANUAL DE LA SALA CONSTITUCIONAL, PARA ACTUALIZAR CONOCIMIENTOS EN RESOLUCIÓN ALTERNA DE CONFLICTOS, CAPACITACIÓN DE LAS COMISIONES DE LA ATENCIÓN Y PREVENCIÓN DE LA VIOLENCIA INTRAFAMILIAR, JURISDICCIÓN DE FAMILIA, NIÑEZ Y ADOLESCENCIA, PROGRAMA JUSTICIA RESTAURATIVA, COMISIÓN INTERINSTITUCIONAL DE TRÁNSITO Y DE ASUNTOS PENALES).</t>
  </si>
  <si>
    <t>(PARA LA ATENCIÓN DE DELEGACIONES INTERNACIONALES A LAS SALAS DE LA CORTE, AL CENTRO DE CONCILIACIÓN Y DE REUNIONES CON LAS DIFERENTES COMISIONES).</t>
  </si>
  <si>
    <t>(PARA ADICIONES Y MEJORAS DE EDIFICIOS APROBADOS PARA EL JUZGADO CONTRAVENCIONAL Y MENOR CUANTÍA DE LA CRUZ Y EL CENTRO JUDICIAL DE INTERVENCIÓN DE LAS COMUNICACIONES (CJIC), ADEMÁS DE LA CONSTRUCCIÓN DE UN MOSTRADOR PARA EL JUZGADO DE COBRO Y TRÁNSITO DE II CIRCUITO JUDICIAL DE GUANACASTE).</t>
  </si>
  <si>
    <t>(PARA LA INSTALACIÓN DE PUNTOS DE RED QUE REQUIERAN LOS DESPACHOS QUE ATENDERÁN MATERIA LABORAL).</t>
  </si>
  <si>
    <t>(OTRAS MEJORAS A CONTRATAR PARA EL JUZGADO CONTRAVENCIONAL Y MENOR CUANTÍA DE LA CRUZ).</t>
  </si>
  <si>
    <t>COMISIÓN DE VENECIA DEL CONSEJO DE EUROPA (PARA PAGO DE CUOTA DE MEMBRESÍA, SEGÚN ACUERDO DEL CONSEJO SUPERIOR, SESIÓN No. 39-14 DEL 30 DE ABRIL DEL 2014, ARTÍCULO XXXVII, CON EL FIN DE PARTICIPAR EN LA CONFERENCIA MUNDIAL DE JUSTICIA CONSTITUCIONAL).</t>
  </si>
  <si>
    <t>(PAGO DE SERVICIOS DE ALQUILER Y LECTURA DE DOSÍMETROS NECESARIOS PARA LAS ACTIVIDADES DIARIAS DEL DEPARTAMENTO DE MEDICINA LEGAL).</t>
  </si>
  <si>
    <t>(PAGO DEL SERVICIO DE RECOLECCIÓN DE DESECHOS PROPIOS DE LOS INSUMOS QUE SE UTILIZAN EN REPARACIONES QUE REALIZA LA UNIDAD DE TALLER MECÁNICO Y MANTENIMIENTO PREVENTIVO Y CORRECTIVO DE LA FLOTILLA VEHICULAR).</t>
  </si>
  <si>
    <t>(CONTRATACIÓN DE SERVICIOS MÉDICOS EN MATERIA DE MEDICINA LEGAL Y PAGO DE DIFERENTES TIPOS DE PRUEBAS INTERLABORATORIALES).</t>
  </si>
  <si>
    <t>(PAGO DE FORMULARIOS DE PRUEBAS PSICOLÓGICAS PARA EL PERSONAL DEL SECTOR POLICIAL Y DE CÁRCELES).</t>
  </si>
  <si>
    <t>(PARA EL DESARROLLO DEL SISTEMA EXPEDIENTE CRIMINAL ÚNICO (ECU) DEL ORGANISMO DE INVESTIGACIÓN JUDICIAL).</t>
  </si>
  <si>
    <t>(PARA LA CONTRATACIÓN DE VARIOS SERVICIOS COMO: VIGILANCIA, LIMPIEZA, LAVADO DE ROPA, RECARGA DE CILINDROS DE GASES, LAVADO DE VEHÍCULOS, RECARGA DE EXTINTORES, CERRAJERÍA Y SOLDADURA).</t>
  </si>
  <si>
    <t>(PAGO POR CONTRATACIÓN DE VARIOS SERVICIOS COMO: DESTRUCCIÓN DE DESECHOS CONTAMINADOS Y DE PRODUCTOS QUÍMICOS Y MONITOREO POR GPS).</t>
  </si>
  <si>
    <t>(PARA CURSOS EN MATERIA LEGAL, ACTUALIZACIONES EN POLÍGONO, REALIZACIÓN DE LAS JORNADAS DE MEDICINA LEGAL, ACTUALIZACIONES EN CONDUCCIÓN DE DETENIDOS, CAPACITACIÓN EN MATERIA INFORMÁTICA, CONTRATACIÓN ADMINISTRATIVA Y RECURSOS HUMANOS Y PARA LAS PARTICIPACIONES DERIVADAS DE CONVOCATORIAS DE LAS AGENCIAS DE COOPERACIÓN ESPAÑOLA).</t>
  </si>
  <si>
    <t>(PAGO LA ATENCIÓN DE FUNCIONARIOS O PERSONAS AJENAS A LA INSTITUCIÓN EN ACTIVIDADES COMO: RECONOCIMIENTO A LAS OFICINAS Y PERSONAL DESTACADO EN EL CUMPLIMIENTO DE SUS FUNCIONES).</t>
  </si>
  <si>
    <t>(PARA VARIOS PROYECTOS, ENTRE ELLOS: AMPLIACIÓN DEL ÁREA ADMINISTRATIVA Y RECEPCIÓN DE DENUNCIAS DE LA DELEGACIÓN DE CIUDAD NEILLY, AMPLIACIÓN Y REMODELACIÓN DE LA DELEGACIÓN REGIONAL DE POCOCI, SERVICIOS DE ACONDICIONAMIENTO DE LAS CARGAS TÉRMICAS Y ELÉCTRICAS Y UNA BODEGA DE REACTIVOS, AMBOS DEL DEPARTAMENTO LABORATORIO DE CIENCIAS FORENSES, SEGUNDA ETAPA DEL EDIFICIO DE TOMA DE MUESTRAS EN LA SECCIÓN DE BIOQUÍMICA, TECHADO DEL PARQUEO DE LA SEGUNDA PLANTA Y REFORZAR SEGURIDAD DE PARQUEO PLANTA BAJA CON PAREDES EN LA DELEGACIÓN REGIONAL DE ALAJUELA).</t>
  </si>
  <si>
    <t>ORGANIZACIÓN INTERNACIONAL DE POLÍCIA CRIMINAL (INTERPOL). (PARA PAGO DE CUOTA DE MEMBRESÍA Y CUOTAS ORDINARIAS, QUE PERMITEN EL ACCESO A LOS SISTEMAS DE INFORMACIÓN POLICIAL A NIVEL INTERNACIONAL Y EL RECIBO DE OTROS BENEFICIOS, SEGÚN LEY No. 8754 "LEY CONTRA LA DELINCUENCIA ORGANIZADA", ARTÍCULO XII DEL 24/07/2009).</t>
  </si>
  <si>
    <t>(RECURSOS PROVENIENTES DEL IMPUESTO A PERSONAS JURÍDICAS SEGÚN LEY N° 9428, PARA LA CONSTRUCCIÓN DE OFICINAS PARA LUCHAR CONTRA EL CRIMEN ORGANIZADO).</t>
  </si>
  <si>
    <t>(PARA GASTOS CONFIDENCIALES DEL PROCESO DE INVESTIGACIÓN JUDICIAL, DE CARÁCTER MUY ESPECIAL Y RESERVADO).</t>
  </si>
  <si>
    <t>(PAGO BOTADO DE BASURA).</t>
  </si>
  <si>
    <t>(PARA EL MANTENIMIENTO Y ACTUALIZACIÓN DEL SITIO WEB DEL MINISTERIO PÚBLICO).</t>
  </si>
  <si>
    <t>(PARA SERVICIOS TALES COMO: LIMPIEZA, JARDINERÍA, VIGILANCIA, CERRAJERÍA, LAVADO DE MUEBLES Y CORTINAS Y RECARGA DE EXTINTORES).</t>
  </si>
  <si>
    <t>(PARA LOS SERVICIOS DE TRADUCCIONES, PERITAJES, FUMIGACIÓN Y MONITOREO POR GPS).</t>
  </si>
  <si>
    <t>(PROGRAMA DE CAPACITACIÓN PARA FISCALES DEL MINISTERIO PÚBLICO, EN TEMAS COMO: TRATA DE PERSONAS, GÉNERO, LEGITIMIZACIÓN DE CAPITALES, DELITOS ECONÓMICOS, ASUNTOS INDÍGENAS, SEGURIDAD CIUDADANA Y PARA LAS PARTICIPACIONES DERIVADAS DE CONVOCATORIAS DE LAS AGENCIAS DE COOPERACIÓN ESPAÑOLA).</t>
  </si>
  <si>
    <t>(PARA LOS ACTOS PROTOCOLARIOS REALIZADOS POR LA FISCALÍA GENERAL EN LA ATENCIÓN DE DELEGACIONES INTERNACIONALES Y PARA LA CELEBRACIÓN DEL ANIVERSARIO DEL MINISTERIO PÚBLICO).</t>
  </si>
  <si>
    <t>(PARA LOS SERVICIOS DE CEMENTERIO CON CARÁCTER URGENTE PARA LAS VÍCTIMAS DE ESCASOS RECURSOS, POR CONSECUENCIAS RELACIONADAS DIRECTAMENTE CON EL DELITO DE CARÁCTER PENAL).</t>
  </si>
  <si>
    <t>(PAGO DE SERVICIOS TALES COMO: LIMPIEZA, VIGILANCIA, LAVADO DE JUEGO DE MUEBLES, CHAPEADO Y RECARGA DE EXTINTORES).</t>
  </si>
  <si>
    <t>(PAGO DE PERITAJES, SERVICIO DE FUMIGACIÓN Y REVISIÓN TÉCNICA VEHICULAR).</t>
  </si>
  <si>
    <t>(PARA LAS PARTICIPACIONES DERIVADAS DE CONVOCATORIAS DE LAS AGENCIAS DE COOPERACIÓN ESPAÑOLA Y TEMAS PROPIOS DE LA DEFENSA PÚBLICA Y DE LA DEFENSA DE PENALIZACIÓN DE LA VIOLENCIA CONTRA LAS MUJERES).</t>
  </si>
  <si>
    <t>(PARA ATENDER LAS RECEPCIONES DE LAS DELEGACIONES OFICIALES QUE VISITAN LA DEFENSA PÚBLICA Y LOS ACTOS DE RECIBIMIENTO O GRADUACIÓN DE LOS NUEVOS DEFENSORES PÚBLICOS QUE FINALIZAN LOS CURSOS DE FORMACIÓN INICIAL).</t>
  </si>
  <si>
    <t>(REMODELACIÓN DE LA RECEPCIÓN DE OFICINA DE PENSIONES ALIMENTARIAS EN CARTAGO).</t>
  </si>
  <si>
    <t>(CONSTRUCCIÓN O REMODELACIÓN DE OFICINA JUDICIAL DE LA DEFENSA PÚBLICA DE GUATUSO).</t>
  </si>
  <si>
    <t>(PARA LOS SERVICIOS MÉDICOS A LAS PERSONAS QUE SE ACOGEN AL PROGRAMA DE PROTECCIÓN).</t>
  </si>
  <si>
    <t>(PARA ATENDER SERVICIOS COMO: VIGILANCIA, LIMPIEZA, LAVADO DE ROPA, CORTINAS, VEHÍCULOS Y CERRAJERÍA).</t>
  </si>
  <si>
    <t>(PARA SERVICIOS COMO: TRADUCCIONES Y FUMIGACIÓN).</t>
  </si>
  <si>
    <t>(PARA LA PARTICIPACIÓN DEL PERSONAL EN ACTIVIDADES DE CAPACITACIÓN Y APRENDIZAJE TALES COMO: TALLERES DE VICTIMOLOGÍA, AUTO CUIDADO Y OTRAS TEMÁTICAS PARA FORTALECER, ACTUALIZAR Y SENSIBILIZAR AL PERSONAL).</t>
  </si>
  <si>
    <t>(PARA ATENDER A FUNCIONARIOS O PERSONAS AJENAS A LA INSTITUCIÓN, EN ACTIVIDADES COMO SEMINARIOS Y RECEPCIONES OFICIALES).</t>
  </si>
  <si>
    <t>(PARA GASTOS CONFIDENCIALES PROPIOS DEL PROGRAMA, EN CUMPLIMIENTO A LA LEY N° 8720, QUE SON DE CARÁCTER MUY ESPECIAL Y RESERVADO).</t>
  </si>
  <si>
    <t>(PARA ATENDER EL SERVICIO DE ARRENDAMIENTO DE PANELES SOLARES).</t>
  </si>
  <si>
    <t>(PARA LOS SERVICIOS DE ANÁLISIS DE AGUA RESIDUAL, POTABILIDAD DEL AGUA, ESTUDIO ESTRUCTURAL DE ESPACIO PARA SALA DE REUNIONES DE AUDITORÍA INTERNA Y SERVICIOS PROFESIONALES EN DIBUJO ARQUITECTÓNICO).</t>
  </si>
  <si>
    <t>(PARA CONTRATAR EL SERVICIO DE EVALUACIÓN EXTERNA DE LA AUDITORÍA INTERNA).</t>
  </si>
  <si>
    <t>(PARA CONTRATACIÓN DEL SERVICIO DE LIMPIEZA Y CONTRATOS DE SEGURIDAD Y VIGILANCIA PARA OFICINAS CENTRALES Y REGIONALES, CONTRATO DE JARDINERÍA PARA LAS OFICINAS CENTRALES, RECARGA DE EXTINTORES Y LIMPIEZA DE MUEBLES).</t>
  </si>
  <si>
    <t>(CONTRATACIÓN DE SERVICIO DE POLARIZADO DE VIDRIOS DE EDIFICIOS SEDE CENTRAL Y REGIONALES, SERVICIO DE FUMIGACIÓN PARA EDIFICIOS EN OFICINAS CENTRALES Y REGIONALES, ADEMÁS DE REVISIÓN TÉCNICA VEHÍCULAR).</t>
  </si>
  <si>
    <t>(DIRIGIDAS A AUDITORÍA, DESARROLLO Y FORTALECIMIENTO INTEGRAL DEL RECURSO HUMANO Y MATERIA ADMINISTRATIVA Y LEGAL, ASÍ COMO A SERVICIOS MÉDICOS Y ODONTOLÓGICOS).</t>
  </si>
  <si>
    <t>(PREVISIÓN PARA EL PAGO DE PERMISOS DE CONSTRUCCIÓN).</t>
  </si>
  <si>
    <t>(PARA EVENTUALES PAGOS DEBIDO A FACTORES NO CONTROLABLES POR LA ADMINISTRACIÓN).</t>
  </si>
  <si>
    <t>(PARA FINANCIAR LA CONSTRUCCIÓN DE PASAMANOS Y BARANDAS PARA ALGUNAS OFICINAS REGIONALES).</t>
  </si>
  <si>
    <t>(CUOTA ANUAL DE AFILIACIÓN SEGÚN SESIÓN 79-2003 DEL TRIBUNAL SUPREMO DE ELECCIONES DE 29/07/2003).</t>
  </si>
  <si>
    <t>(ALQUILER DE UNA INFRAESTRUCTURA FÍSICA, TECNOLÓGICA Y HOSPEDAJE PARA EL SITIO ALTERNO DE DATOS-DATA CENTER).</t>
  </si>
  <si>
    <t>(ESTUDIO DE ANÁLISIS QUÍMICO DE ESPECIFICACIONES DE INSUMOS PARA TARJETAS DE IDENTIFICACIÓN (ISO), Y PRUEBAS DE LABORATORIO CON TARJETAS DE CÉDULA).</t>
  </si>
  <si>
    <t>(ESTUDIO PARA IMPLEMENTACIÓN DE ADMINISTRACIÓN POR COMPETENCIAS, DERIVADO DEL PEI 2014-2018 Y AUDITORÍAS EXTERNAS).</t>
  </si>
  <si>
    <t>(PARA EL SERVICIO DE ANÁLISIS DE SEGURIDAD DE LA PLATAFORMA TECNOLÓGICA Y SERVICIO DE DESARROLLO DE SISTEMAS).</t>
  </si>
  <si>
    <t>(PARA CONTRATO DE LIMPIEZA DE OFICINAS CENTRALES Y EDIFICIO THOR, DE SEGURIDAD Y VIGILANCIA EDIFICIO ELECTORAL Y PARA 17 OFICINAS REGIONALES, ACONDICIONAMIENTO DE JARDÍNES, SERVICIO DE LIMPIEZA DE ALFOMBRAS Y VENTANALES).</t>
  </si>
  <si>
    <t>(PARA SERVICIOS DE MONITOREO Y ANÁLISIS DE PAUTA, POLARIZADO DE VIDRIOS, SERVICIOS DE CERTIFICACIÓN DE ENVÍO DE MENSAJES ELECTRÓNICOS Y SERVICIOS DE FUMIGACIÓN EN EL CENTRO DE DOCUMENTACIÓN Y ARCHIVO DEL TSE).</t>
  </si>
  <si>
    <t>(ACTIVIDADES DE CAPACITACIÓN PARA EL DEPARTAMENTO DE FINANCIAMIENTO DE PARTIDOS POLÍTICOS, DEPARTAMENTO DE PROGRAMAS ELECTORALES, DIRECCIÓN GENERAL DE ESTRATEGIA TECNOLÓGICA Y DIRECCIÓN GENERAL DEL REGISTRO ELECTORAL).</t>
  </si>
  <si>
    <t>(CANON ANUAL A LA AGENCIA DE PROTECCIÓN DE DATOS DE LOS HABITANTES (PRODHAB) ADSCRITA AL MINISTERIO DE JUSTICIA Y PAZ).</t>
  </si>
  <si>
    <t>(PARA LA ADQUISICIÓN DE UNA PLATAFORMA DE ELEVACIÓN PARA LA OFICINA REGIONAL DE CORREDORES).</t>
  </si>
  <si>
    <t>(CONVENIO MARCO DE COOPERACIÓN INTERINSTITUCIONAL, SEGÚN ACUERDO DEL T.S.E. SESIÓN N°78-2005 DEL 11-08-2005).</t>
  </si>
  <si>
    <t>(PARA DAR CONTENIDO ECONÓMICO A LOS TÉRMINOS DEL CONVENIO MARCO DE COOPERACIÓN ENTRE EL T.S.E.Y LA UNED, APROBADO POR EL T.S.E. EN EL ARTÍCULO SEXTO DE LA SESIÓN ORDINARIA N°53-2011 DEL 2 DE JUNIO DEL 2011).</t>
  </si>
  <si>
    <t>(PARA ATENCIÓN DE LA CARTA DE ENTENDIMIENTO N°1 DEL CONVENIO MARCO SUSCRITO POR EL TRIBUNAL SUPREMO DE ELECCIONES CON LA FUNDACIÓN, MEDIANTE SESIÓN ORDINARIA DEL T.S.E N°55-2015, ARTÍCULO 5° DEL 30 DE JUNIO DEL 2015).</t>
  </si>
  <si>
    <t>(PARA EL PAGO DEL 85% RESTANTE DE LA CONTRIBUCIÓN ESTATAL A LOS PARTIDOS POLÍTICOS, SEGÚN ARTÍCULO 96 DE LA CONSTITUCIÓN POLÍTICA, ASÍ COMO LOS ARTÍCULOS 96 Y 97 DE LA SECCIÓN II, CAPÍTULO VI DEL TÍTULO III DEL CÓDIGO ELECTORAL, LEY N°8765, A DISTRIBUIR CONFORME A LA NORMATIVA LEGAL Y TÉCNICA VIGENTE).</t>
  </si>
  <si>
    <t>(PARA APOYO A LA REALIZACIÓN DE ESTUDIOS Y DOCUMENTOS RELATIVOS A TEMAS ELECTORALES Y OTROS, Y CONTAR CON INFORMACION TÉCNICA Y ESPECIALIZADA EN TEMAS DE POBLACIÓN Y SOCIO-POLÍTICOS, QUE DEN LUZ HACIA TENDENCIA QUE PUEDE MOTIVAR LA TOMA DE DECISIONES EN MATERIA ELECTORAL. SESIÓN ORDINARIA DEL T.S.E. No.51-2008 DEL 12/06/2008).</t>
  </si>
  <si>
    <t>ASOCIACIÓN MUNDIAL DE ORGANISMOS ELECTORALES (A-WEB, POR SUS SIGLAS EN INGLÉS).</t>
  </si>
  <si>
    <t>(CUOTA ANUAL ACORDADA EN CLAÚSULA B DEL ARTÍCULO SEXTO DE LA SESIÓN ORDINARIA DEL T.S.E. N°101-2015 DEL 17 DE NOVIEMBRE DEL 2015).</t>
  </si>
  <si>
    <t>2-400-042156</t>
  </si>
  <si>
    <t>(INCLUYE ¢1.608.362.000 PARA SUFRAGAR LOS GASTOS QUE OCASIONE LA ORGANIZACIÓN Y ADECUADA DIFUSIÓN DEL REFERÉNDUM, DE CONFORMIDAD CON LO ESTABLECIDO EN LOS ARTÍCULOS 102 INCISO 9 Y 105 DE LA CONSTITUCIÓN POLÍTICA Y 31 DE LA LEY N°8492 REGULACIÓN DEL REFERÉNDUM, A DISTRIBUIR MEDIANTE DECRETO EJECUTIVO ELABORADO POR EL MINISTERIO DE HACIENDA, Y ¢300.000.000 PARA EL FONDO GENERAL DE ELECCIONES).</t>
  </si>
  <si>
    <t>(COMPRA DE EQUIPO DE MANTENIMIENTO PARA JARDINES E INSTALACIONES DEL POLIDEPORTIVO ARANJUEZ, DISTRITO CARMEN, SEGÚN LA LEY No. 7755 DEL 23/02/1998).</t>
  </si>
  <si>
    <t>(COMPRA E INSTALACIÓN DE MÁQUINAS DE EJERCICIO AL AIRE LIBRE PARA EL DISTRITO MERCED, DISTRITO MERCED, SEGÚN LA LEY No. 7755 DEL 23/02/1998).</t>
  </si>
  <si>
    <t>(COMPRA E INSTALACIÓN DE MÁQUINAS DE EJERCICIO AL AIRE LIBRE PARA EL DISTRITO HOSPITAL, DISTRITO HOSPITAL, SEGÚN LA LEY No. 7755 DEL 23/02/1998).</t>
  </si>
  <si>
    <t>(MEJORAS Y AMPLIACIÓN DE LA INFRAESTRUCTURA DEL SALÓN MULTIUSO DEL DISTRITO CATEDRAL, DISTRITO CATEDRAL, SEGÚN LA LEY No. 7755 DEL 23/02/1998).</t>
  </si>
  <si>
    <t>(CONSTRUCCIÓN DE ACERAS EN LA COMUNIDAD DE ZAPOTE, DISTRITO ZAPOTE, SEGÚN LA LEY No. 7755 DEL 23/02/1998).</t>
  </si>
  <si>
    <t>(CONSTRUCCIÓN DE RAMPAS Y ACERAS PARA EL DISTRITO SAN FRANCISCO, DISTRITO SAN FRANCISCO, SEGÚN LA LEY No. 7755 DEL 23/02/1998).</t>
  </si>
  <si>
    <t>(COMPRA E INSTALACIÓN DE CÁMARA TIPO DOMO PARA EL DISTRITO URUCA, DISTRITO URUCA, SEGÚN LA LEY No. 7755 DEL 23/02/1998).</t>
  </si>
  <si>
    <t>(COMPRA E INSTALACIÓN DE MÁQUINAS DE EJERCICIO AL AIRE LIBRE PARA LA COMUNIDAD DE MATA REDONDA, DISTRITO MATA REDONDA, SEGÚN LA LEY No. 7755 DEL 23/02/1998).</t>
  </si>
  <si>
    <t>(COMPRA E INSTALACIÓN DE MÁQUINAS DE EJERCICIO AL AIRE LIBRE PARA LA COMUNIDAD DE PAVAS, DISTRITO PAVAS, SEGÚN LA LEY No. 7755 DEL 23/02/1998).</t>
  </si>
  <si>
    <t>(MEJORAS PARA PARQUES DE LA COMUNIDAD DE HATILLO, DISTRITO HATILLO, SEGÚN LA LEY No. 7755 DEL 23/02/1998).</t>
  </si>
  <si>
    <t>(CONSTRUCCIÓN DE SALÓN MULTIUSO EN SAN SEBASTIÁN, DISTRITO SAN SEBASTIÁN, SEGÚN LA LEY No. 7755 DEL 23/02/1998).</t>
  </si>
  <si>
    <t>(REMODELACIÓN DE LAS COCINAS DE LAS CASAS QUE ALBERGAN A PERSONAS MENORES DE EDAD CON ENFERMEDADES CRÓNICAS COMPLEJAS, EN LA FUNDACIÓN HOGAR HERMANO PEDRO, DISTRITO ESCAZÚ, SEGÚN LA LEY No. 7755 DEL 23/02/1998).</t>
  </si>
  <si>
    <t>(REALIZAR MEJORAS A LAS INSTALACIONES DEL SALÓN COMUNAL DE BARRIO LA PAZ, DISTRITO SAN ANTONIO, SEGÚN LA LEY No. 7755 DEL 23/02/1998).</t>
  </si>
  <si>
    <t>(INSTALACIÓN DE CONTENEDORES AUTOMATIZADOS PARA CONTROLAR LA GESTIÓN Y RECOLECCIÓN DE DESECHOS EN LAS COMUNIDADES DE CALLE LOS MANGOS, ANONOS, DISTRITO SAN RAFAEL, SEGÚN LA LEY No. 7755 DEL 23/02/1998).</t>
  </si>
  <si>
    <t>(REPARAR UN PASO DE ALCANTARILLA EN LA CARRETERA A BAJO BADILLA, DISTRITO SANTIAGO, SEGÚN LA LEY No. 7755 DEL 23/02/1998).</t>
  </si>
  <si>
    <t>(CONSTRUCCIÓN DE OBRAS PARA LA EVACUACIÓN DE AGUAS PLUVIALES EN LA CALLE CARMELINA, DISTRITO MERCEDES SUR, SEGÚN LA LEY No. 7755 DEL 23/02/1998).</t>
  </si>
  <si>
    <t>(MEJORAS AL SALÓN COMUNAL DE CORTEZAL, DISTRITO BARBACOAS, SEGÚN LA LEY No. 7755 DEL 23/02/1998).</t>
  </si>
  <si>
    <t>(REPARACIÓN DEL SALÓN COMUNAL DE GRIFO ALTO, DISTRITO GRIFO ALTO, SEGÚN LA LEY No. 7755 DEL 23/02/1998).</t>
  </si>
  <si>
    <t>(MEJORAMIENTO DE DRENAJES EN EL CAMINO ESCUELA ROSARIO SALAZAR, DISTRITO SAN RAFAEL, SEGÚN LA LEY No. 7755 DEL 23/02/1998).</t>
  </si>
  <si>
    <t>(CEMENTADO CALLE LOS GUZMÁN-PEDERNAL, DISTRITO CANDELARIA, SEGÚN LA LEY No. 7755 DEL 23/02/1998).</t>
  </si>
  <si>
    <t>(MANTENIMIENTO Y MEJORAS EN INSTALACIONES DEPORTIVAS, DISTRITOS DESAMPARADITOS, SEGÚN LA LEY No. 7755 DEL 23/02/1998).</t>
  </si>
  <si>
    <t>(CEMENTADO DE ENTRADA DE CALLE DAGOBERTO MURILLO, DISTRITO SAN ANTONIO, SEGÚN LA LEY No. 7755 DEL 23/02/1998).</t>
  </si>
  <si>
    <t>(EQUIPAMIENTO Y MOBILIARIO DEL SALÓN COMUNAL LA GLORIA, DISTRITO CHIRES, SEGÚN LA LEY No. 7755 DEL 23/02/1998).</t>
  </si>
  <si>
    <t>(CONTINUACIÓN DE ACERA EN LA COMUNIDAD DE SAN MARCOS, DISTRITO SAN MARCOS, SEGÚN LA LEY No. 7755 DEL 23/02/1998).</t>
  </si>
  <si>
    <t>(MEJORA DE VESTIDORES DE LA CANCHA DE DEPORTES DE SAN LORENZO, DISTRITO SAN LORENZO, SEGÚN LA LEY No. 7755 DEL 23/02/1998).</t>
  </si>
  <si>
    <t>(COLOCACIÓN DE MALLA EN LA PLAZA DE DEPORTES DE ZAPOTAL, DISTRITO SAN LORENZO, SEGÚN LA LEY No. 7755 DEL 23/02/1998).</t>
  </si>
  <si>
    <t>(CONSTRUCCIÓN DEL SALÓN MULTIUSO ALTO SAN JUAN, I ETAPA, DISTRITO SAN CARLOS, SEGÚN LA LEY No. 7755 DEL 23/02/1998).</t>
  </si>
  <si>
    <t>(CANALIZACIÓN DE AGUAS PLUVIALES EN LA CALLE PRINCIPAL A BARRIO MARÍA AUXILIADORA, DISTRITO ASERRÍ, SEGÚN LA LEY No. 7755 DEL 23/02/1998).</t>
  </si>
  <si>
    <t>(COMPRA DE EMULSIÓN Y ASFALTO PARA CONTINUAR CON LA CARPETA ASFÁLTICA EN CAMINO EL TORNO, DISTRITO TARBACA, SEGÚN LA LEY No. 7755 DEL 23/02/1998).</t>
  </si>
  <si>
    <t>(ASFALTADO DE CALLE EL CARMEN EN LOS MANGOS DE VUELTA DE JORCO, DISTRITO VUELTA DE JORCO, SEGÚN LA LEY No. 7755 DEL 23/02/1998).</t>
  </si>
  <si>
    <t>(CONSTRUCCIÓN DE ACERAS EN DIVERSOS SECTORES DEL DISTRITO DE SAN GABRIEL, DISTRITO SAN GABRIEL, SEGÚN LA LEY No. 7755 DEL 23/02/1998).</t>
  </si>
  <si>
    <t>(ALUMBRADO PÚBLICO EN LA COMUNIDAD DE LA LEGUA, DISTRITO LA LEGUA, SEGÚN LA LEY No. 7755 DEL 23/02/1998).</t>
  </si>
  <si>
    <t>(MEJORAS AL SALÓN COMUNAL DE BIJAGUAL LA LAGUNA, DISTRITO LA LEGUA, SEGÚN LA LEY No. 7755 DEL 23/02/1998).</t>
  </si>
  <si>
    <t>(ASFALTADO DEL SECTOR DE LA PLAZA DE FÚTBOL A LA IGLESIA CATÓLICA, DISTRITO MONTERREY, SEGÚN LA LEY No. 7755 DEL 23/02/1998).</t>
  </si>
  <si>
    <t>(MEJORAS EN LA CALLE LA RINCONADA, DISTRITO SALITRILLOS, SEGÚN LA LEY No. 7755 DEL 23/02/1998).</t>
  </si>
  <si>
    <t>(MEJORAS AL SALÓN COMUNAL DE LOS ALTOS DE SAN RAFAEL, DISTRITO COLÓN, SEGÚN LA LEY No. 7755 DEL 23/02/1998).</t>
  </si>
  <si>
    <t>(MEJORAS Y MANTENIMIENTO DE LA INFRAESTRUCTURA DEL EDIFICIO DE LA CASA DE LA CULTURA DE GUAYABO, DISTRITO GUAYABO, SEGÚN LA LEY No. 7755 DEL 23/02/1998).</t>
  </si>
  <si>
    <t>(REPARACIONES EN EL SALÓN COMUNAL PIEDRA BLANCA, DISTRITO TABARCIA, SEGÚN LA LEY No. 7755 DEL 23/02/1998).</t>
  </si>
  <si>
    <t>(MEJORAS AL SALÓN MULTIUSOS DE LA PALMA, DISTRITO PIEDRAS NEGRAS, SEGÚN LA LEY No. 7755 DEL 23/02/1998).</t>
  </si>
  <si>
    <t>(MEJORAS AL PUESTO DE SALUD DE PICAGRES, DISTRITO PICAGRES, SEGÚN LA LEY No. 7755 DEL 23/02/1998).</t>
  </si>
  <si>
    <t>(MEJORAS EN EL SALÓN COMUNAL, DISTRITO JARIS, SEGÚN LA LEY No. 7755 DEL 23/02/1998).</t>
  </si>
  <si>
    <t>(ACCESO DEL CAMINO DE BARRIO LA CRUZ, DISTRITO QUITIRRISÍ, SEGÚN LA LEY No. 7755 DEL 23/02/1998).</t>
  </si>
  <si>
    <t>(COMPRA DE MUEBLES EN MADERA PARA LAS ÁREAS DE LAS CUATRO AULAS DEL CEN CINAI DE SAN ANTONIO, DISTRITO GUADALUPE, SEGÚN LA LEY No. 7755 DEL 23/02/1998).</t>
  </si>
  <si>
    <t>(COMPRA DE PANTALLAS PARA LA COMUNIDAD ESTUDIANTIL DE LA ESCUELA LIC. CLAUDIO CORTÉS CASTRO, DISTRITO SAN FRANCISCO, SEGÚN LA LEY No. 7755 DEL 23/02/1998).</t>
  </si>
  <si>
    <t>(CONSTRUCCIÓN DE PUERTA AL COSTADO OESTE DEL EDIFICIO DE LA ASOCIACIÓN DEL CENTRO DIURNO DE LA TERCERA EDAD DE MONTELIMAR, DISTRITO CALLE BLANCOS, SEGÚN LA LEY No. 7755 DEL 23/02/1998).</t>
  </si>
  <si>
    <t>(COMPRA DE CORTADORA DE ZACATE PARA LA URBANIZACIÓN EL VALLE, DISTRITO MATA DE PLÁTANO, SEGÚN LA LEY No. 7755 DEL 23/02/1998).</t>
  </si>
  <si>
    <t>(COMPRA DE REFRIGERADORA Y MICROONDAS PARA EL SALÓN COMUNAL DE LA URBANIZACIÓN BRUNCAS, DISTRITO MATA DE PLÁTANO, SEGÚN LA LEY No. 7755 DEL 23/02/1998).</t>
  </si>
  <si>
    <t>(COMPRA DE REFRIGERADORA Y CORTADORA DE ZACATE PARA LA URBANIZACIÓN TEPEYAC I, DISTRITO MATA DE PLÁTANO, SEGÚN LA LEY No. 7755 DEL 23/02/1998).</t>
  </si>
  <si>
    <t>(CAMBIO DE MALLA PERIMETRAL AL PLAY GROUND DE LA URBANIZACIÓN TANZI CORVETTI, DISTRITO MATA DE PLÁTANO, SEGÚN LA LEY No. 7755 DEL 23/02/1998).</t>
  </si>
  <si>
    <t>(COMPRA DE INSTRUMENTOS MUSICALES Y EQUIPO PARA LA ASOCIACIÓN DE LA BANDA INDEPENDIENTE EL CARMEN, DISTRITO MATA DE PLÁTANO, SEGÚN LA LEY No. 7755 DEL 23/02/1998).</t>
  </si>
  <si>
    <t>(MEJORAS EN EL EDIFICIO DEL COMITÉ AUXILIAR DE LA CRUZ ROJA EN IPIS, DISTRITO IPÍS, SEGÚN LA LEY No. 7755 DEL 23/02/1998).</t>
  </si>
  <si>
    <t>(INSTALACIÓN DE MALLA, ALAMBRE NAVAJA EN EL FUERTE GRUPO SCOUTS 94, DISTRITO IPÍS, SEGÚN LA LEY No. 7755 DEL 23/02/1998).</t>
  </si>
  <si>
    <t>(REMODELACIÓN DE PLAY GROUND EN LA COMUNIDAD DE IPÍS, DISTRITO IPÍS, SEGÚN LA LEY No. 7755 DEL 23/02/1998).</t>
  </si>
  <si>
    <t>(MEJORAS EN LA SEGUNDA ETAPA EN ANTIGUO EDIFICIO DE LA GUARDIA RURAL DE VISTA DE MAR, DISTRITO RANCHO REDONDO, SEGÚN LA LEY No. 7755 DEL 23/02/1998).</t>
  </si>
  <si>
    <t>(MEJORAS DEL TECHO DEL CEN CINAI DE LOS CUADROS, DISTRITO PURRAL, SEGÚN LA LEY No. 7755 DEL 23/02/1998).</t>
  </si>
  <si>
    <t>(CONSTRUCCIÓN DE CORDÓN Y CAÑO EN LAS CALLES DEL CASCO CENTRAL DE LA COMUNIDAD DE SANTA ANA, DISTRITO SANTA ANA, SEGÚN LA LEY No. 7755 DEL 23/02/1998).</t>
  </si>
  <si>
    <t>(COMPRA DE TUBERÍA PARA CANALIZACIÓN DE AGUAS DE CALLE PRINCIPAL DE SALITRAL, DISTRITO SALITRAL, SEGÚN LA LEY No. 7755 DEL 23/02/1998).</t>
  </si>
  <si>
    <t>(COMPRA DE CÁMARA DE VIGILANCIA EN EL COSTADO SUR DEL PUENTE DE POZOS, DISTRITO POZOS, SEGÚN LA LEY No. 7755 DEL 23/02/1998).</t>
  </si>
  <si>
    <t>(INSTALACIÓN DE ESTACIONES DE BASUREROS, DISTRITO URUCA, SEGÚN LA LEY No. 7755 DEL 23/02/1998).</t>
  </si>
  <si>
    <t>(COMPRA DE COMPUTADORAS PORTÁTILES PARA LAS AULAS DEL SALÓN COMUNAL DE PIEDADES, DISTRITO PIEDADES, SEGÚN LA LEY No. 7755 DEL 23/02/1998).</t>
  </si>
  <si>
    <t>(COMPRA DE MESAS Y SILLAS PARA EL SALÓN COMUNAL DE LA PROMESA, DISTRITO BRASIL, SEGÚN LA LEY No. 7755 DEL 23/02/1998).</t>
  </si>
  <si>
    <t>(CONTINUACIÓN DE LAS OBRAS DE ACONDICIONAMIENTO DE LA CANCHA MULTIUSOS, EN LA URBANIZACIÓN LA CHOROTEGA, DISTRITO ALAJUELITA, SEGÚN LA LEY No. 7755 DEL 23/02/1998).</t>
  </si>
  <si>
    <t>(CONTINUACIÓN DE LAS OBRAS DE ACONDICIONAMIENTO DE LA CANCHA MULTIUSOS DEL BARRIO LAS VISTAS, DISTRITO SAN JOSECITO, SEGÚN LA LEY No. 7755 DEL 23/02/1998).</t>
  </si>
  <si>
    <t>(MEJORAMIENTO DE LAS CONDICIONES DE LA ESCUELA DE LÁMPARAS, DISTRITO SAN ANTONIO, SEGÚN LA LEY No. 7755 DEL 23/02/1998).</t>
  </si>
  <si>
    <t>(CONTINUACIÓN CON LAS OBRAS DE MEJORAMIENTO Y TECHADO DE LA CANCHA MULTIUSOS, DE LA ESCUELA EL LLANO, DISTRITO SAN ANTONIO, SEGÚN LA LEY No. 7755 DEL 23/02/1998).</t>
  </si>
  <si>
    <t>(CONSTRUCCIÓN DE ACERAS EN EL BARRIO EL TEJAR, DISTRITO CONCEPCIÓN, SEGÚN LA LEY No. 7755 DEL 23/02/1998).</t>
  </si>
  <si>
    <t>(CONSTRUIR UN MURO EN EL PROYECTO LA ESPERANZA JUAN RAFAEL MORA, DISTRITO SAN FELIPE, SEGÚN LA LEY No. 7755 DEL 23/02/1998).</t>
  </si>
  <si>
    <t>(ENMALLADO PARA PARQUE INFANTIL ASOCIACIÓN PRO MEJORAS LA RESERBA TEJARCILLOS, DISTRITO SAN FELIPE, SEGÚN LA LEY No. 7755 DEL 23/02/1998).</t>
  </si>
  <si>
    <t>(REALIZAR MEJORAS EN EL PARQUE PARA ADULTO MAYOR "LAS ROCAS", DISTRITO SAN FELIPE, SEGÚN LA LEY No. 7755 DEL 23/02/1998).</t>
  </si>
  <si>
    <t>(CONSTRUIR CANASTAS DE BASUREROS PARA LA COMUNIDAD DE LOS JAZMINES, DISTRITO SAN FELIPE, SEGÚN LA LEY No. 7755 DEL 23/02/1998).</t>
  </si>
  <si>
    <t>(MEJORAS EN EL PARQUE URBANIZACIÓN MERCEDES I, DISTRITO SAN ISIDRO, SEGÚN LA LEY No. 7755 DEL 23/02/1998).</t>
  </si>
  <si>
    <t>(MEJORAS EN EL PARQUE FUENTES DE TIVOLI, DISTRITO SAN ISIDRO, SEGÚN LA LEY No. 7755 DEL 23/02/1998).</t>
  </si>
  <si>
    <t>(MEJORAS A LA INFRAESTRUCTURA DE LOS PARQUES INFANTILES DE LA COMUNIDAD DE SAN RAFAEL, DISTRITO SAN RAFAEL, SEGÚN LA LEY No. 7755 DEL 23/02/1998).</t>
  </si>
  <si>
    <t>(MEJORAS A LA INFRAESTRUCTURA DE LOS PARQUES INFANTILES DE LA URBANIZACIÓN SEVILLA I, DISTRITO DULCE NOMBRE DE JESÚS, SEGÚN LA LEY No. 7755 DEL 23/02/1998).</t>
  </si>
  <si>
    <t>(MEJORAS A LA INFRAESTRUCTURA DE LOS PARQUES INFANTILES DE LA URBANIZACIÓN SEVILLA II, DISTRITO DULCE NOMBRE DE JESÚS, SEGÚN LA LEY No. 7755 DEL 23/02/1998).</t>
  </si>
  <si>
    <t>(MEJORAS GENERALES A LA INFRAESTRUCTURA DEL PARQUE DE LA URBANIZACIÓN LA AMISTAD, DISTRITO PATALILLO, SEGÚN LA LEY No. 7755 DEL 23/02/1998).</t>
  </si>
  <si>
    <t>(MEJORAS GENERALES A LA INFRAESTRUCTURA DEL PARQUE DE LA URBANIZACIÓN LOS ROMILIOS, DISTRITO PATALILLO, SEGÚN LA LEY No. 7755 DEL 23/02/1998).</t>
  </si>
  <si>
    <t>(MEJORAS ESTRUCTURALES DE LAS BARANDAS DE LOS PUENTES SOBRE QUEBRADA CASCAJAL Y RÍO GACHO, DISTRITO CASCAJAL, SEGÚN LA LEY No. 7755 DEL 23/02/1998).</t>
  </si>
  <si>
    <t>(MEJORAS AL PARQUE INFANTIL DE BARRIO SINAÍ, DISTRITO CASCAJAL, SEGÚN LA LEY No. 7755 DEL 23/02/1998).</t>
  </si>
  <si>
    <t>(ASFALTADO DE RUTA ALTERNA TURRUJAL-AGUA BLANCA, BARRIO ALTO LOS CALDERONES, DISTRITO SAN IGNACIO, SEGÚN LA LEY No. 7755 DEL 23/02/1998).</t>
  </si>
  <si>
    <t>(MEJORAS A LA COMUNIDAD DE OCOCA (COMPRA DE ALCANTARILLAS Y LÁMPARAS), DISTRITO GUAITIL, SEGÚN LA LEY No. 7755 DEL 23/02/1998).</t>
  </si>
  <si>
    <t>(COMPRA DE TUBOS PARA EL MANTENIMIENTO DEL ACUEDUCTO DE BAJO LOS CALVO, DISTRITO GUAITIL, SEGÚN LA LEY No. 7755 DEL 23/02/1998).</t>
  </si>
  <si>
    <t>(COMPRA DE TUBOS PARA EL MANTENIMIENTO DEL ACUEDUCTO DE TOLEDO, DISTRITO GUAITIL, SEGÚN LA LEY No. 7755 DEL 23/02/1998).</t>
  </si>
  <si>
    <t>(CONSTRUCCIÓN DE ACERA EN EL CENTRO DE PALMICHAL, DISTRITO PALMICHAL, SEGÚN LA LEY No. 7755 DEL 23/02/1998).</t>
  </si>
  <si>
    <t>(CONSTRUCCIÓN DE CUNETAS DEL CRUCE DE LINDA VISTA HACIA BALNEARIO PARAÍSO DEL RÍO, DISTRITO CANGREJAL, SEGÚN LA LEY No. 7755 DEL 23/02/1998).</t>
  </si>
  <si>
    <t>(ASFALTADO DEL CAMINO LA ESCUADRA HACIA EL CEMENTERIO, DISTRITO CANGREJAL, SEGÚN LA LEY No. 7755 DEL 23/02/1998).</t>
  </si>
  <si>
    <t>(ASFALTADO DE CALLE DE LA COMUNIDAD DE BIJAGUAL DEL CRUCE DE MAYELO MORA HACIA EL PUENTE DE LA QUEBRADA EL BAMBÚ, DISTRITO SABANILLAS, SEGÚN LA LEY No. 7755 DEL 23/02/1998).</t>
  </si>
  <si>
    <t>(ASFALTADO CALLE PRINCIPAL DE SABANILLAS CENTRO AL TEMPLO CATÓLICO HACIA LA DELEGACIÓN, DISTRITO SABANILLAS, SEGÚN LA LEY No. 7755 DEL 23/02/1998).</t>
  </si>
  <si>
    <t>(MEJORAS AL PARQUE DE LA URBANIZACIÓN DE JERÓNIMO, DISTRITO SAN JUAN, SEGÚN LA LEY No. 7755 DEL 23/02/1998).</t>
  </si>
  <si>
    <t>(MEJORAS A LA SEDE DISTRITAL DE LA POLICÍA DE SAN RAFAEL, DISTRITO CINCO ESQUINAS, SEGÚN LA LEY No. 7755 DEL 23/02/1998).</t>
  </si>
  <si>
    <t>(COLOCAR MÁQUINAS PARA HECER EJERCICIOS EN EL PARQUE AMBAR, DISTRITO LLORENTE, SEGÚN LA LEY No. 7755 DEL 23/02/1998).</t>
  </si>
  <si>
    <t>(COLOCAR EQUIPOS QUE PERMITAN EL ESPARCIMIENTO EN EL PARQUE UBICADO EN JARDINES, DISTRITO LLORENTE, SEGÚN LA LEY No. 7755 DEL 23/02/1998).</t>
  </si>
  <si>
    <t>(EQUIPAMIENTO Y MOBILIARIO PARA EL SALÓN COMUNAL DE LEÓN XIII, DISTRITO LEÓN XIII, SEGÚN LA LEY No. 7755 DEL 23/02/1998).</t>
  </si>
  <si>
    <t>(COMPRA DE MÁQUINAS PARA HACER EJERCICIOS EN COLIMA Y LA SÉPTIMA ETAPA DE CUATRO REINAS, DISTRITO COLIMA, SEGÚN LA LEY No. 7755 DEL 23/02/1998).</t>
  </si>
  <si>
    <t>(REMODELACIÓN DE MALLAS PERIMETRALES EN LA CANCHA DE BASQUETBOLL DE LA URBANIZACIÓN JARDINES DE MORAVIA, DISTRITO SAN VICENTE, SEGÚN LA LEY No. 7755 DEL 23/02/1998).</t>
  </si>
  <si>
    <t>(CONSTRUCCIÓN DE ACERA ELEVADA SOBRE RAÍCES DE ÁRBOL DE CENTENARIO DE HIGUERÓN EN EL PARQUE LOS ROBLES, DISTRITO SAN VICENTE, SEGÚN LA LEY No. 7755 DEL 23/02/1998).</t>
  </si>
  <si>
    <t>(REPARACIÓN DE CANCHA MULTIUSO DEL PARQUE LOS ROBLES, DISTRITO SAN VICENTE, SEGÚN LA LEY No. 7755 DEL 23/02/1998).</t>
  </si>
  <si>
    <t>(EQUIPAMIENTO DEL SALÓN COMUNAL DE SAN JERÓNIMO DE MORAVIA, DISTRITO SAN JERÓNIMO, SEGÚN LA LEY No. 7755 DEL 23/02/1998).</t>
  </si>
  <si>
    <t>(ADQUISICIÓN Y COLOCACIÓN DE MÁQUINAS PARA GIMNASIO AL AIRE LIBRE EN LA COMUNIDAD DE LA TRINIDAD, DISTRITO TRINIDAD, SEGÚN LA LEY No. 7755 DEL 23/02/1998).</t>
  </si>
  <si>
    <t>(CONSTRUCCIÓN DE PUENTE PEATONAL SOBRE QUEBRADA LIMÓN, DISTRITO SAN PABLO, SEGÚN LA LEY No. 7755 DEL 23/02/1998).</t>
  </si>
  <si>
    <t>(CONSTRUCCIÓN DE TAPIA PREFABRICADA AL COSTADO ESTE DEL CEMENTERIO DE SAN PEDRO, DISTRITO SAN PEDRO, SEGÚN LA LEY No. 7755 DEL 23/02/1998).</t>
  </si>
  <si>
    <t>(MEJORAS DE LA PLANTA FÍSICA DEL SALÓN DE LA ESCUELA MAURO FERNANDEZ, DISTRITO SAN JUAN DE MATA, SEGÚN LA LEY No. 7755 DEL 23/02/1998).</t>
  </si>
  <si>
    <t>(REPARACIÓN DEL SALÓN MULTIUSO DE LA ESCUELA PASO AGRES, DISTRITO SAN JUAN DE MATA, SEGÚN LA LEY No. 7755 DEL 23/02/1998).</t>
  </si>
  <si>
    <t>(CONSTRUCCIÓN DE CAPILLA EN EL CEMENTERIO DE SAN LUIS, DISTRITO SAN LUIS, SEGÚN LA LEY No. 7755 DEL 23/02/1998).</t>
  </si>
  <si>
    <t>(CONSTRUCCIÓN DE PARQUE EN ÁREAS RECREATIVAS DE LA COMUNIDAD DE CARARA, DISTRITO CARARA, SEGÚN LA LEY No. 7755 DEL 23/02/1998).</t>
  </si>
  <si>
    <t>(CONSTRUCCIÓN DE CUNETAS EN EL CAMINO IMAS-HIGUERONAL, DISTRITO SANTA MARÍA, SEGÚN LA LEY No. 7755 DEL 23/02/1998).</t>
  </si>
  <si>
    <t>(INSTALACIÓN ELÉCTRICA Y ALUMBRADO DEL GIMNASIO DE SANTA MARIA DE DOTA, DISTRITO SANTA MARÍA, SEGÚN LA LEY No. 7755 DEL 23/02/1998).</t>
  </si>
  <si>
    <t>(REPARACION DEL ATRIO Y MALLA PERIMETRAL DE LA CAPILLA QUEBRADILLAS DE DOTA, DISTRITO JARDÍN, SEGÚN LA LEY No. 7755 DEL 23/02/1998).</t>
  </si>
  <si>
    <t>(MANTENIMIENTO DEL CAMINO LA BANDERA, DISTRITO JARDÍN, SEGÚN LA LEY No. 7755 DEL 23/02/1998).</t>
  </si>
  <si>
    <t>(CONTINUACIÓN DE LA LOZA DE CONCRETO EN LA CALLE DEL CEMENTERIO, DISTRITO JARDÍN, SEGÚN LA LEY No. 7755 DEL 23/02/1998).</t>
  </si>
  <si>
    <t>(INSTALACIÓN DE RIEGO EN LA PLAZA DE DEPORTES DE COPEY DE DOTA, DISTRITO COPEY, SEGÚN LA LEY No. 7755 DEL 23/02/1998).</t>
  </si>
  <si>
    <t>(CONSTRUCCIÓN DE VERJAS ALREDEDOR DE LA IGLESIA CATÓLICA DE PROVIDENCIA DE COPEY DE DOTA, DISTRITO COPEY, SEGÚN LA LEY No. 7755 DEL 23/02/1998).</t>
  </si>
  <si>
    <t>(CIERRE DE ATRIO DE IGLESIA CATÓLICA DE TRINIDAD DE COPEY DE DOTA, DISTRITO COPEY, SEGÚN LA LEY No. 7755 DEL 23/02/1998).</t>
  </si>
  <si>
    <t>(CONSTRUCCIÓN DE CASETILLA PARA VIGILANCIA SAN GERARDO DE COPEY DE DOTA, DISTRITO COPEY, SEGÚN LA LEY No. 7755 DEL 23/02/1998).</t>
  </si>
  <si>
    <t>(CONSTRUCCIÓN DE LA COCINA EN SALÓN COMUNAL DE RÍO BLANCO DE COPEY DE DOTA, DISTRITO COPEY, SEGÚN LA LEY No. 7755 DEL 23/02/1998).</t>
  </si>
  <si>
    <t>(REPARACIÓN Y MEJORAS EN EBAIS LA CIMA DE COPEY DE DOTA, DISTRITO COPEY, SEGÚN LA LEY No. 7755 DEL 23/02/1998).</t>
  </si>
  <si>
    <t>(MEJORAS A LA COMUNIDAD DE CURRIDABAT, CONSTRUCCIÓN DE RAMPAS PARA DISCAPACIDAD EN BARRIO CHAPULTEPEC Y SANITARIOS EN EL RANCHITO DE BARRIO LA AMISTAD, DISTRITO CURRIDABAT, SEGÚN LA LEY No. 7755 DEL 23/02/1998).</t>
  </si>
  <si>
    <t>(MEJORAS VARIAS AL PARQUE DE EL GALLITO, DISTRITO GRANADILLA, SEGÚN LA LEY No. 7755 DEL 23/02/1998).</t>
  </si>
  <si>
    <t>(SEÑALIZACIÓN HORIZONTAL DE LA COMUNIDAD DE SÁNCHEZ, DISTRITO SÁNCHEZ, SEGÚN LA LEY No. 7755 DEL 23/02/1998).</t>
  </si>
  <si>
    <t>(PARA MEJORAS AL PLACHE QUE ESTA UBICADO EN BARRIO SAN PANCRACIO (COLOCAR MÁS ALUMBRADO), DISTRITO TIRRASES, SEGÚN LA LEY No. 7755 DEL 23/02/1998).</t>
  </si>
  <si>
    <t>(REPARACIÓN DEL TECHO DE LA IGLESIA SAN AGUSTÍN, DISTRITO SAN ISIDRO DE EL GENERAL, SEGÚN LA LEY No. 7755 DEL 23/02/1998).</t>
  </si>
  <si>
    <t>(REPARACIONES Y AMPLIACIONES EN LA COCINA COMUNAL EL CEIBO, DISTRITO SAN ISIDRO DE EL GENERAL, SEGÚN LA LEY No. 7755 DEL 23/02/1998).</t>
  </si>
  <si>
    <t>(MEJORAS EN LAS INSTALACIONES DEPORTIVAS LAS HERMOSA, DISTRITO GENERAL, SEGÚN LA LEY No. 7755 DEL 23/02/1998).</t>
  </si>
  <si>
    <t>(MEJORAS A LA CANCHA DE DEPORTES DE LA COMUNIDAD DE REPUNTA, DISTRITO DANIEL FLORES, SEGÚN LA LEY No. 7755 DEL 23/02/1998).</t>
  </si>
  <si>
    <t>(MEJORAS DEL TEMPLO CATÓLICO DE GUADALUPE, DISTRITO RIVAS, SEGÚN LA LEY No. 7755 DEL 23/02/1998).</t>
  </si>
  <si>
    <t>(PRIMERA ETAPA CONSTRUCCIÓN ÁREA DE REUNIONES COMUNITARIAS Y ACTIVIDADES VARIAS EN BARRIO LOS ÁNGELES, DISTRITO SAN PEDRO, SEGÚN LA LEY No. 7755 DEL 23/02/1998).</t>
  </si>
  <si>
    <t>(CONSTRUCCIÓN DE LA I ETAPA DE LA BODEGA EN LA ESCUELA DE MOLLEJONES, DISTRITO PLATANARES, SEGÚN LA LEY No. 7755 DEL 23/02/1998).</t>
  </si>
  <si>
    <t>(MEJORAS AL SALÓN COMUNAL DE SAN MARTÍN, DISTRITO PEJIBAYE, SEGÚN LA LEY No. 7755 DEL 23/02/1998).</t>
  </si>
  <si>
    <t>(MEJORAS AL SALÓN COMUNAL DE GUADALUPE, DISTRITO PEJIBAYE, SEGÚN LA LEY No. 7755 DEL 23/02/1998).</t>
  </si>
  <si>
    <t>(EQUIPAMIENTO DE LA COCINA COMUNAL DE EL QUEMADO, DISTRITO CAJÓN, SEGÚN LA LEY No. 7755 DEL 23/02/1998).</t>
  </si>
  <si>
    <t>(ARREGLO DE CAMINO DE LA ENTRADA A LA ALFOMBRA HACIA CAÑA BLANCA, DISTRITO BARÚ, SEGÚN LA LEY No. 7755 DEL 23/02/1998).</t>
  </si>
  <si>
    <t>(MEJORAS EN EL SALÓN COMUNAL DE EL BRUJO, DISTRITO RÍO NUEVO, SEGÚN LA LEY No. 7755 DEL 23/02/1998).</t>
  </si>
  <si>
    <t>(MEJORAS EN EL CENTRO EDUCATIVO DEL JARDÍN, DISTRITO PÁRAMO, SEGÚN LA LEY No. 7755 DEL 23/02/1998).</t>
  </si>
  <si>
    <t>(TECHADO DE LA PRIMERA ETAPA DE LA CANCHA DE BASQUETBOLL DEL PARQUE DE SAN PABLO, DISTRITO SAN PABLO, SEGÚN LA LEY No. 7755 DEL 23/02/1998).</t>
  </si>
  <si>
    <t>(INICIAR LA PRIMERA ETAPA DE CONSTRUCCIÓN DE LA SALA DE VELACIÓN DE SAN ANDRÉS, DISTRITO SAN ANDRÉS, SEGÚN LA LEY No. 7755 DEL 23/02/1998).</t>
  </si>
  <si>
    <t>(CONSTRUIR SALÓN DE REUNIONES DE LA ASOCIACIÓN DE DESARROLLO INTEGRAL DE BAJO SAN JUAN, DISTRITO LLANO BONITO, SEGÚN LA LEY No. 7755 DEL 23/02/1998).</t>
  </si>
  <si>
    <t>(CONSTRUCCIÓN DE SERVICIO SANITARIO EN EL CEMENTERIO DE SAN ISIDRO, DISTRITO SAN ISIDRO, SEGÚN LA LEY No. 7755 DEL 23/02/1998).</t>
  </si>
  <si>
    <t>(CONTINUACIÓN DE CUNETAS EN EL CAMINO PRINCIPAL DE SANTA ROSA ABAJO, DISTRITO SAN ISIDRO, SEGÚN LA LEY No. 7755 DEL 23/02/1998).</t>
  </si>
  <si>
    <t>(CONSTRUCCIÓN DE ACERAS EN CAMINOS VECINALES DEL CEDRAL, DISTRITO SANTA CRUZ, SEGÚN LA LEY No. 7755 DEL 23/02/1998).</t>
  </si>
  <si>
    <t>(COMPRA DE MATERIALES PARA CONSTRUCCIÓN DE CUNETAS EN CAMINOS VECINALES DE SANTA CRUZ, DISTRITO SANTA CRUZ, SEGÚN LA LEY No. 7755 DEL 23/02/1998).</t>
  </si>
  <si>
    <t>(INICIO DE MEJORAMIENTO DEL TECHO Y FACHADA DEL EBAIS DE SAN ANTONIO, DISTRITO SAN ANTONIO, SEGÚN LA LEY No. 7755 DEL 23/02/1998).</t>
  </si>
  <si>
    <t>(MEJORAS EN LA INFRAESTRUCTURA VIAL, COMUNAL Y COMPRA DE EQUIPO Y MOBILIARIO EN EL DISTRITO DE SANTIAGO, DISTRITO SANTIAGO, SEGÚN LA LEY No. 7755 DEL 23/02/1998).</t>
  </si>
  <si>
    <t>(MEJORAS EN LA INFRAESTRUCTURA VIAL, COMUNAL Y COMPRA DE EQUIPO Y MOBILIARIO EN EL DISTRITO DE SAN JUAN, DISTRITO SAN JUAN, SEGÚN LA LEY No. 7755 DEL 23/02/1998).</t>
  </si>
  <si>
    <t>(MEJORAS EN LA INFRAESTRUCTURA VIAL, COMUNAL Y COMPRA DE EQUIPO Y MOBILIARIO EN EL DISTRITO DE PIEDADES NORTE, DISTRITO PIEDADES NORTE, SEGÚN LA LEY No. 7755 DEL 23/02/1998).</t>
  </si>
  <si>
    <t>(MEJORAS EN LA INFRAESTRUCTURA VIAL, COMUNAL Y COMPRA DE EQUIPO Y MOBILIARIO EN EL DISTRITO DE SAN RAFAEL, DISTRITO SAN RAFAEL, SEGÚN LA LEY No. 7755 DEL 23/02/1998).</t>
  </si>
  <si>
    <t>(MEJORAS EN LA INFRAESTRUCTURA VIAL, COMUNAL Y COMPRA DE EQUIPO Y MOBILIARIO EN EL DISTRITO ÁNGELES, DISTRITO ÁNGELES, SEGÚN LA LEY No. 7755 DEL 23/02/1998).</t>
  </si>
  <si>
    <t>(MEJORAS EN LA INFRAESTRUCTURA VIAL Y COMUNAL EN LA COMUNIDAD DE ZAPOTAL, DISTRITO ZAPOTAL, SEGÚN LA LEY No. 7755 DEL 23/02/1998).</t>
  </si>
  <si>
    <t>(COMPRA DE EQUIPO DE TRABAJO (BATIDORAS Y HERRAMIENTAS), PARA EL MEJORAMIENTO VIAL DE LA COMUNIDAD DE PEÑAS BLANCAS, DISTRITO PEÑAS BLANCAS, SEGÚN LA LEY No. 7755 DEL 23/02/1998).</t>
  </si>
  <si>
    <t>(MEJORAS A LA INFRAESTRUCTURA VIAL Y COMUNAL DEL DISTRITO DE GRECIA, DISTRITO GRECIA, SEGÚN LA LEY No. 7755 DEL 23/02/1998).</t>
  </si>
  <si>
    <t>(MEJORAS A LA INFRAESTRUCTURA VIAL Y COMUNAL DEL DISTRITO DE SAN ISIDRO, DISTRITO SAN ISIDRO, SEGÚN LA LEY No. 7755 DEL 23/02/1998).</t>
  </si>
  <si>
    <t>(MEJORAS A LA INFRAESTRUCTURA VIAL Y COMUNAL DEL DISTRITO DE SAN JOSÉ, DISTRITO SAN JOSÉ, SEGÚN LA LEY No. 7755 DEL 23/02/1998).</t>
  </si>
  <si>
    <t>(MEJORAS A LA INFRAESTRUCTURA VIAL Y COMUNAL DEL DISTRITO DE SAN ROQUE, DISTRITO SAN ROQUE, SEGÚN LA LEY No. 7755 DEL 23/02/1998).</t>
  </si>
  <si>
    <t>(MEJORAS A LA INFRAESTRUCTURA VIAL Y COMUNAL DEL DISTRITO DE TACARES, DISTRITO TACARES, SEGÚN LA LEY No. 7755 DEL 23/02/1998).</t>
  </si>
  <si>
    <t>(MEJORAS A LA INFRAESTRUCTURA VIAL Y COMUNAL DEL DISTRITO RÍO CUARTO, DISTRITO RÍO CUARTO, SEGÚN LA LEY No. 7755 DEL 23/02/1998).</t>
  </si>
  <si>
    <t>(MEJORAS A LA INFRAESTRUCTURA VIAL Y COMUNAL DEL DISTRITO DE PUENTE PIEDRA, DISTRITO PUENTE PIEDRA, SEGÚN LA LEY No. 7755 DEL 23/02/1998).</t>
  </si>
  <si>
    <t>(MEJORAS A LA INFRAESTRUCTURA VIAL Y COMUNAL DEL DISTRITO DE BOLIVAR, DISTRITO BOLIVAR, SEGÚN LA LEY No. 7755 DEL 23/02/1998).</t>
  </si>
  <si>
    <t>(ARREGLOS Y MEJORAS DEL CEMENTERIO DE LA COMUNIDAD DE SAN MATEO, DISTRITO SAN MATEO, SEGÚN LA LEY No. 7755 DEL 23/02/1998).</t>
  </si>
  <si>
    <t>(COMPRA DE MÁQUINAS PARA HACER EJERCICIOS EN LA COMUNIDAD DE DESMONTE, DISTRITO DESMONTE, SEGÚN LA LEY No. 7755 DEL 23/02/1998).</t>
  </si>
  <si>
    <t>(COMPRA DE MÁQUINAS PARA HACER EJERCICIOS EN LA COMUNIDAD DE LA LIBERTAD, DISTRITO DESMONTE, SEGÚN LA LEY No. 7755 DEL 23/02/1998).</t>
  </si>
  <si>
    <t>(MEJORAS DE LAS INSTALACIONES DEL CEMENTERIO DE LA COMUNIDAD DE JESÚS MARÍA, DISTRITO JESÚS MARÍA, SEGÚN LA LEY No. 7755 DEL 23/02/1998).</t>
  </si>
  <si>
    <t>(CONSTRUCCIÓN Y ENMARCACIÓN EN LA NUEVA ETAPA DEL CEMENTERIO LABRADOR, DISTRITO LABRADOR, SEGÚN LA LEY No. 7755 DEL 23/02/1998).</t>
  </si>
  <si>
    <t>(ARREGLOS AL SALÓN MULTIUSO DE LA URBANIZACIÓN LOS OLIVOS, DISTRITO ATENAS, SEGÚN LA LEY No. 7755 DEL 23/02/1998).</t>
  </si>
  <si>
    <t>(COMPRA DE MOBILIARIO PARA EL SALÓN COMUNAL ALTO DEL MONTE, DISTRITO JESÚS, SEGÚN LA LEY No. 7755 DEL 23/02/1998).</t>
  </si>
  <si>
    <t>(COMPRA DE MOBILIARIO PARA EL SALÓN COMUNAL BARROETA, DISTRITO JESÚS, SEGÚN LA LEY No. 7755 DEL 23/02/1998).</t>
  </si>
  <si>
    <t>(INSTALACIÓN DE CANOA A UN COSTADO DEL SALÓN COMUNAL Y CONSTRUCCIÓN DE UN TRAMO DE ACERA EN EL SALÓN COMUNAL JESÚS, DISTRITO JESÚS, SEGÚN LA LEY No. 7755 DEL 23/02/1998).</t>
  </si>
  <si>
    <t>(COMPRA DE MOBILIARIO PARA EL SALÓN COMUNAL ESTANQUILLOS, DISTRITO JESÚS, SEGÚN LA LEY No. 7755 DEL 23/02/1998).</t>
  </si>
  <si>
    <t>(COMPRA DE MOBILIARIO PARA EL SALÓN COMUNAL SABANA LARGA, DISTRITO JESÚS, SEGÚN LA LEY No. 7755 DEL 23/02/1998).</t>
  </si>
  <si>
    <t>(CONSTRUCCIÓN DE ACERA EN CALLE LA PLAZA, FÁTIMA, DISTRITO MERCEDES, SEGÚN LA LEY No. 7755 DEL 23/02/1998).</t>
  </si>
  <si>
    <t>(CEMENTADO DEL CAMINO DE LA PARTE ALTA DEL MORAZÁN, DISTRITO SAN ISIDRO, SEGÚN LA LEY No. 7755 DEL 23/02/1998).</t>
  </si>
  <si>
    <t>(CONSTRUCCIÓN DE ACERAS, CORDÓN Y CAÑO 100 MTS, CONTINUACIÓN DE ACERA SOBRE LA CALLE ANTIGUA NACIONAL, JUNTO A PARQUE INFANTIL, DISTRITO CONCEPCIÓN, SEGÚN LA LEY No. 7755 DEL 23/02/1998).</t>
  </si>
  <si>
    <t>(CERRAMIENTO PERIMETRAL EN MALLA CICLÓN DE LA PROPIEDAD 2-294473-000, DISTRITO SAN JOSÉ, SEGÚN LA LEY No. 7755 DEL 23/02/1998).</t>
  </si>
  <si>
    <t>(CONSTRUCCIÓN DE MURO DE RETENCIÓN PARA AMPLIACIÓN DE CANCHA MULTIUSO DE SANTA EULALIA, DISTRITO SANTA EULALIA, SEGÚN LA LEY No. 7755 DEL 23/02/1998).</t>
  </si>
  <si>
    <t>(INSTALACIÓN DE TAPIA Y PINTURA EN EL CEMENTERIO DE ESCOBAL, DISTRITO ESCOBAL, SEGÚN LA LEY No. 7755 DEL 23/02/1998).</t>
  </si>
  <si>
    <t>(COMPRA DE MOBILIARIO PARA SALÓN COMUNAL DE BARRIO EL CARMEN, DISTRITO NARANJO, SEGÚN LA LEY No. 7755 DEL 23/02/1998).</t>
  </si>
  <si>
    <t>(REALIZAR MEJORAS EN EL SALÓN COMUNAL DE SAN RAFAEL, DISTRITO NARANJO, SEGÚN LA LEY No. 7755 DEL 23/02/1998).</t>
  </si>
  <si>
    <t>(COMPRA DE MOBILIARIO PARA EL SALÓN COMUNAL DE CANDELARIA, DISTRITO NARANJO, SEGÚN LA LEY No. 7755 DEL 23/02/1998).</t>
  </si>
  <si>
    <t>(CONTINUACIÓN DE CONSTRUCCIÓN DE ACERA PEATONAL CONTIGUO A CALLE PRINCIPAL SAN MIGUEL ESTE, DISTRITO SAN MIGUEL, SEGÚN LA LEY No. 7755 DEL 23/02/1998).</t>
  </si>
  <si>
    <t>(COMPRA DE MATERIALES DE OFICINA Y MOBILIARIO PARA LA OFICINA DE LA ASOCIACIÓN DE DESARROLLO DE SAN JUANILLO, DISTRITO SAN JOSÉ, SEGÚN LA LEY No. 7755 DEL 23/02/1998).</t>
  </si>
  <si>
    <t>(COMPRA DE MOBILIARIO PARA EL SALÓN MULTIUSOS DE BARRANCA DE NARANJO, DISTRITO SAN JOSÉ, SEGÚN LA LEY No. 7755 DEL 23/02/1998).</t>
  </si>
  <si>
    <t>(COMPRA DE MOBILIARIO PARA EL SALÓN MULTIUSOS DE LA ASOCIACIÓN DE DESARROLLO ESPECIFICA PRO-SANEAMIENTO CAÑUELA, DISTRITO SAN JOSÉ, SEGÚN LA LEY No. 7755 DEL 23/02/1998).</t>
  </si>
  <si>
    <t>(COMPRA DE MOBILIARIO PARA LA COCINA DE TURNO DE LA A.D.I. DE SAN ANTONIO DE BARRANCA, DISTRITO SAN JOSÉ, SEGÚN LA LEY No. 7755 DEL 23/02/1998).</t>
  </si>
  <si>
    <t>(MEJORAS EN LOS MUROS DE PROTECCIÓN DE LA PLAZA DE DEPORTES Y VESTIDORES DE LLANO BONITO, DISTRITO CIRRÍ SUR, SEGÚN LA LEY No. 7755 DEL 23/02/1998).</t>
  </si>
  <si>
    <t>(COMPRA DE SILLAS Y MESAS PARA EL SALÓN MULTIUSOS EN LOURDES, DISTRITO CIRRÍ SUR, SEGÚN LA LEY No. 7755 DEL 23/02/1998).</t>
  </si>
  <si>
    <t>(COMPRA DE MOBILIARIO PARA EL SALÓN MULTIUSOS DEL CRUCE DE CIRRÍ, DISTRITO CIRRÍ SUR, SEGÚN LA LEY No. 7755 DEL 23/02/1998).</t>
  </si>
  <si>
    <t>(COMPRA DE ZINC Y PERLING PARA ENTECHADO FRENTE AL SALÓN MULTIUSO EL PALENQUE, DISTRITO CIRRÍ SUR, SEGÚN LA LEY No. 7755 DEL 23/02/1998).</t>
  </si>
  <si>
    <t>(COMPRA DE CÁMARA DE REFRIGERACIÓN PARA LA COCINA DE TURNO, UBICADA CONTIGUO AL GIMNASIO DE LA PALMITA, DISTRITO CIRRÍ SUR, SEGÚN LA LEY No. 7755 DEL 23/02/1998).</t>
  </si>
  <si>
    <t>(CONSTRUCCIÓN DE UN FOGÓN TIPO COCINA DE TURNO EN LA COMUNIDAD DE CIRRÍ, DISTRITO CIRRÍ SUR, SEGÚN LA LEY No. 7755 DEL 23/02/1998).</t>
  </si>
  <si>
    <t>(CUNETEADO Y ACERAS 50 MTS AL SUR DEL RECIBIDOR FJO. ORLICH FRENTE A CASA JULIO ROJAS EN LOS ROBLES, DISTRITO SAN JERÓNIMO, SEGÚN LA LEY No. 7755 DEL 23/02/1998).</t>
  </si>
  <si>
    <t>(MEJORAS Y ACONDICIONAMIENTO DEL PARQUE DE SAN JERÓNIMO, DISTRITO SAN JERÓNIMO, SEGÚN LA LEY No. 7755 DEL 23/02/1998).</t>
  </si>
  <si>
    <t>(ASFALTADO DE ALAMEDA EN PUEBLO NUEVO DE SAN JERÓNIMO, DISTRITO SAN JERÓNIMO, SEGÚN LA LEY No. 7755 DEL 23/02/1998).</t>
  </si>
  <si>
    <t>(COMPRA DE MOBILIARIO PARA USO EN EL SALÓN MULTIUSOS DE SAN JUAN, DISTRITO SAN JUAN, SEGÚN LA LEY No. 7755 DEL 23/02/1998).</t>
  </si>
  <si>
    <t>(MEJORAMIENTO DE LA SEGURIDAD VIAL SOBRE QUEBRADA PÉREZ EL LLANO DE EL ROSARIO, DISTRITO ROSARIO, SEGÚN LA LEY No. 7755 DEL 23/02/1998).</t>
  </si>
  <si>
    <t>(CONSTRUIR ACERAS DEL SECTOR DE LA IGLESIA CATÓLICA HACIA EL NORTE EN LA COMUNIDAD DE SAN ROQUE II ETAPA, DISTRITO PALMITO, SEGÚN LA LEY No. 7755 DEL 23/02/1998).</t>
  </si>
  <si>
    <t>(CONSTRUCCIÓN DE ACERA PEATONAL DEL SECTOR DE LA ESCUELA A LA IGLESIA DE CONCEPCIÓN, DISTRITO PALMITOS, SEGÚN LA LEY No. 7755 DEL 23/02/1998).</t>
  </si>
  <si>
    <t>(ADQUIRIR MOBILIARIO DE MESAS Y SILLAS PARA EL SALÓN COMUNAL DE PALMITOS, DISTRITO PALMITOS, SEGÚN LA LEY No. 7755 DEL 23/02/1998).</t>
  </si>
  <si>
    <t>(ACERAS, CORDÓN DE CAÑO Y ALCANTARILLAS EN EL BARRIO SANTA CECILIA, DISTRITO SAN PEDRO, SEGÚN LA LEY No. 7755 DEL 23/02/1998).</t>
  </si>
  <si>
    <t>(ENTUBADO Y COLOCACIÓN DE CUNETAS EN CALLE TABLONES, DISTRITO SAN JUAN, SEGÚN LA LEY No. 7755 DEL 23/02/1998).</t>
  </si>
  <si>
    <t>(REPARACIÓN DE LOS SALONES MULTIUSO DE LAS COMUNIDADES DE SAN RAFAEL, SANTA ROSA Y GUATUSA, DISTRITO SAN RAFAEL, SEGÚN LA LEY No. 7755 DEL 23/02/1998).</t>
  </si>
  <si>
    <t>(COMPRA Y COLOCACIÓN DE 170 ALCANTARILLAS DE CONCRETO DE 18 PULGADAS EN CALLE REYES, DISTRITO CARRILLOS, SEGÚN LA LEY No. 7755 DEL 23/02/1998).</t>
  </si>
  <si>
    <t>(CONSTRUCCIÓN DE ACERAS EN CALLE SANTA BÁRBARA, DISTRITO SABANA REDONDA, SEGÚN LA LEY No. 7755 DEL 23/02/1998).</t>
  </si>
  <si>
    <t>(CONSTRUCCIÓN DE PARADA DE BUSES EN LA COMUNIDAD DE BARRIO JESÚS, DISTRITO OROTINA, SEGÚN LA LEY No. 7755 DEL 23/02/1998).</t>
  </si>
  <si>
    <t>(CONSTRUCCIÓN DE TAPIA PREFABRICADA EN EL CEN CINAI DE MASTATE, DISTRITO MASTATE, SEGÚN LA LEY No. 7755 DEL 23/02/1998).</t>
  </si>
  <si>
    <t>(CONSTRUCCIÓN DE SALONCITO DE CAPILLA CON SERVICIO SANITARIO DE LA DIACONIA DE MARICHAL, DISTRITO HACIENDA VIEJA, SEGÚN LA LEY No. 7755 DEL 23/02/1998).</t>
  </si>
  <si>
    <t>(CONSTRUCCIÓN DE PARQUE Y PLAY GROUND EN EL BARRIO CORAZÓN DE MARÍA, DISTRITO COYOLAR, SEGÚN LA LEY No. 7755 DEL 23/02/1998).</t>
  </si>
  <si>
    <t>(AMPLIACIÓN DEL SALÓN COMUNAL DE LA COMUNIDAD DE UVITA, DISTRITO CEIBA, SEGÚN LA LEY No. 7755 DEL 23/02/1998).</t>
  </si>
  <si>
    <t>(EVACUACIÓN PLUVIAL EN LA COMUNIDAD DE QUESADA, DISTRITO QUESADA, SEGÚN LA LEY No. 7755 DEL 23/02/1998).</t>
  </si>
  <si>
    <t>(REHABILITACIÓN PLUVIAL EN LA COMUNIDAD DE FLORENCIA, DISTRITO FLORENCIA, SEGÚN LA LEY No. 7755 DEL 23/02/1998).</t>
  </si>
  <si>
    <t>(REHABILITACIÓN PLUVIAL EN LA COMUNIDAD DE BUENA VISTA, DISTRITO BUENA VISTA, SEGÚN LA LEY No. 7755 DEL 23/02/1998).</t>
  </si>
  <si>
    <t>(REHABILITACIÓN PLUVIAL EN LA COMUNIDAD DE AGUAS ZARCAS, DISTRITO AGUAS ZARCAS, SEGÚN LA LEY No. 7755 DEL 23/02/1998).</t>
  </si>
  <si>
    <t>(REHABILITACIÓN PLUVIAL EN LA COMUNIDAD DE VENECIA, DISTRITO VENECIA, SEGÚN LA LEY No. 7755 DEL 23/02/1998).</t>
  </si>
  <si>
    <t>(REHABILITACIÓN PLUVIAL EN LA COMUNIDAD DE PITAL, DISTRITO PITAL, SEGÚN LA LEY No. 7755 DEL 23/02/1998).</t>
  </si>
  <si>
    <t>(COMPRA DE DOS MÓDULOS DE PARQUES INFANTILES PARA LAS COMUNIDADES DE LA PERLA Y SAN JORGE, DISTRITO FORTUNA, SEGÚN LA LEY No. 7755 DEL 23/02/1998).</t>
  </si>
  <si>
    <t>(EVACUACIÓN PLUVIAL EN LA COMUNIDAD DE LA TIGRA, DISTRITO TIGRA, SEGÚN LA LEY No. 7755 DEL 23/02/1998).</t>
  </si>
  <si>
    <t>(CONSTRUCCIÓN DE I ETAPA DE LA SODA PARA LA ASOCIACIÓN DE SANTA ROSA, DISTRITO PALMERA, SEGÚN LA LEY No. 7755 DEL 23/02/1998).</t>
  </si>
  <si>
    <t>(EVACUACIÓN PLUVIAL DE LA COMUNIDAD DE VENADO, DISTRITO VENADO, SEGÚN LA LEY No. 7755 DEL 23/02/1998).</t>
  </si>
  <si>
    <t>(COMPRA DE MAQUINARIA, ACCESORIOS Y O REPUESTOS PARA LOS CAMINOS DE LA COMUNIDAD DE CUTRIS Y POCOSOL, DISTRITO CUTRIS, SEGÚN LA LEY No. 7755 DEL 23/02/1998).</t>
  </si>
  <si>
    <t>(MEJORAS AL SALÓN COMUNAL DE CHAMBACU, DISTRITO MONTERREY, SEGÚN LA LEY No. 7755 DEL 23/02/1998).</t>
  </si>
  <si>
    <t>(REPARACIÓN DE ESTRUCTURA, PINTURA Y PERLING Y CEMENTADO DEL ÁREA DEL PARQUE DEL BARRIO SANTA TERESITA, DISTRITO ZARCERO, SEGÚN LA LEY No. 7755 DEL 23/02/1998).</t>
  </si>
  <si>
    <t>(COMPRA DE MEZCLA ASFÁLTICA PARA LA COMUNIDAD DEL CARMEN, DISTRITO LAGUNA, SEGÚN LA LEY No. 7755 DEL 23/02/1998).</t>
  </si>
  <si>
    <t>(CUNETEADO CALLE MURILLO, DISTRITO TAPEZCO, SEGÚN LA LEY No. 7755 DEL 23/02/1998).</t>
  </si>
  <si>
    <t>(REPACIÓN DE REDONDEL DE ANA TERY, DISTRITO GUADALUPE, SEGÚN LA LEY No. 7755 DEL 23/02/1998).</t>
  </si>
  <si>
    <t>(COMPRA DE HORNO ELÉCTRICO PARA COCINA DE TURNO DE SAN LUIS, DISTRITO GUADALUPE, SEGÚN LA LEY No. 7755 DEL 23/02/1998).</t>
  </si>
  <si>
    <t>(CONSTRUCCIÓN DE MURO DE CONTENCIÓN PARA LA ESCUELA DE GUADALUPE, DISTRITO GUADALUPE, SEGÚN LA LEY No. 7755 DEL 23/02/1998).</t>
  </si>
  <si>
    <t>(ALUMBRADO DE GIMNASIO DE PALMIRA, DISTRITO PALMIRA, SEGÚN LA LEY No. 7755 DEL 23/02/1998).</t>
  </si>
  <si>
    <t>(INSTALACIÓN ELÉCTRICA EN COCINA DE TURNO DE PUEBLO NUEVO, DISTRITO PALMIRA, SEGÚN LA LEY No. 7755 DEL 23/02/1998).</t>
  </si>
  <si>
    <t>(COMPRA DE ZINC PARA CAMBIO DE TECHO DEL GIMNASIO DE ZAPOTE, DISTRITO ZAPOTE, SEGÚN LA LEY No. 7755 DEL 23/02/1998).</t>
  </si>
  <si>
    <t>(LASTREO DE CAMINOS VECINALES DE LA LEGUA, DISTRITO LA BRISA, SEGÚN LA LEY No. 7755 DEL 23/02/1998).</t>
  </si>
  <si>
    <t>(ALCANTARILLADO DE CAMINO DEL CEMENTERIO DE LA BRISA, DISTRITO BRISAS, SEGÚN LA LEY No. 7755 DEL 23/02/1998).</t>
  </si>
  <si>
    <t>(ASFALTADO FRENTE AL GIMNASIO DE LOS ÁNGELES, DISTRITO BRISAS, SEGÚN LA LEY No. 7755 DEL 23/02/1998).</t>
  </si>
  <si>
    <t>(REMODELACIÓN Y MEJORAS NECESARIAS DE LA ACERA UBICADA FRENTE AL BANCO NACIONAL, LEY 7600, DISTRITO SARCHÍ NORTE, SEGÚN LA LEY No. 7755 DEL 23/02/1998).</t>
  </si>
  <si>
    <t>(CONSTRUCCIÓN Y MEJORAS EN LA CREACIÓN DE UN PARQUE INFANTIL EN LA COMUNIDAD DE CALLE SAN MIGUEL, DISTRITO SARCHÍ SUR, SEGÚN LA LEY No. 7755 DEL 23/02/1998).</t>
  </si>
  <si>
    <t>(MANTENIMIENTO Y MEJORAS NECESARIAS PARA EL SALÓN COMUNAL DE TORO AMARILLO, DISTRITO TORO AMARILLO, SEGÚN LA LEY No. 7755 DEL 23/02/1998).</t>
  </si>
  <si>
    <t>(CONSTRUCCIÓN, MEJORAS Y DEMÁS OBRAS NECESARIAS DE LOS VESTIDORES, BAÑOS Y SERVICIOS SANITARIOS DE LA CACHA DE FÚTBOL EN LA COMUNIDAD DE SAN PEDRO, DISTRITO SAN PEDRO, SEGÚN LA LEY No. 7755 DEL 23/02/1998).</t>
  </si>
  <si>
    <t>(MEJORAS Y EMBELLECIMIENTO DEL PARQUE INFANTIL DE SAN JUAN, DISTRITO RODRÍGUEZ, SEGÚN LA LEY No. 7755 DEL 23/02/1998).</t>
  </si>
  <si>
    <t>(ENMALLADO DEL FRENTE DEL SALÓN Y COCINA COMUNAL DE SANTA ROSA, DISTRITO UPALA, SEGÚN LA LEY No. 7755 DEL 23/02/1998).</t>
  </si>
  <si>
    <t>(MEJORAS AL PARQUE DE MORENO CAÑAS, DISTRITO UPALA, SEGÚN LA LEY No. 7755 DEL 23/02/1998).</t>
  </si>
  <si>
    <t>(REPARACIONES Y MANTENIMIENTO DE PARQUE INFANTIL, PARADAS DE BUS DE BARRIO LOS ÁNGELES, DISTRITO UPALA, SEGÚN LA LEY No. 7755 DEL 23/02/1998).</t>
  </si>
  <si>
    <t>(AMPLIACIÓN DE TECHO EN LA COCINA COMUNAL DE SAN LUIS, DISTRITO UPALA, SEGÚN LA LEY No. 7755 DEL 23/02/1998).</t>
  </si>
  <si>
    <t>(REMODELACIÓN DE SALÓN COMUNAL DE JAZMINES A, DISTRITO UPALA, SEGÚN LA LEY No. 7755 DEL 23/02/1998).</t>
  </si>
  <si>
    <t>(COMPRA DE MOBILIARIO Y EQUIPO DE COMPUTACIÓN PARA LAS ASOCIACIONES DE COLONIA PUNTARENAS, DISTRITO UPALA, SEGÚN LA LEY No. 7755 DEL 23/02/1998).</t>
  </si>
  <si>
    <t>(REMODELACIÓN DEL SALÓN COMUNAL DE UPALA, DISTRITO UPALA, SEGÚN LA LEY No. 7755 DEL 23/02/1998).</t>
  </si>
  <si>
    <t>(CONSTRUCCIÓN DE TAPIA PERIMETRAL EN EL SALÓN COMUNAL DE CUATRO BOCAS, DISTRITO AGUAS CLARAS, SEGÚN LA LEY No. 7755 DEL 23/02/1998).</t>
  </si>
  <si>
    <t>(MEJORAS EN EL TECHO DEL SALÓN COMUNAL DE AGUAS CLARAS, DISTRITO AGUAS CLARAS, SEGÚN LA LEY No. 7755 DEL 23/02/1998).</t>
  </si>
  <si>
    <t>(COMPRA DE JUEGOS DE MESA PARA EL JARDIN DE CONCRETO, EN EL PARQUE DE COLONIA BLANCA, DISTRITO AGUAS CLARAS, SEGÚN LA LEY No. 7755 DEL 23/02/1998).</t>
  </si>
  <si>
    <t>(MEJORAS COMUNALES EN EL SALÓN COMUNAL DE SAN JOSÉ, DISTRITO SAN JOSÉ, SEGÚN LA LEY No. 7755 DEL 23/02/1998).</t>
  </si>
  <si>
    <t>(CONSTRUCCIÓN DE ENMALLADO PERIMETRAL, EN LA PLAZA DE DEPORTES DE LA VICTORIA, DISTRITO SAN JOSÉ, SEGÚN LA LEY No. 7755 DEL 23/02/1998).</t>
  </si>
  <si>
    <t>(CONSTRUCCIÓN DE ENMALLADO PERIMETRAL, EN LA PLAZA DE DEPORTES DE EL DELIRIO, DISTRITO SAN JOSÉ, SEGÚN LA LEY No. 7755 DEL 23/02/1998).</t>
  </si>
  <si>
    <t>(CONSTRUCCIÓN DE ENMALLADO PERIMETRAL, EN LA PLAZA DE DEPORTES DE VILLA NUEVA, DISTRITO SAN JOSÉ, SEGÚN LA LEY No. 7755 DEL 23/02/1998).</t>
  </si>
  <si>
    <t>(CONSTRUCCIÓN DE ENMALLADO PERIMETRAL, EN LA PLAZA DE DEPORTES DE EL PROGRESO, DISTRITO SAN JOSÉ, SEGÚN LA LEY No. 7755 DEL 23/02/1998).</t>
  </si>
  <si>
    <t>(MANTENIMIENTO PARA EL SALÓN COMUNAL DE BARRIO EL JARDIN, DISTRITO BIJAGUA, SEGÚN LA LEY No. 7755 DEL 23/02/1998).</t>
  </si>
  <si>
    <t>(MEJORAS INFRAESTRUCTURA COMUNAL DE BIJAGUA, DISTRITO BIJAGUA, SEGÚN LA LEY No. 7755 DEL 23/02/1998).</t>
  </si>
  <si>
    <t>(COMPRA DE MOBILIARIO Y EQUIPO PARA EL SALÓN COMUNAL DE EL SALTO, DISTRITO BIJAGUA, SEGÚN LA LEY No. 7755 DEL 23/02/1998).</t>
  </si>
  <si>
    <t>(PROYECTO PLAZA DE DEPORTES LAS PAVAS, DISTRITO DELICIAS, SEGÚN LA LEY No. 7755 DEL 23/02/1998).</t>
  </si>
  <si>
    <t>(CONCLUSIÓN DE ACERA PEATONAL DE LA IGLESIA CATÓLICA DE QUEBRADÓN A LA ESCUELA DE QUEBRADÓN, DISTRITO DELICIAS, SEGÚN LA LEY No. 7755 DEL 23/02/1998).</t>
  </si>
  <si>
    <t>(CONCLUSIÓN DE RELLENO DE LA PLAZA DE DEPORTES DE SAN RAMÓN, DISTRITO DELICIAS, SEGÚN LA LEY No. 7755 DEL 23/02/1998).</t>
  </si>
  <si>
    <t>(MEJORAS EN INFRAESTRUCTURA DEL SALÓN COMUNAL DE DELICIAS, DISTRITO DELICIAS, SEGÚN LA LEY No. 7755 DEL 23/02/1998).</t>
  </si>
  <si>
    <t>(MEJORAS EN INFRAESTRUCTURA DEL SALÓN COMUNAL DE BRASILIA, DISTRITO DOS RÍOS, SEGÚN LA LEY No. 7755 DEL 23/02/1998).</t>
  </si>
  <si>
    <t>(MEJORAS EN INFRAESTRUCTURA DE LA SODA DEL SALÓN COMUNAL DE DOS RÍOS, DISTRITO DOS RÍOS, SEGÚN LA LEY No. 7755 DEL 23/02/1998).</t>
  </si>
  <si>
    <t>(MEJORAS EN INFRAESTRUCTURA DEL SALÓN COMUNAL DE LA AMERICA DE DOS RÍOS, DISTRITO DOS RÍOS, SEGÚN LA LEY No. 7755 DEL 23/02/1998).</t>
  </si>
  <si>
    <t>(MEJORAS EN INFRAESTRUCTURA DEL EBAIS DE BIRMANIA, DISTRITO DOS RÍOS, SEGÚN LA LEY No. 7755 DEL 23/02/1998).</t>
  </si>
  <si>
    <t>(MEJORAS EN INFRAESTRUCTURA DEL SALÓN COMUNAL DE LOS LAURELES, DISTRITO DOS RÍOS, SEGÚN LA LEY No. 7755 DEL 23/02/1998).</t>
  </si>
  <si>
    <t>(COMPRA DE MOBILIARIO Y EQUIPO PARA EL SALÓN COMUNAL DE SAN LUIS, DISTRITO DOS RÍOS, SEGÚN LA LEY No. 7755 DEL 23/02/1998).</t>
  </si>
  <si>
    <t>(SEGUNDA ETAPA DE MALLA PERIMETRAL DE LA ESCUELA DE SAN ANTONIO, DISTRITO YOLILLAL, SEGÚN LA LEY No. 7755 DEL 23/02/1998).</t>
  </si>
  <si>
    <t>(COMPRA DE MOBILIARIO Y EQUIPO PARA EL SALÓN COMUNAL DE SAN GABRIEL, DISTRITO YOLILLAL, SEGÚN LA LEY No. 7755 DEL 23/02/1998).</t>
  </si>
  <si>
    <t>(MEJORAS EN INFRAESTRUCTURA DEL COMEDOR DE LA ESCUELA QUEBRADA GRANDE, DISTRITO YOLILLAL, SEGÚN LA LEY No. 7755 DEL 23/02/1998).</t>
  </si>
  <si>
    <t>(LEGALIZACIÓN DE TERRENO DE CEMENTERIO DE MONTECRISTO, DISTRITO YOLILLAL, SEGÚN LA LEY No. 7755 DEL 23/02/1998).</t>
  </si>
  <si>
    <t>(MEJORAS A LA CANCHA DE BASKETBALL DE LAS MILPAS, DISTRITO CANALETE, SEGÚN LA LEY No. 7755 DEL 23/02/1998).</t>
  </si>
  <si>
    <t>(COMPRA DE MOBILIARIO Y EQUIPO PARA EL SALÓN COMUNAL DE LAS BRISAS, DISTRITO CANALETE, SEGÚN LA LEY No. 7755 DEL 23/02/1998).</t>
  </si>
  <si>
    <t>(COMPRA DE MOBILIARIO Y EQUIPO PARA EL SALÓN COMUNAL DE EL PROGRESO DE LLANO AZUL, DISTRITO CANALETE, SEGÚN LA LEY No. 7755 DEL 23/02/1998).</t>
  </si>
  <si>
    <t>(MEJORAS A LA PLAZA DE DEPORTES DE CUATRO CRUCES DE CANALETE, DISTRITO CANALETE, SEGÚN LA LEY No. 7755 DEL 23/02/1998).</t>
  </si>
  <si>
    <t>(COMPRA DE MOBILIARIO Y EQUIPO PARA EL SALÓN COMUNAL DE CANALETE, DISTRITO CANALETE, SEGÚN LA LEY No. 7755 DEL 23/02/1998).</t>
  </si>
  <si>
    <t>(COMPRA DE MOBILIARIO Y EQUIPO PARA EL SALÓN COMUNAL DE BUENA VISTA, DISTRITO CANALETE, SEGÚN LA LEY No. 7755 DEL 23/02/1998).</t>
  </si>
  <si>
    <t>(SEGUNDA ETAPA DE ENMALLADO DE LA PLAZA DE DEPORTES DE ARMENIAS, DISTRITO CANALETE, SEGÚN LA LEY No. 7755 DEL 23/02/1998).</t>
  </si>
  <si>
    <t>(CONSTRUCCIÓN DEL TECHO Y BANCAS EN EL MUELLE DE LOS CHILES, DISTRITO LOS CHILES, SEGÚN LA LEY No. 7755 DEL 23/02/1998).</t>
  </si>
  <si>
    <t>(COMPRA DE LOTE PARA CONSTRUCCIÓN DE OFICINAS MUNICIPALES, DISTRITO LOS CHILES, SEGÚN LA LEY No. 7755 DEL 23/02/1998).</t>
  </si>
  <si>
    <t>(COMPRA DE MATERIALES PARA UNA MALLA PERIMETRAL PARA LA COCINA COMUNAL DE BUENOS AIRES, DISTRITO CAÑO NEGRO, SEGÚN LA LEY No. 7755 DEL 23/02/1998).</t>
  </si>
  <si>
    <t>(COMPRA DE MATERIALES PARA UNA MALLA PERIMETRAL PARA LA ESCUELA DE CAÑO NEGRO, DISTRITO CAÑO NEGRO, SEGÚN LA LEY No. 7755 DEL 23/02/1998).</t>
  </si>
  <si>
    <t>(EQUIPAMIENTO TECNOLÓGICO DEL TALLER INFORMÁTICO DEL COLEGIO DE SAN JOSÉ, DISTRITO EL AMPARO, SEGÚN LA LEY No. 7755 DEL 23/02/1998).</t>
  </si>
  <si>
    <t>(MEJORAS AL PARQUE RECREATIVO PAVÓN, DISTRITO EL AMPARO, SEGÚN LA LEY No. 7755 DEL 23/02/1998).</t>
  </si>
  <si>
    <t>(REMODELACIÓN DE LA INFRAESTRUCTURA DEL SALÓN COMUNAL VASCONIA, DISTRITO EL AMPARO, SEGÚN LA LEY No. 7755 DEL 23/02/1998).</t>
  </si>
  <si>
    <t>(COMPRA DE MATERIALES PARA LA COCINA COMUNAL DE LOS LIRIOS, DISTRITO SAN JORGE, SEGÚN LA LEY No. 7755 DEL 23/02/1998).</t>
  </si>
  <si>
    <t>(COMPRA DE BATIDORA DE CEMENTO DE GASOLINA PARA LA FABRICACIÓN DE ALCANTARILLAS, DISTRITO SAN JORGE, SEGÚN LA LEY No. 7755 DEL 23/02/1998).</t>
  </si>
  <si>
    <t>(COMPRA DE MATERIALES PARA LA COCINA COMUNAL DE TERRANOVA, DISTRITO SAN JORGE, SEGÚN LA LEY No. 7755 DEL 23/02/1998).</t>
  </si>
  <si>
    <t>(ACONDICIONAMIENTO DEL SALÓN MULTIUSO DE SAN RAFAEL, DISTRITO SAN RAFAEL, SEGÚN LA LEY No. 7755 DEL 23/02/1998).</t>
  </si>
  <si>
    <t>(COMPRA DE ZINC, CUMBRERA Y SUMINISTROS PARA INSTALACIÓN EN LA COCINA COMUNAL DE MENQUEGAL, DISTRITO SAN RAFAEL, SEGÚN LA LEY No. 7755 DEL 23/02/1998).</t>
  </si>
  <si>
    <t>(SEGUIMIENTO EN LA CONSTRUCCIÓN DE LA COCINA DE LA PLAZA DE DEPORTES DE SAN JUAN, DISTRITO SAN RAFAEL, SEGÚN LA LEY No. 7755 DEL 23/02/1998).</t>
  </si>
  <si>
    <t>(CONSTRUCCIÓN DE CANCHA MULTIUSO DE COSTA ANA, DISTRITO BUENA VISTA, SEGÚN LA LEY No. 7755 DEL 23/02/1998).</t>
  </si>
  <si>
    <t>(CONSTRUCCIÓN DE VERJAS EN LA ESCUELA Y COMEDOR DE MÓNICO, DISTRITO BUENA VISTA, SEGÚN LA LEY No. 7755 DEL 23/02/1998).</t>
  </si>
  <si>
    <t>(MEJORAS EN LOS CAMINOS DE GUAYABITO A THIALES, DISTRITO BUENA VISTA, SEGÚN LA LEY No. 7755 DEL 23/02/1998).</t>
  </si>
  <si>
    <t>(CONSTRUCCIÓN Y MONTAJE DE ALCANTARILLAS PARA LOS CAMINOS DE LA JURISDICCIÓN DE LA ASOCIACIÓN DE DESARROLLO DE PEJIBAYE, DISTRITO COTE, SEGÚN LA LEY No. 7755 DEL 23/02/1998).</t>
  </si>
  <si>
    <t>(CONSTRUCCIÓN DE COCINA COMUNAL DE LA COMUNIDAD DE LAS LETRAS, DISTRITO KATIRA, SEGÚN LA LEY No. 7755 DEL 23/02/1998).</t>
  </si>
  <si>
    <t>(CONSTRUCCIÓN DE PUENTE SOBRE QUEBRADA DE COCO SALAS, DISTRITO KATIRA, SEGÚN LA LEY No. 7755 DEL 23/02/1998).</t>
  </si>
  <si>
    <t>(COMPRA E INSTALACIÓN DE MÁQUINAS PARA HACER EJERCICIOS EN EL PARQUE UBICADO EN LA URBANIZACIÓN GONZÁLEZ ANGULO, DISTRITO ORIENTAL, SEGÚN LA LEY No. 7755 DEL 23/02/1998).</t>
  </si>
  <si>
    <t>(COMPRA E INSTALACIÓN DE MÁQUINAS PARA HACER EJERCICIOS EN EL PARQUE CONTIGUO A LA PLAZA DE LA SOLEDAD, DISTRITO ORIENTE, SEGÚN LA LEY No. 7755 DEL 23/02/1998).</t>
  </si>
  <si>
    <t>(COMPRA E INSTALACIÓN DE MÁQUINAS PARA HACER EJERCICIOS EN EL PARQUE UBICADO EN LA URBANIZACIÓN LAS BRISAS, DISTRITO ORIENTAL, SEGÚN LA LEY No. 7755 DEL 23/02/1998).</t>
  </si>
  <si>
    <t>(COMPRA E INSTALACIÓN DE MÁQUINAS PARA HACER EJERCICIOS EN EL PARQUE UBICADO EN LA URBANIZACIÓN LOS TULES, DISTRITO ORIENTAL, SEGÚN LA LEY No. 7755 DEL 23/02/1998).</t>
  </si>
  <si>
    <t>(COMPRA DE 16 UNIFORMES ESTAMPADOS Y SUBLIMADOS DEL LICEO DE OCCIDENTE, DISTRITO OCCIDENTAL, SEGÚN LA LEY No. 7755 DEL 23/02/1998).</t>
  </si>
  <si>
    <t>(COMPRA DE IMPLEMENTOS EDUCATIVOS PARA MATERNO Y TRANSICIÓN DE LA UNIDAD PEDAGÓGICA RAFAEL HERNÁNDEZ MADRIZ, DISTRITO OCCIDENTAL, SEGÚN LA LEY No. 7755 DEL 23/02/1998).</t>
  </si>
  <si>
    <t>(COMPRA DE LÁMINAS DE ZINC PARA LA ASOCIACIÓN DE NIÑOS CON PARÁLISIS CEREBRAL, CAPILLA DIVINO NIÑO, DISTRITO OCCIDENTAL, SEGÚN LA LEY No. 7755 DEL 23/02/1998).</t>
  </si>
  <si>
    <t>(COMPRA DE IMPLEMENTOS MÉDICOS PARA EL ÁREA DE SALUD DEL CENTRO DIURNO ADULTO MAYOR DE OCCIDENTE, DISTRITO OCCIDENTAL, SEGÚN LA LEY No. 7755 DEL 23/02/1998).</t>
  </si>
  <si>
    <t>(COMPRA DE MÁQUINAS PARA HACER EJERCICIO PARA SER INSTALADAS EN EL PARQUE INFANTIL DE LA URBANIZACIÓN LOS ALPES CONTIGUO A SALÓN COMUNAL, DISTRITO CARMEN, SEGÚN LA LEY No. 7755 DEL 23/02/1998).</t>
  </si>
  <si>
    <t>(MEJORAS EN LA ENTRADA A LA ALAMEDA DE LA ESCUELA JULIÁN VOLIO LLORENTE, DISTRITO CARMEN, SEGÚN LA LEY No. 7755 DEL 23/02/1998).</t>
  </si>
  <si>
    <t>(DOTAR DE PARRILLAS DEL ALCANTARILLADO PLUVIAL DE LA PLAZA DE DEPORTES DE SAN NICOLÁS, DISTRITO SAN NICOLÁS, SEGÚN LA LEY No. 7755 DEL 23/02/1998).</t>
  </si>
  <si>
    <t>(MEJORAS EN EL SALÓN COMUNAL DE LA ASOCIACIÓN DE DESARROLLO INTEGRAL LA LIMA, DISTRITO SAN NICOLÁS, SEGÚN LA LEY No. 7755 DEL 23/02/1998).</t>
  </si>
  <si>
    <t>(COMPRA DE UNA MESA DE CONCRETO PARA INSTALARLA DENTRO DEL CENTRO EDUCATIVO ARTURO VOLIO, DISTRITO SAN NICOLÁS, SEGÚN LA LEY No. 7755 DEL 23/02/1998).</t>
  </si>
  <si>
    <t>(DOTAR DE CÁMARAS DE VIGILANCIA PARA LA ESCUELA CARLOS MONGE ALFARO OCHOMOGO, DISTRITO SAN NICOLÁS, SEGÚN LA LEY No. 7755 DEL 23/02/1998).</t>
  </si>
  <si>
    <t>(COMPRA DE PISO CERÁMICO Y UN TATAMI PARA EL SALÓN COMUNAL DE LA ASOCIACIÓN ESPECÍFICO PRO MEJORAS LYNDON B. JOHNSON, DISTRITO SAN NICOLÁS, SEGÚN LA LEY No. 7755 DEL 23/02/1998).</t>
  </si>
  <si>
    <t>(CONSTRUCCIÓN DE BANCAS DE LOS EQUIPOS DE FUTBOL Y MEJORAS A LA CANCHA DE FUTBOLL DE LA URBANIZACION LA INMACULADA QUIRCOT, DISTRITO SAN NICOLÁS, SEGÚN LA LEY No. 7755 DEL 23/02/1998).</t>
  </si>
  <si>
    <t>(REALIZAR MEJORAS EN TODAS LAS ACERAS FRENTE AL SALÓN COMUNAL EN QUIRCOT, DISTRITO SAN NICOLÁS, SEGÚN LA LEY No. 7755 DEL 23/02/1998).</t>
  </si>
  <si>
    <t>(COMPRA DE TABLILLAS PVC PARA SER UTILIZADAS EN EL SALÓN COMUNAL EN QUIRCOT, DISTRITO SAN NICOLÁS, SEGÚN LA LEY No. 7755 DEL 23/02/1998).</t>
  </si>
  <si>
    <t>(COMPRA DE UN VIDEO BEAM Y RADIOGRABADORA PARA EL CENTRO EDUCATIVO COOPEROSALES, DISTRITO SAN NICOLÁS, SEGÚN LA LEY No. 7755 DEL 23/02/1998).</t>
  </si>
  <si>
    <t>(COMPRA E INSTALACIÓN DE MATERIALES PARA PLAY GROUND FRENTE AL GIMNASIO CLAUDE HOPE DE AGUA CALIENTE, DISTRITO AGUACALIENTE, SEGÚN LA LEY No. 7755 DEL 23/02/1998).</t>
  </si>
  <si>
    <t>(COMPRA DE MOTOGUADAÑAS PARA LA ASOCIACIÓN DE DESARROLLO INTEGRAL DE MANUEL DE JESÚS JIMÉNEZ, DISTRITO AGUACALIENTE, SEGÚN LA LEY No. 7755 DEL 23/02/1998).</t>
  </si>
  <si>
    <t>(COMPRA E INSTALACIÓN DE EQUIPO MECÁNICO DE EJERCICIOS AL AIRE LIBRE PARA LA ASOCIACIÓN DE DESARROLLO PRO MEJORAS BARRIO LA PITHAYA, DISTRITO AGUACALIENTE, SEGÚN LA LEY No. 7755 DEL 23/02/1998).</t>
  </si>
  <si>
    <t>(INSTALACIÓN DE MÁQUINAS PARA EJERCICIO AL AIRE LIBRE EN EL ÁREA RECREATIVA DE LA URBANIZACIÓN ARENILLA, DISTRITO GUADALUPE, SEGÚN LA LEY No. 7755 DEL 23/02/1998).</t>
  </si>
  <si>
    <t>(INSTALACIÓN DE MÁQUINAS PARA EJERCICIO AL AIRE LIBRE EN LA COMUNIDAD DE LOMA LARGA, DISTRITO CORRALILLO, SEGÚN LA LEY No. 7755 DEL 23/02/1998).</t>
  </si>
  <si>
    <t>(PARA MALLA PERIMETRAL DEL SECTOR OESTE DE LA PLAZA DE DEPORTES DE TIERRA BLANCA, DISTRITO TIERRA BLANCA, SEGÚN LA LEY No. 7755 DEL 23/02/1998).</t>
  </si>
  <si>
    <t>(CONSTRUCCIÓN DE ACERA PARA EL CEMENTERIO DE LA COMUNIDAD DE DULCE NOMBRE, DISTRITO DULCE NOMBRE, SEGÚN LA LEY No. 7755 DEL 23/02/1998).</t>
  </si>
  <si>
    <t>(COMPRA DE MÁQUINAS PARA HACER EJERCICIO AL AIRE LIBRE EN LA URBANIZACIÓN LA BARCA EN BARRIO LOS ÁNGELES, DISTRITO LLANO GRANDE, SEGÚN LA LEY No. 7755 DEL 23/02/1998).</t>
  </si>
  <si>
    <t>(MEJORAS AL SALÓN COMUNAL DE COPALCHI (PARA DISEÑO Y SOLUCIÓN CONSTRUCTIVA DE RECOLECCIÓN DE AGUAS PLUVIALES Y MANTENIMIENTO DE LA INFRAESTRUCTUR DEL SALÓN COMUNAL), DISTRITO QUEBRADILLA, SEGÚN LA LEY No. 7755 DEL 23/02/1998).</t>
  </si>
  <si>
    <t>(COMPRA DE MOBILIARIO PARA EL SALÓN COMUNAL DE UJARRÁS, DISTRITO PARAÍSO, SEGÚN LA LEY No. 7755 DEL 23/02/1998).</t>
  </si>
  <si>
    <t>(MEJORAS AL EDIFICIO DE LA CRUZ ROJA DE PARAÍSO, DISTRITO PARAÍSO, SEGÚN LA LEY No. 7755 DEL 23/02/1998).</t>
  </si>
  <si>
    <t>(MEJORAS AL GIMNASIO DE LA ESCUELA DE BIRRISITO, DISTRITO PARAÍSO, SEGÚN LA LEY No. 7755 DEL 23/02/1998).</t>
  </si>
  <si>
    <t>(CONSTRUCCIÓN Y COMPRA DE MATERIALES PARA COMEDOR DE LA ESCUELA MIGUEL PICADO BARQUERO, DISTRITO SANTIAGO, SEGÚN LA LEY No. 7755 DEL 23/02/1998).</t>
  </si>
  <si>
    <t>(CANALIZACIÓN DE LAS AGUAS DE LA ASEQUÍA AL FRENTE DEL TEMPLO COLONIAL CATÓLICO DE OROSI, DISTRITO OROSI, SEGÚN LA LEY No. 7755 DEL 23/02/1998).</t>
  </si>
  <si>
    <t>(CONSTRUIR UN PARQUE INFANTIL EN URASCA, DISTRITO CACHÍ, SEGÚN LA LEY No. 7755 DEL 23/02/1998).</t>
  </si>
  <si>
    <t>(COMPRA E INSTALACIÓN DE EQUIPO DE RECREACIÓN FÍSICA PARA NIÑOS DE LA ESCUELA SANTA LUCÍA, DISTRITO LLANOS DE SANTA LUCÍA, SEGÚN LA LEY No. 7755 DEL 23/02/1998).</t>
  </si>
  <si>
    <t>(COMPRA E INSTALACIÓN DE EQUIPO DE RECREACIÓN FÍSICA PARA NIÑOS DE LA ESCUELA RESCATE DE UJARRÁS, DISTRITO LLANOS DE SANTA LUCÍA, SEGÚN LA LEY No. 7755 DEL 23/02/1998).</t>
  </si>
  <si>
    <t>(CONSTRUCCIÓN DE SEGUNDA ETAPA DE ACERA AL COSTADO OESTE DE LA PLAZA DE DEPORTES CHIZETA ROJAS, DISTRITO TRES RÍOS, SEGÚN LA LEY No. 7755 DEL 23/02/1998).</t>
  </si>
  <si>
    <t>(CONSTRUCCIÓN DE ACERAS EN CALLE MESEN, DISTRITO SAN DIEGO, SEGÚN LA LEY No. 7755 DEL 23/02/1998).</t>
  </si>
  <si>
    <t>(COMPRA, INSTALACIÓN Y OBRAS COMPLEMENTARIAS, JUEGOS INFANTILES PARA LA RECREACIÓN DE LA COMUNIDAD DE VISTAS DEL ESTE, DISTRITO SAN JUAN, SEGÚN LA LEY No. 7755 DEL 23/02/1998).</t>
  </si>
  <si>
    <t>(COMPRA Y COLOCACIÓN DE JUEGOS INFANTILES EN LA COMUNIDAD DE SAN RAFAEL, DISTRITO SAN RAFAEL, SEGÚN LA LEY No. 7755 DEL 23/02/1998).</t>
  </si>
  <si>
    <t>(RECONSTRUCCIÓN DEL PARQUE INFANTIL, CONSTRUCCION DE CUNETAS ACERAS Y MALLA EN LA URBANIZACIÓN LOS LIRIOS, DISTRITO CONCEPCIÓN, SEGÚN LA LEY No. 7755 DEL 23/02/1998).</t>
  </si>
  <si>
    <t>(COMPRA DE PLAY PARA NIÑOS Y NIÑAS DE JUEGOS INFANTILES Y OBRAS COMPLEMENTARIAS, DISTRITO DULCE NOMBRE, SEGÚN LA LEY No. 7755 DEL 23/02/1998).</t>
  </si>
  <si>
    <t>(MEJORAS PARA LA SEGURIDAD PEATONAL INTERNAS DEL PARQUE RESIDENCIAL BELLO MONTE, DISTRITO SAN RAMÓN, SEGÚN LA LEY No. 7755 DEL 23/02/1998).</t>
  </si>
  <si>
    <t>(LASTREO DE LA SEGUNDA ETAPA DE CALLE CORIS, DISTRITO RÍO AZUL, SEGÚN LA LEY No. 7755 DEL 23/02/1998).</t>
  </si>
  <si>
    <t>(CONSTRUCCIÓN DE UNA CANCHA DE VOLEIBOL PLAYA EN LA VICTORIA, DISTRITO JUAN VIÑAS, SEGÚN LA LEY No. 7755 DEL 23/02/1998).</t>
  </si>
  <si>
    <t>(COLOCACIÓN DE 150 MTS LINEALES DE MALLA Y ALUMBRADO PARA EL CEMENTERIO MUNICIPAL, DISTRITO TUCURRIQUE, SEGÚN LA LEY No. 7755 DEL 23/02/1998).</t>
  </si>
  <si>
    <t>(CONSTRUCCIÓN DE MURO DE CONTENCIÓN EN EL CEMENTERIO DE EL HUMO, DISTRITO PEJIBALLE, SEGÚN LA LEY No. 7755 DEL 23/02/1998).</t>
  </si>
  <si>
    <t>(CONSTRUCCIONES, ADICIONES Y MEJORAS A LA CANCHA MULTIUSOS DE LA COMUNIDAD DE NUEVOS HORIZONTES, DISTRITO LA TURRIALBA, SEGÚN LA LEY No. 7755 DEL 23/02/1998).</t>
  </si>
  <si>
    <t>(COLOCACIÓN DE MALLA PERIMETRAL EN LA ESCUELA DE MURCIA, DISTRITO TURRIALBA, SEGÚN LA LEY No. 7755 DEL 23/02/1998).</t>
  </si>
  <si>
    <t>(CONSTRUCCIONES, ADICIONES Y MEJORAS EN EL SALÓN COMUNAL DE BARRIO PROYECTO EN COLORADO, DISTRITO LA TURRIALBA, SEGÚN LA LEY No. 7755 DEL 23/02/1998).</t>
  </si>
  <si>
    <t>(CONSTRUCCIONES, ADICIONES Y MEJORAS PARA LOS CAMERINOS DE LA PLAZA DE FÚTBOLL DE LA COMUNIDAD DE CANADA, DISTRITO LA SUIZA, SEGÚN LA LEY No. 7755 DEL 23/02/1998).</t>
  </si>
  <si>
    <t>(ADICIONES Y MEJORAS AL ACUEDUCTO DEL ASENTAMIENTO ODÍN, DISTIRTO PERALTA, SEGÚN LA LEY No. 7755 DEL 23/02/1998).</t>
  </si>
  <si>
    <t>(MEJORAS AL CAMINO CALLE EL BANCO, DISTRITO SANTA CRUZ, SEGÚN LA LEY No. 7755 DEL 23/02/1998).</t>
  </si>
  <si>
    <t>(CONSTRUCCIONES, ADICIONES Y MEJORAS EN LA PLAZA DE DEPORTES Y CAMERINOS DE LA COMUNIDAD DE EL CAS, DISTRITO SANTA TERESITA, SEGÚN LA LEY No. 7755 DEL 23/02/1998).</t>
  </si>
  <si>
    <t>(CONSTRUCCIONES, ADICIONES Y MEJORAS EN LA PLAZA DE DEPORTES Y CAMERINOS DE LA COMUNIDAD DE CIMARRÓN, DISTRITO SANTA TERESITA, SEGÚN LA LEY No. 7755 DEL 23/02/1998).</t>
  </si>
  <si>
    <t>(COMPRA E INSTALACIÓN DE MÁQUINAS ESTACIONARIAS DE EJERCICIOS EN PAVONES PARA LAS COMUNIDADES DE CHITARÍA Y SITIO MATA, DISTRITO PAVONES, SEGÚN LA LEY No. 7755 DEL 23/02/1998).</t>
  </si>
  <si>
    <t>(COMPRA E INSTALACIÓN DE MÁQUINAS ESTACIONARIAS DE EJERCICIOS EN TUIS, CIEN MANZANAS Y LAS NUBES, DISTRITO TUIS, SEGÚN LA LEY No. 7755 DEL 23/02/1998).</t>
  </si>
  <si>
    <t>(CONSTRUCCIONES, ADICIONES Y MEJORAS EN EL SALÓN COMUNAL DE SAN ANTONIO, DISTRITO TAYUTIC, SEGÚN LA LEY No. 7755 DEL 23/02/1998).</t>
  </si>
  <si>
    <t>(CONSTRUCCIONES, ADICIONES Y MEJORAS A LA CANCHA MULTIUSOS DEL BARRIO SAN MARTÍN, DISTRITO TAYUTIC, SEGÚN LA LEY No. 7755 DEL 23/02/1998).</t>
  </si>
  <si>
    <t>(CONSTRUCCIÓN DE CUNETAS REVESTIDAS EN EL CAMINO A AQUIARES, DISTRITO SANTA ROSA, SEGÚN LA LEY No. 7755 DEL 23/02/1998).</t>
  </si>
  <si>
    <t>(CONSTRUCCIÓN DE CUNETAS REVESTIDAS EN EL CAMINO A LINDA VISTA, DISTRITO SANTA ROSA, SEGÚN LA LEY No. 7755 DEL 23/02/1998).</t>
  </si>
  <si>
    <t>(CONSTRUCCIÓN DE CUNETAS REVESTIDAS EN EL CAMINO AL CEMENTERIO DE TRES EQUIS, DISTRITO TRES EQUIS, SEGÚN LA LEY No. 7755 DEL 23/02/1998).</t>
  </si>
  <si>
    <t>(CONSTRUCCIÓN DE ACERA A UN COSTADO DE LA FILIAL MARÍA AUXILIADORA, AZUL, DISTRITO LA ISABEL, SEGÚN LA LEY No. 7755 DEL 23/02/1998).</t>
  </si>
  <si>
    <t>(COMPRA DE EQUIPO DE CÓMPUTO, IMPRESORA, ESCRITORIO, SILLA Y UPS PARA LA ASOCIACIÓN DE DESARROLLO INTEGRAL DE LA COMUNIDAD DE ALTO VARAS, DISTRITO LA ISABEL, SEGÚN LA LEY No. 7755 DEL 23/02/1998).</t>
  </si>
  <si>
    <t>(CONSTRUCCIONES, ADICIONES Y MEJORAS EN EL PARQUE DE LA URBANIZACIÓN EL VEROLIS 1, DISTRITO LA ISABEL, SEGÚN LA LEY No. 7755 DEL 23/02/1998).</t>
  </si>
  <si>
    <t>(ATENDER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CHIRRIPÓ).</t>
  </si>
  <si>
    <t>(CONTINUACIÓN DE LA CONSTRUCCIÓN DE LA ACERA DE PATALILLO EN SU II ETAPA, DISTRITO PACAYAS, SEGÚN LA LEY No. 7755 DEL 23/02/1998).</t>
  </si>
  <si>
    <t>(CONSTRUCCIÓN DE PARQUE RECREATIVO EN LA COMUNIDAD DE CERVANTES, DISTRITO CERVANTES, SEGÚN LA LEY No. 7755 DEL 23/02/1998).</t>
  </si>
  <si>
    <t>(CONSTRUCCIÓN DE ACERA EN LA COMUNIDAD DE CAPELLADES CENTRO, DISTRITO CAPELLADES, SEGÚN LA LEY No. 7755 DEL 23/02/1998).</t>
  </si>
  <si>
    <t>(CIERRE PERIMETRAL DE LA CANCHA MULTIUSOS DE LA COMUNIDAD DE SAN RAFAEL, DISTRITO SAN RAFAEL, SEGÚN LA LEY No. 7755 DEL 23/02/1998).</t>
  </si>
  <si>
    <t>(CONSTRUCCIÓN DE PUENTE PEATONAL, COSTADO ESTE DEL EBAIS DE SAN RAFAEL DE OREAMUNO, SOBRE RÍO CHINCHILLA, DISTRITO SAN RAFAEL, SEGÚN LA LEY No. 7755 DEL 23/02/1998).</t>
  </si>
  <si>
    <t>(MEJORAMIENTO DE LA SUPERFICIE DE RUEDO, SISTEMA DE DRENAJE, CALLE BAJILLO, BARRIO EL BOSQUE, DISTRITO SAN RAFAEL, SEGÚN LA LEY No. 7755 DEL 23/02/1998).</t>
  </si>
  <si>
    <t>(BACHEO EN CALLE MUNICIPAL FRENTE AL EBAIS DE SAN RAFAEL, DISTRITO SAN RAFAEL, SEGÚN LA LEY No. 7755 DEL 23/02/1998).</t>
  </si>
  <si>
    <t>(RESTAURACIÓN DE ACERAS ALREDEDOR DE LA IGLESIA CATÓLICA, DISTRITO COT, SEGÚN LA LEY No. 7755 DEL 23/02/1998).</t>
  </si>
  <si>
    <t>(COMPRA DE LASTRE PARA LA CALLE DEL DISTRITO DE COT, CALLE LOS RIVERA, DISTRITO COT, SEGÚN LA LEY No. 7755 DEL 23/02/1998).</t>
  </si>
  <si>
    <t>(ARREGLO DEL CAMINO DEL EBAIS DE SAN JUAN DE CHICUA, DISTRITO POTRERO CERRADO, SEGÚN LA LEY No. 7755 DEL 23/02/1998).</t>
  </si>
  <si>
    <t>(CONSTRUCCIÓN DE AULA EN EL CEN-CINAI DE CIPRESES, DISTRITO CIPRESES, SEGÚN LA LEY No. 7755 DEL 23/02/1998).</t>
  </si>
  <si>
    <t>(MEJORAS DEL CORDÓN Y CAÑO DE LA COMUNIDAD DE SANTA ROSA, DISTRITO SANTA ROSA, SEGÚN LA LEY No. 7755 DEL 23/02/1998).</t>
  </si>
  <si>
    <t>(ADQUISICIÓN DE MOBILIARIO PARA LA ESCUELA LA ASUNCIÓN, DISTRITO TEJAR, SEGÚN LA LEY No. 7755 DEL 23/02/1998).</t>
  </si>
  <si>
    <t>(MEJORAS EN LA CAPILLA CATÓLICA DE LAS CATALINAS, DISTRITO TEJAR, SEGÚN LA LEY No. 7755 DEL 23/02/1998).</t>
  </si>
  <si>
    <t>(CONSTRUCCIÓN DE ACERAS Y CORDÓN DE CAÑO AL COSTADO NORTE Y OESTE DE LA IGLESIA CATÓLICA DE SABANA GRANDE, DISTRITO TEJAR, SEGÚN LA LEY No. 7755 DEL 23/02/1998).</t>
  </si>
  <si>
    <t>(MEJORAS AL SALÓN COMUNAL DE HIGUITO, DISTRITO SAN ISIDRO, SEGÚN LA LEY No. 7755 DEL 23/02/1998).</t>
  </si>
  <si>
    <t>(MEJORAS AL SALÓN COMUNAL DE CONVENTILLOS, DISTRITO SAN ISIDRO, SEGÚN LA LEY No. 7755 DEL 23/02/1998).</t>
  </si>
  <si>
    <t>(MEJORAS AL SALÓN COMUNAL DE CASA MATA, DISTRITO SAN ISIDRO, SEGÚN LA LEY No. 7755 DEL 23/02/1998).</t>
  </si>
  <si>
    <t>(ENCUNETADO DE CALLE PRINCIPAL DE PALO VERDE, DISTRITO SAN ISIDRO, SEGÚN LA LEY No. 7755 DEL 23/02/1998).</t>
  </si>
  <si>
    <t>(REMODELACIÓN DE CAPILLA DE VELACIÓN EN EL CEMENTERIO DE TABLÓN, DISTRITO TOBOSI, SEGÚN LA LEY No. 7755 DEL 23/02/1998).</t>
  </si>
  <si>
    <t>(ENCUNETADO DE CALLE BARRIO LA CRUZ, DISTRITO TOBOSI, SEGÚN LA LEY No. 7755 DEL 23/02/1998).</t>
  </si>
  <si>
    <t>(ENCUNETADO DE AGUAS EN CALLE PRINCIPAL PURIRES, DISTRITO TOBOSI, SEGÚN LA LEY No. 7755 DEL 23/02/1998).</t>
  </si>
  <si>
    <t>(MEJORAS DEL CAMINO EL ALTO EN LASTRE, DISTRITO PATIO DE AGUA, SEGÚN LA LEY No. 7755 DEL 23/02/1998).</t>
  </si>
  <si>
    <t>(MEJORAS AL SALÓN COMUNAL SAN MARTÍN, DISTRITO PATIO DE AGUA, SEGÚN LA LEY No. 7755 DEL 23/02/1998).</t>
  </si>
  <si>
    <t>(MEJORAS A LA CALLE PRINCIPAL CARAGRAL, DISTRITO PATIO DE AGUA, SEGÚN LA LEY No. 7755 DEL 23/02/1998).</t>
  </si>
  <si>
    <t>(INSTALACIÓN DE ASIENTOS EN GRADERÍA, PINTURA, PROTECCIÓN DEL TECHO CONTRA GOLPES Y REMARCACIÓN DE LA CANCHA MULTIUSO DE LA COMUNIDAD DE SAN FRANCISCO, DISTRITO SAN FRANCISCO, SEGÚN LA LEY No. 7755 DEL 23/02/1998).</t>
  </si>
  <si>
    <t>(COMPRA DE REFRIGERADORAS, COCINAS ELÉCTRICAS, MICRO-HONDAS, SILLAS Y MESAS PLEGABLES PARA LOS SALONES COMUNALES DE MONTE ROSA, LAGUNILLA Y URBANIZACIÓN EL TRÉBOL, DISTRITO ULLOA, SEGÚN LA LEY No. 7755 DEL 23/02/1998).</t>
  </si>
  <si>
    <t>(CONSTRUCCIÓN DE CUNETAS EN CALLE PRINCIPAL A SAN RAFAEL, DISTRITO VARA BLANCA, SEGÚN LA LEY No. 7755 DEL 23/02/1998).</t>
  </si>
  <si>
    <t>(REPARACIÓN DE KIOSKO Y ÁREA DE JUEGOS INFANTILES DEL PARQUE DE LA URBANIZACIÓN JUAN PABLO II, DISTRITO BARVA, SEGÚN LA LEY No. 7755 DEL 23/02/1998).</t>
  </si>
  <si>
    <t>(COMPRA DE MÁQUINAS PARA HACER EJERCICIOS PARA EL PARQUE JUAN PABLO II, DISTRITO SAN PEDRO, SEGÚN LA LEY No. 7755 DEL 23/02/1998).</t>
  </si>
  <si>
    <t>(REMODELACIÓN DE PLAY GROUND DE LA URBANIZACIÓN MONTE HIEDRA, DISTRITO SAN PABLO, SEGÚN LA LEY No. 7755 DEL 23/02/1998).</t>
  </si>
  <si>
    <t>(REMODELACIÓN A LA CANCHA DE FÚTBOLL DE SAN ROQUE CENTRO, DISTRITO SAN ROQUE, SEGÚN LA LEY No. 7755 DEL 23/02/1998).</t>
  </si>
  <si>
    <t>(INSTALACIÓN DE CÁMARAS DE VIGILANCIA EN LAS ZONAS DE CALLE EL PEDREGAL, LA PLAZA DE SANTA LUCÍA, CALLE LA GITANA, URBANIZACIONES IRIS Y ESMERALDA, DISTRITO SANTA LUCÍA, SEGÚN LA LEY No. 7755 DEL 23/02/1998).</t>
  </si>
  <si>
    <t>(PROYECTO DE INSTALACIÓN DE CÁMARAS DE VIDEO DE VIGILANCIA EN LA COMUNIDAD DE SAN JOSÉ DE LA MONTAÑA, DISTRITO SAN JOSÉ DE LA MONTAÑA, SEGÚN LA LEY No. 7755 DEL 23/02/1998).</t>
  </si>
  <si>
    <t>(COMPRA DE INSTRUMENTOS PARA LA ESCUELA MUNICIPAL DE MÚSICA, DISTRITO SANTO DOMINGO, SEGÚN LA LEY No. 7755 DEL 23/02/1998).</t>
  </si>
  <si>
    <t>(MEJORAS EN INFRAESTRUCTURA DEL PARQUE DE LA COMUNIDAD DE YURUSTI, DISTRITO SAN VICENTE, SEGÚN LA LEY No. 7755 DEL 23/02/1998).</t>
  </si>
  <si>
    <t>(COMPRA DE MATERIALES Y SUMINISTROS PARA MEJORAS EN LA INFRAESTRUCTURA DE LA ESCUELA BARRIO EL SOCORRO, DISTRITO SAN MIGUEL, SEGÚN LA LEY No. 7755 DEL 23/02/1998).</t>
  </si>
  <si>
    <t>(COMPRA DE TOLDO PARA LAS COMUNIDADES DE TRINIDAD, PLATANARES Y SAN JERÓNIMO, DISTRITO PARACITO, SEGÚN LA LEY No. 7755 DEL 23/02/1998).</t>
  </si>
  <si>
    <t>(MEJORAS AL CEN-CINAI DE SANTO TOMÁS, DISTRITO SANTO TOMÁS, SEGÚN LA LEY No. 7755 DEL 23/02/1998).</t>
  </si>
  <si>
    <t>(CONSTRUCCIÓN DE ACERAS EN LA COMUNIDAD DE SANTA ROSA, DISTRITO SANTA ROSA, SEGÚN LA LEY No. 7755 DEL 23/02/1998).</t>
  </si>
  <si>
    <t>(MEJORAS AL EDIFICIO DE LA ASOCIACIÓN CASA DIURNA DEL ADULTO MAYOR ESPERANZA DEL ZURQUÍ, DISTRITO TURES, SEGÚN LA LEY No. 7755 DEL 23/02/1998).</t>
  </si>
  <si>
    <t>(MEJORAMIENTO EN LA INFRAESTRUCTURA DEL EBAIS DE SAN LUIS, DISTRITO PARÁ, SEGÚN LA LEY No. 7755 DEL 23/02/1998).</t>
  </si>
  <si>
    <t>(REPARACIÓN DEL PISO Y PINTURA DE LA CANCHA DEL GIMNASIO DEL LICEO DE SANTA BÁRBARA, DISTRITO SANTA BÁRBARA, SEGÚN LA LEY No. 7755 DEL 23/02/1998).</t>
  </si>
  <si>
    <t>(CONSTRUCCIÓN DE 100 MTS DE ACERA EN CALLE LAS AMÉRICAS, DISTRITO SAN PEDRO, SEGÚN LA LEY No. 7755 DEL 23/02/1998).</t>
  </si>
  <si>
    <t>(CONSTRUCCIÓN DE ACERAS PARA PEATONES DEL DISTRITO DE SAN JUAN, DISTRITO SAN JUAN, SEGÚN LA LEY No. 7755 DEL 23/02/1998).</t>
  </si>
  <si>
    <t>(REMODELACIÓN DEL SALÓN COMUNAL DE LA COMUNIDAD DE JESÚS, DISTRITO JESÚS, SEGÚN LA LEY No. 7755 DEL 23/02/1998).</t>
  </si>
  <si>
    <t>(CIERRE PERIMETRAL Y CONSTRUCCIÓN DE PLANCHE EN CONCRETO EN UN PARQUE PARA JUEGOS PARA NIÑOS, 400 MTS AL NORTE DEL BAR LA AMISTAD EN SAN JOSÉ DE ALTAGRACIA, DISTRITO JESÚS, SEGÚN LA LEY No. 7755 DEL 23/02/1998).</t>
  </si>
  <si>
    <t>(CONTINUAR CON EL MURO DE CONTENCIÓN DE LA PLAZA DE DEPORTES DE EL ROBLE, DISTRITO SANTO DOMINGO, SEGÚN LA LEY No. 7755 DEL 23/02/1998).</t>
  </si>
  <si>
    <t>(CONTINUACIÓN DE ENTUBADO, ACERA Y TAPAS PARA CAJAS DE REGISTRO EN CALLE POTRERILLOS, DISTRITO PURABÁ, SEGÚN LA LEY No. 7755 DEL 23/02/1998).</t>
  </si>
  <si>
    <t>(CONSTRUCCIÓN DE CASETILLA DE PARADA DE BUS Y PARTE DE LA ACERA QUE DA ACCESO A LA MISMA EN BARRIO SAN MARTÍN, DISTRITO SAN RAFAEL, SEGÚN LA LEY No. 7755 DEL 23/02/1998).</t>
  </si>
  <si>
    <t>(EQUIPAMIENTO EN LÍNEA BLANCA Y MOBILIARIO EN LA CASA SCOUT EN LA COMUNIDAD DE SANTÍSIMA TRINIDAD, DISTRITO SAN JOSECITO, SEGÚN LA LEY No. 7755 DEL 23/02/1998).</t>
  </si>
  <si>
    <t>(COMPRA DE PLAY GROUND PARA LA COMUNIDAD DEL RESIDENCIAL MALINCHE EN LA SUIZA, DISTRITO SANTIAGO, SEGÚN LA LEY No. 7755 DEL 23/02/1998).</t>
  </si>
  <si>
    <t>(CONSTRUCCIÓN DE ESCAMPADEROS EN PARADAS DE TRANSPORTE PÚBLICO EN LA COMUNIDAD, DISTRITO ÁNGELES, SEGÚN LA LEY No. 7755 DEL 23/02/1998).</t>
  </si>
  <si>
    <t>(ACONDICIONAMIENTO DEL SALÓN MULTIUSO DE CONCEPCIÓN, DISTRITO CONCEPCIÓN, SEGÚN LA LEY No. 7755 DEL 23/02/1998).</t>
  </si>
  <si>
    <t>(PROYECTO DE ACCESIBILIDAD SEGÚN LEY 7600 EN CALLE SAN LUIS, DISTRITO SAN JOSÉ, SEGÚN LA LEY No. 7755 DEL 23/02/1998).</t>
  </si>
  <si>
    <t>(CONSTRUCCIÓN, RECONSTRUCCIÓN, MEJORAMIENTO DE OBRAS Y MANTENIMIENTO DE ESPACIOS MUNICIPALES DE LOS PARQUES DE LA COMUNIDAD DE LA RIBERA, DISTRITO RIBERA, SEGÚN LA LEY No. 7755 DEL 23/02/1998).</t>
  </si>
  <si>
    <t>(CONSTRUCCIÓN DE CANCHA MULTIUSOS EN LA URBANIZACIÓN VILLAS DEL RÍO, DISTRITO BARRANTES, SEGÚN LA LEY No. 7755 DEL 23/02/1998).</t>
  </si>
  <si>
    <t>(COMPRA DE MÁQUINAS AL AIRE LIBRE PARA ADULTOS MAYORES Y PERSONAS CON DISCAPACIDAD EN EL PARQUE DE LOS EXPRESIDENTES, DISTRITO SAN PABLO, SEGÚN LA LEY No. 7755 DEL 23/02/1998).</t>
  </si>
  <si>
    <t>(COMPRA DE GIMNASIOS AL AIRE LIBRE EN LA COMUNIDAD DE RINCÓN DE SABANILLA, DISTRITO SABANILLA, SEGÚN LA LEY No. 7755 DEL 23/02/1998).</t>
  </si>
  <si>
    <t>(ARREGLOS Y MEJORAS EN LAS PRINCIPALES ACERAS DE PUERTO VIEJO, DISTRITO PUERTO VIEJO, SEGÚN LA LEY No. 7755 DEL 23/02/1998).</t>
  </si>
  <si>
    <t>(CONSTRUCCIÓN DE COCINA COMUNAL EN SAN ISIDRO, DISTRITO LA VIRGEN, SEGÚN LA LEY No. 7755 DEL 23/02/1998).</t>
  </si>
  <si>
    <t>(CONSTRUCCIÓN DE SALÓN MULTIUSO DEL COLEGIO AMBIENTALISTA DE HORQUETAS, UBICADO EN LA RAMBLA, DISTRITO HORQUETAS, SEGÚN LA LEY No. 7755 DEL 23/02/1998).</t>
  </si>
  <si>
    <t>(CONSTRUCCIÓN DE UN AULA PARA LOS NIÑOS DEL KÍNDER DE LA COMUNIDAD DE PUEBLO NUEVO, DISTRITO LLANURAS DEL GASPAR, SEGÚN LA LEY No. 7755 DEL 23/02/1998).</t>
  </si>
  <si>
    <t>(CERRAR EL PERÍMETRO DEL ÁREA COMUNAL DE LOS ÁNGELES, DISTRITO CUREÑA, SEGÚN LA LEY No. 7755 DEL 23/02/1998).</t>
  </si>
  <si>
    <t>(COMPRA DE MATERIALES PARA MEJORAS DE LA AVENIDA 25 DE JULIO, DISTRITO LIBERIA, SEGÚN LA LEY No. 7755 DEL 23/02/1998).</t>
  </si>
  <si>
    <t>(CONSTRUCCIÓN DE ACERA PEATONAL EN BUENA VISTA, DISTRITO CAÑAS DULCES, SEGÚN LA LEY No. 7755 DEL 23/02/1998).</t>
  </si>
  <si>
    <t>(MEJORAS EN EL ÁREA RECREATIVA EN BARRIO SAN ANTONIO, DISTRITO MAYORGA, SEGÚN LA LEY No. 7755 DEL 23/02/1998).</t>
  </si>
  <si>
    <t>(PROYECTO DE I ETAPA DE CUNETADO Y COLOCACIÓN DE CABEZALES EN BARRIO EL CARMEN DE GUARDIA, DISTRITO NACASCOLO, SEGÚN LA LEY No. 7755 DEL 23/02/1998).</t>
  </si>
  <si>
    <t>(COMPRA DE DOS PLAY GROUND PARA EL KINDER DE CURUBANDÉ Y LA ESCUELA DE GUADALUPE, DISTRITO CURUBANDÉ, SEGÚN LA LEY No. 7755 DEL 23/02/1998).</t>
  </si>
  <si>
    <t>(MEJORAS AL SALÓN COMUNAL DE PERDERNAL, DISTRITO NICOYA, SEGÚN LA LEY No. 7755 DEL 23/02/1998).</t>
  </si>
  <si>
    <t>(MEJORAS EN LA PLAZA DE FUTBOLL LA PANGOLA, BARRIO VIRGINIA, DISTRITO NICOYA, SEGÚN LA LEY No. 7755 DEL 23/02/1998).</t>
  </si>
  <si>
    <t>(REMODELACIÓN DEL PLAY GROUND DE CAIMITAL, DISTRITO NICOYA, SEGÚN LA LEY No. 7755 DEL 23/02/1998).</t>
  </si>
  <si>
    <t>(CONSTRUCCIÓN DE REDUCTORES DE VELOCIDAD EN BARRIO BOSQUES DON JOSÉ, DISTRITO NICOYA, SEGÚN LA LEY No. 7755 DEL 23/02/1998).</t>
  </si>
  <si>
    <t>(CONSTRUCCIÓN DE SALÓN MULTIUSO DE LA ESCUELA OMAR DENGO GUERRERO DE SANTA ANA, DISTRITO NICOYA, SEGÚN LA LEY No. 7755 DEL 23/02/1998).</t>
  </si>
  <si>
    <t>(SEGUNDA ETAPA DEL PROYECTO DE ENMALLADO DEL PLAY GROUND DE SAN JOAQUÍN, DISTRITO MANSIÓN, SEGÚN LA LEY No. 7755 DEL 23/02/1998).</t>
  </si>
  <si>
    <t>(RECONSTRUCCIÓN DE LA CAPTACIÓN DE AGUA EN IGUANITA, DISTRITO MANSIÓN, SEGÚN LA LEY No. 7755 DEL 23/02/1998).</t>
  </si>
  <si>
    <t>(MEJORAS A LA ZONA FERIAL DE LA COMUNIDAD DE SAN ANTONIO, DISTRITO SAN ANTONIO, SEGÚN LA LEY No. 7755 DEL 23/02/1998).</t>
  </si>
  <si>
    <t>(MEJORAS AL REDONDEL DE LA MONTAÑITA DE SAN ANTONIO, DISTRITO SAN ANTONIO, SEGÚN LA LEY No. 7755 DEL 23/02/1998).</t>
  </si>
  <si>
    <t>(MEJORAS AL SISTEMA ELÉCTRICO DEL SALÓN COMUNAL DE ROBLAR, DISTRITO QUEBRADA HONDA, SEGÚN LA LEY No. 7755 DEL 23/02/1998).</t>
  </si>
  <si>
    <t>(COMPRA DE ENFRIADOR INDUSTRIAL PARA LA ASOCIACIÓN DE DESARROLLO INTEGRAL DE QUEBRADA HONDA, DISTRITO QUEBRADA HONDA, SEGÚN LA LEY No. 7755 DEL 23/02/1998).</t>
  </si>
  <si>
    <t>(COMPRA DE MOBILIARIO PARA EL SALÓN COMUNAL DE POCHOTE, DISTRITO QUEBRADA HONDA, SEGÚN LA LEY No. 7755 DEL 23/02/1998).</t>
  </si>
  <si>
    <t>(COLOCAR BANCAS DE CONCRETO ALREDEDOR DE LA PLAZA DE DEPORTES DE SAN JUAN, DISTRITO QUEBRADA HONDA, SEGÚN LA LEY No. 7755 DEL 23/02/1998).</t>
  </si>
  <si>
    <t>(COMPRA DE ENFRIADOR INDUSTRIAL PARA LA ASOCIACIÓN DE DESARROLLO INTEGRAL DE TORTUGUERO, DISTRITO QUEBRADA HONDA, SEGÚN LA LEY No. 7755 DEL 23/02/1998).</t>
  </si>
  <si>
    <t>(COMPRA DE ENFRIADOR INDUSTRIAL PARA LA ASOCIACIÓN DE DESARROLLO INTEGRAL DE LOMA BONITA, DISTRITO QUEBRADA HONDA, SEGÚN LA LEY No. 7755 DEL 23/02/1998).</t>
  </si>
  <si>
    <t>(AMPLIACIÓN DE RANCHO COMUNAL DE PUERTO MORENO, DISTRITO QUEBRADA HONDA, SEGÚN LA LEY No. 7755 DEL 23/02/1998).</t>
  </si>
  <si>
    <t>(MEJORAS EN EL SALÓN COMUNAL DE PLAYA SÁMARA, DISTRITO SÁMARA, SEGÚN LA LEY No. 7755 DEL 23/02/1998).</t>
  </si>
  <si>
    <t>(COMPRA DE TUBERÍA PARA AGUA POTABLE PARA LA ASADA DE SANTA MARTA, DISTRITO NOSARA, SEGÚN LA LEY No. 7755 DEL 23/02/1998).</t>
  </si>
  <si>
    <t>(MEJORAS AL SALÓN COMUNAL DE PLATANILLO, DISTRITO BELÉN DE NOSARITA, SEGÚN LA LEY No. 7755 DEL 23/02/1998).</t>
  </si>
  <si>
    <t>(ENMALLADO DE LA PLAZA DE DEPORTES DE LA COMUNIDAD DE NOSARITA, DISTRITO BELÉN DE NOSARITA, SEGÚN LA LEY No. 7755 DEL 23/02/1998).</t>
  </si>
  <si>
    <t>(MEJORAS EN EL CEMENTERIO DE BELÉN "REGRESO A CASA", DISTRITO BELÉN DE NOSARITA, SEGÚN LA LEY No. 7755 DEL 23/02/1998).</t>
  </si>
  <si>
    <t>(ATENDER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</si>
  <si>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(CONSTRUCCIÓN DE ACERA PEATONAL DE LA ESCUELA DE SALITRAL A LA IGLESIA CATÓLICA, DISTRITO BAGACES, SEGÚN LA LEY No. 7755 DEL 23/02/1998).</t>
  </si>
  <si>
    <t>(CONSTRUCCIÓN DE PUENTE CENTRAL DE LA COMUNIDAD DE MONTANO, DISTRITO BAGACES, SEGÚN LA LEY No. 7755 DEL 23/02/1998).</t>
  </si>
  <si>
    <t>(MEJORAMIENTO DE LA CANCHA MULTIUSOS DE MONTENEGRO, DISTRITO BAGACES, SEGÚN LA LEY No. 7755 DEL 23/02/1998).</t>
  </si>
  <si>
    <t>(MEJORAS A LA INFRAESTRUCTURA RECREATIVA DEL PARQUE CENTRAL DE BAGACES, DISTRITO BAGACES, SEGÚN LA LEY No. 7755 DEL 23/02/1998).</t>
  </si>
  <si>
    <t>(PRIMERA ETAPA DE CONSTRUCCIÓN DE LA COCINA PARROQUIAL, PARROQUIA MIRAVALLES SANTO CRISTO DE ESQUIPULAS, DISTRITO FORTUNA, SEGÚN LA LEY No. 7755 DEL 23/02/1998).</t>
  </si>
  <si>
    <t>(MEJORAS A LA INFRAESTRUCTURA COMUNAL EN LOS CASERÍOS DE PUEBLO NUEVO, RINCÓN DE LA CRUZ, SAN ISIDRO Y LIMONAL, DISTRITO MOGOTE, SEGÚN LA LEY No. 7755 DEL 23/02/1998).</t>
  </si>
  <si>
    <t>(MEJORAS A LA ASADA DE RÍO CHIQUITO, DISTRITO RÍO NARANJO, SEGÚN LA LEY No. 7755 DEL 23/02/1998).</t>
  </si>
  <si>
    <t>(MEJORAS AL ACUEDUCTO DE RÍO NARANJO, DISTRITO RÍO NARANJO, SEGÚN LA LEY No. 7755 DEL 23/02/1998).</t>
  </si>
  <si>
    <t>(ENTECHADO DE CANCHA MULTIUSO BARRIO LOS JOCOTES, DISTRITO FILADELFIA, SEGÚN LA LEY No. 7755 DEL 23/02/1998).</t>
  </si>
  <si>
    <t>(INTERCONEXIÓN Y MEJORAS DE ACUEDUCTOS DE SAN MIGUEL, HOTEL Y LIBERTAD, DISTRITO CAÑAS, SEGÚN LA LEY No. 7755 DEL 23/02/1998).</t>
  </si>
  <si>
    <t>(COMPRA DE UNA CÁMARA DE ENFRIAMIENTO Y COMPRA DE UN CONGELADOR PARA LA COCINA DEL SALÓN COMUNAL DE NUEVA GUATEMALA, DISTRITO PALMIRA, SEGÚN LA LEY No. 7755 DEL 23/02/1998).</t>
  </si>
  <si>
    <t>(COMPRA DE TUBERÍA PARA EL ACUEDUCTO EN EL CASERÍO DE AGUA CALIENTE, DISTRITO PALMIRA, SEGÚN LA LEY No. 7755 DEL 23/02/1998).</t>
  </si>
  <si>
    <t>(CONSTRUCCIÓN DE LA CAPILLA PARA CEMENTERIO DE LA COMUNIDAD DE PALMIRA, DISTRITO PALMIRA, SEGÚN LA LEY No. 7755 DEL 23/02/1998).</t>
  </si>
  <si>
    <t>(COMPRA DE MENAJE PARA SALÓN COMUNAL DE SAN JUAN, DISTRITO SAN MIGUEL, SEGÚN LA LEY No. 7755 DEL 23/02/1998).</t>
  </si>
  <si>
    <t>(COMPRA DE MÁQUINAS PARA EJERCICIOS, MESAS Y BANCAS PARA EL PARQUE DE BUENOS AIRES, DISTRITO SAN MIGUEL, SEGÚN LA LEY No. 7755 DEL 23/02/1998).</t>
  </si>
  <si>
    <t>(CONSTRUCCIÓN DE COCINA EN EL SALÓN COMUNAL DEL BARRIO LOMA Y COMPRA DE MOBILIARIO, DISTRITO BEBEDERO, SEGÚN LA LEY No. 7755 DEL 23/02/1998).</t>
  </si>
  <si>
    <t>(MEJORAS AL ACUEDUCTO DE SANTA LUCÍA, DISTRITO POROZAL, SEGÚN LA LEY No. 7755 DEL 23/02/1998).</t>
  </si>
  <si>
    <t>(COMPRA DE LÁMPARAS PARA ILUMINACIÓN DE LA PLAZA DE FUTBOLL DE BARRIO VALLE DEL RÍO, DISTRITO JUNTAS, SEGÚN LA LEY No. 7755 DEL 23/02/1998).</t>
  </si>
  <si>
    <t>(COMPRA DE MATERIALES PARA LA CONSTRUCCIÓN DE OFICINA Y BODEGA PARA LA ASADA DE MATAPALO, DISTRITO JUNTAS, SEGÚN LA LEY No. 7755 DEL 23/02/1998).</t>
  </si>
  <si>
    <t>(CONSTRUCCIÓN DE LA I ETAPA DE LA COCINA DE LA PLAZA DE DEPORTES DE CANDELARIA, DISTRITO LA SIERRA, SEGÚN LA LEY No. 7755 DEL 23/02/1998).</t>
  </si>
  <si>
    <t>(CONCLUSIÓN DE CUNETADO DE CAMPOS DE ORO DE CANDELARIA, DISTRITO SIERRA, SEGÚN LA LEY No. 7755 DEL 23/02/1998).</t>
  </si>
  <si>
    <t>(COMPRA DE MATERIALES PARA LA AMPLIACIÓN DE LA CAPILLA Y CONSTRUCCIÓN DE BAÑOS SANITARIOS EN EL CEMENTERIO DE LOURDES, DISTRITO SAN JUAN, SEGÚN LA LEY No. 7755 DEL 23/02/1998).</t>
  </si>
  <si>
    <t>(COMPRA DE PLAY MULTIUSO PARA EL PARQUE INFANTIL EN POZO AZUL, DISTRITO SAN JUAN, SEGÚN LA LEY No. 7755 DEL 23/02/1998).</t>
  </si>
  <si>
    <t>(COMPRA DE MATERIALES PARA MEJORAS EN EL ACUEDUCTO DE SAN JUAN GRANDE, DISTRITO SAN JUAN, SEGÚN LA LEY No. 7755 DEL 23/02/1998).</t>
  </si>
  <si>
    <t>(ADQUISICIÓN DE MÁQUINAS DE EJERCICIO AL AIRE LIBRE PARA EL ÁREA RECREATIVA EN LA COMUNIDAD DE COLORADO, DISTRITO COLORADO, SEGÚN LA LEY No. 7755 DEL 23/02/1998).</t>
  </si>
  <si>
    <t>(CONFECCIÓN DE MURALES EN LA CASA DE LA CULTURA, ESTADIO MUNICIPAL Y GIMNASIO MUNICIPAL, DISTRITO TILARÁN, SEGÚN LA LEY No. 7755 DEL 23/02/1998).</t>
  </si>
  <si>
    <t>(ENMALLADO DE 43 MTS LINEALES DEL PERÍMETRO DE LA ESCUELA LAS BRISAS DE CABECERAS, DISTRITO QUEBRADA GRANDE, SEGÚN LA LEY No. 7755 DEL 23/02/1998).</t>
  </si>
  <si>
    <t>(ENREJADO DEL SALÓN MULTIUSOS DE LA COMUNIDAD LA ESPERANZA, DISTRITO QUEBRADA GRANDE, SEGÚN LA LEY No. 7755 DEL 23/02/1998).</t>
  </si>
  <si>
    <t>(MEJORAS A LA INFRAESTRUCTURA DE LA ESCUELA DE TURÍN, DISTRITO QUEBRADA GRANDE, SEGÚN LA LEY No. 7755 DEL 23/02/1998).</t>
  </si>
  <si>
    <t>(MEJORAMIENTO Y AMPLIACIÓN DE LA COCINA COMUNAL DE TRONADORA, DISTRITO TRONADORA, SEGÚN LA LEY No. 7755 DEL 23/02/1998).</t>
  </si>
  <si>
    <t>(ACONDICIONAMIENTO DE ESPACIO PARA OFICINA EN EL PUEBLO EL SILENCIO, DISTRITO TRONADORA, SEGÚN LA LEY No. 7755 DEL 23/02/1998).</t>
  </si>
  <si>
    <t>(MEJORAS EN SISTEMA FLUVIAL EN LA COMUNIDAD DE LOS ÁNGELES DE TILARÁN, DISTRITO SANTA ROSA, SEGÚN LA LEY No. 7755 DEL 23/02/1998).</t>
  </si>
  <si>
    <t>(MEJORAMIENTO DEL CEMENTERIO DE LA COMUNIDAD DE LIBANO, DISTRITO LIBANO, SEGÚN LA LEY No. 7755 DEL 23/02/1998).</t>
  </si>
  <si>
    <t>(MEJORAS A LAS ÁREAS RECREATIVAS DE LA PROPIEDAD DE LA ASOCIACIÓN DE DESARROLLO INTEGRAL DE EL AGUACATE, DISTRITO TIERRAS MORENAS, SEGÚN LA LEY No. 7755 DEL 23/02/1998).</t>
  </si>
  <si>
    <t>(II FASE DE LA CONSTRUCCIÓN DE ACERAS DE LA COMUNIDAD DE SABALITO, DISTRITO TIERRAS MORENAS, SEGÚN LA LEY No. 7755 DEL 23/02/1998).</t>
  </si>
  <si>
    <t>(AMPLIACIÓN Y MEJORAS EN EL CEMENTERIO DE NUEVO ARENAL, DISTRITO ARENAL, SEGÚN LA LEY No. 7755 DEL 23/02/1998).</t>
  </si>
  <si>
    <t>(MEJORAS AL SALÓN COMUNAL DE CAMBOYA, DISTRITO CARMONA, SEGÚN LA LEY No. 7755 DEL 23/02/1998).</t>
  </si>
  <si>
    <t>(CONSTRUCCIÓN DE TAPIA PERIMETRAL 21 MTS LINEALES, MAMPOSTERÍA Y ACERO DE REFUERZO EN EL CAMPO FERIAL DE SANTA RITA, DISTRITO SANTA RITA, SEGÚN LA LEY No. 7755 DEL 23/02/1998).</t>
  </si>
  <si>
    <t>(MEJORAS A LA ASADA DE ZAPOTAL Y NUEVOS PROYECTOS, DISTRITO ZAPOTAL, SEGÚN LA LEY No. 7755 DEL 23/02/1998).</t>
  </si>
  <si>
    <t>(MEJORAS A LA PLAZA DE FUTBOLL DE SAN PABLO (INSCRIPCIÓN DE LA PROPIEDAD Y COMPRA DE ASIENTOS DE CEMENTO), DISTRITO SAN PABLO, SEGÚN LA LEY No. 7755 DEL 23/02/1998).</t>
  </si>
  <si>
    <t>(MEJORAS DEL ACUEDUCTO RURAL DE QUEBRADA GRANDE, DISTRITO PORVENIR, SEGÚN LA LEY No. 7755 DEL 23/02/1998).</t>
  </si>
  <si>
    <t>(CONSTRUCCIÓN DE PUENTE DE CAJÓN, CAMINO A LA TROCA, DISTRITO BEJUCO, SEGÚN LA LEY No. 7755 DEL 23/02/1998).</t>
  </si>
  <si>
    <t>(AMPLIACIÓN Y MEJORAS DEL EBAIS DE LA BRISAS, DISTRITO LA CRUZ, SEGÚN LA LEY No. 7755 DEL 23/02/1998).</t>
  </si>
  <si>
    <t>(COMPRA DE TERRENO PARA CONSTRUCCIÓN DE OFICINAS PARA EL USO DEL CONCEJO DE DISTRITO DE SANTA CECILIA, DISTRITO SANTA CECILIA, SEGÚN LA LEY No. 7755 DEL 23/02/1998).</t>
  </si>
  <si>
    <t>(REPARACIÓN DEL COMEDOR DE LA ESCUELA DE LOS ANDES, DISTRITO LA GARITA, SEGÚN LA LEY No. 7755 DEL 23/02/1998).</t>
  </si>
  <si>
    <t>(CONSTRUCCIÓN DE PASO CUBIERTO Y ENTECHADO DE ÁREA DE JUEGO INFANTIL DE LA ESCUELA GUAPINOL, DISTRITO LA GARITA, SEGÚN LA LEY No. 7755 DEL 23/02/1998).</t>
  </si>
  <si>
    <t>(CONSTRUCCIÓN DE UN AULA PARA LA BIBLIOTECA DEL LICEO DE CUAJINIQUIL, DISTRITO SANTA ELENA, SEGÚN LA LEY No. 7755 DEL 23/02/1998).</t>
  </si>
  <si>
    <t>(COMPRA DE UN TRACTOR DE LLANTAS PARA CORTAR CÉSPED Y ENMALLADO DE LOS CAMERINOS DE LA PLAZA DE FUTBOLL DE CUAJINIQUIL, DISTRITO SANTA ELENA, SEGÚN LA LEY No. 7755 DEL 23/02/1998).</t>
  </si>
  <si>
    <t>(COMPRA Y COLOCACIÓN DE CERÁMICA PARA LAS AULAS DE PREESCOLAR, INGLÉS Y EL CORREDOR DE LA ESCUELA DE PILANGOSTA, DISTRITO HOJANCHA, SEGÚN LA LEY No. 7755 DEL 23/02/1998).</t>
  </si>
  <si>
    <t>(CONSTRUCCIÓN DE COMEDOR PARA LA ESCUELA DE LA LIBERTAD, DISTRITO HOJANCHA, SEGÚN LA LEY No. 7755 DEL 23/02/1998).</t>
  </si>
  <si>
    <t>(PRIMERA ETAPA DE CONSTRUCCIÓN DE LOCAL DE VENTAS FRENTE A LA PLAZA DE DEPORTES DE LA COMUNIDAD DE MONTE ROMO, DISTRITO MONTE ROMO, SEGÚN LA LEY No. 7755 DEL 23/02/1998).</t>
  </si>
  <si>
    <t>(MEJORAS AL ACUEDUCTO RURAL DE LA COMUNIDAD DE SAN ISIDRO, DISTRITO MONTE ROMO, SEGÚN LA LEY No. 7755 DEL 23/02/1998).</t>
  </si>
  <si>
    <t>(COLOCACIÓN DE CERÁMICA EN EL SALÓN MULTIUSOS DE LA COMUNIDAD DE SAN MIGUEL, DISTRITO PUERTO CARRILLO, SEGÚN LA LEY No. 7755 DEL 23/02/1998).</t>
  </si>
  <si>
    <t>(II ETAPA COLOCACIÓN DE CERÁMICA EN EL SALÓN MULTIUSOS DE LA COMUNIDAD DE HUACAS, DISTRITO HUACAS, SEGÚN LA LEY No. 7755 DEL 23/02/1998).</t>
  </si>
  <si>
    <t>(II ETAPA COLOCACIÓN DE CERÁMICA EN EL SALÓN MULTIUSOS DE LA COMUNIDAD DE PITA RAYADA, DISTRITO HUACAS, SEGÚN LA LEY No. 7755 DEL 23/02/1998).</t>
  </si>
  <si>
    <t>(MATERIALES EDUCATIVOS DIDÁCTICOS AL JARDÍN DE NIÑOS EL CARMEN, DISTRITO PUNTARENAS, SEGÚN LA LEY No. 7755 DEL 23/02/1998).</t>
  </si>
  <si>
    <t>(SEPARACIÓN DE AGUAS NEGRAS Y AGUAS SERVIDAS EN EL COLEGIO DIURNO JOSÉ MARTÍ, DISTRITO PUNTARENAS, SEGÚN LA LEY No. 7755 DEL 23/02/1998).</t>
  </si>
  <si>
    <t>(CONTINUAR CON ENMALLADO DEL PERIMETRO DE LA ESCUELA EL ESTABLO, DISTRITO PITAHAYA, SEGÚN LA LEY No. 7755 DEL 23/02/1998).</t>
  </si>
  <si>
    <t>(REPARACIÓN DEL EBAIS DE CHOMES, DISTRITO CHOMES, SEGÚN LA LEY No. 7755 DEL 23/02/1998).</t>
  </si>
  <si>
    <t>(ALCANTARILLADO PARA LA COMUNIDAD DE LEPANTO, DISTRITO LEPANTO, SEGÚN LA LEY No. 7755 DEL 23/02/1998).</t>
  </si>
  <si>
    <t>(MEJORAS EN LA INFRAESTRUCTURA DEL PARQUE RÍO GRANDE, DISTRITO PAQUERA, SEGÚN LA LEY No. 7755 DEL 23/02/1998).</t>
  </si>
  <si>
    <t>(COMPRA DE INSTRUMENTOS PARA LA CONFORMACIÓN DE LA BANDA COMUNAL DE ABANGARITOS, DISTRITO MANZANILLO, SEGÚN LA LEY No. 7755 DEL 23/02/1998).</t>
  </si>
  <si>
    <t>(MEJORAS DE INFRAESTRUCTURA EN LA ESCUELA DE SAN ANTONIO, DISTRITO GUACIMAL, SEGÚN LA LEY No. 7755 DEL 23/02/1998).</t>
  </si>
  <si>
    <t>(PINTURA PARA EL MANTENIMIENTO DE LA ESTRUCTURA DE LA CANCHA JUANITO MORA, DISTRITO BARRANCA, SEGÚN LA LEY No. 7755 DEL 23/02/1998).</t>
  </si>
  <si>
    <t>(PARA TERMINAR EL PARQUE DE LA NOVENA EN LOS ALMENDROS, DISTRITO BARRANCA, SEGÚN LA LEY No. 7755 DEL 23/02/1998).</t>
  </si>
  <si>
    <t>(CONSTRUCCIÓN DE BASUREROS O CONTENEDORES PARA BASURA EN LA CIUDADELA EL PROGRESO, DISTRITO BARRANCA, SEGÚN LA LEY No. 7755 DEL 23/02/1998).</t>
  </si>
  <si>
    <t>(CONSTRUCCIÓN DE ACERA SOBRE RUTA 620, CASERIO FRENTE A CENTRO COMERCIAL SANTA ELENA, DISTRITO MONTE VERDE, SEGÚN LA LEY No. 7755 DEL 23/02/1998).</t>
  </si>
  <si>
    <t>(MATERIALES PARA LA CONSTRUCCIÓN DE ACERA EN LA ESCUELA DE SANTA TERESA, DISTRITO CÓBANO, SEGÚN LA LEY No. 7755 DEL 23/02/1998).</t>
  </si>
  <si>
    <t>(CONSTRUCCION DE ACERAS, CORDÓN Y CAÑO, ETAPA INICIAL EN CARRIZAL 2, DISTRITO CHACARITA, SEGÚN LA LEY No. 7755 DEL 23/02/1998).</t>
  </si>
  <si>
    <t>(CONCLUSIÓN DE ENMALLADO PERIMETRAL DEL CEMENTERIO Y REMODELACIÓN DE CAPILLA DE VELACIÓN, DISTRITO CHIRA, SEGÚN LA LEY No. 7755 DEL 23/02/1998).</t>
  </si>
  <si>
    <t>(MEJORAS EN INFRAESTRUCTURA DEL SALÓN COMUNAL ARANJUECITO DE SARDINAL, DISTRITO ACAPULCO, SEGÚN LA LEY No. 7755 DEL 23/02/1998).</t>
  </si>
  <si>
    <t>(RECONSTRUCCIÓN DEL PARQUE "DIEGO ARMANDO CONTRERAS AGUIRRE, II ETAPA DE INVU EL ROBLE, DISTRITO EL ROBLE, SEGÚN LA LEY No. 7755 DEL 23/02/1998).</t>
  </si>
  <si>
    <t>(MEJORAS AL ACUEDUCTO DE SAN RAFAEL, DISTRITO ARANCIBIA, SEGÚN LA LEY No. 7755 DEL 23/02/1998).</t>
  </si>
  <si>
    <t>(FORTALECIMIENTO DE LA CAPACIDAD OPERATIVA E INSFRAESTRUCTURA DEL EDIFICIO DE LA CRUZ ROJA COSTARRICENSE, COMITÉ AUXILIAR DE ESPARZA, DISTRITO ESPÍRITU SANTO, SAN JUAN GRANDE, MACACONA, SAN RAFAEL, SAN JERÓNIMO, CALDERA, SEGÚN LA LEY No. 7755 DEL 23/02/19</t>
  </si>
  <si>
    <t>(MEJORAS A LA CANCHA MULTIUSO DE ZAGALA VIEJA, DISTRITO MIRAMAR, SEGÚN LA LEY No. 7755 DEL 23/02/1998).</t>
  </si>
  <si>
    <t>(MEJORAS A LA CANCHA DE FULBOLL DE MIRAMAR, DISTRITO MIRAMAR, SEGÚN LA LEY No. 7755 DEL 23/02/1998).</t>
  </si>
  <si>
    <t>(COLOCACIÓN DE BASUREROS EN EL CANTÓN DE MONTES DE ORO, DISTRITO MIRAMAR, SEGÚN LA LEY No. 7755 DEL 23/02/1998).</t>
  </si>
  <si>
    <t>(EQUIPAMIENTO DEL SALÓN COMUNAL DE LAGUNA, DISTRITO LA UNIÓN, SEGÚN LA LEY No. 7755 DEL 23/02/1998).</t>
  </si>
  <si>
    <t>(MEJORAS AL SALÓN MULTIUSO DE PALMITAL, DISTRITO LA UNIÓN, SEGÚN LA LEY No. 7755 DEL 23/02/1998).</t>
  </si>
  <si>
    <t>(MEJORAS AL PARQUE DE CEDRAL, DISTRITO LA UNIÓN, SEGÚN LA LEY No. 7755 DEL 23/02/1998).</t>
  </si>
  <si>
    <t>(EQUIPAMIENTO DEL SALÓN MULTIUSO DE SAN FRANCISCO, DISTRITO LA UNIÓN, SEGÚN LA LEY No. 7755 DEL 23/02/1998).</t>
  </si>
  <si>
    <t>(MEJORAS AL SALÓN MULTIUSO DE SAN BUENAVENTURA, DISTRITO LA UNIÓN, SEGÚN LA LEY No. 7755 DEL 23/02/1998).</t>
  </si>
  <si>
    <t>(MEJORAS AL SALÓN COMUNAL DE LA UNIÓN, DISTRITO LA UNIÓN, SEGÚN LA LEY No. 7755 DEL 23/02/1998).</t>
  </si>
  <si>
    <t>(MEJORAS AL PARQUE INFANTIL EN CALLE ARROYO, DISTRITO SAN ISIDRO, SEGÚN LA LEY No. 7755 DEL 23/02/1998).</t>
  </si>
  <si>
    <t>(COMPRA DE TERRENO PARA CONSTRUCCIÓN DE PARQUE EN EL BARRIO DEL PALMAR, DISTRITO SAN ISIDRO, SEGÚN LA LEY No. 7755 DEL 23/02/1998).</t>
  </si>
  <si>
    <t>(COMPRA DE PLAY GROUND PARA ACONDICIONAR PARQUE INFANTIL DE CORONADO, DISTRITO PUERTO CORTÉS, SEGÚN LA LEY No. 7755 DEL 23/02/1998).</t>
  </si>
  <si>
    <t>(MEJORAS EN EL DESFOGUE Y ALCANTARILLADO EN EL SECTOR DEL CAMPO FERIAL DE PALMAR NORTE, I ETAPA DE CONSTRUCCIÓN DE RAMPAS EN LUGARES ESTRATÉGICOS DE PALMAR NORTE, DISTRITO PALMAR, SEGÚN LA LEY No. 7755 DEL 23/02/1998).</t>
  </si>
  <si>
    <t>(MEJORAS A LA COMUNIDAD DE SIERPE (ADQUISICIÓN DE MATERIALES PARA LA ASADA DE BAHÍA CHAL Y MATERIALES PARA LA CASA DE SALUD DE VENEGAS), DISTRITO SIERPE, SEGÚN LA LEY No. 7755 DEL 23/02/1998).</t>
  </si>
  <si>
    <t>(ADQUISICIÓN DE MATERIALES PARA MEJORAR LA SEGURIDAD DE LA ESCUELA LA UVITA, COLOCAR MALLA PERIMETRAL, DISTRITO BAHÍA BALLENA, SEGÚN LA LEY No. 7755 DEL 23/02/1998).</t>
  </si>
  <si>
    <t>(COMPRA DE MOBILIARIO Y MATERIALES DE CONSTRUCCIÓN PARA MEJORAS DE LA ASOCIACIÓN INTEGRAL DE PIEDRAS BLANCAS, DISTRITO PIEDRAS BLANCAS, SEGÚN LA LEY No. 7755 DEL 23/02/1998).</t>
  </si>
  <si>
    <t>(ADQUSICIÓN DE MATERIALES CONSTRUCTIVOS E INMOBILIARIO PARA LAS MEJORAS DE LA ESCUELA DE LOS PLANES "CARIME", DISTRITO BAHÍA DRAKE, SEGÚN LA LEY No. 7755 DEL 23/02/1998).</t>
  </si>
  <si>
    <t>(MEJORAS DE INFRAESTRUCTURA DEL ÁREA RECREATIVA DEL INVU, DISTRITO QUEPOS, SEGÚN LA LEY No. 7755 DEL 23/02/1998).</t>
  </si>
  <si>
    <t>(COMPRA DE EQUIPAMIENTO, ADULTO MAYOR, CANTA RANA DE CERROS, DISTRITO QUEPOS, SEGÚN LA LEY No. 7755 DEL 23/02/1998).</t>
  </si>
  <si>
    <t>(COMPRA DE INSUMOS PARA PINTAR LA CASA DEL EDUCADOR PENSIONADO, DISTRITO QUEPOS, SEGÚN LA LEY No. 7755 DEL 23/02/1998).</t>
  </si>
  <si>
    <t>(TRATAMIENTO SUPERFICIAL DE 300 MTS LINEALES EN EL CENTRO DE LA COMUNIDAD DE PORTALÓN, DISTRITO SAVEGRE, SEGÚN LA LEY No. 7755 DEL 23/02/1998).</t>
  </si>
  <si>
    <t>(I ETAPA DE CIERRE PERIMETRAL DEL LOTE DE LA ESCUELA VILLA NUEVA, DISTRITO NARANJITO, SEGÚN LA LEY No. 7755 DEL 23/02/1998).</t>
  </si>
  <si>
    <t>(I ETAPA DE MEJORAS DEL SALÓN COMUNAL DEL ASENTAMIENTO SAVEGRE, DISTRITO NARANJITO, SEGÚN LA LEY No. 7755 DEL 23/02/1998).</t>
  </si>
  <si>
    <t>(CONSTRUCCIÓN DE PRIMERA ETAPA DEL GIMNASIO MULTIUSO DE LA ESCUELA LINDA VISTA, DISTRITO SAN VITO, SEGÚN LA LEY No. 7755 DEL 23/02/1998).</t>
  </si>
  <si>
    <t>(CONSTRUCCIÓN DE RAMPA DE ACCESO EN LA IGLESIA CATÓLICA LAS JUNTAS, DISTRITO SAN VITO, SEGÚN LA LEY No. 7755 DEL 23/02/1998).</t>
  </si>
  <si>
    <t>(AMPLIACIÓN Y MEJORAMIENTO DE LA CANCHA DE DEPORTES DE SANTA CLARA, DISTRITO SAN VITO, SEGÚN LA LEY No. 7755 DEL 23/02/1998).</t>
  </si>
  <si>
    <t>(BACHEO Y CONFORMACIÓN DE CAMINO LA LUCHA PROGRESO, BAR AMIGOS, DISTRITO SABALITO, SEGÚN LA LEY No. 7755 DEL 23/02/1998).</t>
  </si>
  <si>
    <t>(BACHEO Y CONFORMACIÓN DE CAMINO BARRIO LA PAZ ABAJO, DISTRITO SABALITO, SEGÚN LA LEY No. 7755 DEL 23/02/1998).</t>
  </si>
  <si>
    <t>(CEMENTADO DE CAMINO FILA ISLA SAN MIGUEL, DISTRITO SABALITO, SEGÚN LA LEY No. 7755 DEL 23/02/1998).</t>
  </si>
  <si>
    <t>(REMODELACIÓN DE LA IGLESIA CATÓLICA DE SAN MIGUEL, DISTRITO SABALITO, SEGÚN LA LEY No. 7755 DEL 23/02/1998).</t>
  </si>
  <si>
    <t>(REMODELACIÓN DE LA COCINA DE LA CANCHA DE FUTBOLL DE SAN RAMÓN, DISTRITO SABALITO, SEGÚN LA LEY No. 7755 DEL 23/02/1998).</t>
  </si>
  <si>
    <t>(BACHEO Y CONFORMACIÓN DE CAMINO SAN BOSCO SANTA TERESA, DISTRITO SABALITO, SEGÚN LA LEY No. 7755 DEL 23/02/1998).</t>
  </si>
  <si>
    <t>(CONSTRUCCIÓN DE PUENTE PEATONAL, ENTRADA COPA BUENA, DISTRITO AGUA BUENA, SEGÚN LA LEY No. 7755 DEL 23/02/1998).</t>
  </si>
  <si>
    <t>(CONSTRUCCIÓN DE PASO DE ALCANTARILLAS DE SABANILLAS AL VALLE, DISTRITO LIMONCITO, SEGÚN LA LEY No. 7755 DEL 23/02/1998).</t>
  </si>
  <si>
    <t>(COMPRA DE MALLA DE LA ESCUELA DEL VALLE DE LIMONCITO, DISTRITO LIMONCITO, SEGÚN LA LEY No. 7755 DEL 23/02/1998).</t>
  </si>
  <si>
    <t>(COMPRA DE MOBILIARIO PARA LA ASOCIACIÓN DE DESARROLLO INTEGRAL DE SABANILLAS, DISTRITO LIMONCITO, SEGÚN LA LEY No. 7755 DEL 23/02/1998).</t>
  </si>
  <si>
    <t>(PINTURA DEL TECHO Y MALLA PERIMETRAL DEL EBAIS DE SANTA ELENA, DISTRITO PITTIER, SEGÚN LA LEY No. 7755 DEL 23/02/1998).</t>
  </si>
  <si>
    <t>(ACONDICIONAMIENTO EN LASTRE DEL PARQUEO DE LA IGLESIA CATÓLICA DE SANTA ELENA, DISTRITO PITTIER, SEGÚN LA LEY No. 7755 DEL 23/02/1998).</t>
  </si>
  <si>
    <t>(PINTURA DEL TECHO Y MALLA PERIMETRAL DEL COLEGIO TÉCNICO PROFESIONAL DE SANTA ELENA, DISTRITO PITTIER, SEGÚN LA LEY No. 7755 DEL 23/02/1998).</t>
  </si>
  <si>
    <t>(CONSTRUCCIÓN DE 110 MTS LINEALES DE MALLA PERIMETRAL EN LA CASA DE SALUD DE KAMAKIRI, DISTRITO PITTIER, SEGÚN LA LEY No. 7755 DEL 23/02/1998).</t>
  </si>
  <si>
    <t>(CONSTRUCCIÓN DEL TECHO DE LA IGLESIA CATÓLICA DE LA COMUNIDAD DE LAS MARÍAS, DISTRITO PITTIER, SEGÚN LA LEY No. 7755 DEL 23/02/1998).</t>
  </si>
  <si>
    <t>(CONSTRUCCIÓN DE LA PRIMERA ETAPA DEL SALÓN MULTIUSOS DE LA COMUNIDAD DE SANCI, DISTRITO PITTIER, SEGÚN LA LEY No. 7755 DEL 23/02/1998).</t>
  </si>
  <si>
    <t>(CONSTRUCCIÓN EN CEMENTO DE LA ENTRADA PRINCIPAL DE LA ESCUELA DE MONTERREY, DISTRITO PITTIER, SEGÚN LA LEY No. 7755 DEL 23/02/1998).</t>
  </si>
  <si>
    <t>(CONSTRUCCIÓN DE 360 MTS LINEALES DE MALLA PERIMETRAL EN LA ESCUELA DE SANTA MARÍA, DISTRITO PITTIER, SEGÚN LA LEY No. 7755 DEL 23/02/1998).</t>
  </si>
  <si>
    <t>(PINTURA DEL TECHO Y MALLA PERIMETRAL DE LA ESCUELA DE SANTA ELENA, DISTRITO PITTIER, SEGÚN LA LEY No. 7755 DEL 23/02/1998).</t>
  </si>
  <si>
    <t>(COLOCACIÓN DE LA INSTALACIÓN ELÉCTRICA Y MEJORAS AL SALÓN COMUNAL DE EL ROBLE, DISTRITO GUTIÉRREZ BROWN, SEGÚN LA LEY No. 7755 DEL 23/02/1998).</t>
  </si>
  <si>
    <t>(COMPRA DE LOTE PARA CONSTRUIR INFRAESTRUCTURA COMUNAL DE LA ASOCIACIÓN DE DESARROLLO INTEGRAL DE RÍO MARZO, DISTRITO GUTIÉRREZ BROWN, SEGÚN LA LEY No. 7755 DEL 23/02/1998).</t>
  </si>
  <si>
    <t>(CONSTRUCCIÓN DE BATERÍA SANITARIA Y BODEGA ANEXA AL SALÓN COMUNAL DE LA LIBERTAD, DISTRITO GUTIÉRREZ BROWN, SEGÚN LA LEY No. 7755 DEL 23/02/1998).</t>
  </si>
  <si>
    <t>(CONSTRUCCIÓN DE COCINA COMUNAL EN LA PLAZA DE DEPORTES DE ALPHA, DISTRITO GUTIÉRREZ BROWN, SEGÚN LA LEY No. 7755 DEL 23/02/1998).</t>
  </si>
  <si>
    <t>(CONSTRUCCIÓN Y COLOCACIÓN DE ALCANTARILLA EN LA QUEBRADA CAMARON DE SAN JUAN DE PARRITA, DISTRITO PARRITA, SEGÚN LA LEY No. 7755 DEL 23/02/1998).</t>
  </si>
  <si>
    <t>(CONSTRUCCIÓN DE AULA PARA ESCUELA DOMINICAL, IGLESIA CRISTIANA, ASOCIACIÓN CRISTIANA RESTAURACIÓN Y VIDA SAN JUAN, DISTRITO PARRITA, SEGÚN LA LEY No. 7755 DEL 23/02/1998).</t>
  </si>
  <si>
    <t>(AMPLIACIÓN DE ACUEDUCTO RURAL DE SURUBRES-SARDINAL DE PARRITA, DISTRITO PARRITA, SEGÚN LA LEY No. 7755 DEL 23/02/1998).</t>
  </si>
  <si>
    <t>(COLOCACIÓN DE ALCANTARILLADO EN LA COMUNIDAD DE LOMAS DEBAJO DE PARRITA, DISTRITO PARRITA, SEGÚN LA LEY No. 7755 DEL 23/02/1998).</t>
  </si>
  <si>
    <t>(REPARACIÓN DE IGLESIA CRISTIANA, ASOCIACIÓN CRISTIANA SHADDAI ASAMBLEA DE DIOS, DISTRITO PARRITA, SEGÚN LA LEY No. 7755 DEL 23/02/1998).</t>
  </si>
  <si>
    <t>(CONSTRUCCIÓN DE LA I ETAPA DEL TEMPLO CRISTIANO, ASOCIACIÓN CRISTIANA MONTE DE DIOS EN LA COMUNIDAD DE SURUBRES, DISTRITO PARRITA, SEGÚN LA LEY No. 7755 DEL 23/02/1998).</t>
  </si>
  <si>
    <t>(COLOCACIÓN DE ALCANTARILLAS EN LA CALLE LOS MONTIEL, EN LA COMUNIDAD DE SARDINAL, DISTRITO PARRITA, SEGÚN LA LEY No. 7755 DEL 23/02/1998).</t>
  </si>
  <si>
    <t>(REPARACIÓN DE INFRAESTRUCTURA DE LA PLAZA DE DEPORTES DE LA COMUNIDAD DE LAS LOMAS, DISTRITO PARRITA, SEGÚN LA LEY No. 7755 DEL 23/02/1998).</t>
  </si>
  <si>
    <t>(COMPRA DE INSTRUMENTOS MUSICALES PARA LA IGLESIA ASOCIACIÓN CENTRO CRISTIANO LINAJE ESCOGIDO DE RÍO SECO, DISTRITO PARRITA, SEGÚN LA LEY No. 7755 DEL 23/02/1998).</t>
  </si>
  <si>
    <t>(HABILITAR ÁREA RECREATIVA EN LA COMUNIDAD DE PLAYON SUR, DISTRITO PARRITA, SEGÚN LA LEY No. 7755 DEL 23/02/1998).</t>
  </si>
  <si>
    <t>(CONSTRUCCIÓN DE LA PRIMERA ETAPA DE LA MALLA PERIMETRAL DE LA PLAZA DE DEPORTES DE LA COMUNIDAD DE SAN RAFAEL NORTE, DISTRITO CORREDORES, SEGÚN LA LEY No. 7755 DEL 23/02/1998).</t>
  </si>
  <si>
    <t>(CONSTRUCCIÓN DE CAMERINOS DE LA PLAZA DE FUTBOL DE LA NUBIA, DISTRITO CORREDORES, SEGÚN LA LEY No. 7755 DEL 23/02/1998).</t>
  </si>
  <si>
    <t>(RESTAURACIÓN DE LA CASA PASTORAL DE LA IGLESIA EVANGELICA DE ABROJO SUR, DISTRITO CORREDOR, SEGÚN LA LEY No. 7755 DEL 23/02/1998).</t>
  </si>
  <si>
    <t>(RESTAURACIÓN DE LA CASA CURAL DE LA PARROQUIA SANTA MARTA DE CIUDAD NEILY, DISTRITO CORREDOR, SEGÚN LA LEY No. 7755 DEL 23/02/1998).</t>
  </si>
  <si>
    <t>(CONSTRUCCIÓN DEL PARQUE RECREATIVO DE LA COMUNIDAD DE CUERVITO DE LA CUESTA, DISTRITO LA CUESTA, SEGÚN LA LEY No. 7755 DEL 23/02/1998).</t>
  </si>
  <si>
    <t>(COMPRA DE MATERIALES PARA CONCLUIR LOS CAMERINOS DE LA CANCHA DE DEPORTES DE VERACRUZ, DISTRITO CANOAS, SEGÚN LA LEY No. 7755 DEL 23/02/1998).</t>
  </si>
  <si>
    <t>(COMPRA DE MATERIALES DE CONSTRUCCIÓN PARA REPARACIÓN DE LA IGLESIA EVANGELICA METODISTA DE PASO CANOAS, DISTRITO CANOAS, SEGÚN LA LEY No. 7755 DEL 23/02/1998).</t>
  </si>
  <si>
    <t>(COMPRA DE MATERIALES DE CONSTRUCCIÓN PARA REPARACIÓN DE LA CASA COMUNAL DE LA ASOCIACIÓN DE DESARROLLO INTEGRAL DE PASO CANOAS, DISTRITO CANOAS, SEGÚN LA LEY No. 7755 DEL 23/02/1998).</t>
  </si>
  <si>
    <t>(COMPRA DE MATERIALES PARA LA COCINA DE LA ASOCIACIÓN DE MUJERES EMPRENDEDORAS DE SAN MARTÍN, DISTRITO CANOAS, SEGÚN LA LEY No. 7755 DEL 23/02/1998).</t>
  </si>
  <si>
    <t>(AMPLIACIÓN DE LA PLAZA DE DEPORTES DE LA COMUNIDAD DE LAS VEGAS DEL RÍO LA VACA, DISTRITO LAUREL, SEGÚN LA LEY No. 7755 DEL 23/02/1998).</t>
  </si>
  <si>
    <t>(REPARACIÓN DE LA IGLESIA CATÓLICA DE CARACOL, DISTRITO LAUREL, SEGÚN LA LEY No. 7755 DEL 23/02/1998).</t>
  </si>
  <si>
    <t>(MEJORAS DEL ÁREA DE JUEGOS DEL PARQUE DE LAUREL, DISTRITO LAUREL, SEGÚN LA LEY No. 7755 DEL 23/02/1998).</t>
  </si>
  <si>
    <t>(CONSTRUCCIÓN DE UN AULA DE CATEQUESIS A LA IGLESIA CATÓLICA DE FINCA DE NARANJO, DISTRITO LAUREL, SEGÚN LA LEY No. 7755 DEL 23/02/1998).</t>
  </si>
  <si>
    <t>(REPARACIÓN DE LA IGLESIA SENDAS DE VIDA DE BELLA LUZ, DISTRITO LAUREL, SEGÚN LA LEY No. 7755 DEL 23/02/1998).</t>
  </si>
  <si>
    <t>(CONSTRUCCIÓN DE SALÓN MULTIUSO EN CENTRO EDUCATIVO PLAYA HERMOSA, DISTRITO JACÓ, SEGÚN LA LEY No. 7755 DEL 23/02/1998).</t>
  </si>
  <si>
    <t>(REMODELACIÓN DEL SALÓN COMUNAL DE LAGUNILLAS Y SERVICIOS PARA DISCAPACITADOS, DISTRITO TÁRCOLES, SEGÚN LA LEY No. 7755 DEL 23/02/1998).</t>
  </si>
  <si>
    <t>(EQUIPAMIENTO DE LA CASA DE LA JUVENTUD DE LIMÓN CENTRO, DISTRITO LIMÓN, SEGÚN LA LEY No. 7755 DEL 23/02/1998).</t>
  </si>
  <si>
    <t>(ILUMINACIÓN DE LA PISTA SINTÉTICA DE ATLETISMO Y LA CANCHA DE FUTBOLL DEL ESTADIO NUEVO DE LIMÓN, DISTRITO LIMÓN, SEGÚN LA LEY No. 7755 DEL 23/02/1998).</t>
  </si>
  <si>
    <t>(CONSTRUCCIÓN DE AULA EN LA ESCUELA DOMINICAL DE BOCA COHEN DE VALLE LA ESTRELLA, DISTRITO VALLE LA ESTRELLA, SEGÚN LA LEY No. 7755 DEL 23/02/1998).</t>
  </si>
  <si>
    <t>(REMODELACIÓN DE AULAS DE ENSEÑANZA PARA NIÑOS DE LA IGLESIA CLINICA DE ALMAS, DISTRITO VALLE LA ESTRELLA, SEGÚN LA LEY No. 7755 DEL 23/02/1998).</t>
  </si>
  <si>
    <t>(COMPRA DE BATERIAS SANITARIAS Y ENTRADA PRINCIPAL AL TEMPLO FINCA DURUY, DISTRITO VALLE LA ESTRELLA, SEGÚN LA LEY No. 7755 DEL 23/02/1998).</t>
  </si>
  <si>
    <t>(TERMINAR LA OBRA DEL COMEDOR DE LA IGLESIA DE PUEBLO NUEVO, DISTRITO VALLE LA ESTRELLA, SEGÚN LA LEY No. 7755 DEL 23/02/1998).</t>
  </si>
  <si>
    <t>(ENMALLADO DEL CEN CINAI, PLAZA DE FUTBOLL Y PLAY GROUND, DISTRITO VALLE LA ESTRELLA, SEGÚN LA LEY No. 7755 DEL 23/02/1998).</t>
  </si>
  <si>
    <t>(ARREGLO DE CAMINOS VECINALES DE VALLE LA ESTRELLA, DISTRITO VALLE LA ESTRELLA, SEGÚN LA LEY No. 7755 DEL 23/02/1998).</t>
  </si>
  <si>
    <t>(CONSTRUCCIÓN DE JUEGOS INFANTILES PARA LA ESCUELA SIBERIA, DISTRITO VALLE LA ESTRELLA, SEGÚN LA LEY No. 7755 DEL 23/02/1998).</t>
  </si>
  <si>
    <t>(REMODELACIÓN DE LA CANCHA MULTIUSO Y CAMERINOS DEL DISTRITO DE RÍO BLANCO, DISTRITO RÍO BLANCO, SEGÚN LA LEY No. 7755 DEL 23/02/1998).</t>
  </si>
  <si>
    <t>(ENMALLADO DE CANCHA DE FUTBOLL DE LIVERPOOL, DISTRITO RÍO BLANCO, SEGÚN LA LEY No. 7755 DEL 23/02/1998).</t>
  </si>
  <si>
    <t>(COMPRA DE MÁQUINAS PARA HACER EJERCICIOS EN RÍO BANANO, DISTRITO MATAMA, SEGÚN LA LEY No. 7755 DEL 23/02/1998).</t>
  </si>
  <si>
    <t>(AYUDA PARA FAMILIAS EN EXTREMA POBREZA, PARA OBTENER MEJORAS EN LAS VIVIENDAS, DISTRITO MATAMA, SEGÚN LA LEY No. 7755 DEL 23/02/1998).</t>
  </si>
  <si>
    <t>(COMPRA DE MÁQUINA DE COSER (INDUSTRIAL) PARA LA ASOCIACIÓN DE MUJERES DE LA COMUNIDAD DE MATAMA, DISTRITO MATAMA, SEGÚN LA LEY No. 7755 DEL 23/02/1998).</t>
  </si>
  <si>
    <t>(MEJORAS A LA INFRAESTRUCTURA VIAL Y COMUNAL DE LA COMUNIDAD DE GUÁPILES, DISTRITO GUÁPILES, SEGÚN LA LEY No. 7755 DEL 23/02/1998).</t>
  </si>
  <si>
    <t>(MOBILIARIO Y EQUIPAMIENTO PARA EMBELLECER ÁREAS COMUNALES, DISTRITO JIMÉNEZ, SEGÚN LA LEY No. 7755 DEL 23/02/1998).</t>
  </si>
  <si>
    <t>(COMPRA DE MOBILIARIO PARA LA ASOCIACIÓN DE DESARROLLO INTEGRAL DE CEDRAL, COLINAS, CAMURO, TOURNON, PORVENIR Y ADULTO MAYOR LA TERESA, DISTRITO LA RITA, SEGÚN LA LEY No. 7755 DEL 23/02/1998).</t>
  </si>
  <si>
    <t>(CIERRE PERIMETRAL DEL PARQUE CIUDADELA LA RITA, DISTRITO LA RITA, SEGÚN LA LEY No. 7755 DEL 23/02/1998).</t>
  </si>
  <si>
    <t>(COMPRA DE PLAY INFANTIL DEL ÁREA COMUNAL PORVENIR, DISTRITO LA RITA, SEGÚN LA LEY No. 7755 DEL 23/02/1998).</t>
  </si>
  <si>
    <t>(SISTEMA DE DRENAJE Y LASTRE DE LA ENTRADA A CEMENTERIO EL INDIO, DISTRITO LA RITA, SEGÚN LA LEY No. 7755 DEL 23/02/1998).</t>
  </si>
  <si>
    <t>(CONSTRUCCIÓN DE ACERAS PUNTA DE RIEL, DISTRITO ROXANA, SEGÚN LA LEY No. 7755 DEL 23/02/1998).</t>
  </si>
  <si>
    <t>(SISTEMA DE DRENAJE Y LASTRE EN LA COMUNIDAD DE CARIARI, DISTRITO CARIARI, SEGÚN LA LEY No. 7755 DEL 23/02/1998).</t>
  </si>
  <si>
    <t>(TECHADO DE EBAIS, DE LA ESCUELA Y COMEDOR DE LA AURORA, DISTRITO COLORADO, SEGÚN LA LEY No. 7755 DEL 23/02/1998).</t>
  </si>
  <si>
    <t>(MEJORAS Y ACABADOS AL SALÓN COMUNAL LÍNEA VIEJA, DISTRITO COLORADO, SEGÚN LA LEY No. 7755 DEL 23/02/1998).</t>
  </si>
  <si>
    <t>(ENMALLADO DE LA PLAZA DE DEPORTES DE LA AURORA, DISTRITO COLORADO, SEGÚN LA LEY No. 7755 DEL 23/02/1998).</t>
  </si>
  <si>
    <t>(ENMALLADO DEL ÁREA ESCOLAR DE LA ESCUELA DE COOPEMALANGA, DISTRITO COLORADO, SEGÚN LA LEY No. 7755 DEL 23/02/1998).</t>
  </si>
  <si>
    <t>(ELECTRIFICACIÓN DEL SALÓN COMUNAL DE SAN GERARDO, DISTRITO COLORADO, SEGÚN LA LEY No. 7755 DEL 23/02/1998).</t>
  </si>
  <si>
    <t>(BODEGA PARA RECICLAJE EN SAN FRANCISCO DE TORTUGUERO, DISTRITO COLORADO, SEGÚN LA LEY No. 7755 DEL 23/02/1998).</t>
  </si>
  <si>
    <t>(CONSTRUCCIÓN DE ACERAS EN TORTUGUERO SUR, DISTRITO COLORADO, SEGÚN LA LEY No. 7755 DEL 23/02/1998).</t>
  </si>
  <si>
    <t>(REMODELACIÓN DE LA CASA POLICIAL DE SAN RAFAEL PARA OFICINA CONSEJO DE DISTRITO, DISTRITO LA COLONIA, SEGÚN LA LEY No. 7755 DEL 23/02/1998).</t>
  </si>
  <si>
    <t>(CONSTRUCCIÓN DE GARAJE PARA VEHÍCULOS DE EMERGENCIA DE LA CRUZ ROJA, COMITÉ AUXILIAR DE SIQUIRRES, DISTRITO SIQUIRRES, SEGÚN LA LEY No. 7755 DEL 23/02/1998).</t>
  </si>
  <si>
    <t>(CONSTRUCCIÓN DE AULAS PARA IMPARTIR CLASES DE ESCUELA DOMINICAL EN LA COMUNIDAD DE SIQUIRRES, DISTRITO SIQUIRRES, SEGÚN LA LEY No. 7755 DEL 23/02/1998).</t>
  </si>
  <si>
    <t>(MEJORAS AL SALÓN MULTIUSO PROYECTO PACUARE, DISTRITO PACUARITO, SEGÚN LA LEY No. 7755 DEL 23/02/1998).</t>
  </si>
  <si>
    <t>(ENMALLADO DE LA IGLESIA METODISTA DE PACUARITO, DISTRITO PACUARITO, SEGÚN LA LEY No. 7755 DEL 23/02/1998).</t>
  </si>
  <si>
    <t>(MEJORAS EN LA FACHADA DEL SALÓN COMUNAL DE PACUARITO, DISTRITO PACUARITO, SEGÚN LA LEY No. 7755 DEL 23/02/1998).</t>
  </si>
  <si>
    <t>(CAMBIO DE TECHO Y COMPRA DE ELECTRODOMÉSTICOS PARA EL COMEDOR DE LA ESCUELA DE SAN ISIDRO DE PASCUA, DISTRITO FLORIDA, SEGÚN LA LEY No. 7755 DEL 23/02/1998).</t>
  </si>
  <si>
    <t>(CONSTRUCCIÓN DE UN INVERNADERO PARA LAS MUJERES EMPRENDEDORAS DE SAN ISIDRO DE PASCUA, DISTRITO FLORIDA, SEGÚN LA LEY No. 7755 DEL 23/02/1998).</t>
  </si>
  <si>
    <t>(REPARACIÓN DE AULAS DE EDUCACIÓN CRISTIANA INFANTIL, DISTRITO FLORIDA, SEGÚN LA LEY No. 7755 DEL 23/02/1998).</t>
  </si>
  <si>
    <t>(COMPRA DE CORTADORA DE ZACATE MOTOR BRIGS STRATION PARA LA POBLACIÓN DEPORTIVA Y RECREATIVA Y ESCOLAR DE HEREDIANA, DISTRITO GERMANIA, SEGÚN LA LEY No. 7755 DEL 23/02/1998).</t>
  </si>
  <si>
    <t>(MEJORAS AL EBAIS DE MILANO, DISTRITO GERMANIA, SEGÚN LA LEY No. 7755 DEL 23/02/1998).</t>
  </si>
  <si>
    <t>(COMPRA DE BATERÍA SANITARIA E INSTALACIÓN Y CONSTRUCCIÓN DE BODEGA PARA EL SALÓN COMUNAL DE EL CAIRO, DISTRITO CAIRO, SEGÚN LA LEY No. 7755 DEL 23/02/1998).</t>
  </si>
  <si>
    <t>(MEJORAS Y ENMALLADO DE LA IGLESIA CATÓLICA DE ALTOS DE GERMANIA, DISTRITO ALEGRÍA, SEGÚN LA LEY No. 7755 DEL 23/02/1998).</t>
  </si>
  <si>
    <t>(COMPRA DE AUDIO PARA LA IGLESIA CENTRO FAMILIAR CASA DE VIDA SURETKA, DISTRITO BRATSI, SEGÚN LA LEY No. 7755 DEL 23/02/1998).</t>
  </si>
  <si>
    <t>(COMPRA DE MATERIALES PARA MEJORAMIENTO DEL SALÓN COMUNAL DE GAVILÁN CANTA, DISTRITO BRATSI, SEGÚN LA LEY No. 7755 DEL 23/02/1998).</t>
  </si>
  <si>
    <t>(COMPRA DE MATERIALES PARA LA CONSTRUCCIÓN DEL TEMPLO APOSTÓLICO DE BRIBI, DISTRITO BRATSI, SEGÚN LA LEY No. 7755 DEL 23/02/1998).</t>
  </si>
  <si>
    <t>(COMPRA DE MATERIALES PARA EL ENMALLADO DEL CEMENTERIO DE BAMBÚ, DISTRITO BRATSI, SEGÚN LA LEY No. 7755 DEL 23/02/1998).</t>
  </si>
  <si>
    <t>(COMPRA DE MATERIALES PARA LA IGLESIA EVANGELIO COMPLETO DE RANCHO GRANDE, DISTRITO BRATSI, SEGÚN LA LEY No. 7755 DEL 23/02/1998).</t>
  </si>
  <si>
    <t>(COMPRA DE MATERIALES PARA ENTECHADO DE LA CANCHA MULTIUSOS EL PARQUE MARGARITA, DISTRITO SIXAOLA, SEGÚN LA LEY No. 7755 DEL 23/02/1998).</t>
  </si>
  <si>
    <t>(COMPRA DE MATERIALES PARA LA CONSTRUCCIÓN DE LA IGLESIA CATÓLICA DE ANNIA, DISTRITO SIXAOLA, SEGÚN LA LEY No. 7755 DEL 23/02/1998).</t>
  </si>
  <si>
    <t>(COMPRA DE MATERIALES PARA BATERÍAS SANITARIAS DE LA IGLESIA DE DIOS EVANGELIO COMPLETO DE CELIA, DISTRITO SIXAOLA, SEGÚN LA LEY No. 7755 DEL 23/02/1998).</t>
  </si>
  <si>
    <t>(COMPRA DE AIRE ACONDICIONADO PARA LA IGLESIA DE COMADRE, DISTRITO CAHUITA, SEGÚN LA LEY No. 7755 DEL 23/02/1998).</t>
  </si>
  <si>
    <t>(COMPRA DE MATERIALES PARA LA IGLESIA CATÓLICA DE MANZANILLO, DISTRITO CAHUITA, SEGÚN LA LEY No. 7755 DEL 23/02/1998).</t>
  </si>
  <si>
    <t>(CONSTRUCCIÓN DE MURO EN EL PARQUE DE HOME CREEK, DISTRITO CAHUITA, SEGÚN LA LEY No. 7755 DEL 23/02/1998).</t>
  </si>
  <si>
    <t>(CONSTRUCCIÓN DE PARADA DE BUSES DE PATIÑO, DISTRITO CAHUITA, SEGÚN LA LEY No. 7755 DEL 23/02/1998).</t>
  </si>
  <si>
    <t>(COMPRA DE MATERIALES PARA LA IGLESIA CATÓLICA DE LIMONAL, DISTRITO CAHUITA, SEGÚN LA LEY No. 7755 DEL 23/02/1998).</t>
  </si>
  <si>
    <t>(COMPRA DE SILLAS DE RUEDAS, CAMAS, ANDADERAS, PAÑALES, Y MULETAS PARA LA CLÍNICA DEL DOLOR Y CUIDADOS PALIATIVOS, DISTRITO CAHUITA, SEGÚN LA LEY No. 7755 DEL 23/02/1998).</t>
  </si>
  <si>
    <t>(COMPRA DE MATERIALES PARA LA CONSTRUCCIÓN DEL TEMPLO EVANGÉLICO DE AMUBRI, DISTRITO TELIRE, SEGÚN LA LEY No. 7755 DEL 23/02/1998).</t>
  </si>
  <si>
    <t>(COMPRA DE MATERIALES PARA LA CONSTRUCCIÓN DITSO TSO TOO BLOK CASA CULTURAL DURURPE, DISTRITO TELIRE, SEGÚN LA LEY No. 7755 DEL 23/02/1998).</t>
  </si>
  <si>
    <t>(CONSTRUCCIÓN DE SALÓN DE REUNIONES PARA LA ASOCIACIÓN ÑALA TSKOK EN CORBITA, DISTRITO TELIRE, SEGÚN LA LEY No. 7755 DEL 23/02/1998).</t>
  </si>
  <si>
    <t>(COMPRA DE MATERIALES PARA EL SALÓN MULTIUSOS DE ARENAL, DISTRITO TELIRE, SEGÚN LA LEY No. 7755 DEL 23/02/1998).</t>
  </si>
  <si>
    <t>(CONSTRUCCIÓN Y ENMALLADO DEL LOCAL DEL CEMENTERIO DE MOJONCITO, DISTRITO TELIRE, SEGÚN LA LEY No. 7755 DEL 23/02/1998).</t>
  </si>
  <si>
    <t>(CONSTRUCCIÓN DE CUATRO CASETILLAS DE BUSES EN AMUBRI Y SEPECUE, DISTRITO TELIRE, SEGÚN LA LEY No. 7755 DEL 23/02/1998).</t>
  </si>
  <si>
    <t>(COMPRA DE MATERIAL DE AUDIO DE LA IGLESIA EVANGELICA DE COROMA, DISTRITO TELIRE, SEGÚN LA LEY No. 7755 DEL 23/02/1998).</t>
  </si>
  <si>
    <t>(COMPRA DE MATERIALES PARA LA CONSTRUCCIÓN DEL TEMPLO EVANGÉLICO DE NAMU WOKI, DISTRITO TELIRE, SEGÚN LA LEY No. 7755 DEL 23/02/1998).</t>
  </si>
  <si>
    <t>(COMPRA DE MATERIALES PARA LA CONSTRUCCIÓN DEL TEMPLO EVANGÉLICO DE SOKI, DISTRITO TELIRE, SEGÚN LA LEY No. 7755 DEL 23/02/1998).</t>
  </si>
  <si>
    <t>(PARA MEJORAS EN LA INFRAESTRUCTURA DEL SALÓN COMUNAL DE BALTIMORE, DISTRITO MATINA, SEGÚN LA LEY No. 7755 DEL 23/02/1998).</t>
  </si>
  <si>
    <t>(REMODELACIÓN DE CANCHA MULTIUSO DE MATINA, DISTRITO MATINA, SEGÚN LA LEY No. 7755 DEL 23/02/1998).</t>
  </si>
  <si>
    <t>(CONSTRUCCIÓN DE ALERO EN EL EBAIS SANTA MARTA, DISTRITO BATÁN, SEGÚN LA LEY No. 7755 DEL 23/02/1998).</t>
  </si>
  <si>
    <t>(COMPRA DE IMPLEMENTOS DEPORTIVOS PARA LA ESCUELA DE FUTBOLL DE BATÁN, DISTRITO BATÁN, SEGÚN LA LEY No. 7755 DEL 23/02/1998).</t>
  </si>
  <si>
    <t>(CAMBIO DEL TECHO DE LA ESCUELA 28 MILLAS, DISTRITO BATÁN, SEGÚN LA LEY No. 7755 DEL 23/02/1998).</t>
  </si>
  <si>
    <t>(COMPRA DE FOTOCOPIADORA MULTIFUNCIONAL PARA LA ESCUELA EXCELENCIA DE BATÁN, DISTRITO BATÁN, SEGÚN LA LEY No. 7755 DEL 23/02/1998).</t>
  </si>
  <si>
    <t>(CONSTRUCCIÓN DE PARQUE RECREATIVO EN LA COMUNIDAD DE VENECIA, DISTRITO CARRANDI, SEGÚN LA LEY No. 7755 DEL 23/02/1998).</t>
  </si>
  <si>
    <t>(REPARACIÓN DE INFRAESTRUCTURA DEL SALÓN COMUNAL LARGA DISTANCIA, DISTRITO CARRANDI, SEGÚN LA LEY No. 7755 DEL 23/02/1998).</t>
  </si>
  <si>
    <t>(CONSTRUCCIÓN DE OFICINA Y BODEGA DE LA ASADA DE COLINAS E ISLETA, DISTRITO GUÁCIMO, SEGÚN LA LEY No. 7755 DEL 23/02/1998).</t>
  </si>
  <si>
    <t>(MEJORAS AL SALÓN DE ACTOS Y BODEGA PARA LA ESCUELA SAN LUIS, DISTRITO GUÁCIMO, SEGÚN LA LEY No. 7755 DEL 23/02/1998).</t>
  </si>
  <si>
    <t>(MEJORAS Y EQUIPAMIENTO DE LA CANCHA DE FUTBOLL DE INOQUOIS, DISTRITO MERCEDES, SEGÚN LA LEY No. 7755 DEL 23/02/1998).</t>
  </si>
  <si>
    <t>(CONSTRUCCIÓN DE CANCHA MULTIUSO PARA LA COMUNIDAD DE POCORA, DISTRITO POCORA, SEGÚN LA LEY No. 7755 DEL 23/02/1998).</t>
  </si>
  <si>
    <t>(COMPRA DE MATERIALES PARA ENMALLADO DEL SALÓN COMUNAL DE SANTA ROSA, DISTRITO RÍO JIMÉNEZ, SEGÚN LA LEY No. 7755 DEL 23/02/1998).</t>
  </si>
  <si>
    <t>(COMPRA DE CHAPULIN, CHAPEADORA PARA LAS ZONAS VERDES COMUNALES DE IRLANDA, DISTRITO RÍO JIMÉNEZ, SEGÚN LA LEY No. 7755 DEL 23/02/1998).</t>
  </si>
  <si>
    <t>(COMPRA TOTAL DE MATERIAL PARA ENMALLAR CANCHA DE FUTBOLL PARA EL CENTRO EDUCATIVO ESCUELA LA LUCHA, DISTRITO RÍO JIMÉNEZ, SEGÚN LA LEY No. 7755 DEL 23/02/1998).</t>
  </si>
  <si>
    <t>(CONSTRUCCIÓN DE GIMNASIO AL AIRE LIBRE A LA PAR DE LA CANCHA MULTIUSO DEL LIMBO, DISTRITO DUACARÍ, SEGÚN LA LEY No. 7755 DEL 23/02/1998).</t>
  </si>
  <si>
    <t>I1113010100001</t>
  </si>
  <si>
    <t>I1113010200001</t>
  </si>
  <si>
    <t>I1113020100001</t>
  </si>
  <si>
    <t>I1113020200001</t>
  </si>
  <si>
    <t>I1132010451001</t>
  </si>
  <si>
    <t>I1412010400001</t>
  </si>
  <si>
    <t>I1412011500001</t>
  </si>
  <si>
    <t>I1416010200001</t>
  </si>
  <si>
    <t>I1432040000001</t>
  </si>
  <si>
    <t>I2412110000060</t>
  </si>
  <si>
    <t>I2412140000060</t>
  </si>
  <si>
    <t>I3131010000281</t>
  </si>
  <si>
    <t>I3211021800507</t>
  </si>
  <si>
    <t>I3211022200515</t>
  </si>
  <si>
    <t>I3211030700538</t>
  </si>
  <si>
    <t xml:space="preserve">SUELDOS PARA CARGOS FIJOS </t>
  </si>
  <si>
    <t xml:space="preserve">SUPLENCIAS </t>
  </si>
  <si>
    <t>CONTRIBUCIÓN PATRONAL AL SEGURO DE SALUD DE LA CAJA COSTARRICENSE DE SEGURO SOCIAL</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</si>
  <si>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</si>
  <si>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</si>
  <si>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</si>
  <si>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</si>
  <si>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</si>
  <si>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</si>
  <si>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</si>
  <si>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ALQUILERES Y DERECHOS PARA TELECOMUNICACIONES</t>
  </si>
  <si>
    <t xml:space="preserve">SERVICIO DE AGUA Y ALCANTARILLADO </t>
  </si>
  <si>
    <t xml:space="preserve">OTROS SERVICIOS BÁSICOS </t>
  </si>
  <si>
    <t>SERVICIOS DE TRANSFERENCIA ELECTRÓNICA DE INFORMACIÓN</t>
  </si>
  <si>
    <t xml:space="preserve">SEGUROS </t>
  </si>
  <si>
    <t xml:space="preserve">REASEGUROS </t>
  </si>
  <si>
    <t>MANTENIMIENTO Y REPARACIÓN DE EQUIPO Y MOBILIARIO DE OFICINA</t>
  </si>
  <si>
    <t>MANTENIMIENTO Y REPARACIÓN DE EQUIPO DE CÓMPUTO Y  SISTEMAS DE INFORMACION</t>
  </si>
  <si>
    <t xml:space="preserve">IMPUESTOS SOBRE BIENES INMUEBLES          </t>
  </si>
  <si>
    <t xml:space="preserve">TINTAS, PINTURAS Y DILUYENTES </t>
  </si>
  <si>
    <t>OTROS MATERIALES Y PRODUCTOS DE USO EN LA CONSTRUCCIÓN Y MANTENIMIENTO.</t>
  </si>
  <si>
    <t xml:space="preserve">INTERESES SOBRE PRÉSTAMOS DEL GOBIERNO CENTRAL </t>
  </si>
  <si>
    <t>INTERESES SOBRE PRÉSTAMOS DE INSTITUCIONES DESCENTRALIZADAS  NO EMPRESARIALES</t>
  </si>
  <si>
    <t xml:space="preserve">INTERESES SOBRE PRÉSTAMOS DE  INSTITUCIONES PÚBLICAS FINANCIERAS   </t>
  </si>
  <si>
    <t>COMISIONES  Y OTROS GASTOS SOBRE TÍTULOS VALORES DEL SECTOR EXTERNO</t>
  </si>
  <si>
    <t>COMISIONES Y OTROS GASTOS SOBRE PRÉSTAMOS DEL SECTOR EXTERNO</t>
  </si>
  <si>
    <t>PRÉSTAMOS A ÓRGANOS DESCONCENTRADOS</t>
  </si>
  <si>
    <t>PRÉSTAMOS A INSTITUCIONES DESCENTRALIZADAS NO  EMPRESARIALES</t>
  </si>
  <si>
    <t>PRÉSTAMOS AL  SECTOR EXTERNO</t>
  </si>
  <si>
    <t xml:space="preserve">ADQUISICIÓN DE VALORES DE INSTITUCIONES PÚBLICAS  FINANCIERAS </t>
  </si>
  <si>
    <t>EQUIPO Y PROGRAMAS DE  CÓMPUTO</t>
  </si>
  <si>
    <t>MAQUINARIA, EQUIPO Y MOBILIARIO  DIVERSO</t>
  </si>
  <si>
    <t>OTRAS CONSTRUCCIONES ADICIONES Y MEJORAS</t>
  </si>
  <si>
    <t>TRANSFERENCIAS CORRIENTES A INSTITUCIONES DESCENTRALIZADAS NO  EMPRESARIALES</t>
  </si>
  <si>
    <t>TRANSFERENCIAS CORRIENTES A GOBIERNOS LOCALES.</t>
  </si>
  <si>
    <t xml:space="preserve">TRANSFERENCIAS CORRIENTES A INSTITUCIONES  PÚBLICAS FINANCIERAS </t>
  </si>
  <si>
    <t xml:space="preserve">AYUDAS A FUNCIONARIOS </t>
  </si>
  <si>
    <t xml:space="preserve">PENSIONES Y JUBILACIONES CONTRIBUTIVAS </t>
  </si>
  <si>
    <t xml:space="preserve">PENSIONES NO CONTRIBUTIVAS </t>
  </si>
  <si>
    <t>DECIMOTERCER MES DE JUBILACIONES Y PENSIONES</t>
  </si>
  <si>
    <t xml:space="preserve">OTRAS PRESTACIONES </t>
  </si>
  <si>
    <t xml:space="preserve">TRANSFERENCIAS CORRIENTES A FUNDACIONES          </t>
  </si>
  <si>
    <t xml:space="preserve">OTRAS TRANSFERENCIAS CORRIENTES AL SECTOR EXTERNO </t>
  </si>
  <si>
    <t>TRANSFERENCIAS  DE CAPITAL AL GOBIERNO CENTRAL</t>
  </si>
  <si>
    <t>TRANSFERENCIAS DE CAPITAL  A ÓRGANOS DESCONCENTRADOS</t>
  </si>
  <si>
    <t xml:space="preserve">FONDOS EN FIDEICOMISO PARA GASTO DE CAPITAL </t>
  </si>
  <si>
    <t xml:space="preserve">TRANSFERENCIAS DE CAPITAL A FUNDACIONES   </t>
  </si>
  <si>
    <t>TRANSFERENCIAS DE CAPITAL  A ORGANISMOS INTERNACIONALES</t>
  </si>
  <si>
    <t>AMORTIZACIÓN DE TÍTULOS VALORES INTERNOS DE LARGO PLAZO</t>
  </si>
  <si>
    <t>AMORTIZACIÓN DE PRÉSTAMOS DEL  GOBIERNO CENTRAL</t>
  </si>
  <si>
    <t>AMORTIZACIÓN DE PRÉSTAMOS DE  GOBIERNOS LOCALES</t>
  </si>
  <si>
    <t xml:space="preserve">AMORTIZACIÓN DE PRÉSTAMOS DE INSTITUCIONES PÚBLICAS FINANCIERAS </t>
  </si>
  <si>
    <t>AMORTIZACIÓN DE PRÉSTAMOS DE SECTOR EXTERNO</t>
  </si>
  <si>
    <t>(PAGO DE SERVICIOS PROFESIONALES Y TÉCNICOS EN EL CAMPO DE LA ABOGACÍA Y EL NOTARIADO, PRODUCTO DE LA ADQUISICIÓN DE TERRENOS, EDIFICACIONES Y CANCELACIÓN DE INDEMNIZACIONES, EN ÁREAS ALEDAÑAS A LOS TERRENOS DE LA INSTITUCIÓN EN LOS QUE SE CONSTRUYE EL ED</t>
  </si>
  <si>
    <t>(PARA FINANCIAR LAS ACTIVIDADES DEL PLAN DE CAPACITACIÓN INSTITUCIONAL, EL VIII CONGRESO NACIONAL DE GESTIÓN Y FISCALIZACIÓN DE LA HACIENDA PÚBLICA, LA INSCRIPCIÓN AL XXIII CONGRESO LATINOAMERICANO DE AUDITORES INTERNOS Y AL CONGRESO NACIONAL DE AUDITORES</t>
  </si>
  <si>
    <t>(PARA LA COMPRA DE DIVERSOS SUMINISTROS PARA ATENDER REUNIONES OFICIALES, ACTIVIDADES DE INTEGRACIÓN DEL PERSONAL, ACTIVIDADES INTERNACIONALES, LA PREPARACIÓN DE SEMANA DEL AMBIENTE, ATENCIÓN DE ACTIVIDADES DE LAS COMISIONES DE RESCATE DE VALORES, DE DISC</t>
  </si>
  <si>
    <t>(PAGO DE SERVICIOS DE PERITAJE EN INGENIERÍA, ASESORÍA EN EJECUCIÓN DE AUDITORÍA DE CARÁCTER ESPECIAL SOBRE INGENERÍA QUÍMICA, INGENIERÍA ELÉCTRICA, ASESORÍA EN INGENIERÍA CIVIL CON ENFÁSIS EN HIDRÁULICA, ASESORÍA EN MATERIA DE SISTEMAS DE INFORMACIÓN GEO</t>
  </si>
  <si>
    <t xml:space="preserve">(PAGO DE DIVERSOS SERVICIOS, ENTRE LOS QUE DESTACAN EL DE PERITAJE EN ECONOMÍA, SERVICIOS DE FILOLOGÍA, ASESORÍA EN EJECUCIÓN DE AUDITORÍA SOBRE FIDEICOMISOS, TITULARIZACIÓN Y FONDOS DE INVERSIÓN, ASESORÍA EN EJECUCIÓN DE AUDITORÍAS FINANCIERAS, ASESORÍA </t>
  </si>
  <si>
    <t>(PARA SERVICIOS DE CERRAJERÍA, PULIDO DE PISOS, TAPICERÍA DE MUEBLES, CONFECCIÓN DE SELLOS, LAVADO DE CORTINAS, LAVADO Y APLANCHADO DE ARTÍCULOS DE TELA, CONTRATACIÓN EMPRESA DE LIMPIEZA (CONTRATO CON LA EMPRESA DEQUISA N° 2013LN-000009-CMBYC Y VENCE EL 3</t>
  </si>
  <si>
    <t>(PARA GASTOS DE OPERACIÓN SEGÚN LEY NO.7935 LEY INTEGRAL PARA LA PERSONA ADULTA MAYOR DEL 25/10/1999).</t>
  </si>
  <si>
    <t>(PARA GASTOS DE OPERACIÓN, SEGÚN LEY NO. 8488 LEY NACIONAL DE EMERGENCIAS Y PREVENCIÓN DEL RIESGO DEL 22/11/2005).</t>
  </si>
  <si>
    <t>(PARA ASESORÍA EN CONSTRUCCIÓN DE PRUEBAS DE CONOCIMIENTO, SEGÚN CONTRATO NO. 2015-009).</t>
  </si>
  <si>
    <t>(PARA GASTOS OPERATIVOS SEGÚN LEY NO.8204, LEY SOBRE ESTUPEFACIENTES, SUSTANCIAS PSICOTRÓPICAS, DROGAS DE USO NO AUTORIZADO, LEGITIMACIÓN DE CAPITALES Y ACTIVIDADES CONEXAS DEL 26/12/2001. INCLUYE ¢353,8 MILLONES PARA CREACIÓN DE 23 PLAZAS QUE CONTRIBUYAN</t>
  </si>
  <si>
    <t>3130</t>
  </si>
  <si>
    <t>(PARA FINANCIAR EL PROYECTO DE CONSTRUCCIÓN DE LOS ACUEDUCTOS DEL CANTÓN CENTRAL DE ALAJUELA, SEGÚN TRANSITORIO III DE LA LEY NO.8316 DE 26/09/2002 Y SUS REFORMAS).</t>
  </si>
  <si>
    <t>(PARA GASTO OPERATIVO, ARTÍCULO NO. 246, TITULO XIV DE LA LEY NO. 8764 DEL 19 DE AGOSTO DE 2009).</t>
  </si>
  <si>
    <t>(FONDO SOCIAL MIGRATORIO, ARTÍCULOS NO.242 Y 243, TÍTULO XIII, CAPITULO III, DE LA LEY NO.8764, DEL 19 DE AGOSTO DE 2009).</t>
  </si>
  <si>
    <t>(FONDO ESPECIAL MIGRATORIO, ARTÍCULOS NO.234 Y 235, TÍTULO XIII, CAPITULO I, DE LA LEY NO.8764, DEL 19 DE AGOSTO 2009).</t>
  </si>
  <si>
    <t>(PARA LA CONTRATACIÓN DE SERVICIOS EN MATERIA DE PROCESOS ADMINISTRATIVOS EXTERNOS, ESTUDIO DE DERECHO COMPARADO, PROCESOS DE FORMULACIÓN DE LEGISLACIÓN, SERVICIOS DE PERITOS EN CIENCIAS JURÍDICAS QUE VALIDEN Y APOYEN LOS ARGUMENTOS DEL ESTADO COSTARRICEN</t>
  </si>
  <si>
    <t>(PARA LA CONTRATACIÓN DE PROFESIONALES EN INFORMÁTICA PARA EL DESARROLLO DE APLICACIONES DE GOBIERNO DIGITAL, SEGURIDAD INFORMÁTICA Y SISTEMAS DE BASES DE DATOS, ADMINISTRACIÓN DE REDES DE DATOS, VOZ Y VIGILANCIA, AUTOMATIZACIÓN DE PROCESOS Y GOBIERNO DIG</t>
  </si>
  <si>
    <t xml:space="preserve">(PARA CAPACITACIÓN EN TEMAS COMO LEY DE CONTROL INTERNO, VALORACIÓN DE RIESGO, TECNOLOGÍA DE INFORMACIÓN, PROCESOS Y PROCEDIMIENTOS DE TRABAJO, CONTRATACIÓN ADMINISTRATIVA, SOLICITUDES DE APÁTRIDAS, CONVENIO CON LA UNIVERSIDAD NACIONAL NÚMERO DE CONTRATO </t>
  </si>
  <si>
    <t>(PARA CONTRATACIÓN DE PROFESIONALES NACIONALES E INTERNACIONALES, ESPECIALIZADOS EN LA ATENCIÓN DE CONFLICTOS RELACIONADOS CON LA DEFENSA DE LA SOBERANÍA, PARA EL CASO “DELIMITACIÓN MARÍTIMA EN EL MAR CARIBE Y EN EL OCÉANO PACÍFICO” (COSTA RICA-NICARAGUA)</t>
  </si>
  <si>
    <t>(CUOTA ORDINARIA. LEY NO. 3345-A ARTÍCULO. NO. 4 DEL 05/08/1964).</t>
  </si>
  <si>
    <t>(CUOTA ORDINARIA. LEY NO. 6556 ARTÍCULO VI DEL 26/03/1981, PARA GASTOS DE OPERACIÓN ¢17.460.000,00 SEGÚN LEY NO. 8085 ARTÍCULO VI DEL 14/02/2001).</t>
  </si>
  <si>
    <t>(INCLUYE EL SALARIO ESCOLAR DE LOS PUESTOS NOS. 001604 Y 008728 TRASLADADOS AL MINISTERIO DE GOBERNACIÓN Y POLICÍA).</t>
  </si>
  <si>
    <t>(INCLUYE ¢63.000.000,00 PROVENIENTES DEL IMPUESTO AL BANANO, DE CONFORMIDAD CON LA LEY NO. 7313 PUBLICADA EN LA GACETA NO. 18 DE 27/01/1993 Y EL DECRETO EJECUTIVO NO. 37313-MAG, PUBLICADO EN ALCANCE DIGITAL NO. 137, A LA GACETA NO. 184 DE 24/09/2012).</t>
  </si>
  <si>
    <t>(INCLUYE ¢76.850.000,00 PROVENIENTES DEL IMPUESTO AL BANANO, DE CONFORMIDAD CON LA LEY NO. 7313 PUBLICADA EN LA GACETA NO. 18 DE 27/01/1993 Y EL DECRETO EJECUTIVO NO. 37313-MAG, PUBLICADO EN ALCANCE DIGITAL NO. 137, A LA GACETA NO. 184 DE 24/09/2012).</t>
  </si>
  <si>
    <t>(INCLUYE ¢29.000.000,00 PROVENIENTES DEL IMPUESTO AL BANANO, DE CONFORMIDAD CON LA LEY NO. 7313 PUBLICADA EN LA GACETA NO. 18 DE 27/01/1993 Y EL DECRETO EJECUTIVO NO. 37313-MAG, PUBLICADO EN ALCANCE DIGITAL NO. 137, A LA GACETA NO. 184 DE 24/09/2012).</t>
  </si>
  <si>
    <t>(INCLUYE ¢750.000.000,00 PROVENIENTES DEL IMPUESTO A LAS PERSONAS JURÍDICAS, DE CONFORMIDAD CON LA LEY NO. 9428, PUBLICADA EN ALCANCE DIGITAL NO. 64 A LA GACETA NO. 58 DE 22/03/2017, PARA LA CONSTRUCCIÓN DEL COMPLEJO POLICIAL DE ALAJUELA).</t>
  </si>
  <si>
    <t>(CONTRIBUCIÓN PATRONAL SEGURO DE SALUD, SEGÚN LEY NO. 17 DEL 22 DE OCTUBRE DE 1943, LEY CONSTITUTIVA DE LA C.C.S.S. Y REGLAMENTO NO. 7082 DEL 03 DE DICIEMBRE DE1996 Y SUS REFORMAS. SEGÚN CONTRATO DEL PROYECTO DE LA ESCUELA NACIONAL DE POLICÍA DE LA REPÚBL</t>
  </si>
  <si>
    <t>(INCLUYE ¢178.236.043,00 PROVENIENTES DEL IMPUESTO AL BANANO, DE CONFORMIDAD CON LA LEY NO. 7313 PUBLICADA EN LA GACETA NO. 18 DE 27/01/1993 Y EL DECRETO EJECUTIVO NO. 37313-MAG, PUBLICADO EN ALCANCE DIGITAL NO. 137, A LA GACETA NO. 184 DE 24/09/2012).</t>
  </si>
  <si>
    <t>(INCLUYE ¢70.000.000,00 PROVENIENTES DEL IMPUESTO A LAS PERSONAS JURÍDICAS, DE CONFORMIDAD CON LA LEY NO. 9428, PUBLICADA EN ALCANCE DIGITAL NO. 64 A LA GACETA NO. 58 DE 22/03/2017).</t>
  </si>
  <si>
    <t>(INCLUYE ¢126.263.957,00 PROVENIENTES DEL IMPUESTO AL BANANO, DE CONFORMIDAD CON LA LEY NO. 7313 PUBLICADA EN LA GACETA NO. 18 DE 27/01/1993 Y EL DECRETO EJECUTIVO NO. 37313-MAG, PUBLICADO EN ALCANCE DIGITAL NO. 137, A LA GACETA NO. 184 DE 24/09/2012).</t>
  </si>
  <si>
    <t>(INCLUYE ¢120.000.000,00 PROVENIENTES DEL IMPUESTO A LAS PERSONAS JURÍDICAS, DE CONFORMIDAD CON LA LEY NO. 9428, PUBLICADA EN ALCANCE DIGITAL NO. 64 A LA GACETA NO. 58 DE 22/03/2017).</t>
  </si>
  <si>
    <t>(INCLUYE ¢50.000.000,00 PROVENIENTES DEL IMPUESTO A LAS PERSONAS JURÍDICAS, DE CONFORMIDAD CON LA LEY NO. 9428, PUBLICADA EN ALCANCE DIGITAL NO. 64 A LA GACETA NO. 58 DE 22/03/2017).</t>
  </si>
  <si>
    <t>(INCLUYE ¢65.000.000,00 PROVENIENTES DEL IMPUESTO A LAS PERSONAS JURÍDICAS, DE CONFORMIDAD CON LA LEY NO. 9428, PUBLICADA EN ALCANCE DIGITAL NO. 64 A LA GACETA NO. 58 DE 22/03/2017, PARA LA CONSTRUCCIÓN EN LA SEDE DE MURCIÉLAGO GUANACASTE, DE MÓDULOS DE S</t>
  </si>
  <si>
    <t>(INCLUYE ¢2.425.500.000,00 PROVENIENTES DEL IMPUESTO A LAS PERSONAS JURÍDICAS, DE CONFORMIDAD CON LA LEY NO. 9428, PUBLICADA EN ALCANCE DIGITAL NO. 64 A LA GACETA NO. 58 DE 22/03/2017).</t>
  </si>
  <si>
    <t>(INCLUYE ¢606.513.000,00 PROVENIENTES DEL IMPUESTO A LAS PERSONAS JURÍDICAS, DE CONFORMIDAD CON LA LEY NO. 9428, PUBLICADA EN ALCANCE DIGITAL NO. 64 A LA GACETA NO. 58 DE 22/03/2017).</t>
  </si>
  <si>
    <t>(INCLUYE ¢295.672.221,00 PROVENIENTES DEL IMPUESTO A LAS PERSONAS JURÍDICAS, DE CONFORMIDAD CON LA LEY NO. 9428, PUBLICADA EN ALCANCE DIGITAL NO. 64 A LA GACETA NO. 58 DE 22/03/2017).</t>
  </si>
  <si>
    <t>(INCLUYE ¢517.475.000,00 PROVENIENTES DEL IMPUESTO A LAS PERSONAS JURÍDICAS, DE CONFORMIDAD CON LA LEY NO. 9428, PUBLICADA EN ALCANCE DIGITAL NO. 64 A LA GACETA NO. 58 DE 22/03/2017).</t>
  </si>
  <si>
    <t>(CONTRIBUCIÓN PATRONAL SEGURO DE SALUD, SEGÚN LEY NO. 17 DEL 22 DE OCTUBRE DE 1943, LEY CONSTITUTIVA DE LA C.C.S.S. Y REGLAMENTO NO. 7082 DEL 03 DE DICIEMBRE DE 1996 Y SUS REFORMAS. INCLUYE ¢328.327.496,00 PROVENIENTES DEL IMPUESTO A LAS PERSONAS JURÍDICA</t>
  </si>
  <si>
    <t>(SEGÚN LEY NO. 4351 DEL 11 DE JULIO DE 1969, LEY ORGÁNICA DEL B.P.D.C.. INCLUYE ¢17.747.432,00 PROVENIENTES DEL IMPUESTO A LAS PERSONAS JURÍDICAS, DE CONFORMIDAD CON LA LEY NO. 9428, PUBLICADA EN ALCANCE DIGITAL NO. 64 A LA GACETA NO. 58 DE 22/03/2017).</t>
  </si>
  <si>
    <t>(CONTRIBUCIÓN PATRONAL SEGURO DE PENSIONES, SEGÚN LEY NO. 17 DEL 22 DE OCTUBRE DE 1943, LEY CONSTITUTIVA DE LA C.C.S.S. Y REGLAMENTO NO. 6898 DEL 07 DE FEBRERO DE 1995 Y SUS REFORMAS. INCLUYE ¢180.313.911,00 PROVENIENTES DEL IMPUESTO A LAS PERSONAS JURÍDI</t>
  </si>
  <si>
    <t>(APORTE PATRONAL AL RÉGIMEN DE PENSIONES, SEGÚN LEY DE PROTECCIÓN AL TRABAJADOR NO. 7983 DEL 16 DE FEBRERO DEL 2000. INCLUYE ¢53.242.297,00 PROVENIENTES DEL IMPUESTO A LAS PERSONAS JURÍDICAS, DE CONFORMIDAD CON LA LEY NO. 9428, PUBLICADA EN ALCANCE DIGITA</t>
  </si>
  <si>
    <t>(APORTE PATRONAL AL FONDO DE CAPITALIZACIÓN LABORAL, SEGÚN LEY DE PROTECCIÓN AL TRABAJADOR NO. 7983 DEL 16 DE FEBRERO DEL 2000. INCLUYE ¢106.484.593,00 PROVENIENTES DEL IMPUESTO A LAS PERSONAS JURÍDICAS, DE CONFORMIDAD CON LA LEY NO. 9428, PUBLICADA EN AL</t>
  </si>
  <si>
    <t>(CON EL FIN DE REALIZAR LA CONTRATACIÓN DE UNA ORGANIZACIÓN NO GUBERNAMENTAL, PARA LA INTERVENCIÓN TEMPRANA DE JÓVENES QUE SON INTERCEPTADOS POR LA POLICÍA POR TEMAS DE DROGAS; Y UNA ENCUESTA SOBRE LA PERCEPCIÓN DE LA SEGURIDAD PÚBLICA E IMAGEN DE LA FUER</t>
  </si>
  <si>
    <t>(PARA EL ALTO MANDO (DIRECTORES POLICIALES) DE LA DIRECCIÓN GENERAL DE LA FUERZA PÚBLICA-DIRECCIONAMIENTO ESTRATÉGICO, ASÍ COMO LOS FUNCIONARIOS DE LA SUBDIRECCIÓN GENERAL DE LA FUERZA PÚBLICA, DIRECCIÓN DE APOYO LEGAL, DIRECCIÓN GENERAL DE ARMAMENTO, DIR</t>
  </si>
  <si>
    <t>(INCLUYE ¢800.000.000,00 PROVENIENTES DEL IMPUESTO A LAS PERSONAS JURÍDICAS, DE CONFORMIDAD CON LA LEY NO. 9428, PUBLICADA EN ALCANCE DIGITAL NO. 64 A LA GACETA NO. 58 DE 22/03/2017).</t>
  </si>
  <si>
    <t>(INCLUYE ¢168.850.000,00 PROVENIENTES DEL IMPUESTO AL BANANO, DE CONFORMIDAD CON LA LEY NO. 7313 PUBLICADA EN LA GACETA NO. 18 DE 27/01/1993 Y EL DECRETO EJECUTIVO NO. 37313-MAG, PUBLICADO EN ALCANCE DIGITAL NO. 137, A LA GACETA NO. 184 DE 24/09/2012; ¢34</t>
  </si>
  <si>
    <t>(INCLUYE ¢1.931.231.702,00 PROVENIENTES DEL IMPUESTO A LAS PERSONAS JURÍDICAS, DE CONFORMIDAD CON LA LEY NO. 9428, PUBLICADA EN ALCANCE DIGITAL NO. 64 A LA GACETA NO. 58 DE 22/03/2017).</t>
  </si>
  <si>
    <t>(INCLUYE ¢250.000.000,00 PROVENIENTES DEL IMPUESTO A LAS PERSONAS JURÍDICAS, DE CONFORMIDAD CON LA LEY NO. 9428, PUBLICADA EN ALCANCE DIGITAL NO. 64 A LA GACETA NO. 58 DE 22/03/2017).</t>
  </si>
  <si>
    <t>(INCLUYE ¢464.800.000,00 PROVENIENTES DEL IMPUESTO A LAS PERSONAS JURÍDICAS, DE CONFORMIDAD CON LA LEY NO. 9428, PUBLICADA EN ALCANCE DIGITAL NO. 64 A LA GACETA NO. 58 DE 22/03/2017).</t>
  </si>
  <si>
    <t>(INCLUYE ¢4.019.000.000,00 PROVENIENTES DEL IMPUESTO A LAS PERSONAS JURÍDICAS, DE CONFORMIDAD CON LA LEY NO. 9428, PUBLICADA EN ALCANCE DIGITAL NO. 64 A LA GACETA NO. 58 DE 22/03/2017, PARA LA CONSTRUCCIÓN DE DELEGACIONES POLICIALES EN SAN PABLO DE HEREDI</t>
  </si>
  <si>
    <t>(INCLUYE ¢200.000.000,00 PROVENIENTES DEL IMPUESTO A LAS PERSONAS JURÍDICAS, DE CONFORMIDAD CON LA LEY NO. 9428, PUBLICADA EN ALCANCE DIGITAL NO. 64 A LA GACETA NO. 58 DE 22/03/2017, PARA LA CONSTRUCCIÓN DE TORRETAS DEL ARSENAL NACIONAL).</t>
  </si>
  <si>
    <t>(CONTRIBUCIÓN ESTATAL AL SEGURO DE PENSIONES, SEGÚN LEY NO. 17 DEL 22 DE OCTUBRE DE 1943, LEY CONSTITUTIVA DE LA C.C.S.S. Y REGLAMENTO NO. 6898 DEL 07 DE FEBRERO DE 1995 Y SUS REFORMAS. INCLUYE ¢44.013.632,00 PROVENIENTES DEL IMPUESTO A LAS PERSONAS JURÍD</t>
  </si>
  <si>
    <t>(CONTRIBUCIÓN ESTATAL AL SEGURO DE SALUD, SEGÚN LEY NO. 17 DEL 22 DE OCTUBRE DE 1943, LEY CONSTITUTIVA DE LA C.C.S.S. Y REGLAMENTO NO. 7082 DEL 03 DE DICIEMBRE DE 1996 Y SUS REFORMAS. INCLUYE ¢8.873.716,00 PROVENIENTES DEL IMPUESTO A LAS PERSONAS JURÍDICA</t>
  </si>
  <si>
    <t>(PARA LA ACTUALIZACIÓN DE CONOCIMIENTOS DE LOS FUNCIONARIOS EN TEMAS VARIOS COMO: VALORACIÓN DEL RIESGO, CONTROL INTERNO, CONTRATACIÓN ADMINISTRATIVA Y ADMINISTRACIÓN DE BODEGAS (ÁREA ADMINISTRATIVA); Y CONTRATACIÓN DE SERVICIOS DE CAPACITACIÓN EN MATERIA</t>
  </si>
  <si>
    <t>(INCLUYE ¢2.556.700.000,00 PROVENIENTES DEL IMPUESTO A LAS PERSONAS JURÍDICAS, DE CONFORMIDAD CON LA LEY NO. 9428, PUBLICADA EN ALCANCE DIGITAL NO. 64 A LA GACETA NO. 58 DE 22/03/2017).</t>
  </si>
  <si>
    <t>(INCLUYE ¢100.000.000,00 PROVENIENTES DEL IMPUESTO A LAS PERSONAS JURÍDICAS, DE CONFORMIDAD CON LA LEY NO. 9428, PUBLICADA EN ALCANCE DIGITAL NO. 64 A LA GACETA NO. 58 DE 22/03/2017).</t>
  </si>
  <si>
    <t>(INCLUYE ¢17.900.000,00 PROVENIENTES DEL IMPUESTO A CASINOS Y EMPRESAS DE ENLACE DE LLAMADAS DE APUESTAS ELECTRÓNICAS, DE CONFORMIDAD CON LA LEY NO. 9050, PUBLICADA EN ALCANCE DIGITAL NO. 111 A LA GACETA NO. 156 DE 14/08/2012).</t>
  </si>
  <si>
    <t>(INCLUYE ¢422.612.851,00 PROVENIENTES DEL TRIBUTO DE SALIDA POR PUESTOS FRONTERIZOS TERRESTRES, SEGÚN LEY NO. 9154 PUBLICADA EL 11/07/2013; PARA EL DESARROLLO DE INFRAESTRUCTURA DE LA DELEGACIÓN DE POLICÍA DEL DISTRITO DE SIXAOLA).</t>
  </si>
  <si>
    <t>(PARA PAGO DE ACCIONES DE CAPITAL A LA CORPORACIÓN INTERAMERICANA DE INVERSIONES (CII), SEGÚN LEY NO.9233).</t>
  </si>
  <si>
    <t>(PAGO POR CONCEPTO DE ANÁLISIS DE MUESTRAS DE AGUA POTABLE. INCLUYE ¢302,5 MILLONES DESTINADOS A LA ACTUALIZACIÓN DE LAS PLATAFORMAS DE VALORES DE TERRENOS POR ZONAS HOMOGÉNEAS, CUYO CONTRATO ES EJECUTADO CON LOS RECURSOS ASIGNADOS AL ÓRGANO DE NORMALIZAC</t>
  </si>
  <si>
    <t>(PARA CUBRIR LOS PAGOS DEL SERVICIO DE SEGURIDAD Y VIGILANCIA, SERVICIO DE LIMPIEZA DIARIA DE OFICINAS, SERVICIO DE LIMPIEZA DE FACHADAS DE EDIFICIO, REAJUSTES DE PRECIOS, COMPRA DE SELLOS AUTOMÁTICOS, RECARGA DE EXTINTORES, CONFECCIÓN E INSTALACIÓN DE CO</t>
  </si>
  <si>
    <t xml:space="preserve">(PAGO DE MEMBRESÍA PARA ORGANIZACIÓN PARA LA COOPERACIÓN Y DESARROLLO ECONÓMICO (OCDE) COMO PAÍS MIEMBRO DEL FORO GLOBAL DE TRANSPARENCIA E INTERCAMBIO DE INFORMACIÓN EN MATERIA TRIBUTARIA, CONFORME A MEMORÁNDUM DE ENTENDIMIENTO DEL 14/04/2010, Y DECRETO </t>
  </si>
  <si>
    <t>(PAGO DE MEMBRESÍA A LA ORGANIZACIÓN PARA LA COOPERACIÓN Y EL DESARROLLO ECONÓMICO (OCDE), COMO PAÍS ASOCIADO BEPS (BASE EROSION AND PROFIT SHIFTING) EN ESPAÑOL (EROSIÓN DE LA BASE IMPONIBLE Y TRASLADO DE BENEFICIOS) DOCUMENTO NÚMERO CTPA/CFA/NOE2(2016)1R</t>
  </si>
  <si>
    <t>(INCLUYE ¢17,4 MILLONES DE RECURSOS PROVENIENTES DEL IMPUESTO DE SALIDA POR PUESTOS FRONTERIZOS TERRESTRES, PARA ATENDER LO ESTABLECIDO EN LA LEY NO. 9154).</t>
  </si>
  <si>
    <t>(INCLUYE ¢29,9 MILLONES, RECURSOS PROVENIENTES DEL IMPUESTO DE SALIDA POR PUESTOS FRONTERIZOS TERRESTRES, PARA ATENDER LO ESTABLECIDO EN LA LEY NO. 9154).</t>
  </si>
  <si>
    <t>(PARA EL PAGO DE LOS SERVICIOS PÚBLICOS A LAS MUNICIPALIDADES DE COTO BRUS, CORREDORES, LA CRUZ, LOS CHILES Y EL PAGO DE SERVICIO DE RECICLAJE. INCLUYE ¢3,3 MILLONES PARA PAGO DE SERVICIO DE RECOLECCIÓN DE BASURA EN PUESTO FRONTERIZO LAS TABLILLAS, RECURS</t>
  </si>
  <si>
    <t xml:space="preserve">(PARA EL PAGO DE LOS SERVICIOS DE LIMPIEZA, JARDINERÍA, VIGILANCIA, LIMPIEZA DE TANQUES SÉPTICOS E INSPECCIÓN DE EXTINTORES PARA EL SERVICIO NACIONAL DE ADUANAS. INCLUYE ¢248,0 MILLONES PARA PAGO SE SERVICIO DE LIMPIEZA Y JARDINERÍA DEL PUESTO FRONTERIZO </t>
  </si>
  <si>
    <t>(SE INCORPORA RECURSOS PARA LOS SERVICIOS DE FUMIGACIÓN Y REVISIÓN TÉCNICA DE VEHÍCULOS (RTV). ADEMÁS LA SUMA DE ¢523,8 MILLONES PARA LA CONTRATACIÓN DE SERVICIOS ADMINISTRATIVOS PARA CONTROLES COMPLEMENTARIOS (MARCHAMO ELECTRÓNICO)). INCLUYE ¢1,3 MILLONE</t>
  </si>
  <si>
    <t>(INCLUYE ¢10,3 MILLONES, RECURSOS PROVENIENTES DEL IMPUESTO DE SALIDA POR PUESTOS FRONTERIZOS TERRESTRES, PARA ATENDER LO ESTABLECIDO EN LA LEY NO. 9154).</t>
  </si>
  <si>
    <t>(INCLUYE ¢280,0 MILLONES, RECURSOS PROVENIENTES DEL IMPUESTO DE SALIDA POR PUESTOS FRONTERIZOS TERRESTRES, PARA ATENDER LO ESTABLECIDO EN LA LEY NO. 9154).</t>
  </si>
  <si>
    <t>(RECURSOS PROVENIENTES DEL IMPUESTO DE SALIDA POR PUESTOS FRONTERIZOS TERRESTRES, PARA ATENDER LO ESTABLECIDO EN LA LEY NO. 9154).</t>
  </si>
  <si>
    <t>(INCLUYE ¢28,9 MILLONES, RECURSOS PROVENIENTES DEL IMPUESTO DE SALIDA POR PUESTOS FRONTERIZOS TERRESTRES, PARA ATENDER LO ESTABLECIDO EN LA LEY NO. 9154).</t>
  </si>
  <si>
    <t>(INCLUYE ¢1,0 MILLONES, RECURSOS PROVENIENTES DEL IMPUESTO DE SALIDA POR PUESTOS FRONTERIZOS TERRESTRES, PARA ATENDER LO ESTABLECIDO EN LA LEY NO. 9154).</t>
  </si>
  <si>
    <t>(INCLUYE ¢8,4 MILLONES, RECURSOS PROVENIENTES DEL IMPUESTO DE SALIDA POR PUESTOS FRONTERIZOS TERRESTRES, PARA ATENDER LO ESTABLECIDO EN LA LEY NO. 9154).</t>
  </si>
  <si>
    <t>INCLUYE ¢0,5 MILLONES DE RECURSOS PROVENIENTES DEL IMPUESTO DE SALIDA POR PUESTOS FRONTERIZOS TERRESTRES, PARA ATENDER LO ESTABLECIDO EN LA LEY NO. 9154).</t>
  </si>
  <si>
    <t>(INCLUYE ¢58,5 MILLONES, RECURSOS PROVENIENTES DEL IMPUESTO DE SALIDA POR PUESTOS FRONTERIZOS TERRESTRES, PARA ATENDER LO ESTABLECIDO EN LA LEY NO. 9154).</t>
  </si>
  <si>
    <t>(PARA LA REMODELACIÓN DE LAS INSTALACIONES DEL LABORATORIO ADUANERO. INCLUYE ¢249,0 MILLONES PARA ACONDICIONAMIENTO DE LAS NUEVAS OFICINAS Y HABITACIONES QUE SERÁ CONSTRUIDO EN EL PUESTO FLUVIAL DE LOS CHILES, REMODELACIÓN DE LA BODEGA DE LA ADUANA DE PAS</t>
  </si>
  <si>
    <t>(PAGO DE CUOTA ANUAL ORDINARIA A LA ORGANIZACIÓN MUNDIAL DE ADUANAS (OMA), SEGÚN LEY NO. 8112).</t>
  </si>
  <si>
    <t>(PARA CUBRIR LOS PAGOS DE: 1. CONTRATACIÓN DE SERVICIO DE UNA SOLUCIÓN PARA EL DESARROLLO, IMPLEMENTACIÓN Y OPERACIÓN DE UN SISTEMA PARA LA RECEPCIÓN, VALIDACIÓN Y ALMACENAMIENTO DE COMPROBANTES ELECTRÓNICOS. 2. ARRENDAMIENTO DE UN CENTRO DE PROCESAMIENTO</t>
  </si>
  <si>
    <t>(PAGO DE CONTRIBUCIÓN PARA EL SISTEMA DE TRANSMISIÓN COMÚN (CTS) PARA EL INTERCAMBIO DE DATOS ENTRE LOS PAÍSES MIEMBROS DE LA ORGANIZACIÓN PARA LA COOPERACIÓN Y EL DESARROLLO ECONÓMICO (OCDE) DE CONFORMIDAD CON EL DOCUMENTO CTPA/GFTEI(2016)26/REV1 Y DECRE</t>
  </si>
  <si>
    <t>(PAGO DE IMPLEMENTACIÓN DE LOS PROGRAMAS DE FORMACIÓN DE NUEVO INGRESO, PAGO DE EJECUCIÓN DEL PROGRAMA DE FORMACIÓN PARA LOS FUNCIONARIOS DE LAS INSTITUCIONES CUBIERTAS POR LA RECTORÍA DE LA ADMINISTRACIÓN FINANCIERA Y PAGO DE CAPACITACIÓN EN MATERIA DE F</t>
  </si>
  <si>
    <t>(PARA CUBRIR GASTOS POR CONCEPTO DE SALARIOS, SEGÚN LEY NO.8495 "LEY GENERAL DEL SERVICIO NACIONAL DE SALUD ANIMAL (SENASA) DEL 06/04/2006 Y SUS REFORMAS).</t>
  </si>
  <si>
    <t>(PARA FOMENTAR LA INVESTIGACIÓN Y EL DESARROLLO AGROINDUSTRIAL DEL EXCEDENTE BANANERO NO EXPORTABLE, ASÍ COMO LOS PROGRAMAS DE DIVERSIFICACIÓN AGROINDUSTRIAL DE LAS ZONAS BANANERAS, SEGÚN LEY NO.4895 "CREACIÓN DE LA CORPORACIÓN BANANERA NACIONAL (CORBANA)</t>
  </si>
  <si>
    <t>(PARA CUBRIR GASTOS DE OPERACIÓN, SEGÚN LEY NO.7384 "LEY DE CREACIÓN DEL INSTITUTO COSTARRICENSE DE PESCA Y ACUICULTURA (INCOPESCA)", DEL 16/03/1994 Y SUS REFORMAS).</t>
  </si>
  <si>
    <t>(PARA CUBRIR GASTOS DE OPERACIÓN DEL SENARA, ESTOS RECURSOS INCLUYEN GASTO OPERATIVO DEL PROYECTO "ABASTECIMIENTO DE AGUA PARA LA CUENCA MEDIA DEL RÍO TEMPISQUE Y COMUNIDADES COSTERAS" (PAACUME), PROYECTO QUE FORMA PARTE DEL "PROGRAMA INTEGRAL DE ABASTECI</t>
  </si>
  <si>
    <t>(PARA CUBRIR LA COMPRA DE EQUIPO DE CÓMPUTO, EQUIPO MULTIFUNCIONAL, EQUIPO Y MOBILIARIO PARA EL LABORATORIO DE CALIDAD UBICADO EN EL PUESTO FRONTERIZO DE PEÑAS BLANCAS, RECURSOS PROVENIENTES DEL IMPUESTO DE SALIDA POR PUESTOS FRONTERIZOS TERRESTRES, SEGÚN</t>
  </si>
  <si>
    <t>(PARA CUBRIR EL RESARCIMIENTO ECONÓMICO POR DAÑO O PERJUICIO CAUSADO POR EL PROCESO DE REESTRUCTURACIÓN DEL MINISTERIO DE AGRICULTURA Y GANADERÍA (MAG), INCLUYENDO LAS COSTAS JUDICIALES O CUALQUIER GASTO SIMILAR, RESPALDADAS EN UNA SENTENCIA JUDICIAL O UN</t>
  </si>
  <si>
    <t>(PARA FOMENTAR LA INVESTIGACIÓN Y EL DESARROLLO AGROINDUSTRIAL DEL EXCEDENTE BANANERO NO EXPORTABLE, ASÍ COMO LOS PROGRAMAS DE DIVERSIFICACIÓN AGROINDUSTRIAL DE LAS ZONAS BANANERAS, SEGÚN LEY NO.4895 "CREACIÓN DE LA CORPORACIÓN BANANERA NACIONAL" (CORBANA</t>
  </si>
  <si>
    <t>(INCLUYE LA CAPACITACIÓN ENFOCADA EN LA ACTUALIZACIÓN Y MEJORAMIENTO DE LOS PROCESOS PRODUCTIVOS DE PRODUCTORES NACIONALES Y OTROS ASPECTOS RELACIONADOS A LA ASISTENCIA TÉCNICA QUE BRINDA EL PROGRAMA, IGUALMENTE, EN RELACIÓN AL PLAN NACIONAL DE DESARROLLO</t>
  </si>
  <si>
    <t>(RECURSOS DONADOS POR LA COOPERACIÓN ENTRE COREA Y AMÉRICA LATINA PARA LA ALIMENTACIÓN Y LA AGRICULTURA (KOLFACI) PARA CUBRIR GASTOS OPERATIVOS DE TRES PROYECTOS: EL PRIMERO, "ESTABLECIMIENTO DEL SISTEMA DE INFORMACIÓN DEL AMBIENTE EDÁFICO DE AMÉRICA LATI</t>
  </si>
  <si>
    <t xml:space="preserve">(FONDOS PARA EL RECONOCIMIENTO DE BENEFICIOS AMBIENTALES EN EL MARCO DE LAS PRIORIDADES ESTABLECIDAS POR EL MAG, SEGÚN LEY NO.8591 "LEY DE DESARROLLO, PROMOCIÓN Y FOMENTO DE LA ACTIVIDAD AGROPECUARIA ORGÁNICA" DEL 28/06/2007 PUBLICADA EN LA GACETA NO.155 </t>
  </si>
  <si>
    <t xml:space="preserve">(PARA LA EJECUCIÓN DE PROYECTOS QUE CALIFIQUEN DENTRO DEL PROGRAMA DE INVERSIÓN Y DESARROLLO TECNOLÓGICO AGROPECUARIO, Y EL PROGRAMA PARA LA COMPETITIVIDAD DEL MEDIANO Y PEQUEÑO PRODUCTOR, SEGÚN LEY NO.7064 "LEY FODEA Y ORGÁNICA DEL MAG" DEL 29/04/1987 Y </t>
  </si>
  <si>
    <t>(RECURSOS DONADOS POR LA COOPERACIÓN ENTRE COREA Y AMÉRICA LATINA PARA LA ALIMENTACIÓN Y LA AGRICULTURA (KOLFACI) PARA CUBRIR GASTOS OPERATIVOS DE DOS PROYECTOS: EL PRIMERO, "ESTABLECIMIENTO DE UN MODELO DE MEJORAMIENTO DEL MANEJO DE LA CALIDAD POR COSECH</t>
  </si>
  <si>
    <t>(PARA LA EJECUCIÓN DE PROYECTOS DE INVESTIGACIÓN Y TRANSFERENCIA DE TECNOLOGÍA AGROPECUARIA PARA EL MEDIANO Y PEQUEÑO PRODUCTOR, SEGÚN CONVENIO NO.CV-002-2017-AJ-MAG, "CONVENIO DE REGULACIÓN DE APORTE DE RECURSOS FINANCIEROS ENTRE EL MAG Y FITTACORI)).</t>
  </si>
  <si>
    <t>PROGRAMA    185 - 00   DESARR. SOSTENIBLE DE LA CUENCA BINACIONAL RÍO SIXAOLA</t>
  </si>
  <si>
    <t>(RECURSOS PARA CUBRIR LA CONTRATACIÓN DE PROMOTORES (TÉCNICOS MEDIOS DE COLEGIOS AGROPECUARIOS) PARA BRINDAR ASISTENCIA TÉCNICA EN ZONA ÍNDIGENA, DICHA ASISTENCIA DEBE SER CUBIERTA POR EL PROYECTO SIXAOLA HASTA EL AÑO 2018, ADICIONALMENTE, SE CONTINUARÁ C</t>
  </si>
  <si>
    <t>(PARA GASTOS OPERATIVOS, QUE CORRESPONDEN A LA VENTA DE SERVICIOS Y ¢1.119,50 MILLONES CORRESPONDEN AL APORTE DEL PRESUPUESTO NACIONAL, SEGÚN LEY DEL SISTEMA NACIONAL PARA LA CALIDAD NO. 8279 DEL 02/05/2002).</t>
  </si>
  <si>
    <t>(ACTIVIDADES DE CAPACITACION QUE SE TIENEN PROGRAMADAS SOBRE REFORMA AL REGLAMENTO DE TARJETAS DE CRÉDITO Y DÉBITO, REFORMA A LA NORMATIVA DE COMERCIO ELECTRÓNICO, REFORMA A LA NORMATIVA DE CONSUMIDOR FINANCIERO, REFORMA Y ALCANCES DE LA LEY Nº 7472, VENT</t>
  </si>
  <si>
    <t>(INCLUYE RECURSOS PARA EL PAGO DEL DISEÑO Y DESARROLLO DE PROYECTOS INFORMÁTICOS TALES COMO: SISTEMA DE INFORMACIÓN PARA EL SISTEMA INTEGRADO DE GESTIÓN VIAL, SISTEMA DE REGISTRO DE FIRMAS, SISTEMA DE TALLERES, SISTEMA DE OBRAS FLUVIALES, SISTEMAS REQUERI</t>
  </si>
  <si>
    <t>(PARA PARA LA ACTUALIZACIÓN DE CONOCIMIENTOS DE LOS FUNCIONARIOS EN TEMAS TALES COMO: GESTIÓN AMBIENTAL, GERENCIA PÚBLICA; EQUIDAD DE GÉNERO; PROGRAMACIÓN NEUROLINGÜÍSTICA, MATERIA LABORAL, CONTRATACIÓN Y PROCEDIMIENTOS ADMINISTRATIVOS, VALORACIÓN DE BIEN</t>
  </si>
  <si>
    <t>(PARA LA ATENCIÓN EN DIFERENTES REUNIONES A FUNCIONARIOS AJENOS A LA INSTITUCIÓN TALES COMO: REPRESENTANTES DE ORGANISMOS INTERNACIONALES, COOPERACIÓN TÉCNICA, MINISTROS DE TRANSPORTES DE MESOAMÉRICA Y COMITRAN, COMISONES EXTRANJERAS QUE APOYAN MEDIANTE A</t>
  </si>
  <si>
    <t>2152</t>
  </si>
  <si>
    <t>(PARA AMPLIACIÓN Y MODERNIZACIÓN DE LOS AEROPUERTOS INTERNACIONALES LIC. DANIEL ODUBER QUIRÓS, DE LIMÓN, TOBIÁS BOLAÑOS Y LOS DEMÁS AERÓDROMOS ESTATALES EXISTENTES, SEGÚN LO DISPUESTO EN EL INCISO C) DEL ARTÍCULO NO. 2 DE LA LEY NO. 8316, LEY REGULADORA D</t>
  </si>
  <si>
    <t>(PARA CUBRIR EL PAGO DE SERVICIOS DE VIABILIDAD AMBIENTAL PARA TODAS LAS PLANTAS DE PRODUCCIÓN DE MEZCLA ASFÁLTICA, CONTRATO POR SERVICIOS DE HINCA PILOTES, CONSULTORÍA DE GIZ- MOPT PARA EL PROYECTO DE LA RED VIAL CANTONAL-PRVC-MOPT-BID (II ETAPA), PARA E</t>
  </si>
  <si>
    <t>(PARA CUBRIR EL PAGO DE SERVICIOS DE VIGILANCIA CON LA EMPRESA C.S.E SEGURIDAD S.A; EN LAS DIRECCIONES REGIONALES Y LOS RESPECTIVOS REAJUSTES DE PRECIOS, INCLUYE TAMBIÉN RECARGA DE EXTINTORES CON LA EMPRESA ASESORÍA ÓPTIMA EN SEGURIDAD INDUSTRIAL ASOSI S.</t>
  </si>
  <si>
    <t>(PARA EL PAGO DE SERVICIO DE FUMIGACIÓN CON LA EMPRESA CONTROL ECOLÓGICO DE PLAGAS TABOADA Y ASOCIADOS S.A. Y SUS RESPECTIVOS REAJUSTES DE PRECIOS, SERVICIO DE MONITOREO Y CONTROL DE OPERACIÓN DE LA MAQUINARIA PESADA DEL MOPT CON LA EMPRESA GEOS TELECOM S</t>
  </si>
  <si>
    <t>(PARA EL PAGO DE CAPACITACIONES A FUNCIONARIOS DE LAS DIFERENTES DIRECCIONES QUE CONFORMAN EL PROGRAMA EN TEMAS TALES COMO: FISCALIZACIÓN, ACTUALIZACIÓN EN CONTRATACIÓN ADMINISTRATIVA Y SU REGLAMENTO, ASFALTO Y CARRETERAS Y OTROS AFINES PARA INGENIEROS CI</t>
  </si>
  <si>
    <t>(PARA LA CONSTRUCCIÓN DE LA NUEVA CARRETERA A SAN CARLOS, SECCIÓN SIFÓN-CIUDAD QUESADA-LA ABUNDANCIA; SEGÚN LO DISPUESTO EN EL ARTÍCULO NO. 22, DE LA LEY NO.7798, LEY DE CREACIÓN DEL CONSEJO NACIONAL DE VIALIDAD (CONAVI) DE 29/05/1998.COMO APOYO A PROYECT</t>
  </si>
  <si>
    <t>(PARA LA CONSTRUCCIÓN DEL ACCESO DEFINITIVO A LA TERMINAL DE CONTENEDORES DE MOIN (TCM), RUTA NO.257. SEGÚN LO DISPUESTO EN EL ARTÍCULO NO. 20, DE LA LEY DE CREACIÓN DEL CONSEJO NACIONAL DE VIALIDAD (CONAVI), NO.7798, DEL 29/05/1998, COMO APOYO A PROYECTO</t>
  </si>
  <si>
    <t>( PARA LA MEDICIÓN DEL OLEAJE DE BAHÍA CALDERA CON LA FUNDACIÓN DE LA UNIVERSIDAD DE COSTA RICA PARA LA INVESTIGACIÓN, SEGÚN CONTRATO VIGENTE, ASÍ COMO PARA EL DISEÑO E IMPLEMENTACIÓN DE UN SISTEMA DE GESTIÓN DE LA CALIDAD SEGÚN LA NORMA INTE-ISO-9001:201</t>
  </si>
  <si>
    <t>(PARA ATENDER LOS SERVICIOS DE SEGURIDAD Y VIGILANCIA EN LA CAPITANÍA DE PUERTO LIMÓN, SERVICIOS DE LIMPIEZA Y LOS RESPECTIVOS REAJUSTES DE PRECIOS, ASI COMO, LA CONFECCIÓN DE LLAVES Y CARGA DE EXTINTORES EN LAS OFICINAS DE LA DIVISIÓN MARÍTIMO PORTUARIA)</t>
  </si>
  <si>
    <t>(PARA CUBRIR LOS GASTOS ASOCIADOS A LOS FORMULARIOS DE SETENA Y DEMÁS INSTRUMENTOS PROPIOS DE LOS ESTUDIOS AMBIENTALES PARA LA CONSTRUCCIÓN DE LAS OBRAS, ASÍ COMO SERVICIOS DE FUMIGACIÓN, MONITOREO (G.P.S), Y REVISIÓN TÉCNICA AUTOMOTRIZ OBLIGATORIA DE LOS</t>
  </si>
  <si>
    <t>(PARA LA ACTUALIZACIÓN DE CONOCIMIENTOS DE LOS FUNCIONARIOS EN AREAS ESPECIFICAS DE: ELECTRICIDAD, PRESUPUESTO, CONTROL Y SEGUIMIENTO DE OBRAS, CONTRATACIÓN ADMINISTRATIVA, CONTROL INTERNO, COMPRAS PÚBLICAS, CONSTRUCCIÓN DE INDICADORES PARA LA GESTIÓN PÚB</t>
  </si>
  <si>
    <t>(PARA LOS SERVICIOS DE FUMIGACIÓN DE LAS OFICINAS CENTRALES DEL SUBPROGRAMA, DEPÓSITOS DE VEHÍCULOS, ESCUELA DE CAPACITACIÓN Y DELEGACIONES DE TRÁNSITO EN TODO EL PAÍS; INCLUYE ADEMÁS, EL PAGO DE LA REVISIÓN TÉCNICA DE LOS VEHÍCULOS DE LAS DIRECCIONES GEN</t>
  </si>
  <si>
    <t>(PARA CUBRIR LOS GASTOS OPERATIVOS, SEGÚN LO DISPUESTO EN LA LEY NO.7969, LEY REGULADORA DEL SERVICIO PUBLICO DE TRANSPORTE REMUNERADO DE PERSONAS EN VEHICULOS EN LA MODALIDAD DE TAXI DEL 28/01/2000).</t>
  </si>
  <si>
    <t>(PARA PROYECTOS DE MANTENIMIENTO DE LA LÍNEA FÉRREA, MAQUINARIA Y EQUIPO; ASÍ COMO PARA APOYAR LA EJECUCIÓN DE LOS PROYECTOS DE INVERSIÓN Y DE OPERACIÓN EN MATERIA FERROVIARIA NACIONAL; EN TODAS SUS ETAPAS. INCLUYE ¢12.500,0 MILLONES PARA EL INICIO DEL PR</t>
  </si>
  <si>
    <t>(PARA ACTUALIZAR LOS CONOCIMIENTOS DE LOS FUNCIONARIOS DEL TRIBUNAL, EN CONGRESOS, SEMINARIOS, CURSOS Y ACTIVIDADES AFINES AL TRANSPORTE PUBLICO, ADMINISTRACIÓN Y NORMATIVA, CONTRATACIÓN ADMINISTRATIVA, CONTABILIDAD DE COSTOS, DERECHO Y CONTENCIOSO ADMINI</t>
  </si>
  <si>
    <t>BIRF Nº 8194-CR, LEY Nº 9144</t>
  </si>
  <si>
    <t>(PARA EL FINANCIAMIENTO DEL SISTEMA NACIONAL DE ACREDITACIÓN SUPERIOR (SINAES) DE ACUERDO CON LA LEY NO.8798, DEL 16/04/2010, INCLUYE RECURSOS PARA APOYAR GASTOS OPERATIVOS DEL SINAES, SEGÚN ACUERDO DE COMISIÓN DE ENLACE DEL 04/04/2005).</t>
  </si>
  <si>
    <t>Ced.Jur.: 3-006-385621</t>
  </si>
  <si>
    <t>(LOS RECURSOS ASIGNADOS CORRESPONDEAN AL PAGO DE CUOTA POR ¢ 49.470.000 Y PAGO DEL LOCAL (SALAS DE CLASES) POR ¢ 55.290.000, SEGÚN LEY NO. 2829 DEL 18/10/1961).</t>
  </si>
  <si>
    <t xml:space="preserve">(PARA LA CONTRATACION DE SERVICIO DE INGENIERÍA PARA LA GESTIÓN DE LA EJECUCIÓN DE OBRAS PARA ATENDER LAS SOLICITUDES DE INFRAESTRUCTURA Y LA EJECUCIÓN DEL INVENTARIO DE INFRAESTRUCTURA EDUCATIVA PARA LA ALIMENTACIÓN DE DATOS DEL CENSO DE INFRAESTRUCTURA </t>
  </si>
  <si>
    <t>(PARA CUBRIR LOS PROCESOS DEL PROYECTO MEMORANDO DE ACUERDO DE COOPERACION ENTRE MEP Y OFICINA DE NACIONES UNIDAS DE SERVICIOS PARA PROYECTOS(UNOPS), PARA LA EJECUCION DEL PROYECTO "FORTALECIMIENTO INSTITUCIONAL, ELABORACION Y REVISION DE DISEÑOS, EJECUCI</t>
  </si>
  <si>
    <t xml:space="preserve">(PARA EL PAGO DE ALQUILER Y ALIMENTACIÓN PRODUCTO DE LAS ACTIVIDADES DE CAPACITACIÓN DE LAS DISTINTAS DEPENDENCIAS DEL PROGRAMA PRESUPUESTARIO, CAPACITACION ON-JOB PARA LA TRANSFERENCIA DE CONOCIMIENTOS Y LA APLICACION DE HERRAMIENTAS DE GESTION ASIGNADO </t>
  </si>
  <si>
    <t xml:space="preserve">(PARA PROCESO DE CONSTRUCCIÓN Y MANTENIMIENTO DE 60 CENTROS EDUCATIVOS. CONSTRUCCIÓN DE LOS EDIFICIOS DE DOS DIRECCIONES REGIONALES Y LA CONSTRUCCIÓN CONSIDERADA DENTRO DEL CONVENIO DE COOPERACIÓN ENTRE EL MEP Y LA OFICINA DE NACIONES UNIDAS DE SERVICIOS </t>
  </si>
  <si>
    <t xml:space="preserve">(PARA CUBIR COSTOS DE AMPLIACIÓN DE LA COBERTURA DE LABORATORIOS PARA LOS ESTUDIANTES DE ESCUELAS PRIMARIAS QUE PERMITA CONTRIBUIR A CERRAR LA BRECHA DIGITAL Y EFECTUAR LA RENOVACIÓN DEL EQUIPO COMPUTACIONAL EN LABORATORIOS DEL COMPONENTE DE PREESCOLAR Y </t>
  </si>
  <si>
    <t>(RECURSOS PARA ATENDER BECAS DE NECESIDADES EDUCATIVAS CON OTRAS CONDICIONES DE RIESGO PARA ESTUDIANTES EN POBREZA EXTREMA, POBREZA Y VULNERABILIDAD SOCIAL, SEGÚN PROGRAMAS DE GOBIERNO CON BASE EN LA LEY 7658 DEL 11-02-1997).</t>
  </si>
  <si>
    <t>(INCLUYE RECURSOS PARA ESTUDIANTES EN CONDICIONES DE POBREZA EXTREMA, POBREZA Y VULNERABILIDAD SOCIAL DEL PROGRAMA DE POST SECUNDARIA, SEGÚN LEY NO. 7658 DEL 11-02-1997).</t>
  </si>
  <si>
    <t>(RECURSOS PARA EL PAGO DE BECAS A ESTUDIANTES DE NECESIDADES EDUCATIVAS ESPECIALES ASOCIADAS A DISCAPACIDAD, AYUDAS ESPECIALES EN CONDICIONES DE EMERGENCIAS Y BECAS DE TRANSICIÓN A ESTUDIANTES EN CONDICIÓN DE POBREZA, POBREZA EXTREMA Y VULNERABILIDAD, SEG</t>
  </si>
  <si>
    <t>(A DISTRIBUIR POR EL MEP, PARA LA ADQUISICIÓN DE ALIMENTOS, PROGRAMA COMEDORES ESCOLARES, SEGUN ARTÍCULO NO.78 DE LA CONSTITUCION POLITICA)</t>
  </si>
  <si>
    <t>(A DISTRIBUIR POR EL MEP PARA EL FINANCIAMIENTO DE ACTIVIDADES DE FIESTAS PATRIAS, ARTÍCULO NO. 78 DE LA CONSTITUCIÓN POLÍTICA).</t>
  </si>
  <si>
    <t>(SEGÚN LEY 8152 DEL 14/11/2001, GACETA NO. 232 DEL 03/12/2001 PARA EL PROGRAMA OLIMPIADA DE MATEMÁTICA).</t>
  </si>
  <si>
    <t>Ced.Jur.: 3-006-101757</t>
  </si>
  <si>
    <t>3240</t>
  </si>
  <si>
    <t xml:space="preserve">(PARA FONDO DE INCENTIVOS, A DEPOSITAR EN EL FIDEICOMISO # 21-02 BANCREDITO/CONICIT, CON EL FIN DE FINANCIAR EL PROGRAMA PARA INVESTIGACIÓN, DESARROLLO TECNOLÓGICO E INNOVACIÓN, ACTIVIDADES DE DIVULGACIÓN Y SOCIALIZACIÓN DE LA CIENCIA Y LA TECNOLOGÍA, EN </t>
  </si>
  <si>
    <t xml:space="preserve">(PARA LAS ACTIVIDADES DOMINGOS FAMILIARES SIN HUMO, A NIVEL PROVINCIAL 2018 CON EL FIN DE PROMOCIONAR ESTILOS DE VIDA SALUDABLES EN ESPACIOS LIBRES DE HUMO DE TABACO, SEGÚN ART. 20 DE LA LEY 9028 “LEY GENERAL DE CONTROL DE TABACO Y SUS EFECTOS NOCIVOS EN </t>
  </si>
  <si>
    <t>(PARA LAS ACTIVIDADES DOMINGOS FAMILIARES SIN HUMO, A NIVEL PROVINCIAL 2018, CON EL FIN DE PROMOCIONAR ESTILOS DE VIDA SALUDABLES EN ESPACIOS LIBRES DE HUMO DE TABACO, SEGÚN ART. 20 DE LA LEY 9028 “LEY GENERAL DE CONTROL DE TABACO Y SUS EFECTOS NOCIVOS EN</t>
  </si>
  <si>
    <t>(PARA FINANCIAR PROGRAMAS DE ATENCIÓN, ALBERGUE, REHABILITACIÓN O TRATAMIENTO DE NIÑAS O NIÑOS DISCAPACITADOS O EN RIESGO SOCIAL, INCLUSO LOS AGREDIDOS, SEGÚN LEY NO.7972 DEL 22/12/1999.)</t>
  </si>
  <si>
    <t>(PARA EL FONDO DE LA NIÑEZ Y ADOLESCENCIA, PARA FINANCIAR LOS PROYECTOS DE INSERCIÓN EDUCATIVA DE LAS MADRES ADOLESCENTES EN SITUACIONES DE RIESGO SOCIAL, LEY NO.7972 DEL 22/12/1999.)</t>
  </si>
  <si>
    <t>(PARA EL FINANCIAMIENTO DE GASTOS DE OPERACIÓN Y FUNCIONAMIENTO DE AGECO; ASÍ COMO EL DESARROLLO DE PROGRAMAS Y PROYECTOS QUE PROMUEVAN UN PROCESO DE ENVEJECIMIENTO Y UNA VEJEZ DIGNA, ACTIVA Y PRODUCTIVA PARA LOS ADULTOS MAYORES EN TODO EL TERRITORIO NACI</t>
  </si>
  <si>
    <t>(PARA FINANCIAR PROGRAMAS DE ATENCIÓN, ALBERGUE, REHABILITACIÓN O TRATAMIENTO DE PERSONAS MAYORES DE EDAD CON DISCAPACIDAD, SEGÚN LEY NO. 9303 DEL 26/05/2015).</t>
  </si>
  <si>
    <t>(PARA IMPULSAR PROCESOS HACIA LA MOVILIDAD SOCIAL QUE DESARROLLEN CAPACIDADES EMPRESARIALES EN LOS SECTORES MÁS VULNERABLES EN RIESGO Y EXCLUÍDOS DE LAS OPORTUNIDADES QUE GOZA LA SOCIEDAD COSTARRICENSE, SEGÚN EL CONTRATO DE FIDEICOMISO NO. 02-99-MINISTERI</t>
  </si>
  <si>
    <t>Ced.Jur.: 2-100-042012</t>
  </si>
  <si>
    <t>(PARA EL PAGO A EMPRESAS DENTRO DEL TERRITORIO NACIONAL QUE CONTRATEN A PERSONAS DESOCUPADAS, QUE TENDRÁN UNA OPORTUNIDAD DE EMPLEO A TRAVÉS DEL PROGRAMA MI PRIMER EMPLEO, SEGÚN DECRETO NO. 39213-MTSS-MEIC Y LEY NO. 8783 DEL 13/10/2009).</t>
  </si>
  <si>
    <t xml:space="preserve">(PARA PAGO DE SUBSIDIO POR INCAPACIDAD A FUNCIONARIOS DE ESTE PROGRAMA, ADEMÁS INCLUYE ¢12.403,5 MILLONES PARA EL PAGO DE AUXILIO TEMPORAL A TRABAJADORES DESOCUPADOS DEL PROGRAMA PRONAE, ASÍ COMO EL SUBSIDIO PARA ATENDER LAS OBRAS DE INFRAESTRUCTURA PARA </t>
  </si>
  <si>
    <t>(SE INCLUYEN RECURSOS PARA PROYECTOS DE LA OFICINA DE PRENSA, PARA LA REALIZACIÓN DEL FESTIVAL INTERNACIONAL DE LAS ARTES 2018, PARA LA INTERVENCIÓN COMUNITARIA PARQUE PARA EL DESARROLLO HUMANO, PARA LA REALIZACIÓN DEL SIMPOSIO (ENC), PARA PROYECTOS QUE P</t>
  </si>
  <si>
    <t>(PARA GASTOS DE OPERACIÓN DEL MUSEO DE LOS NIÑOS, SEGÚN DECRETO EJECUTIVO NO. 22361-J-C-MICIT, CONVENIO DE COOPERACIÓN MCJD-MJG-MICIT Y ESTA FUNDACIÓN).</t>
  </si>
  <si>
    <t>(PARA GASTOS DE OPERACION Y DE MANTENIMIENTO DEL PARQUE SEGUN LEY NO 5338, PARA CONTINUAR CON EL PROYECTO CONSTRUCCION DEL PARQUE METROPOLITANO LA LIBERTAD SEGUN ARTICULOS NO 50 Y NO 89 DE LA CONSTITUCION POLITICA DE COSTA RICA, PARA EL PROGRAMA CONSTRU-Y</t>
  </si>
  <si>
    <t>(PAGO DE CUOTA ANUAL, SEGÚN LEY NO. 5977 DEL 09/11/1976).</t>
  </si>
  <si>
    <t>(PARA LA SALVAGUARDIA DEL CALYPSO LIMONENSE, EXPRESIÓN CULTURAL DECLARADA COMO PATRIMONIO CULTURAL INMATERIAL POR EL GOBIERNO DE LA REPÚBLICA DE COSTA RICA, MEDIANTE DECRETO EJECUTIVO NO. 37418-C, GACETA NO. 240 DEL 12 DE DICIEMBRE DE 2012, Y DAR SEGUIMIE</t>
  </si>
  <si>
    <t>(PARA REALIZAR LAS INVERSIONES QUE FACULTA Y OBLIGA LA LEY NO. 7555 DE PATRIMONIO HISTÓRICO ARQUITECTÓNICO DE COSTA RICA).</t>
  </si>
  <si>
    <t>(PARA GASTOS DE OPERACIÓN SEGÚN LEY NO. 7758 DEL 19/03/1998, MEJORA DE LOS ESPACIOS Y MOBILIARIO PARA LA CONSERVACIÓN PREVENTIVA Y SEGURIDAD DE LAS OBRAS DE ARTE Y DISEÑO, PARA EL ESTÍMULO DE LA INNOVACIÓN, CAPACITACIÓN Y LA CREATIVIDAD).</t>
  </si>
  <si>
    <t xml:space="preserve">(PARA CONTRATAR SERVICIOS DE VIGILANCIA DE LA CASA DE LA CULTURA DE GUÁPILES, CASA DE LA CULTURA ALFREDO GONZÁLEZ FLORES, CENTRO ALAJUELENSE DE LA CULTURA, CENTRO DE LA CULTURA CARTAGINESA. SERVICIOS DE LIMPIEZA DEL CENTRO ALAJUELENSE DE LA CULTURA, CASA </t>
  </si>
  <si>
    <t>(PARA CANCELAR LAS DOTACIONES ECONÓMICAS DEL PROGRAMA DE BECAS TALLER (LEY N° 6750 DEL 29/4/1982); LAS DOTACIONES ECONÓMICAS DE LOS BENEFICIARIOS DE LOS PREMIOS NACIONALES DE CULTURA (LEY N° 9211, Y SU REGLAMENTO, LAS DOTACIONES ECONÓMICAS DEL PROGRAMA PU</t>
  </si>
  <si>
    <t>(PARA EL PAGO ENTRE OTROS SERVICIOS, EL DE MONITOREO DE ALARMAS, ESPECIALMENTE EN LAS BIBLIOTECAS QUE NO CUENTAN CON PERSONAL DE SEGURIDAD, SERVICIOS DE FUMIGACIÓN Y SERVICIOS DE MONTAJE PARA LAS EXPOSICIONES, DE DISEÑO Y CONFECCIÓN DE TITERES PARA LAS AC</t>
  </si>
  <si>
    <t>(PARA LOS SEMINARIOS Y LAS CAPACITACIONES EN LAS DIFERENTES UNIDADES: ADMINISTRATIVA, BIBLIOTECAS PÚBLICAS, AUTOMATIZACIÓN Y BIBLIOTECA NACIONAL, PARA MANTENER ACTUALIZADO EL PERSONAL DEL PROGRAMA DE TAL MANERA QUE EL SERVICIO PRESTADO SEA EFICIENTE Y EFI</t>
  </si>
  <si>
    <t xml:space="preserve">(PARA EL PAGO DE SENTENCIA N° 270-2014, PARA PAGO SENTENCIA DE SEGUNDA INSTANCIA N°431 DEL TRIBUNAL DE TRABAJO SECCIÓN SEGUNDA DEL CIRCUITO JUDICIAL DE SAN JOSÉ DEL 30/09/2015 Y LA RESOLUCIÓN 2016-000375 DE LA SALA SEGUNDA DE LA CORTE SUPREMA DE JUSTICIA </t>
  </si>
  <si>
    <t xml:space="preserve">(PARA CUBRIR LAS NECESIDADES QUE EN ESTE SENTIDO DEBEN ATENDER EL DESPACHO MINISTERIAL, VICEMINISTERIOS Y OFICIALÍA MAYOR, ASÍ COMO LAS UNIDADES PROGRAMÁTICAS DEL MINISTERIO QUE, CON MOTIVO DEL ALCANCE DE SUS OBJETIVOS, REALIZAN ACTIVIDADES EN LAS CUALES </t>
  </si>
  <si>
    <t>(PARA CANCELAR COMPROMISOS QUE SE DERIVAN DEL CONTRATO 014-2013-LFCG DE SERVICIOS DE INGENIERÍA Y CUBRIR PARCIALMENTE UNA CONSULTORÍA PARA EL DESARROLLO DEL PROYECTO "AMPLIACIÓN E INTEGRACIÓN DEL EDIFICIO PRINCIPAL CON EL EDIFICIO ANEXO DE LA PROCURADURÍA</t>
  </si>
  <si>
    <t>CRÉDITO BID N°2526/OC-CR-PROGRAMA PARA LA PREVENCIÓN DE LA VIOLENCIA Y PROMOCIÓN DE LA INCLUSIÓN SOCIAL LEY N°9025</t>
  </si>
  <si>
    <t>(PARA CONTRATOS 2015-000035-00 Y 2015-000036-00 DE REGENCIA AMBIENTAL PARA LAS PLANTAS DE TRATAMIENTO DE AGUAS NEGRAS DE LOS CAI REFORMA, COCORÍ, LIMÓN Y POCOCÍ; Y 2015-000048-00 POR SERVICIOS PROFESIONALES DE INGENIERÍA PARA EFECTUAR ESTUDIOS TÉCNICOS NE</t>
  </si>
  <si>
    <t>(PARA CANCELAR, SEGÚN DECRETO NO. 32868-MINAE, LOS CÁNONES AMBIENTALES POR VERTIDOS Y APROVECHAMIENTO DE AGUAS DE PLANTAS DE TRATAMIENTO DE LOS POZOS QUE SE ENCUENTRAN EN DISTINTOS CENTROS PENALES).</t>
  </si>
  <si>
    <t>(PREVISIÓN PARA CUBRIR EVENTUALES INTERESES Y MULTAS QUE LA INSTITUCIÓN DEBA RECONOCER POR PAGO TARDÍO DE SUS COMPROMISOS, YA SEA POR AGOTARSE LOS RECURSOS DISPONIBLES ASIGNADOS O POR RAZONES PROPIAS DEL PROCESO DE EJECUCIÓN PRESUPUESTARIA QUE NO PERMITEN</t>
  </si>
  <si>
    <t>(PARA CONTRATO 2015-000020-00 DE MANTENIMIENTO, ADICIONES Y MEJORAS A LA INFRAESTRUCTURA PENITENCIARIA NACIONAL - PRECALIFICADOS CON EMPRESAS CONSTRUCTORAS PARA ATENDER LAS ÓRDENES EMITIDAS POR LOS DISTINTOS ENTES CONTRALORES, TALES COMO EL JUZGADO DE EJE</t>
  </si>
  <si>
    <t>(PARA ATENDER ÓRDENES SANITARIAS OS-ARS-A2-DG-082-2014 DEL MINISTERIO DE SALUD DE ALAJUELA, HC-ARS-L 00263-2016 DEL MINISTERIO DE SALUD LIMÓN Y OFICIO UNT-0084-2017 DE LA UNIÓN NACIONAL DE TRABAJADORES Y TRABAJADORAS PARA LA CONSTRUCCIÓN Y PUESTA EN MARCH</t>
  </si>
  <si>
    <t>(PARA EL RECONOCIMIENTO DEL INCENTIVO ECONÓMICO A LA POBLACIÓN PENAL QUE APORTA SU TRABAJO EN LOS CENTROS PENALES PARA ATENDER LABORES MISCELÁNEAS, DE CONFORMIDAD CON EL ARTÍCULO 41 DEL DECRETO EJECUTIVO NO. 33876-J DEL 11/07/07, REGLAMENTO TÉCNICO DEL SI</t>
  </si>
  <si>
    <t>(LEY NO. 6739 DEL 24/04/1982, ARTÍCULO 6, INCISO C, Y LEY NO. 4762 DEL 8/05/1971, ARTÍCULO 13, INCISO CH. RECURSOS PARA INVERTIR EN INFRAESTRUCTURA PENITENCIARIA INCLUIDA LA ADQUISICIÓN DE BIENES Y LA CONTRATACIÓN DE SERVICIOS). (SE INCLUYEN ¢844,9 MILLON</t>
  </si>
  <si>
    <t>(LEY Nº 9025 PUBLICADA EL 29/03/2012 EN EL ALCANCE DIGITAL Nº 39 A LA GACETA Nº 64). (INCORPORACIÓN DE DIFERENCIAL CAMBIARIO AL PRÉSTAMO DEL BID 2526/OC-CR, DE CONFORMIDAD CON CERTIFICACIÓN DCN-1125-2017 DEL 10/08/2017, EMITIDA POR LA CONTABILIDAD NACIONA</t>
  </si>
  <si>
    <t>Ced.Jur.: 3-110-688505</t>
  </si>
  <si>
    <t>(CONTRIBUCIÓN PATRONAL A LA ASOCIACIÓN SOLIDARISTA DEL MINISTERIO DE COMERCIO EXTERIOR, SEGÚN LEY NO.6970 "LEY DE ASOCIACIONES SOLIDARISTAS", DEL 07/11/1984).</t>
  </si>
  <si>
    <t>(INCLUYE ¢13,5 MILLONES DE RECURSOS PROVENIENTES DEL IMPUESTO DE SALIDA POR PUESTOS FRONTERIZOS TERRESTRES, PARA ATENDER LO ESTABLECIDO EN LA LEY NO.9154).</t>
  </si>
  <si>
    <t>(PARA CUBRIR LA CONTRATACIÓN DE UN ASESOR LEGAL PARA LA UNIDAD DE COORDINACIÓN ESPECIALISTA EN ADQUISICIONES, RECURSOS PROVENIENTES DEL IMPUESTO DE SALIDA POR PUESTOS FRONTERIZOS TERRESTRES, SEGÚN LO ESTABLECIDO EN LA LEY NO.9154).</t>
  </si>
  <si>
    <t>(PARA CUBRIR LA CONTRATACIÓN DE UN CONSULTOR ESPECIALISTA EN INFRAESTRUCTURA, RECURSOS PROVENIENTES DEL IMPUESTO DE SALIDA POR PUESTOS FRONTERIZOS TERRESTRES, SEGÚN LO ESTABLECIDO EN LA LEY NO.9154).</t>
  </si>
  <si>
    <t>(PARA CUBRIR LA CONTRATACIÓN DE CONSULTORES, ENTRE ELLOS, UN COORDINADOR GENERAL, ESPECIALISTA FINANCIERO, ESPECIALISTA EN PROCESOS FRONTERIZOS Y UN CONSULTOR JUNIOR PARA APOYO DE LA UNIDAD DE COORDINACIÓN, RECURSOS PROVENIENTES DEL IMPUESTO DE SALIDA POR</t>
  </si>
  <si>
    <t>(INCLUYE ¢10,0 MILLONES DE RECURSOS PROVENIENTES DEL IMPUESTO DE SALIDA POR PUESTOS FRONTERIZOS TERRESTRES, PARA ATENDER LO ESTABLECIDO EN LA LEY NO.9154).</t>
  </si>
  <si>
    <t>(INCLUYE EL PAGO DE SERVICIOS PARA LAS RECEPCIONES Y REUNIONES OFICIALES QUE DEBE DESARROLLAR ESTE PROGRAMA; ENTRE LAS QUE SE PUEDEN MENCIONAR, REUNIONES REFERENTES A LA ORGANIZACIÓN PARA LA COOPERACIÓN Y EL DESARROLLO ECONÓMICO (OCDE), ORGANIZACIÓN MUNDI</t>
  </si>
  <si>
    <t>(INCLUYE ¢4,0 MILLONES DE RECURSOS PROVENIENTES DEL IMPUESTO DE SALIDA POR PUESTOS FRONTERIZOS TERRESTRES, PARA ATENDER LO ESTABLECIDO EN LA LEY NO.9154).</t>
  </si>
  <si>
    <t>(RECURSOS DESTINADOS AL PROGRAMA DE INTEGRACIÓN FRONTERIZA DE COSTA RICA, MEDIANTE FIDEICOMISO DE GESTIÓN, SEGÚN LEY NO.9451, “APROBACIÓN DEL CONTRATO DE PRÉSTAMO NO.3488/OC-CR, SUSCRITO ENTRE LA REPÚBLICA DE COSTA RICA Y EL BANCO INTERAMERICANO DE DESARR</t>
  </si>
  <si>
    <t>Ced.Jur.: 3-100-084250</t>
  </si>
  <si>
    <t>(PARA ATENDER LOS CASOS DE SOLUCIÓN DE CONTROVERSIAS INVERSIONISTA-ESTADO, ASIMISMO, PARA CUBRIR LA CONTRATACIÓN DE ASESORES EXPERTOS EN MATERIA JURÍDICA PARA ESTUDIOS RELACIONADOS EN TEMAS CON LA ORGANIZACIÓN PARA LA COOPERACIÓN Y EL DESARROLLO ECONÓMICO</t>
  </si>
  <si>
    <t>(LOS RECURSOS INCORPORADOS SE ENCUENTRAN EN FUNCIÓN DE LA REPRESENTACIÓN DE COSTA RICA ANTE LA ORGANIZACIÓN PARA LA COOPERACIÓN Y EL DESARROLLO ECONÓMICO (OCDE), PARA BRINDAR CONTINUIDAD Y SOLIDÉZ AL PROCESO DE ADHESIÓN DE COSTA RICA A ESTE ORGANISMO, CON</t>
  </si>
  <si>
    <t>(PARA EL PAGO DE SERVICIOS DE LIMPIEZA Y CORTA DE ZACATE EN LAS REGIONES PACÍFICO CENTRAL, CHOROTEGA, HUETAR NORTE, HUETAR CARIBE Y BRUNCA, EL EDIFICIO CENTRAL Y BODEGA; SERVICIO DE VIGILANCIA CON MONITOREO POR CÁMARAS EN EL EDIFICIO PRINCIPAL; SERVICIO D</t>
  </si>
  <si>
    <t>(PARA EL PAGO DE LOS CURSOS ESTABLECIDOS EN EL PLAN DE CAPACITACIÓN INSTITUCIONAL; Y LA ATENCIÓN DE TALLERES Y CAPACITACIONES RELACIONADOS CON LOS MANUALES DE PLANIFICACIÓN DEL DESARROLLO HUMANO LOCAL Y OBJETIVOS DE DESARROLLO SOSTENIBLE; Y CON LA FORMULA</t>
  </si>
  <si>
    <t>(PARA EL PAGO DE: SERVICIOS DE CRIPTOGRAFÍA EN LA NUBE CON CAPACIDAD DE FIRMA, ENTE: IT-SECURITY SERVICES PLAZO: 2018-2021; CORREO ELECTRÓNICO EN LA NUBE, ENTE: E-SOURCE COSTA RICA, PLAZO: 2016-2020; ALQUILER DE SERVIDOR VIRTUAL EN LA NUBE, ENTE: ADN DATA</t>
  </si>
  <si>
    <t>(PARA LA CONTRATACIÓN DE: UN DIAGNÓSTICO QUE DETERMINE MEJORAS EN LA METODOLOGÍA DE TRABAJO DE LA AUDITORÍA INTERNA; UN ESTUDIO DE LAS REPERCUSIONES Y LOS BENEFICIOS DE LA INVERSIÓN REALIZADA CON LA ENTREGA DE LOS FONDOS DE INCENTIVOS Y PROPYME, Y SU IMPA</t>
  </si>
  <si>
    <t>(PARA LA CONTRATACIÓN DE SERVICIOS DE: AUDITORÍA SOBRE VULNERABILIDAD DE LA TECNOLOGÍA ACTUAL DEL MINISTERIO;CONSTRUCCIÓN DEL SISTEMA DE INFORMACIÓN NACIONAL DE CIENCIA Y TECNOLOGIA; ADMINISTRACIÓN DE BASE DE DATOS DE INDICADORES NACIONALES EN CTI, CONTRA</t>
  </si>
  <si>
    <t>(PARA LA ORGANIZACIÓN DE ENCUENTROS, CAPACITACIONES, FESTIVALES, CAMPAMENTOS, TALLERES, Y EVENTOS DIRIGIDOS A: JÓVENES, MUJERES, FACILITADORES, EMPRENDEDORES, EMPRESARIOS, INVESTIGADORES, FUNCIONARIOS PÚBLICOS Y PRIVADOS, ACADÉMICOS, INSTITUCIONES PÚBLICA</t>
  </si>
  <si>
    <t>(PARA GASTOS DE OPERACIÓN, SEGÚN ART. 40 DE LEY NO. 4383 DEL 18/08/1969).</t>
  </si>
  <si>
    <t>(PARA GASTOS OPERATIVOS, SEGÚN LEY NO. 8279 DEL 2/5/2002, ARTÍCULO NO.36).</t>
  </si>
  <si>
    <t>(PARA GASTOS OPERATIVOS, SEGÚN LEY NO. 5048 DEL 9/8/1972).</t>
  </si>
  <si>
    <t>(PARA EL FONDO DE INCENTIVOS, EMPRESAS PRODUCTIVAS DE BIENES Y SERVICIOS, PÚBLICAS Y PRIVADAS, PERSONAS FÍSICAS O JURÍDICAS Y UNIVERSIDADES ESTATALES, SEGÚN LEY NO. 7169 DEL 26/6/1990).</t>
  </si>
  <si>
    <t>(PARA FONDO PROPYME, FONDO CONCURSABLE PARA EL DESARROLLO TECNOLÓGICO E INNOVACIÓN PARA LAS PEQUEÑAS Y MEDIANAS EMPRESAS Y GASTOS OPERATIVOS, SEGÚN LEY NO. 8262 DEL 2/5/2002).</t>
  </si>
  <si>
    <t>(PARA GASTOS OPERATIVOS Y FORTALECIMIENTO DE PROGRAMAS DE CIENCIA Y TECNOLOGÍA, SEGÚN ART. 66 DE LEY NO. 7169 DEL 26/6/1990 Y LEY NO. 7544 DEL 21/9/1995).</t>
  </si>
  <si>
    <t>(CUOTA ANUAL ORDINARIA DEL PRESUPUESTO REGULAR, SEGÚN LEY NO. 3440 DEL 26/10/1964).</t>
  </si>
  <si>
    <t xml:space="preserve">(CUOTA ANUAL DE PARTICIPACIÓN DE COSTA RICA EN EL COMITÉ DE POLÍTICA CIENTÍFICA Y TECNOLÓGICA, GRUPO DE TRABAJO SOBRE POLÍTICAS DE INNOVACIÓN Y TECNOLOGÍA (TIP), GRUPO DE TRABAJO DE EXPERTOS NACIONALES EN INDICADORES DE CIENCIA Y TECNOLOGÍA (NESTI), FORO </t>
  </si>
  <si>
    <t>(PAGO DE CUOTA ANUAL ORDINARIA, SEGÚN ART. 1 Y 28 DE LEY NO. 8100 DEL 04/04/2002).</t>
  </si>
  <si>
    <t>(PAGO DE CUOTA ANUAL ORDINARIA, SEGÚN ART. 1 Y 10 DE LEY NO. 8209 DEL 08/03/2002).</t>
  </si>
  <si>
    <t>(PARA EL PAGO DE LA CUOTA ANUAL DE PARTICIPACIÓN DE COSTA RICA EN EL COMITÉ DE POLÍTICAS SOBRE ECONOMÍA DIGITAL –COMMITTEE ON DIGITAL ECONOMY POLICY-, DE LA ORGANIZACIÓN PARA LA COOPERACIÓN Y EL DESARROLLO ECONÓMICOS (OCDE). DECRETO NO.37983-COMEX-MP, PUB</t>
  </si>
  <si>
    <t>(PARA PAGO DE REMUNERACIONES Y OTROS GASTOS OPERATIVOS DEL SINAC, INCLUYE ¢502.100.000,00 PARA EL FONDO FORESTAL, SEGÚN LEY NO. 7575, LEY FORESTAL DEL 13 DE FEBRERO DE 1996, ARTÍCULOS NOS. 42 Y 43 INCISOS A, B, C, E, F, G, H, I, ¢161.700.000,00 PARA EL FO</t>
  </si>
  <si>
    <t>(APLICACIÓN DE LA LEY NO. 7369, TRASLADO DE ADMINISTRACIÓN DE ZOOLÓGICOS PARQUE BOLIVAR Y SANTA ANA DEL 23 DE NOVIEMBRE DE 1993, MISMA QUE AUTORIZA EL TRASLADO DE LA ADMINISTRACIÓN DE LOS ZOOLÓGICOS PARQUE SIMÓN BOLÍVAR Y DE SANTA ANA Y CONTRATO MIRENEM-F</t>
  </si>
  <si>
    <t>(PARA CUMPLIR CON LA CUOTA DE PARTICIPACIÓN ANUAL EN EL COMITÉ DE POLÍTICA DE MEDIO AMBIENTE SEGÚN DECRETO EJECUTIVO NO. 37983-COMEX-MP DEL 09/09/13, PUBLICADO EN LA GACETA NO.207 DEL 28 DE OCTUBRE DEL 2013).</t>
  </si>
  <si>
    <t>(PARA PAGO DE SERVICIOS PROFESIONALES EN DISEÑO Y ELABORACIÓN DE LA PÁGINA WEB Y EL DESARROLLO DE UNA APLICACIÓN INFORMÁTICA QUE PERMITA A LOS USUARIOS ACCEDER A LOS PRODUCTOS NUMÉRICOS DESARROLLADOS POR EL IMN PARA SATISFACER LAS NECESIDADES DE LOS USUAR</t>
  </si>
  <si>
    <t>(PARA PAGO DE ENCUESTA SOBRE EL SECTOR TRANSPORTE NACIONAL, CON EL FIN DE CONOCER EL COMPORTAMIENTO DEL CONSUMO DE ENERGÍA EN ESE SECTOR Y PARA CONTRATO DE CONSULTORIA EN EL DISEÑO DE MECANISMOS PARA INCENTIVAR LA CONSTRUCCIÓN Y OPERACIÓN DE EDIFICIOS EFI</t>
  </si>
  <si>
    <t>(PARA PAGO DE ADEUDOS A LA CAJA COSTARRICENSE DE SEGURO SOCIAL (CCSS), SEGÚN CONVENIO DE PAGO DE ADEUDOS POR CONCEPTO DEL ASEGURAMIENTO DEL CÓDIGO DE LA NIÑEZ Y LA ADOLESCENCIA Y LEYES ESPECIALES, ENTRE EL MINISTERIO DE HACIENDA Y LA CAJA COSTARRICENSE DE</t>
  </si>
  <si>
    <t>(COMPRA DE EQUIPO DE MANTENIMIENTO PARA JARDINES E INSTALACIONES DEL POLIDEPORTIVO ARANJUEZ, DISTRITO CARMEN, SEGÚN LA LEY NO. 7755 DEL 23/02/1998).</t>
  </si>
  <si>
    <t>(COMPRA E INSTALACIÓN DE MÁQUINAS DE EJERCICIO AL AIRE LIBRE PARA EL DISTRITO MERCED, DISTRITO MERCED, SEGÚN LA LEY NO. 7755 DEL 23/02/1998).</t>
  </si>
  <si>
    <t>(COMPRA E INSTALACIÓN DE MÁQUINAS DE EJERCICIO AL AIRE LIBRE PARA EL DISTRITO HOSPITAL, DISTRITO HOSPITAL, SEGÚN LA LEY NO. 7755 DEL 23/02/1998).</t>
  </si>
  <si>
    <t>(MEJORAS Y AMPLIACIÓN DE LA INFRAESTRUCTURA DEL SALÓN MULTIUSO DEL DISTRITO CATEDRAL, DISTRITO CATEDRAL, SEGÚN LA LEY NO. 7755 DEL 23/02/1998).</t>
  </si>
  <si>
    <t>(CONSTRUCCIÓN DE ACERAS EN LA COMUNIDAD DE ZAPOTE, DISTRITO ZAPOTE, SEGÚN LA LEY NO. 7755 DEL 23/02/1998).</t>
  </si>
  <si>
    <t>(CONSTRUCCIÓN DE RAMPAS Y ACERAS PARA EL DISTRITO SAN FRANCISCO, DISTRITO SAN FRANCISCO, SEGÚN LA LEY NO. 7755 DEL 23/02/1998).</t>
  </si>
  <si>
    <t>(COMPRA E INSTALACIÓN DE CÁMARA TIPO DOMO PARA EL DISTRITO URUCA, DISTRITO URUCA, SEGÚN LA LEY NO. 7755 DEL 23/02/1998).</t>
  </si>
  <si>
    <t>(COMPRA E INSTALACIÓN DE MÁQUINAS DE EJERCICIO AL AIRE LIBRE PARA LA COMUNIDAD DE MATA REDONDA, DISTRITO MATA REDONDA, SEGÚN LA LEY NO. 7755 DEL 23/02/1998).</t>
  </si>
  <si>
    <t>(COMPRA E INSTALACIÓN DE MÁQUINAS DE EJERCICIO AL AIRE LIBRE PARA LA COMUNIDAD DE PAVAS, DISTRITO PAVAS, SEGÚN LA LEY NO. 7755 DEL 23/02/1998).</t>
  </si>
  <si>
    <t>(MEJORAS PARA PARQUES DE LA COMUNIDAD DE HATILLO, DISTRITO HATILLO, SEGÚN LA LEY NO. 7755 DEL 23/02/1998).</t>
  </si>
  <si>
    <t>(CONSTRUCCIÓN DE SALÓN MULTIUSO EN SAN SEBASTIÁN, DISTRITO SAN SEBASTIÁN, SEGÚN LA LEY NO. 7755 DEL 23/02/1998).</t>
  </si>
  <si>
    <t>(REMODELACIÓN DE LAS COCINAS DE LAS CASAS QUE ALBERGAN A PERSONAS MENORES DE EDAD CON ENFERMEDADES CRÓNICAS COMPLEJAS, EN LA FUNDACIÓN HOGAR HERMANO PEDRO, DISTRITO ESCAZÚ, SEGÚN LA LEY NO. 7755 DEL 23/02/1998).</t>
  </si>
  <si>
    <t>(REALIZAR MEJORAS A LAS INSTALACIONES DEL SALÓN COMUNAL DE BARRIO LA PAZ, DISTRITO SAN ANTONIO, SEGÚN LA LEY NO. 7755 DEL 23/02/1998).</t>
  </si>
  <si>
    <t>(INSTALACIÓN DE CONTENEDORES AUTOMATIZADOS PARA CONTROLAR LA GESTIÓN Y RECOLECCIÓN DE DESECHOS EN LAS COMUNIDADES DE CALLE LOS MANGOS, ANONOS, DISTRITO SAN RAFAEL, SEGÚN LA LEY NO. 7755 DEL 23/02/1998).</t>
  </si>
  <si>
    <t>(REPARAR UN PASO DE ALCANTARILLA EN LA CARRETERA A BAJO BADILLA, DISTRITO SANTIAGO, SEGÚN LA LEY NO. 7755 DEL 23/02/1998).</t>
  </si>
  <si>
    <t>(CONSTRUCCIÓN DE OBRAS PARA LA EVACUACIÓN DE AGUAS PLUVIALES EN LA CALLE CARMELINA, DISTRITO MERCEDES SUR, SEGÚN LA LEY NO. 7755 DEL 23/02/1998).</t>
  </si>
  <si>
    <t>(MEJORAS AL SALÓN COMUNAL DE CORTEZAL, DISTRITO BARBACOAS, SEGÚN LA LEY NO. 7755 DEL 23/02/1998).</t>
  </si>
  <si>
    <t>(REPARACIÓN DEL SALÓN COMUNAL DE GRIFO ALTO, DISTRITO GRIFO ALTO, SEGÚN LA LEY NO. 7755 DEL 23/02/1998).</t>
  </si>
  <si>
    <t>(MEJORAMIENTO DE DRENAJES EN EL CAMINO ESCUELA ROSARIO SALAZAR, DISTRITO SAN RAFAEL, SEGÚN LA LEY NO. 7755 DEL 23/02/1998).</t>
  </si>
  <si>
    <t>(CEMENTADO CALLE LOS GUZMÁN-PEDERNAL, DISTRITO CANDELARIA, SEGÚN LA LEY NO. 7755 DEL 23/02/1998).</t>
  </si>
  <si>
    <t>(MANTENIMIENTO Y MEJORAS EN INSTALACIONES DEPORTIVAS, DISTRITOS DESAMPARADITOS, SEGÚN LA LEY NO. 7755 DEL 23/02/1998).</t>
  </si>
  <si>
    <t>(CEMENTADO DE ENTRADA DE CALLE DAGOBERTO MURILLO, DISTRITO SAN ANTONIO, SEGÚN LA LEY NO. 7755 DEL 23/02/1998).</t>
  </si>
  <si>
    <t>(EQUIPAMIENTO Y MOBILIARIO DEL SALÓN COMUNAL LA GLORIA, DISTRITO CHIRES, SEGÚN LA LEY NO. 7755 DEL 23/02/1998).</t>
  </si>
  <si>
    <t>(CONTINUACIÓN DE ACERA EN LA COMUNIDAD DE SAN MARCOS, DISTRITO SAN MARCOS, SEGÚN LA LEY NO. 7755 DEL 23/02/1998).</t>
  </si>
  <si>
    <t>(MEJORA DE VESTIDORES DE LA CANCHA DE DEPORTES DE SAN LORENZO, DISTRITO SAN LORENZO, SEGÚN LA LEY NO. 7755 DEL 23/02/1998).</t>
  </si>
  <si>
    <t>(COLOCACIÓN DE MALLA EN LA PLAZA DE DEPORTES DE ZAPOTAL, DISTRITO SAN LORENZO, SEGÚN LA LEY NO. 7755 DEL 23/02/1998).</t>
  </si>
  <si>
    <t>(CONSTRUCCIÓN DEL SALÓN MULTIUSO ALTO SAN JUAN, I ETAPA, DISTRITO SAN CARLOS, SEGÚN LA LEY NO. 7755 DEL 23/02/1998).</t>
  </si>
  <si>
    <t>(CANALIZACIÓN DE AGUAS PLUVIALES EN LA CALLE PRINCIPAL A BARRIO MARÍA AUXILIADORA, DISTRITO ASERRÍ, SEGÚN LA LEY NO. 7755 DEL 23/02/1998).</t>
  </si>
  <si>
    <t>(COMPRA DE EMULSIÓN Y ASFALTO PARA CONTINUAR CON LA CARPETA ASFÁLTICA EN CAMINO EL TORNO, DISTRITO TARBACA, SEGÚN LA LEY NO. 7755 DEL 23/02/1998).</t>
  </si>
  <si>
    <t>(ASFALTADO DE CALLE EL CARMEN EN LOS MANGOS DE VUELTA DE JORCO, DISTRITO VUELTA DE JORCO, SEGÚN LA LEY NO. 7755 DEL 23/02/1998).</t>
  </si>
  <si>
    <t>(CONSTRUCCIÓN DE ACERAS EN DIVERSOS SECTORES DEL DISTRITO DE SAN GABRIEL, DISTRITO SAN GABRIEL, SEGÚN LA LEY NO. 7755 DEL 23/02/1998).</t>
  </si>
  <si>
    <t>(ALUMBRADO PÚBLICO EN LA COMUNIDAD DE LA LEGUA, DISTRITO LA LEGUA, SEGÚN LA LEY NO. 7755 DEL 23/02/1998).</t>
  </si>
  <si>
    <t>(MEJORAS AL SALÓN COMUNAL DE BIJAGUAL LA LAGUNA, DISTRITO LA LEGUA, SEGÚN LA LEY NO. 7755 DEL 23/02/1998).</t>
  </si>
  <si>
    <t>(ASFALTADO DEL SECTOR DE LA PLAZA DE FÚTBOL A LA IGLESIA CATÓLICA, DISTRITO MONTERREY, SEGÚN LA LEY NO. 7755 DEL 23/02/1998).</t>
  </si>
  <si>
    <t>(MEJORAS EN LA CALLE LA RINCONADA, DISTRITO SALITRILLOS, SEGÚN LA LEY NO. 7755 DEL 23/02/1998).</t>
  </si>
  <si>
    <t>(MEJORAS AL SALÓN COMUNAL DE LOS ALTOS DE SAN RAFAEL, DISTRITO COLÓN, SEGÚN LA LEY NO. 7755 DEL 23/02/1998).</t>
  </si>
  <si>
    <t>(MEJORAS Y MANTENIMIENTO DE LA INFRAESTRUCTURA DEL EDIFICIO DE LA CASA DE LA CULTURA DE GUAYABO, DISTRITO GUAYABO, SEGÚN LA LEY NO. 7755 DEL 23/02/1998).</t>
  </si>
  <si>
    <t>(REPARACIONES EN EL SALÓN COMUNAL PIEDRA BLANCA, DISTRITO TABARCIA, SEGÚN LA LEY NO. 7755 DEL 23/02/1998).</t>
  </si>
  <si>
    <t>(MEJORAS AL SALÓN MULTIUSOS DE LA PALMA, DISTRITO PIEDRAS NEGRAS, SEGÚN LA LEY NO. 7755 DEL 23/02/1998).</t>
  </si>
  <si>
    <t>(MEJORAS AL PUESTO DE SALUD DE PICAGRES, DISTRITO PICAGRES, SEGÚN LA LEY NO. 7755 DEL 23/02/1998).</t>
  </si>
  <si>
    <t>(MEJORAS EN EL SALÓN COMUNAL, DISTRITO JARIS, SEGÚN LA LEY NO. 7755 DEL 23/02/1998).</t>
  </si>
  <si>
    <t>(ACCESO DEL CAMINO DE BARRIO LA CRUZ, DISTRITO QUITIRRISÍ, SEGÚN LA LEY NO. 7755 DEL 23/02/1998).</t>
  </si>
  <si>
    <t>(COMPRA DE MUEBLES EN MADERA PARA LAS ÁREAS DE LAS CUATRO AULAS DEL CEN CINAI DE SAN ANTONIO, DISTRITO GUADALUPE, SEGÚN LA LEY NO. 7755 DEL 23/02/1998).</t>
  </si>
  <si>
    <t>(COMPRA DE PANTALLAS PARA LA COMUNIDAD ESTUDIANTIL DE LA ESCUELA LIC. CLAUDIO CORTÉS CASTRO, DISTRITO SAN FRANCISCO, SEGÚN LA LEY NO. 7755 DEL 23/02/1998).</t>
  </si>
  <si>
    <t>(CONSTRUCCIÓN DE PUERTA AL COSTADO OESTE DEL EDIFICIO DE LA ASOCIACIÓN DEL CENTRO DIURNO DE LA TERCERA EDAD DE MONTELIMAR, DISTRITO CALLE BLANCOS, SEGÚN LA LEY NO. 7755 DEL 23/02/1998).</t>
  </si>
  <si>
    <t>(COMPRA DE CORTADORA DE ZACATE PARA LA URBANIZACIÓN EL VALLE, DISTRITO MATA DE PLÁTANO, SEGÚN LA LEY NO. 7755 DEL 23/02/1998).</t>
  </si>
  <si>
    <t>(COMPRA DE REFRIGERADORA Y MICROONDAS PARA EL SALÓN COMUNAL DE LA URBANIZACIÓN BRUNCAS, DISTRITO MATA DE PLÁTANO, SEGÚN LA LEY NO. 7755 DEL 23/02/1998).</t>
  </si>
  <si>
    <t>(COMPRA DE REFRIGERADORA Y CORTADORA DE ZACATE PARA LA URBANIZACIÓN TEPEYAC I, DISTRITO MATA DE PLÁTANO, SEGÚN LA LEY NO. 7755 DEL 23/02/1998).</t>
  </si>
  <si>
    <t>(CAMBIO DE MALLA PERIMETRAL AL PLAY GROUND DE LA URBANIZACIÓN TANZI CORVETTI, DISTRITO MATA DE PLÁTANO, SEGÚN LA LEY NO. 7755 DEL 23/02/1998).</t>
  </si>
  <si>
    <t>(COMPRA DE INSTRUMENTOS MUSICALES Y EQUIPO PARA LA ASOCIACIÓN DE LA BANDA INDEPENDIENTE EL CARMEN, DISTRITO MATA DE PLÁTANO, SEGÚN LA LEY NO. 7755 DEL 23/02/1998).</t>
  </si>
  <si>
    <t>(MEJORAS EN EL EDIFICIO DEL COMITÉ AUXILIAR DE LA CRUZ ROJA EN IPIS, DISTRITO IPÍS, SEGÚN LA LEY NO. 7755 DEL 23/02/1998).</t>
  </si>
  <si>
    <t>(INSTALACIÓN DE MALLA, ALAMBRE NAVAJA EN EL FUERTE GRUPO SCOUTS 94, DISTRITO IPÍS, SEGÚN LA LEY NO. 7755 DEL 23/02/1998).</t>
  </si>
  <si>
    <t>(REMODELACIÓN DE PLAY GROUND EN LA COMUNIDAD DE IPÍS, DISTRITO IPÍS, SEGÚN LA LEY NO. 7755 DEL 23/02/1998).</t>
  </si>
  <si>
    <t>(MEJORAS EN LA SEGUNDA ETAPA EN ANTIGUO EDIFICIO DE LA GUARDIA RURAL DE VISTA DE MAR, DISTRITO RANCHO REDONDO, SEGÚN LA LEY NO. 7755 DEL 23/02/1998).</t>
  </si>
  <si>
    <t>(MEJORAS DEL TECHO DEL CEN CINAI DE LOS CUADROS, DISTRITO PURRAL, SEGÚN LA LEY NO. 7755 DEL 23/02/1998).</t>
  </si>
  <si>
    <t>(CONSTRUCCIÓN DE CORDÓN Y CAÑO EN LAS CALLES DEL CASCO CENTRAL DE LA COMUNIDAD DE SANTA ANA, DISTRITO SANTA ANA, SEGÚN LA LEY NO. 7755 DEL 23/02/1998).</t>
  </si>
  <si>
    <t>(COMPRA DE TUBERÍA PARA CANALIZACIÓN DE AGUAS DE CALLE PRINCIPAL DE SALITRAL, DISTRITO SALITRAL, SEGÚN LA LEY NO. 7755 DEL 23/02/1998).</t>
  </si>
  <si>
    <t>(COMPRA DE CÁMARA DE VIGILANCIA EN EL COSTADO SUR DEL PUENTE DE POZOS, DISTRITO POZOS, SEGÚN LA LEY NO. 7755 DEL 23/02/1998).</t>
  </si>
  <si>
    <t>(INSTALACIÓN DE ESTACIONES DE BASUREROS, DISTRITO URUCA, SEGÚN LA LEY NO. 7755 DEL 23/02/1998).</t>
  </si>
  <si>
    <t>(COMPRA DE COMPUTADORAS PORTÁTILES PARA LAS AULAS DEL SALÓN COMUNAL DE PIEDADES, DISTRITO PIEDADES, SEGÚN LA LEY NO. 7755 DEL 23/02/1998).</t>
  </si>
  <si>
    <t>(COMPRA DE MESAS Y SILLAS PARA EL SALÓN COMUNAL DE LA PROMESA, DISTRITO BRASIL, SEGÚN LA LEY NO. 7755 DEL 23/02/1998).</t>
  </si>
  <si>
    <t>(CONTINUACIÓN DE LAS OBRAS DE ACONDICIONAMIENTO DE LA CANCHA MULTIUSOS, EN LA URBANIZACIÓN LA CHOROTEGA, DISTRITO ALAJUELITA, SEGÚN LA LEY NO. 7755 DEL 23/02/1998).</t>
  </si>
  <si>
    <t>(CONTINUACIÓN DE LAS OBRAS DE ACONDICIONAMIENTO DE LA CANCHA MULTIUSOS DEL BARRIO LAS VISTAS, DISTRITO SAN JOSECITO, SEGÚN LA LEY NO. 7755 DEL 23/02/1998).</t>
  </si>
  <si>
    <t>(MEJORAMIENTO DE LAS CONDICIONES DE LA ESCUELA DE LÁMPARAS, DISTRITO SAN ANTONIO, SEGÚN LA LEY NO. 7755 DEL 23/02/1998).</t>
  </si>
  <si>
    <t>(CONTINUACIÓN CON LAS OBRAS DE MEJORAMIENTO Y TECHADO DE LA CANCHA MULTIUSOS, DE LA ESCUELA EL LLANO, DISTRITO SAN ANTONIO, SEGÚN LA LEY NO. 7755 DEL 23/02/1998).</t>
  </si>
  <si>
    <t>(CONSTRUCCIÓN DE ACERAS EN EL BARRIO EL TEJAR, DISTRITO CONCEPCIÓN, SEGÚN LA LEY NO. 7755 DEL 23/02/1998).</t>
  </si>
  <si>
    <t>(CONSTRUIR UN MURO EN EL PROYECTO LA ESPERANZA JUAN RAFAEL MORA, DISTRITO SAN FELIPE, SEGÚN LA LEY NO. 7755 DEL 23/02/1998).</t>
  </si>
  <si>
    <t>(ENMALLADO PARA PARQUE INFANTIL ASOCIACIÓN PRO MEJORAS LA RESERBA TEJARCILLOS, DISTRITO SAN FELIPE, SEGÚN LA LEY NO. 7755 DEL 23/02/1998).</t>
  </si>
  <si>
    <t>(REALIZAR MEJORAS EN EL PARQUE PARA ADULTO MAYOR "LAS ROCAS", DISTRITO SAN FELIPE, SEGÚN LA LEY NO. 7755 DEL 23/02/1998).</t>
  </si>
  <si>
    <t>(CONSTRUIR CANASTAS DE BASUREROS PARA LA COMUNIDAD DE LOS JAZMINES, DISTRITO SAN FELIPE, SEGÚN LA LEY NO. 7755 DEL 23/02/1998).</t>
  </si>
  <si>
    <t>(MEJORAS EN EL PARQUE URBANIZACIÓN MERCEDES I, DISTRITO SAN ISIDRO, SEGÚN LA LEY NO. 7755 DEL 23/02/1998).</t>
  </si>
  <si>
    <t>(MEJORAS EN EL PARQUE FUENTES DE TIVOLI, DISTRITO SAN ISIDRO, SEGÚN LA LEY NO. 7755 DEL 23/02/1998).</t>
  </si>
  <si>
    <t>(MEJORAS A LA INFRAESTRUCTURA DE LOS PARQUES INFANTILES DE LA COMUNIDAD DE SAN RAFAEL, DISTRITO SAN RAFAEL, SEGÚN LA LEY NO. 7755 DEL 23/02/1998).</t>
  </si>
  <si>
    <t>(MEJORAS A LA INFRAESTRUCTURA DE LOS PARQUES INFANTILES DE LA URBANIZACIÓN SEVILLA I, DISTRITO DULCE NOMBRE DE JESÚS, SEGÚN LA LEY NO. 7755 DEL 23/02/1998).</t>
  </si>
  <si>
    <t>(MEJORAS A LA INFRAESTRUCTURA DE LOS PARQUES INFANTILES DE LA URBANIZACIÓN SEVILLA II, DISTRITO DULCE NOMBRE DE JESÚS, SEGÚN LA LEY NO. 7755 DEL 23/02/1998).</t>
  </si>
  <si>
    <t>(MEJORAS GENERALES A LA INFRAESTRUCTURA DEL PARQUE DE LA URBANIZACIÓN LA AMISTAD, DISTRITO PATALILLO, SEGÚN LA LEY NO. 7755 DEL 23/02/1998).</t>
  </si>
  <si>
    <t>(MEJORAS GENERALES A LA INFRAESTRUCTURA DEL PARQUE DE LA URBANIZACIÓN LOS ROMILIOS, DISTRITO PATALILLO, SEGÚN LA LEY NO. 7755 DEL 23/02/1998).</t>
  </si>
  <si>
    <t>(MEJORAS ESTRUCTURALES DE LAS BARANDAS DE LOS PUENTES SOBRE QUEBRADA CASCAJAL Y RÍO GACHO, DISTRITO CASCAJAL, SEGÚN LA LEY NO. 7755 DEL 23/02/1998).</t>
  </si>
  <si>
    <t>(MEJORAS AL PARQUE INFANTIL DE BARRIO SINAÍ, DISTRITO CASCAJAL, SEGÚN LA LEY NO. 7755 DEL 23/02/1998).</t>
  </si>
  <si>
    <t>(ASFALTADO DE RUTA ALTERNA TURRUJAL-AGUA BLANCA, BARRIO ALTO LOS CALDERONES, DISTRITO SAN IGNACIO, SEGÚN LA LEY NO. 7755 DEL 23/02/1998).</t>
  </si>
  <si>
    <t>(MEJORAS A LA COMUNIDAD DE OCOCA (COMPRA DE ALCANTARILLAS Y LÁMPARAS), DISTRITO GUAITIL, SEGÚN LA LEY NO. 7755 DEL 23/02/1998).</t>
  </si>
  <si>
    <t>(COMPRA DE TUBOS PARA EL MANTENIMIENTO DEL ACUEDUCTO DE BAJO LOS CALVO, DISTRITO GUAITIL, SEGÚN LA LEY NO. 7755 DEL 23/02/1998).</t>
  </si>
  <si>
    <t>(COMPRA DE TUBOS PARA EL MANTENIMIENTO DEL ACUEDUCTO DE TOLEDO, DISTRITO GUAITIL, SEGÚN LA LEY NO. 7755 DEL 23/02/1998).</t>
  </si>
  <si>
    <t>(CONSTRUCCIÓN DE ACERA EN EL CENTRO DE PALMICHAL, DISTRITO PALMICHAL, SEGÚN LA LEY NO. 7755 DEL 23/02/1998).</t>
  </si>
  <si>
    <t>(CONSTRUCCIÓN DE CUNETAS DEL CRUCE DE LINDA VISTA HACIA BALNEARIO PARAÍSO DEL RÍO, DISTRITO CANGREJAL, SEGÚN LA LEY NO. 7755 DEL 23/02/1998).</t>
  </si>
  <si>
    <t>(ASFALTADO DEL CAMINO LA ESCUADRA HACIA EL CEMENTERIO, DISTRITO CANGREJAL, SEGÚN LA LEY NO. 7755 DEL 23/02/1998).</t>
  </si>
  <si>
    <t>(ASFALTADO DE CALLE DE LA COMUNIDAD DE BIJAGUAL DEL CRUCE DE MAYELO MORA HACIA EL PUENTE DE LA QUEBRADA EL BAMBÚ, DISTRITO SABANILLAS, SEGÚN LA LEY NO. 7755 DEL 23/02/1998).</t>
  </si>
  <si>
    <t>(ASFALTADO CALLE PRINCIPAL DE SABANILLAS CENTRO AL TEMPLO CATÓLICO HACIA LA DELEGACIÓN, DISTRITO SABANILLAS, SEGÚN LA LEY NO. 7755 DEL 23/02/1998).</t>
  </si>
  <si>
    <t>(MEJORAS AL PARQUE DE LA URBANIZACIÓN DE JERÓNIMO, DISTRITO SAN JUAN, SEGÚN LA LEY NO. 7755 DEL 23/02/1998).</t>
  </si>
  <si>
    <t>(MEJORAS A LA SEDE DISTRITAL DE LA POLICÍA DE SAN RAFAEL, DISTRITO CINCO ESQUINAS, SEGÚN LA LEY NO. 7755 DEL 23/02/1998).</t>
  </si>
  <si>
    <t>(COLOCAR MÁQUINAS PARA HECER EJERCICIOS EN EL PARQUE AMBAR, DISTRITO LLORENTE, SEGÚN LA LEY NO. 7755 DEL 23/02/1998).</t>
  </si>
  <si>
    <t>(COLOCAR EQUIPOS QUE PERMITAN EL ESPARCIMIENTO EN EL PARQUE UBICADO EN JARDINES, DISTRITO LLORENTE, SEGÚN LA LEY NO. 7755 DEL 23/02/1998).</t>
  </si>
  <si>
    <t>(EQUIPAMIENTO Y MOBILIARIO PARA EL SALÓN COMUNAL DE LEÓN XIII, DISTRITO LEÓN XIII, SEGÚN LA LEY NO. 7755 DEL 23/02/1998).</t>
  </si>
  <si>
    <t>(COMPRA DE MÁQUINAS PARA HACER EJERCICIOS EN COLIMA Y LA SÉPTIMA ETAPA DE CUATRO REINAS, DISTRITO COLIMA, SEGÚN LA LEY NO. 7755 DEL 23/02/1998).</t>
  </si>
  <si>
    <t>(REMODELACIÓN DE MALLAS PERIMETRALES EN LA CANCHA DE BASQUETBOLL DE LA URBANIZACIÓN JARDINES DE MORAVIA, DISTRITO SAN VICENTE, SEGÚN LA LEY NO. 7755 DEL 23/02/1998).</t>
  </si>
  <si>
    <t>(CONSTRUCCIÓN DE ACERA ELEVADA SOBRE RAÍCES DE ÁRBOL DE CENTENARIO DE HIGUERÓN EN EL PARQUE LOS ROBLES, DISTRITO SAN VICENTE, SEGÚN LA LEY NO. 7755 DEL 23/02/1998).</t>
  </si>
  <si>
    <t>(REPARACIÓN DE CANCHA MULTIUSO DEL PARQUE LOS ROBLES, DISTRITO SAN VICENTE, SEGÚN LA LEY NO. 7755 DEL 23/02/1998).</t>
  </si>
  <si>
    <t>(EQUIPAMIENTO DEL SALÓN COMUNAL DE SAN JERÓNIMO DE MORAVIA, DISTRITO SAN JERÓNIMO, SEGÚN LA LEY NO. 7755 DEL 23/02/1998).</t>
  </si>
  <si>
    <t>(ADQUISICIÓN Y COLOCACIÓN DE MÁQUINAS PARA GIMNASIO AL AIRE LIBRE EN LA COMUNIDAD DE LA TRINIDAD, DISTRITO TRINIDAD, SEGÚN LA LEY NO. 7755 DEL 23/02/1998).</t>
  </si>
  <si>
    <t>(CONSTRUCCIÓN DE PUENTE PEATONAL SOBRE QUEBRADA LIMÓN, DISTRITO SAN PABLO, SEGÚN LA LEY NO. 7755 DEL 23/02/1998).</t>
  </si>
  <si>
    <t>(CONSTRUCCIÓN DE TAPIA PREFABRICADA AL COSTADO ESTE DEL CEMENTERIO DE SAN PEDRO, DISTRITO SAN PEDRO, SEGÚN LA LEY NO. 7755 DEL 23/02/1998).</t>
  </si>
  <si>
    <t>(MEJORAS DE LA PLANTA FÍSICA DEL SALÓN DE LA ESCUELA MAURO FERNANDEZ, DISTRITO SAN JUAN DE MATA, SEGÚN LA LEY NO. 7755 DEL 23/02/1998).</t>
  </si>
  <si>
    <t>(REPARACIÓN DEL SALÓN MULTIUSO DE LA ESCUELA PASO AGRES, DISTRITO SAN JUAN DE MATA, SEGÚN LA LEY NO. 7755 DEL 23/02/1998).</t>
  </si>
  <si>
    <t>(CONSTRUCCIÓN DE CAPILLA EN EL CEMENTERIO DE SAN LUIS, DISTRITO SAN LUIS, SEGÚN LA LEY NO. 7755 DEL 23/02/1998).</t>
  </si>
  <si>
    <t>(CONSTRUCCIÓN DE PARQUE EN ÁREAS RECREATIVAS DE LA COMUNIDAD DE CARARA, DISTRITO CARARA, SEGÚN LA LEY NO. 7755 DEL 23/02/1998).</t>
  </si>
  <si>
    <t>(CONSTRUCCIÓN DE CUNETAS EN EL CAMINO IMAS-HIGUERONAL, DISTRITO SANTA MARÍA, SEGÚN LA LEY NO. 7755 DEL 23/02/1998).</t>
  </si>
  <si>
    <t>(INSTALACIÓN ELÉCTRICA Y ALUMBRADO DEL GIMNASIO DE SANTA MARIA DE DOTA, DISTRITO SANTA MARÍA, SEGÚN LA LEY NO. 7755 DEL 23/02/1998).</t>
  </si>
  <si>
    <t>(REPARACION DEL ATRIO Y MALLA PERIMETRAL DE LA CAPILLA QUEBRADILLAS DE DOTA, DISTRITO JARDÍN, SEGÚN LA LEY NO. 7755 DEL 23/02/1998).</t>
  </si>
  <si>
    <t>(MANTENIMIENTO DEL CAMINO LA BANDERA, DISTRITO JARDÍN, SEGÚN LA LEY NO. 7755 DEL 23/02/1998).</t>
  </si>
  <si>
    <t>(CONTINUACIÓN DE LA LOZA DE CONCRETO EN LA CALLE DEL CEMENTERIO, DISTRITO JARDÍN, SEGÚN LA LEY NO. 7755 DEL 23/02/1998).</t>
  </si>
  <si>
    <t>(INSTALACIÓN DE RIEGO EN LA PLAZA DE DEPORTES DE COPEY DE DOTA, DISTRITO COPEY, SEGÚN LA LEY NO. 7755 DEL 23/02/1998).</t>
  </si>
  <si>
    <t>(CONSTRUCCIÓN DE VERJAS ALREDEDOR DE LA IGLESIA CATÓLICA DE PROVIDENCIA DE COPEY DE DOTA, DISTRITO COPEY, SEGÚN LA LEY NO. 7755 DEL 23/02/1998).</t>
  </si>
  <si>
    <t>(CIERRE DE ATRIO DE IGLESIA CATÓLICA DE TRINIDAD DE COPEY DE DOTA, DISTRITO COPEY, SEGÚN LA LEY NO. 7755 DEL 23/02/1998).</t>
  </si>
  <si>
    <t>(CONSTRUCCIÓN DE CASETILLA PARA VIGILANCIA SAN GERARDO DE COPEY DE DOTA, DISTRITO COPEY, SEGÚN LA LEY NO. 7755 DEL 23/02/1998).</t>
  </si>
  <si>
    <t>(CONSTRUCCIÓN DE LA COCINA EN SALÓN COMUNAL DE RÍO BLANCO DE COPEY DE DOTA, DISTRITO COPEY, SEGÚN LA LEY NO. 7755 DEL 23/02/1998).</t>
  </si>
  <si>
    <t>(REPARACIÓN Y MEJORAS EN EBAIS LA CIMA DE COPEY DE DOTA, DISTRITO COPEY, SEGÚN LA LEY NO. 7755 DEL 23/02/1998).</t>
  </si>
  <si>
    <t>(MEJORAS A LA COMUNIDAD DE CURRIDABAT, CONSTRUCCIÓN DE RAMPAS PARA DISCAPACIDAD EN BARRIO CHAPULTEPEC Y SANITARIOS EN EL RANCHITO DE BARRIO LA AMISTAD, DISTRITO CURRIDABAT, SEGÚN LA LEY NO. 7755 DEL 23/02/1998).</t>
  </si>
  <si>
    <t>(MEJORAS VARIAS AL PARQUE DE EL GALLITO, DISTRITO GRANADILLA, SEGÚN LA LEY NO. 7755 DEL 23/02/1998).</t>
  </si>
  <si>
    <t>(SEÑALIZACIÓN HORIZONTAL DE LA COMUNIDAD DE SÁNCHEZ, DISTRITO SÁNCHEZ, SEGÚN LA LEY NO. 7755 DEL 23/02/1998).</t>
  </si>
  <si>
    <t>(PARA MEJORAS AL PLACHE QUE ESTA UBICADO EN BARRIO SAN PANCRACIO (COLOCAR MÁS ALUMBRADO), DISTRITO TIRRASES, SEGÚN LA LEY NO. 7755 DEL 23/02/1998).</t>
  </si>
  <si>
    <t>(REPARACIÓN DEL TECHO DE LA IGLESIA SAN AGUSTÍN, DISTRITO SAN ISIDRO DE EL GENERAL, SEGÚN LA LEY NO. 7755 DEL 23/02/1998).</t>
  </si>
  <si>
    <t>(REPARACIONES Y AMPLIACIONES EN LA COCINA COMUNAL EL CEIBO, DISTRITO SAN ISIDRO DE EL GENERAL, SEGÚN LA LEY NO. 7755 DEL 23/02/1998).</t>
  </si>
  <si>
    <t>(MEJORAS EN LAS INSTALACIONES DEPORTIVAS LAS HERMOSA, DISTRITO GENERAL, SEGÚN LA LEY NO. 7755 DEL 23/02/1998).</t>
  </si>
  <si>
    <t>(MEJORAS A LA CANCHA DE DEPORTES DE LA COMUNIDAD DE REPUNTA, DISTRITO DANIEL FLORES, SEGÚN LA LEY NO. 7755 DEL 23/02/1998).</t>
  </si>
  <si>
    <t>(MEJORAS DEL TEMPLO CATÓLICO DE GUADALUPE, DISTRITO RIVAS, SEGÚN LA LEY NO. 7755 DEL 23/02/1998).</t>
  </si>
  <si>
    <t>(PRIMERA ETAPA CONSTRUCCIÓN ÁREA DE REUNIONES COMUNITARIAS Y ACTIVIDADES VARIAS EN BARRIO LOS ÁNGELES, DISTRITO SAN PEDRO, SEGÚN LA LEY NO. 7755 DEL 23/02/1998).</t>
  </si>
  <si>
    <t>(CONSTRUCCIÓN DE LA I ETAPA DE LA BODEGA EN LA ESCUELA DE MOLLEJONES, DISTRITO PLATANARES, SEGÚN LA LEY NO. 7755 DEL 23/02/1998).</t>
  </si>
  <si>
    <t>(MEJORAS AL SALÓN COMUNAL DE SAN MARTÍN, DISTRITO PEJIBAYE, SEGÚN LA LEY NO. 7755 DEL 23/02/1998).</t>
  </si>
  <si>
    <t>(MEJORAS AL SALÓN COMUNAL DE GUADALUPE, DISTRITO PEJIBAYE, SEGÚN LA LEY NO. 7755 DEL 23/02/1998).</t>
  </si>
  <si>
    <t>(EQUIPAMIENTO DE LA COCINA COMUNAL DE EL QUEMADO, DISTRITO CAJÓN, SEGÚN LA LEY NO. 7755 DEL 23/02/1998).</t>
  </si>
  <si>
    <t>(ARREGLO DE CAMINO DE LA ENTRADA A LA ALFOMBRA HACIA CAÑA BLANCA, DISTRITO BARÚ, SEGÚN LA LEY NO. 7755 DEL 23/02/1998).</t>
  </si>
  <si>
    <t>(MEJORAS EN EL SALÓN COMUNAL DE EL BRUJO, DISTRITO RÍO NUEVO, SEGÚN LA LEY NO. 7755 DEL 23/02/1998).</t>
  </si>
  <si>
    <t>(MEJORAS EN EL CENTRO EDUCATIVO DEL JARDÍN, DISTRITO PÁRAMO, SEGÚN LA LEY NO. 7755 DEL 23/02/1998).</t>
  </si>
  <si>
    <t>(TECHADO DE LA PRIMERA ETAPA DE LA CANCHA DE BASQUETBOLL DEL PARQUE DE SAN PABLO, DISTRITO SAN PABLO, SEGÚN LA LEY NO. 7755 DEL 23/02/1998).</t>
  </si>
  <si>
    <t>(INICIAR LA PRIMERA ETAPA DE CONSTRUCCIÓN DE LA SALA DE VELACIÓN DE SAN ANDRÉS, DISTRITO SAN ANDRÉS, SEGÚN LA LEY NO. 7755 DEL 23/02/1998).</t>
  </si>
  <si>
    <t>(CONSTRUIR SALÓN DE REUNIONES DE LA ASOCIACIÓN DE DESARROLLO INTEGRAL DE BAJO SAN JUAN, DISTRITO LLANO BONITO, SEGÚN LA LEY NO. 7755 DEL 23/02/1998).</t>
  </si>
  <si>
    <t>(CONSTRUCCIÓN DE SERVICIO SANITARIO EN EL CEMENTERIO DE SAN ISIDRO, DISTRITO SAN ISIDRO, SEGÚN LA LEY NO. 7755 DEL 23/02/1998).</t>
  </si>
  <si>
    <t>(CONTINUACIÓN DE CUNETAS EN EL CAMINO PRINCIPAL DE SANTA ROSA ABAJO, DISTRITO SAN ISIDRO, SEGÚN LA LEY NO. 7755 DEL 23/02/1998).</t>
  </si>
  <si>
    <t>(CONSTRUCCIÓN DE ACERAS EN CAMINOS VECINALES DEL CEDRAL, DISTRITO SANTA CRUZ, SEGÚN LA LEY NO. 7755 DEL 23/02/1998).</t>
  </si>
  <si>
    <t>(COMPRA DE MATERIALES PARA CONSTRUCCIÓN DE CUNETAS EN CAMINOS VECINALES DE SANTA CRUZ, DISTRITO SANTA CRUZ, SEGÚN LA LEY NO. 7755 DEL 23/02/1998).</t>
  </si>
  <si>
    <t>(INICIO DE MEJORAMIENTO DEL TECHO Y FACHADA DEL EBAIS DE SAN ANTONIO, DISTRITO SAN ANTONIO, SEGÚN LA LEY NO. 7755 DEL 23/02/1998).</t>
  </si>
  <si>
    <t>(MEJORAS EN LA INFRAESTRUCTURA VIAL, COMUNAL Y COMPRA DE EQUIPO Y MOBILIARIO EN EL DISTRITO DE SANTIAGO, DISTRITO SANTIAGO, SEGÚN LA LEY NO. 7755 DEL 23/02/1998).</t>
  </si>
  <si>
    <t>(MEJORAS EN LA INFRAESTRUCTURA VIAL, COMUNAL Y COMPRA DE EQUIPO Y MOBILIARIO EN EL DISTRITO DE SAN JUAN, DISTRITO SAN JUAN, SEGÚN LA LEY NO. 7755 DEL 23/02/1998).</t>
  </si>
  <si>
    <t>(MEJORAS EN LA INFRAESTRUCTURA VIAL, COMUNAL Y COMPRA DE EQUIPO Y MOBILIARIO EN EL DISTRITO DE PIEDADES NORTE, DISTRITO PIEDADES NORTE, SEGÚN LA LEY NO. 7755 DEL 23/02/1998).</t>
  </si>
  <si>
    <t>(MEJORAS EN LA INFRAESTRUCTURA VIAL, COMUNAL Y COMPRA DE EQUIPO Y MOBILIARIO EN EL DISTRITO DE SAN RAFAEL, DISTRITO SAN RAFAEL, SEGÚN LA LEY NO. 7755 DEL 23/02/1998).</t>
  </si>
  <si>
    <t>(MEJORAS EN LA INFRAESTRUCTURA VIAL, COMUNAL Y COMPRA DE EQUIPO Y MOBILIARIO EN EL DISTRITO ÁNGELES, DISTRITO ÁNGELES, SEGÚN LA LEY NO. 7755 DEL 23/02/1998).</t>
  </si>
  <si>
    <t>(MEJORAS EN LA INFRAESTRUCTURA VIAL Y COMUNAL EN LA COMUNIDAD DE ZAPOTAL, DISTRITO ZAPOTAL, SEGÚN LA LEY NO. 7755 DEL 23/02/1998).</t>
  </si>
  <si>
    <t>(COMPRA DE EQUIPO DE TRABAJO (BATIDORAS Y HERRAMIENTAS), PARA EL MEJORAMIENTO VIAL DE LA COMUNIDAD DE PEÑAS BLANCAS, DISTRITO PEÑAS BLANCAS, SEGÚN LA LEY NO. 7755 DEL 23/02/1998).</t>
  </si>
  <si>
    <t>(MEJORAS A LA INFRAESTRUCTURA VIAL Y COMUNAL DEL DISTRITO DE GRECIA, DISTRITO GRECIA, SEGÚN LA LEY NO. 7755 DEL 23/02/1998).</t>
  </si>
  <si>
    <t>(MEJORAS A LA INFRAESTRUCTURA VIAL Y COMUNAL DEL DISTRITO DE SAN ISIDRO, DISTRITO SAN ISIDRO, SEGÚN LA LEY NO. 7755 DEL 23/02/1998).</t>
  </si>
  <si>
    <t>(MEJORAS A LA INFRAESTRUCTURA VIAL Y COMUNAL DEL DISTRITO DE SAN JOSÉ, DISTRITO SAN JOSÉ, SEGÚN LA LEY NO. 7755 DEL 23/02/1998).</t>
  </si>
  <si>
    <t>(MEJORAS A LA INFRAESTRUCTURA VIAL Y COMUNAL DEL DISTRITO DE SAN ROQUE, DISTRITO SAN ROQUE, SEGÚN LA LEY NO. 7755 DEL 23/02/1998).</t>
  </si>
  <si>
    <t>(MEJORAS A LA INFRAESTRUCTURA VIAL Y COMUNAL DEL DISTRITO DE TACARES, DISTRITO TACARES, SEGÚN LA LEY NO. 7755 DEL 23/02/1998).</t>
  </si>
  <si>
    <t>(MEJORAS A LA INFRAESTRUCTURA VIAL Y COMUNAL DEL DISTRITO RÍO CUARTO, DISTRITO RÍO CUARTO, SEGÚN LA LEY NO. 7755 DEL 23/02/1998).</t>
  </si>
  <si>
    <t>(MEJORAS A LA INFRAESTRUCTURA VIAL Y COMUNAL DEL DISTRITO DE PUENTE PIEDRA, DISTRITO PUENTE PIEDRA, SEGÚN LA LEY NO. 7755 DEL 23/02/1998).</t>
  </si>
  <si>
    <t>(MEJORAS A LA INFRAESTRUCTURA VIAL Y COMUNAL DEL DISTRITO DE BOLIVAR, DISTRITO BOLIVAR, SEGÚN LA LEY NO. 7755 DEL 23/02/1998).</t>
  </si>
  <si>
    <t>(ARREGLOS Y MEJORAS DEL CEMENTERIO DE LA COMUNIDAD DE SAN MATEO, DISTRITO SAN MATEO, SEGÚN LA LEY NO. 7755 DEL 23/02/1998).</t>
  </si>
  <si>
    <t>(COMPRA DE MÁQUINAS PARA HACER EJERCICIOS EN LA COMUNIDAD DE DESMONTE, DISTRITO DESMONTE, SEGÚN LA LEY NO. 7755 DEL 23/02/1998).</t>
  </si>
  <si>
    <t>(COMPRA DE MÁQUINAS PARA HACER EJERCICIOS EN LA COMUNIDAD DE LA LIBERTAD, DISTRITO DESMONTE, SEGÚN LA LEY NO. 7755 DEL 23/02/1998).</t>
  </si>
  <si>
    <t>(MEJORAS DE LAS INSTALACIONES DEL CEMENTERIO DE LA COMUNIDAD DE JESÚS MARÍA, DISTRITO JESÚS MARÍA, SEGÚN LA LEY NO. 7755 DEL 23/02/1998).</t>
  </si>
  <si>
    <t>(CONSTRUCCIÓN Y ENMARCACIÓN EN LA NUEVA ETAPA DEL CEMENTERIO LABRADOR, DISTRITO LABRADOR, SEGÚN LA LEY NO. 7755 DEL 23/02/1998).</t>
  </si>
  <si>
    <t>(ARREGLOS AL SALÓN MULTIUSO DE LA URBANIZACIÓN LOS OLIVOS, DISTRITO ATENAS, SEGÚN LA LEY NO. 7755 DEL 23/02/1998).</t>
  </si>
  <si>
    <t>(COMPRA DE MOBILIARIO PARA EL SALÓN COMUNAL ALTO DEL MONTE, DISTRITO JESÚS, SEGÚN LA LEY NO. 7755 DEL 23/02/1998).</t>
  </si>
  <si>
    <t>(COMPRA DE MOBILIARIO PARA EL SALÓN COMUNAL BARROETA, DISTRITO JESÚS, SEGÚN LA LEY NO. 7755 DEL 23/02/1998).</t>
  </si>
  <si>
    <t>(INSTALACIÓN DE CANOA A UN COSTADO DEL SALÓN COMUNAL Y CONSTRUCCIÓN DE UN TRAMO DE ACERA EN EL SALÓN COMUNAL JESÚS, DISTRITO JESÚS, SEGÚN LA LEY NO. 7755 DEL 23/02/1998).</t>
  </si>
  <si>
    <t>(COMPRA DE MOBILIARIO PARA EL SALÓN COMUNAL ESTANQUILLOS, DISTRITO JESÚS, SEGÚN LA LEY NO. 7755 DEL 23/02/1998).</t>
  </si>
  <si>
    <t>(COMPRA DE MOBILIARIO PARA EL SALÓN COMUNAL SABANA LARGA, DISTRITO JESÚS, SEGÚN LA LEY NO. 7755 DEL 23/02/1998).</t>
  </si>
  <si>
    <t>(CONSTRUCCIÓN DE ACERA EN CALLE LA PLAZA, FÁTIMA, DISTRITO MERCEDES, SEGÚN LA LEY NO. 7755 DEL 23/02/1998).</t>
  </si>
  <si>
    <t>(CEMENTADO DEL CAMINO DE LA PARTE ALTA DEL MORAZÁN, DISTRITO SAN ISIDRO, SEGÚN LA LEY NO. 7755 DEL 23/02/1998).</t>
  </si>
  <si>
    <t>(CONSTRUCCIÓN DE ACERAS, CORDÓN Y CAÑO 100 MTS, CONTINUACIÓN DE ACERA SOBRE LA CALLE ANTIGUA NACIONAL, JUNTO A PARQUE INFANTIL, DISTRITO CONCEPCIÓN, SEGÚN LA LEY NO. 7755 DEL 23/02/1998).</t>
  </si>
  <si>
    <t>(CERRAMIENTO PERIMETRAL EN MALLA CICLÓN DE LA PROPIEDAD 2-294473-000, DISTRITO SAN JOSÉ, SEGÚN LA LEY NO. 7755 DEL 23/02/1998).</t>
  </si>
  <si>
    <t>(CONSTRUCCIÓN DE MURO DE RETENCIÓN PARA AMPLIACIÓN DE CANCHA MULTIUSO DE SANTA EULALIA, DISTRITO SANTA EULALIA, SEGÚN LA LEY NO. 7755 DEL 23/02/1998).</t>
  </si>
  <si>
    <t>(INSTALACIÓN DE TAPIA Y PINTURA EN EL CEMENTERIO DE ESCOBAL, DISTRITO ESCOBAL, SEGÚN LA LEY NO. 7755 DEL 23/02/1998).</t>
  </si>
  <si>
    <t>(COMPRA DE MOBILIARIO PARA SALÓN COMUNAL DE BARRIO EL CARMEN, DISTRITO NARANJO, SEGÚN LA LEY NO. 7755 DEL 23/02/1998).</t>
  </si>
  <si>
    <t>(REALIZAR MEJORAS EN EL SALÓN COMUNAL DE SAN RAFAEL, DISTRITO NARANJO, SEGÚN LA LEY NO. 7755 DEL 23/02/1998).</t>
  </si>
  <si>
    <t>(COMPRA DE MOBILIARIO PARA EL SALÓN COMUNAL DE CANDELARIA, DISTRITO NARANJO, SEGÚN LA LEY NO. 7755 DEL 23/02/1998).</t>
  </si>
  <si>
    <t>(CONTINUACIÓN DE CONSTRUCCIÓN DE ACERA PEATONAL CONTIGUO A CALLE PRINCIPAL SAN MIGUEL ESTE, DISTRITO SAN MIGUEL, SEGÚN LA LEY NO. 7755 DEL 23/02/1998).</t>
  </si>
  <si>
    <t>(COMPRA DE MATERIALES DE OFICINA Y MOBILIARIO PARA LA OFICINA DE LA ASOCIACIÓN DE DESARROLLO DE SAN JUANILLO, DISTRITO SAN JOSÉ, SEGÚN LA LEY NO. 7755 DEL 23/02/1998).</t>
  </si>
  <si>
    <t>(COMPRA DE MOBILIARIO PARA EL SALÓN MULTIUSOS DE BARRANCA DE NARANJO, DISTRITO SAN JOSÉ, SEGÚN LA LEY NO. 7755 DEL 23/02/1998).</t>
  </si>
  <si>
    <t>(COMPRA DE MOBILIARIO PARA EL SALÓN MULTIUSOS DE LA ASOCIACIÓN DE DESARROLLO ESPECIFICA PRO-SANEAMIENTO CAÑUELA, DISTRITO SAN JOSÉ, SEGÚN LA LEY NO. 7755 DEL 23/02/1998).</t>
  </si>
  <si>
    <t>(COMPRA DE MOBILIARIO PARA LA COCINA DE TURNO DE LA A.D.I. DE SAN ANTONIO DE BARRANCA, DISTRITO SAN JOSÉ, SEGÚN LA LEY NO. 7755 DEL 23/02/1998).</t>
  </si>
  <si>
    <t>(MEJORAS EN LOS MUROS DE PROTECCIÓN DE LA PLAZA DE DEPORTES Y VESTIDORES DE LLANO BONITO, DISTRITO CIRRÍ SUR, SEGÚN LA LEY NO. 7755 DEL 23/02/1998).</t>
  </si>
  <si>
    <t>(COMPRA DE SILLAS Y MESAS PARA EL SALÓN MULTIUSOS EN LOURDES, DISTRITO CIRRÍ SUR, SEGÚN LA LEY NO. 7755 DEL 23/02/1998).</t>
  </si>
  <si>
    <t>(COMPRA DE MOBILIARIO PARA EL SALÓN MULTIUSOS DEL CRUCE DE CIRRÍ, DISTRITO CIRRÍ SUR, SEGÚN LA LEY NO. 7755 DEL 23/02/1998).</t>
  </si>
  <si>
    <t>(COMPRA DE ZINC Y PERLING PARA ENTECHADO FRENTE AL SALÓN MULTIUSO EL PALENQUE, DISTRITO CIRRÍ SUR, SEGÚN LA LEY NO. 7755 DEL 23/02/1998).</t>
  </si>
  <si>
    <t>(COMPRA DE CÁMARA DE REFRIGERACIÓN PARA LA COCINA DE TURNO, UBICADA CONTIGUO AL GIMNASIO DE LA PALMITA, DISTRITO CIRRÍ SUR, SEGÚN LA LEY NO. 7755 DEL 23/02/1998).</t>
  </si>
  <si>
    <t>(CONSTRUCCIÓN DE UN FOGÓN TIPO COCINA DE TURNO EN LA COMUNIDAD DE CIRRÍ, DISTRITO CIRRÍ SUR, SEGÚN LA LEY NO. 7755 DEL 23/02/1998).</t>
  </si>
  <si>
    <t>(CUNETEADO Y ACERAS 50 MTS AL SUR DEL RECIBIDOR FJO. ORLICH FRENTE A CASA JULIO ROJAS EN LOS ROBLES, DISTRITO SAN JERÓNIMO, SEGÚN LA LEY NO. 7755 DEL 23/02/1998).</t>
  </si>
  <si>
    <t>(MEJORAS Y ACONDICIONAMIENTO DEL PARQUE DE SAN JERÓNIMO, DISTRITO SAN JERÓNIMO, SEGÚN LA LEY NO. 7755 DEL 23/02/1998).</t>
  </si>
  <si>
    <t>(ASFALTADO DE ALAMEDA EN PUEBLO NUEVO DE SAN JERÓNIMO, DISTRITO SAN JERÓNIMO, SEGÚN LA LEY NO. 7755 DEL 23/02/1998).</t>
  </si>
  <si>
    <t>(COMPRA DE MOBILIARIO PARA USO EN EL SALÓN MULTIUSOS DE SAN JUAN, DISTRITO SAN JUAN, SEGÚN LA LEY NO. 7755 DEL 23/02/1998).</t>
  </si>
  <si>
    <t>(MEJORAMIENTO DE LA SEGURIDAD VIAL SOBRE QUEBRADA PÉREZ EL LLANO DE EL ROSARIO, DISTRITO ROSARIO, SEGÚN LA LEY NO. 7755 DEL 23/02/1998).</t>
  </si>
  <si>
    <t>(CONSTRUIR ACERAS DEL SECTOR DE LA IGLESIA CATÓLICA HACIA EL NORTE EN LA COMUNIDAD DE SAN ROQUE II ETAPA, DISTRITO PALMITO, SEGÚN LA LEY NO. 7755 DEL 23/02/1998).</t>
  </si>
  <si>
    <t>(CONSTRUCCIÓN DE ACERA PEATONAL DEL SECTOR DE LA ESCUELA A LA IGLESIA DE CONCEPCIÓN, DISTRITO PALMITOS, SEGÚN LA LEY NO. 7755 DEL 23/02/1998).</t>
  </si>
  <si>
    <t>(ADQUIRIR MOBILIARIO DE MESAS Y SILLAS PARA EL SALÓN COMUNAL DE PALMITOS, DISTRITO PALMITOS, SEGÚN LA LEY NO. 7755 DEL 23/02/1998).</t>
  </si>
  <si>
    <t>(ACERAS, CORDÓN DE CAÑO Y ALCANTARILLAS EN EL BARRIO SANTA CECILIA, DISTRITO SAN PEDRO, SEGÚN LA LEY NO. 7755 DEL 23/02/1998).</t>
  </si>
  <si>
    <t>(ENTUBADO Y COLOCACIÓN DE CUNETAS EN CALLE TABLONES, DISTRITO SAN JUAN, SEGÚN LA LEY NO. 7755 DEL 23/02/1998).</t>
  </si>
  <si>
    <t>(REPARACIÓN DE LOS SALONES MULTIUSO DE LAS COMUNIDADES DE SAN RAFAEL, SANTA ROSA Y GUATUSA, DISTRITO SAN RAFAEL, SEGÚN LA LEY NO. 7755 DEL 23/02/1998).</t>
  </si>
  <si>
    <t>(COMPRA Y COLOCACIÓN DE 170 ALCANTARILLAS DE CONCRETO DE 18 PULGADAS EN CALLE REYES, DISTRITO CARRILLOS, SEGÚN LA LEY NO. 7755 DEL 23/02/1998).</t>
  </si>
  <si>
    <t>(CONSTRUCCIÓN DE ACERAS EN CALLE SANTA BÁRBARA, DISTRITO SABANA REDONDA, SEGÚN LA LEY NO. 7755 DEL 23/02/1998).</t>
  </si>
  <si>
    <t>(CONSTRUCCIÓN DE PARADA DE BUSES EN LA COMUNIDAD DE BARRIO JESÚS, DISTRITO OROTINA, SEGÚN LA LEY NO. 7755 DEL 23/02/1998).</t>
  </si>
  <si>
    <t>(CONSTRUCCIÓN DE TAPIA PREFABRICADA EN EL CEN CINAI DE MASTATE, DISTRITO MASTATE, SEGÚN LA LEY NO. 7755 DEL 23/02/1998).</t>
  </si>
  <si>
    <t>(CONSTRUCCIÓN DE SALONCITO DE CAPILLA CON SERVICIO SANITARIO DE LA DIACONIA DE MARICHAL, DISTRITO HACIENDA VIEJA, SEGÚN LA LEY NO. 7755 DEL 23/02/1998).</t>
  </si>
  <si>
    <t>(CONSTRUCCIÓN DE PARQUE Y PLAY GROUND EN EL BARRIO CORAZÓN DE MARÍA, DISTRITO COYOLAR, SEGÚN LA LEY NO. 7755 DEL 23/02/1998).</t>
  </si>
  <si>
    <t>(AMPLIACIÓN DEL SALÓN COMUNAL DE LA COMUNIDAD DE UVITA, DISTRITO CEIBA, SEGÚN LA LEY NO. 7755 DEL 23/02/1998).</t>
  </si>
  <si>
    <t>(EVACUACIÓN PLUVIAL EN LA COMUNIDAD DE QUESADA, DISTRITO QUESADA, SEGÚN LA LEY NO. 7755 DEL 23/02/1998).</t>
  </si>
  <si>
    <t>(REHABILITACIÓN PLUVIAL EN LA COMUNIDAD DE FLORENCIA, DISTRITO FLORENCIA, SEGÚN LA LEY NO. 7755 DEL 23/02/1998).</t>
  </si>
  <si>
    <t>(REHABILITACIÓN PLUVIAL EN LA COMUNIDAD DE BUENA VISTA, DISTRITO BUENA VISTA, SEGÚN LA LEY NO. 7755 DEL 23/02/1998).</t>
  </si>
  <si>
    <t>(REHABILITACIÓN PLUVIAL EN LA COMUNIDAD DE AGUAS ZARCAS, DISTRITO AGUAS ZARCAS, SEGÚN LA LEY NO. 7755 DEL 23/02/1998).</t>
  </si>
  <si>
    <t>(REHABILITACIÓN PLUVIAL EN LA COMUNIDAD DE VENECIA, DISTRITO VENECIA, SEGÚN LA LEY NO. 7755 DEL 23/02/1998).</t>
  </si>
  <si>
    <t>(REHABILITACIÓN PLUVIAL EN LA COMUNIDAD DE PITAL, DISTRITO PITAL, SEGÚN LA LEY NO. 7755 DEL 23/02/1998).</t>
  </si>
  <si>
    <t>(COMPRA DE DOS MÓDULOS DE PARQUES INFANTILES PARA LAS COMUNIDADES DE LA PERLA Y SAN JORGE, DISTRITO FORTUNA, SEGÚN LA LEY NO. 7755 DEL 23/02/1998).</t>
  </si>
  <si>
    <t>(EVACUACIÓN PLUVIAL EN LA COMUNIDAD DE LA TIGRA, DISTRITO TIGRA, SEGÚN LA LEY NO. 7755 DEL 23/02/1998).</t>
  </si>
  <si>
    <t>(CONSTRUCCIÓN DE I ETAPA DE LA SODA PARA LA ASOCIACIÓN DE SANTA ROSA, DISTRITO PALMERA, SEGÚN LA LEY NO. 7755 DEL 23/02/1998).</t>
  </si>
  <si>
    <t>(EVACUACIÓN PLUVIAL DE LA COMUNIDAD DE VENADO, DISTRITO VENADO, SEGÚN LA LEY NO. 7755 DEL 23/02/1998).</t>
  </si>
  <si>
    <t>(COMPRA DE MAQUINARIA, ACCESORIOS Y O REPUESTOS PARA LOS CAMINOS DE LA COMUNIDAD DE CUTRIS Y POCOSOL, DISTRITO CUTRIS, SEGÚN LA LEY NO. 7755 DEL 23/02/1998).</t>
  </si>
  <si>
    <t>(MEJORAS AL SALÓN COMUNAL DE CHAMBACU, DISTRITO MONTERREY, SEGÚN LA LEY NO. 7755 DEL 23/02/1998).</t>
  </si>
  <si>
    <t>(REPARACIÓN DE ESTRUCTURA, PINTURA Y PERLING Y CEMENTADO DEL ÁREA DEL PARQUE DEL BARRIO SANTA TERESITA, DISTRITO ZARCERO, SEGÚN LA LEY NO. 7755 DEL 23/02/1998).</t>
  </si>
  <si>
    <t>(COMPRA DE MEZCLA ASFÁLTICA PARA LA COMUNIDAD DEL CARMEN, DISTRITO LAGUNA, SEGÚN LA LEY NO. 7755 DEL 23/02/1998).</t>
  </si>
  <si>
    <t>(CUNETEADO CALLE MURILLO, DISTRITO TAPEZCO, SEGÚN LA LEY NO. 7755 DEL 23/02/1998).</t>
  </si>
  <si>
    <t>(REPACIÓN DE REDONDEL DE ANA TERY, DISTRITO GUADALUPE, SEGÚN LA LEY NO. 7755 DEL 23/02/1998).</t>
  </si>
  <si>
    <t>(COMPRA DE HORNO ELÉCTRICO PARA COCINA DE TURNO DE SAN LUIS, DISTRITO GUADALUPE, SEGÚN LA LEY NO. 7755 DEL 23/02/1998).</t>
  </si>
  <si>
    <t>(CONSTRUCCIÓN DE MURO DE CONTENCIÓN PARA LA ESCUELA DE GUADALUPE, DISTRITO GUADALUPE, SEGÚN LA LEY NO. 7755 DEL 23/02/1998).</t>
  </si>
  <si>
    <t>(ALUMBRADO DE GIMNASIO DE PALMIRA, DISTRITO PALMIRA, SEGÚN LA LEY NO. 7755 DEL 23/02/1998).</t>
  </si>
  <si>
    <t>(INSTALACIÓN ELÉCTRICA EN COCINA DE TURNO DE PUEBLO NUEVO, DISTRITO PALMIRA, SEGÚN LA LEY NO. 7755 DEL 23/02/1998).</t>
  </si>
  <si>
    <t>(COMPRA DE ZINC PARA CAMBIO DE TECHO DEL GIMNASIO DE ZAPOTE, DISTRITO ZAPOTE, SEGÚN LA LEY NO. 7755 DEL 23/02/1998).</t>
  </si>
  <si>
    <t>(LASTREO DE CAMINOS VECINALES DE LA LEGUA, DISTRITO LA BRISA, SEGÚN LA LEY NO. 7755 DEL 23/02/1998).</t>
  </si>
  <si>
    <t>(ALCANTARILLADO DE CAMINO DEL CEMENTERIO DE LA BRISA, DISTRITO BRISAS, SEGÚN LA LEY NO. 7755 DEL 23/02/1998).</t>
  </si>
  <si>
    <t>(ASFALTADO FRENTE AL GIMNASIO DE LOS ÁNGELES, DISTRITO BRISAS, SEGÚN LA LEY NO. 7755 DEL 23/02/1998).</t>
  </si>
  <si>
    <t>(REMODELACIÓN Y MEJORAS NECESARIAS DE LA ACERA UBICADA FRENTE AL BANCO NACIONAL, LEY 7600, DISTRITO SARCHÍ NORTE, SEGÚN LA LEY NO. 7755 DEL 23/02/1998).</t>
  </si>
  <si>
    <t>(CONSTRUCCIÓN Y MEJORAS EN LA CREACIÓN DE UN PARQUE INFANTIL EN LA COMUNIDAD DE CALLE SAN MIGUEL, DISTRITO SARCHÍ SUR, SEGÚN LA LEY NO. 7755 DEL 23/02/1998).</t>
  </si>
  <si>
    <t>(MANTENIMIENTO Y MEJORAS NECESARIAS PARA EL SALÓN COMUNAL DE TORO AMARILLO, DISTRITO TORO AMARILLO, SEGÚN LA LEY NO. 7755 DEL 23/02/1998).</t>
  </si>
  <si>
    <t>(CONSTRUCCIÓN, MEJORAS Y DEMÁS OBRAS NECESARIAS DE LOS VESTIDORES, BAÑOS Y SERVICIOS SANITARIOS DE LA CACHA DE FÚTBOL EN LA COMUNIDAD DE SAN PEDRO, DISTRITO SAN PEDRO, SEGÚN LA LEY NO. 7755 DEL 23/02/1998).</t>
  </si>
  <si>
    <t>(MEJORAS Y EMBELLECIMIENTO DEL PARQUE INFANTIL DE SAN JUAN, DISTRITO RODRÍGUEZ, SEGÚN LA LEY NO. 7755 DEL 23/02/1998).</t>
  </si>
  <si>
    <t>(ENMALLADO DEL FRENTE DEL SALÓN Y COCINA COMUNAL DE SANTA ROSA, DISTRITO UPALA, SEGÚN LA LEY NO. 7755 DEL 23/02/1998).</t>
  </si>
  <si>
    <t>(MEJORAS AL PARQUE DE MORENO CAÑAS, DISTRITO UPALA, SEGÚN LA LEY NO. 7755 DEL 23/02/1998).</t>
  </si>
  <si>
    <t>(REPARACIONES Y MANTENIMIENTO DE PARQUE INFANTIL, PARADAS DE BUS DE BARRIO LOS ÁNGELES, DISTRITO UPALA, SEGÚN LA LEY NO. 7755 DEL 23/02/1998).</t>
  </si>
  <si>
    <t>(AMPLIACIÓN DE TECHO EN LA COCINA COMUNAL DE SAN LUIS, DISTRITO UPALA, SEGÚN LA LEY NO. 7755 DEL 23/02/1998).</t>
  </si>
  <si>
    <t>(REMODELACIÓN DE SALÓN COMUNAL DE JAZMINES A, DISTRITO UPALA, SEGÚN LA LEY NO. 7755 DEL 23/02/1998).</t>
  </si>
  <si>
    <t>(COMPRA DE MOBILIARIO Y EQUIPO DE COMPUTACIÓN PARA LAS ASOCIACIONES DE COLONIA PUNTARENAS, DISTRITO UPALA, SEGÚN LA LEY NO. 7755 DEL 23/02/1998).</t>
  </si>
  <si>
    <t>(REMODELACIÓN DEL SALÓN COMUNAL DE UPALA, DISTRITO UPALA, SEGÚN LA LEY NO. 7755 DEL 23/02/1998).</t>
  </si>
  <si>
    <t>(CONSTRUCCIÓN DE TAPIA PERIMETRAL EN EL SALÓN COMUNAL DE CUATRO BOCAS, DISTRITO AGUAS CLARAS, SEGÚN LA LEY NO. 7755 DEL 23/02/1998).</t>
  </si>
  <si>
    <t>(MEJORAS EN EL TECHO DEL SALÓN COMUNAL DE AGUAS CLARAS, DISTRITO AGUAS CLARAS, SEGÚN LA LEY NO. 7755 DEL 23/02/1998).</t>
  </si>
  <si>
    <t>(COMPRA DE JUEGOS DE MESA PARA EL JARDIN DE CONCRETO, EN EL PARQUE DE COLONIA BLANCA, DISTRITO AGUAS CLARAS, SEGÚN LA LEY NO. 7755 DEL 23/02/1998).</t>
  </si>
  <si>
    <t>(MEJORAS COMUNALES EN EL SALÓN COMUNAL DE SAN JOSÉ, DISTRITO SAN JOSÉ, SEGÚN LA LEY NO. 7755 DEL 23/02/1998).</t>
  </si>
  <si>
    <t>(CONSTRUCCIÓN DE ENMALLADO PERIMETRAL, EN LA PLAZA DE DEPORTES DE LA VICTORIA, DISTRITO SAN JOSÉ, SEGÚN LA LEY NO. 7755 DEL 23/02/1998).</t>
  </si>
  <si>
    <t>(CONSTRUCCIÓN DE ENMALLADO PERIMETRAL, EN LA PLAZA DE DEPORTES DE EL DELIRIO, DISTRITO SAN JOSÉ, SEGÚN LA LEY NO. 7755 DEL 23/02/1998).</t>
  </si>
  <si>
    <t>(CONSTRUCCIÓN DE ENMALLADO PERIMETRAL, EN LA PLAZA DE DEPORTES DE VILLA NUEVA, DISTRITO SAN JOSÉ, SEGÚN LA LEY NO. 7755 DEL 23/02/1998).</t>
  </si>
  <si>
    <t>(CONSTRUCCIÓN DE ENMALLADO PERIMETRAL, EN LA PLAZA DE DEPORTES DE EL PROGRESO, DISTRITO SAN JOSÉ, SEGÚN LA LEY NO. 7755 DEL 23/02/1998).</t>
  </si>
  <si>
    <t>(MANTENIMIENTO PARA EL SALÓN COMUNAL DE BARRIO EL JARDIN, DISTRITO BIJAGUA, SEGÚN LA LEY NO. 7755 DEL 23/02/1998).</t>
  </si>
  <si>
    <t>(MEJORAS INFRAESTRUCTURA COMUNAL DE BIJAGUA, DISTRITO BIJAGUA, SEGÚN LA LEY NO. 7755 DEL 23/02/1998).</t>
  </si>
  <si>
    <t>(COMPRA DE MOBILIARIO Y EQUIPO PARA EL SALÓN COMUNAL DE EL SALTO, DISTRITO BIJAGUA, SEGÚN LA LEY NO. 7755 DEL 23/02/1998).</t>
  </si>
  <si>
    <t>(PROYECTO PLAZA DE DEPORTES LAS PAVAS, DISTRITO DELICIAS, SEGÚN LA LEY NO. 7755 DEL 23/02/1998).</t>
  </si>
  <si>
    <t>(CONCLUSIÓN DE ACERA PEATONAL DE LA IGLESIA CATÓLICA DE QUEBRADÓN A LA ESCUELA DE QUEBRADÓN, DISTRITO DELICIAS, SEGÚN LA LEY NO. 7755 DEL 23/02/1998).</t>
  </si>
  <si>
    <t>(CONCLUSIÓN DE RELLENO DE LA PLAZA DE DEPORTES DE SAN RAMÓN, DISTRITO DELICIAS, SEGÚN LA LEY NO. 7755 DEL 23/02/1998).</t>
  </si>
  <si>
    <t>(MEJORAS EN INFRAESTRUCTURA DEL SALÓN COMUNAL DE DELICIAS, DISTRITO DELICIAS, SEGÚN LA LEY NO. 7755 DEL 23/02/1998).</t>
  </si>
  <si>
    <t>(MEJORAS EN INFRAESTRUCTURA DEL SALÓN COMUNAL DE BRASILIA, DISTRITO DOS RÍOS, SEGÚN LA LEY NO. 7755 DEL 23/02/1998).</t>
  </si>
  <si>
    <t>(MEJORAS EN INFRAESTRUCTURA DE LA SODA DEL SALÓN COMUNAL DE DOS RÍOS, DISTRITO DOS RÍOS, SEGÚN LA LEY NO. 7755 DEL 23/02/1998).</t>
  </si>
  <si>
    <t>(MEJORAS EN INFRAESTRUCTURA DEL SALÓN COMUNAL DE LA AMERICA DE DOS RÍOS, DISTRITO DOS RÍOS, SEGÚN LA LEY NO. 7755 DEL 23/02/1998).</t>
  </si>
  <si>
    <t>(MEJORAS EN INFRAESTRUCTURA DEL EBAIS DE BIRMANIA, DISTRITO DOS RÍOS, SEGÚN LA LEY NO. 7755 DEL 23/02/1998).</t>
  </si>
  <si>
    <t>(MEJORAS EN INFRAESTRUCTURA DEL SALÓN COMUNAL DE LOS LAURELES, DISTRITO DOS RÍOS, SEGÚN LA LEY NO. 7755 DEL 23/02/1998).</t>
  </si>
  <si>
    <t>(COMPRA DE MOBILIARIO Y EQUIPO PARA EL SALÓN COMUNAL DE SAN LUIS, DISTRITO DOS RÍOS, SEGÚN LA LEY NO. 7755 DEL 23/02/1998).</t>
  </si>
  <si>
    <t>(SEGUNDA ETAPA DE MALLA PERIMETRAL DE LA ESCUELA DE SAN ANTONIO, DISTRITO YOLILLAL, SEGÚN LA LEY NO. 7755 DEL 23/02/1998).</t>
  </si>
  <si>
    <t>(COMPRA DE MOBILIARIO Y EQUIPO PARA EL SALÓN COMUNAL DE SAN GABRIEL, DISTRITO YOLILLAL, SEGÚN LA LEY NO. 7755 DEL 23/02/1998).</t>
  </si>
  <si>
    <t>(MEJORAS EN INFRAESTRUCTURA DEL COMEDOR DE LA ESCUELA QUEBRADA GRANDE, DISTRITO YOLILLAL, SEGÚN LA LEY NO. 7755 DEL 23/02/1998).</t>
  </si>
  <si>
    <t>(LEGALIZACIÓN DE TERRENO DE CEMENTERIO DE MONTECRISTO, DISTRITO YOLILLAL, SEGÚN LA LEY NO. 7755 DEL 23/02/1998).</t>
  </si>
  <si>
    <t>(MEJORAS A LA CANCHA DE BASKETBALL DE LAS MILPAS, DISTRITO CANALETE, SEGÚN LA LEY NO. 7755 DEL 23/02/1998).</t>
  </si>
  <si>
    <t>(COMPRA DE MOBILIARIO Y EQUIPO PARA EL SALÓN COMUNAL DE LAS BRISAS, DISTRITO CANALETE, SEGÚN LA LEY NO. 7755 DEL 23/02/1998).</t>
  </si>
  <si>
    <t>(COMPRA DE MOBILIARIO Y EQUIPO PARA EL SALÓN COMUNAL DE EL PROGRESO DE LLANO AZUL, DISTRITO CANALETE, SEGÚN LA LEY NO. 7755 DEL 23/02/1998).</t>
  </si>
  <si>
    <t>(MEJORAS A LA PLAZA DE DEPORTES DE CUATRO CRUCES DE CANALETE, DISTRITO CANALETE, SEGÚN LA LEY NO. 7755 DEL 23/02/1998).</t>
  </si>
  <si>
    <t>(COMPRA DE MOBILIARIO Y EQUIPO PARA EL SALÓN COMUNAL DE CANALETE, DISTRITO CANALETE, SEGÚN LA LEY NO. 7755 DEL 23/02/1998).</t>
  </si>
  <si>
    <t>(COMPRA DE MOBILIARIO Y EQUIPO PARA EL SALÓN COMUNAL DE BUENA VISTA, DISTRITO CANALETE, SEGÚN LA LEY NO. 7755 DEL 23/02/1998).</t>
  </si>
  <si>
    <t>(SEGUNDA ETAPA DE ENMALLADO DE LA PLAZA DE DEPORTES DE ARMENIAS, DISTRITO CANALETE, SEGÚN LA LEY NO. 7755 DEL 23/02/1998).</t>
  </si>
  <si>
    <t>(CONSTRUCCIÓN DEL TECHO Y BANCAS EN EL MUELLE DE LOS CHILES, DISTRITO LOS CHILES, SEGÚN LA LEY NO. 7755 DEL 23/02/1998).</t>
  </si>
  <si>
    <t>(COMPRA DE LOTE PARA CONSTRUCCIÓN DE OFICINAS MUNICIPALES, DISTRITO LOS CHILES, SEGÚN LA LEY NO. 7755 DEL 23/02/1998).</t>
  </si>
  <si>
    <t>(COMPRA DE MATERIALES PARA UNA MALLA PERIMETRAL PARA LA COCINA COMUNAL DE BUENOS AIRES, DISTRITO CAÑO NEGRO, SEGÚN LA LEY NO. 7755 DEL 23/02/1998).</t>
  </si>
  <si>
    <t>(COMPRA DE MATERIALES PARA UNA MALLA PERIMETRAL PARA LA ESCUELA DE CAÑO NEGRO, DISTRITO CAÑO NEGRO, SEGÚN LA LEY NO. 7755 DEL 23/02/1998).</t>
  </si>
  <si>
    <t>(EQUIPAMIENTO TECNOLÓGICO DEL TALLER INFORMÁTICO DEL COLEGIO DE SAN JOSÉ, DISTRITO EL AMPARO, SEGÚN LA LEY NO. 7755 DEL 23/02/1998).</t>
  </si>
  <si>
    <t>(MEJORAS AL PARQUE RECREATIVO PAVÓN, DISTRITO EL AMPARO, SEGÚN LA LEY NO. 7755 DEL 23/02/1998).</t>
  </si>
  <si>
    <t>(REMODELACIÓN DE LA INFRAESTRUCTURA DEL SALÓN COMUNAL VASCONIA, DISTRITO EL AMPARO, SEGÚN LA LEY NO. 7755 DEL 23/02/1998).</t>
  </si>
  <si>
    <t>(COMPRA DE MATERIALES PARA LA COCINA COMUNAL DE LOS LIRIOS, DISTRITO SAN JORGE, SEGÚN LA LEY NO. 7755 DEL 23/02/1998).</t>
  </si>
  <si>
    <t>(COMPRA DE BATIDORA DE CEMENTO DE GASOLINA PARA LA FABRICACIÓN DE ALCANTARILLAS, DISTRITO SAN JORGE, SEGÚN LA LEY NO. 7755 DEL 23/02/1998).</t>
  </si>
  <si>
    <t>(COMPRA DE MATERIALES PARA LA COCINA COMUNAL DE TERRANOVA, DISTRITO SAN JORGE, SEGÚN LA LEY NO. 7755 DEL 23/02/1998).</t>
  </si>
  <si>
    <t>(ACONDICIONAMIENTO DEL SALÓN MULTIUSO DE SAN RAFAEL, DISTRITO SAN RAFAEL, SEGÚN LA LEY NO. 7755 DEL 23/02/1998).</t>
  </si>
  <si>
    <t>(COMPRA DE ZINC, CUMBRERA Y SUMINISTROS PARA INSTALACIÓN EN LA COCINA COMUNAL DE MENQUEGAL, DISTRITO SAN RAFAEL, SEGÚN LA LEY NO. 7755 DEL 23/02/1998).</t>
  </si>
  <si>
    <t>(SEGUIMIENTO EN LA CONSTRUCCIÓN DE LA COCINA DE LA PLAZA DE DEPORTES DE SAN JUAN, DISTRITO SAN RAFAEL, SEGÚN LA LEY NO. 7755 DEL 23/02/1998).</t>
  </si>
  <si>
    <t>(CONSTRUCCIÓN DE CANCHA MULTIUSO DE COSTA ANA, DISTRITO BUENA VISTA, SEGÚN LA LEY NO. 7755 DEL 23/02/1998).</t>
  </si>
  <si>
    <t>(CONSTRUCCIÓN DE VERJAS EN LA ESCUELA Y COMEDOR DE MÓNICO, DISTRITO BUENA VISTA, SEGÚN LA LEY NO. 7755 DEL 23/02/1998).</t>
  </si>
  <si>
    <t>(MEJORAS EN LOS CAMINOS DE GUAYABITO A THIALES, DISTRITO BUENA VISTA, SEGÚN LA LEY NO. 7755 DEL 23/02/1998).</t>
  </si>
  <si>
    <t>(CONSTRUCCIÓN Y MONTAJE DE ALCANTARILLAS PARA LOS CAMINOS DE LA JURISDICCIÓN DE LA ASOCIACIÓN DE DESARROLLO DE PEJIBAYE, DISTRITO COTE, SEGÚN LA LEY NO. 7755 DEL 23/02/1998).</t>
  </si>
  <si>
    <t>(CONSTRUCCIÓN DE COCINA COMUNAL DE LA COMUNIDAD DE LAS LETRAS, DISTRITO KATIRA, SEGÚN LA LEY NO. 7755 DEL 23/02/1998).</t>
  </si>
  <si>
    <t>(CONSTRUCCIÓN DE PUENTE SOBRE QUEBRADA DE COCO SALAS, DISTRITO KATIRA, SEGÚN LA LEY NO. 7755 DEL 23/02/1998).</t>
  </si>
  <si>
    <t xml:space="preserve">(ATENDER LO DISPUESTO EN LA LEY Nº 7755, LEY DE CONTROL DE LAS PARTIDAS ESPECÍFICAS CON CARGO AL PRESUPUESTO NACIONAL, SU RESPECTIVO REGLAMENTO Y SUS REFORMAS. A DISTRIBUIR MEDIANTE DECRETO EJECUTIVO ELABORADO POR EL MINISTERIO DE HACIENDA DE ACUERDO CON </t>
  </si>
  <si>
    <t>(COMPRA E INSTALACIÓN DE MÁQUINAS PARA HACER EJERCICIOS EN EL PARQUE UBICADO EN LA URBANIZACIÓN GONZÁLEZ ANGULO, DISTRITO ORIENTAL, SEGÚN LA LEY NO. 7755 DEL 23/02/1998).</t>
  </si>
  <si>
    <t>(COMPRA E INSTALACIÓN DE MÁQUINAS PARA HACER EJERCICIOS EN EL PARQUE CONTIGUO A LA PLAZA DE LA SOLEDAD, DISTRITO ORIENTE, SEGÚN LA LEY NO. 7755 DEL 23/02/1998).</t>
  </si>
  <si>
    <t>(COMPRA E INSTALACIÓN DE MÁQUINAS PARA HACER EJERCICIOS EN EL PARQUE UBICADO EN LA URBANIZACIÓN LAS BRISAS, DISTRITO ORIENTAL, SEGÚN LA LEY NO. 7755 DEL 23/02/1998).</t>
  </si>
  <si>
    <t>(COMPRA E INSTALACIÓN DE MÁQUINAS PARA HACER EJERCICIOS EN EL PARQUE UBICADO EN LA URBANIZACIÓN LOS TULES, DISTRITO ORIENTAL, SEGÚN LA LEY NO. 7755 DEL 23/02/1998).</t>
  </si>
  <si>
    <t>(COMPRA DE 16 UNIFORMES ESTAMPADOS Y SUBLIMADOS DEL LICEO DE OCCIDENTE, DISTRITO OCCIDENTAL, SEGÚN LA LEY NO. 7755 DEL 23/02/1998).</t>
  </si>
  <si>
    <t>(COMPRA DE IMPLEMENTOS EDUCATIVOS PARA MATERNO Y TRANSICIÓN DE LA UNIDAD PEDAGÓGICA RAFAEL HERNÁNDEZ MADRIZ, DISTRITO OCCIDENTAL, SEGÚN LA LEY NO. 7755 DEL 23/02/1998).</t>
  </si>
  <si>
    <t>(COMPRA DE LÁMINAS DE ZINC PARA LA ASOCIACIÓN DE NIÑOS CON PARÁLISIS CEREBRAL, CAPILLA DIVINO NIÑO, DISTRITO OCCIDENTAL, SEGÚN LA LEY NO. 7755 DEL 23/02/1998).</t>
  </si>
  <si>
    <t>(COMPRA DE IMPLEMENTOS MÉDICOS PARA EL ÁREA DE SALUD DEL CENTRO DIURNO ADULTO MAYOR DE OCCIDENTE, DISTRITO OCCIDENTAL, SEGÚN LA LEY NO. 7755 DEL 23/02/1998).</t>
  </si>
  <si>
    <t>(COMPRA DE MÁQUINAS PARA HACER EJERCICIO PARA SER INSTALADAS EN EL PARQUE INFANTIL DE LA URBANIZACIÓN LOS ALPES CONTIGUO A SALÓN COMUNAL, DISTRITO CARMEN, SEGÚN LA LEY NO. 7755 DEL 23/02/1998).</t>
  </si>
  <si>
    <t>(MEJORAS EN LA ENTRADA A LA ALAMEDA DE LA ESCUELA JULIÁN VOLIO LLORENTE, DISTRITO CARMEN, SEGÚN LA LEY NO. 7755 DEL 23/02/1998).</t>
  </si>
  <si>
    <t>(DOTAR DE PARRILLAS DEL ALCANTARILLADO PLUVIAL DE LA PLAZA DE DEPORTES DE SAN NICOLÁS, DISTRITO SAN NICOLÁS, SEGÚN LA LEY NO. 7755 DEL 23/02/1998).</t>
  </si>
  <si>
    <t>(MEJORAS EN EL SALÓN COMUNAL DE LA ASOCIACIÓN DE DESARROLLO INTEGRAL LA LIMA, DISTRITO SAN NICOLÁS, SEGÚN LA LEY NO. 7755 DEL 23/02/1998).</t>
  </si>
  <si>
    <t>(COMPRA DE UNA MESA DE CONCRETO PARA INSTALARLA DENTRO DEL CENTRO EDUCATIVO ARTURO VOLIO, DISTRITO SAN NICOLÁS, SEGÚN LA LEY NO. 7755 DEL 23/02/1998).</t>
  </si>
  <si>
    <t>(DOTAR DE CÁMARAS DE VIGILANCIA PARA LA ESCUELA CARLOS MONGE ALFARO OCHOMOGO, DISTRITO SAN NICOLÁS, SEGÚN LA LEY NO. 7755 DEL 23/02/1998).</t>
  </si>
  <si>
    <t>(COMPRA DE PISO CERÁMICO Y UN TATAMI PARA EL SALÓN COMUNAL DE LA ASOCIACIÓN ESPECÍFICO PRO MEJORAS LYNDON B. JOHNSON, DISTRITO SAN NICOLÁS, SEGÚN LA LEY NO. 7755 DEL 23/02/1998).</t>
  </si>
  <si>
    <t>(CONSTRUCCIÓN DE BANCAS DE LOS EQUIPOS DE FUTBOL Y MEJORAS A LA CANCHA DE FUTBOLL DE LA URBANIZACION LA INMACULADA QUIRCOT, DISTRITO SAN NICOLÁS, SEGÚN LA LEY NO. 7755 DEL 23/02/1998).</t>
  </si>
  <si>
    <t>(REALIZAR MEJORAS EN TODAS LAS ACERAS FRENTE AL SALÓN COMUNAL EN QUIRCOT, DISTRITO SAN NICOLÁS, SEGÚN LA LEY NO. 7755 DEL 23/02/1998).</t>
  </si>
  <si>
    <t>(COMPRA DE TABLILLAS PVC PARA SER UTILIZADAS EN EL SALÓN COMUNAL EN QUIRCOT, DISTRITO SAN NICOLÁS, SEGÚN LA LEY NO. 7755 DEL 23/02/1998).</t>
  </si>
  <si>
    <t>(COMPRA DE UN VIDEO BEAM Y RADIOGRABADORA PARA EL CENTRO EDUCATIVO COOPEROSALES, DISTRITO SAN NICOLÁS, SEGÚN LA LEY NO. 7755 DEL 23/02/1998).</t>
  </si>
  <si>
    <t>(COMPRA E INSTALACIÓN DE MATERIALES PARA PLAY GROUND FRENTE AL GIMNASIO CLAUDE HOPE DE AGUA CALIENTE, DISTRITO AGUACALIENTE, SEGÚN LA LEY NO. 7755 DEL 23/02/1998).</t>
  </si>
  <si>
    <t>(COMPRA DE MOTOGUADAÑAS PARA LA ASOCIACIÓN DE DESARROLLO INTEGRAL DE MANUEL DE JESÚS JIMÉNEZ, DISTRITO AGUACALIENTE, SEGÚN LA LEY NO. 7755 DEL 23/02/1998).</t>
  </si>
  <si>
    <t>(COMPRA E INSTALACIÓN DE EQUIPO MECÁNICO DE EJERCICIOS AL AIRE LIBRE PARA LA ASOCIACIÓN DE DESARROLLO PRO MEJORAS BARRIO LA PITHAYA, DISTRITO AGUACALIENTE, SEGÚN LA LEY NO. 7755 DEL 23/02/1998).</t>
  </si>
  <si>
    <t>(INSTALACIÓN DE MÁQUINAS PARA EJERCICIO AL AIRE LIBRE EN EL ÁREA RECREATIVA DE LA URBANIZACIÓN ARENILLA, DISTRITO GUADALUPE, SEGÚN LA LEY NO. 7755 DEL 23/02/1998).</t>
  </si>
  <si>
    <t>(INSTALACIÓN DE MÁQUINAS PARA EJERCICIO AL AIRE LIBRE EN LA COMUNIDAD DE LOMA LARGA, DISTRITO CORRALILLO, SEGÚN LA LEY NO. 7755 DEL 23/02/1998).</t>
  </si>
  <si>
    <t>(PARA MALLA PERIMETRAL DEL SECTOR OESTE DE LA PLAZA DE DEPORTES DE TIERRA BLANCA, DISTRITO TIERRA BLANCA, SEGÚN LA LEY NO. 7755 DEL 23/02/1998).</t>
  </si>
  <si>
    <t>(CONSTRUCCIÓN DE ACERA PARA EL CEMENTERIO DE LA COMUNIDAD DE DULCE NOMBRE, DISTRITO DULCE NOMBRE, SEGÚN LA LEY NO. 7755 DEL 23/02/1998).</t>
  </si>
  <si>
    <t>(COMPRA DE MÁQUINAS PARA HACER EJERCICIO AL AIRE LIBRE EN LA URBANIZACIÓN LA BARCA EN BARRIO LOS ÁNGELES, DISTRITO LLANO GRANDE, SEGÚN LA LEY NO. 7755 DEL 23/02/1998).</t>
  </si>
  <si>
    <t>(MEJORAS AL SALÓN COMUNAL DE COPALCHI (PARA DISEÑO Y SOLUCIÓN CONSTRUCTIVA DE RECOLECCIÓN DE AGUAS PLUVIALES Y MANTENIMIENTO DE LA INFRAESTRUCTUR DEL SALÓN COMUNAL), DISTRITO QUEBRADILLA, SEGÚN LA LEY NO. 7755 DEL 23/02/1998).</t>
  </si>
  <si>
    <t>(COMPRA DE MOBILIARIO PARA EL SALÓN COMUNAL DE UJARRÁS, DISTRITO PARAÍSO, SEGÚN LA LEY NO. 7755 DEL 23/02/1998).</t>
  </si>
  <si>
    <t>(MEJORAS AL EDIFICIO DE LA CRUZ ROJA DE PARAÍSO, DISTRITO PARAÍSO, SEGÚN LA LEY NO. 7755 DEL 23/02/1998).</t>
  </si>
  <si>
    <t>(MEJORAS AL GIMNASIO DE LA ESCUELA DE BIRRISITO, DISTRITO PARAÍSO, SEGÚN LA LEY NO. 7755 DEL 23/02/1998).</t>
  </si>
  <si>
    <t>(CONSTRUCCIÓN Y COMPRA DE MATERIALES PARA COMEDOR DE LA ESCUELA MIGUEL PICADO BARQUERO, DISTRITO SANTIAGO, SEGÚN LA LEY NO. 7755 DEL 23/02/1998).</t>
  </si>
  <si>
    <t>(CANALIZACIÓN DE LAS AGUAS DE LA ASEQUÍA AL FRENTE DEL TEMPLO COLONIAL CATÓLICO DE OROSI, DISTRITO OROSI, SEGÚN LA LEY NO. 7755 DEL 23/02/1998).</t>
  </si>
  <si>
    <t>(CONSTRUIR UN PARQUE INFANTIL EN URASCA, DISTRITO CACHÍ, SEGÚN LA LEY NO. 7755 DEL 23/02/1998).</t>
  </si>
  <si>
    <t>(COMPRA E INSTALACIÓN DE EQUIPO DE RECREACIÓN FÍSICA PARA NIÑOS DE LA ESCUELA SANTA LUCÍA, DISTRITO LLANOS DE SANTA LUCÍA, SEGÚN LA LEY NO. 7755 DEL 23/02/1998).</t>
  </si>
  <si>
    <t>(COMPRA E INSTALACIÓN DE EQUIPO DE RECREACIÓN FÍSICA PARA NIÑOS DE LA ESCUELA RESCATE DE UJARRÁS, DISTRITO LLANOS DE SANTA LUCÍA, SEGÚN LA LEY NO. 7755 DEL 23/02/1998).</t>
  </si>
  <si>
    <t>(CONSTRUCCIÓN DE SEGUNDA ETAPA DE ACERA AL COSTADO OESTE DE LA PLAZA DE DEPORTES CHIZETA ROJAS, DISTRITO TRES RÍOS, SEGÚN LA LEY NO. 7755 DEL 23/02/1998).</t>
  </si>
  <si>
    <t>(CONSTRUCCIÓN DE ACERAS EN CALLE MESEN, DISTRITO SAN DIEGO, SEGÚN LA LEY NO. 7755 DEL 23/02/1998).</t>
  </si>
  <si>
    <t>(COMPRA, INSTALACIÓN Y OBRAS COMPLEMENTARIAS, JUEGOS INFANTILES PARA LA RECREACIÓN DE LA COMUNIDAD DE VISTAS DEL ESTE, DISTRITO SAN JUAN, SEGÚN LA LEY NO. 7755 DEL 23/02/1998).</t>
  </si>
  <si>
    <t>(COMPRA Y COLOCACIÓN DE JUEGOS INFANTILES EN LA COMUNIDAD DE SAN RAFAEL, DISTRITO SAN RAFAEL, SEGÚN LA LEY NO. 7755 DEL 23/02/1998).</t>
  </si>
  <si>
    <t>(RECONSTRUCCIÓN DEL PARQUE INFANTIL, CONSTRUCCION DE CUNETAS ACERAS Y MALLA EN LA URBANIZACIÓN LOS LIRIOS, DISTRITO CONCEPCIÓN, SEGÚN LA LEY NO. 7755 DEL 23/02/1998).</t>
  </si>
  <si>
    <t>(COMPRA DE PLAY PARA NIÑOS Y NIÑAS DE JUEGOS INFANTILES Y OBRAS COMPLEMENTARIAS, DISTRITO DULCE NOMBRE, SEGÚN LA LEY NO. 7755 DEL 23/02/1998).</t>
  </si>
  <si>
    <t>(MEJORAS PARA LA SEGURIDAD PEATONAL INTERNAS DEL PARQUE RESIDENCIAL BELLO MONTE, DISTRITO SAN RAMÓN, SEGÚN LA LEY NO. 7755 DEL 23/02/1998).</t>
  </si>
  <si>
    <t>(LASTREO DE LA SEGUNDA ETAPA DE CALLE CORIS, DISTRITO RÍO AZUL, SEGÚN LA LEY NO. 7755 DEL 23/02/1998).</t>
  </si>
  <si>
    <t>(CONSTRUCCIÓN DE UNA CANCHA DE VOLEIBOL PLAYA EN LA VICTORIA, DISTRITO JUAN VIÑAS, SEGÚN LA LEY NO. 7755 DEL 23/02/1998).</t>
  </si>
  <si>
    <t>(COLOCACIÓN DE 150 MTS LINEALES DE MALLA Y ALUMBRADO PARA EL CEMENTERIO MUNICIPAL, DISTRITO TUCURRIQUE, SEGÚN LA LEY NO. 7755 DEL 23/02/1998).</t>
  </si>
  <si>
    <t>(CONSTRUCCIÓN DE MURO DE CONTENCIÓN EN EL CEMENTERIO DE EL HUMO, DISTRITO PEJIBALLE, SEGÚN LA LEY NO. 7755 DEL 23/02/1998).</t>
  </si>
  <si>
    <t>(CONSTRUCCIONES, ADICIONES Y MEJORAS A LA CANCHA MULTIUSOS DE LA COMUNIDAD DE NUEVOS HORIZONTES, DISTRITO LA TURRIALBA, SEGÚN LA LEY NO. 7755 DEL 23/02/1998).</t>
  </si>
  <si>
    <t>(COLOCACIÓN DE MALLA PERIMETRAL EN LA ESCUELA DE MURCIA, DISTRITO TURRIALBA, SEGÚN LA LEY NO. 7755 DEL 23/02/1998).</t>
  </si>
  <si>
    <t>(CONSTRUCCIONES, ADICIONES Y MEJORAS EN EL SALÓN COMUNAL DE BARRIO PROYECTO EN COLORADO, DISTRITO LA TURRIALBA, SEGÚN LA LEY NO. 7755 DEL 23/02/1998).</t>
  </si>
  <si>
    <t>(CONSTRUCCIONES, ADICIONES Y MEJORAS PARA LOS CAMERINOS DE LA PLAZA DE FÚTBOLL DE LA COMUNIDAD DE CANADA, DISTRITO LA SUIZA, SEGÚN LA LEY NO. 7755 DEL 23/02/1998).</t>
  </si>
  <si>
    <t>(ADICIONES Y MEJORAS AL ACUEDUCTO DEL ASENTAMIENTO ODÍN, DISTIRTO PERALTA, SEGÚN LA LEY NO. 7755 DEL 23/02/1998).</t>
  </si>
  <si>
    <t>(MEJORAS AL CAMINO CALLE EL BANCO, DISTRITO SANTA CRUZ, SEGÚN LA LEY NO. 7755 DEL 23/02/1998).</t>
  </si>
  <si>
    <t>(CONSTRUCCIONES, ADICIONES Y MEJORAS EN LA PLAZA DE DEPORTES Y CAMERINOS DE LA COMUNIDAD DE EL CAS, DISTRITO SANTA TERESITA, SEGÚN LA LEY NO. 7755 DEL 23/02/1998).</t>
  </si>
  <si>
    <t>(CONSTRUCCIONES, ADICIONES Y MEJORAS EN LA PLAZA DE DEPORTES Y CAMERINOS DE LA COMUNIDAD DE CIMARRÓN, DISTRITO SANTA TERESITA, SEGÚN LA LEY NO. 7755 DEL 23/02/1998).</t>
  </si>
  <si>
    <t>(COMPRA E INSTALACIÓN DE MÁQUINAS ESTACIONARIAS DE EJERCICIOS EN PAVONES PARA LAS COMUNIDADES DE CHITARÍA Y SITIO MATA, DISTRITO PAVONES, SEGÚN LA LEY NO. 7755 DEL 23/02/1998).</t>
  </si>
  <si>
    <t>(COMPRA E INSTALACIÓN DE MÁQUINAS ESTACIONARIAS DE EJERCICIOS EN TUIS, CIEN MANZANAS Y LAS NUBES, DISTRITO TUIS, SEGÚN LA LEY NO. 7755 DEL 23/02/1998).</t>
  </si>
  <si>
    <t>(CONSTRUCCIONES, ADICIONES Y MEJORAS EN EL SALÓN COMUNAL DE SAN ANTONIO, DISTRITO TAYUTIC, SEGÚN LA LEY NO. 7755 DEL 23/02/1998).</t>
  </si>
  <si>
    <t>(CONSTRUCCIONES, ADICIONES Y MEJORAS A LA CANCHA MULTIUSOS DEL BARRIO SAN MARTÍN, DISTRITO TAYUTIC, SEGÚN LA LEY NO. 7755 DEL 23/02/1998).</t>
  </si>
  <si>
    <t>(CONSTRUCCIÓN DE CUNETAS REVESTIDAS EN EL CAMINO A AQUIARES, DISTRITO SANTA ROSA, SEGÚN LA LEY NO. 7755 DEL 23/02/1998).</t>
  </si>
  <si>
    <t>(CONSTRUCCIÓN DE CUNETAS REVESTIDAS EN EL CAMINO A LINDA VISTA, DISTRITO SANTA ROSA, SEGÚN LA LEY NO. 7755 DEL 23/02/1998).</t>
  </si>
  <si>
    <t>(CONSTRUCCIÓN DE CUNETAS REVESTIDAS EN EL CAMINO AL CEMENTERIO DE TRES EQUIS, DISTRITO TRES EQUIS, SEGÚN LA LEY NO. 7755 DEL 23/02/1998).</t>
  </si>
  <si>
    <t>(CONSTRUCCIÓN DE ACERA A UN COSTADO DE LA FILIAL MARÍA AUXILIADORA, AZUL, DISTRITO LA ISABEL, SEGÚN LA LEY NO. 7755 DEL 23/02/1998).</t>
  </si>
  <si>
    <t>(COMPRA DE EQUIPO DE CÓMPUTO, IMPRESORA, ESCRITORIO, SILLA Y UPS PARA LA ASOCIACIÓN DE DESARROLLO INTEGRAL DE LA COMUNIDAD DE ALTO VARAS, DISTRITO LA ISABEL, SEGÚN LA LEY NO. 7755 DEL 23/02/1998).</t>
  </si>
  <si>
    <t>(CONSTRUCCIONES, ADICIONES Y MEJORAS EN EL PARQUE DE LA URBANIZACIÓN EL VEROLIS 1, DISTRITO LA ISABEL, SEGÚN LA LEY NO. 7755 DEL 23/02/1998).</t>
  </si>
  <si>
    <t>(CONTINUACIÓN DE LA CONSTRUCCIÓN DE LA ACERA DE PATALILLO EN SU II ETAPA, DISTRITO PACAYAS, SEGÚN LA LEY NO. 7755 DEL 23/02/1998).</t>
  </si>
  <si>
    <t>(CONSTRUCCIÓN DE PARQUE RECREATIVO EN LA COMUNIDAD DE CERVANTES, DISTRITO CERVANTES, SEGÚN LA LEY NO. 7755 DEL 23/02/1998).</t>
  </si>
  <si>
    <t>(CONSTRUCCIÓN DE ACERA EN LA COMUNIDAD DE CAPELLADES CENTRO, DISTRITO CAPELLADES, SEGÚN LA LEY NO. 7755 DEL 23/02/1998).</t>
  </si>
  <si>
    <t>(CIERRE PERIMETRAL DE LA CANCHA MULTIUSOS DE LA COMUNIDAD DE SAN RAFAEL, DISTRITO SAN RAFAEL, SEGÚN LA LEY NO. 7755 DEL 23/02/1998).</t>
  </si>
  <si>
    <t>(CONSTRUCCIÓN DE PUENTE PEATONAL, COSTADO ESTE DEL EBAIS DE SAN RAFAEL DE OREAMUNO, SOBRE RÍO CHINCHILLA, DISTRITO SAN RAFAEL, SEGÚN LA LEY NO. 7755 DEL 23/02/1998).</t>
  </si>
  <si>
    <t>(MEJORAMIENTO DE LA SUPERFICIE DE RUEDO, SISTEMA DE DRENAJE, CALLE BAJILLO, BARRIO EL BOSQUE, DISTRITO SAN RAFAEL, SEGÚN LA LEY NO. 7755 DEL 23/02/1998).</t>
  </si>
  <si>
    <t>(BACHEO EN CALLE MUNICIPAL FRENTE AL EBAIS DE SAN RAFAEL, DISTRITO SAN RAFAEL, SEGÚN LA LEY NO. 7755 DEL 23/02/1998).</t>
  </si>
  <si>
    <t>(RESTAURACIÓN DE ACERAS ALREDEDOR DE LA IGLESIA CATÓLICA, DISTRITO COT, SEGÚN LA LEY NO. 7755 DEL 23/02/1998).</t>
  </si>
  <si>
    <t>(COMPRA DE LASTRE PARA LA CALLE DEL DISTRITO DE COT, CALLE LOS RIVERA, DISTRITO COT, SEGÚN LA LEY NO. 7755 DEL 23/02/1998).</t>
  </si>
  <si>
    <t>(ARREGLO DEL CAMINO DEL EBAIS DE SAN JUAN DE CHICUA, DISTRITO POTRERO CERRADO, SEGÚN LA LEY NO. 7755 DEL 23/02/1998).</t>
  </si>
  <si>
    <t>(CONSTRUCCIÓN DE AULA EN EL CEN-CINAI DE CIPRESES, DISTRITO CIPRESES, SEGÚN LA LEY NO. 7755 DEL 23/02/1998).</t>
  </si>
  <si>
    <t>(MEJORAS DEL CORDÓN Y CAÑO DE LA COMUNIDAD DE SANTA ROSA, DISTRITO SANTA ROSA, SEGÚN LA LEY NO. 7755 DEL 23/02/1998).</t>
  </si>
  <si>
    <t>(ADQUISICIÓN DE MOBILIARIO PARA LA ESCUELA LA ASUNCIÓN, DISTRITO TEJAR, SEGÚN LA LEY NO. 7755 DEL 23/02/1998).</t>
  </si>
  <si>
    <t>(MEJORAS EN LA CAPILLA CATÓLICA DE LAS CATALINAS, DISTRITO TEJAR, SEGÚN LA LEY NO. 7755 DEL 23/02/1998).</t>
  </si>
  <si>
    <t>(CONSTRUCCIÓN DE ACERAS Y CORDÓN DE CAÑO AL COSTADO NORTE Y OESTE DE LA IGLESIA CATÓLICA DE SABANA GRANDE, DISTRITO TEJAR, SEGÚN LA LEY NO. 7755 DEL 23/02/1998).</t>
  </si>
  <si>
    <t>(MEJORAS AL SALÓN COMUNAL DE HIGUITO, DISTRITO SAN ISIDRO, SEGÚN LA LEY NO. 7755 DEL 23/02/1998).</t>
  </si>
  <si>
    <t>(MEJORAS AL SALÓN COMUNAL DE CONVENTILLOS, DISTRITO SAN ISIDRO, SEGÚN LA LEY NO. 7755 DEL 23/02/1998).</t>
  </si>
  <si>
    <t>(MEJORAS AL SALÓN COMUNAL DE CASA MATA, DISTRITO SAN ISIDRO, SEGÚN LA LEY NO. 7755 DEL 23/02/1998).</t>
  </si>
  <si>
    <t>(ENCUNETADO DE CALLE PRINCIPAL DE PALO VERDE, DISTRITO SAN ISIDRO, SEGÚN LA LEY NO. 7755 DEL 23/02/1998).</t>
  </si>
  <si>
    <t>(REMODELACIÓN DE CAPILLA DE VELACIÓN EN EL CEMENTERIO DE TABLÓN, DISTRITO TOBOSI, SEGÚN LA LEY NO. 7755 DEL 23/02/1998).</t>
  </si>
  <si>
    <t>(ENCUNETADO DE CALLE BARRIO LA CRUZ, DISTRITO TOBOSI, SEGÚN LA LEY NO. 7755 DEL 23/02/1998).</t>
  </si>
  <si>
    <t>(ENCUNETADO DE AGUAS EN CALLE PRINCIPAL PURIRES, DISTRITO TOBOSI, SEGÚN LA LEY NO. 7755 DEL 23/02/1998).</t>
  </si>
  <si>
    <t>(MEJORAS DEL CAMINO EL ALTO EN LASTRE, DISTRITO PATIO DE AGUA, SEGÚN LA LEY NO. 7755 DEL 23/02/1998).</t>
  </si>
  <si>
    <t>(MEJORAS AL SALÓN COMUNAL SAN MARTÍN, DISTRITO PATIO DE AGUA, SEGÚN LA LEY NO. 7755 DEL 23/02/1998).</t>
  </si>
  <si>
    <t>(MEJORAS A LA CALLE PRINCIPAL CARAGRAL, DISTRITO PATIO DE AGUA, SEGÚN LA LEY NO. 7755 DEL 23/02/1998).</t>
  </si>
  <si>
    <t>(INSTALACIÓN DE ASIENTOS EN GRADERÍA, PINTURA, PROTECCIÓN DEL TECHO CONTRA GOLPES Y REMARCACIÓN DE LA CANCHA MULTIUSO DE LA COMUNIDAD DE SAN FRANCISCO, DISTRITO SAN FRANCISCO, SEGÚN LA LEY NO. 7755 DEL 23/02/1998).</t>
  </si>
  <si>
    <t>(COMPRA DE REFRIGERADORAS, COCINAS ELÉCTRICAS, MICRO-HONDAS, SILLAS Y MESAS PLEGABLES PARA LOS SALONES COMUNALES DE MONTE ROSA, LAGUNILLA Y URBANIZACIÓN EL TRÉBOL, DISTRITO ULLOA, SEGÚN LA LEY NO. 7755 DEL 23/02/1998).</t>
  </si>
  <si>
    <t>(CONSTRUCCIÓN DE CUNETAS EN CALLE PRINCIPAL A SAN RAFAEL, DISTRITO VARA BLANCA, SEGÚN LA LEY NO. 7755 DEL 23/02/1998).</t>
  </si>
  <si>
    <t>(REPARACIÓN DE KIOSKO Y ÁREA DE JUEGOS INFANTILES DEL PARQUE DE LA URBANIZACIÓN JUAN PABLO II, DISTRITO BARVA, SEGÚN LA LEY NO. 7755 DEL 23/02/1998).</t>
  </si>
  <si>
    <t>(COMPRA DE MÁQUINAS PARA HACER EJERCICIOS PARA EL PARQUE JUAN PABLO II, DISTRITO SAN PEDRO, SEGÚN LA LEY NO. 7755 DEL 23/02/1998).</t>
  </si>
  <si>
    <t>(REMODELACIÓN DE PLAY GROUND DE LA URBANIZACIÓN MONTE HIEDRA, DISTRITO SAN PABLO, SEGÚN LA LEY NO. 7755 DEL 23/02/1998).</t>
  </si>
  <si>
    <t>(REMODELACIÓN A LA CANCHA DE FÚTBOLL DE SAN ROQUE CENTRO, DISTRITO SAN ROQUE, SEGÚN LA LEY NO. 7755 DEL 23/02/1998).</t>
  </si>
  <si>
    <t>(INSTALACIÓN DE CÁMARAS DE VIGILANCIA EN LAS ZONAS DE CALLE EL PEDREGAL, LA PLAZA DE SANTA LUCÍA, CALLE LA GITANA, URBANIZACIONES IRIS Y ESMERALDA, DISTRITO SANTA LUCÍA, SEGÚN LA LEY NO. 7755 DEL 23/02/1998).</t>
  </si>
  <si>
    <t>(PROYECTO DE INSTALACIÓN DE CÁMARAS DE VIDEO DE VIGILANCIA EN LA COMUNIDAD DE SAN JOSÉ DE LA MONTAÑA, DISTRITO SAN JOSÉ DE LA MONTAÑA, SEGÚN LA LEY NO. 7755 DEL 23/02/1998).</t>
  </si>
  <si>
    <t>(COMPRA DE INSTRUMENTOS PARA LA ESCUELA MUNICIPAL DE MÚSICA, DISTRITO SANTO DOMINGO, SEGÚN LA LEY NO. 7755 DEL 23/02/1998).</t>
  </si>
  <si>
    <t>(MEJORAS EN INFRAESTRUCTURA DEL PARQUE DE LA COMUNIDAD DE YURUSTI, DISTRITO SAN VICENTE, SEGÚN LA LEY NO. 7755 DEL 23/02/1998).</t>
  </si>
  <si>
    <t>(COMPRA DE MATERIALES Y SUMINISTROS PARA MEJORAS EN LA INFRAESTRUCTURA DE LA ESCUELA BARRIO EL SOCORRO, DISTRITO SAN MIGUEL, SEGÚN LA LEY NO. 7755 DEL 23/02/1998).</t>
  </si>
  <si>
    <t>(COMPRA DE TOLDO PARA LAS COMUNIDADES DE TRINIDAD, PLATANARES Y SAN JERÓNIMO, DISTRITO PARACITO, SEGÚN LA LEY NO. 7755 DEL 23/02/1998).</t>
  </si>
  <si>
    <t>(MEJORAS AL CEN-CINAI DE SANTO TOMÁS, DISTRITO SANTO TOMÁS, SEGÚN LA LEY NO. 7755 DEL 23/02/1998).</t>
  </si>
  <si>
    <t>(CONSTRUCCIÓN DE ACERAS EN LA COMUNIDAD DE SANTA ROSA, DISTRITO SANTA ROSA, SEGÚN LA LEY NO. 7755 DEL 23/02/1998).</t>
  </si>
  <si>
    <t>(MEJORAS AL EDIFICIO DE LA ASOCIACIÓN CASA DIURNA DEL ADULTO MAYOR ESPERANZA DEL ZURQUÍ, DISTRITO TURES, SEGÚN LA LEY NO. 7755 DEL 23/02/1998).</t>
  </si>
  <si>
    <t>(MEJORAMIENTO EN LA INFRAESTRUCTURA DEL EBAIS DE SAN LUIS, DISTRITO PARÁ, SEGÚN LA LEY NO. 7755 DEL 23/02/1998).</t>
  </si>
  <si>
    <t>(REPARACIÓN DEL PISO Y PINTURA DE LA CANCHA DEL GIMNASIO DEL LICEO DE SANTA BÁRBARA, DISTRITO SANTA BÁRBARA, SEGÚN LA LEY NO. 7755 DEL 23/02/1998).</t>
  </si>
  <si>
    <t>(CONSTRUCCIÓN DE 100 MTS DE ACERA EN CALLE LAS AMÉRICAS, DISTRITO SAN PEDRO, SEGÚN LA LEY NO. 7755 DEL 23/02/1998).</t>
  </si>
  <si>
    <t>(CONSTRUCCIÓN DE ACERAS PARA PEATONES DEL DISTRITO DE SAN JUAN, DISTRITO SAN JUAN, SEGÚN LA LEY NO. 7755 DEL 23/02/1998).</t>
  </si>
  <si>
    <t>(REMODELACIÓN DEL SALÓN COMUNAL DE LA COMUNIDAD DE JESÚS, DISTRITO JESÚS, SEGÚN LA LEY NO. 7755 DEL 23/02/1998).</t>
  </si>
  <si>
    <t>(CIERRE PERIMETRAL Y CONSTRUCCIÓN DE PLANCHE EN CONCRETO EN UN PARQUE PARA JUEGOS PARA NIÑOS, 400 MTS AL NORTE DEL BAR LA AMISTAD EN SAN JOSÉ DE ALTAGRACIA, DISTRITO JESÚS, SEGÚN LA LEY NO. 7755 DEL 23/02/1998).</t>
  </si>
  <si>
    <t>(CONTINUAR CON EL MURO DE CONTENCIÓN DE LA PLAZA DE DEPORTES DE EL ROBLE, DISTRITO SANTO DOMINGO, SEGÚN LA LEY NO. 7755 DEL 23/02/1998).</t>
  </si>
  <si>
    <t>(CONTINUACIÓN DE ENTUBADO, ACERA Y TAPAS PARA CAJAS DE REGISTRO EN CALLE POTRERILLOS, DISTRITO PURABÁ, SEGÚN LA LEY NO. 7755 DEL 23/02/1998).</t>
  </si>
  <si>
    <t>(CONSTRUCCIÓN DE CASETILLA DE PARADA DE BUS Y PARTE DE LA ACERA QUE DA ACCESO A LA MISMA EN BARRIO SAN MARTÍN, DISTRITO SAN RAFAEL, SEGÚN LA LEY NO. 7755 DEL 23/02/1998).</t>
  </si>
  <si>
    <t>(EQUIPAMIENTO EN LÍNEA BLANCA Y MOBILIARIO EN LA CASA SCOUT EN LA COMUNIDAD DE SANTÍSIMA TRINIDAD, DISTRITO SAN JOSECITO, SEGÚN LA LEY NO. 7755 DEL 23/02/1998).</t>
  </si>
  <si>
    <t>(COMPRA DE PLAY GROUND PARA LA COMUNIDAD DEL RESIDENCIAL MALINCHE EN LA SUIZA, DISTRITO SANTIAGO, SEGÚN LA LEY NO. 7755 DEL 23/02/1998).</t>
  </si>
  <si>
    <t>(CONSTRUCCIÓN DE ESCAMPADEROS EN PARADAS DE TRANSPORTE PÚBLICO EN LA COMUNIDAD, DISTRITO ÁNGELES, SEGÚN LA LEY NO. 7755 DEL 23/02/1998).</t>
  </si>
  <si>
    <t>(ACONDICIONAMIENTO DEL SALÓN MULTIUSO DE CONCEPCIÓN, DISTRITO CONCEPCIÓN, SEGÚN LA LEY NO. 7755 DEL 23/02/1998).</t>
  </si>
  <si>
    <t>(PROYECTO DE ACCESIBILIDAD SEGÚN LEY 7600 EN CALLE SAN LUIS, DISTRITO SAN JOSÉ, SEGÚN LA LEY NO. 7755 DEL 23/02/1998).</t>
  </si>
  <si>
    <t>(CONSTRUCCIÓN, RECONSTRUCCIÓN, MEJORAMIENTO DE OBRAS Y MANTENIMIENTO DE ESPACIOS MUNICIPALES DE LOS PARQUES DE LA COMUNIDAD DE LA RIBERA, DISTRITO RIBERA, SEGÚN LA LEY NO. 7755 DEL 23/02/1998).</t>
  </si>
  <si>
    <t>(CONSTRUCCIÓN DE CANCHA MULTIUSOS EN LA URBANIZACIÓN VILLAS DEL RÍO, DISTRITO BARRANTES, SEGÚN LA LEY NO. 7755 DEL 23/02/1998).</t>
  </si>
  <si>
    <t>(COMPRA DE MÁQUINAS AL AIRE LIBRE PARA ADULTOS MAYORES Y PERSONAS CON DISCAPACIDAD EN EL PARQUE DE LOS EXPRESIDENTES, DISTRITO SAN PABLO, SEGÚN LA LEY NO. 7755 DEL 23/02/1998).</t>
  </si>
  <si>
    <t>(COMPRA DE GIMNASIOS AL AIRE LIBRE EN LA COMUNIDAD DE RINCÓN DE SABANILLA, DISTRITO SABANILLA, SEGÚN LA LEY NO. 7755 DEL 23/02/1998).</t>
  </si>
  <si>
    <t>(ARREGLOS Y MEJORAS EN LAS PRINCIPALES ACERAS DE PUERTO VIEJO, DISTRITO PUERTO VIEJO, SEGÚN LA LEY NO. 7755 DEL 23/02/1998).</t>
  </si>
  <si>
    <t>(CONSTRUCCIÓN DE COCINA COMUNAL EN SAN ISIDRO, DISTRITO LA VIRGEN, SEGÚN LA LEY NO. 7755 DEL 23/02/1998).</t>
  </si>
  <si>
    <t>(CONSTRUCCIÓN DE SALÓN MULTIUSO DEL COLEGIO AMBIENTALISTA DE HORQUETAS, UBICADO EN LA RAMBLA, DISTRITO HORQUETAS, SEGÚN LA LEY NO. 7755 DEL 23/02/1998).</t>
  </si>
  <si>
    <t>(CONSTRUCCIÓN DE UN AULA PARA LOS NIÑOS DEL KÍNDER DE LA COMUNIDAD DE PUEBLO NUEVO, DISTRITO LLANURAS DEL GASPAR, SEGÚN LA LEY NO. 7755 DEL 23/02/1998).</t>
  </si>
  <si>
    <t>(CERRAR EL PERÍMETRO DEL ÁREA COMUNAL DE LOS ÁNGELES, DISTRITO CUREÑA, SEGÚN LA LEY NO. 7755 DEL 23/02/1998).</t>
  </si>
  <si>
    <t>(COMPRA DE MATERIALES PARA MEJORAS DE LA AVENIDA 25 DE JULIO, DISTRITO LIBERIA, SEGÚN LA LEY NO. 7755 DEL 23/02/1998).</t>
  </si>
  <si>
    <t>(CONSTRUCCIÓN DE ACERA PEATONAL EN BUENA VISTA, DISTRITO CAÑAS DULCES, SEGÚN LA LEY NO. 7755 DEL 23/02/1998).</t>
  </si>
  <si>
    <t>(MEJORAS EN EL ÁREA RECREATIVA EN BARRIO SAN ANTONIO, DISTRITO MAYORGA, SEGÚN LA LEY NO. 7755 DEL 23/02/1998).</t>
  </si>
  <si>
    <t>(PROYECTO DE I ETAPA DE CUNETADO Y COLOCACIÓN DE CABEZALES EN BARRIO EL CARMEN DE GUARDIA, DISTRITO NACASCOLO, SEGÚN LA LEY NO. 7755 DEL 23/02/1998).</t>
  </si>
  <si>
    <t>(COMPRA DE DOS PLAY GROUND PARA EL KINDER DE CURUBANDÉ Y LA ESCUELA DE GUADALUPE, DISTRITO CURUBANDÉ, SEGÚN LA LEY NO. 7755 DEL 23/02/1998).</t>
  </si>
  <si>
    <t>(MEJORAS AL SALÓN COMUNAL DE PERDERNAL, DISTRITO NICOYA, SEGÚN LA LEY NO. 7755 DEL 23/02/1998).</t>
  </si>
  <si>
    <t>(MEJORAS EN LA PLAZA DE FUTBOLL LA PANGOLA, BARRIO VIRGINIA, DISTRITO NICOYA, SEGÚN LA LEY NO. 7755 DEL 23/02/1998).</t>
  </si>
  <si>
    <t>(REMODELACIÓN DEL PLAY GROUND DE CAIMITAL, DISTRITO NICOYA, SEGÚN LA LEY NO. 7755 DEL 23/02/1998).</t>
  </si>
  <si>
    <t>(CONSTRUCCIÓN DE REDUCTORES DE VELOCIDAD EN BARRIO BOSQUES DON JOSÉ, DISTRITO NICOYA, SEGÚN LA LEY NO. 7755 DEL 23/02/1998).</t>
  </si>
  <si>
    <t>(CONSTRUCCIÓN DE SALÓN MULTIUSO DE LA ESCUELA OMAR DENGO GUERRERO DE SANTA ANA, DISTRITO NICOYA, SEGÚN LA LEY NO. 7755 DEL 23/02/1998).</t>
  </si>
  <si>
    <t>(SEGUNDA ETAPA DEL PROYECTO DE ENMALLADO DEL PLAY GROUND DE SAN JOAQUÍN, DISTRITO MANSIÓN, SEGÚN LA LEY NO. 7755 DEL 23/02/1998).</t>
  </si>
  <si>
    <t>(RECONSTRUCCIÓN DE LA CAPTACIÓN DE AGUA EN IGUANITA, DISTRITO MANSIÓN, SEGÚN LA LEY NO. 7755 DEL 23/02/1998).</t>
  </si>
  <si>
    <t>(MEJORAS A LA ZONA FERIAL DE LA COMUNIDAD DE SAN ANTONIO, DISTRITO SAN ANTONIO, SEGÚN LA LEY NO. 7755 DEL 23/02/1998).</t>
  </si>
  <si>
    <t>(MEJORAS AL REDONDEL DE LA MONTAÑITA DE SAN ANTONIO, DISTRITO SAN ANTONIO, SEGÚN LA LEY NO. 7755 DEL 23/02/1998).</t>
  </si>
  <si>
    <t>(MEJORAS AL SISTEMA ELÉCTRICO DEL SALÓN COMUNAL DE ROBLAR, DISTRITO QUEBRADA HONDA, SEGÚN LA LEY NO. 7755 DEL 23/02/1998).</t>
  </si>
  <si>
    <t>(COMPRA DE ENFRIADOR INDUSTRIAL PARA LA ASOCIACIÓN DE DESARROLLO INTEGRAL DE QUEBRADA HONDA, DISTRITO QUEBRADA HONDA, SEGÚN LA LEY NO. 7755 DEL 23/02/1998).</t>
  </si>
  <si>
    <t>(COMPRA DE MOBILIARIO PARA EL SALÓN COMUNAL DE POCHOTE, DISTRITO QUEBRADA HONDA, SEGÚN LA LEY NO. 7755 DEL 23/02/1998).</t>
  </si>
  <si>
    <t>(COLOCAR BANCAS DE CONCRETO ALREDEDOR DE LA PLAZA DE DEPORTES DE SAN JUAN, DISTRITO QUEBRADA HONDA, SEGÚN LA LEY NO. 7755 DEL 23/02/1998).</t>
  </si>
  <si>
    <t>(COMPRA DE ENFRIADOR INDUSTRIAL PARA LA ASOCIACIÓN DE DESARROLLO INTEGRAL DE TORTUGUERO, DISTRITO QUEBRADA HONDA, SEGÚN LA LEY NO. 7755 DEL 23/02/1998).</t>
  </si>
  <si>
    <t>(COMPRA DE ENFRIADOR INDUSTRIAL PARA LA ASOCIACIÓN DE DESARROLLO INTEGRAL DE LOMA BONITA, DISTRITO QUEBRADA HONDA, SEGÚN LA LEY NO. 7755 DEL 23/02/1998).</t>
  </si>
  <si>
    <t>(AMPLIACIÓN DE RANCHO COMUNAL DE PUERTO MORENO, DISTRITO QUEBRADA HONDA, SEGÚN LA LEY NO. 7755 DEL 23/02/1998).</t>
  </si>
  <si>
    <t>(MEJORAS EN EL SALÓN COMUNAL DE PLAYA SÁMARA, DISTRITO SÁMARA, SEGÚN LA LEY NO. 7755 DEL 23/02/1998).</t>
  </si>
  <si>
    <t>(COMPRA DE TUBERÍA PARA AGUA POTABLE PARA LA ASADA DE SANTA MARTA, DISTRITO NOSARA, SEGÚN LA LEY NO. 7755 DEL 23/02/1998).</t>
  </si>
  <si>
    <t>(MEJORAS AL SALÓN COMUNAL DE PLATANILLO, DISTRITO BELÉN DE NOSARITA, SEGÚN LA LEY NO. 7755 DEL 23/02/1998).</t>
  </si>
  <si>
    <t>(ENMALLADO DE LA PLAZA DE DEPORTES DE LA COMUNIDAD DE NOSARITA, DISTRITO BELÉN DE NOSARITA, SEGÚN LA LEY NO. 7755 DEL 23/02/1998).</t>
  </si>
  <si>
    <t>(MEJORAS EN EL CEMENTERIO DE BELÉN "REGRESO A CASA", DISTRITO BELÉN DE NOSARITA, SEGÚN LA LEY NO. 7755 DEL 23/02/1998).</t>
  </si>
  <si>
    <t>(CONSTRUCCIÓN DE ACERA PEATONAL DE LA ESCUELA DE SALITRAL A LA IGLESIA CATÓLICA, DISTRITO BAGACES, SEGÚN LA LEY NO. 7755 DEL 23/02/1998).</t>
  </si>
  <si>
    <t>(CONSTRUCCIÓN DE PUENTE CENTRAL DE LA COMUNIDAD DE MONTANO, DISTRITO BAGACES, SEGÚN LA LEY NO. 7755 DEL 23/02/1998).</t>
  </si>
  <si>
    <t>(MEJORAMIENTO DE LA CANCHA MULTIUSOS DE MONTENEGRO, DISTRITO BAGACES, SEGÚN LA LEY NO. 7755 DEL 23/02/1998).</t>
  </si>
  <si>
    <t>(MEJORAS A LA INFRAESTRUCTURA RECREATIVA DEL PARQUE CENTRAL DE BAGACES, DISTRITO BAGACES, SEGÚN LA LEY NO. 7755 DEL 23/02/1998).</t>
  </si>
  <si>
    <t>(PRIMERA ETAPA DE CONSTRUCCIÓN DE LA COCINA PARROQUIAL, PARROQUIA MIRAVALLES SANTO CRISTO DE ESQUIPULAS, DISTRITO FORTUNA, SEGÚN LA LEY NO. 7755 DEL 23/02/1998).</t>
  </si>
  <si>
    <t>(MEJORAS A LA INFRAESTRUCTURA COMUNAL EN LOS CASERÍOS DE PUEBLO NUEVO, RINCÓN DE LA CRUZ, SAN ISIDRO Y LIMONAL, DISTRITO MOGOTE, SEGÚN LA LEY NO. 7755 DEL 23/02/1998).</t>
  </si>
  <si>
    <t>(MEJORAS A LA ASADA DE RÍO CHIQUITO, DISTRITO RÍO NARANJO, SEGÚN LA LEY NO. 7755 DEL 23/02/1998).</t>
  </si>
  <si>
    <t>(MEJORAS AL ACUEDUCTO DE RÍO NARANJO, DISTRITO RÍO NARANJO, SEGÚN LA LEY NO. 7755 DEL 23/02/1998).</t>
  </si>
  <si>
    <t>(ENTECHADO DE CANCHA MULTIUSO BARRIO LOS JOCOTES, DISTRITO FILADELFIA, SEGÚN LA LEY NO. 7755 DEL 23/02/1998).</t>
  </si>
  <si>
    <t>(INTERCONEXIÓN Y MEJORAS DE ACUEDUCTOS DE SAN MIGUEL, HOTEL Y LIBERTAD, DISTRITO CAÑAS, SEGÚN LA LEY NO. 7755 DEL 23/02/1998).</t>
  </si>
  <si>
    <t>(COMPRA DE UNA CÁMARA DE ENFRIAMIENTO Y COMPRA DE UN CONGELADOR PARA LA COCINA DEL SALÓN COMUNAL DE NUEVA GUATEMALA, DISTRITO PALMIRA, SEGÚN LA LEY NO. 7755 DEL 23/02/1998).</t>
  </si>
  <si>
    <t>(COMPRA DE TUBERÍA PARA EL ACUEDUCTO EN EL CASERÍO DE AGUA CALIENTE, DISTRITO PALMIRA, SEGÚN LA LEY NO. 7755 DEL 23/02/1998).</t>
  </si>
  <si>
    <t>(CONSTRUCCIÓN DE LA CAPILLA PARA CEMENTERIO DE LA COMUNIDAD DE PALMIRA, DISTRITO PALMIRA, SEGÚN LA LEY NO. 7755 DEL 23/02/1998).</t>
  </si>
  <si>
    <t>(COMPRA DE MENAJE PARA SALÓN COMUNAL DE SAN JUAN, DISTRITO SAN MIGUEL, SEGÚN LA LEY NO. 7755 DEL 23/02/1998).</t>
  </si>
  <si>
    <t>(COMPRA DE MÁQUINAS PARA EJERCICIOS, MESAS Y BANCAS PARA EL PARQUE DE BUENOS AIRES, DISTRITO SAN MIGUEL, SEGÚN LA LEY NO. 7755 DEL 23/02/1998).</t>
  </si>
  <si>
    <t>(CONSTRUCCIÓN DE COCINA EN EL SALÓN COMUNAL DEL BARRIO LOMA Y COMPRA DE MOBILIARIO, DISTRITO BEBEDERO, SEGÚN LA LEY NO. 7755 DEL 23/02/1998).</t>
  </si>
  <si>
    <t>(MEJORAS AL ACUEDUCTO DE SANTA LUCÍA, DISTRITO POROZAL, SEGÚN LA LEY NO. 7755 DEL 23/02/1998).</t>
  </si>
  <si>
    <t>(COMPRA DE LÁMPARAS PARA ILUMINACIÓN DE LA PLAZA DE FUTBOLL DE BARRIO VALLE DEL RÍO, DISTRITO JUNTAS, SEGÚN LA LEY NO. 7755 DEL 23/02/1998).</t>
  </si>
  <si>
    <t>(COMPRA DE MATERIALES PARA LA CONSTRUCCIÓN DE OFICINA Y BODEGA PARA LA ASADA DE MATAPALO, DISTRITO JUNTAS, SEGÚN LA LEY NO. 7755 DEL 23/02/1998).</t>
  </si>
  <si>
    <t>(CONSTRUCCIÓN DE LA I ETAPA DE LA COCINA DE LA PLAZA DE DEPORTES DE CANDELARIA, DISTRITO LA SIERRA, SEGÚN LA LEY NO. 7755 DEL 23/02/1998).</t>
  </si>
  <si>
    <t>(CONCLUSIÓN DE CUNETADO DE CAMPOS DE ORO DE CANDELARIA, DISTRITO SIERRA, SEGÚN LA LEY NO. 7755 DEL 23/02/1998).</t>
  </si>
  <si>
    <t>(COMPRA DE MATERIALES PARA LA AMPLIACIÓN DE LA CAPILLA Y CONSTRUCCIÓN DE BAÑOS SANITARIOS EN EL CEMENTERIO DE LOURDES, DISTRITO SAN JUAN, SEGÚN LA LEY NO. 7755 DEL 23/02/1998).</t>
  </si>
  <si>
    <t>(COMPRA DE PLAY MULTIUSO PARA EL PARQUE INFANTIL EN POZO AZUL, DISTRITO SAN JUAN, SEGÚN LA LEY NO. 7755 DEL 23/02/1998).</t>
  </si>
  <si>
    <t>(COMPRA DE MATERIALES PARA MEJORAS EN EL ACUEDUCTO DE SAN JUAN GRANDE, DISTRITO SAN JUAN, SEGÚN LA LEY NO. 7755 DEL 23/02/1998).</t>
  </si>
  <si>
    <t>(ADQUISICIÓN DE MÁQUINAS DE EJERCICIO AL AIRE LIBRE PARA EL ÁREA RECREATIVA EN LA COMUNIDAD DE COLORADO, DISTRITO COLORADO, SEGÚN LA LEY NO. 7755 DEL 23/02/1998).</t>
  </si>
  <si>
    <t>(CONFECCIÓN DE MURALES EN LA CASA DE LA CULTURA, ESTADIO MUNICIPAL Y GIMNASIO MUNICIPAL, DISTRITO TILARÁN, SEGÚN LA LEY NO. 7755 DEL 23/02/1998).</t>
  </si>
  <si>
    <t>(ENMALLADO DE 43 MTS LINEALES DEL PERÍMETRO DE LA ESCUELA LAS BRISAS DE CABECERAS, DISTRITO QUEBRADA GRANDE, SEGÚN LA LEY NO. 7755 DEL 23/02/1998).</t>
  </si>
  <si>
    <t>(ENREJADO DEL SALÓN MULTIUSOS DE LA COMUNIDAD LA ESPERANZA, DISTRITO QUEBRADA GRANDE, SEGÚN LA LEY NO. 7755 DEL 23/02/1998).</t>
  </si>
  <si>
    <t>(MEJORAS A LA INFRAESTRUCTURA DE LA ESCUELA DE TURÍN, DISTRITO QUEBRADA GRANDE, SEGÚN LA LEY NO. 7755 DEL 23/02/1998).</t>
  </si>
  <si>
    <t>(MEJORAMIENTO Y AMPLIACIÓN DE LA COCINA COMUNAL DE TRONADORA, DISTRITO TRONADORA, SEGÚN LA LEY NO. 7755 DEL 23/02/1998).</t>
  </si>
  <si>
    <t>(ACONDICIONAMIENTO DE ESPACIO PARA OFICINA EN EL PUEBLO EL SILENCIO, DISTRITO TRONADORA, SEGÚN LA LEY NO. 7755 DEL 23/02/1998).</t>
  </si>
  <si>
    <t>(MEJORAS EN SISTEMA FLUVIAL EN LA COMUNIDAD DE LOS ÁNGELES DE TILARÁN, DISTRITO SANTA ROSA, SEGÚN LA LEY NO. 7755 DEL 23/02/1998).</t>
  </si>
  <si>
    <t>(MEJORAMIENTO DEL CEMENTERIO DE LA COMUNIDAD DE LIBANO, DISTRITO LIBANO, SEGÚN LA LEY NO. 7755 DEL 23/02/1998).</t>
  </si>
  <si>
    <t>(MEJORAS A LAS ÁREAS RECREATIVAS DE LA PROPIEDAD DE LA ASOCIACIÓN DE DESARROLLO INTEGRAL DE EL AGUACATE, DISTRITO TIERRAS MORENAS, SEGÚN LA LEY NO. 7755 DEL 23/02/1998).</t>
  </si>
  <si>
    <t>(II FASE DE LA CONSTRUCCIÓN DE ACERAS DE LA COMUNIDAD DE SABALITO, DISTRITO TIERRAS MORENAS, SEGÚN LA LEY NO. 7755 DEL 23/02/1998).</t>
  </si>
  <si>
    <t>(AMPLIACIÓN Y MEJORAS EN EL CEMENTERIO DE NUEVO ARENAL, DISTRITO ARENAL, SEGÚN LA LEY NO. 7755 DEL 23/02/1998).</t>
  </si>
  <si>
    <t>(MEJORAS AL SALÓN COMUNAL DE CAMBOYA, DISTRITO CARMONA, SEGÚN LA LEY NO. 7755 DEL 23/02/1998).</t>
  </si>
  <si>
    <t>(CONSTRUCCIÓN DE TAPIA PERIMETRAL 21 MTS LINEALES, MAMPOSTERÍA Y ACERO DE REFUERZO EN EL CAMPO FERIAL DE SANTA RITA, DISTRITO SANTA RITA, SEGÚN LA LEY NO. 7755 DEL 23/02/1998).</t>
  </si>
  <si>
    <t>(MEJORAS A LA ASADA DE ZAPOTAL Y NUEVOS PROYECTOS, DISTRITO ZAPOTAL, SEGÚN LA LEY NO. 7755 DEL 23/02/1998).</t>
  </si>
  <si>
    <t>(MEJORAS A LA PLAZA DE FUTBOLL DE SAN PABLO (INSCRIPCIÓN DE LA PROPIEDAD Y COMPRA DE ASIENTOS DE CEMENTO), DISTRITO SAN PABLO, SEGÚN LA LEY NO. 7755 DEL 23/02/1998).</t>
  </si>
  <si>
    <t>(MEJORAS DEL ACUEDUCTO RURAL DE QUEBRADA GRANDE, DISTRITO PORVENIR, SEGÚN LA LEY NO. 7755 DEL 23/02/1998).</t>
  </si>
  <si>
    <t>(CONSTRUCCIÓN DE PUENTE DE CAJÓN, CAMINO A LA TROCA, DISTRITO BEJUCO, SEGÚN LA LEY NO. 7755 DEL 23/02/1998).</t>
  </si>
  <si>
    <t>(AMPLIACIÓN Y MEJORAS DEL EBAIS DE LA BRISAS, DISTRITO LA CRUZ, SEGÚN LA LEY NO. 7755 DEL 23/02/1998).</t>
  </si>
  <si>
    <t>(COMPRA DE TERRENO PARA CONSTRUCCIÓN DE OFICINAS PARA EL USO DEL CONCEJO DE DISTRITO DE SANTA CECILIA, DISTRITO SANTA CECILIA, SEGÚN LA LEY NO. 7755 DEL 23/02/1998).</t>
  </si>
  <si>
    <t>(REPARACIÓN DEL COMEDOR DE LA ESCUELA DE LOS ANDES, DISTRITO LA GARITA, SEGÚN LA LEY NO. 7755 DEL 23/02/1998).</t>
  </si>
  <si>
    <t>(CONSTRUCCIÓN DE PASO CUBIERTO Y ENTECHADO DE ÁREA DE JUEGO INFANTIL DE LA ESCUELA GUAPINOL, DISTRITO LA GARITA, SEGÚN LA LEY NO. 7755 DEL 23/02/1998).</t>
  </si>
  <si>
    <t>(CONSTRUCCIÓN DE UN AULA PARA LA BIBLIOTECA DEL LICEO DE CUAJINIQUIL, DISTRITO SANTA ELENA, SEGÚN LA LEY NO. 7755 DEL 23/02/1998).</t>
  </si>
  <si>
    <t>(COMPRA DE UN TRACTOR DE LLANTAS PARA CORTAR CÉSPED Y ENMALLADO DE LOS CAMERINOS DE LA PLAZA DE FUTBOLL DE CUAJINIQUIL, DISTRITO SANTA ELENA, SEGÚN LA LEY NO. 7755 DEL 23/02/1998).</t>
  </si>
  <si>
    <t>(COMPRA Y COLOCACIÓN DE CERÁMICA PARA LAS AULAS DE PREESCOLAR, INGLÉS Y EL CORREDOR DE LA ESCUELA DE PILANGOSTA, DISTRITO HOJANCHA, SEGÚN LA LEY NO. 7755 DEL 23/02/1998).</t>
  </si>
  <si>
    <t>(CONSTRUCCIÓN DE COMEDOR PARA LA ESCUELA DE LA LIBERTAD, DISTRITO HOJANCHA, SEGÚN LA LEY NO. 7755 DEL 23/02/1998).</t>
  </si>
  <si>
    <t>(PRIMERA ETAPA DE CONSTRUCCIÓN DE LOCAL DE VENTAS FRENTE A LA PLAZA DE DEPORTES DE LA COMUNIDAD DE MONTE ROMO, DISTRITO MONTE ROMO, SEGÚN LA LEY NO. 7755 DEL 23/02/1998).</t>
  </si>
  <si>
    <t>(MEJORAS AL ACUEDUCTO RURAL DE LA COMUNIDAD DE SAN ISIDRO, DISTRITO MONTE ROMO, SEGÚN LA LEY NO. 7755 DEL 23/02/1998).</t>
  </si>
  <si>
    <t>(COLOCACIÓN DE CERÁMICA EN EL SALÓN MULTIUSOS DE LA COMUNIDAD DE SAN MIGUEL, DISTRITO PUERTO CARRILLO, SEGÚN LA LEY NO. 7755 DEL 23/02/1998).</t>
  </si>
  <si>
    <t>(II ETAPA COLOCACIÓN DE CERÁMICA EN EL SALÓN MULTIUSOS DE LA COMUNIDAD DE HUACAS, DISTRITO HUACAS, SEGÚN LA LEY NO. 7755 DEL 23/02/1998).</t>
  </si>
  <si>
    <t>(II ETAPA COLOCACIÓN DE CERÁMICA EN EL SALÓN MULTIUSOS DE LA COMUNIDAD DE PITA RAYADA, DISTRITO HUACAS, SEGÚN LA LEY NO. 7755 DEL 23/02/1998).</t>
  </si>
  <si>
    <t>(MATERIALES EDUCATIVOS DIDÁCTICOS AL JARDÍN DE NIÑOS EL CARMEN, DISTRITO PUNTARENAS, SEGÚN LA LEY NO. 7755 DEL 23/02/1998).</t>
  </si>
  <si>
    <t>(SEPARACIÓN DE AGUAS NEGRAS Y AGUAS SERVIDAS EN EL COLEGIO DIURNO JOSÉ MARTÍ, DISTRITO PUNTARENAS, SEGÚN LA LEY NO. 7755 DEL 23/02/1998).</t>
  </si>
  <si>
    <t>(CONTINUAR CON ENMALLADO DEL PERIMETRO DE LA ESCUELA EL ESTABLO, DISTRITO PITAHAYA, SEGÚN LA LEY NO. 7755 DEL 23/02/1998).</t>
  </si>
  <si>
    <t>(REPARACIÓN DEL EBAIS DE CHOMES, DISTRITO CHOMES, SEGÚN LA LEY NO. 7755 DEL 23/02/1998).</t>
  </si>
  <si>
    <t>(ALCANTARILLADO PARA LA COMUNIDAD DE LEPANTO, DISTRITO LEPANTO, SEGÚN LA LEY NO. 7755 DEL 23/02/1998).</t>
  </si>
  <si>
    <t>(MEJORAS EN LA INFRAESTRUCTURA DEL PARQUE RÍO GRANDE, DISTRITO PAQUERA, SEGÚN LA LEY NO. 7755 DEL 23/02/1998).</t>
  </si>
  <si>
    <t>(COMPRA DE INSTRUMENTOS PARA LA CONFORMACIÓN DE LA BANDA COMUNAL DE ABANGARITOS, DISTRITO MANZANILLO, SEGÚN LA LEY NO. 7755 DEL 23/02/1998).</t>
  </si>
  <si>
    <t>(MEJORAS DE INFRAESTRUCTURA EN LA ESCUELA DE SAN ANTONIO, DISTRITO GUACIMAL, SEGÚN LA LEY NO. 7755 DEL 23/02/1998).</t>
  </si>
  <si>
    <t>(PINTURA PARA EL MANTENIMIENTO DE LA ESTRUCTURA DE LA CANCHA JUANITO MORA, DISTRITO BARRANCA, SEGÚN LA LEY NO. 7755 DEL 23/02/1998).</t>
  </si>
  <si>
    <t>(PARA TERMINAR EL PARQUE DE LA NOVENA EN LOS ALMENDROS, DISTRITO BARRANCA, SEGÚN LA LEY NO. 7755 DEL 23/02/1998).</t>
  </si>
  <si>
    <t>(CONSTRUCCIÓN DE BASUREROS O CONTENEDORES PARA BASURA EN LA CIUDADELA EL PROGRESO, DISTRITO BARRANCA, SEGÚN LA LEY NO. 7755 DEL 23/02/1998).</t>
  </si>
  <si>
    <t>(CONSTRUCCIÓN DE ACERA SOBRE RUTA 620, CASERIO FRENTE A CENTRO COMERCIAL SANTA ELENA, DISTRITO MONTE VERDE, SEGÚN LA LEY NO. 7755 DEL 23/02/1998).</t>
  </si>
  <si>
    <t>(MATERIALES PARA LA CONSTRUCCIÓN DE ACERA EN LA ESCUELA DE SANTA TERESA, DISTRITO CÓBANO, SEGÚN LA LEY NO. 7755 DEL 23/02/1998).</t>
  </si>
  <si>
    <t>(CONSTRUCCION DE ACERAS, CORDÓN Y CAÑO, ETAPA INICIAL EN CARRIZAL 2, DISTRITO CHACARITA, SEGÚN LA LEY NO. 7755 DEL 23/02/1998).</t>
  </si>
  <si>
    <t>(CONCLUSIÓN DE ENMALLADO PERIMETRAL DEL CEMENTERIO Y REMODELACIÓN DE CAPILLA DE VELACIÓN, DISTRITO CHIRA, SEGÚN LA LEY NO. 7755 DEL 23/02/1998).</t>
  </si>
  <si>
    <t>(MEJORAS EN INFRAESTRUCTURA DEL SALÓN COMUNAL ARANJUECITO DE SARDINAL, DISTRITO ACAPULCO, SEGÚN LA LEY NO. 7755 DEL 23/02/1998).</t>
  </si>
  <si>
    <t>(RECONSTRUCCIÓN DEL PARQUE "DIEGO ARMANDO CONTRERAS AGUIRRE, II ETAPA DE INVU EL ROBLE, DISTRITO EL ROBLE, SEGÚN LA LEY NO. 7755 DEL 23/02/1998).</t>
  </si>
  <si>
    <t>(MEJORAS AL ACUEDUCTO DE SAN RAFAEL, DISTRITO ARANCIBIA, SEGÚN LA LEY NO. 7755 DEL 23/02/1998).</t>
  </si>
  <si>
    <t>(FORTALECIMIENTO DE LA CAPACIDAD OPERATIVA E INSFRAESTRUCTURA DEL EDIFICIO DE LA CRUZ ROJA COSTARRICENSE, COMITÉ AUXILIAR DE ESPARZA, DISTRITO ESPÍRITU SANTO, SAN JUAN GRANDE, MACACONA, SAN RAFAEL, SAN JERÓNIMO, CALDERA, SEGÚN LA LEY NO. 7755 DEL 23/02/19</t>
  </si>
  <si>
    <t>(MEJORAS A LA CANCHA MULTIUSO DE ZAGALA VIEJA, DISTRITO MIRAMAR, SEGÚN LA LEY NO. 7755 DEL 23/02/1998).</t>
  </si>
  <si>
    <t>(MEJORAS A LA CANCHA DE FULBOLL DE MIRAMAR, DISTRITO MIRAMAR, SEGÚN LA LEY NO. 7755 DEL 23/02/1998).</t>
  </si>
  <si>
    <t>(COLOCACIÓN DE BASUREROS EN EL CANTÓN DE MONTES DE ORO, DISTRITO MIRAMAR, SEGÚN LA LEY NO. 7755 DEL 23/02/1998).</t>
  </si>
  <si>
    <t>(EQUIPAMIENTO DEL SALÓN COMUNAL DE LAGUNA, DISTRITO LA UNIÓN, SEGÚN LA LEY NO. 7755 DEL 23/02/1998).</t>
  </si>
  <si>
    <t>(MEJORAS AL SALÓN MULTIUSO DE PALMITAL, DISTRITO LA UNIÓN, SEGÚN LA LEY NO. 7755 DEL 23/02/1998).</t>
  </si>
  <si>
    <t>(MEJORAS AL PARQUE DE CEDRAL, DISTRITO LA UNIÓN, SEGÚN LA LEY NO. 7755 DEL 23/02/1998).</t>
  </si>
  <si>
    <t>(EQUIPAMIENTO DEL SALÓN MULTIUSO DE SAN FRANCISCO, DISTRITO LA UNIÓN, SEGÚN LA LEY NO. 7755 DEL 23/02/1998).</t>
  </si>
  <si>
    <t>(MEJORAS AL SALÓN MULTIUSO DE SAN BUENAVENTURA, DISTRITO LA UNIÓN, SEGÚN LA LEY NO. 7755 DEL 23/02/1998).</t>
  </si>
  <si>
    <t>(MEJORAS AL SALÓN COMUNAL DE LA UNIÓN, DISTRITO LA UNIÓN, SEGÚN LA LEY NO. 7755 DEL 23/02/1998).</t>
  </si>
  <si>
    <t>(MEJORAS AL PARQUE INFANTIL EN CALLE ARROYO, DISTRITO SAN ISIDRO, SEGÚN LA LEY NO. 7755 DEL 23/02/1998).</t>
  </si>
  <si>
    <t>(COMPRA DE TERRENO PARA CONSTRUCCIÓN DE PARQUE EN EL BARRIO DEL PALMAR, DISTRITO SAN ISIDRO, SEGÚN LA LEY NO. 7755 DEL 23/02/1998).</t>
  </si>
  <si>
    <t>(COMPRA DE PLAY GROUND PARA ACONDICIONAR PARQUE INFANTIL DE CORONADO, DISTRITO PUERTO CORTÉS, SEGÚN LA LEY NO. 7755 DEL 23/02/1998).</t>
  </si>
  <si>
    <t>(MEJORAS EN EL DESFOGUE Y ALCANTARILLADO EN EL SECTOR DEL CAMPO FERIAL DE PALMAR NORTE, I ETAPA DE CONSTRUCCIÓN DE RAMPAS EN LUGARES ESTRATÉGICOS DE PALMAR NORTE, DISTRITO PALMAR, SEGÚN LA LEY NO. 7755 DEL 23/02/1998).</t>
  </si>
  <si>
    <t>(MEJORAS A LA COMUNIDAD DE SIERPE (ADQUISICIÓN DE MATERIALES PARA LA ASADA DE BAHÍA CHAL Y MATERIALES PARA LA CASA DE SALUD DE VENEGAS), DISTRITO SIERPE, SEGÚN LA LEY NO. 7755 DEL 23/02/1998).</t>
  </si>
  <si>
    <t>(ADQUISICIÓN DE MATERIALES PARA MEJORAR LA SEGURIDAD DE LA ESCUELA LA UVITA, COLOCAR MALLA PERIMETRAL, DISTRITO BAHÍA BALLENA, SEGÚN LA LEY NO. 7755 DEL 23/02/1998).</t>
  </si>
  <si>
    <t>(COMPRA DE MOBILIARIO Y MATERIALES DE CONSTRUCCIÓN PARA MEJORAS DE LA ASOCIACIÓN INTEGRAL DE PIEDRAS BLANCAS, DISTRITO PIEDRAS BLANCAS, SEGÚN LA LEY NO. 7755 DEL 23/02/1998).</t>
  </si>
  <si>
    <t>(ADQUSICIÓN DE MATERIALES CONSTRUCTIVOS E INMOBILIARIO PARA LAS MEJORAS DE LA ESCUELA DE LOS PLANES "CARIME", DISTRITO BAHÍA DRAKE, SEGÚN LA LEY NO. 7755 DEL 23/02/1998).</t>
  </si>
  <si>
    <t>(MEJORAS DE INFRAESTRUCTURA DEL ÁREA RECREATIVA DEL INVU, DISTRITO QUEPOS, SEGÚN LA LEY NO. 7755 DEL 23/02/1998).</t>
  </si>
  <si>
    <t>(COMPRA DE EQUIPAMIENTO, ADULTO MAYOR, CANTA RANA DE CERROS, DISTRITO QUEPOS, SEGÚN LA LEY NO. 7755 DEL 23/02/1998).</t>
  </si>
  <si>
    <t>(COMPRA DE INSUMOS PARA PINTAR LA CASA DEL EDUCADOR PENSIONADO, DISTRITO QUEPOS, SEGÚN LA LEY NO. 7755 DEL 23/02/1998).</t>
  </si>
  <si>
    <t>(TRATAMIENTO SUPERFICIAL DE 300 MTS LINEALES EN EL CENTRO DE LA COMUNIDAD DE PORTALÓN, DISTRITO SAVEGRE, SEGÚN LA LEY NO. 7755 DEL 23/02/1998).</t>
  </si>
  <si>
    <t>(I ETAPA DE CIERRE PERIMETRAL DEL LOTE DE LA ESCUELA VILLA NUEVA, DISTRITO NARANJITO, SEGÚN LA LEY NO. 7755 DEL 23/02/1998).</t>
  </si>
  <si>
    <t>(I ETAPA DE MEJORAS DEL SALÓN COMUNAL DEL ASENTAMIENTO SAVEGRE, DISTRITO NARANJITO, SEGÚN LA LEY NO. 7755 DEL 23/02/1998).</t>
  </si>
  <si>
    <t>(CONSTRUCCIÓN DE PRIMERA ETAPA DEL GIMNASIO MULTIUSO DE LA ESCUELA LINDA VISTA, DISTRITO SAN VITO, SEGÚN LA LEY NO. 7755 DEL 23/02/1998).</t>
  </si>
  <si>
    <t>(CONSTRUCCIÓN DE RAMPA DE ACCESO EN LA IGLESIA CATÓLICA LAS JUNTAS, DISTRITO SAN VITO, SEGÚN LA LEY NO. 7755 DEL 23/02/1998).</t>
  </si>
  <si>
    <t>(AMPLIACIÓN Y MEJORAMIENTO DE LA CANCHA DE DEPORTES DE SANTA CLARA, DISTRITO SAN VITO, SEGÚN LA LEY NO. 7755 DEL 23/02/1998).</t>
  </si>
  <si>
    <t>(BACHEO Y CONFORMACIÓN DE CAMINO LA LUCHA PROGRESO, BAR AMIGOS, DISTRITO SABALITO, SEGÚN LA LEY NO. 7755 DEL 23/02/1998).</t>
  </si>
  <si>
    <t>(BACHEO Y CONFORMACIÓN DE CAMINO BARRIO LA PAZ ABAJO, DISTRITO SABALITO, SEGÚN LA LEY NO. 7755 DEL 23/02/1998).</t>
  </si>
  <si>
    <t>(CEMENTADO DE CAMINO FILA ISLA SAN MIGUEL, DISTRITO SABALITO, SEGÚN LA LEY NO. 7755 DEL 23/02/1998).</t>
  </si>
  <si>
    <t>(REMODELACIÓN DE LA IGLESIA CATÓLICA DE SAN MIGUEL, DISTRITO SABALITO, SEGÚN LA LEY NO. 7755 DEL 23/02/1998).</t>
  </si>
  <si>
    <t>(REMODELACIÓN DE LA COCINA DE LA CANCHA DE FUTBOLL DE SAN RAMÓN, DISTRITO SABALITO, SEGÚN LA LEY NO. 7755 DEL 23/02/1998).</t>
  </si>
  <si>
    <t>(BACHEO Y CONFORMACIÓN DE CAMINO SAN BOSCO SANTA TERESA, DISTRITO SABALITO, SEGÚN LA LEY NO. 7755 DEL 23/02/1998).</t>
  </si>
  <si>
    <t>(CONSTRUCCIÓN DE PUENTE PEATONAL, ENTRADA COPA BUENA, DISTRITO AGUA BUENA, SEGÚN LA LEY NO. 7755 DEL 23/02/1998).</t>
  </si>
  <si>
    <t>(CONSTRUCCIÓN DE PASO DE ALCANTARILLAS DE SABANILLAS AL VALLE, DISTRITO LIMONCITO, SEGÚN LA LEY NO. 7755 DEL 23/02/1998).</t>
  </si>
  <si>
    <t>(COMPRA DE MALLA DE LA ESCUELA DEL VALLE DE LIMONCITO, DISTRITO LIMONCITO, SEGÚN LA LEY NO. 7755 DEL 23/02/1998).</t>
  </si>
  <si>
    <t>(COMPRA DE MOBILIARIO PARA LA ASOCIACIÓN DE DESARROLLO INTEGRAL DE SABANILLAS, DISTRITO LIMONCITO, SEGÚN LA LEY NO. 7755 DEL 23/02/1998).</t>
  </si>
  <si>
    <t>(PINTURA DEL TECHO Y MALLA PERIMETRAL DEL EBAIS DE SANTA ELENA, DISTRITO PITTIER, SEGÚN LA LEY NO. 7755 DEL 23/02/1998).</t>
  </si>
  <si>
    <t>(ACONDICIONAMIENTO EN LASTRE DEL PARQUEO DE LA IGLESIA CATÓLICA DE SANTA ELENA, DISTRITO PITTIER, SEGÚN LA LEY NO. 7755 DEL 23/02/1998).</t>
  </si>
  <si>
    <t>(PINTURA DEL TECHO Y MALLA PERIMETRAL DEL COLEGIO TÉCNICO PROFESIONAL DE SANTA ELENA, DISTRITO PITTIER, SEGÚN LA LEY NO. 7755 DEL 23/02/1998).</t>
  </si>
  <si>
    <t>(CONSTRUCCIÓN DE 110 MTS LINEALES DE MALLA PERIMETRAL EN LA CASA DE SALUD DE KAMAKIRI, DISTRITO PITTIER, SEGÚN LA LEY NO. 7755 DEL 23/02/1998).</t>
  </si>
  <si>
    <t>(CONSTRUCCIÓN DEL TECHO DE LA IGLESIA CATÓLICA DE LA COMUNIDAD DE LAS MARÍAS, DISTRITO PITTIER, SEGÚN LA LEY NO. 7755 DEL 23/02/1998).</t>
  </si>
  <si>
    <t>(CONSTRUCCIÓN DE LA PRIMERA ETAPA DEL SALÓN MULTIUSOS DE LA COMUNIDAD DE SANCI, DISTRITO PITTIER, SEGÚN LA LEY NO. 7755 DEL 23/02/1998).</t>
  </si>
  <si>
    <t>(CONSTRUCCIÓN EN CEMENTO DE LA ENTRADA PRINCIPAL DE LA ESCUELA DE MONTERREY, DISTRITO PITTIER, SEGÚN LA LEY NO. 7755 DEL 23/02/1998).</t>
  </si>
  <si>
    <t>(CONSTRUCCIÓN DE 360 MTS LINEALES DE MALLA PERIMETRAL EN LA ESCUELA DE SANTA MARÍA, DISTRITO PITTIER, SEGÚN LA LEY NO. 7755 DEL 23/02/1998).</t>
  </si>
  <si>
    <t>(PINTURA DEL TECHO Y MALLA PERIMETRAL DE LA ESCUELA DE SANTA ELENA, DISTRITO PITTIER, SEGÚN LA LEY NO. 7755 DEL 23/02/1998).</t>
  </si>
  <si>
    <t>(COLOCACIÓN DE LA INSTALACIÓN ELÉCTRICA Y MEJORAS AL SALÓN COMUNAL DE EL ROBLE, DISTRITO GUTIÉRREZ BROWN, SEGÚN LA LEY NO. 7755 DEL 23/02/1998).</t>
  </si>
  <si>
    <t>(COMPRA DE LOTE PARA CONSTRUIR INFRAESTRUCTURA COMUNAL DE LA ASOCIACIÓN DE DESARROLLO INTEGRAL DE RÍO MARZO, DISTRITO GUTIÉRREZ BROWN, SEGÚN LA LEY NO. 7755 DEL 23/02/1998).</t>
  </si>
  <si>
    <t>(CONSTRUCCIÓN DE BATERÍA SANITARIA Y BODEGA ANEXA AL SALÓN COMUNAL DE LA LIBERTAD, DISTRITO GUTIÉRREZ BROWN, SEGÚN LA LEY NO. 7755 DEL 23/02/1998).</t>
  </si>
  <si>
    <t>(CONSTRUCCIÓN DE COCINA COMUNAL EN LA PLAZA DE DEPORTES DE ALPHA, DISTRITO GUTIÉRREZ BROWN, SEGÚN LA LEY NO. 7755 DEL 23/02/1998).</t>
  </si>
  <si>
    <t>(CONSTRUCCIÓN Y COLOCACIÓN DE ALCANTARILLA EN LA QUEBRADA CAMARON DE SAN JUAN DE PARRITA, DISTRITO PARRITA, SEGÚN LA LEY NO. 7755 DEL 23/02/1998).</t>
  </si>
  <si>
    <t>(CONSTRUCCIÓN DE AULA PARA ESCUELA DOMINICAL, IGLESIA CRISTIANA, ASOCIACIÓN CRISTIANA RESTAURACIÓN Y VIDA SAN JUAN, DISTRITO PARRITA, SEGÚN LA LEY NO. 7755 DEL 23/02/1998).</t>
  </si>
  <si>
    <t>(AMPLIACIÓN DE ACUEDUCTO RURAL DE SURUBRES-SARDINAL DE PARRITA, DISTRITO PARRITA, SEGÚN LA LEY NO. 7755 DEL 23/02/1998).</t>
  </si>
  <si>
    <t>(COLOCACIÓN DE ALCANTARILLADO EN LA COMUNIDAD DE LOMAS DEBAJO DE PARRITA, DISTRITO PARRITA, SEGÚN LA LEY NO. 7755 DEL 23/02/1998).</t>
  </si>
  <si>
    <t>(REPARACIÓN DE IGLESIA CRISTIANA, ASOCIACIÓN CRISTIANA SHADDAI ASAMBLEA DE DIOS, DISTRITO PARRITA, SEGÚN LA LEY NO. 7755 DEL 23/02/1998).</t>
  </si>
  <si>
    <t>(CONSTRUCCIÓN DE LA I ETAPA DEL TEMPLO CRISTIANO, ASOCIACIÓN CRISTIANA MONTE DE DIOS EN LA COMUNIDAD DE SURUBRES, DISTRITO PARRITA, SEGÚN LA LEY NO. 7755 DEL 23/02/1998).</t>
  </si>
  <si>
    <t>(COLOCACIÓN DE ALCANTARILLAS EN LA CALLE LOS MONTIEL, EN LA COMUNIDAD DE SARDINAL, DISTRITO PARRITA, SEGÚN LA LEY NO. 7755 DEL 23/02/1998).</t>
  </si>
  <si>
    <t>(REPARACIÓN DE INFRAESTRUCTURA DE LA PLAZA DE DEPORTES DE LA COMUNIDAD DE LAS LOMAS, DISTRITO PARRITA, SEGÚN LA LEY NO. 7755 DEL 23/02/1998).</t>
  </si>
  <si>
    <t>(COMPRA DE INSTRUMENTOS MUSICALES PARA LA IGLESIA ASOCIACIÓN CENTRO CRISTIANO LINAJE ESCOGIDO DE RÍO SECO, DISTRITO PARRITA, SEGÚN LA LEY NO. 7755 DEL 23/02/1998).</t>
  </si>
  <si>
    <t>(HABILITAR ÁREA RECREATIVA EN LA COMUNIDAD DE PLAYON SUR, DISTRITO PARRITA, SEGÚN LA LEY NO. 7755 DEL 23/02/1998).</t>
  </si>
  <si>
    <t>(CONSTRUCCIÓN DE LA PRIMERA ETAPA DE LA MALLA PERIMETRAL DE LA PLAZA DE DEPORTES DE LA COMUNIDAD DE SAN RAFAEL NORTE, DISTRITO CORREDORES, SEGÚN LA LEY NO. 7755 DEL 23/02/1998).</t>
  </si>
  <si>
    <t>(CONSTRUCCIÓN DE CAMERINOS DE LA PLAZA DE FUTBOL DE LA NUBIA, DISTRITO CORREDORES, SEGÚN LA LEY NO. 7755 DEL 23/02/1998).</t>
  </si>
  <si>
    <t>(RESTAURACIÓN DE LA CASA PASTORAL DE LA IGLESIA EVANGELICA DE ABROJO SUR, DISTRITO CORREDOR, SEGÚN LA LEY NO. 7755 DEL 23/02/1998).</t>
  </si>
  <si>
    <t>(RESTAURACIÓN DE LA CASA CURAL DE LA PARROQUIA SANTA MARTA DE CIUDAD NEILY, DISTRITO CORREDOR, SEGÚN LA LEY NO. 7755 DEL 23/02/1998).</t>
  </si>
  <si>
    <t>(CONSTRUCCIÓN DEL PARQUE RECREATIVO DE LA COMUNIDAD DE CUERVITO DE LA CUESTA, DISTRITO LA CUESTA, SEGÚN LA LEY NO. 7755 DEL 23/02/1998).</t>
  </si>
  <si>
    <t>(COMPRA DE MATERIALES PARA CONCLUIR LOS CAMERINOS DE LA CANCHA DE DEPORTES DE VERACRUZ, DISTRITO CANOAS, SEGÚN LA LEY NO. 7755 DEL 23/02/1998).</t>
  </si>
  <si>
    <t>(COMPRA DE MATERIALES DE CONSTRUCCIÓN PARA REPARACIÓN DE LA IGLESIA EVANGELICA METODISTA DE PASO CANOAS, DISTRITO CANOAS, SEGÚN LA LEY NO. 7755 DEL 23/02/1998).</t>
  </si>
  <si>
    <t>(COMPRA DE MATERIALES DE CONSTRUCCIÓN PARA REPARACIÓN DE LA CASA COMUNAL DE LA ASOCIACIÓN DE DESARROLLO INTEGRAL DE PASO CANOAS, DISTRITO CANOAS, SEGÚN LA LEY NO. 7755 DEL 23/02/1998).</t>
  </si>
  <si>
    <t>(COMPRA DE MATERIALES PARA LA COCINA DE LA ASOCIACIÓN DE MUJERES EMPRENDEDORAS DE SAN MARTÍN, DISTRITO CANOAS, SEGÚN LA LEY NO. 7755 DEL 23/02/1998).</t>
  </si>
  <si>
    <t>(AMPLIACIÓN DE LA PLAZA DE DEPORTES DE LA COMUNIDAD DE LAS VEGAS DEL RÍO LA VACA, DISTRITO LAUREL, SEGÚN LA LEY NO. 7755 DEL 23/02/1998).</t>
  </si>
  <si>
    <t>(REPARACIÓN DE LA IGLESIA CATÓLICA DE CARACOL, DISTRITO LAUREL, SEGÚN LA LEY NO. 7755 DEL 23/02/1998).</t>
  </si>
  <si>
    <t>(MEJORAS DEL ÁREA DE JUEGOS DEL PARQUE DE LAUREL, DISTRITO LAUREL, SEGÚN LA LEY NO. 7755 DEL 23/02/1998).</t>
  </si>
  <si>
    <t>(CONSTRUCCIÓN DE UN AULA DE CATEQUESIS A LA IGLESIA CATÓLICA DE FINCA DE NARANJO, DISTRITO LAUREL, SEGÚN LA LEY NO. 7755 DEL 23/02/1998).</t>
  </si>
  <si>
    <t>(REPARACIÓN DE LA IGLESIA SENDAS DE VIDA DE BELLA LUZ, DISTRITO LAUREL, SEGÚN LA LEY NO. 7755 DEL 23/02/1998).</t>
  </si>
  <si>
    <t>(CONSTRUCCIÓN DE SALÓN MULTIUSO EN CENTRO EDUCATIVO PLAYA HERMOSA, DISTRITO JACÓ, SEGÚN LA LEY NO. 7755 DEL 23/02/1998).</t>
  </si>
  <si>
    <t>(REMODELACIÓN DEL SALÓN COMUNAL DE LAGUNILLAS Y SERVICIOS PARA DISCAPACITADOS, DISTRITO TÁRCOLES, SEGÚN LA LEY NO. 7755 DEL 23/02/1998).</t>
  </si>
  <si>
    <t>(EQUIPAMIENTO DE LA CASA DE LA JUVENTUD DE LIMÓN CENTRO, DISTRITO LIMÓN, SEGÚN LA LEY NO. 7755 DEL 23/02/1998).</t>
  </si>
  <si>
    <t>(ILUMINACIÓN DE LA PISTA SINTÉTICA DE ATLETISMO Y LA CANCHA DE FUTBOLL DEL ESTADIO NUEVO DE LIMÓN, DISTRITO LIMÓN, SEGÚN LA LEY NO. 7755 DEL 23/02/1998).</t>
  </si>
  <si>
    <t>(CONSTRUCCIÓN DE AULA EN LA ESCUELA DOMINICAL DE BOCA COHEN DE VALLE LA ESTRELLA, DISTRITO VALLE LA ESTRELLA, SEGÚN LA LEY NO. 7755 DEL 23/02/1998).</t>
  </si>
  <si>
    <t>(REMODELACIÓN DE AULAS DE ENSEÑANZA PARA NIÑOS DE LA IGLESIA CLINICA DE ALMAS, DISTRITO VALLE LA ESTRELLA, SEGÚN LA LEY NO. 7755 DEL 23/02/1998).</t>
  </si>
  <si>
    <t>(COMPRA DE BATERIAS SANITARIAS Y ENTRADA PRINCIPAL AL TEMPLO FINCA DURUY, DISTRITO VALLE LA ESTRELLA, SEGÚN LA LEY NO. 7755 DEL 23/02/1998).</t>
  </si>
  <si>
    <t>(TERMINAR LA OBRA DEL COMEDOR DE LA IGLESIA DE PUEBLO NUEVO, DISTRITO VALLE LA ESTRELLA, SEGÚN LA LEY NO. 7755 DEL 23/02/1998).</t>
  </si>
  <si>
    <t>(ENMALLADO DEL CEN CINAI, PLAZA DE FUTBOLL Y PLAY GROUND, DISTRITO VALLE LA ESTRELLA, SEGÚN LA LEY NO. 7755 DEL 23/02/1998).</t>
  </si>
  <si>
    <t>(ARREGLO DE CAMINOS VECINALES DE VALLE LA ESTRELLA, DISTRITO VALLE LA ESTRELLA, SEGÚN LA LEY NO. 7755 DEL 23/02/1998).</t>
  </si>
  <si>
    <t>(CONSTRUCCIÓN DE JUEGOS INFANTILES PARA LA ESCUELA SIBERIA, DISTRITO VALLE LA ESTRELLA, SEGÚN LA LEY NO. 7755 DEL 23/02/1998).</t>
  </si>
  <si>
    <t>(REMODELACIÓN DE LA CANCHA MULTIUSO Y CAMERINOS DEL DISTRITO DE RÍO BLANCO, DISTRITO RÍO BLANCO, SEGÚN LA LEY NO. 7755 DEL 23/02/1998).</t>
  </si>
  <si>
    <t>(ENMALLADO DE CANCHA DE FUTBOLL DE LIVERPOOL, DISTRITO RÍO BLANCO, SEGÚN LA LEY NO. 7755 DEL 23/02/1998).</t>
  </si>
  <si>
    <t>(COMPRA DE MÁQUINAS PARA HACER EJERCICIOS EN RÍO BANANO, DISTRITO MATAMA, SEGÚN LA LEY NO. 7755 DEL 23/02/1998).</t>
  </si>
  <si>
    <t>(AYUDA PARA FAMILIAS EN EXTREMA POBREZA, PARA OBTENER MEJORAS EN LAS VIVIENDAS, DISTRITO MATAMA, SEGÚN LA LEY NO. 7755 DEL 23/02/1998).</t>
  </si>
  <si>
    <t>(COMPRA DE MÁQUINA DE COSER (INDUSTRIAL) PARA LA ASOCIACIÓN DE MUJERES DE LA COMUNIDAD DE MATAMA, DISTRITO MATAMA, SEGÚN LA LEY NO. 7755 DEL 23/02/1998).</t>
  </si>
  <si>
    <t>(MEJORAS A LA INFRAESTRUCTURA VIAL Y COMUNAL DE LA COMUNIDAD DE GUÁPILES, DISTRITO GUÁPILES, SEGÚN LA LEY NO. 7755 DEL 23/02/1998).</t>
  </si>
  <si>
    <t>(MOBILIARIO Y EQUIPAMIENTO PARA EMBELLECER ÁREAS COMUNALES, DISTRITO JIMÉNEZ, SEGÚN LA LEY NO. 7755 DEL 23/02/1998).</t>
  </si>
  <si>
    <t>(COMPRA DE MOBILIARIO PARA LA ASOCIACIÓN DE DESARROLLO INTEGRAL DE CEDRAL, COLINAS, CAMURO, TOURNON, PORVENIR Y ADULTO MAYOR LA TERESA, DISTRITO LA RITA, SEGÚN LA LEY NO. 7755 DEL 23/02/1998).</t>
  </si>
  <si>
    <t>(CIERRE PERIMETRAL DEL PARQUE CIUDADELA LA RITA, DISTRITO LA RITA, SEGÚN LA LEY NO. 7755 DEL 23/02/1998).</t>
  </si>
  <si>
    <t>(COMPRA DE PLAY INFANTIL DEL ÁREA COMUNAL PORVENIR, DISTRITO LA RITA, SEGÚN LA LEY NO. 7755 DEL 23/02/1998).</t>
  </si>
  <si>
    <t>(SISTEMA DE DRENAJE Y LASTRE DE LA ENTRADA A CEMENTERIO EL INDIO, DISTRITO LA RITA, SEGÚN LA LEY NO. 7755 DEL 23/02/1998).</t>
  </si>
  <si>
    <t>(CONSTRUCCIÓN DE ACERAS PUNTA DE RIEL, DISTRITO ROXANA, SEGÚN LA LEY NO. 7755 DEL 23/02/1998).</t>
  </si>
  <si>
    <t>(SISTEMA DE DRENAJE Y LASTRE EN LA COMUNIDAD DE CARIARI, DISTRITO CARIARI, SEGÚN LA LEY NO. 7755 DEL 23/02/1998).</t>
  </si>
  <si>
    <t>(TECHADO DE EBAIS, DE LA ESCUELA Y COMEDOR DE LA AURORA, DISTRITO COLORADO, SEGÚN LA LEY NO. 7755 DEL 23/02/1998).</t>
  </si>
  <si>
    <t>(MEJORAS Y ACABADOS AL SALÓN COMUNAL LÍNEA VIEJA, DISTRITO COLORADO, SEGÚN LA LEY NO. 7755 DEL 23/02/1998).</t>
  </si>
  <si>
    <t>(ENMALLADO DE LA PLAZA DE DEPORTES DE LA AURORA, DISTRITO COLORADO, SEGÚN LA LEY NO. 7755 DEL 23/02/1998).</t>
  </si>
  <si>
    <t>(ENMALLADO DEL ÁREA ESCOLAR DE LA ESCUELA DE COOPEMALANGA, DISTRITO COLORADO, SEGÚN LA LEY NO. 7755 DEL 23/02/1998).</t>
  </si>
  <si>
    <t>(ELECTRIFICACIÓN DEL SALÓN COMUNAL DE SAN GERARDO, DISTRITO COLORADO, SEGÚN LA LEY NO. 7755 DEL 23/02/1998).</t>
  </si>
  <si>
    <t>(BODEGA PARA RECICLAJE EN SAN FRANCISCO DE TORTUGUERO, DISTRITO COLORADO, SEGÚN LA LEY NO. 7755 DEL 23/02/1998).</t>
  </si>
  <si>
    <t>(CONSTRUCCIÓN DE ACERAS EN TORTUGUERO SUR, DISTRITO COLORADO, SEGÚN LA LEY NO. 7755 DEL 23/02/1998).</t>
  </si>
  <si>
    <t>(REMODELACIÓN DE LA CASA POLICIAL DE SAN RAFAEL PARA OFICINA CONSEJO DE DISTRITO, DISTRITO LA COLONIA, SEGÚN LA LEY NO. 7755 DEL 23/02/1998).</t>
  </si>
  <si>
    <t>(CONSTRUCCIÓN DE GARAJE PARA VEHÍCULOS DE EMERGENCIA DE LA CRUZ ROJA, COMITÉ AUXILIAR DE SIQUIRRES, DISTRITO SIQUIRRES, SEGÚN LA LEY NO. 7755 DEL 23/02/1998).</t>
  </si>
  <si>
    <t>(CONSTRUCCIÓN DE AULAS PARA IMPARTIR CLASES DE ESCUELA DOMINICAL EN LA COMUNIDAD DE SIQUIRRES, DISTRITO SIQUIRRES, SEGÚN LA LEY NO. 7755 DEL 23/02/1998).</t>
  </si>
  <si>
    <t>(MEJORAS AL SALÓN MULTIUSO PROYECTO PACUARE, DISTRITO PACUARITO, SEGÚN LA LEY NO. 7755 DEL 23/02/1998).</t>
  </si>
  <si>
    <t>(ENMALLADO DE LA IGLESIA METODISTA DE PACUARITO, DISTRITO PACUARITO, SEGÚN LA LEY NO. 7755 DEL 23/02/1998).</t>
  </si>
  <si>
    <t>(MEJORAS EN LA FACHADA DEL SALÓN COMUNAL DE PACUARITO, DISTRITO PACUARITO, SEGÚN LA LEY NO. 7755 DEL 23/02/1998).</t>
  </si>
  <si>
    <t>(CAMBIO DE TECHO Y COMPRA DE ELECTRODOMÉSTICOS PARA EL COMEDOR DE LA ESCUELA DE SAN ISIDRO DE PASCUA, DISTRITO FLORIDA, SEGÚN LA LEY NO. 7755 DEL 23/02/1998).</t>
  </si>
  <si>
    <t>(CONSTRUCCIÓN DE UN INVERNADERO PARA LAS MUJERES EMPRENDEDORAS DE SAN ISIDRO DE PASCUA, DISTRITO FLORIDA, SEGÚN LA LEY NO. 7755 DEL 23/02/1998).</t>
  </si>
  <si>
    <t>(REPARACIÓN DE AULAS DE EDUCACIÓN CRISTIANA INFANTIL, DISTRITO FLORIDA, SEGÚN LA LEY NO. 7755 DEL 23/02/1998).</t>
  </si>
  <si>
    <t>(COMPRA DE CORTADORA DE ZACATE MOTOR BRIGS STRATION PARA LA POBLACIÓN DEPORTIVA Y RECREATIVA Y ESCOLAR DE HEREDIANA, DISTRITO GERMANIA, SEGÚN LA LEY NO. 7755 DEL 23/02/1998).</t>
  </si>
  <si>
    <t>(MEJORAS AL EBAIS DE MILANO, DISTRITO GERMANIA, SEGÚN LA LEY NO. 7755 DEL 23/02/1998).</t>
  </si>
  <si>
    <t>(COMPRA DE BATERÍA SANITARIA E INSTALACIÓN Y CONSTRUCCIÓN DE BODEGA PARA EL SALÓN COMUNAL DE EL CAIRO, DISTRITO CAIRO, SEGÚN LA LEY NO. 7755 DEL 23/02/1998).</t>
  </si>
  <si>
    <t>(MEJORAS Y ENMALLADO DE LA IGLESIA CATÓLICA DE ALTOS DE GERMANIA, DISTRITO ALEGRÍA, SEGÚN LA LEY NO. 7755 DEL 23/02/1998).</t>
  </si>
  <si>
    <t>(COMPRA DE AUDIO PARA LA IGLESIA CENTRO FAMILIAR CASA DE VIDA SURETKA, DISTRITO BRATSI, SEGÚN LA LEY NO. 7755 DEL 23/02/1998).</t>
  </si>
  <si>
    <t>(COMPRA DE MATERIALES PARA MEJORAMIENTO DEL SALÓN COMUNAL DE GAVILÁN CANTA, DISTRITO BRATSI, SEGÚN LA LEY NO. 7755 DEL 23/02/1998).</t>
  </si>
  <si>
    <t>(COMPRA DE MATERIALES PARA LA CONSTRUCCIÓN DEL TEMPLO APOSTÓLICO DE BRIBI, DISTRITO BRATSI, SEGÚN LA LEY NO. 7755 DEL 23/02/1998).</t>
  </si>
  <si>
    <t>(COMPRA DE MATERIALES PARA EL ENMALLADO DEL CEMENTERIO DE BAMBÚ, DISTRITO BRATSI, SEGÚN LA LEY NO. 7755 DEL 23/02/1998).</t>
  </si>
  <si>
    <t>(COMPRA DE MATERIALES PARA LA IGLESIA EVANGELIO COMPLETO DE RANCHO GRANDE, DISTRITO BRATSI, SEGÚN LA LEY NO. 7755 DEL 23/02/1998).</t>
  </si>
  <si>
    <t>(COMPRA DE MATERIALES PARA ENTECHADO DE LA CANCHA MULTIUSOS EL PARQUE MARGARITA, DISTRITO SIXAOLA, SEGÚN LA LEY NO. 7755 DEL 23/02/1998).</t>
  </si>
  <si>
    <t>(COMPRA DE MATERIALES PARA LA CONSTRUCCIÓN DE LA IGLESIA CATÓLICA DE ANNIA, DISTRITO SIXAOLA, SEGÚN LA LEY NO. 7755 DEL 23/02/1998).</t>
  </si>
  <si>
    <t>(COMPRA DE MATERIALES PARA BATERÍAS SANITARIAS DE LA IGLESIA DE DIOS EVANGELIO COMPLETO DE CELIA, DISTRITO SIXAOLA, SEGÚN LA LEY NO. 7755 DEL 23/02/1998).</t>
  </si>
  <si>
    <t>(COMPRA DE AIRE ACONDICIONADO PARA LA IGLESIA DE COMADRE, DISTRITO CAHUITA, SEGÚN LA LEY NO. 7755 DEL 23/02/1998).</t>
  </si>
  <si>
    <t>(COMPRA DE MATERIALES PARA LA IGLESIA CATÓLICA DE MANZANILLO, DISTRITO CAHUITA, SEGÚN LA LEY NO. 7755 DEL 23/02/1998).</t>
  </si>
  <si>
    <t>(CONSTRUCCIÓN DE MURO EN EL PARQUE DE HOME CREEK, DISTRITO CAHUITA, SEGÚN LA LEY NO. 7755 DEL 23/02/1998).</t>
  </si>
  <si>
    <t>(CONSTRUCCIÓN DE PARADA DE BUSES DE PATIÑO, DISTRITO CAHUITA, SEGÚN LA LEY NO. 7755 DEL 23/02/1998).</t>
  </si>
  <si>
    <t>(COMPRA DE MATERIALES PARA LA IGLESIA CATÓLICA DE LIMONAL, DISTRITO CAHUITA, SEGÚN LA LEY NO. 7755 DEL 23/02/1998).</t>
  </si>
  <si>
    <t>(COMPRA DE SILLAS DE RUEDAS, CAMAS, ANDADERAS, PAÑALES, Y MULETAS PARA LA CLÍNICA DEL DOLOR Y CUIDADOS PALIATIVOS, DISTRITO CAHUITA, SEGÚN LA LEY NO. 7755 DEL 23/02/1998).</t>
  </si>
  <si>
    <t>(COMPRA DE MATERIALES PARA LA CONSTRUCCIÓN DEL TEMPLO EVANGÉLICO DE AMUBRI, DISTRITO TELIRE, SEGÚN LA LEY NO. 7755 DEL 23/02/1998).</t>
  </si>
  <si>
    <t>(COMPRA DE MATERIALES PARA LA CONSTRUCCIÓN DITSO TSO TOO BLOK CASA CULTURAL DURURPE, DISTRITO TELIRE, SEGÚN LA LEY NO. 7755 DEL 23/02/1998).</t>
  </si>
  <si>
    <t>(CONSTRUCCIÓN DE SALÓN DE REUNIONES PARA LA ASOCIACIÓN ÑALA TSKOK EN CORBITA, DISTRITO TELIRE, SEGÚN LA LEY NO. 7755 DEL 23/02/1998).</t>
  </si>
  <si>
    <t>(COMPRA DE MATERIALES PARA EL SALÓN MULTIUSOS DE ARENAL, DISTRITO TELIRE, SEGÚN LA LEY NO. 7755 DEL 23/02/1998).</t>
  </si>
  <si>
    <t>(CONSTRUCCIÓN Y ENMALLADO DEL LOCAL DEL CEMENTERIO DE MOJONCITO, DISTRITO TELIRE, SEGÚN LA LEY NO. 7755 DEL 23/02/1998).</t>
  </si>
  <si>
    <t>(CONSTRUCCIÓN DE CUATRO CASETILLAS DE BUSES EN AMUBRI Y SEPECUE, DISTRITO TELIRE, SEGÚN LA LEY NO. 7755 DEL 23/02/1998).</t>
  </si>
  <si>
    <t>(COMPRA DE MATERIAL DE AUDIO DE LA IGLESIA EVANGELICA DE COROMA, DISTRITO TELIRE, SEGÚN LA LEY NO. 7755 DEL 23/02/1998).</t>
  </si>
  <si>
    <t>(COMPRA DE MATERIALES PARA LA CONSTRUCCIÓN DEL TEMPLO EVANGÉLICO DE NAMU WOKI, DISTRITO TELIRE, SEGÚN LA LEY NO. 7755 DEL 23/02/1998).</t>
  </si>
  <si>
    <t>(COMPRA DE MATERIALES PARA LA CONSTRUCCIÓN DEL TEMPLO EVANGÉLICO DE SOKI, DISTRITO TELIRE, SEGÚN LA LEY NO. 7755 DEL 23/02/1998).</t>
  </si>
  <si>
    <t>(PARA MEJORAS EN LA INFRAESTRUCTURA DEL SALÓN COMUNAL DE BALTIMORE, DISTRITO MATINA, SEGÚN LA LEY NO. 7755 DEL 23/02/1998).</t>
  </si>
  <si>
    <t>(REMODELACIÓN DE CANCHA MULTIUSO DE MATINA, DISTRITO MATINA, SEGÚN LA LEY NO. 7755 DEL 23/02/1998).</t>
  </si>
  <si>
    <t>(CONSTRUCCIÓN DE ALERO EN EL EBAIS SANTA MARTA, DISTRITO BATÁN, SEGÚN LA LEY NO. 7755 DEL 23/02/1998).</t>
  </si>
  <si>
    <t>(COMPRA DE IMPLEMENTOS DEPORTIVOS PARA LA ESCUELA DE FUTBOLL DE BATÁN, DISTRITO BATÁN, SEGÚN LA LEY NO. 7755 DEL 23/02/1998).</t>
  </si>
  <si>
    <t>(CAMBIO DEL TECHO DE LA ESCUELA 28 MILLAS, DISTRITO BATÁN, SEGÚN LA LEY NO. 7755 DEL 23/02/1998).</t>
  </si>
  <si>
    <t>(COMPRA DE FOTOCOPIADORA MULTIFUNCIONAL PARA LA ESCUELA EXCELENCIA DE BATÁN, DISTRITO BATÁN, SEGÚN LA LEY NO. 7755 DEL 23/02/1998).</t>
  </si>
  <si>
    <t>(CONSTRUCCIÓN DE PARQUE RECREATIVO EN LA COMUNIDAD DE VENECIA, DISTRITO CARRANDI, SEGÚN LA LEY NO. 7755 DEL 23/02/1998).</t>
  </si>
  <si>
    <t>(REPARACIÓN DE INFRAESTRUCTURA DEL SALÓN COMUNAL LARGA DISTANCIA, DISTRITO CARRANDI, SEGÚN LA LEY NO. 7755 DEL 23/02/1998).</t>
  </si>
  <si>
    <t>(CONSTRUCCIÓN DE OFICINA Y BODEGA DE LA ASADA DE COLINAS E ISLETA, DISTRITO GUÁCIMO, SEGÚN LA LEY NO. 7755 DEL 23/02/1998).</t>
  </si>
  <si>
    <t>(MEJORAS AL SALÓN DE ACTOS Y BODEGA PARA LA ESCUELA SAN LUIS, DISTRITO GUÁCIMO, SEGÚN LA LEY NO. 7755 DEL 23/02/1998).</t>
  </si>
  <si>
    <t>(MEJORAS Y EQUIPAMIENTO DE LA CANCHA DE FUTBOLL DE INOQUOIS, DISTRITO MERCEDES, SEGÚN LA LEY NO. 7755 DEL 23/02/1998).</t>
  </si>
  <si>
    <t>(CONSTRUCCIÓN DE CANCHA MULTIUSO PARA LA COMUNIDAD DE POCORA, DISTRITO POCORA, SEGÚN LA LEY NO. 7755 DEL 23/02/1998).</t>
  </si>
  <si>
    <t>(COMPRA DE MATERIALES PARA ENMALLADO DEL SALÓN COMUNAL DE SANTA ROSA, DISTRITO RÍO JIMÉNEZ, SEGÚN LA LEY NO. 7755 DEL 23/02/1998).</t>
  </si>
  <si>
    <t>(COMPRA DE CHAPULIN, CHAPEADORA PARA LAS ZONAS VERDES COMUNALES DE IRLANDA, DISTRITO RÍO JIMÉNEZ, SEGÚN LA LEY NO. 7755 DEL 23/02/1998).</t>
  </si>
  <si>
    <t>(COMPRA TOTAL DE MATERIAL PARA ENMALLAR CANCHA DE FUTBOLL PARA EL CENTRO EDUCATIVO ESCUELA LA LUCHA, DISTRITO RÍO JIMÉNEZ, SEGÚN LA LEY NO. 7755 DEL 23/02/1998).</t>
  </si>
  <si>
    <t>(CONSTRUCCIÓN DE GIMNASIO AL AIRE LIBRE A LA PAR DE LA CANCHA MULTIUSO DEL LIMBO, DISTRITO DUACARÍ, SEGÚN LA LEY NO. 7755 DEL 23/02/1998).</t>
  </si>
  <si>
    <t>ASOCIACIÓN SOLIDARISTA DE SERVIDORES JUDICIALES. (APORTE DEL PODER JUDICIAL COMO PATRONO, ACUERDO DE CORTE PLENA EN SESIÓN NO. 15-2000 DE 3 DE ABRIL, ARTÍCULO XIV).</t>
  </si>
  <si>
    <t>(RECURSOS PARA REFORZAR LA SEGURIDAD INFORMÁTICA Y CUBRIR EL CONTRATO DEL CENTRO ALTERNO DE DATOS INSTITUCIONAL, MEDIANTE LA IMPLEMENTACIÓN DE UN MODELO DE ENTREGA DE SERVICIOS TECNOLÓGICOS CRÍTICOS BASADO EN EL CENTRO ALTERNO Y CONSTITUCIÓN DE LOS SERVIC</t>
  </si>
  <si>
    <t>(PARA ATENDER EL CONVENIO CON EL CONSEJO NACIONAL DE RECTORES -PROGRAMA ESTADO DE LA NACIÓN PARA EL TEMA DE GOBIERNOS ABIERTOS, PARA LOS SERVICIOS DE AUDITORÍA DE LOS ESTADOS FINANCIEROS DEL PODER JUDICIAL, SERVICIOS PROFESIONALES DEL FONDO DE JUBILACIONE</t>
  </si>
  <si>
    <t>(RECURSOS PARA CONTINUAR CON EL DESARROLLO DE SISTEMAS INFORMÁTICOS PARA LOS SIGUIENTES PROYECTOS: SOSTENIBILIDAD DE LA PLATAFORMA DE COMUNICACIONES, PROYECTO FORTALECIMIENTO DE LA TOMA DE DECISIONES MEDIANTE DATA WAREHOUSE (PROYECTO SIGMA), DESARROLLO DE</t>
  </si>
  <si>
    <t>(PARA REALIZAR VARIOS TALLERES DE CAPACITACIÓN COMO: COMUNICACIÓN ORGANIZACIONAL, REFORZAMIENTO DEL PROGRAMA DE COMUNICACIÓN INTERNA PARA PROMOVER UN USO MÁS EFICIENTE DE LA INFORMACIÓN Y CONSOLIDAR EL PROCESO DE CAPACITACIÓN DE PRENSA EN TEMAS DE RELEVAN</t>
  </si>
  <si>
    <t>(PARA ATENDER A PERSONAS AJENAS A LA INSTITUCIÓN EN RECEPCIONES OFICIALES, CONGRESOS, SEMINARIOS, ACTIVIDADES DE ACERCAMIENTO CON LOS MEDIOS DE COMUNICACIÓN, ACTOS PROTOCOLARIOS DE LA PRESENTACIÓN DE PUBLICACIONES DE INTERÉS JURÍDICO, PREMIACIONES Y ACTIV</t>
  </si>
  <si>
    <t>(VARIOS PROYECTOS DE CONSTRUCCIÓN, ENTRE ELLOS: REFORZAR LA SEGUNDA ETAPA DEL EDIFICIO DE TOMA DE MUESTRAS UBICADO EN LA CIUDAD JUDICIAL, AMPLIACIÓN Y REMODELACIÓN DE LA OFICINA REGIONAL DEL OIJ DE POCOCÍ, ACONDICIONAMIENTO DE LAS CARGAS TÉRMICAS Y ELÉCTR</t>
  </si>
  <si>
    <t xml:space="preserve">(PARA VARIOS PROYECTOS, ENTRE ELLOS: LA PUESTA EN MARCHA DEL PROYECTO DE ACTUALIZACIÓN DEL SISTEMAS DE CABLEADO ESTRUCTURADO DE LOS CIRCUITOS Y OFICINAS DEL PAÍS, SUSTITUIR EL CABLEADO DE RED EN LOS EDIFICIOS JUDICIALES Y CUARTOS DE TELECOMUNICACIONES DE </t>
  </si>
  <si>
    <t>PATRONATO DE CONSTRUCCIONES, INSTALACIONES Y ADQUISICIÓN DE BIENES. (APORTE DEL PODER JUDICIAL A ADAPTACIÓN SOCIAL, SEGÚN LEY NO. 4021, REFORMADA MEDIANTE LEY NO. 5871 DEL 11 DE DICIEMBRE DE 1975).</t>
  </si>
  <si>
    <t>UNIVERSIDAD NACIONAL (UNA). (CORRESPONDE AL PAGO DEL CONVENIO DEL POSGRADO EN ADMINISTRACIÓN DE JUSTICIA CIVIL, PENAL Y LABORAL DE LA ESCUELA JUDICIAL CON LA UNIVERSIDAD NACIONAL. ACUERDO DE CORTE PLENA TOMADO EN SESIÓN CELEBRADA EL 9 DE SETIEMBRE DE 1991</t>
  </si>
  <si>
    <t>UNIVERSIDAD DE COSTA RICA (UCR). (PARA LOS CONSULTORIOS JURÍDICOS, CONVENIO 57-CG-03 DEL 2 DE DICIEMBRE DEL 2003, ACUERDO TOMADO POR EL CONSEJO SUPERIOR EN LAS SESIONES NO. 17-03 Y 50-03, CELEBRADAS EL 11 DE MARZO DEL 2003 Y EL 10 DE JULIO DEL 2003, ARTÍC</t>
  </si>
  <si>
    <t>ASOCIACIÓN DE ALTAS JURISDICCIONES ADMINISTRATIVAS. (CUOTA DE AFILIACIÓN, SEGÚN ACUERDO DE CORTE PLENA, SESIÓN NO. 006-06 DE 20 DE MARZO DE 2006, ARTÍCULO XV).</t>
  </si>
  <si>
    <t>FIDEICOMISO INMOBILIARIO PODER JUDICIAL 2015. (CONTRATO SUSCRITO ENTRE EL PODER JUDICIAL Y EL BANCO DE COSTA RICA PARA EL DESARROLLO DE OBRAS, COMPRA DE TERRENO O EDIFICIOS, PARA EL PODER JUDICIAL DE LA REPÚBLICA DE COSTA RICA, SEGÚN SE ESPECIFICA EN EL M</t>
  </si>
  <si>
    <t>(PARA LAS CAPACITACIONES DE DIVERSOS TEMAS COMO: CÓDIGO PROCESAL CIVIL Y DE FAMILIA, SEMINARIO ANUAL DE LA SALA CONSTITUCIONAL, PARA ACTUALIZAR CONOCIMIENTOS EN RESOLUCIÓN ALTERNA DE CONFLICTOS, CAPACITACIÓN DE LAS COMISIONES DE LA ATENCIÓN Y PREVENCIÓN D</t>
  </si>
  <si>
    <t>(PARA ADICIONES Y MEJORAS DE EDIFICIOS APROBADOS PARA EL JUZGADO CONTRAVENCIONAL Y MENOR CUANTÍA DE LA CRUZ Y EL CENTRO JUDICIAL DE INTERVENCIÓN DE LAS COMUNICACIONES (CJIC), ADEMÁS DE LA CONSTRUCCIÓN DE UN MOSTRADOR PARA EL JUZGADO DE COBRO Y TRÁNSITO DE</t>
  </si>
  <si>
    <t>COMISIÓN DE VENECIA DEL CONSEJO DE EUROPA (PARA PAGO DE CUOTA DE MEMBRESÍA, SEGÚN ACUERDO DEL CONSEJO SUPERIOR, SESIÓN NO. 39-14 DEL 30 DE ABRIL DEL 2014, ARTÍCULO XXXVII, CON EL FIN DE PARTICIPAR EN LA CONFERENCIA MUNDIAL DE JUSTICIA CONSTITUCIONAL).</t>
  </si>
  <si>
    <t>(PARA CURSOS EN MATERIA LEGAL, ACTUALIZACIONES EN POLÍGONO, REALIZACIÓN DE LAS JORNADAS DE MEDICINA LEGAL, ACTUALIZACIONES EN CONDUCCIÓN DE DETENIDOS, CAPACITACIÓN EN MATERIA INFORMÁTICA, CONTRATACIÓN ADMINISTRATIVA Y RECURSOS HUMANOS Y PARA LAS PARTICIPA</t>
  </si>
  <si>
    <t>(PARA VARIOS PROYECTOS, ENTRE ELLOS: AMPLIACIÓN DEL ÁREA ADMINISTRATIVA Y RECEPCIÓN DE DENUNCIAS DE LA DELEGACIÓN DE CIUDAD NEILLY, AMPLIACIÓN Y REMODELACIÓN DE LA DELEGACIÓN REGIONAL DE POCOCI, SERVICIOS DE ACONDICIONAMIENTO DE LAS CARGAS TÉRMICAS Y ELÉC</t>
  </si>
  <si>
    <t>ORGANIZACIÓN INTERNACIONAL DE POLÍCIA CRIMINAL (INTERPOL). (PARA PAGO DE CUOTA DE MEMBRESÍA Y CUOTAS ORDINARIAS, QUE PERMITEN EL ACCESO A LOS SISTEMAS DE INFORMACIÓN POLICIAL A NIVEL INTERNACIONAL Y EL RECIBO DE OTROS BENEFICIOS, SEGÚN LEY NO. 8754 "LEY C</t>
  </si>
  <si>
    <t xml:space="preserve">(PROGRAMA DE CAPACITACIÓN PARA FISCALES DEL MINISTERIO PÚBLICO, EN TEMAS COMO: TRATA DE PERSONAS, GÉNERO, LEGITIMIZACIÓN DE CAPITALES, DELITOS ECONÓMICOS, ASUNTOS INDÍGENAS, SEGURIDAD CIUDADANA Y PARA LAS PARTICIPACIONES DERIVADAS DE CONVOCATORIAS DE LAS </t>
  </si>
  <si>
    <t>COLOCACIÓN DE TITULOS VALORES (DEUDA POLÍTICA)</t>
  </si>
  <si>
    <t>(PARA EL PAGO DEL 85% RESTANTE DE LA CONTRIBUCIÓN ESTATAL A LOS PARTIDOS POLÍTICOS, SEGÚN ARTÍCULO 96 DE LA CONSTITUCIÓN POLÍTICA, ASÍ COMO LOS ARTÍCULOS 96 Y 97 DE LA SECCIÓN II, CAPÍTULO VI DEL TÍTULO III DEL CÓDIGO ELECTORAL, LEY N°8765, A DISTRIBUIR C</t>
  </si>
  <si>
    <t>Ced.Jur.: 2-400-042156</t>
  </si>
  <si>
    <t>(INCLUYE ¢1.608.362.000 PARA SUFRAGAR LOS GASTOS QUE OCASIONE LA ORGANIZACIÓN Y ADECUADA DIFUSIÓN DEL REFERÉNDUM, DE CONFORMIDAD CON LO ESTABLECIDO EN LOS ARTÍCULOS 102 INCISO 9 Y 105 DE LA CONSTITUCIÓN POLÍTICA Y 31 DE LA LEY N°8492 REGULACIÓN DEL REFERÉ</t>
  </si>
  <si>
    <t>15</t>
  </si>
  <si>
    <t>14</t>
  </si>
  <si>
    <t>18</t>
  </si>
  <si>
    <t>22</t>
  </si>
  <si>
    <t>I1100000000001</t>
  </si>
  <si>
    <t>Mejoras eficiencia tributaria</t>
  </si>
  <si>
    <t>I1111010101001</t>
  </si>
  <si>
    <t>I S/SAL JUB PEN O SP / IMPUESTO SOBRE LA RENTA</t>
  </si>
  <si>
    <t>I1111020101001</t>
  </si>
  <si>
    <t>IMPUESTO SOBRE BIENES Y SERVICIOS PERSONAS FISICAS</t>
  </si>
  <si>
    <t>I1111030101001</t>
  </si>
  <si>
    <t>I1111030102001</t>
  </si>
  <si>
    <t>IMPUESTO SOBRE INGRESOS Y UTILIDADES DE  PERSONAS</t>
  </si>
  <si>
    <t>IMPUESTO SOBRE LOS INGRESOS Y UTILIDADES DE LAS PERSONAS JURIDICAS</t>
  </si>
  <si>
    <t>I1112010100001</t>
  </si>
  <si>
    <t>IMPUESTO SOBRE LA RENTA. (LEY Nº 7092 DE 21-4-88</t>
  </si>
  <si>
    <t>I1112010101001</t>
  </si>
  <si>
    <t>IMPUESTO SOBRE LA RENTA SOBRE BIENES Y SERVICIOS</t>
  </si>
  <si>
    <t>I1112010102001</t>
  </si>
  <si>
    <t>IMPUESTO SOBRE INGRESOS Y UTILIDADES EMPRESAS</t>
  </si>
  <si>
    <t>Impuesto sobre los ingresos y  utilidades de las personas jurídicas del Sector Privado</t>
  </si>
  <si>
    <t>I1112020100001</t>
  </si>
  <si>
    <t>I1112020101001</t>
  </si>
  <si>
    <t>RENTA ANTICIPADA SOBRE BIENES Y SERVICIOS DE EMPRE</t>
  </si>
  <si>
    <t>I1112020102001</t>
  </si>
  <si>
    <t>IMPUESTO SOBRE LA RENTA</t>
  </si>
  <si>
    <t>I1113010100000</t>
  </si>
  <si>
    <t>Del Sector Público</t>
  </si>
  <si>
    <t>Impuesto sobre dividendos Sector Público</t>
  </si>
  <si>
    <t>I1113010110001</t>
  </si>
  <si>
    <t>IMPUESTO SOBRE LA RENTA. (LEY Nº7092 DE 21-4-88 Y</t>
  </si>
  <si>
    <t>I1113010200000</t>
  </si>
  <si>
    <t>Del Sector Privado</t>
  </si>
  <si>
    <t>Impuesto sobre dividendos Sector Privado</t>
  </si>
  <si>
    <t>I1113010210001</t>
  </si>
  <si>
    <t>I1113010211001</t>
  </si>
  <si>
    <t>PERSONAS FISICAS / DIVIDENDOS</t>
  </si>
  <si>
    <t>I1113010212001</t>
  </si>
  <si>
    <t>PERSONA JURIDICA / DIVIDENDOS</t>
  </si>
  <si>
    <t>IMPUESTO SOBRE INTERESES DE TITULOS VALORES</t>
  </si>
  <si>
    <t>I1113020100000</t>
  </si>
  <si>
    <t>Impuesto sobre Intereses de titulo valores Sector Público</t>
  </si>
  <si>
    <t>I1113020110001</t>
  </si>
  <si>
    <t>I1113020200000</t>
  </si>
  <si>
    <t>Impuesto sobre Intereses de titulo valores Sector Privado</t>
  </si>
  <si>
    <t>I1113020210001</t>
  </si>
  <si>
    <t>I1113020211001</t>
  </si>
  <si>
    <t>PERSONAS FISICAS / INTERESES SOBRE TITULOS VALORES</t>
  </si>
  <si>
    <t>I1113020212001</t>
  </si>
  <si>
    <t>PERSONAS JURIDICAS / INTERESES S/ TITULOS VALORES</t>
  </si>
  <si>
    <t>Impuesto sobre remesas al exterior. Ley Nº 7092 de 21-4-88)</t>
  </si>
  <si>
    <t>I1114010100001</t>
  </si>
  <si>
    <t>IMPUESTO SOBRE REMESAS AL EXTERIOR. (LEY Nº 7092</t>
  </si>
  <si>
    <t>I1114010110001</t>
  </si>
  <si>
    <t>REMESAS AL EXTERIOR / PERSONAS FISICAS</t>
  </si>
  <si>
    <t>I1114010120001</t>
  </si>
  <si>
    <t>REMESAS AL EXTERIOR / PERSONAS JURIDICAS</t>
  </si>
  <si>
    <t>I1114010130001</t>
  </si>
  <si>
    <t>REMESAS AL EXTERIOR / SECTOR PUBLICO</t>
  </si>
  <si>
    <t>Impuesto especial sobre bancos y entidades financieras no domiciliadas</t>
  </si>
  <si>
    <t>I1115010000001</t>
  </si>
  <si>
    <t>Impuesto especial sobre bancos y entidades</t>
  </si>
  <si>
    <t>I1115010100001</t>
  </si>
  <si>
    <t>Impuesto Especial Entidades Financieras no Domiciliadas (Art. 21, Ley Nº8114 de 4-7-01)</t>
  </si>
  <si>
    <t>Impuesto Solidario</t>
  </si>
  <si>
    <t>Impuesto sobre la propiedad de vehículos, aeronaves y embarcaciones. Ley Nº 7088</t>
  </si>
  <si>
    <t>I1122010100001</t>
  </si>
  <si>
    <t>PROPIEDAD DE VEHICULOS</t>
  </si>
  <si>
    <t>I1122010200001</t>
  </si>
  <si>
    <t>PROPIEDAD DE VEHICULOS 50 % CONAVI</t>
  </si>
  <si>
    <t>I1122010300001</t>
  </si>
  <si>
    <t>IMPUESTO UNICO VEHICULOS LEY CONTINGENCIA</t>
  </si>
  <si>
    <t>Timbre Fauna Silvestre. Ley Nº 7317 del 30-10-92</t>
  </si>
  <si>
    <t>1.7.12</t>
  </si>
  <si>
    <t>Incremento timbre de educación y cultura. Ley Nº 6879 del 19-08-83</t>
  </si>
  <si>
    <t>I1123020000001</t>
  </si>
  <si>
    <t>Impuesto Personas Jurídicas (sociedades)</t>
  </si>
  <si>
    <t>Impuesto Personas Jurídicas (sociedades) Ley 9428</t>
  </si>
  <si>
    <t>Impuesto a los traspasos de bienes inmuebles</t>
  </si>
  <si>
    <t>Impuesto sobre el traspaso de bienes inmuebles. Ley Nº 7088</t>
  </si>
  <si>
    <t>1.7.6</t>
  </si>
  <si>
    <t>Impuesto a los traspasos de vehículos, aeronaves y embarcaciones</t>
  </si>
  <si>
    <t>1.7.5</t>
  </si>
  <si>
    <t>Impuesto sobre las ventas de bienes y servicios  internos</t>
  </si>
  <si>
    <t>Impuesto sobre las Ventas. Ley Nº 7543 de 14-9-95</t>
  </si>
  <si>
    <t>1.5.1</t>
  </si>
  <si>
    <t>I1131010110001</t>
  </si>
  <si>
    <t>IMPUESTO SOBRE LAS VENTAS. (LEY Nº 7543 DE</t>
  </si>
  <si>
    <t>1.5.2</t>
  </si>
  <si>
    <t>I1131010210001</t>
  </si>
  <si>
    <t>Impuestos Selectivos de Consumo. Ley Nº 7293 de 31-3-92 y sus Reformas)</t>
  </si>
  <si>
    <t>1.6.1</t>
  </si>
  <si>
    <t>I1131020110001</t>
  </si>
  <si>
    <t>IMPUESTOS SELECTIVOS DE CONSUMO (LEY Nº 7293 DE</t>
  </si>
  <si>
    <t>1.6.2</t>
  </si>
  <si>
    <t>I1131020210001</t>
  </si>
  <si>
    <t>IMPUESTOS SELECTIVOS DE CONSUMO. (LEY Nº 7293 DE</t>
  </si>
  <si>
    <t>IMPUESTOS ESPECIFICOS SOBRE LA PRODUCCION Y CONSUMO DE BIENES Y SERVICIOS</t>
  </si>
  <si>
    <t>IMPUESTOS ESPECIFICOS SOBRE LA PRODUCCION Y CONSUMO DE BIENES</t>
  </si>
  <si>
    <t>I1132010210001</t>
  </si>
  <si>
    <t>Licencias de caza y pesca continental. Ley Nº 7317 del 30-10-92</t>
  </si>
  <si>
    <t>I1132010220001</t>
  </si>
  <si>
    <t>Licencias de caza y pesca (MIRENEM). Ley Nº 7317 del 30-10-92</t>
  </si>
  <si>
    <t>I1132010310001</t>
  </si>
  <si>
    <t>IMPUESTO UNICO A LOS COMBUSTIBLES. (ARTICULO 1º,</t>
  </si>
  <si>
    <t>1.7.1.1</t>
  </si>
  <si>
    <t>1.7.1.2</t>
  </si>
  <si>
    <t>Impuestos específicos sobre bienes  manufacturados</t>
  </si>
  <si>
    <t>I1132010410001</t>
  </si>
  <si>
    <t>IMPUESTO SOBRE BEBIDAS ALCOHOLICAS. (LEY  Nº 7972</t>
  </si>
  <si>
    <t>1.7.2.1</t>
  </si>
  <si>
    <t>1.7.2.2</t>
  </si>
  <si>
    <t>I1132010420001</t>
  </si>
  <si>
    <t>IMPUESTO A LAS BEBIDAS ENVASADAS SIN CONTENIDO</t>
  </si>
  <si>
    <t>1.7.3.1</t>
  </si>
  <si>
    <t>1.7.3.2</t>
  </si>
  <si>
    <t>I1132010430001</t>
  </si>
  <si>
    <t>IMPUESTO A LOS JABONES DE TOCADOR. (ARTICULO 9º,</t>
  </si>
  <si>
    <t>1.7.4.2</t>
  </si>
  <si>
    <t>I1132010432001</t>
  </si>
  <si>
    <t>IMPUESTO A LOS JABONES DE TOCADOR. IMPORTACION</t>
  </si>
  <si>
    <t>1.7.11.1</t>
  </si>
  <si>
    <t>1.7.11.2</t>
  </si>
  <si>
    <t>IMPUESTOS ESPECIFICOS SOBRE LA PRODUCCION Y CONSUMO DE SERVICIOS</t>
  </si>
  <si>
    <t>Impuesto a casinos Ley  Nº 9050</t>
  </si>
  <si>
    <t>Impuesto a empresas de enlace de apuestas electrónicas. Ley Nº 9050</t>
  </si>
  <si>
    <t>IMPUESTOS SOBRE EL COMERCIO EXTERIOR Y TRANSACCIONES INTERNACIONALES</t>
  </si>
  <si>
    <t>Derechos de importacion de mercancías</t>
  </si>
  <si>
    <t>Arancel de Aduanas. Ley Nº 7417 y modificaciones</t>
  </si>
  <si>
    <t>I1141010110001</t>
  </si>
  <si>
    <t>DER IMPORT (ARAN ADU</t>
  </si>
  <si>
    <t>I1141010120001</t>
  </si>
  <si>
    <t>Derechos sobre exportación de banano. Ley Nº 7313</t>
  </si>
  <si>
    <t>1.4.2</t>
  </si>
  <si>
    <t>¢1.5 Por caja de banano exportado. Ley Nº 7147</t>
  </si>
  <si>
    <t>1.4.1</t>
  </si>
  <si>
    <t>1.4.3</t>
  </si>
  <si>
    <t>OTROS IMPUESTOS SOBRE EL COMERCIO EXTERIOR  Y TRANSACCIONES INTERNACIONALES</t>
  </si>
  <si>
    <t>I1143010100001</t>
  </si>
  <si>
    <t>Un colón p/tonelada de carga que se movilice p/pto Caldera.Ley Nº 6995 del 22-7-85</t>
  </si>
  <si>
    <t>Impuestos de salida al exterior</t>
  </si>
  <si>
    <t>Derechos de salida del territorio nacional por vía aérea. Ley Nº 8316</t>
  </si>
  <si>
    <t>1.7.8</t>
  </si>
  <si>
    <t>Derechos consulares</t>
  </si>
  <si>
    <t>Derechos consulares. Ley Nº 7293</t>
  </si>
  <si>
    <t>1.7.9</t>
  </si>
  <si>
    <t>I1143090100001</t>
  </si>
  <si>
    <t>IMPUESTOS DE LA LEY DE MIGRACION Y EXTRANJERIA</t>
  </si>
  <si>
    <t>1.7.10</t>
  </si>
  <si>
    <t>Fondo Social Migratorio</t>
  </si>
  <si>
    <t>Fondo Especial de Migración</t>
  </si>
  <si>
    <t>Otros Impuestos Migratorios</t>
  </si>
  <si>
    <t>Impuesto General Forestal Ley N° 7575</t>
  </si>
  <si>
    <t>Timbre Fiscal. Ley Nº 7208 del 21-11-90</t>
  </si>
  <si>
    <t>1.7.7</t>
  </si>
  <si>
    <t>Papel Sellado. Ley Nº 7345 del 24-5-93</t>
  </si>
  <si>
    <t>I1199010100001</t>
  </si>
  <si>
    <t>PAPEL SELLADO.(L7345</t>
  </si>
  <si>
    <t>I1199010200001</t>
  </si>
  <si>
    <t>PAPEL SELLADO .(L7345</t>
  </si>
  <si>
    <t>I1199010300001</t>
  </si>
  <si>
    <t>I1199020000000</t>
  </si>
  <si>
    <t>INGRESOS POR DISTRIBUIR</t>
  </si>
  <si>
    <t>I1199020100000</t>
  </si>
  <si>
    <t>Anticipos de Aduana</t>
  </si>
  <si>
    <t>1.8</t>
  </si>
  <si>
    <t>I1199020100001</t>
  </si>
  <si>
    <t>Anticipos de aduanas</t>
  </si>
  <si>
    <t>I1199020200000</t>
  </si>
  <si>
    <t>Anticipo Impuesto Banano</t>
  </si>
  <si>
    <t>I1199020200001</t>
  </si>
  <si>
    <t>Anticipos del impuesto al banano</t>
  </si>
  <si>
    <t>CONTRIBUCION AL SEGURO DE SALUD</t>
  </si>
  <si>
    <t>Contribución patronal Gobierno Central</t>
  </si>
  <si>
    <t>Contribución patronal de Organos Desconcentrados</t>
  </si>
  <si>
    <t>Contribución patronal Instituciones Descentralizadas no Empresariales</t>
  </si>
  <si>
    <t>Contribución patronal Gobiernos Locales</t>
  </si>
  <si>
    <t>Contribución patronal Empresas Públicas no Financieras</t>
  </si>
  <si>
    <t>Contribución patronal Empresas Sector Privado</t>
  </si>
  <si>
    <t>Contribución Asegurados Voluntarios</t>
  </si>
  <si>
    <t>Contribución Convenios Especiales</t>
  </si>
  <si>
    <t>Contribución de trabajadores del  Sector Externo</t>
  </si>
  <si>
    <t>CONTRIBUCION AL SEGURO DE PENSIONES</t>
  </si>
  <si>
    <t>Contribución patronal del  Gobierno Central</t>
  </si>
  <si>
    <t>Contribución patronal  de Organos Desconcentrados</t>
  </si>
  <si>
    <t>Contribución patronal de Empresas Sector Privado</t>
  </si>
  <si>
    <t>CONTRIBUCION A REGIMENES ESPECIALES DE PENSIONES</t>
  </si>
  <si>
    <t>Contribución Magisterio Nacional - Activos. Ley Nº 7531</t>
  </si>
  <si>
    <t>Contribución por traslado al  régimen de Reparto Ley 8721</t>
  </si>
  <si>
    <t>Contribución del Magisterio Nacional de miembros pensionados</t>
  </si>
  <si>
    <t>Contribución Magisterio Nacional - Pensionados. Ley Nº 7531</t>
  </si>
  <si>
    <t>Deducción sueldos para pensiones. Ley Nº 7302</t>
  </si>
  <si>
    <t>I1213040100000</t>
  </si>
  <si>
    <t>I1213040100001</t>
  </si>
  <si>
    <t>Contribución patronal sobre la nómina del Gobierno central</t>
  </si>
  <si>
    <t>Contribución patronal sobre la nómina de Organos Desconcentrados</t>
  </si>
  <si>
    <t>Contribución patronal sobre la nómina de Empresas Públicas no Financieras</t>
  </si>
  <si>
    <t>Contribución patronal sobre la nómina del  Sector Privado</t>
  </si>
  <si>
    <t>Venta de productos agropecuarios y forestales</t>
  </si>
  <si>
    <t>Venta de bienes  manufacturados</t>
  </si>
  <si>
    <t>I1311090100001</t>
  </si>
  <si>
    <t>Venta de bienes -MOPT-Instituto Geográfico Nal</t>
  </si>
  <si>
    <t>I1311090200001</t>
  </si>
  <si>
    <t>Venta de bienes -FONAM- Ley 7554</t>
  </si>
  <si>
    <t>I1312010110001</t>
  </si>
  <si>
    <t>Servicio del Ferry Tempisque (Ley N° 7952)</t>
  </si>
  <si>
    <t>Servicios de transporte aeroportuario</t>
  </si>
  <si>
    <t>SERVICIOS DE TELECOMUNICACIONES Y CORREO</t>
  </si>
  <si>
    <t>I1312020300000</t>
  </si>
  <si>
    <t>Servicio 911</t>
  </si>
  <si>
    <t>Costo Transf. SWIFT</t>
  </si>
  <si>
    <t>I1312030102001</t>
  </si>
  <si>
    <t>Serv.Rec.Teso.Nac.</t>
  </si>
  <si>
    <t>Servicio de Recaudación Tesorería Nacional</t>
  </si>
  <si>
    <t>Servicios tributarios ley N°9355</t>
  </si>
  <si>
    <t>I1312030500000</t>
  </si>
  <si>
    <t>Alquiler de edificios</t>
  </si>
  <si>
    <t>Servicios de alcantarillado sanitario</t>
  </si>
  <si>
    <t>Servicios de instalación y derivación de aguas</t>
  </si>
  <si>
    <t>I1312090110001</t>
  </si>
  <si>
    <t>Venta Servicios de Capacitación CGR</t>
  </si>
  <si>
    <t>Venta de servicios metrológicos (MEIC) Ley Nº 8279</t>
  </si>
  <si>
    <t>Serv Amb SETENA</t>
  </si>
  <si>
    <t>I1312090230001</t>
  </si>
  <si>
    <t>Ingresos por inspección de cauces de dominio público</t>
  </si>
  <si>
    <t>I1312090400001</t>
  </si>
  <si>
    <t>I1312090410001</t>
  </si>
  <si>
    <t>Derechos de entrada a parques</t>
  </si>
  <si>
    <t>I1312090910001</t>
  </si>
  <si>
    <t>Costo confección documentos migratorios (Ley 8487)</t>
  </si>
  <si>
    <t>I1312090920001</t>
  </si>
  <si>
    <t>Venta de servicios -MOPT-Instituto Geográfico Nacional</t>
  </si>
  <si>
    <t>Honorarios por Servicios de Defensa Civil de la Víctima</t>
  </si>
  <si>
    <t>Venta de Servicio de Consulta de datos del TSE</t>
  </si>
  <si>
    <t>I1313010110001</t>
  </si>
  <si>
    <t>Licencias de conducir. Ley Nº 7055 del 11-12-86</t>
  </si>
  <si>
    <t>Canon  Consejo de Transporte Público. Ley Nº 7969</t>
  </si>
  <si>
    <t>Revisión de barcos por Capitanías de Puerto. Resol. Nº 40 del 13-6-52</t>
  </si>
  <si>
    <t>Derechos de inscripción en el Registro Naval. Art.33 Ley Nº 8000</t>
  </si>
  <si>
    <t>Derechos de zarpe de embarcaciones extranjeras. Art.32 Ley Nº 8000</t>
  </si>
  <si>
    <t>Canon por certificado de navegabilidad. Art.31 Ley Nº 8000</t>
  </si>
  <si>
    <t>I1313010350001</t>
  </si>
  <si>
    <t>Canon registro y licencias de pesca a barcos extranjeros. Modif. Ley Nº 6267. Art. 35 Ley Nº 8000</t>
  </si>
  <si>
    <t>DERECHOS ADMINISTRATIVOS A OTROS SERVICIOS PUBLICOS</t>
  </si>
  <si>
    <t>Derechos administrativos por servicios de educación</t>
  </si>
  <si>
    <t>Radio y Televisión Ley 1758</t>
  </si>
  <si>
    <t>Frecuencias Radio Ley 1758</t>
  </si>
  <si>
    <t>Concesión de Explotación minera ley N°8246</t>
  </si>
  <si>
    <t>Derechos de Inscripción de Gestión de Residuos</t>
  </si>
  <si>
    <t>Otros derechos administrativos a otros servicios públicos</t>
  </si>
  <si>
    <t>I1313020910001</t>
  </si>
  <si>
    <t>Permisos y renovación de cédulas de residencia</t>
  </si>
  <si>
    <t>I1321000000001</t>
  </si>
  <si>
    <t>I1321010000001</t>
  </si>
  <si>
    <t>20% de utilidades del IMAS. (Artículo 30, Ley Nº 8114 de 4-7-01)</t>
  </si>
  <si>
    <t>I1321020000001</t>
  </si>
  <si>
    <t>Dividendos Cemex. S.A.</t>
  </si>
  <si>
    <t>25% utilidades del INS (artículo 10 inciso b Ley N° 8653 de 07-08-2008)</t>
  </si>
  <si>
    <t>Concesión de obre pública</t>
  </si>
  <si>
    <t>I1322020000001</t>
  </si>
  <si>
    <t>I1322020100001</t>
  </si>
  <si>
    <t>INTERESES SOBRE TITULOS VALORES</t>
  </si>
  <si>
    <t>I1323010100001</t>
  </si>
  <si>
    <t>Intereses p otros equivalentes efect sect púb int</t>
  </si>
  <si>
    <t>Intereses sobre títulos valores de Organos Desconcentrados.</t>
  </si>
  <si>
    <t>Intereses sobre títulos valores de Empresas Públicas no Financieras.</t>
  </si>
  <si>
    <t>I1323010610001</t>
  </si>
  <si>
    <t>Instituto Nacional de Vivienda y Urbanismo. Intereses sobre bonos</t>
  </si>
  <si>
    <t>INTERESES Y COMISIONES SOBRE PRESTAMOS</t>
  </si>
  <si>
    <t>Intereses y comisiones sobre préstamos al Gobierno Central</t>
  </si>
  <si>
    <t>Intereses y comisiones sobre préstamos a Órganos Desconcentrados</t>
  </si>
  <si>
    <t>Intereses y comisiones sobre préstamos a Instituciones Descentralizadas no Empresariales</t>
  </si>
  <si>
    <t>Intereses y comisiones sobre préstamos a Gobiernos Locales</t>
  </si>
  <si>
    <t>Intereses y comisiones sobre préstamos a Empresas Públicas no Financieras.</t>
  </si>
  <si>
    <t>I1323020510001</t>
  </si>
  <si>
    <t>Deuda renegociada ICAA</t>
  </si>
  <si>
    <t>Intereses y comisiones sobre préstamos a Instituciones Públicas Financieras</t>
  </si>
  <si>
    <t>I1323020610001</t>
  </si>
  <si>
    <t>Deuda renegociada BCCR</t>
  </si>
  <si>
    <t>I1323020620001</t>
  </si>
  <si>
    <t>Deuda renegociada INVU</t>
  </si>
  <si>
    <t>Intereses y comisiones sobre préstamos al Sector Privado.</t>
  </si>
  <si>
    <t>Intereses y comisiones sobre préstamos al Sector Externo</t>
  </si>
  <si>
    <t>Intereses sobre cuentas corrientes y otros depósitos en Bancos Estatales</t>
  </si>
  <si>
    <t>Intereses sobre cuentas corrientes y Operaciones Bancos Estatales</t>
  </si>
  <si>
    <t>Diferencias por tipo de  cambio</t>
  </si>
  <si>
    <t>MULTAS, SANCIONES, REMATES Y CONFISCACIONES</t>
  </si>
  <si>
    <t>Multas de tránsito. Ley Nº 7331 de 30-3-93</t>
  </si>
  <si>
    <t>I1331010100001</t>
  </si>
  <si>
    <t>MULTAS DE TRANSITO. (LEY N? 7331 DE 30-3-93).</t>
  </si>
  <si>
    <t>Multas por atraso en pago de Impuestos</t>
  </si>
  <si>
    <t>Multas por atraso en pago bienes y servicios</t>
  </si>
  <si>
    <t>Sanciones administrativas y otros (Ley 7092 de 24-3-88)</t>
  </si>
  <si>
    <t>Ejecución Garantías de cumplimiento y participación</t>
  </si>
  <si>
    <t>Otras multas</t>
  </si>
  <si>
    <t>I1331090100001</t>
  </si>
  <si>
    <t>Multas Sugeval</t>
  </si>
  <si>
    <t>I1331090110001</t>
  </si>
  <si>
    <t>OTRAS MULTAS</t>
  </si>
  <si>
    <t>I1331090120001</t>
  </si>
  <si>
    <t>MULTAS POR INCUMPLIMIENTO</t>
  </si>
  <si>
    <t>I1331090130001</t>
  </si>
  <si>
    <t>MULTAS DE ADUANAS</t>
  </si>
  <si>
    <t>I1331090140001</t>
  </si>
  <si>
    <t>1% SOBRE UTILIDADES PROTECCION AL CONSUMIDOR</t>
  </si>
  <si>
    <t>I1331090150001</t>
  </si>
  <si>
    <t>MULTA SEGUN ART. 158 INCISO 3 DE LA LEY REGULADORA</t>
  </si>
  <si>
    <t>1% Protección al Consumidor</t>
  </si>
  <si>
    <t>Infracciones a las Leyes Laborales</t>
  </si>
  <si>
    <t>Multas ley 8246 Código de Miniería</t>
  </si>
  <si>
    <t>Multas artículo 36 ley N°9028 productos del tabaco</t>
  </si>
  <si>
    <t>Multas varias</t>
  </si>
  <si>
    <t>REMATES Y CONFISCACIONES</t>
  </si>
  <si>
    <t>Remates y confiscaciones</t>
  </si>
  <si>
    <t>Remates Ley Nº 6106 del  7de noviembre de 1977.</t>
  </si>
  <si>
    <t>Int.Mor Atra.Pag.Imp</t>
  </si>
  <si>
    <t>Reintegros en efectivo</t>
  </si>
  <si>
    <t>Reintegros de efectivo Ley Nº 7056</t>
  </si>
  <si>
    <t>I1391010000001</t>
  </si>
  <si>
    <t>I1391020000001</t>
  </si>
  <si>
    <t>Reintegros en efectivo --Dev. Cuotas Obrero Patroanal</t>
  </si>
  <si>
    <t>I1399010000001</t>
  </si>
  <si>
    <t>INGRESOS VARIOS NO ESPECIFICADOS</t>
  </si>
  <si>
    <t>I1399030000001</t>
  </si>
  <si>
    <t>I1399040000001</t>
  </si>
  <si>
    <t>I1399080000001</t>
  </si>
  <si>
    <t>I1399090000001</t>
  </si>
  <si>
    <t>I1399100000001</t>
  </si>
  <si>
    <t>I1399110000001</t>
  </si>
  <si>
    <t>I1399120000001</t>
  </si>
  <si>
    <t>I1399130000001</t>
  </si>
  <si>
    <t>TRANSFERENCIAS CORRIENTES DEL SECTOR PUBLICO</t>
  </si>
  <si>
    <t>I1411000000001</t>
  </si>
  <si>
    <t>Donaciones corrientes del Gobierno Central</t>
  </si>
  <si>
    <t>4.2</t>
  </si>
  <si>
    <t>I1411010000001</t>
  </si>
  <si>
    <t>Fideicomiso No. 955 Ministerio de Hacienda _ Banco</t>
  </si>
  <si>
    <t>Transferencias corrientes de Organos Desconcentrados</t>
  </si>
  <si>
    <t>I1412010000001</t>
  </si>
  <si>
    <t>DE ORGANOS DESCONCENTRADOS (FODESAF- OCIE).</t>
  </si>
  <si>
    <t>4.1</t>
  </si>
  <si>
    <t>Fodesaf -COMEDORES-MEP ley 8783 Art 3 inciso e)</t>
  </si>
  <si>
    <t>I1412010200001</t>
  </si>
  <si>
    <t>Fodesaf -MOPT</t>
  </si>
  <si>
    <t>Fodesaf -PRONAE</t>
  </si>
  <si>
    <t>Fodesaf-PRONAMYPE</t>
  </si>
  <si>
    <t>Fodesaf-Pens RNC Ley N° 8783</t>
  </si>
  <si>
    <t>Fodesaf-MEP-Comedores Juntas Ley N°8783</t>
  </si>
  <si>
    <t>Fodesaf-MEP-Avancemos ley N°8783</t>
  </si>
  <si>
    <t>Fodesaf-IMAS-Mujeres  Jefas de Hogar Ley No 8783</t>
  </si>
  <si>
    <t>Fodesaf-Desaf-L 8783</t>
  </si>
  <si>
    <t>I1412011000001</t>
  </si>
  <si>
    <t>Fodesaf-Ministerio Educación Pública</t>
  </si>
  <si>
    <t>I1412011100001</t>
  </si>
  <si>
    <t>Fodesaf-CONAI</t>
  </si>
  <si>
    <t>I1412011200001</t>
  </si>
  <si>
    <t>Fodesaf-IMAS Familias afectadas por emergencias</t>
  </si>
  <si>
    <t>I1412011300001</t>
  </si>
  <si>
    <t>Fodesaf-BANHVI-FOSUVI para familias afectadas por</t>
  </si>
  <si>
    <t>I1412011400001</t>
  </si>
  <si>
    <t>Fodesaf-BANHVI-FOSUVI contrucción planta</t>
  </si>
  <si>
    <t>Fodesaf-Mi primer Empleo</t>
  </si>
  <si>
    <t>I1412012000001</t>
  </si>
  <si>
    <t>Fodesaf-Ministerio Obras Públicas y Transporte</t>
  </si>
  <si>
    <t>I1412013000001</t>
  </si>
  <si>
    <t>Fodesaf-PRONAE</t>
  </si>
  <si>
    <t>Junta Administrativa del Registro Nacional. Ley Nº 7138 de 16-11-89</t>
  </si>
  <si>
    <t>I1412030000001</t>
  </si>
  <si>
    <t>Consejo Seguridad Vial  ley N° 8796</t>
  </si>
  <si>
    <t>I1412040000001</t>
  </si>
  <si>
    <t>PROMECE</t>
  </si>
  <si>
    <t>Comisión Nacional de Emergencias Ley N°8933</t>
  </si>
  <si>
    <t>Consejo Técnico de Aviación Civil Ley N°5222</t>
  </si>
  <si>
    <t>I1412070000001</t>
  </si>
  <si>
    <t>Dirección de Geología y Minas</t>
  </si>
  <si>
    <t>I1412080000001</t>
  </si>
  <si>
    <t>Sistema Nacional de Áreas de Conservación</t>
  </si>
  <si>
    <t>I1412090000001</t>
  </si>
  <si>
    <t>Unidad Ejecutora Programa Regularización del Catastro y Registro</t>
  </si>
  <si>
    <t>I1412110000001</t>
  </si>
  <si>
    <t>Instituto Meteorológico Nacional</t>
  </si>
  <si>
    <t>I1413010000001</t>
  </si>
  <si>
    <t>Cuotas Organismos Internacionales.</t>
  </si>
  <si>
    <t>Consejo Nacional de Investigaciones Científicas y Tecnológicas</t>
  </si>
  <si>
    <t>Junta Administrativa del Colegio San Luis Gonzaga</t>
  </si>
  <si>
    <t>Instituto Nacional de las Mujeres</t>
  </si>
  <si>
    <t>Patronato  Nacional  de la Infancia</t>
  </si>
  <si>
    <t>Instituto de Desarrollo Agrario</t>
  </si>
  <si>
    <t>I1413010800001</t>
  </si>
  <si>
    <t>Instituto Mixto de Ayuda Social</t>
  </si>
  <si>
    <t>Servicio Nac de aguas Subt Riego y Aven</t>
  </si>
  <si>
    <t>Autoridad Reguladora de Servicios Públicos</t>
  </si>
  <si>
    <t>Instituto Costarricense de Pesca y Acuicultura</t>
  </si>
  <si>
    <t>I1413011400001</t>
  </si>
  <si>
    <t>CUOTAS ORGANISMOS INTERNACIONALES. (LEY Nº3418 DE</t>
  </si>
  <si>
    <t>I1413011500001</t>
  </si>
  <si>
    <t>CUOTAS ORGANISMOS INTERNACIONAL 3418</t>
  </si>
  <si>
    <t>Instituto Nacional de Aprendizaje. Ley Nº7272 / 22-11-93</t>
  </si>
  <si>
    <t>Junta de Desarrollo de la Zona Sur. Ley Nº7730 de 20-12-97</t>
  </si>
  <si>
    <t>I1413050000001</t>
  </si>
  <si>
    <t>Senara Ley Fodea 7064 artículo 42</t>
  </si>
  <si>
    <t>I1413080000001</t>
  </si>
  <si>
    <t>Instituto Nacional de Fomento y Asesoría Municipal IFAM</t>
  </si>
  <si>
    <t>Transferencias de Municipalidades.  Ley 7729, Artículo 20</t>
  </si>
  <si>
    <t>I1414020000001</t>
  </si>
  <si>
    <t>Transferencias corrientes de Municipalidades</t>
  </si>
  <si>
    <t>I1415010000001</t>
  </si>
  <si>
    <t>Junta de Adm. Purtuaria y de Administración de la Vertiente Atlántica</t>
  </si>
  <si>
    <t>Consejo Nacional de la Producción</t>
  </si>
  <si>
    <t>Instituto Costarricens de Ferrocarriles</t>
  </si>
  <si>
    <t>I1415020000001</t>
  </si>
  <si>
    <t>Refinadora Costarricense de Petróleo- (Recope-Ley Nº7399, artículo 56)</t>
  </si>
  <si>
    <t>Transferencias corrientes de Instituciones  Públicas Financieras</t>
  </si>
  <si>
    <t>I1416010000001</t>
  </si>
  <si>
    <t>I1416010110001</t>
  </si>
  <si>
    <t>CUOTAS ORGANISMOS INTERNACIONALES. (LEY Nº 3418</t>
  </si>
  <si>
    <t>I1416010120001</t>
  </si>
  <si>
    <t>I1416010130001</t>
  </si>
  <si>
    <t>Banco Crédito Agrícola de Cartago</t>
  </si>
  <si>
    <t>I1416010210001</t>
  </si>
  <si>
    <t>I1416010220001</t>
  </si>
  <si>
    <t>I1416010230001</t>
  </si>
  <si>
    <t>I1416010500001</t>
  </si>
  <si>
    <t>Instituto Nacional de Seguros</t>
  </si>
  <si>
    <t>I1416010700001</t>
  </si>
  <si>
    <t>Instituto Nacional de Fomento y Asesoría Municipal</t>
  </si>
  <si>
    <t>I1416020000001</t>
  </si>
  <si>
    <t>INS-Parques Cultural</t>
  </si>
  <si>
    <t>I1421000000001</t>
  </si>
  <si>
    <t>Del Sector Privado (Código Notarial. Ley Nº 7764)</t>
  </si>
  <si>
    <t>I1421010000001</t>
  </si>
  <si>
    <t>Código Notarial Ley N° 7764.</t>
  </si>
  <si>
    <t>I1423000000001</t>
  </si>
  <si>
    <t>Arquidiócesis de San José</t>
  </si>
  <si>
    <t>I1424000000001</t>
  </si>
  <si>
    <t>Asociación de DesarrolloIntegral de Bustamante de Desamparados</t>
  </si>
  <si>
    <t>TRANSFERECIAS CORRIENTES DEL SECTOR EXTERNO</t>
  </si>
  <si>
    <t>Transfererencias corrientes de Organismos Internacionales</t>
  </si>
  <si>
    <t>I1431010000001</t>
  </si>
  <si>
    <t>Donación BIRF Compras Públicas</t>
  </si>
  <si>
    <t>I1431020000001</t>
  </si>
  <si>
    <t>Donación PNUD Catastro</t>
  </si>
  <si>
    <t>I1431030000001</t>
  </si>
  <si>
    <t>Donación BCIE-Comunicación Política con los Ciudadanos</t>
  </si>
  <si>
    <t>Transfererencias corrientes de Gobiernos Extranjeros</t>
  </si>
  <si>
    <t>I1432010000001</t>
  </si>
  <si>
    <t>Donación del Ministerio de Relaciones Exteriores de Finlandia</t>
  </si>
  <si>
    <t>I1432020000001</t>
  </si>
  <si>
    <t>Donación República de China</t>
  </si>
  <si>
    <t>I1432030000001</t>
  </si>
  <si>
    <t>Donación Union Europea Programa de Seguridad Ciudadana</t>
  </si>
  <si>
    <t>Donación Rep. Corea Inicativa de Cooperación entre Corea y América Latina</t>
  </si>
  <si>
    <t>I1432050000001</t>
  </si>
  <si>
    <t>Subvención de la Unión Europea para el Fortalecimiento del Programa Justicia Restaurativa- Poder Judicial</t>
  </si>
  <si>
    <t>I2111000000002</t>
  </si>
  <si>
    <t>5.1</t>
  </si>
  <si>
    <t>I2113000000004</t>
  </si>
  <si>
    <t>RECUPERACION Y ANTICIPOS POR OBRAS DE UTILIDAD PUBLICA</t>
  </si>
  <si>
    <t>Vias de comunicación</t>
  </si>
  <si>
    <t>RECUPERACION DE PRESTAMOS</t>
  </si>
  <si>
    <t>RECUPERACION DE PRESTAMOS AL SECTOR PUBLICO</t>
  </si>
  <si>
    <t>Recuperación de préstamos a Organos Desconcentrados</t>
  </si>
  <si>
    <t>RECUPERACION DE PRESTAMOS AL SECTOR PRIVADO</t>
  </si>
  <si>
    <t>RECUPERACION DE PRESTAMOS AL SECTOR EXTERNO</t>
  </si>
  <si>
    <t>RECUPERACION DE OTRAS INVERSIONES</t>
  </si>
  <si>
    <t>TRANSFERECIAS DE CAPITAL DEL SECTOR PUBLICO</t>
  </si>
  <si>
    <t>Transferencias de capital  de Organos Desconcentrados</t>
  </si>
  <si>
    <t>I2412010000060</t>
  </si>
  <si>
    <t>Proyecto de desarrollo Agricola Peninsula deNicoya -PRODAPEN-</t>
  </si>
  <si>
    <t>5.4</t>
  </si>
  <si>
    <t>I2412020000060</t>
  </si>
  <si>
    <t>Dirección Ejecutora deProyectos de Mideplan (DEP)</t>
  </si>
  <si>
    <t>I2412030000060</t>
  </si>
  <si>
    <t>Instituto Metereológico Nacional</t>
  </si>
  <si>
    <t>I2412050000060</t>
  </si>
  <si>
    <t>Unidad de Coordinacióndel Proyecto Limón Ciudad Puerto</t>
  </si>
  <si>
    <t>I2412060000060</t>
  </si>
  <si>
    <t>I2412070000060</t>
  </si>
  <si>
    <t>Instituto Meteorológico Nacional (Dirección de Agua)</t>
  </si>
  <si>
    <t>I2412080000060</t>
  </si>
  <si>
    <t>FODESAF - Ministerio de Cultura y Juventud</t>
  </si>
  <si>
    <t>I2412090000060</t>
  </si>
  <si>
    <t>I2412100000060</t>
  </si>
  <si>
    <t>Consejo Nacional de la Política Pública de la Pers</t>
  </si>
  <si>
    <t>Museo de Arte Costarricense</t>
  </si>
  <si>
    <t>I2412120000060</t>
  </si>
  <si>
    <t>Museo de Arte y Diseño Contemporáneo (MADC)</t>
  </si>
  <si>
    <t>I2412130000060</t>
  </si>
  <si>
    <t>Sistema Nacional de Educación Musical (SINEM)</t>
  </si>
  <si>
    <t>Dirección Nacional de Centros de Educación y Nutrición y de Centros Infantiles de Atención Integral (Dirección de CEN-CINAI)</t>
  </si>
  <si>
    <t>Transferencias de capital de Instituciones Descentralizadas no Empresariales</t>
  </si>
  <si>
    <t>Transfererencias de capital de Organismos Internacionales</t>
  </si>
  <si>
    <t>I2431010000063</t>
  </si>
  <si>
    <t>Transferencias de Capital Sector Externo de Organizaciones Internacionales  - Donaciones de las Naciones Unidas</t>
  </si>
  <si>
    <t>I2431020000064</t>
  </si>
  <si>
    <t>Donaciones Comunidad Económica Europea</t>
  </si>
  <si>
    <t>I2431020000065</t>
  </si>
  <si>
    <t>Donación BIRF</t>
  </si>
  <si>
    <t>I2432010000066</t>
  </si>
  <si>
    <t>I2432010000069</t>
  </si>
  <si>
    <t>Donacion de la Republica de China</t>
  </si>
  <si>
    <t>I2432020000067</t>
  </si>
  <si>
    <t>Donaciones del Gobierno de USA - OIJ</t>
  </si>
  <si>
    <t>I2432030000068</t>
  </si>
  <si>
    <t>Canclación de Operaciones Cuasifiscales del Banco Central</t>
  </si>
  <si>
    <t>I2432040000070</t>
  </si>
  <si>
    <t>Otras transferencias de capital del Sector Externo</t>
  </si>
  <si>
    <t>I2510000000001</t>
  </si>
  <si>
    <t>Otros Ingresos de Capital</t>
  </si>
  <si>
    <t>5.5</t>
  </si>
  <si>
    <t>I2510000000121</t>
  </si>
  <si>
    <t>Reintegro e Intereses del Crédito Externo PL-480</t>
  </si>
  <si>
    <t>Préstamos directos de Organos Desconcentrados</t>
  </si>
  <si>
    <t>CREDITO INTERNO DE PROVEEDORES</t>
  </si>
  <si>
    <t>Crédito interno de preveedores</t>
  </si>
  <si>
    <t>TITULOS VALORES</t>
  </si>
  <si>
    <t>I3131000000280</t>
  </si>
  <si>
    <t>EMISION TITULOS VALORES DE DEUDA INTERNA</t>
  </si>
  <si>
    <t>I3131000000290</t>
  </si>
  <si>
    <t>BONOS DE CONTRIBUCION DEL ESTADO  A LOS PARTIDOS</t>
  </si>
  <si>
    <t>Colocación de títulos  valores  de corto plazo</t>
  </si>
  <si>
    <t>Titulos Valores Deuda Interna. Contribucion del Estado Deuda Política</t>
  </si>
  <si>
    <t>Emision de Titulos Valores Deuda Inter.Caja Unica</t>
  </si>
  <si>
    <t>I3131010100280</t>
  </si>
  <si>
    <t>Titulos Valores Deuda Interna</t>
  </si>
  <si>
    <t>I3131020000283</t>
  </si>
  <si>
    <t>Emisión de Títulos Valores Deuda Interna.Emisión Especial Fideicomiso Agropecuario</t>
  </si>
  <si>
    <t>I3131020100000</t>
  </si>
  <si>
    <t>I3131020100290</t>
  </si>
  <si>
    <t>PRESTAMOS DE INSTITUCIONES INTERNACIONALES DE DESARROLLO</t>
  </si>
  <si>
    <t>I3211010100450</t>
  </si>
  <si>
    <t>Crédito BCIE-CR-26 FDS, Ley Nº7639 Programa deInfraestructura Universidad Nacional</t>
  </si>
  <si>
    <t>I3211010200451</t>
  </si>
  <si>
    <t>Préstamo. BCIE-1129 CR Ley 7659</t>
  </si>
  <si>
    <t>I3211010300452</t>
  </si>
  <si>
    <t>Crédito BCIE-1605-, Ley Nº8359 de 3/6/2003</t>
  </si>
  <si>
    <t>I3211010400453</t>
  </si>
  <si>
    <t>CRÉDITO BCIE 1709 PROGRAMA DE GESTIÓN INTEGRADA DE</t>
  </si>
  <si>
    <t>I3211010500513</t>
  </si>
  <si>
    <t>Crédito BCIE-2157, Ley 9327 Proyecto de Mercado</t>
  </si>
  <si>
    <t>I3211020100490</t>
  </si>
  <si>
    <t>Credito BID CR-569 L-73766 Preinv.</t>
  </si>
  <si>
    <t>I3211020200491</t>
  </si>
  <si>
    <t>Credito BID CR-636 L-7296 Sum. Agua Pot.</t>
  </si>
  <si>
    <t>I3211020300492</t>
  </si>
  <si>
    <t>Credito BID 637 Infraest. Sanit. Limón.</t>
  </si>
  <si>
    <t>I3211020400493</t>
  </si>
  <si>
    <t>Credito. BID 711 Programa Mej. Salud.</t>
  </si>
  <si>
    <t>I3211020500494</t>
  </si>
  <si>
    <t>Credito BID 712 Programa Mej.Servicio Salud.</t>
  </si>
  <si>
    <t>I3211020600495</t>
  </si>
  <si>
    <t>Credito BID 859-OC-CR Ley 7496</t>
  </si>
  <si>
    <t>I3211020700496</t>
  </si>
  <si>
    <t>Credito BID 1010/OC-CR.</t>
  </si>
  <si>
    <t>I3211020800497</t>
  </si>
  <si>
    <t>Crédito BID.1030/OC-CR Ley 7760</t>
  </si>
  <si>
    <t>I3211020900498</t>
  </si>
  <si>
    <t>Crédito BID 1284</t>
  </si>
  <si>
    <t>I3211021000499</t>
  </si>
  <si>
    <t>Crédito BID 1377/OC-CR, Segunda Etapa del Prog.Modernización de la Administración de Justicia,Ley Nº 8273</t>
  </si>
  <si>
    <t>I3211021100500</t>
  </si>
  <si>
    <t>Crédito BID 1451/OC-CR, LEY Nº8403, Programa deDesarrollo del Sector Salud.</t>
  </si>
  <si>
    <t>I3211021200501</t>
  </si>
  <si>
    <t>Crédito BID  667 L-7315 Mej.Educación</t>
  </si>
  <si>
    <t>I3211021300502</t>
  </si>
  <si>
    <t>Crédito BID 1436 OC. CR., Ley Nº8408 Programa deFomento de la Producción Agropecuaria Sostenible.</t>
  </si>
  <si>
    <t>I3211021400503</t>
  </si>
  <si>
    <t>Crédito BID N° 1566-OC-CR-Programa de Desarrollo</t>
  </si>
  <si>
    <t>I3211021500504</t>
  </si>
  <si>
    <t>Crédito BID Nº 2007/-OC-CR-Programa de Infraestruc</t>
  </si>
  <si>
    <t>I3211021600505</t>
  </si>
  <si>
    <t>Crédito BID N° 2098/-OC-CR-Programa Red</t>
  </si>
  <si>
    <t>I3211021700506</t>
  </si>
  <si>
    <t>Credito BID No.1824/OC-CR-Programa de turismo en</t>
  </si>
  <si>
    <t>Crédito BID Nº 2526/OC-CR-Programa para la Prevención de la Violencia y Promoción de la Inclusión Social Ley Nº9025</t>
  </si>
  <si>
    <t>I3211021900508</t>
  </si>
  <si>
    <t>Programa de Innovación y Capital Humano para la</t>
  </si>
  <si>
    <t>I3211022000509</t>
  </si>
  <si>
    <t>BID Nº 3071/OC-CR Programa de Infraestructura</t>
  </si>
  <si>
    <t>I3211022100510</t>
  </si>
  <si>
    <t>BID Nº 3072/CH-CR Programa de Infraestructura</t>
  </si>
  <si>
    <t>I3211030100530</t>
  </si>
  <si>
    <t>Prest. BIRF 3654-CR Ley 7441</t>
  </si>
  <si>
    <t>I3211030200514</t>
  </si>
  <si>
    <t>Crédito BIRF 8593-CR, Ley No 9396, Programa por Re</t>
  </si>
  <si>
    <t>I3211030200531</t>
  </si>
  <si>
    <t>Cred.BIRF 4557-CR</t>
  </si>
  <si>
    <t>I3211030300532</t>
  </si>
  <si>
    <t>Crédito BIRF 70-68-CR, Ley Nº8269, Proyecto deFortalecimiento y Modernización del Sector Salud.</t>
  </si>
  <si>
    <t>I3211030400533</t>
  </si>
  <si>
    <t>Crédito BIRF Nº7284-CR Proyecto de Equidad y</t>
  </si>
  <si>
    <t>I3211030500534</t>
  </si>
  <si>
    <t>CREDITO BIRF Nº 7388-CR Proyecto Introducción</t>
  </si>
  <si>
    <t>I3211030500535</t>
  </si>
  <si>
    <t>Credito BIRF N°7594-CR opcion de Desembolso</t>
  </si>
  <si>
    <t>I3211030500536</t>
  </si>
  <si>
    <t>CREDITO BIRF N° 7498-CR Proyecto de Limón</t>
  </si>
  <si>
    <t>I3211030600537</t>
  </si>
  <si>
    <t>Crédito BIRF Nº7686-CR Apoyo de Políticas deDesarrollo de las Finanzas Públicas y la Competitividad; Ley 8843.</t>
  </si>
  <si>
    <t>CREDITO BIRF N° 8194-CR Proyecto de Mejoramiento</t>
  </si>
  <si>
    <t>I3211050100610</t>
  </si>
  <si>
    <t>Préstamo FIDA</t>
  </si>
  <si>
    <t>I3211090100650</t>
  </si>
  <si>
    <t>Préstamo CR-P4 Ley 8559 Proyecto de Mejoramiento</t>
  </si>
  <si>
    <t>I3211090200660</t>
  </si>
  <si>
    <t>Préstamo Corporación Andina De Fomento Ley Nº8844</t>
  </si>
  <si>
    <t>I3212001000511</t>
  </si>
  <si>
    <t>Crédito entre el Gobierno de Costa Rica y el Banco</t>
  </si>
  <si>
    <t>I3212002000512</t>
  </si>
  <si>
    <t>I3212010000690</t>
  </si>
  <si>
    <t>Créd. del Gob. de los EEUU (Conv.PL-480 LeyesNº6945-6978-7019-7059-7098-7203 y 7307 de 19/01/8427/12/84, 2612/85, 01/04/87, 23/09/88, 29/09/90 y</t>
  </si>
  <si>
    <t>I3212030000692</t>
  </si>
  <si>
    <t>Crédito KFW 2002-65-066 Programa de Rehabilitacióny Mantenimiento de la Red Vial Cantonal, LeyesNos. 6979, 7132 y 7109 del 20/12/84, 08/09/89 y 16</t>
  </si>
  <si>
    <t>I3212030000693</t>
  </si>
  <si>
    <t>Préstamos KFW Programa de Agua Potable y</t>
  </si>
  <si>
    <t>I3213010000730</t>
  </si>
  <si>
    <t>Préstamo Export-Import Bank de la República deChina Ley Nº7624 Proyecto Construcción CarreteraFlorencia -Naranjo.</t>
  </si>
  <si>
    <t>COLOCACIÓN DE TITULOS VALORES EN EL EXTERIOR</t>
  </si>
  <si>
    <t>I3232010000890</t>
  </si>
  <si>
    <t>COLOCACIÓN DE TÍTULOS VALORES DEUDA EXTERNA</t>
  </si>
  <si>
    <t>I3311000000900</t>
  </si>
  <si>
    <t>SUPERÁVIT</t>
  </si>
  <si>
    <t>I3311000000980</t>
  </si>
  <si>
    <t>I3311030000980</t>
  </si>
  <si>
    <t>Superavir de la Defensoria de los Habitantes de laRepublica</t>
  </si>
  <si>
    <t>I3311040000980</t>
  </si>
  <si>
    <t>Superavir del Poder Judicial</t>
  </si>
  <si>
    <t>I3311050000980</t>
  </si>
  <si>
    <t>Superávit Asamblea Legislativa</t>
  </si>
  <si>
    <t>I3311060000905</t>
  </si>
  <si>
    <t>Superávit Contraloría Geneal de la República</t>
  </si>
  <si>
    <t>I3311060000906</t>
  </si>
  <si>
    <t>I3321010000922</t>
  </si>
  <si>
    <t>Superávit Específico Colocación Títulos en el</t>
  </si>
  <si>
    <t>I3321010000923</t>
  </si>
  <si>
    <t>Superávit Específico de la donación de la Unión Europea</t>
  </si>
  <si>
    <t>RECURSOS DE EMISION MONETARIA</t>
  </si>
  <si>
    <t>Crédito BID N°3488/OC-CR-Programa de Integración Fronteriza (PIF) Ley N°9451</t>
  </si>
  <si>
    <t>LEY</t>
  </si>
  <si>
    <t>DEL</t>
  </si>
  <si>
    <t>DE LA</t>
  </si>
  <si>
    <t>DE LAS</t>
  </si>
  <si>
    <t>Ley 2/</t>
  </si>
  <si>
    <t>LEY DEL EJERCICIO ECONÓMICO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</si>
</sst>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6"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3">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49" fontId="4" fillId="0" borderId="0" xfId="0" applyNumberFormat="1" applyFont="1" applyAlignment="1">
      <alignment horizontal="right" vertical="top"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49" fontId="5" fillId="0" borderId="0" xfId="0" applyNumberFormat="1" applyFont="1" applyAlignment="1">
      <alignment horizontal="justify" vertical="top"/>
    </xf>
    <xf numFmtId="49" fontId="4" fillId="0" borderId="0" xfId="0" applyNumberFormat="1" applyFont="1" applyAlignment="1">
      <alignment horizontal="center" vertical="center"/>
    </xf>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62</xdr:row>
      <xdr:rowOff>123825</xdr:rowOff>
    </xdr:from>
    <xdr:to>
      <xdr:col>8</xdr:col>
      <xdr:colOff>304800</xdr:colOff>
      <xdr:row>72</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2724150</xdr:colOff>
      <xdr:row>65</xdr:row>
      <xdr:rowOff>66675</xdr:rowOff>
    </xdr:from>
    <xdr:to>
      <xdr:col>4</xdr:col>
      <xdr:colOff>247650</xdr:colOff>
      <xdr:row>66</xdr:row>
      <xdr:rowOff>133350</xdr:rowOff>
    </xdr:to>
    <xdr:sp macro="[0]!Cuadros" textlink="">
      <xdr:nvSpPr>
        <xdr:cNvPr id="2" name="1 Rectángulo redondeado"/>
        <xdr:cNvSpPr/>
      </xdr:nvSpPr>
      <xdr:spPr>
        <a:xfrm>
          <a:off x="4819650" y="124587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7"/>
  <sheetViews>
    <sheetView showGridLines="0" workbookViewId="0">
      <selection activeCell="B6" sqref="B6"/>
    </sheetView>
  </sheetViews>
  <sheetFormatPr baseColWidth="10" defaultRowHeight="15" x14ac:dyDescent="0.25"/>
  <cols>
    <col min="1" max="1" width="4.85546875" customWidth="1"/>
    <col min="2" max="2" width="33" customWidth="1"/>
    <col min="3" max="3" width="90.28515625" customWidth="1"/>
  </cols>
  <sheetData>
    <row r="2" spans="1:3" x14ac:dyDescent="0.25">
      <c r="A2" t="s">
        <v>4234</v>
      </c>
    </row>
    <row r="4" spans="1:3" x14ac:dyDescent="0.25">
      <c r="B4" s="116" t="s">
        <v>4221</v>
      </c>
    </row>
    <row r="6" spans="1:3" x14ac:dyDescent="0.25">
      <c r="B6" t="s">
        <v>4238</v>
      </c>
    </row>
    <row r="7" spans="1:3" x14ac:dyDescent="0.25">
      <c r="B7" s="43" t="s">
        <v>4222</v>
      </c>
    </row>
    <row r="8" spans="1:3" x14ac:dyDescent="0.25">
      <c r="B8" s="43" t="s">
        <v>4223</v>
      </c>
    </row>
    <row r="9" spans="1:3" x14ac:dyDescent="0.25">
      <c r="B9" s="43" t="s">
        <v>4224</v>
      </c>
    </row>
    <row r="10" spans="1:3" x14ac:dyDescent="0.25">
      <c r="B10" s="43" t="s">
        <v>4225</v>
      </c>
    </row>
    <row r="11" spans="1:3" x14ac:dyDescent="0.25">
      <c r="B11" s="43" t="s">
        <v>4226</v>
      </c>
    </row>
    <row r="13" spans="1:3" x14ac:dyDescent="0.25">
      <c r="A13" s="26" t="s">
        <v>3470</v>
      </c>
    </row>
    <row r="15" spans="1:3" x14ac:dyDescent="0.25">
      <c r="B15" s="15" t="s">
        <v>3471</v>
      </c>
      <c r="C15" s="15" t="s">
        <v>2107</v>
      </c>
    </row>
    <row r="16" spans="1:3" x14ac:dyDescent="0.25">
      <c r="B16" s="115" t="s">
        <v>3494</v>
      </c>
      <c r="C16" s="114" t="s">
        <v>4177</v>
      </c>
    </row>
    <row r="17" spans="1:3" ht="60" x14ac:dyDescent="0.25">
      <c r="B17" s="115" t="s">
        <v>4813</v>
      </c>
      <c r="C17" s="114" t="s">
        <v>4178</v>
      </c>
    </row>
    <row r="18" spans="1:3" x14ac:dyDescent="0.25">
      <c r="C18" s="114"/>
    </row>
    <row r="19" spans="1:3" ht="49.5" customHeight="1" x14ac:dyDescent="0.25">
      <c r="B19" s="115" t="s">
        <v>4814</v>
      </c>
      <c r="C19" s="114" t="s">
        <v>4179</v>
      </c>
    </row>
    <row r="20" spans="1:3" ht="15" customHeight="1" x14ac:dyDescent="0.25">
      <c r="B20" s="115"/>
      <c r="C20" s="114"/>
    </row>
    <row r="22" spans="1:3" x14ac:dyDescent="0.25">
      <c r="A22" s="26" t="s">
        <v>3491</v>
      </c>
    </row>
    <row r="23" spans="1:3" ht="30" x14ac:dyDescent="0.25">
      <c r="B23" s="115" t="s">
        <v>4181</v>
      </c>
      <c r="C23" s="114" t="s">
        <v>4180</v>
      </c>
    </row>
    <row r="24" spans="1:3" ht="50.25" customHeight="1" x14ac:dyDescent="0.25">
      <c r="B24" s="115" t="s">
        <v>4182</v>
      </c>
      <c r="C24" s="114" t="s">
        <v>4183</v>
      </c>
    </row>
    <row r="25" spans="1:3" ht="51.75" customHeight="1" x14ac:dyDescent="0.25">
      <c r="B25" s="115" t="s">
        <v>4184</v>
      </c>
      <c r="C25" s="114" t="s">
        <v>4227</v>
      </c>
    </row>
    <row r="26" spans="1:3" ht="51" customHeight="1" x14ac:dyDescent="0.25">
      <c r="B26" s="115" t="s">
        <v>4185</v>
      </c>
      <c r="C26" s="114" t="s">
        <v>4228</v>
      </c>
    </row>
    <row r="27" spans="1:3" ht="52.5" customHeight="1" x14ac:dyDescent="0.25">
      <c r="B27" s="115" t="s">
        <v>4186</v>
      </c>
      <c r="C27" s="114" t="s">
        <v>4187</v>
      </c>
    </row>
    <row r="28" spans="1:3" ht="30" x14ac:dyDescent="0.25">
      <c r="B28" s="115" t="s">
        <v>3492</v>
      </c>
      <c r="C28" s="114" t="s">
        <v>4188</v>
      </c>
    </row>
    <row r="29" spans="1:3" x14ac:dyDescent="0.25">
      <c r="B29" s="115"/>
      <c r="C29" s="114"/>
    </row>
    <row r="30" spans="1:3" ht="69.75" customHeight="1" x14ac:dyDescent="0.25">
      <c r="B30" s="115" t="s">
        <v>3495</v>
      </c>
      <c r="C30" s="114" t="s">
        <v>4189</v>
      </c>
    </row>
    <row r="31" spans="1:3" ht="54.75" customHeight="1" x14ac:dyDescent="0.25">
      <c r="B31" s="115" t="s">
        <v>3496</v>
      </c>
      <c r="C31" s="114" t="s">
        <v>4190</v>
      </c>
    </row>
    <row r="32" spans="1:3" ht="30" x14ac:dyDescent="0.25">
      <c r="B32" s="115" t="s">
        <v>3490</v>
      </c>
      <c r="C32" s="114" t="s">
        <v>4191</v>
      </c>
    </row>
    <row r="34" spans="1:3" ht="24.75" customHeight="1" x14ac:dyDescent="0.25">
      <c r="A34" s="17" t="s">
        <v>4192</v>
      </c>
    </row>
    <row r="35" spans="1:3" ht="18.75" customHeight="1" x14ac:dyDescent="0.25">
      <c r="B35" s="15" t="s">
        <v>2138</v>
      </c>
      <c r="C35" s="15" t="s">
        <v>2107</v>
      </c>
    </row>
    <row r="36" spans="1:3" x14ac:dyDescent="0.25">
      <c r="B36" s="115" t="s">
        <v>0</v>
      </c>
      <c r="C36" s="114" t="s">
        <v>3493</v>
      </c>
    </row>
    <row r="37" spans="1:3" ht="38.25" customHeight="1" x14ac:dyDescent="0.25">
      <c r="B37" s="115" t="s">
        <v>1</v>
      </c>
      <c r="C37" s="114" t="s">
        <v>4193</v>
      </c>
    </row>
    <row r="38" spans="1:3" ht="38.25" customHeight="1" x14ac:dyDescent="0.25">
      <c r="B38" s="115" t="s">
        <v>1878</v>
      </c>
      <c r="C38" s="114" t="s">
        <v>4194</v>
      </c>
    </row>
    <row r="39" spans="1:3" ht="36.75" customHeight="1" x14ac:dyDescent="0.25">
      <c r="B39" s="115" t="s">
        <v>1879</v>
      </c>
      <c r="C39" s="114" t="s">
        <v>4195</v>
      </c>
    </row>
    <row r="40" spans="1:3" ht="42.75" customHeight="1" x14ac:dyDescent="0.25">
      <c r="B40" s="115" t="s">
        <v>2096</v>
      </c>
      <c r="C40" s="114" t="s">
        <v>4196</v>
      </c>
    </row>
    <row r="41" spans="1:3" ht="36.75" customHeight="1" x14ac:dyDescent="0.25">
      <c r="B41" s="115" t="s">
        <v>1225</v>
      </c>
      <c r="C41" s="114" t="s">
        <v>4229</v>
      </c>
    </row>
    <row r="42" spans="1:3" ht="36" customHeight="1" x14ac:dyDescent="0.25">
      <c r="B42" s="115" t="s">
        <v>1880</v>
      </c>
      <c r="C42" s="114" t="s">
        <v>2133</v>
      </c>
    </row>
    <row r="43" spans="1:3" ht="37.5" customHeight="1" x14ac:dyDescent="0.25">
      <c r="B43" s="115" t="s">
        <v>2</v>
      </c>
      <c r="C43" s="114" t="s">
        <v>4197</v>
      </c>
    </row>
    <row r="44" spans="1:3" ht="37.5" customHeight="1" x14ac:dyDescent="0.25">
      <c r="B44" s="115" t="s">
        <v>3</v>
      </c>
      <c r="C44" s="114" t="s">
        <v>4170</v>
      </c>
    </row>
    <row r="45" spans="1:3" ht="35.25" customHeight="1" x14ac:dyDescent="0.25">
      <c r="B45" s="115" t="s">
        <v>4</v>
      </c>
      <c r="C45" s="114" t="s">
        <v>4171</v>
      </c>
    </row>
    <row r="46" spans="1:3" ht="36.75" customHeight="1" x14ac:dyDescent="0.25">
      <c r="B46" s="115" t="s">
        <v>4198</v>
      </c>
      <c r="C46" s="114" t="s">
        <v>4199</v>
      </c>
    </row>
    <row r="47" spans="1:3" ht="21" customHeight="1" x14ac:dyDescent="0.25">
      <c r="B47" s="115" t="s">
        <v>4200</v>
      </c>
      <c r="C47" s="114" t="s">
        <v>4201</v>
      </c>
    </row>
    <row r="48" spans="1:3" ht="37.5" customHeight="1" x14ac:dyDescent="0.25">
      <c r="B48" s="115" t="s">
        <v>6</v>
      </c>
      <c r="C48" s="114" t="s">
        <v>4172</v>
      </c>
    </row>
    <row r="49" spans="1:3" ht="21" customHeight="1" x14ac:dyDescent="0.25">
      <c r="B49" s="115" t="s">
        <v>7</v>
      </c>
      <c r="C49" s="114" t="s">
        <v>4202</v>
      </c>
    </row>
    <row r="50" spans="1:3" ht="24.75" customHeight="1" x14ac:dyDescent="0.25">
      <c r="B50" s="115" t="s">
        <v>4804</v>
      </c>
      <c r="C50" s="114" t="s">
        <v>4203</v>
      </c>
    </row>
    <row r="52" spans="1:3" ht="20.25" customHeight="1" x14ac:dyDescent="0.25">
      <c r="A52" s="17" t="s">
        <v>4204</v>
      </c>
    </row>
    <row r="53" spans="1:3" ht="20.25" customHeight="1" x14ac:dyDescent="0.25">
      <c r="B53" s="15" t="s">
        <v>2138</v>
      </c>
      <c r="C53" s="15" t="s">
        <v>2107</v>
      </c>
    </row>
    <row r="54" spans="1:3" x14ac:dyDescent="0.25">
      <c r="B54" s="115" t="s">
        <v>2097</v>
      </c>
      <c r="C54" s="114" t="s">
        <v>2134</v>
      </c>
    </row>
    <row r="55" spans="1:3" x14ac:dyDescent="0.25">
      <c r="B55" s="115" t="s">
        <v>2098</v>
      </c>
      <c r="C55" s="114" t="s">
        <v>2135</v>
      </c>
    </row>
    <row r="56" spans="1:3" ht="37.5" customHeight="1" x14ac:dyDescent="0.25">
      <c r="B56" s="115" t="s">
        <v>3</v>
      </c>
      <c r="C56" s="114" t="s">
        <v>4170</v>
      </c>
    </row>
    <row r="57" spans="1:3" ht="38.25" customHeight="1" x14ac:dyDescent="0.25">
      <c r="B57" s="115" t="s">
        <v>2099</v>
      </c>
      <c r="C57" s="114" t="s">
        <v>4171</v>
      </c>
    </row>
    <row r="58" spans="1:3" x14ac:dyDescent="0.25">
      <c r="B58" s="115" t="s">
        <v>1880</v>
      </c>
      <c r="C58" s="114" t="s">
        <v>2136</v>
      </c>
    </row>
    <row r="59" spans="1:3" x14ac:dyDescent="0.25">
      <c r="B59" s="115" t="s">
        <v>2100</v>
      </c>
      <c r="C59" s="114" t="s">
        <v>2137</v>
      </c>
    </row>
    <row r="60" spans="1:3" ht="24.75" customHeight="1" x14ac:dyDescent="0.25">
      <c r="B60" s="115" t="s">
        <v>4804</v>
      </c>
      <c r="C60" s="114" t="s">
        <v>4203</v>
      </c>
    </row>
    <row r="62" spans="1:3" x14ac:dyDescent="0.25">
      <c r="A62" s="17" t="s">
        <v>4205</v>
      </c>
    </row>
    <row r="64" spans="1:3" x14ac:dyDescent="0.25">
      <c r="B64" s="115" t="s">
        <v>3497</v>
      </c>
      <c r="C64" s="115" t="s">
        <v>4214</v>
      </c>
    </row>
    <row r="65" spans="1:3" x14ac:dyDescent="0.25">
      <c r="B65" s="115" t="s">
        <v>3498</v>
      </c>
      <c r="C65" s="115" t="s">
        <v>4215</v>
      </c>
    </row>
    <row r="66" spans="1:3" x14ac:dyDescent="0.25">
      <c r="B66" s="115" t="s">
        <v>3499</v>
      </c>
      <c r="C66" s="115" t="s">
        <v>4216</v>
      </c>
    </row>
    <row r="67" spans="1:3" x14ac:dyDescent="0.25">
      <c r="B67" s="115" t="s">
        <v>3500</v>
      </c>
      <c r="C67" s="115" t="s">
        <v>4230</v>
      </c>
    </row>
    <row r="68" spans="1:3" x14ac:dyDescent="0.25">
      <c r="B68" s="115" t="s">
        <v>1236</v>
      </c>
      <c r="C68" s="115" t="s">
        <v>4217</v>
      </c>
    </row>
    <row r="69" spans="1:3" x14ac:dyDescent="0.25">
      <c r="B69" s="115" t="s">
        <v>3501</v>
      </c>
      <c r="C69" s="115" t="s">
        <v>4218</v>
      </c>
    </row>
    <row r="70" spans="1:3" x14ac:dyDescent="0.25">
      <c r="B70" s="115" t="s">
        <v>3502</v>
      </c>
      <c r="C70" s="115" t="s">
        <v>4219</v>
      </c>
    </row>
    <row r="71" spans="1:3" x14ac:dyDescent="0.25">
      <c r="B71" s="115" t="s">
        <v>3503</v>
      </c>
      <c r="C71" s="115" t="s">
        <v>4231</v>
      </c>
    </row>
    <row r="72" spans="1:3" x14ac:dyDescent="0.25">
      <c r="B72" s="115" t="s">
        <v>2098</v>
      </c>
      <c r="C72" s="115" t="s">
        <v>4220</v>
      </c>
    </row>
    <row r="73" spans="1:3" x14ac:dyDescent="0.25">
      <c r="B73" s="115" t="s">
        <v>2100</v>
      </c>
      <c r="C73" s="115" t="s">
        <v>4232</v>
      </c>
    </row>
    <row r="74" spans="1:3" ht="24.75" customHeight="1" x14ac:dyDescent="0.25">
      <c r="B74" s="115" t="s">
        <v>4804</v>
      </c>
      <c r="C74" s="114" t="s">
        <v>4203</v>
      </c>
    </row>
    <row r="75" spans="1:3" ht="24.75" customHeight="1" x14ac:dyDescent="0.25">
      <c r="B75" s="115"/>
      <c r="C75" s="115"/>
    </row>
    <row r="76" spans="1:3" x14ac:dyDescent="0.25">
      <c r="A76" s="17" t="s">
        <v>4209</v>
      </c>
    </row>
    <row r="77" spans="1:3" x14ac:dyDescent="0.25">
      <c r="A77" s="17"/>
    </row>
    <row r="78" spans="1:3" x14ac:dyDescent="0.25">
      <c r="B78" t="s">
        <v>0</v>
      </c>
      <c r="C78" t="s">
        <v>4207</v>
      </c>
    </row>
    <row r="79" spans="1:3" x14ac:dyDescent="0.25">
      <c r="B79" t="s">
        <v>3504</v>
      </c>
      <c r="C79" t="s">
        <v>4233</v>
      </c>
    </row>
    <row r="80" spans="1:3" ht="20.25" customHeight="1" x14ac:dyDescent="0.25">
      <c r="B80" s="115" t="s">
        <v>4804</v>
      </c>
      <c r="C80" s="114" t="s">
        <v>4203</v>
      </c>
    </row>
    <row r="82" spans="1:3" x14ac:dyDescent="0.25">
      <c r="A82" s="17" t="s">
        <v>4208</v>
      </c>
    </row>
    <row r="84" spans="1:3" x14ac:dyDescent="0.25">
      <c r="B84" s="26" t="s">
        <v>2105</v>
      </c>
    </row>
    <row r="85" spans="1:3" ht="30" x14ac:dyDescent="0.25">
      <c r="B85" s="115" t="s">
        <v>1227</v>
      </c>
      <c r="C85" s="114" t="s">
        <v>4210</v>
      </c>
    </row>
    <row r="87" spans="1:3" x14ac:dyDescent="0.25">
      <c r="B87" s="26" t="s">
        <v>2189</v>
      </c>
    </row>
    <row r="88" spans="1:3" ht="30" x14ac:dyDescent="0.25">
      <c r="B88" t="s">
        <v>3488</v>
      </c>
      <c r="C88" s="114" t="s">
        <v>4239</v>
      </c>
    </row>
    <row r="90" spans="1:3" hidden="1" x14ac:dyDescent="0.25">
      <c r="B90" s="26" t="s">
        <v>4211</v>
      </c>
    </row>
    <row r="91" spans="1:3" hidden="1" x14ac:dyDescent="0.25">
      <c r="B91" t="s">
        <v>3625</v>
      </c>
      <c r="C91" s="114" t="s">
        <v>4240</v>
      </c>
    </row>
    <row r="92" spans="1:3" hidden="1" x14ac:dyDescent="0.25">
      <c r="B92" t="s">
        <v>3626</v>
      </c>
      <c r="C92" s="114" t="s">
        <v>4241</v>
      </c>
    </row>
    <row r="95" spans="1:3" x14ac:dyDescent="0.25">
      <c r="A95" s="26" t="s">
        <v>4173</v>
      </c>
    </row>
    <row r="96" spans="1:3" ht="30" x14ac:dyDescent="0.25">
      <c r="B96" s="114" t="s">
        <v>4174</v>
      </c>
      <c r="C96" s="114" t="s">
        <v>4213</v>
      </c>
    </row>
    <row r="97" spans="2:3" ht="30" x14ac:dyDescent="0.25">
      <c r="B97" s="114" t="s">
        <v>4175</v>
      </c>
      <c r="C97" s="114" t="s">
        <v>4212</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9003"/>
  <sheetViews>
    <sheetView showGridLines="0" tabSelected="1" workbookViewId="0">
      <selection activeCell="J4" sqref="J4"/>
    </sheetView>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8718</v>
      </c>
    </row>
    <row r="5" spans="1:10" x14ac:dyDescent="0.25">
      <c r="J5" s="89" t="s">
        <v>8713</v>
      </c>
    </row>
    <row r="7" spans="1:10" ht="15.75" thickBot="1" x14ac:dyDescent="0.3">
      <c r="A7" s="4" t="s">
        <v>4817</v>
      </c>
      <c r="B7" s="84"/>
      <c r="C7" s="84"/>
      <c r="D7" s="84"/>
      <c r="E7" s="84"/>
      <c r="F7" s="84"/>
      <c r="G7" s="84"/>
      <c r="H7" s="84"/>
      <c r="I7" s="84"/>
      <c r="J7" s="14">
        <v>36715000000</v>
      </c>
    </row>
    <row r="9" spans="1:10" x14ac:dyDescent="0.25">
      <c r="A9" s="87" t="s">
        <v>4818</v>
      </c>
      <c r="B9" s="88"/>
      <c r="C9" s="88"/>
      <c r="D9" s="88"/>
      <c r="E9" s="88"/>
      <c r="F9" s="88"/>
      <c r="G9" s="88"/>
      <c r="H9" s="88"/>
    </row>
    <row r="11" spans="1:10" x14ac:dyDescent="0.25">
      <c r="A11" s="132" t="s">
        <v>2092</v>
      </c>
      <c r="B11" s="132"/>
      <c r="C11" s="132"/>
      <c r="D11" s="132"/>
      <c r="E11" s="132"/>
      <c r="F11" s="132"/>
      <c r="G11" s="132"/>
      <c r="H11" s="132"/>
      <c r="I11" s="132"/>
      <c r="J11" s="132"/>
    </row>
    <row r="13" spans="1:10" x14ac:dyDescent="0.25">
      <c r="D13" s="3" t="s">
        <v>2140</v>
      </c>
      <c r="E13" s="3" t="s">
        <v>2100</v>
      </c>
    </row>
    <row r="14" spans="1:10" ht="15.75" thickBot="1" x14ac:dyDescent="0.3">
      <c r="F14" s="3" t="s">
        <v>2103</v>
      </c>
      <c r="J14" s="14">
        <v>36715000000</v>
      </c>
    </row>
    <row r="15" spans="1:10" x14ac:dyDescent="0.25">
      <c r="D15" s="85" t="s">
        <v>9</v>
      </c>
      <c r="E15" s="85" t="s">
        <v>2139</v>
      </c>
      <c r="J15" s="7">
        <v>33232600000</v>
      </c>
    </row>
    <row r="16" spans="1:10" x14ac:dyDescent="0.25">
      <c r="D16" s="5" t="s">
        <v>16</v>
      </c>
      <c r="E16" s="5" t="s">
        <v>2145</v>
      </c>
      <c r="J16" s="7">
        <v>3482400000</v>
      </c>
    </row>
    <row r="19" spans="1:10" x14ac:dyDescent="0.25">
      <c r="A19" s="132" t="s">
        <v>2091</v>
      </c>
      <c r="B19" s="132"/>
      <c r="C19" s="132"/>
      <c r="D19" s="132"/>
      <c r="E19" s="132"/>
      <c r="F19" s="132"/>
      <c r="G19" s="132"/>
      <c r="H19" s="132"/>
      <c r="I19" s="132"/>
      <c r="J19" s="132"/>
    </row>
    <row r="20" spans="1:10" x14ac:dyDescent="0.25">
      <c r="A20" s="86" t="s">
        <v>2097</v>
      </c>
      <c r="C20" s="86" t="s">
        <v>2098</v>
      </c>
      <c r="D20" s="86" t="s">
        <v>3</v>
      </c>
      <c r="E20" s="86" t="s">
        <v>2099</v>
      </c>
      <c r="F20" s="86" t="s">
        <v>1880</v>
      </c>
      <c r="G20" s="6" t="s">
        <v>2100</v>
      </c>
      <c r="J20" s="86" t="s">
        <v>8713</v>
      </c>
    </row>
    <row r="22" spans="1:10" ht="15.75" thickBot="1" x14ac:dyDescent="0.3">
      <c r="G22" s="13" t="s">
        <v>2103</v>
      </c>
      <c r="J22" s="14">
        <v>36715000000</v>
      </c>
    </row>
    <row r="23" spans="1:10" ht="20.100000000000001" customHeight="1" x14ac:dyDescent="0.25">
      <c r="A23" s="6" t="s">
        <v>1232</v>
      </c>
      <c r="B23" s="6" t="s">
        <v>1233</v>
      </c>
      <c r="J23" s="10">
        <v>29678463493</v>
      </c>
    </row>
    <row r="24" spans="1:10" ht="20.100000000000001" customHeight="1" x14ac:dyDescent="0.25">
      <c r="A24" s="6" t="s">
        <v>9</v>
      </c>
      <c r="B24" s="6" t="s">
        <v>1237</v>
      </c>
      <c r="J24" s="9">
        <v>7771806243</v>
      </c>
    </row>
    <row r="25" spans="1:10" ht="20.100000000000001" customHeight="1" x14ac:dyDescent="0.25">
      <c r="A25" s="5" t="s">
        <v>1240</v>
      </c>
      <c r="C25" s="11" t="s">
        <v>9</v>
      </c>
      <c r="D25" s="11" t="s">
        <v>10</v>
      </c>
      <c r="E25" s="11" t="s">
        <v>11</v>
      </c>
      <c r="F25" s="11" t="s">
        <v>12</v>
      </c>
      <c r="G25" s="131" t="s">
        <v>7116</v>
      </c>
      <c r="H25" s="131"/>
      <c r="J25" s="7">
        <v>7611806243</v>
      </c>
    </row>
    <row r="26" spans="1:10" ht="20.100000000000001" customHeight="1" x14ac:dyDescent="0.25">
      <c r="A26" s="5" t="s">
        <v>1254</v>
      </c>
      <c r="C26" s="11" t="s">
        <v>9</v>
      </c>
      <c r="D26" s="11" t="s">
        <v>10</v>
      </c>
      <c r="E26" s="11" t="s">
        <v>11</v>
      </c>
      <c r="F26" s="11" t="s">
        <v>12</v>
      </c>
      <c r="G26" s="131" t="s">
        <v>7117</v>
      </c>
      <c r="H26" s="131"/>
      <c r="J26" s="7">
        <v>160000000</v>
      </c>
    </row>
    <row r="27" spans="1:10" ht="20.100000000000001" customHeight="1" x14ac:dyDescent="0.25">
      <c r="A27" s="6" t="s">
        <v>1257</v>
      </c>
      <c r="B27" s="6" t="s">
        <v>1258</v>
      </c>
      <c r="J27" s="8">
        <v>2340000000</v>
      </c>
    </row>
    <row r="28" spans="1:10" ht="20.100000000000001" customHeight="1" x14ac:dyDescent="0.25">
      <c r="A28" s="5" t="s">
        <v>1261</v>
      </c>
      <c r="C28" s="11" t="s">
        <v>9</v>
      </c>
      <c r="D28" s="11" t="s">
        <v>10</v>
      </c>
      <c r="E28" s="11" t="s">
        <v>11</v>
      </c>
      <c r="F28" s="11" t="s">
        <v>12</v>
      </c>
      <c r="G28" s="131" t="s">
        <v>13</v>
      </c>
      <c r="H28" s="131"/>
      <c r="J28" s="7">
        <v>300000000</v>
      </c>
    </row>
    <row r="29" spans="1:10" ht="20.100000000000001" customHeight="1" x14ac:dyDescent="0.25">
      <c r="A29" s="5" t="s">
        <v>1265</v>
      </c>
      <c r="C29" s="11" t="s">
        <v>9</v>
      </c>
      <c r="D29" s="11" t="s">
        <v>10</v>
      </c>
      <c r="E29" s="11" t="s">
        <v>11</v>
      </c>
      <c r="F29" s="11" t="s">
        <v>12</v>
      </c>
      <c r="G29" s="131" t="s">
        <v>14</v>
      </c>
      <c r="H29" s="131"/>
      <c r="J29" s="7">
        <v>10000000</v>
      </c>
    </row>
    <row r="30" spans="1:10" ht="20.100000000000001" customHeight="1" x14ac:dyDescent="0.25">
      <c r="A30" s="5" t="s">
        <v>1276</v>
      </c>
      <c r="C30" s="11" t="s">
        <v>9</v>
      </c>
      <c r="D30" s="11" t="s">
        <v>10</v>
      </c>
      <c r="E30" s="11" t="s">
        <v>11</v>
      </c>
      <c r="F30" s="11" t="s">
        <v>12</v>
      </c>
      <c r="G30" s="131" t="s">
        <v>15</v>
      </c>
      <c r="H30" s="131"/>
      <c r="J30" s="7">
        <v>2030000000</v>
      </c>
    </row>
    <row r="31" spans="1:10" ht="20.100000000000001" customHeight="1" x14ac:dyDescent="0.25">
      <c r="A31" s="6" t="s">
        <v>1279</v>
      </c>
      <c r="B31" s="6" t="s">
        <v>1280</v>
      </c>
      <c r="J31" s="8">
        <v>13587646948</v>
      </c>
    </row>
    <row r="32" spans="1:10" ht="20.100000000000001" customHeight="1" x14ac:dyDescent="0.25">
      <c r="A32" s="5" t="s">
        <v>1282</v>
      </c>
      <c r="C32" s="11" t="s">
        <v>9</v>
      </c>
      <c r="D32" s="11" t="s">
        <v>10</v>
      </c>
      <c r="E32" s="11" t="s">
        <v>11</v>
      </c>
      <c r="F32" s="11" t="s">
        <v>12</v>
      </c>
      <c r="G32" s="131" t="s">
        <v>1283</v>
      </c>
      <c r="H32" s="131"/>
      <c r="J32" s="7">
        <v>5851928071</v>
      </c>
    </row>
    <row r="33" spans="1:10" ht="20.100000000000001" customHeight="1" x14ac:dyDescent="0.25">
      <c r="A33" s="5" t="s">
        <v>1286</v>
      </c>
      <c r="C33" s="11" t="s">
        <v>9</v>
      </c>
      <c r="D33" s="11" t="s">
        <v>10</v>
      </c>
      <c r="E33" s="11" t="s">
        <v>11</v>
      </c>
      <c r="F33" s="11" t="s">
        <v>12</v>
      </c>
      <c r="G33" s="131" t="s">
        <v>1287</v>
      </c>
      <c r="H33" s="131"/>
      <c r="J33" s="7">
        <v>2780735793</v>
      </c>
    </row>
    <row r="34" spans="1:10" ht="20.100000000000001" customHeight="1" x14ac:dyDescent="0.25">
      <c r="A34" s="5" t="s">
        <v>1290</v>
      </c>
      <c r="C34" s="11" t="s">
        <v>16</v>
      </c>
      <c r="D34" s="11" t="s">
        <v>10</v>
      </c>
      <c r="E34" s="11" t="s">
        <v>11</v>
      </c>
      <c r="F34" s="11" t="s">
        <v>12</v>
      </c>
      <c r="G34" s="131" t="s">
        <v>17</v>
      </c>
      <c r="H34" s="131"/>
      <c r="J34" s="7">
        <v>1885000000</v>
      </c>
    </row>
    <row r="35" spans="1:10" ht="20.100000000000001" customHeight="1" x14ac:dyDescent="0.25">
      <c r="A35" s="5" t="s">
        <v>1293</v>
      </c>
      <c r="C35" s="11" t="s">
        <v>9</v>
      </c>
      <c r="D35" s="11" t="s">
        <v>10</v>
      </c>
      <c r="E35" s="11" t="s">
        <v>11</v>
      </c>
      <c r="F35" s="11" t="s">
        <v>12</v>
      </c>
      <c r="G35" s="131" t="s">
        <v>18</v>
      </c>
      <c r="H35" s="131"/>
      <c r="J35" s="7">
        <v>1485000000</v>
      </c>
    </row>
    <row r="36" spans="1:10" ht="20.100000000000001" customHeight="1" x14ac:dyDescent="0.25">
      <c r="A36" s="5" t="s">
        <v>1296</v>
      </c>
      <c r="C36" s="11" t="s">
        <v>9</v>
      </c>
      <c r="D36" s="11" t="s">
        <v>10</v>
      </c>
      <c r="E36" s="11" t="s">
        <v>11</v>
      </c>
      <c r="F36" s="11" t="s">
        <v>12</v>
      </c>
      <c r="G36" s="131" t="s">
        <v>19</v>
      </c>
      <c r="H36" s="131"/>
      <c r="J36" s="7">
        <v>1584983084</v>
      </c>
    </row>
    <row r="37" spans="1:10" ht="20.100000000000001" customHeight="1" x14ac:dyDescent="0.25">
      <c r="A37" s="6" t="s">
        <v>1299</v>
      </c>
      <c r="B37" s="6" t="s">
        <v>1300</v>
      </c>
      <c r="J37" s="10">
        <v>2196719186</v>
      </c>
    </row>
    <row r="38" spans="1:10" ht="20.100000000000001" customHeight="1" x14ac:dyDescent="0.25">
      <c r="A38" s="6" t="s">
        <v>1303</v>
      </c>
      <c r="B38" s="6" t="s">
        <v>7118</v>
      </c>
      <c r="J38" s="9">
        <v>2084066920</v>
      </c>
    </row>
    <row r="39" spans="1:10" ht="20.100000000000001" customHeight="1" x14ac:dyDescent="0.25">
      <c r="A39" s="5" t="s">
        <v>1303</v>
      </c>
      <c r="C39" s="11" t="s">
        <v>9</v>
      </c>
      <c r="D39" s="11" t="s">
        <v>20</v>
      </c>
      <c r="E39" s="11" t="s">
        <v>11</v>
      </c>
      <c r="F39" s="11" t="s">
        <v>1881</v>
      </c>
      <c r="G39" s="131" t="s">
        <v>21</v>
      </c>
      <c r="H39" s="131"/>
      <c r="J39" s="7">
        <v>2084066920</v>
      </c>
    </row>
    <row r="40" spans="1:10" ht="60" customHeight="1" x14ac:dyDescent="0.25">
      <c r="G40" s="131" t="s">
        <v>4797</v>
      </c>
      <c r="H40" s="131"/>
    </row>
    <row r="41" spans="1:10" ht="20.100000000000001" customHeight="1" x14ac:dyDescent="0.25">
      <c r="G41" s="131" t="s">
        <v>2101</v>
      </c>
      <c r="H41" s="131"/>
    </row>
    <row r="42" spans="1:10" ht="20.100000000000001" customHeight="1" x14ac:dyDescent="0.25">
      <c r="A42" s="6" t="s">
        <v>1316</v>
      </c>
      <c r="B42" s="6" t="s">
        <v>7122</v>
      </c>
      <c r="J42" s="8">
        <v>112652266</v>
      </c>
    </row>
    <row r="43" spans="1:10" ht="20.100000000000001" customHeight="1" x14ac:dyDescent="0.25">
      <c r="A43" s="5" t="s">
        <v>1316</v>
      </c>
      <c r="C43" s="11" t="s">
        <v>9</v>
      </c>
      <c r="D43" s="11" t="s">
        <v>20</v>
      </c>
      <c r="E43" s="11" t="s">
        <v>11</v>
      </c>
      <c r="F43" s="11" t="s">
        <v>1881</v>
      </c>
      <c r="G43" s="131" t="s">
        <v>23</v>
      </c>
      <c r="H43" s="131"/>
      <c r="J43" s="7">
        <v>112652266</v>
      </c>
    </row>
    <row r="44" spans="1:10" ht="30" customHeight="1" x14ac:dyDescent="0.25">
      <c r="G44" s="131" t="s">
        <v>4798</v>
      </c>
      <c r="H44" s="131"/>
    </row>
    <row r="45" spans="1:10" ht="20.100000000000001" customHeight="1" x14ac:dyDescent="0.25">
      <c r="G45" s="131" t="s">
        <v>2102</v>
      </c>
      <c r="H45" s="131"/>
    </row>
    <row r="46" spans="1:10" ht="20.100000000000001" customHeight="1" x14ac:dyDescent="0.25">
      <c r="A46" s="6" t="s">
        <v>1319</v>
      </c>
      <c r="B46" s="6" t="s">
        <v>1320</v>
      </c>
      <c r="J46" s="10">
        <v>3066291116</v>
      </c>
    </row>
    <row r="47" spans="1:10" ht="20.100000000000001" customHeight="1" x14ac:dyDescent="0.25">
      <c r="A47" s="6" t="s">
        <v>1322</v>
      </c>
      <c r="B47" s="6" t="s">
        <v>7123</v>
      </c>
      <c r="J47" s="9">
        <v>1144547022</v>
      </c>
    </row>
    <row r="48" spans="1:10" ht="20.100000000000001" customHeight="1" x14ac:dyDescent="0.25">
      <c r="A48" s="5" t="s">
        <v>1322</v>
      </c>
      <c r="C48" s="11" t="s">
        <v>9</v>
      </c>
      <c r="D48" s="11" t="s">
        <v>20</v>
      </c>
      <c r="E48" s="11" t="s">
        <v>11</v>
      </c>
      <c r="F48" s="11" t="s">
        <v>1881</v>
      </c>
      <c r="G48" s="131" t="s">
        <v>21</v>
      </c>
      <c r="H48" s="131"/>
      <c r="J48" s="7">
        <v>1144547022</v>
      </c>
    </row>
    <row r="49" spans="1:10" ht="60" customHeight="1" x14ac:dyDescent="0.25">
      <c r="G49" s="131" t="s">
        <v>4799</v>
      </c>
      <c r="H49" s="131"/>
    </row>
    <row r="50" spans="1:10" ht="20.100000000000001" customHeight="1" x14ac:dyDescent="0.25">
      <c r="G50" s="131" t="s">
        <v>2101</v>
      </c>
      <c r="H50" s="131"/>
    </row>
    <row r="51" spans="1:10" ht="20.100000000000001" customHeight="1" x14ac:dyDescent="0.25">
      <c r="A51" s="6" t="s">
        <v>1324</v>
      </c>
      <c r="B51" s="6" t="s">
        <v>7124</v>
      </c>
      <c r="J51" s="8">
        <v>337956798</v>
      </c>
    </row>
    <row r="52" spans="1:10" ht="20.100000000000001" customHeight="1" x14ac:dyDescent="0.25">
      <c r="A52" s="5" t="s">
        <v>1324</v>
      </c>
      <c r="C52" s="11" t="s">
        <v>9</v>
      </c>
      <c r="D52" s="11" t="s">
        <v>20</v>
      </c>
      <c r="E52" s="11" t="s">
        <v>11</v>
      </c>
      <c r="F52" s="11" t="s">
        <v>1881</v>
      </c>
      <c r="G52" s="131" t="s">
        <v>21</v>
      </c>
      <c r="H52" s="131"/>
      <c r="J52" s="7">
        <v>337956798</v>
      </c>
    </row>
    <row r="53" spans="1:10" ht="45" customHeight="1" x14ac:dyDescent="0.25">
      <c r="G53" s="131" t="s">
        <v>4800</v>
      </c>
      <c r="H53" s="131"/>
    </row>
    <row r="54" spans="1:10" ht="20.100000000000001" customHeight="1" x14ac:dyDescent="0.25">
      <c r="G54" s="131" t="s">
        <v>2101</v>
      </c>
      <c r="H54" s="131"/>
    </row>
    <row r="55" spans="1:10" ht="20.100000000000001" customHeight="1" x14ac:dyDescent="0.25">
      <c r="A55" s="6" t="s">
        <v>1326</v>
      </c>
      <c r="B55" s="6" t="s">
        <v>7125</v>
      </c>
      <c r="J55" s="8">
        <v>675913596</v>
      </c>
    </row>
    <row r="56" spans="1:10" ht="20.100000000000001" customHeight="1" x14ac:dyDescent="0.25">
      <c r="A56" s="5" t="s">
        <v>1326</v>
      </c>
      <c r="C56" s="11" t="s">
        <v>9</v>
      </c>
      <c r="D56" s="11" t="s">
        <v>20</v>
      </c>
      <c r="E56" s="11" t="s">
        <v>11</v>
      </c>
      <c r="F56" s="11" t="s">
        <v>1881</v>
      </c>
      <c r="G56" s="131" t="s">
        <v>21</v>
      </c>
      <c r="H56" s="131"/>
      <c r="J56" s="7">
        <v>675913596</v>
      </c>
    </row>
    <row r="57" spans="1:10" ht="45" customHeight="1" x14ac:dyDescent="0.25">
      <c r="G57" s="131" t="s">
        <v>4801</v>
      </c>
      <c r="H57" s="131"/>
    </row>
    <row r="58" spans="1:10" ht="20.100000000000001" customHeight="1" x14ac:dyDescent="0.25">
      <c r="G58" s="131" t="s">
        <v>2101</v>
      </c>
      <c r="H58" s="131"/>
    </row>
    <row r="59" spans="1:10" ht="20.100000000000001" customHeight="1" x14ac:dyDescent="0.25">
      <c r="A59" s="6" t="s">
        <v>1331</v>
      </c>
      <c r="B59" s="6" t="s">
        <v>1332</v>
      </c>
      <c r="J59" s="8">
        <v>907873700</v>
      </c>
    </row>
    <row r="60" spans="1:10" ht="30" customHeight="1" x14ac:dyDescent="0.25">
      <c r="A60" s="5" t="s">
        <v>1331</v>
      </c>
      <c r="C60" s="11" t="s">
        <v>9</v>
      </c>
      <c r="D60" s="11" t="s">
        <v>20</v>
      </c>
      <c r="E60" s="11" t="s">
        <v>11</v>
      </c>
      <c r="F60" s="11" t="s">
        <v>1881</v>
      </c>
      <c r="G60" s="131" t="s">
        <v>25</v>
      </c>
      <c r="H60" s="131"/>
      <c r="J60" s="7">
        <v>637873700</v>
      </c>
    </row>
    <row r="61" spans="1:10" ht="30" customHeight="1" x14ac:dyDescent="0.25">
      <c r="G61" s="131" t="s">
        <v>26</v>
      </c>
      <c r="H61" s="131"/>
    </row>
    <row r="62" spans="1:10" ht="20.100000000000001" customHeight="1" x14ac:dyDescent="0.25">
      <c r="G62" s="131" t="s">
        <v>4819</v>
      </c>
      <c r="H62" s="131"/>
    </row>
    <row r="63" spans="1:10" ht="30" customHeight="1" x14ac:dyDescent="0.25">
      <c r="A63" s="5" t="s">
        <v>1331</v>
      </c>
      <c r="C63" s="11" t="s">
        <v>9</v>
      </c>
      <c r="D63" s="11" t="s">
        <v>20</v>
      </c>
      <c r="E63" s="11" t="s">
        <v>11</v>
      </c>
      <c r="F63" s="11" t="s">
        <v>1256</v>
      </c>
      <c r="G63" s="131" t="s">
        <v>5722</v>
      </c>
      <c r="H63" s="131"/>
      <c r="J63" s="7">
        <v>270000000</v>
      </c>
    </row>
    <row r="64" spans="1:10" ht="30" customHeight="1" x14ac:dyDescent="0.25">
      <c r="G64" s="131" t="s">
        <v>28</v>
      </c>
      <c r="H64" s="131"/>
    </row>
    <row r="65" spans="1:10" ht="20.100000000000001" customHeight="1" x14ac:dyDescent="0.25">
      <c r="G65" s="131" t="s">
        <v>5275</v>
      </c>
      <c r="H65" s="131"/>
    </row>
    <row r="66" spans="1:10" ht="20.100000000000001" customHeight="1" x14ac:dyDescent="0.25">
      <c r="A66" s="6" t="s">
        <v>1334</v>
      </c>
      <c r="B66" s="6" t="s">
        <v>1335</v>
      </c>
      <c r="J66" s="8">
        <v>716000000</v>
      </c>
    </row>
    <row r="67" spans="1:10" ht="20.100000000000001" customHeight="1" x14ac:dyDescent="0.25">
      <c r="A67" s="5" t="s">
        <v>1337</v>
      </c>
      <c r="C67" s="11" t="s">
        <v>9</v>
      </c>
      <c r="D67" s="11" t="s">
        <v>10</v>
      </c>
      <c r="E67" s="11" t="s">
        <v>11</v>
      </c>
      <c r="F67" s="11" t="s">
        <v>12</v>
      </c>
      <c r="G67" s="131" t="s">
        <v>1338</v>
      </c>
      <c r="H67" s="131"/>
      <c r="J67" s="7">
        <v>716000000</v>
      </c>
    </row>
    <row r="68" spans="1:10" ht="20.100000000000001" customHeight="1" x14ac:dyDescent="0.25">
      <c r="A68" s="6" t="s">
        <v>1344</v>
      </c>
      <c r="B68" s="6" t="s">
        <v>1345</v>
      </c>
      <c r="J68" s="10">
        <v>3820482245</v>
      </c>
    </row>
    <row r="69" spans="1:10" ht="20.100000000000001" customHeight="1" x14ac:dyDescent="0.25">
      <c r="A69" s="6" t="s">
        <v>1231</v>
      </c>
      <c r="B69" s="6" t="s">
        <v>3252</v>
      </c>
      <c r="J69" s="9">
        <v>1289620000</v>
      </c>
    </row>
    <row r="70" spans="1:10" ht="20.100000000000001" customHeight="1" x14ac:dyDescent="0.25">
      <c r="A70" s="5" t="s">
        <v>1349</v>
      </c>
      <c r="C70" s="11" t="s">
        <v>9</v>
      </c>
      <c r="D70" s="11" t="s">
        <v>11</v>
      </c>
      <c r="E70" s="11" t="s">
        <v>11</v>
      </c>
      <c r="F70" s="11" t="s">
        <v>12</v>
      </c>
      <c r="G70" s="131" t="s">
        <v>30</v>
      </c>
      <c r="H70" s="131"/>
      <c r="J70" s="7">
        <v>985000000</v>
      </c>
    </row>
    <row r="71" spans="1:10" ht="20.100000000000001" customHeight="1" x14ac:dyDescent="0.25">
      <c r="A71" s="5" t="s">
        <v>1351</v>
      </c>
      <c r="C71" s="11" t="s">
        <v>9</v>
      </c>
      <c r="D71" s="11" t="s">
        <v>11</v>
      </c>
      <c r="E71" s="11" t="s">
        <v>11</v>
      </c>
      <c r="F71" s="11" t="s">
        <v>12</v>
      </c>
      <c r="G71" s="131" t="s">
        <v>31</v>
      </c>
      <c r="H71" s="131"/>
      <c r="J71" s="7">
        <v>905000</v>
      </c>
    </row>
    <row r="72" spans="1:10" ht="20.100000000000001" customHeight="1" x14ac:dyDescent="0.25">
      <c r="A72" s="5" t="s">
        <v>1353</v>
      </c>
      <c r="C72" s="11" t="s">
        <v>9</v>
      </c>
      <c r="D72" s="11" t="s">
        <v>11</v>
      </c>
      <c r="E72" s="11" t="s">
        <v>11</v>
      </c>
      <c r="F72" s="11" t="s">
        <v>12</v>
      </c>
      <c r="G72" s="131" t="s">
        <v>1354</v>
      </c>
      <c r="H72" s="131"/>
      <c r="J72" s="7">
        <v>300000000</v>
      </c>
    </row>
    <row r="73" spans="1:10" ht="20.100000000000001" customHeight="1" x14ac:dyDescent="0.25">
      <c r="A73" s="5" t="s">
        <v>1356</v>
      </c>
      <c r="C73" s="11" t="s">
        <v>9</v>
      </c>
      <c r="D73" s="11" t="s">
        <v>11</v>
      </c>
      <c r="E73" s="11" t="s">
        <v>11</v>
      </c>
      <c r="F73" s="11" t="s">
        <v>12</v>
      </c>
      <c r="G73" s="131" t="s">
        <v>7126</v>
      </c>
      <c r="H73" s="131"/>
      <c r="J73" s="7">
        <v>1800000</v>
      </c>
    </row>
    <row r="74" spans="1:10" ht="20.100000000000001" customHeight="1" x14ac:dyDescent="0.25">
      <c r="A74" s="5" t="s">
        <v>1358</v>
      </c>
      <c r="C74" s="11" t="s">
        <v>9</v>
      </c>
      <c r="D74" s="11" t="s">
        <v>11</v>
      </c>
      <c r="E74" s="11" t="s">
        <v>11</v>
      </c>
      <c r="F74" s="11" t="s">
        <v>12</v>
      </c>
      <c r="G74" s="131" t="s">
        <v>32</v>
      </c>
      <c r="H74" s="131"/>
      <c r="J74" s="7">
        <v>1915000</v>
      </c>
    </row>
    <row r="75" spans="1:10" ht="30" customHeight="1" x14ac:dyDescent="0.25">
      <c r="G75" s="131" t="s">
        <v>4534</v>
      </c>
      <c r="H75" s="131"/>
    </row>
    <row r="76" spans="1:10" ht="20.100000000000001" customHeight="1" x14ac:dyDescent="0.25">
      <c r="A76" s="6" t="s">
        <v>1239</v>
      </c>
      <c r="B76" s="6" t="s">
        <v>1360</v>
      </c>
      <c r="J76" s="8">
        <v>903000000</v>
      </c>
    </row>
    <row r="77" spans="1:10" ht="20.100000000000001" customHeight="1" x14ac:dyDescent="0.25">
      <c r="A77" s="5" t="s">
        <v>1361</v>
      </c>
      <c r="C77" s="11" t="s">
        <v>9</v>
      </c>
      <c r="D77" s="11" t="s">
        <v>11</v>
      </c>
      <c r="E77" s="11" t="s">
        <v>11</v>
      </c>
      <c r="F77" s="11" t="s">
        <v>12</v>
      </c>
      <c r="G77" s="131" t="s">
        <v>7127</v>
      </c>
      <c r="H77" s="131"/>
      <c r="J77" s="7">
        <v>70000000</v>
      </c>
    </row>
    <row r="78" spans="1:10" ht="20.100000000000001" customHeight="1" x14ac:dyDescent="0.25">
      <c r="A78" s="5" t="s">
        <v>1364</v>
      </c>
      <c r="C78" s="11" t="s">
        <v>9</v>
      </c>
      <c r="D78" s="11" t="s">
        <v>11</v>
      </c>
      <c r="E78" s="11" t="s">
        <v>11</v>
      </c>
      <c r="F78" s="11" t="s">
        <v>12</v>
      </c>
      <c r="G78" s="131" t="s">
        <v>1365</v>
      </c>
      <c r="H78" s="131"/>
      <c r="J78" s="7">
        <v>180000000</v>
      </c>
    </row>
    <row r="79" spans="1:10" ht="20.100000000000001" customHeight="1" x14ac:dyDescent="0.25">
      <c r="A79" s="5" t="s">
        <v>1367</v>
      </c>
      <c r="C79" s="11" t="s">
        <v>9</v>
      </c>
      <c r="D79" s="11" t="s">
        <v>11</v>
      </c>
      <c r="E79" s="11" t="s">
        <v>11</v>
      </c>
      <c r="F79" s="11" t="s">
        <v>12</v>
      </c>
      <c r="G79" s="131" t="s">
        <v>33</v>
      </c>
      <c r="H79" s="131"/>
      <c r="J79" s="7">
        <v>15000000</v>
      </c>
    </row>
    <row r="80" spans="1:10" ht="20.100000000000001" customHeight="1" x14ac:dyDescent="0.25">
      <c r="A80" s="5" t="s">
        <v>1369</v>
      </c>
      <c r="C80" s="11" t="s">
        <v>9</v>
      </c>
      <c r="D80" s="11" t="s">
        <v>11</v>
      </c>
      <c r="E80" s="11" t="s">
        <v>11</v>
      </c>
      <c r="F80" s="11" t="s">
        <v>12</v>
      </c>
      <c r="G80" s="131" t="s">
        <v>34</v>
      </c>
      <c r="H80" s="131"/>
      <c r="J80" s="7">
        <v>615000000</v>
      </c>
    </row>
    <row r="81" spans="1:10" ht="20.100000000000001" customHeight="1" x14ac:dyDescent="0.25">
      <c r="A81" s="5" t="s">
        <v>1371</v>
      </c>
      <c r="C81" s="11" t="s">
        <v>9</v>
      </c>
      <c r="D81" s="11" t="s">
        <v>11</v>
      </c>
      <c r="E81" s="11" t="s">
        <v>11</v>
      </c>
      <c r="F81" s="11" t="s">
        <v>12</v>
      </c>
      <c r="G81" s="131" t="s">
        <v>7128</v>
      </c>
      <c r="H81" s="131"/>
      <c r="J81" s="7">
        <v>23000000</v>
      </c>
    </row>
    <row r="82" spans="1:10" ht="30" customHeight="1" x14ac:dyDescent="0.25">
      <c r="G82" s="131" t="s">
        <v>4242</v>
      </c>
      <c r="H82" s="131"/>
    </row>
    <row r="83" spans="1:10" ht="20.100000000000001" customHeight="1" x14ac:dyDescent="0.25">
      <c r="A83" s="6" t="s">
        <v>1249</v>
      </c>
      <c r="B83" s="6" t="s">
        <v>1373</v>
      </c>
      <c r="J83" s="8">
        <v>378185000</v>
      </c>
    </row>
    <row r="84" spans="1:10" ht="20.100000000000001" customHeight="1" x14ac:dyDescent="0.25">
      <c r="A84" s="5" t="s">
        <v>1376</v>
      </c>
      <c r="C84" s="11" t="s">
        <v>9</v>
      </c>
      <c r="D84" s="11" t="s">
        <v>11</v>
      </c>
      <c r="E84" s="11" t="s">
        <v>11</v>
      </c>
      <c r="F84" s="11" t="s">
        <v>12</v>
      </c>
      <c r="G84" s="131" t="s">
        <v>3480</v>
      </c>
      <c r="H84" s="131"/>
      <c r="J84" s="7">
        <v>250000000</v>
      </c>
    </row>
    <row r="85" spans="1:10" ht="20.100000000000001" customHeight="1" x14ac:dyDescent="0.25">
      <c r="A85" s="5" t="s">
        <v>1380</v>
      </c>
      <c r="C85" s="11" t="s">
        <v>9</v>
      </c>
      <c r="D85" s="11" t="s">
        <v>11</v>
      </c>
      <c r="E85" s="11" t="s">
        <v>11</v>
      </c>
      <c r="F85" s="11" t="s">
        <v>12</v>
      </c>
      <c r="G85" s="131" t="s">
        <v>1381</v>
      </c>
      <c r="H85" s="131"/>
      <c r="J85" s="7">
        <v>47000000</v>
      </c>
    </row>
    <row r="86" spans="1:10" ht="20.100000000000001" customHeight="1" x14ac:dyDescent="0.25">
      <c r="A86" s="5" t="s">
        <v>1384</v>
      </c>
      <c r="C86" s="11" t="s">
        <v>9</v>
      </c>
      <c r="D86" s="11" t="s">
        <v>11</v>
      </c>
      <c r="E86" s="11" t="s">
        <v>11</v>
      </c>
      <c r="F86" s="11" t="s">
        <v>12</v>
      </c>
      <c r="G86" s="131" t="s">
        <v>35</v>
      </c>
      <c r="H86" s="131"/>
      <c r="J86" s="7">
        <v>4000000</v>
      </c>
    </row>
    <row r="87" spans="1:10" ht="20.100000000000001" customHeight="1" x14ac:dyDescent="0.25">
      <c r="A87" s="5" t="s">
        <v>1386</v>
      </c>
      <c r="C87" s="11" t="s">
        <v>9</v>
      </c>
      <c r="D87" s="11" t="s">
        <v>11</v>
      </c>
      <c r="E87" s="11" t="s">
        <v>11</v>
      </c>
      <c r="F87" s="11" t="s">
        <v>12</v>
      </c>
      <c r="G87" s="131" t="s">
        <v>36</v>
      </c>
      <c r="H87" s="131"/>
      <c r="J87" s="7">
        <v>3000000</v>
      </c>
    </row>
    <row r="88" spans="1:10" ht="30" customHeight="1" x14ac:dyDescent="0.25">
      <c r="A88" s="5" t="s">
        <v>1388</v>
      </c>
      <c r="C88" s="11" t="s">
        <v>9</v>
      </c>
      <c r="D88" s="11" t="s">
        <v>11</v>
      </c>
      <c r="E88" s="11" t="s">
        <v>11</v>
      </c>
      <c r="F88" s="11" t="s">
        <v>12</v>
      </c>
      <c r="G88" s="131" t="s">
        <v>1389</v>
      </c>
      <c r="H88" s="131"/>
      <c r="J88" s="7">
        <v>3000000</v>
      </c>
    </row>
    <row r="89" spans="1:10" ht="45" customHeight="1" x14ac:dyDescent="0.25">
      <c r="G89" s="131" t="s">
        <v>5723</v>
      </c>
      <c r="H89" s="131"/>
    </row>
    <row r="90" spans="1:10" ht="20.100000000000001" customHeight="1" x14ac:dyDescent="0.25">
      <c r="A90" s="5" t="s">
        <v>1391</v>
      </c>
      <c r="C90" s="11" t="s">
        <v>9</v>
      </c>
      <c r="D90" s="11" t="s">
        <v>11</v>
      </c>
      <c r="E90" s="11" t="s">
        <v>11</v>
      </c>
      <c r="F90" s="11" t="s">
        <v>12</v>
      </c>
      <c r="G90" s="131" t="s">
        <v>7129</v>
      </c>
      <c r="H90" s="131"/>
      <c r="J90" s="7">
        <v>71185000</v>
      </c>
    </row>
    <row r="91" spans="1:10" ht="20.100000000000001" customHeight="1" x14ac:dyDescent="0.25">
      <c r="A91" s="6" t="s">
        <v>1393</v>
      </c>
      <c r="B91" s="6" t="s">
        <v>1394</v>
      </c>
      <c r="J91" s="8">
        <v>464377245</v>
      </c>
    </row>
    <row r="92" spans="1:10" ht="20.100000000000001" customHeight="1" x14ac:dyDescent="0.25">
      <c r="A92" s="5" t="s">
        <v>1396</v>
      </c>
      <c r="C92" s="11" t="s">
        <v>9</v>
      </c>
      <c r="D92" s="11" t="s">
        <v>11</v>
      </c>
      <c r="E92" s="11" t="s">
        <v>11</v>
      </c>
      <c r="F92" s="11" t="s">
        <v>12</v>
      </c>
      <c r="G92" s="131" t="s">
        <v>1397</v>
      </c>
      <c r="H92" s="131"/>
      <c r="J92" s="7">
        <v>177245</v>
      </c>
    </row>
    <row r="93" spans="1:10" ht="15" customHeight="1" x14ac:dyDescent="0.25">
      <c r="G93" s="131" t="s">
        <v>5724</v>
      </c>
      <c r="H93" s="131"/>
    </row>
    <row r="94" spans="1:10" ht="20.100000000000001" customHeight="1" x14ac:dyDescent="0.25">
      <c r="A94" s="5" t="s">
        <v>1400</v>
      </c>
      <c r="C94" s="11" t="s">
        <v>9</v>
      </c>
      <c r="D94" s="11" t="s">
        <v>11</v>
      </c>
      <c r="E94" s="11" t="s">
        <v>11</v>
      </c>
      <c r="F94" s="11" t="s">
        <v>12</v>
      </c>
      <c r="G94" s="131" t="s">
        <v>3477</v>
      </c>
      <c r="H94" s="131"/>
      <c r="J94" s="7">
        <v>200000</v>
      </c>
    </row>
    <row r="95" spans="1:10" ht="75" customHeight="1" x14ac:dyDescent="0.25">
      <c r="G95" s="131" t="s">
        <v>7169</v>
      </c>
      <c r="H95" s="131"/>
    </row>
    <row r="96" spans="1:10" ht="20.100000000000001" customHeight="1" x14ac:dyDescent="0.25">
      <c r="A96" s="5" t="s">
        <v>1402</v>
      </c>
      <c r="C96" s="11" t="s">
        <v>9</v>
      </c>
      <c r="D96" s="11" t="s">
        <v>11</v>
      </c>
      <c r="E96" s="11" t="s">
        <v>11</v>
      </c>
      <c r="F96" s="11" t="s">
        <v>12</v>
      </c>
      <c r="G96" s="131" t="s">
        <v>1403</v>
      </c>
      <c r="H96" s="131"/>
      <c r="J96" s="7">
        <v>7500000</v>
      </c>
    </row>
    <row r="97" spans="1:10" ht="30" customHeight="1" x14ac:dyDescent="0.25">
      <c r="G97" s="131" t="s">
        <v>4535</v>
      </c>
      <c r="H97" s="131"/>
    </row>
    <row r="98" spans="1:10" ht="20.100000000000001" customHeight="1" x14ac:dyDescent="0.25">
      <c r="A98" s="5" t="s">
        <v>1405</v>
      </c>
      <c r="C98" s="11" t="s">
        <v>9</v>
      </c>
      <c r="D98" s="11" t="s">
        <v>11</v>
      </c>
      <c r="E98" s="11" t="s">
        <v>11</v>
      </c>
      <c r="F98" s="11" t="s">
        <v>12</v>
      </c>
      <c r="G98" s="131" t="s">
        <v>1406</v>
      </c>
      <c r="H98" s="131"/>
      <c r="J98" s="7">
        <v>80000000</v>
      </c>
    </row>
    <row r="99" spans="1:10" ht="45" customHeight="1" x14ac:dyDescent="0.25">
      <c r="G99" s="131" t="s">
        <v>5726</v>
      </c>
      <c r="H99" s="131"/>
    </row>
    <row r="100" spans="1:10" ht="20.100000000000001" customHeight="1" x14ac:dyDescent="0.25">
      <c r="A100" s="5" t="s">
        <v>1408</v>
      </c>
      <c r="C100" s="11" t="s">
        <v>9</v>
      </c>
      <c r="D100" s="11" t="s">
        <v>11</v>
      </c>
      <c r="E100" s="11" t="s">
        <v>11</v>
      </c>
      <c r="F100" s="11" t="s">
        <v>12</v>
      </c>
      <c r="G100" s="131" t="s">
        <v>1409</v>
      </c>
      <c r="H100" s="131"/>
      <c r="J100" s="7">
        <v>45000000</v>
      </c>
    </row>
    <row r="101" spans="1:10" ht="45" customHeight="1" x14ac:dyDescent="0.25">
      <c r="G101" s="131" t="s">
        <v>5727</v>
      </c>
      <c r="H101" s="131"/>
    </row>
    <row r="102" spans="1:10" ht="20.100000000000001" customHeight="1" x14ac:dyDescent="0.25">
      <c r="A102" s="5" t="s">
        <v>1411</v>
      </c>
      <c r="C102" s="11" t="s">
        <v>9</v>
      </c>
      <c r="D102" s="11" t="s">
        <v>11</v>
      </c>
      <c r="E102" s="11" t="s">
        <v>11</v>
      </c>
      <c r="F102" s="11" t="s">
        <v>12</v>
      </c>
      <c r="G102" s="131" t="s">
        <v>3478</v>
      </c>
      <c r="H102" s="131"/>
      <c r="J102" s="7">
        <v>320400000</v>
      </c>
    </row>
    <row r="103" spans="1:10" ht="75" customHeight="1" x14ac:dyDescent="0.25">
      <c r="G103" s="131" t="s">
        <v>4536</v>
      </c>
      <c r="H103" s="131"/>
    </row>
    <row r="104" spans="1:10" ht="20.100000000000001" customHeight="1" x14ac:dyDescent="0.25">
      <c r="A104" s="5" t="s">
        <v>1413</v>
      </c>
      <c r="C104" s="11" t="s">
        <v>9</v>
      </c>
      <c r="D104" s="11" t="s">
        <v>11</v>
      </c>
      <c r="E104" s="11" t="s">
        <v>11</v>
      </c>
      <c r="F104" s="11" t="s">
        <v>12</v>
      </c>
      <c r="G104" s="131" t="s">
        <v>1414</v>
      </c>
      <c r="H104" s="131"/>
      <c r="J104" s="7">
        <v>11100000</v>
      </c>
    </row>
    <row r="105" spans="1:10" ht="30" customHeight="1" x14ac:dyDescent="0.25">
      <c r="G105" s="131" t="s">
        <v>5728</v>
      </c>
      <c r="H105" s="131"/>
    </row>
    <row r="106" spans="1:10" ht="20.100000000000001" customHeight="1" x14ac:dyDescent="0.25">
      <c r="A106" s="6" t="s">
        <v>1416</v>
      </c>
      <c r="B106" s="6" t="s">
        <v>1417</v>
      </c>
      <c r="J106" s="8">
        <v>113000000</v>
      </c>
    </row>
    <row r="107" spans="1:10" ht="20.100000000000001" customHeight="1" x14ac:dyDescent="0.25">
      <c r="A107" s="5" t="s">
        <v>1419</v>
      </c>
      <c r="C107" s="11" t="s">
        <v>9</v>
      </c>
      <c r="D107" s="11" t="s">
        <v>11</v>
      </c>
      <c r="E107" s="11" t="s">
        <v>11</v>
      </c>
      <c r="F107" s="11" t="s">
        <v>12</v>
      </c>
      <c r="G107" s="131" t="s">
        <v>1420</v>
      </c>
      <c r="H107" s="131"/>
      <c r="J107" s="7">
        <v>18000000</v>
      </c>
    </row>
    <row r="108" spans="1:10" ht="20.100000000000001" customHeight="1" x14ac:dyDescent="0.25">
      <c r="A108" s="5" t="s">
        <v>1422</v>
      </c>
      <c r="C108" s="11" t="s">
        <v>9</v>
      </c>
      <c r="D108" s="11" t="s">
        <v>11</v>
      </c>
      <c r="E108" s="11" t="s">
        <v>11</v>
      </c>
      <c r="F108" s="11" t="s">
        <v>12</v>
      </c>
      <c r="G108" s="131" t="s">
        <v>1423</v>
      </c>
      <c r="H108" s="131"/>
      <c r="J108" s="7">
        <v>35000000</v>
      </c>
    </row>
    <row r="109" spans="1:10" ht="20.100000000000001" customHeight="1" x14ac:dyDescent="0.25">
      <c r="A109" s="5" t="s">
        <v>1424</v>
      </c>
      <c r="C109" s="11" t="s">
        <v>9</v>
      </c>
      <c r="D109" s="11" t="s">
        <v>11</v>
      </c>
      <c r="E109" s="11" t="s">
        <v>11</v>
      </c>
      <c r="F109" s="11" t="s">
        <v>12</v>
      </c>
      <c r="G109" s="131" t="s">
        <v>38</v>
      </c>
      <c r="H109" s="131"/>
      <c r="J109" s="7">
        <v>30000000</v>
      </c>
    </row>
    <row r="110" spans="1:10" ht="20.100000000000001" customHeight="1" x14ac:dyDescent="0.25">
      <c r="A110" s="5" t="s">
        <v>1426</v>
      </c>
      <c r="C110" s="11" t="s">
        <v>9</v>
      </c>
      <c r="D110" s="11" t="s">
        <v>11</v>
      </c>
      <c r="E110" s="11" t="s">
        <v>11</v>
      </c>
      <c r="F110" s="11" t="s">
        <v>12</v>
      </c>
      <c r="G110" s="131" t="s">
        <v>1427</v>
      </c>
      <c r="H110" s="131"/>
      <c r="J110" s="7">
        <v>30000000</v>
      </c>
    </row>
    <row r="111" spans="1:10" ht="20.100000000000001" customHeight="1" x14ac:dyDescent="0.25">
      <c r="A111" s="6" t="s">
        <v>1429</v>
      </c>
      <c r="B111" s="6" t="s">
        <v>1430</v>
      </c>
      <c r="J111" s="8">
        <v>130000000</v>
      </c>
    </row>
    <row r="112" spans="1:10" ht="20.100000000000001" customHeight="1" x14ac:dyDescent="0.25">
      <c r="A112" s="5" t="s">
        <v>1432</v>
      </c>
      <c r="C112" s="11" t="s">
        <v>9</v>
      </c>
      <c r="D112" s="11" t="s">
        <v>11</v>
      </c>
      <c r="E112" s="11" t="s">
        <v>11</v>
      </c>
      <c r="F112" s="11" t="s">
        <v>12</v>
      </c>
      <c r="G112" s="131" t="s">
        <v>7130</v>
      </c>
      <c r="H112" s="131"/>
      <c r="J112" s="7">
        <v>130000000</v>
      </c>
    </row>
    <row r="113" spans="1:10" ht="20.100000000000001" customHeight="1" x14ac:dyDescent="0.25">
      <c r="A113" s="6" t="s">
        <v>1439</v>
      </c>
      <c r="B113" s="6" t="s">
        <v>1440</v>
      </c>
      <c r="J113" s="8">
        <v>115000000</v>
      </c>
    </row>
    <row r="114" spans="1:10" ht="20.100000000000001" customHeight="1" x14ac:dyDescent="0.25">
      <c r="A114" s="5" t="s">
        <v>1441</v>
      </c>
      <c r="C114" s="11" t="s">
        <v>9</v>
      </c>
      <c r="D114" s="11" t="s">
        <v>11</v>
      </c>
      <c r="E114" s="11" t="s">
        <v>11</v>
      </c>
      <c r="F114" s="11" t="s">
        <v>12</v>
      </c>
      <c r="G114" s="131" t="s">
        <v>1442</v>
      </c>
      <c r="H114" s="131"/>
      <c r="J114" s="7">
        <v>45000000</v>
      </c>
    </row>
    <row r="115" spans="1:10" ht="30" customHeight="1" x14ac:dyDescent="0.25">
      <c r="G115" s="131" t="s">
        <v>4537</v>
      </c>
      <c r="H115" s="131"/>
    </row>
    <row r="116" spans="1:10" ht="20.100000000000001" customHeight="1" x14ac:dyDescent="0.25">
      <c r="A116" s="5" t="s">
        <v>1444</v>
      </c>
      <c r="C116" s="11" t="s">
        <v>9</v>
      </c>
      <c r="D116" s="11" t="s">
        <v>11</v>
      </c>
      <c r="E116" s="11" t="s">
        <v>11</v>
      </c>
      <c r="F116" s="11" t="s">
        <v>12</v>
      </c>
      <c r="G116" s="131" t="s">
        <v>3481</v>
      </c>
      <c r="H116" s="131"/>
      <c r="J116" s="7">
        <v>70000000</v>
      </c>
    </row>
    <row r="117" spans="1:10" ht="45" customHeight="1" x14ac:dyDescent="0.25">
      <c r="G117" s="131" t="s">
        <v>5729</v>
      </c>
      <c r="H117" s="131"/>
    </row>
    <row r="118" spans="1:10" ht="20.100000000000001" customHeight="1" x14ac:dyDescent="0.25">
      <c r="A118" s="6" t="s">
        <v>1449</v>
      </c>
      <c r="B118" s="6" t="s">
        <v>1450</v>
      </c>
      <c r="J118" s="8">
        <v>421800000</v>
      </c>
    </row>
    <row r="119" spans="1:10" ht="20.100000000000001" customHeight="1" x14ac:dyDescent="0.25">
      <c r="A119" s="5" t="s">
        <v>1453</v>
      </c>
      <c r="C119" s="11" t="s">
        <v>9</v>
      </c>
      <c r="D119" s="11" t="s">
        <v>11</v>
      </c>
      <c r="E119" s="11" t="s">
        <v>11</v>
      </c>
      <c r="F119" s="11" t="s">
        <v>12</v>
      </c>
      <c r="G119" s="131" t="s">
        <v>39</v>
      </c>
      <c r="H119" s="131"/>
      <c r="J119" s="7">
        <v>127600000</v>
      </c>
    </row>
    <row r="120" spans="1:10" ht="30" customHeight="1" x14ac:dyDescent="0.25">
      <c r="A120" s="5" t="s">
        <v>1460</v>
      </c>
      <c r="C120" s="11" t="s">
        <v>9</v>
      </c>
      <c r="D120" s="11" t="s">
        <v>11</v>
      </c>
      <c r="E120" s="11" t="s">
        <v>11</v>
      </c>
      <c r="F120" s="11" t="s">
        <v>12</v>
      </c>
      <c r="G120" s="131" t="s">
        <v>1461</v>
      </c>
      <c r="H120" s="131"/>
      <c r="J120" s="7">
        <v>4640000</v>
      </c>
    </row>
    <row r="121" spans="1:10" ht="20.100000000000001" customHeight="1" x14ac:dyDescent="0.25">
      <c r="A121" s="5" t="s">
        <v>1463</v>
      </c>
      <c r="C121" s="11" t="s">
        <v>9</v>
      </c>
      <c r="D121" s="11" t="s">
        <v>11</v>
      </c>
      <c r="E121" s="11" t="s">
        <v>11</v>
      </c>
      <c r="F121" s="11" t="s">
        <v>12</v>
      </c>
      <c r="G121" s="131" t="s">
        <v>1464</v>
      </c>
      <c r="H121" s="131"/>
      <c r="J121" s="7">
        <v>45000000</v>
      </c>
    </row>
    <row r="122" spans="1:10" ht="20.100000000000001" customHeight="1" x14ac:dyDescent="0.25">
      <c r="A122" s="5" t="s">
        <v>1466</v>
      </c>
      <c r="C122" s="11" t="s">
        <v>9</v>
      </c>
      <c r="D122" s="11" t="s">
        <v>11</v>
      </c>
      <c r="E122" s="11" t="s">
        <v>11</v>
      </c>
      <c r="F122" s="11" t="s">
        <v>12</v>
      </c>
      <c r="G122" s="131" t="s">
        <v>1467</v>
      </c>
      <c r="H122" s="131"/>
      <c r="J122" s="7">
        <v>9000000</v>
      </c>
    </row>
    <row r="123" spans="1:10" ht="30" customHeight="1" x14ac:dyDescent="0.25">
      <c r="A123" s="5" t="s">
        <v>1469</v>
      </c>
      <c r="C123" s="11" t="s">
        <v>9</v>
      </c>
      <c r="D123" s="11" t="s">
        <v>11</v>
      </c>
      <c r="E123" s="11" t="s">
        <v>11</v>
      </c>
      <c r="F123" s="11" t="s">
        <v>12</v>
      </c>
      <c r="G123" s="131" t="s">
        <v>7132</v>
      </c>
      <c r="H123" s="131"/>
      <c r="J123" s="7">
        <v>52560000</v>
      </c>
    </row>
    <row r="124" spans="1:10" ht="30" customHeight="1" x14ac:dyDescent="0.25">
      <c r="A124" s="5" t="s">
        <v>1471</v>
      </c>
      <c r="C124" s="11" t="s">
        <v>9</v>
      </c>
      <c r="D124" s="11" t="s">
        <v>11</v>
      </c>
      <c r="E124" s="11" t="s">
        <v>11</v>
      </c>
      <c r="F124" s="11" t="s">
        <v>12</v>
      </c>
      <c r="G124" s="131" t="s">
        <v>7133</v>
      </c>
      <c r="H124" s="131"/>
      <c r="J124" s="7">
        <v>133000000</v>
      </c>
    </row>
    <row r="125" spans="1:10" ht="20.100000000000001" customHeight="1" x14ac:dyDescent="0.25">
      <c r="A125" s="5" t="s">
        <v>1473</v>
      </c>
      <c r="C125" s="11" t="s">
        <v>9</v>
      </c>
      <c r="D125" s="11" t="s">
        <v>11</v>
      </c>
      <c r="E125" s="11" t="s">
        <v>11</v>
      </c>
      <c r="F125" s="11" t="s">
        <v>12</v>
      </c>
      <c r="G125" s="131" t="s">
        <v>1474</v>
      </c>
      <c r="H125" s="131"/>
      <c r="J125" s="7">
        <v>50000000</v>
      </c>
    </row>
    <row r="126" spans="1:10" ht="20.100000000000001" customHeight="1" x14ac:dyDescent="0.25">
      <c r="A126" s="6" t="s">
        <v>1476</v>
      </c>
      <c r="B126" s="6" t="s">
        <v>1477</v>
      </c>
      <c r="J126" s="8">
        <v>1000000</v>
      </c>
    </row>
    <row r="127" spans="1:10" ht="20.100000000000001" customHeight="1" x14ac:dyDescent="0.25">
      <c r="A127" s="5" t="s">
        <v>1488</v>
      </c>
      <c r="C127" s="11" t="s">
        <v>9</v>
      </c>
      <c r="D127" s="11" t="s">
        <v>41</v>
      </c>
      <c r="E127" s="11" t="s">
        <v>11</v>
      </c>
      <c r="F127" s="11" t="s">
        <v>12</v>
      </c>
      <c r="G127" s="131" t="s">
        <v>42</v>
      </c>
      <c r="H127" s="131"/>
      <c r="J127" s="7">
        <v>1000000</v>
      </c>
    </row>
    <row r="128" spans="1:10" ht="15" customHeight="1" x14ac:dyDescent="0.25">
      <c r="G128" s="131" t="s">
        <v>4243</v>
      </c>
      <c r="H128" s="131"/>
    </row>
    <row r="129" spans="1:10" ht="20.100000000000001" customHeight="1" x14ac:dyDescent="0.25">
      <c r="A129" s="6" t="s">
        <v>1490</v>
      </c>
      <c r="B129" s="6" t="s">
        <v>1491</v>
      </c>
      <c r="J129" s="8">
        <v>4500000</v>
      </c>
    </row>
    <row r="130" spans="1:10" ht="20.100000000000001" customHeight="1" x14ac:dyDescent="0.25">
      <c r="A130" s="5" t="s">
        <v>1496</v>
      </c>
      <c r="C130" s="11" t="s">
        <v>9</v>
      </c>
      <c r="D130" s="11" t="s">
        <v>11</v>
      </c>
      <c r="E130" s="11" t="s">
        <v>11</v>
      </c>
      <c r="F130" s="11" t="s">
        <v>12</v>
      </c>
      <c r="G130" s="131" t="s">
        <v>43</v>
      </c>
      <c r="H130" s="131"/>
      <c r="J130" s="7">
        <v>1500000</v>
      </c>
    </row>
    <row r="131" spans="1:10" ht="30" customHeight="1" x14ac:dyDescent="0.25">
      <c r="G131" s="131" t="s">
        <v>4538</v>
      </c>
      <c r="H131" s="131"/>
    </row>
    <row r="132" spans="1:10" ht="20.100000000000001" customHeight="1" x14ac:dyDescent="0.25">
      <c r="A132" s="5" t="s">
        <v>1503</v>
      </c>
      <c r="C132" s="11" t="s">
        <v>9</v>
      </c>
      <c r="D132" s="11" t="s">
        <v>11</v>
      </c>
      <c r="E132" s="11" t="s">
        <v>11</v>
      </c>
      <c r="F132" s="11" t="s">
        <v>12</v>
      </c>
      <c r="G132" s="131" t="s">
        <v>44</v>
      </c>
      <c r="H132" s="131"/>
      <c r="J132" s="7">
        <v>3000000</v>
      </c>
    </row>
    <row r="133" spans="1:10" ht="20.100000000000001" customHeight="1" x14ac:dyDescent="0.25">
      <c r="A133" s="6" t="s">
        <v>1508</v>
      </c>
      <c r="B133" s="6" t="s">
        <v>1509</v>
      </c>
      <c r="J133" s="10">
        <v>816785000</v>
      </c>
    </row>
    <row r="134" spans="1:10" ht="20.100000000000001" customHeight="1" x14ac:dyDescent="0.25">
      <c r="A134" s="6" t="s">
        <v>1256</v>
      </c>
      <c r="B134" s="6" t="s">
        <v>1511</v>
      </c>
      <c r="J134" s="9">
        <v>354200000</v>
      </c>
    </row>
    <row r="135" spans="1:10" ht="20.100000000000001" customHeight="1" x14ac:dyDescent="0.25">
      <c r="A135" s="5" t="s">
        <v>1513</v>
      </c>
      <c r="C135" s="11" t="s">
        <v>9</v>
      </c>
      <c r="D135" s="11" t="s">
        <v>11</v>
      </c>
      <c r="E135" s="11" t="s">
        <v>11</v>
      </c>
      <c r="F135" s="11" t="s">
        <v>12</v>
      </c>
      <c r="G135" s="131" t="s">
        <v>45</v>
      </c>
      <c r="H135" s="131"/>
      <c r="J135" s="7">
        <v>270000000</v>
      </c>
    </row>
    <row r="136" spans="1:10" ht="20.100000000000001" customHeight="1" x14ac:dyDescent="0.25">
      <c r="A136" s="5" t="s">
        <v>1514</v>
      </c>
      <c r="C136" s="11" t="s">
        <v>9</v>
      </c>
      <c r="D136" s="11" t="s">
        <v>11</v>
      </c>
      <c r="E136" s="11" t="s">
        <v>11</v>
      </c>
      <c r="F136" s="11" t="s">
        <v>12</v>
      </c>
      <c r="G136" s="131" t="s">
        <v>1515</v>
      </c>
      <c r="H136" s="131"/>
      <c r="J136" s="7">
        <v>3200000</v>
      </c>
    </row>
    <row r="137" spans="1:10" ht="20.100000000000001" customHeight="1" x14ac:dyDescent="0.25">
      <c r="A137" s="5" t="s">
        <v>1518</v>
      </c>
      <c r="C137" s="11" t="s">
        <v>9</v>
      </c>
      <c r="D137" s="11" t="s">
        <v>11</v>
      </c>
      <c r="E137" s="11" t="s">
        <v>11</v>
      </c>
      <c r="F137" s="11" t="s">
        <v>12</v>
      </c>
      <c r="G137" s="131" t="s">
        <v>7135</v>
      </c>
      <c r="H137" s="131"/>
      <c r="J137" s="7">
        <v>80000000</v>
      </c>
    </row>
    <row r="138" spans="1:10" ht="20.100000000000001" customHeight="1" x14ac:dyDescent="0.25">
      <c r="A138" s="5" t="s">
        <v>1520</v>
      </c>
      <c r="C138" s="11" t="s">
        <v>9</v>
      </c>
      <c r="D138" s="11" t="s">
        <v>11</v>
      </c>
      <c r="E138" s="11" t="s">
        <v>11</v>
      </c>
      <c r="F138" s="11" t="s">
        <v>12</v>
      </c>
      <c r="G138" s="131" t="s">
        <v>1521</v>
      </c>
      <c r="H138" s="131"/>
      <c r="J138" s="7">
        <v>1000000</v>
      </c>
    </row>
    <row r="139" spans="1:10" ht="20.100000000000001" customHeight="1" x14ac:dyDescent="0.25">
      <c r="A139" s="6" t="s">
        <v>1278</v>
      </c>
      <c r="B139" s="6" t="s">
        <v>1524</v>
      </c>
      <c r="J139" s="8">
        <v>91000000</v>
      </c>
    </row>
    <row r="140" spans="1:10" ht="20.100000000000001" customHeight="1" x14ac:dyDescent="0.25">
      <c r="A140" s="5" t="s">
        <v>1529</v>
      </c>
      <c r="C140" s="11" t="s">
        <v>9</v>
      </c>
      <c r="D140" s="11" t="s">
        <v>11</v>
      </c>
      <c r="E140" s="11" t="s">
        <v>11</v>
      </c>
      <c r="F140" s="11" t="s">
        <v>12</v>
      </c>
      <c r="G140" s="131" t="s">
        <v>46</v>
      </c>
      <c r="H140" s="131"/>
      <c r="J140" s="7">
        <v>1000000</v>
      </c>
    </row>
    <row r="141" spans="1:10" ht="20.100000000000001" customHeight="1" x14ac:dyDescent="0.25">
      <c r="A141" s="5" t="s">
        <v>1531</v>
      </c>
      <c r="C141" s="11" t="s">
        <v>9</v>
      </c>
      <c r="D141" s="11" t="s">
        <v>11</v>
      </c>
      <c r="E141" s="11" t="s">
        <v>11</v>
      </c>
      <c r="F141" s="11" t="s">
        <v>12</v>
      </c>
      <c r="G141" s="131" t="s">
        <v>47</v>
      </c>
      <c r="H141" s="131"/>
      <c r="J141" s="7">
        <v>90000000</v>
      </c>
    </row>
    <row r="142" spans="1:10" ht="20.100000000000001" customHeight="1" x14ac:dyDescent="0.25">
      <c r="A142" s="6" t="s">
        <v>1292</v>
      </c>
      <c r="B142" s="6" t="s">
        <v>1535</v>
      </c>
      <c r="J142" s="8">
        <v>127585000</v>
      </c>
    </row>
    <row r="143" spans="1:10" ht="20.100000000000001" customHeight="1" x14ac:dyDescent="0.25">
      <c r="A143" s="5" t="s">
        <v>1536</v>
      </c>
      <c r="C143" s="11" t="s">
        <v>9</v>
      </c>
      <c r="D143" s="11" t="s">
        <v>11</v>
      </c>
      <c r="E143" s="11" t="s">
        <v>11</v>
      </c>
      <c r="F143" s="11" t="s">
        <v>12</v>
      </c>
      <c r="G143" s="131" t="s">
        <v>1537</v>
      </c>
      <c r="H143" s="131"/>
      <c r="J143" s="7">
        <v>26000000</v>
      </c>
    </row>
    <row r="144" spans="1:10" ht="20.100000000000001" customHeight="1" x14ac:dyDescent="0.25">
      <c r="A144" s="5" t="s">
        <v>1539</v>
      </c>
      <c r="C144" s="11" t="s">
        <v>9</v>
      </c>
      <c r="D144" s="11" t="s">
        <v>11</v>
      </c>
      <c r="E144" s="11" t="s">
        <v>11</v>
      </c>
      <c r="F144" s="11" t="s">
        <v>12</v>
      </c>
      <c r="G144" s="131" t="s">
        <v>1540</v>
      </c>
      <c r="H144" s="131"/>
      <c r="J144" s="7">
        <v>785000</v>
      </c>
    </row>
    <row r="145" spans="1:10" ht="20.100000000000001" customHeight="1" x14ac:dyDescent="0.25">
      <c r="A145" s="5" t="s">
        <v>1542</v>
      </c>
      <c r="C145" s="11" t="s">
        <v>9</v>
      </c>
      <c r="D145" s="11" t="s">
        <v>11</v>
      </c>
      <c r="E145" s="11" t="s">
        <v>11</v>
      </c>
      <c r="F145" s="11" t="s">
        <v>12</v>
      </c>
      <c r="G145" s="131" t="s">
        <v>48</v>
      </c>
      <c r="H145" s="131"/>
      <c r="J145" s="7">
        <v>15300000</v>
      </c>
    </row>
    <row r="146" spans="1:10" ht="30" customHeight="1" x14ac:dyDescent="0.25">
      <c r="A146" s="5" t="s">
        <v>1544</v>
      </c>
      <c r="C146" s="11" t="s">
        <v>9</v>
      </c>
      <c r="D146" s="11" t="s">
        <v>11</v>
      </c>
      <c r="E146" s="11" t="s">
        <v>11</v>
      </c>
      <c r="F146" s="11" t="s">
        <v>12</v>
      </c>
      <c r="G146" s="131" t="s">
        <v>1545</v>
      </c>
      <c r="H146" s="131"/>
      <c r="J146" s="7">
        <v>76000000</v>
      </c>
    </row>
    <row r="147" spans="1:10" ht="20.100000000000001" customHeight="1" x14ac:dyDescent="0.25">
      <c r="A147" s="5" t="s">
        <v>1547</v>
      </c>
      <c r="C147" s="11" t="s">
        <v>9</v>
      </c>
      <c r="D147" s="11" t="s">
        <v>11</v>
      </c>
      <c r="E147" s="11" t="s">
        <v>11</v>
      </c>
      <c r="F147" s="11" t="s">
        <v>12</v>
      </c>
      <c r="G147" s="131" t="s">
        <v>49</v>
      </c>
      <c r="H147" s="131"/>
      <c r="J147" s="7">
        <v>2500000</v>
      </c>
    </row>
    <row r="148" spans="1:10" ht="20.100000000000001" customHeight="1" x14ac:dyDescent="0.25">
      <c r="A148" s="5" t="s">
        <v>1549</v>
      </c>
      <c r="C148" s="11" t="s">
        <v>9</v>
      </c>
      <c r="D148" s="11" t="s">
        <v>11</v>
      </c>
      <c r="E148" s="11" t="s">
        <v>11</v>
      </c>
      <c r="F148" s="11" t="s">
        <v>12</v>
      </c>
      <c r="G148" s="131" t="s">
        <v>1550</v>
      </c>
      <c r="H148" s="131"/>
      <c r="J148" s="7">
        <v>3000000</v>
      </c>
    </row>
    <row r="149" spans="1:10" ht="30" customHeight="1" x14ac:dyDescent="0.25">
      <c r="A149" s="5" t="s">
        <v>1551</v>
      </c>
      <c r="C149" s="11" t="s">
        <v>9</v>
      </c>
      <c r="D149" s="11" t="s">
        <v>11</v>
      </c>
      <c r="E149" s="11" t="s">
        <v>11</v>
      </c>
      <c r="F149" s="11" t="s">
        <v>12</v>
      </c>
      <c r="G149" s="131" t="s">
        <v>7136</v>
      </c>
      <c r="H149" s="131"/>
      <c r="J149" s="7">
        <v>4000000</v>
      </c>
    </row>
    <row r="150" spans="1:10" ht="20.100000000000001" customHeight="1" x14ac:dyDescent="0.25">
      <c r="A150" s="6" t="s">
        <v>1318</v>
      </c>
      <c r="B150" s="6" t="s">
        <v>1553</v>
      </c>
      <c r="J150" s="8">
        <v>46500000</v>
      </c>
    </row>
    <row r="151" spans="1:10" ht="20.100000000000001" customHeight="1" x14ac:dyDescent="0.25">
      <c r="A151" s="5" t="s">
        <v>1555</v>
      </c>
      <c r="C151" s="11" t="s">
        <v>9</v>
      </c>
      <c r="D151" s="11" t="s">
        <v>11</v>
      </c>
      <c r="E151" s="11" t="s">
        <v>11</v>
      </c>
      <c r="F151" s="11" t="s">
        <v>12</v>
      </c>
      <c r="G151" s="131" t="s">
        <v>50</v>
      </c>
      <c r="H151" s="131"/>
      <c r="J151" s="7">
        <v>20500000</v>
      </c>
    </row>
    <row r="152" spans="1:10" ht="20.100000000000001" customHeight="1" x14ac:dyDescent="0.25">
      <c r="A152" s="5" t="s">
        <v>1557</v>
      </c>
      <c r="C152" s="11" t="s">
        <v>9</v>
      </c>
      <c r="D152" s="11" t="s">
        <v>11</v>
      </c>
      <c r="E152" s="11" t="s">
        <v>11</v>
      </c>
      <c r="F152" s="11" t="s">
        <v>12</v>
      </c>
      <c r="G152" s="131" t="s">
        <v>51</v>
      </c>
      <c r="H152" s="131"/>
      <c r="J152" s="7">
        <v>26000000</v>
      </c>
    </row>
    <row r="153" spans="1:10" ht="20.100000000000001" customHeight="1" x14ac:dyDescent="0.25">
      <c r="A153" s="6" t="s">
        <v>1572</v>
      </c>
      <c r="B153" s="6" t="s">
        <v>1573</v>
      </c>
      <c r="J153" s="8">
        <v>197500000</v>
      </c>
    </row>
    <row r="154" spans="1:10" ht="20.100000000000001" customHeight="1" x14ac:dyDescent="0.25">
      <c r="A154" s="5" t="s">
        <v>1574</v>
      </c>
      <c r="C154" s="11" t="s">
        <v>9</v>
      </c>
      <c r="D154" s="11" t="s">
        <v>11</v>
      </c>
      <c r="E154" s="11" t="s">
        <v>11</v>
      </c>
      <c r="F154" s="11" t="s">
        <v>12</v>
      </c>
      <c r="G154" s="131" t="s">
        <v>1575</v>
      </c>
      <c r="H154" s="131"/>
      <c r="J154" s="7">
        <v>20000000</v>
      </c>
    </row>
    <row r="155" spans="1:10" ht="30" customHeight="1" x14ac:dyDescent="0.25">
      <c r="A155" s="5" t="s">
        <v>1577</v>
      </c>
      <c r="C155" s="11" t="s">
        <v>9</v>
      </c>
      <c r="D155" s="11" t="s">
        <v>11</v>
      </c>
      <c r="E155" s="11" t="s">
        <v>11</v>
      </c>
      <c r="F155" s="11" t="s">
        <v>12</v>
      </c>
      <c r="G155" s="131" t="s">
        <v>1578</v>
      </c>
      <c r="H155" s="131"/>
      <c r="J155" s="7">
        <v>7100000</v>
      </c>
    </row>
    <row r="156" spans="1:10" ht="20.100000000000001" customHeight="1" x14ac:dyDescent="0.25">
      <c r="A156" s="5" t="s">
        <v>1580</v>
      </c>
      <c r="C156" s="11" t="s">
        <v>9</v>
      </c>
      <c r="D156" s="11" t="s">
        <v>11</v>
      </c>
      <c r="E156" s="11" t="s">
        <v>11</v>
      </c>
      <c r="F156" s="11" t="s">
        <v>12</v>
      </c>
      <c r="G156" s="131" t="s">
        <v>1581</v>
      </c>
      <c r="H156" s="131"/>
      <c r="J156" s="7">
        <v>64000000</v>
      </c>
    </row>
    <row r="157" spans="1:10" ht="20.100000000000001" customHeight="1" x14ac:dyDescent="0.25">
      <c r="A157" s="5" t="s">
        <v>1582</v>
      </c>
      <c r="C157" s="11" t="s">
        <v>9</v>
      </c>
      <c r="D157" s="11" t="s">
        <v>11</v>
      </c>
      <c r="E157" s="11" t="s">
        <v>11</v>
      </c>
      <c r="F157" s="11" t="s">
        <v>12</v>
      </c>
      <c r="G157" s="131" t="s">
        <v>52</v>
      </c>
      <c r="H157" s="131"/>
      <c r="J157" s="7">
        <v>60000000</v>
      </c>
    </row>
    <row r="158" spans="1:10" ht="20.100000000000001" customHeight="1" x14ac:dyDescent="0.25">
      <c r="A158" s="5" t="s">
        <v>1584</v>
      </c>
      <c r="C158" s="11" t="s">
        <v>9</v>
      </c>
      <c r="D158" s="11" t="s">
        <v>11</v>
      </c>
      <c r="E158" s="11" t="s">
        <v>11</v>
      </c>
      <c r="F158" s="11" t="s">
        <v>12</v>
      </c>
      <c r="G158" s="131" t="s">
        <v>1585</v>
      </c>
      <c r="H158" s="131"/>
      <c r="J158" s="7">
        <v>6200000</v>
      </c>
    </row>
    <row r="159" spans="1:10" ht="20.100000000000001" customHeight="1" x14ac:dyDescent="0.25">
      <c r="A159" s="5" t="s">
        <v>1587</v>
      </c>
      <c r="C159" s="11" t="s">
        <v>9</v>
      </c>
      <c r="D159" s="11" t="s">
        <v>11</v>
      </c>
      <c r="E159" s="11" t="s">
        <v>11</v>
      </c>
      <c r="F159" s="11" t="s">
        <v>12</v>
      </c>
      <c r="G159" s="131" t="s">
        <v>1588</v>
      </c>
      <c r="H159" s="131"/>
      <c r="J159" s="7">
        <v>4700000</v>
      </c>
    </row>
    <row r="160" spans="1:10" ht="20.100000000000001" customHeight="1" x14ac:dyDescent="0.25">
      <c r="A160" s="5" t="s">
        <v>1590</v>
      </c>
      <c r="C160" s="11" t="s">
        <v>9</v>
      </c>
      <c r="D160" s="11" t="s">
        <v>11</v>
      </c>
      <c r="E160" s="11" t="s">
        <v>11</v>
      </c>
      <c r="F160" s="11" t="s">
        <v>12</v>
      </c>
      <c r="G160" s="131" t="s">
        <v>1591</v>
      </c>
      <c r="H160" s="131"/>
      <c r="J160" s="7">
        <v>5500000</v>
      </c>
    </row>
    <row r="161" spans="1:10" ht="20.100000000000001" customHeight="1" x14ac:dyDescent="0.25">
      <c r="A161" s="5" t="s">
        <v>1593</v>
      </c>
      <c r="C161" s="11" t="s">
        <v>9</v>
      </c>
      <c r="D161" s="11" t="s">
        <v>11</v>
      </c>
      <c r="E161" s="11" t="s">
        <v>11</v>
      </c>
      <c r="F161" s="11" t="s">
        <v>12</v>
      </c>
      <c r="G161" s="131" t="s">
        <v>1594</v>
      </c>
      <c r="H161" s="131"/>
      <c r="J161" s="7">
        <v>30000000</v>
      </c>
    </row>
    <row r="162" spans="1:10" ht="20.100000000000001" customHeight="1" x14ac:dyDescent="0.25">
      <c r="A162" s="6" t="s">
        <v>1714</v>
      </c>
      <c r="B162" s="6" t="s">
        <v>1715</v>
      </c>
      <c r="J162" s="10">
        <v>1597400000</v>
      </c>
    </row>
    <row r="163" spans="1:10" ht="20.100000000000001" customHeight="1" x14ac:dyDescent="0.25">
      <c r="A163" s="6" t="s">
        <v>1716</v>
      </c>
      <c r="B163" s="6" t="s">
        <v>1717</v>
      </c>
      <c r="J163" s="9">
        <v>1074800000</v>
      </c>
    </row>
    <row r="164" spans="1:10" ht="20.100000000000001" customHeight="1" x14ac:dyDescent="0.25">
      <c r="A164" s="5" t="s">
        <v>1720</v>
      </c>
      <c r="C164" s="11" t="s">
        <v>16</v>
      </c>
      <c r="D164" s="11" t="s">
        <v>53</v>
      </c>
      <c r="E164" s="11" t="s">
        <v>11</v>
      </c>
      <c r="F164" s="11" t="s">
        <v>12</v>
      </c>
      <c r="G164" s="131" t="s">
        <v>54</v>
      </c>
      <c r="H164" s="131"/>
      <c r="J164" s="7">
        <v>700000</v>
      </c>
    </row>
    <row r="165" spans="1:10" ht="20.100000000000001" customHeight="1" x14ac:dyDescent="0.25">
      <c r="A165" s="5" t="s">
        <v>1721</v>
      </c>
      <c r="C165" s="11" t="s">
        <v>16</v>
      </c>
      <c r="D165" s="11" t="s">
        <v>53</v>
      </c>
      <c r="E165" s="11" t="s">
        <v>11</v>
      </c>
      <c r="F165" s="11" t="s">
        <v>12</v>
      </c>
      <c r="G165" s="131" t="s">
        <v>1722</v>
      </c>
      <c r="H165" s="131"/>
      <c r="J165" s="7">
        <v>153000000</v>
      </c>
    </row>
    <row r="166" spans="1:10" ht="20.100000000000001" customHeight="1" x14ac:dyDescent="0.25">
      <c r="A166" s="5" t="s">
        <v>1723</v>
      </c>
      <c r="C166" s="11" t="s">
        <v>16</v>
      </c>
      <c r="D166" s="11" t="s">
        <v>53</v>
      </c>
      <c r="E166" s="11" t="s">
        <v>11</v>
      </c>
      <c r="F166" s="11" t="s">
        <v>12</v>
      </c>
      <c r="G166" s="131" t="s">
        <v>55</v>
      </c>
      <c r="H166" s="131"/>
      <c r="J166" s="7">
        <v>252400000</v>
      </c>
    </row>
    <row r="167" spans="1:10" ht="20.100000000000001" customHeight="1" x14ac:dyDescent="0.25">
      <c r="A167" s="5" t="s">
        <v>1724</v>
      </c>
      <c r="C167" s="11" t="s">
        <v>16</v>
      </c>
      <c r="D167" s="11" t="s">
        <v>53</v>
      </c>
      <c r="E167" s="11" t="s">
        <v>11</v>
      </c>
      <c r="F167" s="11" t="s">
        <v>12</v>
      </c>
      <c r="G167" s="131" t="s">
        <v>7146</v>
      </c>
      <c r="H167" s="131"/>
      <c r="J167" s="7">
        <v>553000000</v>
      </c>
    </row>
    <row r="168" spans="1:10" ht="20.100000000000001" customHeight="1" x14ac:dyDescent="0.25">
      <c r="A168" s="5" t="s">
        <v>1725</v>
      </c>
      <c r="C168" s="11" t="s">
        <v>16</v>
      </c>
      <c r="D168" s="11" t="s">
        <v>53</v>
      </c>
      <c r="E168" s="11" t="s">
        <v>11</v>
      </c>
      <c r="F168" s="11" t="s">
        <v>12</v>
      </c>
      <c r="G168" s="131" t="s">
        <v>1726</v>
      </c>
      <c r="H168" s="131"/>
      <c r="J168" s="7">
        <v>32000000</v>
      </c>
    </row>
    <row r="169" spans="1:10" ht="20.100000000000001" customHeight="1" x14ac:dyDescent="0.25">
      <c r="A169" s="5" t="s">
        <v>1727</v>
      </c>
      <c r="C169" s="11" t="s">
        <v>16</v>
      </c>
      <c r="D169" s="11" t="s">
        <v>53</v>
      </c>
      <c r="E169" s="11" t="s">
        <v>11</v>
      </c>
      <c r="F169" s="11" t="s">
        <v>12</v>
      </c>
      <c r="G169" s="131" t="s">
        <v>1728</v>
      </c>
      <c r="H169" s="131"/>
      <c r="J169" s="7">
        <v>2700000</v>
      </c>
    </row>
    <row r="170" spans="1:10" ht="20.100000000000001" customHeight="1" x14ac:dyDescent="0.25">
      <c r="A170" s="5" t="s">
        <v>1729</v>
      </c>
      <c r="C170" s="11" t="s">
        <v>16</v>
      </c>
      <c r="D170" s="11" t="s">
        <v>53</v>
      </c>
      <c r="E170" s="11" t="s">
        <v>11</v>
      </c>
      <c r="F170" s="11" t="s">
        <v>12</v>
      </c>
      <c r="G170" s="131" t="s">
        <v>7147</v>
      </c>
      <c r="H170" s="131"/>
      <c r="J170" s="7">
        <v>81000000</v>
      </c>
    </row>
    <row r="171" spans="1:10" ht="20.100000000000001" customHeight="1" x14ac:dyDescent="0.25">
      <c r="A171" s="6" t="s">
        <v>1751</v>
      </c>
      <c r="B171" s="6" t="s">
        <v>1752</v>
      </c>
      <c r="J171" s="8">
        <v>522600000</v>
      </c>
    </row>
    <row r="172" spans="1:10" ht="20.100000000000001" customHeight="1" x14ac:dyDescent="0.25">
      <c r="A172" s="5" t="s">
        <v>1757</v>
      </c>
      <c r="C172" s="11" t="s">
        <v>16</v>
      </c>
      <c r="D172" s="11" t="s">
        <v>56</v>
      </c>
      <c r="E172" s="11" t="s">
        <v>11</v>
      </c>
      <c r="F172" s="11" t="s">
        <v>12</v>
      </c>
      <c r="G172" s="131" t="s">
        <v>57</v>
      </c>
      <c r="H172" s="131"/>
      <c r="J172" s="7">
        <v>522600000</v>
      </c>
    </row>
    <row r="173" spans="1:10" ht="20.100000000000001" customHeight="1" x14ac:dyDescent="0.25">
      <c r="A173" s="6" t="s">
        <v>1759</v>
      </c>
      <c r="B173" s="6" t="s">
        <v>1760</v>
      </c>
      <c r="J173" s="10">
        <v>801869262</v>
      </c>
    </row>
    <row r="174" spans="1:10" ht="20.100000000000001" customHeight="1" x14ac:dyDescent="0.25">
      <c r="A174" s="6" t="s">
        <v>1761</v>
      </c>
      <c r="B174" s="6" t="s">
        <v>1762</v>
      </c>
      <c r="J174" s="12">
        <v>187002762</v>
      </c>
    </row>
    <row r="175" spans="1:10" ht="20.100000000000001" customHeight="1" x14ac:dyDescent="0.25">
      <c r="A175" s="6" t="s">
        <v>1767</v>
      </c>
      <c r="B175" s="6" t="s">
        <v>7149</v>
      </c>
      <c r="J175" s="9">
        <v>187002762</v>
      </c>
    </row>
    <row r="176" spans="1:10" ht="20.100000000000001" customHeight="1" x14ac:dyDescent="0.25">
      <c r="A176" s="5" t="s">
        <v>1767</v>
      </c>
      <c r="C176" s="11" t="s">
        <v>9</v>
      </c>
      <c r="D176" s="11" t="s">
        <v>41</v>
      </c>
      <c r="E176" s="11" t="s">
        <v>11</v>
      </c>
      <c r="F176" s="11" t="s">
        <v>1881</v>
      </c>
      <c r="G176" s="131" t="s">
        <v>21</v>
      </c>
      <c r="H176" s="131"/>
      <c r="J176" s="7">
        <v>130676629</v>
      </c>
    </row>
    <row r="177" spans="1:10" ht="60" customHeight="1" x14ac:dyDescent="0.25">
      <c r="G177" s="131" t="s">
        <v>4802</v>
      </c>
      <c r="H177" s="131"/>
    </row>
    <row r="178" spans="1:10" ht="20.100000000000001" customHeight="1" x14ac:dyDescent="0.25">
      <c r="G178" s="131" t="s">
        <v>2101</v>
      </c>
      <c r="H178" s="131"/>
    </row>
    <row r="179" spans="1:10" ht="20.100000000000001" customHeight="1" x14ac:dyDescent="0.25">
      <c r="A179" s="5" t="s">
        <v>1767</v>
      </c>
      <c r="C179" s="11" t="s">
        <v>9</v>
      </c>
      <c r="D179" s="11" t="s">
        <v>41</v>
      </c>
      <c r="E179" s="11" t="s">
        <v>11</v>
      </c>
      <c r="F179" s="11" t="s">
        <v>1278</v>
      </c>
      <c r="G179" s="131" t="s">
        <v>21</v>
      </c>
      <c r="H179" s="131"/>
      <c r="J179" s="7">
        <v>56326133</v>
      </c>
    </row>
    <row r="180" spans="1:10" ht="60" customHeight="1" x14ac:dyDescent="0.25">
      <c r="G180" s="131" t="s">
        <v>4803</v>
      </c>
      <c r="H180" s="131"/>
    </row>
    <row r="181" spans="1:10" ht="20.100000000000001" customHeight="1" x14ac:dyDescent="0.25">
      <c r="G181" s="131" t="s">
        <v>2101</v>
      </c>
      <c r="H181" s="131"/>
    </row>
    <row r="182" spans="1:10" ht="20.100000000000001" customHeight="1" x14ac:dyDescent="0.25">
      <c r="A182" s="6" t="s">
        <v>1778</v>
      </c>
      <c r="B182" s="6" t="s">
        <v>1779</v>
      </c>
      <c r="J182" s="8">
        <v>2600000</v>
      </c>
    </row>
    <row r="183" spans="1:10" ht="20.100000000000001" customHeight="1" x14ac:dyDescent="0.25">
      <c r="A183" s="5" t="s">
        <v>1783</v>
      </c>
      <c r="C183" s="11" t="s">
        <v>9</v>
      </c>
      <c r="D183" s="11" t="s">
        <v>59</v>
      </c>
      <c r="E183" s="11" t="s">
        <v>11</v>
      </c>
      <c r="F183" s="11" t="s">
        <v>12</v>
      </c>
      <c r="G183" s="131" t="s">
        <v>60</v>
      </c>
      <c r="H183" s="131"/>
      <c r="J183" s="7">
        <v>2600000</v>
      </c>
    </row>
    <row r="184" spans="1:10" ht="30" customHeight="1" x14ac:dyDescent="0.25">
      <c r="G184" s="131" t="s">
        <v>4244</v>
      </c>
      <c r="H184" s="131"/>
    </row>
    <row r="185" spans="1:10" ht="20.100000000000001" customHeight="1" x14ac:dyDescent="0.25">
      <c r="A185" s="6" t="s">
        <v>1784</v>
      </c>
      <c r="B185" s="6" t="s">
        <v>1785</v>
      </c>
      <c r="J185" s="8">
        <v>520000000</v>
      </c>
    </row>
    <row r="186" spans="1:10" ht="20.100000000000001" customHeight="1" x14ac:dyDescent="0.25">
      <c r="A186" s="5" t="s">
        <v>1786</v>
      </c>
      <c r="C186" s="11" t="s">
        <v>9</v>
      </c>
      <c r="D186" s="11" t="s">
        <v>59</v>
      </c>
      <c r="E186" s="11" t="s">
        <v>11</v>
      </c>
      <c r="F186" s="11" t="s">
        <v>12</v>
      </c>
      <c r="G186" s="131" t="s">
        <v>61</v>
      </c>
      <c r="H186" s="131"/>
      <c r="J186" s="7">
        <v>300000000</v>
      </c>
    </row>
    <row r="187" spans="1:10" ht="20.100000000000001" customHeight="1" x14ac:dyDescent="0.25">
      <c r="A187" s="5" t="s">
        <v>1792</v>
      </c>
      <c r="C187" s="11" t="s">
        <v>9</v>
      </c>
      <c r="D187" s="11" t="s">
        <v>59</v>
      </c>
      <c r="E187" s="11" t="s">
        <v>11</v>
      </c>
      <c r="F187" s="11" t="s">
        <v>12</v>
      </c>
      <c r="G187" s="131" t="s">
        <v>7156</v>
      </c>
      <c r="H187" s="131"/>
      <c r="J187" s="7">
        <v>220000000</v>
      </c>
    </row>
    <row r="188" spans="1:10" ht="15" customHeight="1" x14ac:dyDescent="0.25">
      <c r="G188" s="131" t="s">
        <v>5730</v>
      </c>
      <c r="H188" s="131"/>
    </row>
    <row r="189" spans="1:10" ht="20.100000000000001" customHeight="1" x14ac:dyDescent="0.25">
      <c r="A189" s="6" t="s">
        <v>1803</v>
      </c>
      <c r="B189" s="6" t="s">
        <v>3416</v>
      </c>
      <c r="J189" s="8">
        <v>41364500</v>
      </c>
    </row>
    <row r="190" spans="1:10" ht="20.100000000000001" customHeight="1" x14ac:dyDescent="0.25">
      <c r="A190" s="5" t="s">
        <v>1804</v>
      </c>
      <c r="C190" s="11" t="s">
        <v>9</v>
      </c>
      <c r="D190" s="11" t="s">
        <v>59</v>
      </c>
      <c r="E190" s="11" t="s">
        <v>11</v>
      </c>
      <c r="F190" s="11" t="s">
        <v>12</v>
      </c>
      <c r="G190" s="131" t="s">
        <v>62</v>
      </c>
      <c r="H190" s="131"/>
      <c r="J190" s="7">
        <v>41364500</v>
      </c>
    </row>
    <row r="191" spans="1:10" ht="30" customHeight="1" x14ac:dyDescent="0.25">
      <c r="G191" s="131" t="s">
        <v>5731</v>
      </c>
      <c r="H191" s="131"/>
    </row>
    <row r="192" spans="1:10" ht="20.100000000000001" customHeight="1" x14ac:dyDescent="0.25">
      <c r="A192" s="6" t="s">
        <v>1806</v>
      </c>
      <c r="B192" s="6" t="s">
        <v>1807</v>
      </c>
      <c r="J192" s="10">
        <v>50902000</v>
      </c>
    </row>
    <row r="193" spans="1:10" ht="20.100000000000001" customHeight="1" x14ac:dyDescent="0.25">
      <c r="A193" s="6" t="s">
        <v>1808</v>
      </c>
      <c r="B193" s="6" t="s">
        <v>1809</v>
      </c>
      <c r="J193" s="9">
        <v>50902000</v>
      </c>
    </row>
    <row r="194" spans="1:10" ht="30" customHeight="1" x14ac:dyDescent="0.25">
      <c r="A194" s="5" t="s">
        <v>1808</v>
      </c>
      <c r="C194" s="11" t="s">
        <v>9</v>
      </c>
      <c r="D194" s="11" t="s">
        <v>4821</v>
      </c>
      <c r="E194" s="11" t="s">
        <v>11</v>
      </c>
      <c r="F194" s="11" t="s">
        <v>1881</v>
      </c>
      <c r="G194" s="131" t="s">
        <v>63</v>
      </c>
      <c r="H194" s="131"/>
      <c r="J194" s="7">
        <v>14570000</v>
      </c>
    </row>
    <row r="195" spans="1:10" ht="30" customHeight="1" x14ac:dyDescent="0.25">
      <c r="G195" s="131" t="s">
        <v>5276</v>
      </c>
      <c r="H195" s="131"/>
    </row>
    <row r="196" spans="1:10" ht="20.100000000000001" customHeight="1" x14ac:dyDescent="0.25">
      <c r="G196" s="131" t="s">
        <v>4823</v>
      </c>
      <c r="H196" s="131"/>
    </row>
    <row r="197" spans="1:10" ht="20.100000000000001" customHeight="1" x14ac:dyDescent="0.25">
      <c r="A197" s="5" t="s">
        <v>1808</v>
      </c>
      <c r="C197" s="11" t="s">
        <v>9</v>
      </c>
      <c r="D197" s="11" t="s">
        <v>4821</v>
      </c>
      <c r="E197" s="11" t="s">
        <v>11</v>
      </c>
      <c r="F197" s="11" t="s">
        <v>1256</v>
      </c>
      <c r="G197" s="131" t="s">
        <v>4509</v>
      </c>
      <c r="H197" s="131"/>
      <c r="J197" s="7">
        <v>12152000</v>
      </c>
    </row>
    <row r="198" spans="1:10" ht="45" customHeight="1" x14ac:dyDescent="0.25">
      <c r="G198" s="131" t="s">
        <v>5277</v>
      </c>
      <c r="H198" s="131"/>
    </row>
    <row r="199" spans="1:10" ht="20.100000000000001" customHeight="1" x14ac:dyDescent="0.25">
      <c r="G199" s="131" t="s">
        <v>4823</v>
      </c>
      <c r="H199" s="131"/>
    </row>
    <row r="200" spans="1:10" ht="20.100000000000001" customHeight="1" x14ac:dyDescent="0.25">
      <c r="A200" s="5" t="s">
        <v>1808</v>
      </c>
      <c r="C200" s="11" t="s">
        <v>9</v>
      </c>
      <c r="D200" s="11" t="s">
        <v>4821</v>
      </c>
      <c r="E200" s="11" t="s">
        <v>11</v>
      </c>
      <c r="F200" s="11" t="s">
        <v>1278</v>
      </c>
      <c r="G200" s="131" t="s">
        <v>67</v>
      </c>
      <c r="H200" s="131"/>
      <c r="J200" s="7">
        <v>18600000</v>
      </c>
    </row>
    <row r="201" spans="1:10" ht="45" customHeight="1" x14ac:dyDescent="0.25">
      <c r="G201" s="131" t="s">
        <v>68</v>
      </c>
      <c r="H201" s="131"/>
    </row>
    <row r="202" spans="1:10" ht="20.100000000000001" customHeight="1" x14ac:dyDescent="0.25">
      <c r="G202" s="131" t="s">
        <v>4823</v>
      </c>
      <c r="H202" s="131"/>
    </row>
    <row r="203" spans="1:10" ht="20.100000000000001" customHeight="1" x14ac:dyDescent="0.25">
      <c r="A203" s="5" t="s">
        <v>1808</v>
      </c>
      <c r="C203" s="11" t="s">
        <v>9</v>
      </c>
      <c r="D203" s="11" t="s">
        <v>4821</v>
      </c>
      <c r="E203" s="11" t="s">
        <v>11</v>
      </c>
      <c r="F203" s="11" t="s">
        <v>1292</v>
      </c>
      <c r="G203" s="131" t="s">
        <v>4245</v>
      </c>
      <c r="H203" s="131"/>
      <c r="J203" s="7">
        <v>2480000</v>
      </c>
    </row>
    <row r="204" spans="1:10" ht="45" customHeight="1" x14ac:dyDescent="0.25">
      <c r="G204" s="131" t="s">
        <v>5278</v>
      </c>
      <c r="H204" s="131"/>
    </row>
    <row r="205" spans="1:10" ht="20.100000000000001" customHeight="1" x14ac:dyDescent="0.25">
      <c r="G205" s="131" t="s">
        <v>4823</v>
      </c>
      <c r="H205" s="131"/>
    </row>
    <row r="206" spans="1:10" ht="20.100000000000001" customHeight="1" x14ac:dyDescent="0.25">
      <c r="A206" s="5" t="s">
        <v>1808</v>
      </c>
      <c r="C206" s="11" t="s">
        <v>9</v>
      </c>
      <c r="D206" s="11" t="s">
        <v>4821</v>
      </c>
      <c r="E206" s="11" t="s">
        <v>11</v>
      </c>
      <c r="F206" s="11" t="s">
        <v>1318</v>
      </c>
      <c r="G206" s="131" t="s">
        <v>4246</v>
      </c>
      <c r="H206" s="131"/>
      <c r="J206" s="7">
        <v>3100000</v>
      </c>
    </row>
    <row r="207" spans="1:10" ht="45" customHeight="1" x14ac:dyDescent="0.25">
      <c r="G207" s="131" t="s">
        <v>4822</v>
      </c>
      <c r="H207" s="131"/>
    </row>
    <row r="208" spans="1:10" ht="20.100000000000001" customHeight="1" x14ac:dyDescent="0.25">
      <c r="G208" s="131" t="s">
        <v>4823</v>
      </c>
      <c r="H208" s="131"/>
    </row>
    <row r="211" spans="1:10" ht="15.75" thickBot="1" x14ac:dyDescent="0.3">
      <c r="A211" s="4" t="s">
        <v>4824</v>
      </c>
      <c r="B211" s="84"/>
      <c r="C211" s="84"/>
      <c r="D211" s="84"/>
      <c r="E211" s="84"/>
      <c r="F211" s="84"/>
      <c r="G211" s="84"/>
      <c r="H211" s="84"/>
      <c r="I211" s="84"/>
      <c r="J211" s="14">
        <v>21765000000</v>
      </c>
    </row>
    <row r="213" spans="1:10" x14ac:dyDescent="0.25">
      <c r="A213" s="87" t="s">
        <v>4825</v>
      </c>
      <c r="B213" s="88"/>
      <c r="C213" s="88"/>
      <c r="D213" s="88"/>
      <c r="E213" s="88"/>
      <c r="F213" s="88"/>
      <c r="G213" s="88"/>
      <c r="H213" s="88"/>
    </row>
    <row r="215" spans="1:10" x14ac:dyDescent="0.25">
      <c r="A215" s="132" t="s">
        <v>2092</v>
      </c>
      <c r="B215" s="132"/>
      <c r="C215" s="132"/>
      <c r="D215" s="132"/>
      <c r="E215" s="132"/>
      <c r="F215" s="132"/>
      <c r="G215" s="132"/>
      <c r="H215" s="132"/>
      <c r="I215" s="132"/>
      <c r="J215" s="132"/>
    </row>
    <row r="217" spans="1:10" x14ac:dyDescent="0.25">
      <c r="D217" s="3" t="s">
        <v>2140</v>
      </c>
      <c r="E217" s="3" t="s">
        <v>2100</v>
      </c>
    </row>
    <row r="218" spans="1:10" ht="15.75" thickBot="1" x14ac:dyDescent="0.3">
      <c r="F218" s="3" t="s">
        <v>2103</v>
      </c>
      <c r="J218" s="14">
        <v>6887404000</v>
      </c>
    </row>
    <row r="219" spans="1:10" x14ac:dyDescent="0.25">
      <c r="D219" s="85" t="s">
        <v>9</v>
      </c>
      <c r="E219" s="85" t="s">
        <v>2139</v>
      </c>
      <c r="J219" s="7">
        <v>6013078000</v>
      </c>
    </row>
    <row r="220" spans="1:10" x14ac:dyDescent="0.25">
      <c r="D220" s="5" t="s">
        <v>16</v>
      </c>
      <c r="E220" s="5" t="s">
        <v>2145</v>
      </c>
      <c r="J220" s="7">
        <v>874326000</v>
      </c>
    </row>
    <row r="223" spans="1:10" x14ac:dyDescent="0.25">
      <c r="A223" s="132" t="s">
        <v>2091</v>
      </c>
      <c r="B223" s="132"/>
      <c r="C223" s="132"/>
      <c r="D223" s="132"/>
      <c r="E223" s="132"/>
      <c r="F223" s="132"/>
      <c r="G223" s="132"/>
      <c r="H223" s="132"/>
      <c r="I223" s="132"/>
      <c r="J223" s="132"/>
    </row>
    <row r="224" spans="1:10" x14ac:dyDescent="0.25">
      <c r="A224" s="86" t="s">
        <v>2097</v>
      </c>
      <c r="C224" s="86" t="s">
        <v>2098</v>
      </c>
      <c r="D224" s="86" t="s">
        <v>3</v>
      </c>
      <c r="E224" s="86" t="s">
        <v>2099</v>
      </c>
      <c r="F224" s="86" t="s">
        <v>1880</v>
      </c>
      <c r="G224" s="6" t="s">
        <v>2100</v>
      </c>
      <c r="J224" s="86" t="s">
        <v>8713</v>
      </c>
    </row>
    <row r="226" spans="1:10" ht="15.75" thickBot="1" x14ac:dyDescent="0.3">
      <c r="G226" s="13" t="s">
        <v>2103</v>
      </c>
      <c r="J226" s="14">
        <v>6887404000</v>
      </c>
    </row>
    <row r="227" spans="1:10" ht="20.100000000000001" customHeight="1" x14ac:dyDescent="0.25">
      <c r="A227" s="6" t="s">
        <v>1232</v>
      </c>
      <c r="B227" s="6" t="s">
        <v>1233</v>
      </c>
      <c r="J227" s="10">
        <v>5179937000</v>
      </c>
    </row>
    <row r="228" spans="1:10" ht="20.100000000000001" customHeight="1" x14ac:dyDescent="0.25">
      <c r="A228" s="6" t="s">
        <v>9</v>
      </c>
      <c r="B228" s="6" t="s">
        <v>1237</v>
      </c>
      <c r="J228" s="9">
        <v>2121183000</v>
      </c>
    </row>
    <row r="229" spans="1:10" ht="20.100000000000001" customHeight="1" x14ac:dyDescent="0.25">
      <c r="A229" s="5" t="s">
        <v>1240</v>
      </c>
      <c r="C229" s="11" t="s">
        <v>9</v>
      </c>
      <c r="D229" s="11" t="s">
        <v>10</v>
      </c>
      <c r="E229" s="11" t="s">
        <v>11</v>
      </c>
      <c r="F229" s="11" t="s">
        <v>12</v>
      </c>
      <c r="G229" s="131" t="s">
        <v>7116</v>
      </c>
      <c r="H229" s="131"/>
      <c r="J229" s="7">
        <v>2106183000</v>
      </c>
    </row>
    <row r="230" spans="1:10" ht="20.100000000000001" customHeight="1" x14ac:dyDescent="0.25">
      <c r="A230" s="5" t="s">
        <v>1254</v>
      </c>
      <c r="C230" s="11" t="s">
        <v>9</v>
      </c>
      <c r="D230" s="11" t="s">
        <v>10</v>
      </c>
      <c r="E230" s="11" t="s">
        <v>11</v>
      </c>
      <c r="F230" s="11" t="s">
        <v>12</v>
      </c>
      <c r="G230" s="131" t="s">
        <v>7117</v>
      </c>
      <c r="H230" s="131"/>
      <c r="J230" s="7">
        <v>15000000</v>
      </c>
    </row>
    <row r="231" spans="1:10" ht="20.100000000000001" customHeight="1" x14ac:dyDescent="0.25">
      <c r="A231" s="6" t="s">
        <v>1257</v>
      </c>
      <c r="B231" s="6" t="s">
        <v>1258</v>
      </c>
      <c r="J231" s="8">
        <v>54940000</v>
      </c>
    </row>
    <row r="232" spans="1:10" ht="20.100000000000001" customHeight="1" x14ac:dyDescent="0.25">
      <c r="A232" s="5" t="s">
        <v>1261</v>
      </c>
      <c r="C232" s="11" t="s">
        <v>9</v>
      </c>
      <c r="D232" s="11" t="s">
        <v>10</v>
      </c>
      <c r="E232" s="11" t="s">
        <v>11</v>
      </c>
      <c r="F232" s="11" t="s">
        <v>12</v>
      </c>
      <c r="G232" s="131" t="s">
        <v>13</v>
      </c>
      <c r="H232" s="131"/>
      <c r="J232" s="7">
        <v>46550000</v>
      </c>
    </row>
    <row r="233" spans="1:10" ht="20.100000000000001" customHeight="1" x14ac:dyDescent="0.25">
      <c r="A233" s="5" t="s">
        <v>1265</v>
      </c>
      <c r="C233" s="11" t="s">
        <v>9</v>
      </c>
      <c r="D233" s="11" t="s">
        <v>10</v>
      </c>
      <c r="E233" s="11" t="s">
        <v>11</v>
      </c>
      <c r="F233" s="11" t="s">
        <v>12</v>
      </c>
      <c r="G233" s="131" t="s">
        <v>14</v>
      </c>
      <c r="H233" s="131"/>
      <c r="J233" s="7">
        <v>8000000</v>
      </c>
    </row>
    <row r="234" spans="1:10" ht="20.100000000000001" customHeight="1" x14ac:dyDescent="0.25">
      <c r="A234" s="5" t="s">
        <v>1276</v>
      </c>
      <c r="C234" s="11" t="s">
        <v>9</v>
      </c>
      <c r="D234" s="11" t="s">
        <v>10</v>
      </c>
      <c r="E234" s="11" t="s">
        <v>11</v>
      </c>
      <c r="F234" s="11" t="s">
        <v>12</v>
      </c>
      <c r="G234" s="131" t="s">
        <v>15</v>
      </c>
      <c r="H234" s="131"/>
      <c r="J234" s="7">
        <v>390000</v>
      </c>
    </row>
    <row r="235" spans="1:10" ht="20.100000000000001" customHeight="1" x14ac:dyDescent="0.25">
      <c r="A235" s="6" t="s">
        <v>1279</v>
      </c>
      <c r="B235" s="6" t="s">
        <v>1280</v>
      </c>
      <c r="J235" s="8">
        <v>2110041000</v>
      </c>
    </row>
    <row r="236" spans="1:10" ht="20.100000000000001" customHeight="1" x14ac:dyDescent="0.25">
      <c r="A236" s="5" t="s">
        <v>1282</v>
      </c>
      <c r="C236" s="11" t="s">
        <v>9</v>
      </c>
      <c r="D236" s="11" t="s">
        <v>10</v>
      </c>
      <c r="E236" s="11" t="s">
        <v>11</v>
      </c>
      <c r="F236" s="11" t="s">
        <v>12</v>
      </c>
      <c r="G236" s="131" t="s">
        <v>1283</v>
      </c>
      <c r="H236" s="131"/>
      <c r="J236" s="7">
        <v>734788000</v>
      </c>
    </row>
    <row r="237" spans="1:10" ht="20.100000000000001" customHeight="1" x14ac:dyDescent="0.25">
      <c r="A237" s="5" t="s">
        <v>1286</v>
      </c>
      <c r="C237" s="11" t="s">
        <v>9</v>
      </c>
      <c r="D237" s="11" t="s">
        <v>10</v>
      </c>
      <c r="E237" s="11" t="s">
        <v>11</v>
      </c>
      <c r="F237" s="11" t="s">
        <v>12</v>
      </c>
      <c r="G237" s="131" t="s">
        <v>1287</v>
      </c>
      <c r="H237" s="131"/>
      <c r="J237" s="7">
        <v>410916000</v>
      </c>
    </row>
    <row r="238" spans="1:10" ht="20.100000000000001" customHeight="1" x14ac:dyDescent="0.25">
      <c r="A238" s="5" t="s">
        <v>1290</v>
      </c>
      <c r="C238" s="11" t="s">
        <v>16</v>
      </c>
      <c r="D238" s="11" t="s">
        <v>10</v>
      </c>
      <c r="E238" s="11" t="s">
        <v>11</v>
      </c>
      <c r="F238" s="11" t="s">
        <v>12</v>
      </c>
      <c r="G238" s="131" t="s">
        <v>17</v>
      </c>
      <c r="H238" s="131"/>
      <c r="J238" s="7">
        <v>332576000</v>
      </c>
    </row>
    <row r="239" spans="1:10" ht="20.100000000000001" customHeight="1" x14ac:dyDescent="0.25">
      <c r="A239" s="5" t="s">
        <v>1293</v>
      </c>
      <c r="C239" s="11" t="s">
        <v>9</v>
      </c>
      <c r="D239" s="11" t="s">
        <v>10</v>
      </c>
      <c r="E239" s="11" t="s">
        <v>11</v>
      </c>
      <c r="F239" s="11" t="s">
        <v>12</v>
      </c>
      <c r="G239" s="131" t="s">
        <v>18</v>
      </c>
      <c r="H239" s="131"/>
      <c r="J239" s="7">
        <v>289527000</v>
      </c>
    </row>
    <row r="240" spans="1:10" ht="20.100000000000001" customHeight="1" x14ac:dyDescent="0.25">
      <c r="A240" s="5" t="s">
        <v>1296</v>
      </c>
      <c r="C240" s="11" t="s">
        <v>9</v>
      </c>
      <c r="D240" s="11" t="s">
        <v>10</v>
      </c>
      <c r="E240" s="11" t="s">
        <v>11</v>
      </c>
      <c r="F240" s="11" t="s">
        <v>12</v>
      </c>
      <c r="G240" s="131" t="s">
        <v>19</v>
      </c>
      <c r="H240" s="131"/>
      <c r="J240" s="7">
        <v>342234000</v>
      </c>
    </row>
    <row r="241" spans="1:10" ht="20.100000000000001" customHeight="1" x14ac:dyDescent="0.25">
      <c r="A241" s="6" t="s">
        <v>1299</v>
      </c>
      <c r="B241" s="6" t="s">
        <v>1300</v>
      </c>
      <c r="J241" s="10">
        <v>385475000</v>
      </c>
    </row>
    <row r="242" spans="1:10" ht="20.100000000000001" customHeight="1" x14ac:dyDescent="0.25">
      <c r="A242" s="6" t="s">
        <v>1303</v>
      </c>
      <c r="B242" s="6" t="s">
        <v>7118</v>
      </c>
      <c r="J242" s="9">
        <v>365707000</v>
      </c>
    </row>
    <row r="243" spans="1:10" ht="20.100000000000001" customHeight="1" x14ac:dyDescent="0.25">
      <c r="A243" s="5" t="s">
        <v>1303</v>
      </c>
      <c r="C243" s="11" t="s">
        <v>9</v>
      </c>
      <c r="D243" s="11" t="s">
        <v>20</v>
      </c>
      <c r="E243" s="11" t="s">
        <v>11</v>
      </c>
      <c r="F243" s="11" t="s">
        <v>1881</v>
      </c>
      <c r="G243" s="131" t="s">
        <v>21</v>
      </c>
      <c r="H243" s="131"/>
      <c r="J243" s="7">
        <v>365707000</v>
      </c>
    </row>
    <row r="244" spans="1:10" ht="60" customHeight="1" x14ac:dyDescent="0.25">
      <c r="G244" s="131" t="s">
        <v>4797</v>
      </c>
      <c r="H244" s="131"/>
    </row>
    <row r="245" spans="1:10" ht="20.100000000000001" customHeight="1" x14ac:dyDescent="0.25">
      <c r="G245" s="131" t="s">
        <v>2101</v>
      </c>
      <c r="H245" s="131"/>
    </row>
    <row r="246" spans="1:10" ht="20.100000000000001" customHeight="1" x14ac:dyDescent="0.25">
      <c r="A246" s="6" t="s">
        <v>1316</v>
      </c>
      <c r="B246" s="6" t="s">
        <v>7122</v>
      </c>
      <c r="J246" s="8">
        <v>19768000</v>
      </c>
    </row>
    <row r="247" spans="1:10" ht="20.100000000000001" customHeight="1" x14ac:dyDescent="0.25">
      <c r="A247" s="5" t="s">
        <v>1316</v>
      </c>
      <c r="C247" s="11" t="s">
        <v>9</v>
      </c>
      <c r="D247" s="11" t="s">
        <v>20</v>
      </c>
      <c r="E247" s="11" t="s">
        <v>11</v>
      </c>
      <c r="F247" s="11" t="s">
        <v>1881</v>
      </c>
      <c r="G247" s="131" t="s">
        <v>23</v>
      </c>
      <c r="H247" s="131"/>
      <c r="J247" s="7">
        <v>19768000</v>
      </c>
    </row>
    <row r="248" spans="1:10" ht="30" customHeight="1" x14ac:dyDescent="0.25">
      <c r="G248" s="131" t="s">
        <v>4798</v>
      </c>
      <c r="H248" s="131"/>
    </row>
    <row r="249" spans="1:10" ht="20.100000000000001" customHeight="1" x14ac:dyDescent="0.25">
      <c r="G249" s="131" t="s">
        <v>2102</v>
      </c>
      <c r="H249" s="131"/>
    </row>
    <row r="250" spans="1:10" ht="20.100000000000001" customHeight="1" x14ac:dyDescent="0.25">
      <c r="A250" s="6" t="s">
        <v>1319</v>
      </c>
      <c r="B250" s="6" t="s">
        <v>1320</v>
      </c>
      <c r="J250" s="10">
        <v>508298000</v>
      </c>
    </row>
    <row r="251" spans="1:10" ht="20.100000000000001" customHeight="1" x14ac:dyDescent="0.25">
      <c r="A251" s="6" t="s">
        <v>1322</v>
      </c>
      <c r="B251" s="6" t="s">
        <v>7123</v>
      </c>
      <c r="J251" s="9">
        <v>172858000</v>
      </c>
    </row>
    <row r="252" spans="1:10" ht="20.100000000000001" customHeight="1" x14ac:dyDescent="0.25">
      <c r="A252" s="5" t="s">
        <v>1322</v>
      </c>
      <c r="C252" s="11" t="s">
        <v>9</v>
      </c>
      <c r="D252" s="11" t="s">
        <v>20</v>
      </c>
      <c r="E252" s="11" t="s">
        <v>11</v>
      </c>
      <c r="F252" s="11" t="s">
        <v>1881</v>
      </c>
      <c r="G252" s="131" t="s">
        <v>21</v>
      </c>
      <c r="H252" s="131"/>
      <c r="J252" s="7">
        <v>172858000</v>
      </c>
    </row>
    <row r="253" spans="1:10" ht="60" customHeight="1" x14ac:dyDescent="0.25">
      <c r="G253" s="131" t="s">
        <v>4799</v>
      </c>
      <c r="H253" s="131"/>
    </row>
    <row r="254" spans="1:10" ht="20.100000000000001" customHeight="1" x14ac:dyDescent="0.25">
      <c r="G254" s="131" t="s">
        <v>2101</v>
      </c>
      <c r="H254" s="131"/>
    </row>
    <row r="255" spans="1:10" ht="20.100000000000001" customHeight="1" x14ac:dyDescent="0.25">
      <c r="A255" s="6" t="s">
        <v>1324</v>
      </c>
      <c r="B255" s="6" t="s">
        <v>7124</v>
      </c>
      <c r="J255" s="8">
        <v>59304000</v>
      </c>
    </row>
    <row r="256" spans="1:10" ht="20.100000000000001" customHeight="1" x14ac:dyDescent="0.25">
      <c r="A256" s="5" t="s">
        <v>1324</v>
      </c>
      <c r="C256" s="11" t="s">
        <v>9</v>
      </c>
      <c r="D256" s="11" t="s">
        <v>20</v>
      </c>
      <c r="E256" s="11" t="s">
        <v>11</v>
      </c>
      <c r="F256" s="11" t="s">
        <v>1881</v>
      </c>
      <c r="G256" s="131" t="s">
        <v>21</v>
      </c>
      <c r="H256" s="131"/>
      <c r="J256" s="7">
        <v>59304000</v>
      </c>
    </row>
    <row r="257" spans="1:10" ht="45" customHeight="1" x14ac:dyDescent="0.25">
      <c r="G257" s="131" t="s">
        <v>4800</v>
      </c>
      <c r="H257" s="131"/>
    </row>
    <row r="258" spans="1:10" ht="20.100000000000001" customHeight="1" x14ac:dyDescent="0.25">
      <c r="G258" s="131" t="s">
        <v>2101</v>
      </c>
      <c r="H258" s="131"/>
    </row>
    <row r="259" spans="1:10" ht="20.100000000000001" customHeight="1" x14ac:dyDescent="0.25">
      <c r="A259" s="6" t="s">
        <v>1326</v>
      </c>
      <c r="B259" s="6" t="s">
        <v>7125</v>
      </c>
      <c r="J259" s="8">
        <v>118608000</v>
      </c>
    </row>
    <row r="260" spans="1:10" ht="20.100000000000001" customHeight="1" x14ac:dyDescent="0.25">
      <c r="A260" s="5" t="s">
        <v>1326</v>
      </c>
      <c r="C260" s="11" t="s">
        <v>9</v>
      </c>
      <c r="D260" s="11" t="s">
        <v>20</v>
      </c>
      <c r="E260" s="11" t="s">
        <v>11</v>
      </c>
      <c r="F260" s="11" t="s">
        <v>1881</v>
      </c>
      <c r="G260" s="131" t="s">
        <v>21</v>
      </c>
      <c r="H260" s="131"/>
      <c r="J260" s="7">
        <v>118608000</v>
      </c>
    </row>
    <row r="261" spans="1:10" ht="45" customHeight="1" x14ac:dyDescent="0.25">
      <c r="G261" s="131" t="s">
        <v>4801</v>
      </c>
      <c r="H261" s="131"/>
    </row>
    <row r="262" spans="1:10" ht="20.100000000000001" customHeight="1" x14ac:dyDescent="0.25">
      <c r="G262" s="131" t="s">
        <v>2101</v>
      </c>
      <c r="H262" s="131"/>
    </row>
    <row r="263" spans="1:10" ht="20.100000000000001" customHeight="1" x14ac:dyDescent="0.25">
      <c r="A263" s="6" t="s">
        <v>1331</v>
      </c>
      <c r="B263" s="6" t="s">
        <v>1332</v>
      </c>
      <c r="J263" s="8">
        <v>157528000</v>
      </c>
    </row>
    <row r="264" spans="1:10" ht="30" customHeight="1" x14ac:dyDescent="0.25">
      <c r="A264" s="5" t="s">
        <v>1331</v>
      </c>
      <c r="C264" s="11" t="s">
        <v>9</v>
      </c>
      <c r="D264" s="11" t="s">
        <v>20</v>
      </c>
      <c r="E264" s="11" t="s">
        <v>11</v>
      </c>
      <c r="F264" s="11" t="s">
        <v>1881</v>
      </c>
      <c r="G264" s="131" t="s">
        <v>71</v>
      </c>
      <c r="H264" s="131"/>
      <c r="J264" s="7">
        <v>151124000</v>
      </c>
    </row>
    <row r="265" spans="1:10" ht="15" customHeight="1" x14ac:dyDescent="0.25">
      <c r="G265" s="131" t="s">
        <v>4826</v>
      </c>
      <c r="H265" s="131"/>
    </row>
    <row r="266" spans="1:10" ht="20.100000000000001" customHeight="1" x14ac:dyDescent="0.25">
      <c r="G266" s="131" t="s">
        <v>4827</v>
      </c>
      <c r="H266" s="131"/>
    </row>
    <row r="267" spans="1:10" ht="30" customHeight="1" x14ac:dyDescent="0.25">
      <c r="A267" s="5" t="s">
        <v>1331</v>
      </c>
      <c r="C267" s="11" t="s">
        <v>9</v>
      </c>
      <c r="D267" s="11" t="s">
        <v>20</v>
      </c>
      <c r="E267" s="11" t="s">
        <v>11</v>
      </c>
      <c r="F267" s="11" t="s">
        <v>1278</v>
      </c>
      <c r="G267" s="131" t="s">
        <v>74</v>
      </c>
      <c r="H267" s="131"/>
      <c r="J267" s="7">
        <v>6404000</v>
      </c>
    </row>
    <row r="268" spans="1:10" ht="30" customHeight="1" x14ac:dyDescent="0.25">
      <c r="G268" s="131" t="s">
        <v>5279</v>
      </c>
      <c r="H268" s="131"/>
    </row>
    <row r="269" spans="1:10" ht="20.100000000000001" customHeight="1" x14ac:dyDescent="0.25">
      <c r="G269" s="131" t="s">
        <v>5280</v>
      </c>
      <c r="H269" s="131"/>
    </row>
    <row r="270" spans="1:10" ht="20.100000000000001" customHeight="1" x14ac:dyDescent="0.25">
      <c r="A270" s="6" t="s">
        <v>1344</v>
      </c>
      <c r="B270" s="6" t="s">
        <v>1345</v>
      </c>
      <c r="J270" s="10">
        <v>870549000</v>
      </c>
    </row>
    <row r="271" spans="1:10" ht="20.100000000000001" customHeight="1" x14ac:dyDescent="0.25">
      <c r="A271" s="6" t="s">
        <v>1231</v>
      </c>
      <c r="B271" s="6" t="s">
        <v>3252</v>
      </c>
      <c r="J271" s="9">
        <v>33179000</v>
      </c>
    </row>
    <row r="272" spans="1:10" ht="20.100000000000001" customHeight="1" x14ac:dyDescent="0.25">
      <c r="A272" s="5" t="s">
        <v>1349</v>
      </c>
      <c r="C272" s="11" t="s">
        <v>9</v>
      </c>
      <c r="D272" s="11" t="s">
        <v>11</v>
      </c>
      <c r="E272" s="11" t="s">
        <v>11</v>
      </c>
      <c r="F272" s="11" t="s">
        <v>12</v>
      </c>
      <c r="G272" s="131" t="s">
        <v>30</v>
      </c>
      <c r="H272" s="131"/>
      <c r="J272" s="7">
        <v>186000</v>
      </c>
    </row>
    <row r="273" spans="1:10" ht="20.100000000000001" customHeight="1" x14ac:dyDescent="0.25">
      <c r="A273" s="5" t="s">
        <v>1351</v>
      </c>
      <c r="C273" s="11" t="s">
        <v>9</v>
      </c>
      <c r="D273" s="11" t="s">
        <v>11</v>
      </c>
      <c r="E273" s="11" t="s">
        <v>11</v>
      </c>
      <c r="F273" s="11" t="s">
        <v>12</v>
      </c>
      <c r="G273" s="131" t="s">
        <v>31</v>
      </c>
      <c r="H273" s="131"/>
      <c r="J273" s="7">
        <v>550000</v>
      </c>
    </row>
    <row r="274" spans="1:10" ht="20.100000000000001" customHeight="1" x14ac:dyDescent="0.25">
      <c r="A274" s="5" t="s">
        <v>1356</v>
      </c>
      <c r="C274" s="11" t="s">
        <v>9</v>
      </c>
      <c r="D274" s="11" t="s">
        <v>11</v>
      </c>
      <c r="E274" s="11" t="s">
        <v>11</v>
      </c>
      <c r="F274" s="11" t="s">
        <v>12</v>
      </c>
      <c r="G274" s="131" t="s">
        <v>7126</v>
      </c>
      <c r="H274" s="131"/>
      <c r="J274" s="7">
        <v>750000</v>
      </c>
    </row>
    <row r="275" spans="1:10" ht="20.100000000000001" customHeight="1" x14ac:dyDescent="0.25">
      <c r="A275" s="5" t="s">
        <v>1358</v>
      </c>
      <c r="C275" s="11" t="s">
        <v>9</v>
      </c>
      <c r="D275" s="11" t="s">
        <v>11</v>
      </c>
      <c r="E275" s="11" t="s">
        <v>11</v>
      </c>
      <c r="F275" s="11" t="s">
        <v>12</v>
      </c>
      <c r="G275" s="131" t="s">
        <v>32</v>
      </c>
      <c r="H275" s="131"/>
      <c r="J275" s="7">
        <v>31693000</v>
      </c>
    </row>
    <row r="276" spans="1:10" ht="30" customHeight="1" x14ac:dyDescent="0.25">
      <c r="G276" s="131" t="s">
        <v>5732</v>
      </c>
      <c r="H276" s="131"/>
    </row>
    <row r="277" spans="1:10" ht="20.100000000000001" customHeight="1" x14ac:dyDescent="0.25">
      <c r="A277" s="6" t="s">
        <v>1239</v>
      </c>
      <c r="B277" s="6" t="s">
        <v>1360</v>
      </c>
      <c r="J277" s="8">
        <v>75707000</v>
      </c>
    </row>
    <row r="278" spans="1:10" ht="20.100000000000001" customHeight="1" x14ac:dyDescent="0.25">
      <c r="A278" s="5" t="s">
        <v>1361</v>
      </c>
      <c r="C278" s="11" t="s">
        <v>9</v>
      </c>
      <c r="D278" s="11" t="s">
        <v>11</v>
      </c>
      <c r="E278" s="11" t="s">
        <v>11</v>
      </c>
      <c r="F278" s="11" t="s">
        <v>12</v>
      </c>
      <c r="G278" s="131" t="s">
        <v>7127</v>
      </c>
      <c r="H278" s="131"/>
      <c r="J278" s="7">
        <v>10500000</v>
      </c>
    </row>
    <row r="279" spans="1:10" ht="20.100000000000001" customHeight="1" x14ac:dyDescent="0.25">
      <c r="A279" s="5" t="s">
        <v>1364</v>
      </c>
      <c r="C279" s="11" t="s">
        <v>9</v>
      </c>
      <c r="D279" s="11" t="s">
        <v>11</v>
      </c>
      <c r="E279" s="11" t="s">
        <v>11</v>
      </c>
      <c r="F279" s="11" t="s">
        <v>12</v>
      </c>
      <c r="G279" s="131" t="s">
        <v>1365</v>
      </c>
      <c r="H279" s="131"/>
      <c r="J279" s="7">
        <v>34769000</v>
      </c>
    </row>
    <row r="280" spans="1:10" ht="20.100000000000001" customHeight="1" x14ac:dyDescent="0.25">
      <c r="A280" s="5" t="s">
        <v>1367</v>
      </c>
      <c r="C280" s="11" t="s">
        <v>9</v>
      </c>
      <c r="D280" s="11" t="s">
        <v>11</v>
      </c>
      <c r="E280" s="11" t="s">
        <v>11</v>
      </c>
      <c r="F280" s="11" t="s">
        <v>12</v>
      </c>
      <c r="G280" s="131" t="s">
        <v>33</v>
      </c>
      <c r="H280" s="131"/>
      <c r="J280" s="7">
        <v>1450000</v>
      </c>
    </row>
    <row r="281" spans="1:10" ht="20.100000000000001" customHeight="1" x14ac:dyDescent="0.25">
      <c r="A281" s="5" t="s">
        <v>1369</v>
      </c>
      <c r="C281" s="11" t="s">
        <v>9</v>
      </c>
      <c r="D281" s="11" t="s">
        <v>11</v>
      </c>
      <c r="E281" s="11" t="s">
        <v>11</v>
      </c>
      <c r="F281" s="11" t="s">
        <v>12</v>
      </c>
      <c r="G281" s="131" t="s">
        <v>34</v>
      </c>
      <c r="H281" s="131"/>
      <c r="J281" s="7">
        <v>25772000</v>
      </c>
    </row>
    <row r="282" spans="1:10" ht="20.100000000000001" customHeight="1" x14ac:dyDescent="0.25">
      <c r="A282" s="5" t="s">
        <v>1371</v>
      </c>
      <c r="C282" s="11" t="s">
        <v>9</v>
      </c>
      <c r="D282" s="11" t="s">
        <v>11</v>
      </c>
      <c r="E282" s="11" t="s">
        <v>11</v>
      </c>
      <c r="F282" s="11" t="s">
        <v>12</v>
      </c>
      <c r="G282" s="131" t="s">
        <v>7128</v>
      </c>
      <c r="H282" s="131"/>
      <c r="J282" s="7">
        <v>3216000</v>
      </c>
    </row>
    <row r="283" spans="1:10" ht="60" customHeight="1" x14ac:dyDescent="0.25">
      <c r="G283" s="131" t="s">
        <v>4247</v>
      </c>
      <c r="H283" s="131"/>
    </row>
    <row r="284" spans="1:10" ht="20.100000000000001" customHeight="1" x14ac:dyDescent="0.25">
      <c r="A284" s="6" t="s">
        <v>1249</v>
      </c>
      <c r="B284" s="6" t="s">
        <v>1373</v>
      </c>
      <c r="J284" s="8">
        <v>38821000</v>
      </c>
    </row>
    <row r="285" spans="1:10" ht="20.100000000000001" customHeight="1" x14ac:dyDescent="0.25">
      <c r="A285" s="5" t="s">
        <v>1376</v>
      </c>
      <c r="C285" s="11" t="s">
        <v>9</v>
      </c>
      <c r="D285" s="11" t="s">
        <v>11</v>
      </c>
      <c r="E285" s="11" t="s">
        <v>11</v>
      </c>
      <c r="F285" s="11" t="s">
        <v>12</v>
      </c>
      <c r="G285" s="131" t="s">
        <v>3480</v>
      </c>
      <c r="H285" s="131"/>
      <c r="J285" s="7">
        <v>3150000</v>
      </c>
    </row>
    <row r="286" spans="1:10" ht="20.100000000000001" customHeight="1" x14ac:dyDescent="0.25">
      <c r="A286" s="5" t="s">
        <v>1380</v>
      </c>
      <c r="C286" s="11" t="s">
        <v>9</v>
      </c>
      <c r="D286" s="11" t="s">
        <v>11</v>
      </c>
      <c r="E286" s="11" t="s">
        <v>11</v>
      </c>
      <c r="F286" s="11" t="s">
        <v>12</v>
      </c>
      <c r="G286" s="131" t="s">
        <v>1381</v>
      </c>
      <c r="H286" s="131"/>
      <c r="J286" s="7">
        <v>1540000</v>
      </c>
    </row>
    <row r="287" spans="1:10" ht="20.100000000000001" customHeight="1" x14ac:dyDescent="0.25">
      <c r="A287" s="5" t="s">
        <v>1384</v>
      </c>
      <c r="C287" s="11" t="s">
        <v>9</v>
      </c>
      <c r="D287" s="11" t="s">
        <v>11</v>
      </c>
      <c r="E287" s="11" t="s">
        <v>11</v>
      </c>
      <c r="F287" s="11" t="s">
        <v>12</v>
      </c>
      <c r="G287" s="131" t="s">
        <v>35</v>
      </c>
      <c r="H287" s="131"/>
      <c r="J287" s="7">
        <v>270000</v>
      </c>
    </row>
    <row r="288" spans="1:10" ht="20.100000000000001" customHeight="1" x14ac:dyDescent="0.25">
      <c r="A288" s="5" t="s">
        <v>1386</v>
      </c>
      <c r="C288" s="11" t="s">
        <v>9</v>
      </c>
      <c r="D288" s="11" t="s">
        <v>11</v>
      </c>
      <c r="E288" s="11" t="s">
        <v>11</v>
      </c>
      <c r="F288" s="11" t="s">
        <v>12</v>
      </c>
      <c r="G288" s="131" t="s">
        <v>36</v>
      </c>
      <c r="H288" s="131"/>
      <c r="J288" s="7">
        <v>150000</v>
      </c>
    </row>
    <row r="289" spans="1:10" ht="30" customHeight="1" x14ac:dyDescent="0.25">
      <c r="A289" s="5" t="s">
        <v>1388</v>
      </c>
      <c r="C289" s="11" t="s">
        <v>9</v>
      </c>
      <c r="D289" s="11" t="s">
        <v>11</v>
      </c>
      <c r="E289" s="11" t="s">
        <v>11</v>
      </c>
      <c r="F289" s="11" t="s">
        <v>12</v>
      </c>
      <c r="G289" s="131" t="s">
        <v>1389</v>
      </c>
      <c r="H289" s="131"/>
      <c r="J289" s="7">
        <v>5415000</v>
      </c>
    </row>
    <row r="290" spans="1:10" ht="75" customHeight="1" x14ac:dyDescent="0.25">
      <c r="G290" s="131" t="s">
        <v>5733</v>
      </c>
      <c r="H290" s="131"/>
    </row>
    <row r="291" spans="1:10" ht="20.100000000000001" customHeight="1" x14ac:dyDescent="0.25">
      <c r="A291" s="5" t="s">
        <v>1391</v>
      </c>
      <c r="C291" s="11" t="s">
        <v>9</v>
      </c>
      <c r="D291" s="11" t="s">
        <v>11</v>
      </c>
      <c r="E291" s="11" t="s">
        <v>11</v>
      </c>
      <c r="F291" s="11" t="s">
        <v>12</v>
      </c>
      <c r="G291" s="131" t="s">
        <v>7129</v>
      </c>
      <c r="H291" s="131"/>
      <c r="J291" s="7">
        <v>28296000</v>
      </c>
    </row>
    <row r="292" spans="1:10" ht="20.100000000000001" customHeight="1" x14ac:dyDescent="0.25">
      <c r="A292" s="6" t="s">
        <v>1393</v>
      </c>
      <c r="B292" s="6" t="s">
        <v>1394</v>
      </c>
      <c r="J292" s="8">
        <v>193357000</v>
      </c>
    </row>
    <row r="293" spans="1:10" ht="20.100000000000001" customHeight="1" x14ac:dyDescent="0.25">
      <c r="A293" s="5" t="s">
        <v>1396</v>
      </c>
      <c r="C293" s="11" t="s">
        <v>9</v>
      </c>
      <c r="D293" s="11" t="s">
        <v>11</v>
      </c>
      <c r="E293" s="11" t="s">
        <v>11</v>
      </c>
      <c r="F293" s="11" t="s">
        <v>12</v>
      </c>
      <c r="G293" s="131" t="s">
        <v>1397</v>
      </c>
      <c r="H293" s="131"/>
      <c r="J293" s="7">
        <v>54000000</v>
      </c>
    </row>
    <row r="294" spans="1:10" ht="30" customHeight="1" x14ac:dyDescent="0.25">
      <c r="G294" s="131" t="s">
        <v>5734</v>
      </c>
      <c r="H294" s="131"/>
    </row>
    <row r="295" spans="1:10" ht="20.100000000000001" customHeight="1" x14ac:dyDescent="0.25">
      <c r="A295" s="5" t="s">
        <v>1402</v>
      </c>
      <c r="C295" s="11" t="s">
        <v>9</v>
      </c>
      <c r="D295" s="11" t="s">
        <v>11</v>
      </c>
      <c r="E295" s="11" t="s">
        <v>11</v>
      </c>
      <c r="F295" s="11" t="s">
        <v>12</v>
      </c>
      <c r="G295" s="131" t="s">
        <v>1403</v>
      </c>
      <c r="H295" s="131"/>
      <c r="J295" s="7">
        <v>10950000</v>
      </c>
    </row>
    <row r="296" spans="1:10" ht="60" customHeight="1" x14ac:dyDescent="0.25">
      <c r="G296" s="131" t="s">
        <v>5735</v>
      </c>
      <c r="H296" s="131"/>
    </row>
    <row r="297" spans="1:10" ht="20.100000000000001" customHeight="1" x14ac:dyDescent="0.25">
      <c r="A297" s="5" t="s">
        <v>1405</v>
      </c>
      <c r="C297" s="11" t="s">
        <v>9</v>
      </c>
      <c r="D297" s="11" t="s">
        <v>11</v>
      </c>
      <c r="E297" s="11" t="s">
        <v>11</v>
      </c>
      <c r="F297" s="11" t="s">
        <v>12</v>
      </c>
      <c r="G297" s="131" t="s">
        <v>1406</v>
      </c>
      <c r="H297" s="131"/>
      <c r="J297" s="7">
        <v>9100000</v>
      </c>
    </row>
    <row r="298" spans="1:10" ht="45" customHeight="1" x14ac:dyDescent="0.25">
      <c r="G298" s="131" t="s">
        <v>5736</v>
      </c>
      <c r="H298" s="131"/>
    </row>
    <row r="299" spans="1:10" ht="20.100000000000001" customHeight="1" x14ac:dyDescent="0.25">
      <c r="A299" s="5" t="s">
        <v>1411</v>
      </c>
      <c r="C299" s="11" t="s">
        <v>9</v>
      </c>
      <c r="D299" s="11" t="s">
        <v>11</v>
      </c>
      <c r="E299" s="11" t="s">
        <v>11</v>
      </c>
      <c r="F299" s="11" t="s">
        <v>12</v>
      </c>
      <c r="G299" s="131" t="s">
        <v>3478</v>
      </c>
      <c r="H299" s="131"/>
      <c r="J299" s="7">
        <v>114323000</v>
      </c>
    </row>
    <row r="300" spans="1:10" ht="75" customHeight="1" x14ac:dyDescent="0.25">
      <c r="G300" s="131" t="s">
        <v>4828</v>
      </c>
      <c r="H300" s="131"/>
    </row>
    <row r="301" spans="1:10" ht="20.100000000000001" customHeight="1" x14ac:dyDescent="0.25">
      <c r="A301" s="5" t="s">
        <v>1413</v>
      </c>
      <c r="C301" s="11" t="s">
        <v>9</v>
      </c>
      <c r="D301" s="11" t="s">
        <v>11</v>
      </c>
      <c r="E301" s="11" t="s">
        <v>11</v>
      </c>
      <c r="F301" s="11" t="s">
        <v>12</v>
      </c>
      <c r="G301" s="131" t="s">
        <v>1414</v>
      </c>
      <c r="H301" s="131"/>
      <c r="J301" s="7">
        <v>4984000</v>
      </c>
    </row>
    <row r="302" spans="1:10" ht="75" customHeight="1" x14ac:dyDescent="0.25">
      <c r="G302" s="131" t="s">
        <v>4829</v>
      </c>
      <c r="H302" s="131"/>
    </row>
    <row r="303" spans="1:10" ht="20.100000000000001" customHeight="1" x14ac:dyDescent="0.25">
      <c r="A303" s="6" t="s">
        <v>1416</v>
      </c>
      <c r="B303" s="6" t="s">
        <v>1417</v>
      </c>
      <c r="J303" s="8">
        <v>26173000</v>
      </c>
    </row>
    <row r="304" spans="1:10" ht="20.100000000000001" customHeight="1" x14ac:dyDescent="0.25">
      <c r="A304" s="5" t="s">
        <v>1419</v>
      </c>
      <c r="C304" s="11" t="s">
        <v>9</v>
      </c>
      <c r="D304" s="11" t="s">
        <v>11</v>
      </c>
      <c r="E304" s="11" t="s">
        <v>11</v>
      </c>
      <c r="F304" s="11" t="s">
        <v>12</v>
      </c>
      <c r="G304" s="131" t="s">
        <v>1420</v>
      </c>
      <c r="H304" s="131"/>
      <c r="J304" s="7">
        <v>2315000</v>
      </c>
    </row>
    <row r="305" spans="1:10" ht="20.100000000000001" customHeight="1" x14ac:dyDescent="0.25">
      <c r="A305" s="5" t="s">
        <v>1422</v>
      </c>
      <c r="C305" s="11" t="s">
        <v>9</v>
      </c>
      <c r="D305" s="11" t="s">
        <v>11</v>
      </c>
      <c r="E305" s="11" t="s">
        <v>11</v>
      </c>
      <c r="F305" s="11" t="s">
        <v>12</v>
      </c>
      <c r="G305" s="131" t="s">
        <v>1423</v>
      </c>
      <c r="H305" s="131"/>
      <c r="J305" s="7">
        <v>11703000</v>
      </c>
    </row>
    <row r="306" spans="1:10" ht="20.100000000000001" customHeight="1" x14ac:dyDescent="0.25">
      <c r="A306" s="5" t="s">
        <v>1424</v>
      </c>
      <c r="C306" s="11" t="s">
        <v>9</v>
      </c>
      <c r="D306" s="11" t="s">
        <v>11</v>
      </c>
      <c r="E306" s="11" t="s">
        <v>11</v>
      </c>
      <c r="F306" s="11" t="s">
        <v>12</v>
      </c>
      <c r="G306" s="131" t="s">
        <v>38</v>
      </c>
      <c r="H306" s="131"/>
      <c r="J306" s="7">
        <v>4980000</v>
      </c>
    </row>
    <row r="307" spans="1:10" ht="20.100000000000001" customHeight="1" x14ac:dyDescent="0.25">
      <c r="A307" s="5" t="s">
        <v>1426</v>
      </c>
      <c r="C307" s="11" t="s">
        <v>9</v>
      </c>
      <c r="D307" s="11" t="s">
        <v>11</v>
      </c>
      <c r="E307" s="11" t="s">
        <v>11</v>
      </c>
      <c r="F307" s="11" t="s">
        <v>12</v>
      </c>
      <c r="G307" s="131" t="s">
        <v>1427</v>
      </c>
      <c r="H307" s="131"/>
      <c r="J307" s="7">
        <v>7175000</v>
      </c>
    </row>
    <row r="308" spans="1:10" ht="20.100000000000001" customHeight="1" x14ac:dyDescent="0.25">
      <c r="A308" s="6" t="s">
        <v>1429</v>
      </c>
      <c r="B308" s="6" t="s">
        <v>1430</v>
      </c>
      <c r="J308" s="8">
        <v>21972000</v>
      </c>
    </row>
    <row r="309" spans="1:10" ht="20.100000000000001" customHeight="1" x14ac:dyDescent="0.25">
      <c r="A309" s="5" t="s">
        <v>1432</v>
      </c>
      <c r="C309" s="11" t="s">
        <v>9</v>
      </c>
      <c r="D309" s="11" t="s">
        <v>11</v>
      </c>
      <c r="E309" s="11" t="s">
        <v>11</v>
      </c>
      <c r="F309" s="11" t="s">
        <v>12</v>
      </c>
      <c r="G309" s="131" t="s">
        <v>7130</v>
      </c>
      <c r="H309" s="131"/>
      <c r="J309" s="7">
        <v>21972000</v>
      </c>
    </row>
    <row r="310" spans="1:10" ht="20.100000000000001" customHeight="1" x14ac:dyDescent="0.25">
      <c r="A310" s="6" t="s">
        <v>1439</v>
      </c>
      <c r="B310" s="6" t="s">
        <v>1440</v>
      </c>
      <c r="J310" s="8">
        <v>134088000</v>
      </c>
    </row>
    <row r="311" spans="1:10" ht="20.100000000000001" customHeight="1" x14ac:dyDescent="0.25">
      <c r="A311" s="5" t="s">
        <v>1441</v>
      </c>
      <c r="C311" s="11" t="s">
        <v>9</v>
      </c>
      <c r="D311" s="11" t="s">
        <v>11</v>
      </c>
      <c r="E311" s="11" t="s">
        <v>11</v>
      </c>
      <c r="F311" s="11" t="s">
        <v>12</v>
      </c>
      <c r="G311" s="131" t="s">
        <v>1442</v>
      </c>
      <c r="H311" s="131"/>
      <c r="J311" s="7">
        <v>122200000</v>
      </c>
    </row>
    <row r="312" spans="1:10" ht="75" customHeight="1" x14ac:dyDescent="0.25">
      <c r="G312" s="131" t="s">
        <v>7170</v>
      </c>
      <c r="H312" s="131"/>
    </row>
    <row r="313" spans="1:10" ht="20.100000000000001" customHeight="1" x14ac:dyDescent="0.25">
      <c r="A313" s="5" t="s">
        <v>1444</v>
      </c>
      <c r="C313" s="11" t="s">
        <v>9</v>
      </c>
      <c r="D313" s="11" t="s">
        <v>11</v>
      </c>
      <c r="E313" s="11" t="s">
        <v>11</v>
      </c>
      <c r="F313" s="11" t="s">
        <v>12</v>
      </c>
      <c r="G313" s="131" t="s">
        <v>3481</v>
      </c>
      <c r="H313" s="131"/>
      <c r="J313" s="7">
        <v>11888000</v>
      </c>
    </row>
    <row r="314" spans="1:10" ht="75" customHeight="1" x14ac:dyDescent="0.25">
      <c r="G314" s="131" t="s">
        <v>7171</v>
      </c>
      <c r="H314" s="131"/>
    </row>
    <row r="315" spans="1:10" ht="20.100000000000001" customHeight="1" x14ac:dyDescent="0.25">
      <c r="A315" s="6" t="s">
        <v>1449</v>
      </c>
      <c r="B315" s="6" t="s">
        <v>1450</v>
      </c>
      <c r="J315" s="8">
        <v>346920000</v>
      </c>
    </row>
    <row r="316" spans="1:10" ht="20.100000000000001" customHeight="1" x14ac:dyDescent="0.25">
      <c r="A316" s="5" t="s">
        <v>1453</v>
      </c>
      <c r="C316" s="11" t="s">
        <v>9</v>
      </c>
      <c r="D316" s="11" t="s">
        <v>11</v>
      </c>
      <c r="E316" s="11" t="s">
        <v>11</v>
      </c>
      <c r="F316" s="11" t="s">
        <v>12</v>
      </c>
      <c r="G316" s="131" t="s">
        <v>39</v>
      </c>
      <c r="H316" s="131"/>
      <c r="J316" s="7">
        <v>56020000</v>
      </c>
    </row>
    <row r="317" spans="1:10" ht="30" customHeight="1" x14ac:dyDescent="0.25">
      <c r="A317" s="5" t="s">
        <v>1460</v>
      </c>
      <c r="C317" s="11" t="s">
        <v>9</v>
      </c>
      <c r="D317" s="11" t="s">
        <v>11</v>
      </c>
      <c r="E317" s="11" t="s">
        <v>11</v>
      </c>
      <c r="F317" s="11" t="s">
        <v>12</v>
      </c>
      <c r="G317" s="131" t="s">
        <v>1461</v>
      </c>
      <c r="H317" s="131"/>
      <c r="J317" s="7">
        <v>7025000</v>
      </c>
    </row>
    <row r="318" spans="1:10" ht="20.100000000000001" customHeight="1" x14ac:dyDescent="0.25">
      <c r="A318" s="5" t="s">
        <v>1463</v>
      </c>
      <c r="C318" s="11" t="s">
        <v>9</v>
      </c>
      <c r="D318" s="11" t="s">
        <v>11</v>
      </c>
      <c r="E318" s="11" t="s">
        <v>11</v>
      </c>
      <c r="F318" s="11" t="s">
        <v>12</v>
      </c>
      <c r="G318" s="131" t="s">
        <v>1464</v>
      </c>
      <c r="H318" s="131"/>
      <c r="J318" s="7">
        <v>15500000</v>
      </c>
    </row>
    <row r="319" spans="1:10" ht="20.100000000000001" customHeight="1" x14ac:dyDescent="0.25">
      <c r="A319" s="5" t="s">
        <v>1466</v>
      </c>
      <c r="C319" s="11" t="s">
        <v>9</v>
      </c>
      <c r="D319" s="11" t="s">
        <v>11</v>
      </c>
      <c r="E319" s="11" t="s">
        <v>11</v>
      </c>
      <c r="F319" s="11" t="s">
        <v>12</v>
      </c>
      <c r="G319" s="131" t="s">
        <v>1467</v>
      </c>
      <c r="H319" s="131"/>
      <c r="J319" s="7">
        <v>58618000</v>
      </c>
    </row>
    <row r="320" spans="1:10" ht="30" customHeight="1" x14ac:dyDescent="0.25">
      <c r="A320" s="5" t="s">
        <v>1469</v>
      </c>
      <c r="C320" s="11" t="s">
        <v>9</v>
      </c>
      <c r="D320" s="11" t="s">
        <v>11</v>
      </c>
      <c r="E320" s="11" t="s">
        <v>11</v>
      </c>
      <c r="F320" s="11" t="s">
        <v>12</v>
      </c>
      <c r="G320" s="131" t="s">
        <v>7132</v>
      </c>
      <c r="H320" s="131"/>
      <c r="J320" s="7">
        <v>8676000</v>
      </c>
    </row>
    <row r="321" spans="1:10" ht="30" customHeight="1" x14ac:dyDescent="0.25">
      <c r="A321" s="5" t="s">
        <v>1471</v>
      </c>
      <c r="C321" s="11" t="s">
        <v>9</v>
      </c>
      <c r="D321" s="11" t="s">
        <v>11</v>
      </c>
      <c r="E321" s="11" t="s">
        <v>11</v>
      </c>
      <c r="F321" s="11" t="s">
        <v>12</v>
      </c>
      <c r="G321" s="131" t="s">
        <v>7133</v>
      </c>
      <c r="H321" s="131"/>
      <c r="J321" s="7">
        <v>176231000</v>
      </c>
    </row>
    <row r="322" spans="1:10" ht="20.100000000000001" customHeight="1" x14ac:dyDescent="0.25">
      <c r="A322" s="5" t="s">
        <v>1473</v>
      </c>
      <c r="C322" s="11" t="s">
        <v>9</v>
      </c>
      <c r="D322" s="11" t="s">
        <v>11</v>
      </c>
      <c r="E322" s="11" t="s">
        <v>11</v>
      </c>
      <c r="F322" s="11" t="s">
        <v>12</v>
      </c>
      <c r="G322" s="131" t="s">
        <v>1474</v>
      </c>
      <c r="H322" s="131"/>
      <c r="J322" s="7">
        <v>24850000</v>
      </c>
    </row>
    <row r="323" spans="1:10" ht="20.100000000000001" customHeight="1" x14ac:dyDescent="0.25">
      <c r="A323" s="6" t="s">
        <v>1476</v>
      </c>
      <c r="B323" s="6" t="s">
        <v>1477</v>
      </c>
      <c r="J323" s="8">
        <v>32000</v>
      </c>
    </row>
    <row r="324" spans="1:10" ht="20.100000000000001" customHeight="1" x14ac:dyDescent="0.25">
      <c r="A324" s="5" t="s">
        <v>1488</v>
      </c>
      <c r="C324" s="11" t="s">
        <v>9</v>
      </c>
      <c r="D324" s="11" t="s">
        <v>41</v>
      </c>
      <c r="E324" s="11" t="s">
        <v>11</v>
      </c>
      <c r="F324" s="11" t="s">
        <v>12</v>
      </c>
      <c r="G324" s="131" t="s">
        <v>42</v>
      </c>
      <c r="H324" s="131"/>
      <c r="J324" s="7">
        <v>32000</v>
      </c>
    </row>
    <row r="325" spans="1:10" ht="15" customHeight="1" x14ac:dyDescent="0.25">
      <c r="G325" s="131" t="s">
        <v>4541</v>
      </c>
      <c r="H325" s="131"/>
    </row>
    <row r="326" spans="1:10" ht="20.100000000000001" customHeight="1" x14ac:dyDescent="0.25">
      <c r="A326" s="6" t="s">
        <v>1490</v>
      </c>
      <c r="B326" s="6" t="s">
        <v>1491</v>
      </c>
      <c r="J326" s="8">
        <v>300000</v>
      </c>
    </row>
    <row r="327" spans="1:10" ht="20.100000000000001" customHeight="1" x14ac:dyDescent="0.25">
      <c r="A327" s="5" t="s">
        <v>1503</v>
      </c>
      <c r="C327" s="11" t="s">
        <v>9</v>
      </c>
      <c r="D327" s="11" t="s">
        <v>11</v>
      </c>
      <c r="E327" s="11" t="s">
        <v>11</v>
      </c>
      <c r="F327" s="11" t="s">
        <v>12</v>
      </c>
      <c r="G327" s="131" t="s">
        <v>44</v>
      </c>
      <c r="H327" s="131"/>
      <c r="J327" s="7">
        <v>300000</v>
      </c>
    </row>
    <row r="328" spans="1:10" ht="20.100000000000001" customHeight="1" x14ac:dyDescent="0.25">
      <c r="A328" s="6" t="s">
        <v>1508</v>
      </c>
      <c r="B328" s="6" t="s">
        <v>1509</v>
      </c>
      <c r="J328" s="10">
        <v>116592000</v>
      </c>
    </row>
    <row r="329" spans="1:10" ht="20.100000000000001" customHeight="1" x14ac:dyDescent="0.25">
      <c r="A329" s="6" t="s">
        <v>1256</v>
      </c>
      <c r="B329" s="6" t="s">
        <v>1511</v>
      </c>
      <c r="J329" s="9">
        <v>30557000</v>
      </c>
    </row>
    <row r="330" spans="1:10" ht="20.100000000000001" customHeight="1" x14ac:dyDescent="0.25">
      <c r="A330" s="5" t="s">
        <v>1513</v>
      </c>
      <c r="C330" s="11" t="s">
        <v>9</v>
      </c>
      <c r="D330" s="11" t="s">
        <v>11</v>
      </c>
      <c r="E330" s="11" t="s">
        <v>11</v>
      </c>
      <c r="F330" s="11" t="s">
        <v>12</v>
      </c>
      <c r="G330" s="131" t="s">
        <v>45</v>
      </c>
      <c r="H330" s="131"/>
      <c r="J330" s="7">
        <v>17810000</v>
      </c>
    </row>
    <row r="331" spans="1:10" ht="20.100000000000001" customHeight="1" x14ac:dyDescent="0.25">
      <c r="A331" s="5" t="s">
        <v>1514</v>
      </c>
      <c r="C331" s="11" t="s">
        <v>9</v>
      </c>
      <c r="D331" s="11" t="s">
        <v>11</v>
      </c>
      <c r="E331" s="11" t="s">
        <v>11</v>
      </c>
      <c r="F331" s="11" t="s">
        <v>12</v>
      </c>
      <c r="G331" s="131" t="s">
        <v>1515</v>
      </c>
      <c r="H331" s="131"/>
      <c r="J331" s="7">
        <v>57000</v>
      </c>
    </row>
    <row r="332" spans="1:10" ht="20.100000000000001" customHeight="1" x14ac:dyDescent="0.25">
      <c r="A332" s="5" t="s">
        <v>1518</v>
      </c>
      <c r="C332" s="11" t="s">
        <v>9</v>
      </c>
      <c r="D332" s="11" t="s">
        <v>11</v>
      </c>
      <c r="E332" s="11" t="s">
        <v>11</v>
      </c>
      <c r="F332" s="11" t="s">
        <v>12</v>
      </c>
      <c r="G332" s="131" t="s">
        <v>7135</v>
      </c>
      <c r="H332" s="131"/>
      <c r="J332" s="7">
        <v>12220000</v>
      </c>
    </row>
    <row r="333" spans="1:10" ht="20.100000000000001" customHeight="1" x14ac:dyDescent="0.25">
      <c r="A333" s="5" t="s">
        <v>1520</v>
      </c>
      <c r="C333" s="11" t="s">
        <v>9</v>
      </c>
      <c r="D333" s="11" t="s">
        <v>11</v>
      </c>
      <c r="E333" s="11" t="s">
        <v>11</v>
      </c>
      <c r="F333" s="11" t="s">
        <v>12</v>
      </c>
      <c r="G333" s="131" t="s">
        <v>1521</v>
      </c>
      <c r="H333" s="131"/>
      <c r="J333" s="7">
        <v>470000</v>
      </c>
    </row>
    <row r="334" spans="1:10" ht="20.100000000000001" customHeight="1" x14ac:dyDescent="0.25">
      <c r="A334" s="6" t="s">
        <v>1278</v>
      </c>
      <c r="B334" s="6" t="s">
        <v>1524</v>
      </c>
      <c r="J334" s="8">
        <v>200000</v>
      </c>
    </row>
    <row r="335" spans="1:10" ht="20.100000000000001" customHeight="1" x14ac:dyDescent="0.25">
      <c r="A335" s="5" t="s">
        <v>1531</v>
      </c>
      <c r="C335" s="11" t="s">
        <v>9</v>
      </c>
      <c r="D335" s="11" t="s">
        <v>11</v>
      </c>
      <c r="E335" s="11" t="s">
        <v>11</v>
      </c>
      <c r="F335" s="11" t="s">
        <v>12</v>
      </c>
      <c r="G335" s="131" t="s">
        <v>47</v>
      </c>
      <c r="H335" s="131"/>
      <c r="J335" s="7">
        <v>200000</v>
      </c>
    </row>
    <row r="336" spans="1:10" ht="20.100000000000001" customHeight="1" x14ac:dyDescent="0.25">
      <c r="A336" s="6" t="s">
        <v>1292</v>
      </c>
      <c r="B336" s="6" t="s">
        <v>1535</v>
      </c>
      <c r="J336" s="8">
        <v>21986000</v>
      </c>
    </row>
    <row r="337" spans="1:10" ht="20.100000000000001" customHeight="1" x14ac:dyDescent="0.25">
      <c r="A337" s="5" t="s">
        <v>1536</v>
      </c>
      <c r="C337" s="11" t="s">
        <v>9</v>
      </c>
      <c r="D337" s="11" t="s">
        <v>11</v>
      </c>
      <c r="E337" s="11" t="s">
        <v>11</v>
      </c>
      <c r="F337" s="11" t="s">
        <v>12</v>
      </c>
      <c r="G337" s="131" t="s">
        <v>1537</v>
      </c>
      <c r="H337" s="131"/>
      <c r="J337" s="7">
        <v>2300000</v>
      </c>
    </row>
    <row r="338" spans="1:10" ht="20.100000000000001" customHeight="1" x14ac:dyDescent="0.25">
      <c r="A338" s="5" t="s">
        <v>1539</v>
      </c>
      <c r="C338" s="11" t="s">
        <v>9</v>
      </c>
      <c r="D338" s="11" t="s">
        <v>11</v>
      </c>
      <c r="E338" s="11" t="s">
        <v>11</v>
      </c>
      <c r="F338" s="11" t="s">
        <v>12</v>
      </c>
      <c r="G338" s="131" t="s">
        <v>1540</v>
      </c>
      <c r="H338" s="131"/>
      <c r="J338" s="7">
        <v>3833000</v>
      </c>
    </row>
    <row r="339" spans="1:10" ht="20.100000000000001" customHeight="1" x14ac:dyDescent="0.25">
      <c r="A339" s="5" t="s">
        <v>1542</v>
      </c>
      <c r="C339" s="11" t="s">
        <v>9</v>
      </c>
      <c r="D339" s="11" t="s">
        <v>11</v>
      </c>
      <c r="E339" s="11" t="s">
        <v>11</v>
      </c>
      <c r="F339" s="11" t="s">
        <v>12</v>
      </c>
      <c r="G339" s="131" t="s">
        <v>48</v>
      </c>
      <c r="H339" s="131"/>
      <c r="J339" s="7">
        <v>300000</v>
      </c>
    </row>
    <row r="340" spans="1:10" ht="30" customHeight="1" x14ac:dyDescent="0.25">
      <c r="A340" s="5" t="s">
        <v>1544</v>
      </c>
      <c r="C340" s="11" t="s">
        <v>9</v>
      </c>
      <c r="D340" s="11" t="s">
        <v>11</v>
      </c>
      <c r="E340" s="11" t="s">
        <v>11</v>
      </c>
      <c r="F340" s="11" t="s">
        <v>12</v>
      </c>
      <c r="G340" s="131" t="s">
        <v>1545</v>
      </c>
      <c r="H340" s="131"/>
      <c r="J340" s="7">
        <v>10653000</v>
      </c>
    </row>
    <row r="341" spans="1:10" ht="20.100000000000001" customHeight="1" x14ac:dyDescent="0.25">
      <c r="A341" s="5" t="s">
        <v>1547</v>
      </c>
      <c r="C341" s="11" t="s">
        <v>9</v>
      </c>
      <c r="D341" s="11" t="s">
        <v>11</v>
      </c>
      <c r="E341" s="11" t="s">
        <v>11</v>
      </c>
      <c r="F341" s="11" t="s">
        <v>12</v>
      </c>
      <c r="G341" s="131" t="s">
        <v>49</v>
      </c>
      <c r="H341" s="131"/>
      <c r="J341" s="7">
        <v>700000</v>
      </c>
    </row>
    <row r="342" spans="1:10" ht="20.100000000000001" customHeight="1" x14ac:dyDescent="0.25">
      <c r="A342" s="5" t="s">
        <v>1549</v>
      </c>
      <c r="C342" s="11" t="s">
        <v>9</v>
      </c>
      <c r="D342" s="11" t="s">
        <v>11</v>
      </c>
      <c r="E342" s="11" t="s">
        <v>11</v>
      </c>
      <c r="F342" s="11" t="s">
        <v>12</v>
      </c>
      <c r="G342" s="131" t="s">
        <v>1550</v>
      </c>
      <c r="H342" s="131"/>
      <c r="J342" s="7">
        <v>850000</v>
      </c>
    </row>
    <row r="343" spans="1:10" ht="30" customHeight="1" x14ac:dyDescent="0.25">
      <c r="A343" s="5" t="s">
        <v>1551</v>
      </c>
      <c r="C343" s="11" t="s">
        <v>9</v>
      </c>
      <c r="D343" s="11" t="s">
        <v>11</v>
      </c>
      <c r="E343" s="11" t="s">
        <v>11</v>
      </c>
      <c r="F343" s="11" t="s">
        <v>12</v>
      </c>
      <c r="G343" s="131" t="s">
        <v>7136</v>
      </c>
      <c r="H343" s="131"/>
      <c r="J343" s="7">
        <v>3350000</v>
      </c>
    </row>
    <row r="344" spans="1:10" ht="20.100000000000001" customHeight="1" x14ac:dyDescent="0.25">
      <c r="A344" s="6" t="s">
        <v>1318</v>
      </c>
      <c r="B344" s="6" t="s">
        <v>1553</v>
      </c>
      <c r="J344" s="8">
        <v>6755000</v>
      </c>
    </row>
    <row r="345" spans="1:10" ht="20.100000000000001" customHeight="1" x14ac:dyDescent="0.25">
      <c r="A345" s="5" t="s">
        <v>1555</v>
      </c>
      <c r="C345" s="11" t="s">
        <v>9</v>
      </c>
      <c r="D345" s="11" t="s">
        <v>11</v>
      </c>
      <c r="E345" s="11" t="s">
        <v>11</v>
      </c>
      <c r="F345" s="11" t="s">
        <v>12</v>
      </c>
      <c r="G345" s="131" t="s">
        <v>50</v>
      </c>
      <c r="H345" s="131"/>
      <c r="J345" s="7">
        <v>1763000</v>
      </c>
    </row>
    <row r="346" spans="1:10" ht="20.100000000000001" customHeight="1" x14ac:dyDescent="0.25">
      <c r="A346" s="5" t="s">
        <v>1557</v>
      </c>
      <c r="C346" s="11" t="s">
        <v>9</v>
      </c>
      <c r="D346" s="11" t="s">
        <v>11</v>
      </c>
      <c r="E346" s="11" t="s">
        <v>11</v>
      </c>
      <c r="F346" s="11" t="s">
        <v>12</v>
      </c>
      <c r="G346" s="131" t="s">
        <v>51</v>
      </c>
      <c r="H346" s="131"/>
      <c r="J346" s="7">
        <v>4992000</v>
      </c>
    </row>
    <row r="347" spans="1:10" ht="20.100000000000001" customHeight="1" x14ac:dyDescent="0.25">
      <c r="A347" s="6" t="s">
        <v>1572</v>
      </c>
      <c r="B347" s="6" t="s">
        <v>1573</v>
      </c>
      <c r="J347" s="8">
        <v>57094000</v>
      </c>
    </row>
    <row r="348" spans="1:10" ht="20.100000000000001" customHeight="1" x14ac:dyDescent="0.25">
      <c r="A348" s="5" t="s">
        <v>1574</v>
      </c>
      <c r="C348" s="11" t="s">
        <v>9</v>
      </c>
      <c r="D348" s="11" t="s">
        <v>11</v>
      </c>
      <c r="E348" s="11" t="s">
        <v>11</v>
      </c>
      <c r="F348" s="11" t="s">
        <v>12</v>
      </c>
      <c r="G348" s="131" t="s">
        <v>1575</v>
      </c>
      <c r="H348" s="131"/>
      <c r="J348" s="7">
        <v>7585000</v>
      </c>
    </row>
    <row r="349" spans="1:10" ht="30" customHeight="1" x14ac:dyDescent="0.25">
      <c r="A349" s="5" t="s">
        <v>1577</v>
      </c>
      <c r="C349" s="11" t="s">
        <v>9</v>
      </c>
      <c r="D349" s="11" t="s">
        <v>11</v>
      </c>
      <c r="E349" s="11" t="s">
        <v>11</v>
      </c>
      <c r="F349" s="11" t="s">
        <v>12</v>
      </c>
      <c r="G349" s="131" t="s">
        <v>1578</v>
      </c>
      <c r="H349" s="131"/>
      <c r="J349" s="7">
        <v>244000</v>
      </c>
    </row>
    <row r="350" spans="1:10" ht="20.100000000000001" customHeight="1" x14ac:dyDescent="0.25">
      <c r="A350" s="5" t="s">
        <v>1580</v>
      </c>
      <c r="C350" s="11" t="s">
        <v>9</v>
      </c>
      <c r="D350" s="11" t="s">
        <v>11</v>
      </c>
      <c r="E350" s="11" t="s">
        <v>11</v>
      </c>
      <c r="F350" s="11" t="s">
        <v>12</v>
      </c>
      <c r="G350" s="131" t="s">
        <v>1581</v>
      </c>
      <c r="H350" s="131"/>
      <c r="J350" s="7">
        <v>24782000</v>
      </c>
    </row>
    <row r="351" spans="1:10" ht="20.100000000000001" customHeight="1" x14ac:dyDescent="0.25">
      <c r="A351" s="5" t="s">
        <v>1582</v>
      </c>
      <c r="C351" s="11" t="s">
        <v>9</v>
      </c>
      <c r="D351" s="11" t="s">
        <v>11</v>
      </c>
      <c r="E351" s="11" t="s">
        <v>11</v>
      </c>
      <c r="F351" s="11" t="s">
        <v>12</v>
      </c>
      <c r="G351" s="131" t="s">
        <v>52</v>
      </c>
      <c r="H351" s="131"/>
      <c r="J351" s="7">
        <v>17745000</v>
      </c>
    </row>
    <row r="352" spans="1:10" ht="20.100000000000001" customHeight="1" x14ac:dyDescent="0.25">
      <c r="A352" s="5" t="s">
        <v>1584</v>
      </c>
      <c r="C352" s="11" t="s">
        <v>9</v>
      </c>
      <c r="D352" s="11" t="s">
        <v>11</v>
      </c>
      <c r="E352" s="11" t="s">
        <v>11</v>
      </c>
      <c r="F352" s="11" t="s">
        <v>12</v>
      </c>
      <c r="G352" s="131" t="s">
        <v>1585</v>
      </c>
      <c r="H352" s="131"/>
      <c r="J352" s="7">
        <v>3650000</v>
      </c>
    </row>
    <row r="353" spans="1:10" ht="20.100000000000001" customHeight="1" x14ac:dyDescent="0.25">
      <c r="A353" s="5" t="s">
        <v>1587</v>
      </c>
      <c r="C353" s="11" t="s">
        <v>9</v>
      </c>
      <c r="D353" s="11" t="s">
        <v>11</v>
      </c>
      <c r="E353" s="11" t="s">
        <v>11</v>
      </c>
      <c r="F353" s="11" t="s">
        <v>12</v>
      </c>
      <c r="G353" s="131" t="s">
        <v>1588</v>
      </c>
      <c r="H353" s="131"/>
      <c r="J353" s="7">
        <v>1355000</v>
      </c>
    </row>
    <row r="354" spans="1:10" ht="20.100000000000001" customHeight="1" x14ac:dyDescent="0.25">
      <c r="A354" s="5" t="s">
        <v>1590</v>
      </c>
      <c r="C354" s="11" t="s">
        <v>9</v>
      </c>
      <c r="D354" s="11" t="s">
        <v>11</v>
      </c>
      <c r="E354" s="11" t="s">
        <v>11</v>
      </c>
      <c r="F354" s="11" t="s">
        <v>12</v>
      </c>
      <c r="G354" s="131" t="s">
        <v>1591</v>
      </c>
      <c r="H354" s="131"/>
      <c r="J354" s="7">
        <v>733000</v>
      </c>
    </row>
    <row r="355" spans="1:10" ht="20.100000000000001" customHeight="1" x14ac:dyDescent="0.25">
      <c r="A355" s="5" t="s">
        <v>1593</v>
      </c>
      <c r="C355" s="11" t="s">
        <v>9</v>
      </c>
      <c r="D355" s="11" t="s">
        <v>11</v>
      </c>
      <c r="E355" s="11" t="s">
        <v>11</v>
      </c>
      <c r="F355" s="11" t="s">
        <v>12</v>
      </c>
      <c r="G355" s="131" t="s">
        <v>1594</v>
      </c>
      <c r="H355" s="131"/>
      <c r="J355" s="7">
        <v>1000000</v>
      </c>
    </row>
    <row r="356" spans="1:10" ht="20.100000000000001" customHeight="1" x14ac:dyDescent="0.25">
      <c r="A356" s="6" t="s">
        <v>1714</v>
      </c>
      <c r="B356" s="6" t="s">
        <v>1715</v>
      </c>
      <c r="J356" s="10">
        <v>540150000</v>
      </c>
    </row>
    <row r="357" spans="1:10" ht="20.100000000000001" customHeight="1" x14ac:dyDescent="0.25">
      <c r="A357" s="6" t="s">
        <v>1716</v>
      </c>
      <c r="B357" s="6" t="s">
        <v>1717</v>
      </c>
      <c r="J357" s="9">
        <v>405474000</v>
      </c>
    </row>
    <row r="358" spans="1:10" ht="20.100000000000001" customHeight="1" x14ac:dyDescent="0.25">
      <c r="A358" s="5" t="s">
        <v>1718</v>
      </c>
      <c r="C358" s="11" t="s">
        <v>16</v>
      </c>
      <c r="D358" s="11" t="s">
        <v>53</v>
      </c>
      <c r="E358" s="11" t="s">
        <v>11</v>
      </c>
      <c r="F358" s="11" t="s">
        <v>12</v>
      </c>
      <c r="G358" s="131" t="s">
        <v>1719</v>
      </c>
      <c r="H358" s="131"/>
      <c r="J358" s="7">
        <v>1400000</v>
      </c>
    </row>
    <row r="359" spans="1:10" ht="20.100000000000001" customHeight="1" x14ac:dyDescent="0.25">
      <c r="A359" s="5" t="s">
        <v>1720</v>
      </c>
      <c r="C359" s="11" t="s">
        <v>16</v>
      </c>
      <c r="D359" s="11" t="s">
        <v>53</v>
      </c>
      <c r="E359" s="11" t="s">
        <v>11</v>
      </c>
      <c r="F359" s="11" t="s">
        <v>12</v>
      </c>
      <c r="G359" s="131" t="s">
        <v>54</v>
      </c>
      <c r="H359" s="131"/>
      <c r="J359" s="7">
        <v>45000000</v>
      </c>
    </row>
    <row r="360" spans="1:10" ht="20.100000000000001" customHeight="1" x14ac:dyDescent="0.25">
      <c r="A360" s="5" t="s">
        <v>1721</v>
      </c>
      <c r="C360" s="11" t="s">
        <v>16</v>
      </c>
      <c r="D360" s="11" t="s">
        <v>53</v>
      </c>
      <c r="E360" s="11" t="s">
        <v>11</v>
      </c>
      <c r="F360" s="11" t="s">
        <v>12</v>
      </c>
      <c r="G360" s="131" t="s">
        <v>1722</v>
      </c>
      <c r="H360" s="131"/>
      <c r="J360" s="7">
        <v>13384000</v>
      </c>
    </row>
    <row r="361" spans="1:10" ht="20.100000000000001" customHeight="1" x14ac:dyDescent="0.25">
      <c r="A361" s="5" t="s">
        <v>1723</v>
      </c>
      <c r="C361" s="11" t="s">
        <v>16</v>
      </c>
      <c r="D361" s="11" t="s">
        <v>53</v>
      </c>
      <c r="E361" s="11" t="s">
        <v>11</v>
      </c>
      <c r="F361" s="11" t="s">
        <v>12</v>
      </c>
      <c r="G361" s="131" t="s">
        <v>55</v>
      </c>
      <c r="H361" s="131"/>
      <c r="J361" s="7">
        <v>16820000</v>
      </c>
    </row>
    <row r="362" spans="1:10" ht="20.100000000000001" customHeight="1" x14ac:dyDescent="0.25">
      <c r="A362" s="5" t="s">
        <v>1724</v>
      </c>
      <c r="C362" s="11" t="s">
        <v>16</v>
      </c>
      <c r="D362" s="11" t="s">
        <v>53</v>
      </c>
      <c r="E362" s="11" t="s">
        <v>11</v>
      </c>
      <c r="F362" s="11" t="s">
        <v>12</v>
      </c>
      <c r="G362" s="131" t="s">
        <v>7146</v>
      </c>
      <c r="H362" s="131"/>
      <c r="J362" s="7">
        <v>288858000</v>
      </c>
    </row>
    <row r="363" spans="1:10" ht="20.100000000000001" customHeight="1" x14ac:dyDescent="0.25">
      <c r="A363" s="5" t="s">
        <v>1725</v>
      </c>
      <c r="C363" s="11" t="s">
        <v>16</v>
      </c>
      <c r="D363" s="11" t="s">
        <v>53</v>
      </c>
      <c r="E363" s="11" t="s">
        <v>11</v>
      </c>
      <c r="F363" s="11" t="s">
        <v>12</v>
      </c>
      <c r="G363" s="131" t="s">
        <v>1726</v>
      </c>
      <c r="H363" s="131"/>
      <c r="J363" s="7">
        <v>370000</v>
      </c>
    </row>
    <row r="364" spans="1:10" ht="20.100000000000001" customHeight="1" x14ac:dyDescent="0.25">
      <c r="A364" s="5" t="s">
        <v>1729</v>
      </c>
      <c r="C364" s="11" t="s">
        <v>16</v>
      </c>
      <c r="D364" s="11" t="s">
        <v>53</v>
      </c>
      <c r="E364" s="11" t="s">
        <v>11</v>
      </c>
      <c r="F364" s="11" t="s">
        <v>12</v>
      </c>
      <c r="G364" s="131" t="s">
        <v>7147</v>
      </c>
      <c r="H364" s="131"/>
      <c r="J364" s="7">
        <v>39642000</v>
      </c>
    </row>
    <row r="365" spans="1:10" ht="20.100000000000001" customHeight="1" x14ac:dyDescent="0.25">
      <c r="A365" s="6" t="s">
        <v>1730</v>
      </c>
      <c r="B365" s="6" t="s">
        <v>1731</v>
      </c>
      <c r="J365" s="8">
        <v>5000000</v>
      </c>
    </row>
    <row r="366" spans="1:10" ht="20.100000000000001" customHeight="1" x14ac:dyDescent="0.25">
      <c r="A366" s="5" t="s">
        <v>1744</v>
      </c>
      <c r="C366" s="11" t="s">
        <v>16</v>
      </c>
      <c r="D366" s="11" t="s">
        <v>4839</v>
      </c>
      <c r="E366" s="11" t="s">
        <v>11</v>
      </c>
      <c r="F366" s="11" t="s">
        <v>12</v>
      </c>
      <c r="G366" s="131" t="s">
        <v>7148</v>
      </c>
      <c r="H366" s="131"/>
      <c r="J366" s="7">
        <v>5000000</v>
      </c>
    </row>
    <row r="367" spans="1:10" ht="15" customHeight="1" x14ac:dyDescent="0.25">
      <c r="G367" s="131" t="s">
        <v>5739</v>
      </c>
      <c r="H367" s="131"/>
    </row>
    <row r="368" spans="1:10" ht="20.100000000000001" customHeight="1" x14ac:dyDescent="0.25">
      <c r="A368" s="6" t="s">
        <v>1751</v>
      </c>
      <c r="B368" s="6" t="s">
        <v>1752</v>
      </c>
      <c r="J368" s="8">
        <v>129676000</v>
      </c>
    </row>
    <row r="369" spans="1:10" ht="20.100000000000001" customHeight="1" x14ac:dyDescent="0.25">
      <c r="A369" s="5" t="s">
        <v>1755</v>
      </c>
      <c r="C369" s="11" t="s">
        <v>16</v>
      </c>
      <c r="D369" s="11" t="s">
        <v>4830</v>
      </c>
      <c r="E369" s="11" t="s">
        <v>11</v>
      </c>
      <c r="F369" s="11" t="s">
        <v>12</v>
      </c>
      <c r="G369" s="131" t="s">
        <v>1756</v>
      </c>
      <c r="H369" s="131"/>
      <c r="J369" s="7">
        <v>1337000</v>
      </c>
    </row>
    <row r="370" spans="1:10" ht="20.100000000000001" customHeight="1" x14ac:dyDescent="0.25">
      <c r="A370" s="5" t="s">
        <v>1757</v>
      </c>
      <c r="C370" s="11" t="s">
        <v>16</v>
      </c>
      <c r="D370" s="11" t="s">
        <v>56</v>
      </c>
      <c r="E370" s="11" t="s">
        <v>11</v>
      </c>
      <c r="F370" s="11" t="s">
        <v>12</v>
      </c>
      <c r="G370" s="131" t="s">
        <v>57</v>
      </c>
      <c r="H370" s="131"/>
      <c r="J370" s="7">
        <v>128339000</v>
      </c>
    </row>
    <row r="371" spans="1:10" ht="20.100000000000001" customHeight="1" x14ac:dyDescent="0.25">
      <c r="A371" s="6" t="s">
        <v>1759</v>
      </c>
      <c r="B371" s="6" t="s">
        <v>1760</v>
      </c>
      <c r="J371" s="10">
        <v>178576000</v>
      </c>
    </row>
    <row r="372" spans="1:10" ht="20.100000000000001" customHeight="1" x14ac:dyDescent="0.25">
      <c r="A372" s="6" t="s">
        <v>1761</v>
      </c>
      <c r="B372" s="6" t="s">
        <v>1762</v>
      </c>
      <c r="J372" s="12">
        <v>29620000</v>
      </c>
    </row>
    <row r="373" spans="1:10" ht="20.100000000000001" customHeight="1" x14ac:dyDescent="0.25">
      <c r="A373" s="6" t="s">
        <v>1767</v>
      </c>
      <c r="B373" s="6" t="s">
        <v>7149</v>
      </c>
      <c r="J373" s="9">
        <v>29620000</v>
      </c>
    </row>
    <row r="374" spans="1:10" ht="20.100000000000001" customHeight="1" x14ac:dyDescent="0.25">
      <c r="A374" s="5" t="s">
        <v>1767</v>
      </c>
      <c r="C374" s="11" t="s">
        <v>9</v>
      </c>
      <c r="D374" s="11" t="s">
        <v>41</v>
      </c>
      <c r="E374" s="11" t="s">
        <v>11</v>
      </c>
      <c r="F374" s="11" t="s">
        <v>1881</v>
      </c>
      <c r="G374" s="131" t="s">
        <v>21</v>
      </c>
      <c r="H374" s="131"/>
      <c r="J374" s="7">
        <v>19736000</v>
      </c>
    </row>
    <row r="375" spans="1:10" ht="60" customHeight="1" x14ac:dyDescent="0.25">
      <c r="G375" s="131" t="s">
        <v>4802</v>
      </c>
      <c r="H375" s="131"/>
    </row>
    <row r="376" spans="1:10" ht="20.100000000000001" customHeight="1" x14ac:dyDescent="0.25">
      <c r="G376" s="131" t="s">
        <v>2101</v>
      </c>
      <c r="H376" s="131"/>
    </row>
    <row r="377" spans="1:10" ht="20.100000000000001" customHeight="1" x14ac:dyDescent="0.25">
      <c r="A377" s="5" t="s">
        <v>1767</v>
      </c>
      <c r="C377" s="11" t="s">
        <v>9</v>
      </c>
      <c r="D377" s="11" t="s">
        <v>41</v>
      </c>
      <c r="E377" s="11" t="s">
        <v>11</v>
      </c>
      <c r="F377" s="11" t="s">
        <v>1278</v>
      </c>
      <c r="G377" s="131" t="s">
        <v>21</v>
      </c>
      <c r="H377" s="131"/>
      <c r="J377" s="7">
        <v>9884000</v>
      </c>
    </row>
    <row r="378" spans="1:10" ht="60" customHeight="1" x14ac:dyDescent="0.25">
      <c r="G378" s="131" t="s">
        <v>4803</v>
      </c>
      <c r="H378" s="131"/>
    </row>
    <row r="379" spans="1:10" ht="20.100000000000001" customHeight="1" x14ac:dyDescent="0.25">
      <c r="G379" s="131" t="s">
        <v>2101</v>
      </c>
      <c r="H379" s="131"/>
    </row>
    <row r="380" spans="1:10" ht="20.100000000000001" customHeight="1" x14ac:dyDescent="0.25">
      <c r="A380" s="6" t="s">
        <v>1778</v>
      </c>
      <c r="B380" s="6" t="s">
        <v>1779</v>
      </c>
      <c r="J380" s="8">
        <v>20045000</v>
      </c>
    </row>
    <row r="381" spans="1:10" ht="20.100000000000001" customHeight="1" x14ac:dyDescent="0.25">
      <c r="A381" s="5" t="s">
        <v>1780</v>
      </c>
      <c r="C381" s="11" t="s">
        <v>9</v>
      </c>
      <c r="D381" s="11" t="s">
        <v>59</v>
      </c>
      <c r="E381" s="11" t="s">
        <v>11</v>
      </c>
      <c r="F381" s="11" t="s">
        <v>12</v>
      </c>
      <c r="G381" s="131" t="s">
        <v>77</v>
      </c>
      <c r="H381" s="131"/>
      <c r="J381" s="7">
        <v>10000000</v>
      </c>
    </row>
    <row r="382" spans="1:10" ht="20.100000000000001" customHeight="1" x14ac:dyDescent="0.25">
      <c r="A382" s="5" t="s">
        <v>1781</v>
      </c>
      <c r="C382" s="11" t="s">
        <v>9</v>
      </c>
      <c r="D382" s="11" t="s">
        <v>59</v>
      </c>
      <c r="E382" s="11" t="s">
        <v>11</v>
      </c>
      <c r="F382" s="11" t="s">
        <v>12</v>
      </c>
      <c r="G382" s="131" t="s">
        <v>78</v>
      </c>
      <c r="H382" s="131"/>
      <c r="J382" s="7">
        <v>9945000</v>
      </c>
    </row>
    <row r="383" spans="1:10" ht="20.100000000000001" customHeight="1" x14ac:dyDescent="0.25">
      <c r="A383" s="5" t="s">
        <v>1783</v>
      </c>
      <c r="C383" s="11" t="s">
        <v>9</v>
      </c>
      <c r="D383" s="11" t="s">
        <v>59</v>
      </c>
      <c r="E383" s="11" t="s">
        <v>11</v>
      </c>
      <c r="F383" s="11" t="s">
        <v>12</v>
      </c>
      <c r="G383" s="131" t="s">
        <v>60</v>
      </c>
      <c r="H383" s="131"/>
      <c r="J383" s="7">
        <v>100000</v>
      </c>
    </row>
    <row r="384" spans="1:10" ht="30" customHeight="1" x14ac:dyDescent="0.25">
      <c r="G384" s="131" t="s">
        <v>4249</v>
      </c>
      <c r="H384" s="131"/>
    </row>
    <row r="385" spans="1:10" ht="20.100000000000001" customHeight="1" x14ac:dyDescent="0.25">
      <c r="A385" s="6" t="s">
        <v>1784</v>
      </c>
      <c r="B385" s="6" t="s">
        <v>1785</v>
      </c>
      <c r="J385" s="8">
        <v>119500000</v>
      </c>
    </row>
    <row r="386" spans="1:10" ht="20.100000000000001" customHeight="1" x14ac:dyDescent="0.25">
      <c r="A386" s="5" t="s">
        <v>1786</v>
      </c>
      <c r="C386" s="11" t="s">
        <v>9</v>
      </c>
      <c r="D386" s="11" t="s">
        <v>59</v>
      </c>
      <c r="E386" s="11" t="s">
        <v>11</v>
      </c>
      <c r="F386" s="11" t="s">
        <v>12</v>
      </c>
      <c r="G386" s="131" t="s">
        <v>61</v>
      </c>
      <c r="H386" s="131"/>
      <c r="J386" s="7">
        <v>104500000</v>
      </c>
    </row>
    <row r="387" spans="1:10" ht="20.100000000000001" customHeight="1" x14ac:dyDescent="0.25">
      <c r="A387" s="5" t="s">
        <v>1792</v>
      </c>
      <c r="C387" s="11" t="s">
        <v>9</v>
      </c>
      <c r="D387" s="11" t="s">
        <v>59</v>
      </c>
      <c r="E387" s="11" t="s">
        <v>11</v>
      </c>
      <c r="F387" s="11" t="s">
        <v>12</v>
      </c>
      <c r="G387" s="131" t="s">
        <v>7156</v>
      </c>
      <c r="H387" s="131"/>
      <c r="J387" s="7">
        <v>15000000</v>
      </c>
    </row>
    <row r="388" spans="1:10" ht="30" customHeight="1" x14ac:dyDescent="0.25">
      <c r="G388" s="131" t="s">
        <v>4250</v>
      </c>
      <c r="H388" s="131"/>
    </row>
    <row r="389" spans="1:10" ht="20.100000000000001" customHeight="1" x14ac:dyDescent="0.25">
      <c r="A389" s="6" t="s">
        <v>1803</v>
      </c>
      <c r="B389" s="6" t="s">
        <v>3416</v>
      </c>
      <c r="J389" s="8">
        <v>4000000</v>
      </c>
    </row>
    <row r="390" spans="1:10" ht="20.100000000000001" customHeight="1" x14ac:dyDescent="0.25">
      <c r="A390" s="5" t="s">
        <v>1804</v>
      </c>
      <c r="C390" s="11" t="s">
        <v>9</v>
      </c>
      <c r="D390" s="11" t="s">
        <v>59</v>
      </c>
      <c r="E390" s="11" t="s">
        <v>11</v>
      </c>
      <c r="F390" s="11" t="s">
        <v>12</v>
      </c>
      <c r="G390" s="131" t="s">
        <v>62</v>
      </c>
      <c r="H390" s="131"/>
      <c r="J390" s="7">
        <v>4000000</v>
      </c>
    </row>
    <row r="391" spans="1:10" ht="30" customHeight="1" x14ac:dyDescent="0.25">
      <c r="G391" s="131" t="s">
        <v>4251</v>
      </c>
      <c r="H391" s="131"/>
    </row>
    <row r="392" spans="1:10" ht="20.100000000000001" customHeight="1" x14ac:dyDescent="0.25">
      <c r="A392" s="6" t="s">
        <v>1806</v>
      </c>
      <c r="B392" s="6" t="s">
        <v>1807</v>
      </c>
      <c r="J392" s="10">
        <v>5411000</v>
      </c>
    </row>
    <row r="393" spans="1:10" ht="20.100000000000001" customHeight="1" x14ac:dyDescent="0.25">
      <c r="A393" s="6" t="s">
        <v>1808</v>
      </c>
      <c r="B393" s="6" t="s">
        <v>1809</v>
      </c>
      <c r="J393" s="9">
        <v>5411000</v>
      </c>
    </row>
    <row r="394" spans="1:10" ht="30" customHeight="1" x14ac:dyDescent="0.25">
      <c r="A394" s="5" t="s">
        <v>1808</v>
      </c>
      <c r="C394" s="11" t="s">
        <v>9</v>
      </c>
      <c r="D394" s="11" t="s">
        <v>4821</v>
      </c>
      <c r="E394" s="11" t="s">
        <v>11</v>
      </c>
      <c r="F394" s="11" t="s">
        <v>1459</v>
      </c>
      <c r="G394" s="131" t="s">
        <v>79</v>
      </c>
      <c r="H394" s="131"/>
      <c r="J394" s="7">
        <v>5122000</v>
      </c>
    </row>
    <row r="395" spans="1:10" ht="60" customHeight="1" x14ac:dyDescent="0.25">
      <c r="G395" s="131" t="s">
        <v>80</v>
      </c>
      <c r="H395" s="131"/>
    </row>
    <row r="396" spans="1:10" ht="20.100000000000001" customHeight="1" x14ac:dyDescent="0.25">
      <c r="G396" s="131" t="s">
        <v>4831</v>
      </c>
      <c r="H396" s="131"/>
    </row>
    <row r="397" spans="1:10" ht="30" customHeight="1" x14ac:dyDescent="0.25">
      <c r="A397" s="5" t="s">
        <v>1808</v>
      </c>
      <c r="C397" s="11" t="s">
        <v>9</v>
      </c>
      <c r="D397" s="11" t="s">
        <v>4821</v>
      </c>
      <c r="E397" s="11" t="s">
        <v>11</v>
      </c>
      <c r="F397" s="11" t="s">
        <v>1560</v>
      </c>
      <c r="G397" s="131" t="s">
        <v>81</v>
      </c>
      <c r="H397" s="131"/>
      <c r="J397" s="7">
        <v>289000</v>
      </c>
    </row>
    <row r="398" spans="1:10" ht="30" customHeight="1" x14ac:dyDescent="0.25">
      <c r="G398" s="131" t="s">
        <v>82</v>
      </c>
      <c r="H398" s="131"/>
    </row>
    <row r="399" spans="1:10" ht="20.100000000000001" customHeight="1" x14ac:dyDescent="0.25">
      <c r="G399" s="131" t="s">
        <v>4831</v>
      </c>
      <c r="H399" s="131"/>
    </row>
    <row r="400" spans="1:10" ht="20.100000000000001" customHeight="1" x14ac:dyDescent="0.25">
      <c r="A400" s="6" t="s">
        <v>1811</v>
      </c>
      <c r="B400" s="6" t="s">
        <v>1812</v>
      </c>
      <c r="J400" s="10">
        <v>1600000</v>
      </c>
    </row>
    <row r="401" spans="1:10" ht="20.100000000000001" customHeight="1" x14ac:dyDescent="0.25">
      <c r="A401" s="6" t="s">
        <v>1813</v>
      </c>
      <c r="B401" s="6" t="s">
        <v>3421</v>
      </c>
      <c r="J401" s="12">
        <v>1600000</v>
      </c>
    </row>
    <row r="402" spans="1:10" ht="20.100000000000001" customHeight="1" x14ac:dyDescent="0.25">
      <c r="A402" s="6" t="s">
        <v>1815</v>
      </c>
      <c r="B402" s="6" t="s">
        <v>7160</v>
      </c>
      <c r="J402" s="9">
        <v>1600000</v>
      </c>
    </row>
    <row r="403" spans="1:10" ht="30" customHeight="1" x14ac:dyDescent="0.25">
      <c r="A403" s="5" t="s">
        <v>1815</v>
      </c>
      <c r="C403" s="11" t="s">
        <v>16</v>
      </c>
      <c r="D403" s="11" t="s">
        <v>4832</v>
      </c>
      <c r="E403" s="11" t="s">
        <v>4833</v>
      </c>
      <c r="F403" s="11" t="s">
        <v>1881</v>
      </c>
      <c r="G403" s="131" t="s">
        <v>1159</v>
      </c>
      <c r="H403" s="131"/>
      <c r="J403" s="7">
        <v>1600000</v>
      </c>
    </row>
    <row r="404" spans="1:10" ht="60" customHeight="1" x14ac:dyDescent="0.25">
      <c r="G404" s="131" t="s">
        <v>4543</v>
      </c>
      <c r="H404" s="131"/>
    </row>
    <row r="405" spans="1:10" ht="20.100000000000001" customHeight="1" x14ac:dyDescent="0.25">
      <c r="G405" s="131" t="s">
        <v>4834</v>
      </c>
      <c r="H405" s="131"/>
    </row>
    <row r="408" spans="1:10" x14ac:dyDescent="0.25">
      <c r="A408" s="117" t="s">
        <v>4835</v>
      </c>
      <c r="B408" s="88"/>
      <c r="C408" s="88"/>
      <c r="D408" s="88"/>
      <c r="E408" s="88"/>
      <c r="F408" s="88"/>
      <c r="G408" s="88"/>
      <c r="H408" s="88"/>
    </row>
    <row r="410" spans="1:10" x14ac:dyDescent="0.25">
      <c r="A410" s="132" t="s">
        <v>2092</v>
      </c>
      <c r="B410" s="132"/>
      <c r="C410" s="132"/>
      <c r="D410" s="132"/>
      <c r="E410" s="132"/>
      <c r="F410" s="132"/>
      <c r="G410" s="132"/>
      <c r="H410" s="132"/>
      <c r="I410" s="132"/>
      <c r="J410" s="132"/>
    </row>
    <row r="412" spans="1:10" x14ac:dyDescent="0.25">
      <c r="D412" s="6" t="s">
        <v>2140</v>
      </c>
      <c r="E412" s="6" t="s">
        <v>2100</v>
      </c>
    </row>
    <row r="413" spans="1:10" ht="15.75" thickBot="1" x14ac:dyDescent="0.3">
      <c r="F413" s="6" t="s">
        <v>2103</v>
      </c>
      <c r="J413" s="14">
        <v>14877596000</v>
      </c>
    </row>
    <row r="414" spans="1:10" x14ac:dyDescent="0.25">
      <c r="D414" s="5" t="s">
        <v>9</v>
      </c>
      <c r="E414" s="5" t="s">
        <v>2139</v>
      </c>
      <c r="J414" s="7">
        <v>13998729000</v>
      </c>
    </row>
    <row r="415" spans="1:10" x14ac:dyDescent="0.25">
      <c r="D415" s="5" t="s">
        <v>16</v>
      </c>
      <c r="E415" s="5" t="s">
        <v>2145</v>
      </c>
      <c r="J415" s="7">
        <v>878867000</v>
      </c>
    </row>
    <row r="418" spans="1:10" x14ac:dyDescent="0.25">
      <c r="A418" s="132" t="s">
        <v>2091</v>
      </c>
      <c r="B418" s="132"/>
      <c r="C418" s="132"/>
      <c r="D418" s="132"/>
      <c r="E418" s="132"/>
      <c r="F418" s="132"/>
      <c r="G418" s="132"/>
      <c r="H418" s="132"/>
      <c r="I418" s="132"/>
      <c r="J418" s="132"/>
    </row>
    <row r="419" spans="1:10" x14ac:dyDescent="0.25">
      <c r="A419" s="86" t="s">
        <v>2097</v>
      </c>
      <c r="C419" s="86" t="s">
        <v>2098</v>
      </c>
      <c r="D419" s="86" t="s">
        <v>3</v>
      </c>
      <c r="E419" s="86" t="s">
        <v>2099</v>
      </c>
      <c r="F419" s="86" t="s">
        <v>1880</v>
      </c>
      <c r="G419" s="6" t="s">
        <v>2100</v>
      </c>
      <c r="J419" s="86" t="s">
        <v>8713</v>
      </c>
    </row>
    <row r="421" spans="1:10" ht="15.75" thickBot="1" x14ac:dyDescent="0.3">
      <c r="G421" s="13" t="s">
        <v>2103</v>
      </c>
      <c r="J421" s="14">
        <v>14877596000</v>
      </c>
    </row>
    <row r="422" spans="1:10" ht="20.100000000000001" customHeight="1" x14ac:dyDescent="0.25">
      <c r="A422" s="6" t="s">
        <v>1232</v>
      </c>
      <c r="B422" s="6" t="s">
        <v>1233</v>
      </c>
      <c r="J422" s="10">
        <v>13903161000</v>
      </c>
    </row>
    <row r="423" spans="1:10" ht="20.100000000000001" customHeight="1" x14ac:dyDescent="0.25">
      <c r="A423" s="6" t="s">
        <v>9</v>
      </c>
      <c r="B423" s="6" t="s">
        <v>1237</v>
      </c>
      <c r="J423" s="9">
        <v>6255138000</v>
      </c>
    </row>
    <row r="424" spans="1:10" ht="20.100000000000001" customHeight="1" x14ac:dyDescent="0.25">
      <c r="A424" s="5" t="s">
        <v>1240</v>
      </c>
      <c r="C424" s="11" t="s">
        <v>9</v>
      </c>
      <c r="D424" s="11" t="s">
        <v>10</v>
      </c>
      <c r="E424" s="11" t="s">
        <v>11</v>
      </c>
      <c r="F424" s="11" t="s">
        <v>12</v>
      </c>
      <c r="G424" s="131" t="s">
        <v>7116</v>
      </c>
      <c r="H424" s="131"/>
      <c r="J424" s="7">
        <v>6255138000</v>
      </c>
    </row>
    <row r="425" spans="1:10" ht="20.100000000000001" customHeight="1" x14ac:dyDescent="0.25">
      <c r="A425" s="6" t="s">
        <v>1279</v>
      </c>
      <c r="B425" s="6" t="s">
        <v>1280</v>
      </c>
      <c r="J425" s="8">
        <v>5223033000</v>
      </c>
    </row>
    <row r="426" spans="1:10" ht="20.100000000000001" customHeight="1" x14ac:dyDescent="0.25">
      <c r="A426" s="5" t="s">
        <v>1282</v>
      </c>
      <c r="C426" s="11" t="s">
        <v>9</v>
      </c>
      <c r="D426" s="11" t="s">
        <v>10</v>
      </c>
      <c r="E426" s="11" t="s">
        <v>11</v>
      </c>
      <c r="F426" s="11" t="s">
        <v>12</v>
      </c>
      <c r="G426" s="131" t="s">
        <v>1283</v>
      </c>
      <c r="H426" s="131"/>
      <c r="J426" s="7">
        <v>1425580000</v>
      </c>
    </row>
    <row r="427" spans="1:10" ht="20.100000000000001" customHeight="1" x14ac:dyDescent="0.25">
      <c r="A427" s="5" t="s">
        <v>1286</v>
      </c>
      <c r="C427" s="11" t="s">
        <v>9</v>
      </c>
      <c r="D427" s="11" t="s">
        <v>10</v>
      </c>
      <c r="E427" s="11" t="s">
        <v>11</v>
      </c>
      <c r="F427" s="11" t="s">
        <v>12</v>
      </c>
      <c r="G427" s="131" t="s">
        <v>1287</v>
      </c>
      <c r="H427" s="131"/>
      <c r="J427" s="7">
        <v>1176165000</v>
      </c>
    </row>
    <row r="428" spans="1:10" ht="20.100000000000001" customHeight="1" x14ac:dyDescent="0.25">
      <c r="A428" s="5" t="s">
        <v>1290</v>
      </c>
      <c r="C428" s="11" t="s">
        <v>16</v>
      </c>
      <c r="D428" s="11" t="s">
        <v>10</v>
      </c>
      <c r="E428" s="11" t="s">
        <v>11</v>
      </c>
      <c r="F428" s="11" t="s">
        <v>12</v>
      </c>
      <c r="G428" s="131" t="s">
        <v>17</v>
      </c>
      <c r="H428" s="131"/>
      <c r="J428" s="7">
        <v>878867000</v>
      </c>
    </row>
    <row r="429" spans="1:10" ht="20.100000000000001" customHeight="1" x14ac:dyDescent="0.25">
      <c r="A429" s="5" t="s">
        <v>1293</v>
      </c>
      <c r="C429" s="11" t="s">
        <v>9</v>
      </c>
      <c r="D429" s="11" t="s">
        <v>10</v>
      </c>
      <c r="E429" s="11" t="s">
        <v>11</v>
      </c>
      <c r="F429" s="11" t="s">
        <v>12</v>
      </c>
      <c r="G429" s="131" t="s">
        <v>18</v>
      </c>
      <c r="H429" s="131"/>
      <c r="J429" s="7">
        <v>775925000</v>
      </c>
    </row>
    <row r="430" spans="1:10" ht="20.100000000000001" customHeight="1" x14ac:dyDescent="0.25">
      <c r="A430" s="5" t="s">
        <v>1296</v>
      </c>
      <c r="C430" s="11" t="s">
        <v>9</v>
      </c>
      <c r="D430" s="11" t="s">
        <v>10</v>
      </c>
      <c r="E430" s="11" t="s">
        <v>11</v>
      </c>
      <c r="F430" s="11" t="s">
        <v>12</v>
      </c>
      <c r="G430" s="131" t="s">
        <v>19</v>
      </c>
      <c r="H430" s="131"/>
      <c r="J430" s="7">
        <v>966496000</v>
      </c>
    </row>
    <row r="431" spans="1:10" ht="20.100000000000001" customHeight="1" x14ac:dyDescent="0.25">
      <c r="A431" s="6" t="s">
        <v>1299</v>
      </c>
      <c r="B431" s="6" t="s">
        <v>1300</v>
      </c>
      <c r="J431" s="10">
        <v>1033433000</v>
      </c>
    </row>
    <row r="432" spans="1:10" ht="20.100000000000001" customHeight="1" x14ac:dyDescent="0.25">
      <c r="A432" s="6" t="s">
        <v>1303</v>
      </c>
      <c r="B432" s="6" t="s">
        <v>7118</v>
      </c>
      <c r="J432" s="9">
        <v>980436000</v>
      </c>
    </row>
    <row r="433" spans="1:10" ht="20.100000000000001" customHeight="1" x14ac:dyDescent="0.25">
      <c r="A433" s="5" t="s">
        <v>1303</v>
      </c>
      <c r="C433" s="11" t="s">
        <v>9</v>
      </c>
      <c r="D433" s="11" t="s">
        <v>20</v>
      </c>
      <c r="E433" s="11" t="s">
        <v>11</v>
      </c>
      <c r="F433" s="11" t="s">
        <v>1881</v>
      </c>
      <c r="G433" s="131" t="s">
        <v>21</v>
      </c>
      <c r="H433" s="131"/>
      <c r="J433" s="7">
        <v>980436000</v>
      </c>
    </row>
    <row r="434" spans="1:10" ht="60" customHeight="1" x14ac:dyDescent="0.25">
      <c r="G434" s="131" t="s">
        <v>4797</v>
      </c>
      <c r="H434" s="131"/>
    </row>
    <row r="435" spans="1:10" ht="20.100000000000001" customHeight="1" x14ac:dyDescent="0.25">
      <c r="G435" s="131" t="s">
        <v>2101</v>
      </c>
      <c r="H435" s="131"/>
    </row>
    <row r="436" spans="1:10" ht="20.100000000000001" customHeight="1" x14ac:dyDescent="0.25">
      <c r="A436" s="6" t="s">
        <v>1316</v>
      </c>
      <c r="B436" s="6" t="s">
        <v>7122</v>
      </c>
      <c r="J436" s="8">
        <v>52997000</v>
      </c>
    </row>
    <row r="437" spans="1:10" ht="20.100000000000001" customHeight="1" x14ac:dyDescent="0.25">
      <c r="A437" s="5" t="s">
        <v>1316</v>
      </c>
      <c r="C437" s="11" t="s">
        <v>9</v>
      </c>
      <c r="D437" s="11" t="s">
        <v>20</v>
      </c>
      <c r="E437" s="11" t="s">
        <v>11</v>
      </c>
      <c r="F437" s="11" t="s">
        <v>1881</v>
      </c>
      <c r="G437" s="131" t="s">
        <v>23</v>
      </c>
      <c r="H437" s="131"/>
      <c r="J437" s="7">
        <v>52997000</v>
      </c>
    </row>
    <row r="438" spans="1:10" ht="30" customHeight="1" x14ac:dyDescent="0.25">
      <c r="G438" s="131" t="s">
        <v>4798</v>
      </c>
      <c r="H438" s="131"/>
    </row>
    <row r="439" spans="1:10" ht="20.100000000000001" customHeight="1" x14ac:dyDescent="0.25">
      <c r="G439" s="131" t="s">
        <v>2102</v>
      </c>
      <c r="H439" s="131"/>
    </row>
    <row r="440" spans="1:10" ht="20.100000000000001" customHeight="1" x14ac:dyDescent="0.25">
      <c r="A440" s="6" t="s">
        <v>1319</v>
      </c>
      <c r="B440" s="6" t="s">
        <v>1320</v>
      </c>
      <c r="J440" s="10">
        <v>1391557000</v>
      </c>
    </row>
    <row r="441" spans="1:10" ht="20.100000000000001" customHeight="1" x14ac:dyDescent="0.25">
      <c r="A441" s="6" t="s">
        <v>1322</v>
      </c>
      <c r="B441" s="6" t="s">
        <v>7123</v>
      </c>
      <c r="J441" s="9">
        <v>490616000</v>
      </c>
    </row>
    <row r="442" spans="1:10" ht="20.100000000000001" customHeight="1" x14ac:dyDescent="0.25">
      <c r="A442" s="5" t="s">
        <v>1322</v>
      </c>
      <c r="C442" s="11" t="s">
        <v>9</v>
      </c>
      <c r="D442" s="11" t="s">
        <v>20</v>
      </c>
      <c r="E442" s="11" t="s">
        <v>11</v>
      </c>
      <c r="F442" s="11" t="s">
        <v>1881</v>
      </c>
      <c r="G442" s="131" t="s">
        <v>21</v>
      </c>
      <c r="H442" s="131"/>
      <c r="J442" s="7">
        <v>490616000</v>
      </c>
    </row>
    <row r="443" spans="1:10" ht="60" customHeight="1" x14ac:dyDescent="0.25">
      <c r="G443" s="131" t="s">
        <v>4799</v>
      </c>
      <c r="H443" s="131"/>
    </row>
    <row r="444" spans="1:10" ht="20.100000000000001" customHeight="1" x14ac:dyDescent="0.25">
      <c r="G444" s="131" t="s">
        <v>2101</v>
      </c>
      <c r="H444" s="131"/>
    </row>
    <row r="445" spans="1:10" ht="20.100000000000001" customHeight="1" x14ac:dyDescent="0.25">
      <c r="A445" s="6" t="s">
        <v>1324</v>
      </c>
      <c r="B445" s="6" t="s">
        <v>7124</v>
      </c>
      <c r="J445" s="8">
        <v>158990000</v>
      </c>
    </row>
    <row r="446" spans="1:10" ht="20.100000000000001" customHeight="1" x14ac:dyDescent="0.25">
      <c r="A446" s="5" t="s">
        <v>1324</v>
      </c>
      <c r="C446" s="11" t="s">
        <v>9</v>
      </c>
      <c r="D446" s="11" t="s">
        <v>20</v>
      </c>
      <c r="E446" s="11" t="s">
        <v>11</v>
      </c>
      <c r="F446" s="11" t="s">
        <v>1881</v>
      </c>
      <c r="G446" s="131" t="s">
        <v>21</v>
      </c>
      <c r="H446" s="131"/>
      <c r="J446" s="7">
        <v>158990000</v>
      </c>
    </row>
    <row r="447" spans="1:10" ht="45" customHeight="1" x14ac:dyDescent="0.25">
      <c r="G447" s="131" t="s">
        <v>4800</v>
      </c>
      <c r="H447" s="131"/>
    </row>
    <row r="448" spans="1:10" ht="20.100000000000001" customHeight="1" x14ac:dyDescent="0.25">
      <c r="G448" s="131" t="s">
        <v>2101</v>
      </c>
      <c r="H448" s="131"/>
    </row>
    <row r="449" spans="1:10" ht="20.100000000000001" customHeight="1" x14ac:dyDescent="0.25">
      <c r="A449" s="6" t="s">
        <v>1326</v>
      </c>
      <c r="B449" s="6" t="s">
        <v>7125</v>
      </c>
      <c r="J449" s="8">
        <v>317979000</v>
      </c>
    </row>
    <row r="450" spans="1:10" ht="20.100000000000001" customHeight="1" x14ac:dyDescent="0.25">
      <c r="A450" s="5" t="s">
        <v>1326</v>
      </c>
      <c r="C450" s="11" t="s">
        <v>9</v>
      </c>
      <c r="D450" s="11" t="s">
        <v>20</v>
      </c>
      <c r="E450" s="11" t="s">
        <v>11</v>
      </c>
      <c r="F450" s="11" t="s">
        <v>1881</v>
      </c>
      <c r="G450" s="131" t="s">
        <v>21</v>
      </c>
      <c r="H450" s="131"/>
      <c r="J450" s="7">
        <v>317979000</v>
      </c>
    </row>
    <row r="451" spans="1:10" ht="45" customHeight="1" x14ac:dyDescent="0.25">
      <c r="G451" s="131" t="s">
        <v>4801</v>
      </c>
      <c r="H451" s="131"/>
    </row>
    <row r="452" spans="1:10" ht="20.100000000000001" customHeight="1" x14ac:dyDescent="0.25">
      <c r="G452" s="131" t="s">
        <v>2101</v>
      </c>
      <c r="H452" s="131"/>
    </row>
    <row r="453" spans="1:10" ht="20.100000000000001" customHeight="1" x14ac:dyDescent="0.25">
      <c r="A453" s="6" t="s">
        <v>1331</v>
      </c>
      <c r="B453" s="6" t="s">
        <v>1332</v>
      </c>
      <c r="J453" s="8">
        <v>423972000</v>
      </c>
    </row>
    <row r="454" spans="1:10" ht="30" customHeight="1" x14ac:dyDescent="0.25">
      <c r="A454" s="5" t="s">
        <v>1331</v>
      </c>
      <c r="C454" s="11" t="s">
        <v>9</v>
      </c>
      <c r="D454" s="11" t="s">
        <v>20</v>
      </c>
      <c r="E454" s="11" t="s">
        <v>11</v>
      </c>
      <c r="F454" s="11" t="s">
        <v>1881</v>
      </c>
      <c r="G454" s="131" t="s">
        <v>71</v>
      </c>
      <c r="H454" s="131"/>
      <c r="J454" s="7">
        <v>406042000</v>
      </c>
    </row>
    <row r="455" spans="1:10" ht="15" customHeight="1" x14ac:dyDescent="0.25">
      <c r="G455" s="131" t="s">
        <v>4826</v>
      </c>
      <c r="H455" s="131"/>
    </row>
    <row r="456" spans="1:10" ht="20.100000000000001" customHeight="1" x14ac:dyDescent="0.25">
      <c r="G456" s="131" t="s">
        <v>4827</v>
      </c>
      <c r="H456" s="131"/>
    </row>
    <row r="457" spans="1:10" ht="30" customHeight="1" x14ac:dyDescent="0.25">
      <c r="A457" s="5" t="s">
        <v>1331</v>
      </c>
      <c r="C457" s="11" t="s">
        <v>9</v>
      </c>
      <c r="D457" s="11" t="s">
        <v>20</v>
      </c>
      <c r="E457" s="11" t="s">
        <v>11</v>
      </c>
      <c r="F457" s="11" t="s">
        <v>1278</v>
      </c>
      <c r="G457" s="131" t="s">
        <v>74</v>
      </c>
      <c r="H457" s="131"/>
      <c r="J457" s="7">
        <v>17930000</v>
      </c>
    </row>
    <row r="458" spans="1:10" ht="30" customHeight="1" x14ac:dyDescent="0.25">
      <c r="G458" s="131" t="s">
        <v>5279</v>
      </c>
      <c r="H458" s="131"/>
    </row>
    <row r="459" spans="1:10" ht="20.100000000000001" customHeight="1" x14ac:dyDescent="0.25">
      <c r="G459" s="131" t="s">
        <v>5280</v>
      </c>
      <c r="H459" s="131"/>
    </row>
    <row r="460" spans="1:10" ht="20.100000000000001" customHeight="1" x14ac:dyDescent="0.25">
      <c r="A460" s="6" t="s">
        <v>1344</v>
      </c>
      <c r="B460" s="6" t="s">
        <v>1345</v>
      </c>
      <c r="J460" s="10">
        <v>285539000</v>
      </c>
    </row>
    <row r="461" spans="1:10" ht="20.100000000000001" customHeight="1" x14ac:dyDescent="0.25">
      <c r="A461" s="6" t="s">
        <v>1239</v>
      </c>
      <c r="B461" s="6" t="s">
        <v>1360</v>
      </c>
      <c r="J461" s="9">
        <v>147322000</v>
      </c>
    </row>
    <row r="462" spans="1:10" ht="20.100000000000001" customHeight="1" x14ac:dyDescent="0.25">
      <c r="A462" s="5" t="s">
        <v>1361</v>
      </c>
      <c r="C462" s="11" t="s">
        <v>9</v>
      </c>
      <c r="D462" s="11" t="s">
        <v>11</v>
      </c>
      <c r="E462" s="11" t="s">
        <v>11</v>
      </c>
      <c r="F462" s="11" t="s">
        <v>12</v>
      </c>
      <c r="G462" s="131" t="s">
        <v>7127</v>
      </c>
      <c r="H462" s="131"/>
      <c r="J462" s="7">
        <v>22000000</v>
      </c>
    </row>
    <row r="463" spans="1:10" ht="20.100000000000001" customHeight="1" x14ac:dyDescent="0.25">
      <c r="A463" s="5" t="s">
        <v>1364</v>
      </c>
      <c r="C463" s="11" t="s">
        <v>9</v>
      </c>
      <c r="D463" s="11" t="s">
        <v>11</v>
      </c>
      <c r="E463" s="11" t="s">
        <v>11</v>
      </c>
      <c r="F463" s="11" t="s">
        <v>12</v>
      </c>
      <c r="G463" s="131" t="s">
        <v>1365</v>
      </c>
      <c r="H463" s="131"/>
      <c r="J463" s="7">
        <v>70497000</v>
      </c>
    </row>
    <row r="464" spans="1:10" ht="20.100000000000001" customHeight="1" x14ac:dyDescent="0.25">
      <c r="A464" s="5" t="s">
        <v>1367</v>
      </c>
      <c r="C464" s="11" t="s">
        <v>9</v>
      </c>
      <c r="D464" s="11" t="s">
        <v>11</v>
      </c>
      <c r="E464" s="11" t="s">
        <v>11</v>
      </c>
      <c r="F464" s="11" t="s">
        <v>12</v>
      </c>
      <c r="G464" s="131" t="s">
        <v>33</v>
      </c>
      <c r="H464" s="131"/>
      <c r="J464" s="7">
        <v>100000</v>
      </c>
    </row>
    <row r="465" spans="1:10" ht="20.100000000000001" customHeight="1" x14ac:dyDescent="0.25">
      <c r="A465" s="5" t="s">
        <v>1369</v>
      </c>
      <c r="C465" s="11" t="s">
        <v>9</v>
      </c>
      <c r="D465" s="11" t="s">
        <v>11</v>
      </c>
      <c r="E465" s="11" t="s">
        <v>11</v>
      </c>
      <c r="F465" s="11" t="s">
        <v>12</v>
      </c>
      <c r="G465" s="131" t="s">
        <v>34</v>
      </c>
      <c r="H465" s="131"/>
      <c r="J465" s="7">
        <v>51704000</v>
      </c>
    </row>
    <row r="466" spans="1:10" ht="20.100000000000001" customHeight="1" x14ac:dyDescent="0.25">
      <c r="A466" s="5" t="s">
        <v>1371</v>
      </c>
      <c r="C466" s="11" t="s">
        <v>9</v>
      </c>
      <c r="D466" s="11" t="s">
        <v>11</v>
      </c>
      <c r="E466" s="11" t="s">
        <v>11</v>
      </c>
      <c r="F466" s="11" t="s">
        <v>12</v>
      </c>
      <c r="G466" s="131" t="s">
        <v>7128</v>
      </c>
      <c r="H466" s="131"/>
      <c r="J466" s="7">
        <v>3021000</v>
      </c>
    </row>
    <row r="467" spans="1:10" ht="15" customHeight="1" x14ac:dyDescent="0.25">
      <c r="G467" s="131" t="s">
        <v>4252</v>
      </c>
      <c r="H467" s="131"/>
    </row>
    <row r="468" spans="1:10" ht="20.100000000000001" customHeight="1" x14ac:dyDescent="0.25">
      <c r="A468" s="6" t="s">
        <v>1249</v>
      </c>
      <c r="B468" s="6" t="s">
        <v>1373</v>
      </c>
      <c r="J468" s="8">
        <v>7441000</v>
      </c>
    </row>
    <row r="469" spans="1:10" ht="20.100000000000001" customHeight="1" x14ac:dyDescent="0.25">
      <c r="A469" s="5" t="s">
        <v>1376</v>
      </c>
      <c r="C469" s="11" t="s">
        <v>9</v>
      </c>
      <c r="D469" s="11" t="s">
        <v>11</v>
      </c>
      <c r="E469" s="11" t="s">
        <v>11</v>
      </c>
      <c r="F469" s="11" t="s">
        <v>12</v>
      </c>
      <c r="G469" s="131" t="s">
        <v>3480</v>
      </c>
      <c r="H469" s="131"/>
      <c r="J469" s="7">
        <v>7147000</v>
      </c>
    </row>
    <row r="470" spans="1:10" ht="20.100000000000001" customHeight="1" x14ac:dyDescent="0.25">
      <c r="A470" s="5" t="s">
        <v>1380</v>
      </c>
      <c r="C470" s="11" t="s">
        <v>9</v>
      </c>
      <c r="D470" s="11" t="s">
        <v>11</v>
      </c>
      <c r="E470" s="11" t="s">
        <v>11</v>
      </c>
      <c r="F470" s="11" t="s">
        <v>12</v>
      </c>
      <c r="G470" s="131" t="s">
        <v>1381</v>
      </c>
      <c r="H470" s="131"/>
      <c r="J470" s="7">
        <v>294000</v>
      </c>
    </row>
    <row r="471" spans="1:10" ht="20.100000000000001" customHeight="1" x14ac:dyDescent="0.25">
      <c r="A471" s="6" t="s">
        <v>1393</v>
      </c>
      <c r="B471" s="6" t="s">
        <v>1394</v>
      </c>
      <c r="J471" s="8">
        <v>33304000</v>
      </c>
    </row>
    <row r="472" spans="1:10" ht="20.100000000000001" customHeight="1" x14ac:dyDescent="0.25">
      <c r="A472" s="5" t="s">
        <v>1402</v>
      </c>
      <c r="C472" s="11" t="s">
        <v>9</v>
      </c>
      <c r="D472" s="11" t="s">
        <v>11</v>
      </c>
      <c r="E472" s="11" t="s">
        <v>11</v>
      </c>
      <c r="F472" s="11" t="s">
        <v>12</v>
      </c>
      <c r="G472" s="131" t="s">
        <v>1403</v>
      </c>
      <c r="H472" s="131"/>
      <c r="J472" s="7">
        <v>18200000</v>
      </c>
    </row>
    <row r="473" spans="1:10" ht="75" customHeight="1" x14ac:dyDescent="0.25">
      <c r="G473" s="131" t="s">
        <v>7172</v>
      </c>
      <c r="H473" s="131"/>
    </row>
    <row r="474" spans="1:10" ht="20.100000000000001" customHeight="1" x14ac:dyDescent="0.25">
      <c r="A474" s="5" t="s">
        <v>1405</v>
      </c>
      <c r="C474" s="11" t="s">
        <v>9</v>
      </c>
      <c r="D474" s="11" t="s">
        <v>11</v>
      </c>
      <c r="E474" s="11" t="s">
        <v>11</v>
      </c>
      <c r="F474" s="11" t="s">
        <v>12</v>
      </c>
      <c r="G474" s="131" t="s">
        <v>1406</v>
      </c>
      <c r="H474" s="131"/>
      <c r="J474" s="7">
        <v>13825000</v>
      </c>
    </row>
    <row r="475" spans="1:10" ht="75" customHeight="1" x14ac:dyDescent="0.25">
      <c r="G475" s="131" t="s">
        <v>7173</v>
      </c>
      <c r="H475" s="131"/>
    </row>
    <row r="476" spans="1:10" ht="20.100000000000001" customHeight="1" x14ac:dyDescent="0.25">
      <c r="A476" s="5" t="s">
        <v>1411</v>
      </c>
      <c r="C476" s="11" t="s">
        <v>9</v>
      </c>
      <c r="D476" s="11" t="s">
        <v>11</v>
      </c>
      <c r="E476" s="11" t="s">
        <v>11</v>
      </c>
      <c r="F476" s="11" t="s">
        <v>12</v>
      </c>
      <c r="G476" s="131" t="s">
        <v>3478</v>
      </c>
      <c r="H476" s="131"/>
      <c r="J476" s="7">
        <v>10000</v>
      </c>
    </row>
    <row r="477" spans="1:10" ht="15" customHeight="1" x14ac:dyDescent="0.25">
      <c r="G477" s="131" t="s">
        <v>4253</v>
      </c>
      <c r="H477" s="131"/>
    </row>
    <row r="478" spans="1:10" ht="20.100000000000001" customHeight="1" x14ac:dyDescent="0.25">
      <c r="A478" s="5" t="s">
        <v>1413</v>
      </c>
      <c r="C478" s="11" t="s">
        <v>9</v>
      </c>
      <c r="D478" s="11" t="s">
        <v>11</v>
      </c>
      <c r="E478" s="11" t="s">
        <v>11</v>
      </c>
      <c r="F478" s="11" t="s">
        <v>12</v>
      </c>
      <c r="G478" s="131" t="s">
        <v>1414</v>
      </c>
      <c r="H478" s="131"/>
      <c r="J478" s="7">
        <v>1269000</v>
      </c>
    </row>
    <row r="479" spans="1:10" ht="45" customHeight="1" x14ac:dyDescent="0.25">
      <c r="G479" s="131" t="s">
        <v>4544</v>
      </c>
      <c r="H479" s="131"/>
    </row>
    <row r="480" spans="1:10" ht="20.100000000000001" customHeight="1" x14ac:dyDescent="0.25">
      <c r="A480" s="6" t="s">
        <v>1416</v>
      </c>
      <c r="B480" s="6" t="s">
        <v>1417</v>
      </c>
      <c r="J480" s="8">
        <v>47540000</v>
      </c>
    </row>
    <row r="481" spans="1:10" ht="20.100000000000001" customHeight="1" x14ac:dyDescent="0.25">
      <c r="A481" s="5" t="s">
        <v>1419</v>
      </c>
      <c r="C481" s="11" t="s">
        <v>9</v>
      </c>
      <c r="D481" s="11" t="s">
        <v>11</v>
      </c>
      <c r="E481" s="11" t="s">
        <v>11</v>
      </c>
      <c r="F481" s="11" t="s">
        <v>12</v>
      </c>
      <c r="G481" s="131" t="s">
        <v>1420</v>
      </c>
      <c r="H481" s="131"/>
      <c r="J481" s="7">
        <v>630000</v>
      </c>
    </row>
    <row r="482" spans="1:10" ht="20.100000000000001" customHeight="1" x14ac:dyDescent="0.25">
      <c r="A482" s="5" t="s">
        <v>1422</v>
      </c>
      <c r="C482" s="11" t="s">
        <v>9</v>
      </c>
      <c r="D482" s="11" t="s">
        <v>11</v>
      </c>
      <c r="E482" s="11" t="s">
        <v>11</v>
      </c>
      <c r="F482" s="11" t="s">
        <v>12</v>
      </c>
      <c r="G482" s="131" t="s">
        <v>1423</v>
      </c>
      <c r="H482" s="131"/>
      <c r="J482" s="7">
        <v>25732000</v>
      </c>
    </row>
    <row r="483" spans="1:10" ht="20.100000000000001" customHeight="1" x14ac:dyDescent="0.25">
      <c r="A483" s="5" t="s">
        <v>1424</v>
      </c>
      <c r="C483" s="11" t="s">
        <v>9</v>
      </c>
      <c r="D483" s="11" t="s">
        <v>11</v>
      </c>
      <c r="E483" s="11" t="s">
        <v>11</v>
      </c>
      <c r="F483" s="11" t="s">
        <v>12</v>
      </c>
      <c r="G483" s="131" t="s">
        <v>38</v>
      </c>
      <c r="H483" s="131"/>
      <c r="J483" s="7">
        <v>9926000</v>
      </c>
    </row>
    <row r="484" spans="1:10" ht="20.100000000000001" customHeight="1" x14ac:dyDescent="0.25">
      <c r="A484" s="5" t="s">
        <v>1426</v>
      </c>
      <c r="C484" s="11" t="s">
        <v>9</v>
      </c>
      <c r="D484" s="11" t="s">
        <v>11</v>
      </c>
      <c r="E484" s="11" t="s">
        <v>11</v>
      </c>
      <c r="F484" s="11" t="s">
        <v>12</v>
      </c>
      <c r="G484" s="131" t="s">
        <v>1427</v>
      </c>
      <c r="H484" s="131"/>
      <c r="J484" s="7">
        <v>11252000</v>
      </c>
    </row>
    <row r="485" spans="1:10" ht="20.100000000000001" customHeight="1" x14ac:dyDescent="0.25">
      <c r="A485" s="6" t="s">
        <v>1429</v>
      </c>
      <c r="B485" s="6" t="s">
        <v>1430</v>
      </c>
      <c r="J485" s="8">
        <v>49812000</v>
      </c>
    </row>
    <row r="486" spans="1:10" ht="20.100000000000001" customHeight="1" x14ac:dyDescent="0.25">
      <c r="A486" s="5" t="s">
        <v>1432</v>
      </c>
      <c r="C486" s="11" t="s">
        <v>9</v>
      </c>
      <c r="D486" s="11" t="s">
        <v>11</v>
      </c>
      <c r="E486" s="11" t="s">
        <v>11</v>
      </c>
      <c r="F486" s="11" t="s">
        <v>12</v>
      </c>
      <c r="G486" s="131" t="s">
        <v>7130</v>
      </c>
      <c r="H486" s="131"/>
      <c r="J486" s="7">
        <v>49812000</v>
      </c>
    </row>
    <row r="487" spans="1:10" ht="20.100000000000001" customHeight="1" x14ac:dyDescent="0.25">
      <c r="A487" s="6" t="s">
        <v>1439</v>
      </c>
      <c r="B487" s="6" t="s">
        <v>1440</v>
      </c>
      <c r="J487" s="8">
        <v>100000</v>
      </c>
    </row>
    <row r="488" spans="1:10" ht="20.100000000000001" customHeight="1" x14ac:dyDescent="0.25">
      <c r="A488" s="5" t="s">
        <v>1444</v>
      </c>
      <c r="C488" s="11" t="s">
        <v>9</v>
      </c>
      <c r="D488" s="11" t="s">
        <v>11</v>
      </c>
      <c r="E488" s="11" t="s">
        <v>11</v>
      </c>
      <c r="F488" s="11" t="s">
        <v>12</v>
      </c>
      <c r="G488" s="131" t="s">
        <v>3481</v>
      </c>
      <c r="H488" s="131"/>
      <c r="J488" s="7">
        <v>100000</v>
      </c>
    </row>
    <row r="489" spans="1:10" ht="75" customHeight="1" x14ac:dyDescent="0.25">
      <c r="G489" s="131" t="s">
        <v>5742</v>
      </c>
      <c r="H489" s="131"/>
    </row>
    <row r="490" spans="1:10" ht="20.100000000000001" customHeight="1" x14ac:dyDescent="0.25">
      <c r="A490" s="6" t="s">
        <v>1476</v>
      </c>
      <c r="B490" s="6" t="s">
        <v>1477</v>
      </c>
      <c r="J490" s="8">
        <v>20000</v>
      </c>
    </row>
    <row r="491" spans="1:10" ht="20.100000000000001" customHeight="1" x14ac:dyDescent="0.25">
      <c r="A491" s="5" t="s">
        <v>1488</v>
      </c>
      <c r="C491" s="11" t="s">
        <v>9</v>
      </c>
      <c r="D491" s="11" t="s">
        <v>41</v>
      </c>
      <c r="E491" s="11" t="s">
        <v>11</v>
      </c>
      <c r="F491" s="11" t="s">
        <v>12</v>
      </c>
      <c r="G491" s="131" t="s">
        <v>42</v>
      </c>
      <c r="H491" s="131"/>
      <c r="J491" s="7">
        <v>20000</v>
      </c>
    </row>
    <row r="492" spans="1:10" ht="15" customHeight="1" x14ac:dyDescent="0.25">
      <c r="G492" s="131" t="s">
        <v>4545</v>
      </c>
      <c r="H492" s="131"/>
    </row>
    <row r="493" spans="1:10" ht="20.100000000000001" customHeight="1" x14ac:dyDescent="0.25">
      <c r="A493" s="6" t="s">
        <v>1508</v>
      </c>
      <c r="B493" s="6" t="s">
        <v>1509</v>
      </c>
      <c r="J493" s="10">
        <v>1182000</v>
      </c>
    </row>
    <row r="494" spans="1:10" ht="20.100000000000001" customHeight="1" x14ac:dyDescent="0.25">
      <c r="A494" s="6" t="s">
        <v>1318</v>
      </c>
      <c r="B494" s="6" t="s">
        <v>1553</v>
      </c>
      <c r="J494" s="9">
        <v>130000</v>
      </c>
    </row>
    <row r="495" spans="1:10" ht="20.100000000000001" customHeight="1" x14ac:dyDescent="0.25">
      <c r="A495" s="5" t="s">
        <v>1555</v>
      </c>
      <c r="C495" s="11" t="s">
        <v>9</v>
      </c>
      <c r="D495" s="11" t="s">
        <v>11</v>
      </c>
      <c r="E495" s="11" t="s">
        <v>11</v>
      </c>
      <c r="F495" s="11" t="s">
        <v>12</v>
      </c>
      <c r="G495" s="131" t="s">
        <v>50</v>
      </c>
      <c r="H495" s="131"/>
      <c r="J495" s="7">
        <v>100000</v>
      </c>
    </row>
    <row r="496" spans="1:10" ht="20.100000000000001" customHeight="1" x14ac:dyDescent="0.25">
      <c r="A496" s="5" t="s">
        <v>1557</v>
      </c>
      <c r="C496" s="11" t="s">
        <v>9</v>
      </c>
      <c r="D496" s="11" t="s">
        <v>11</v>
      </c>
      <c r="E496" s="11" t="s">
        <v>11</v>
      </c>
      <c r="F496" s="11" t="s">
        <v>12</v>
      </c>
      <c r="G496" s="131" t="s">
        <v>51</v>
      </c>
      <c r="H496" s="131"/>
      <c r="J496" s="7">
        <v>30000</v>
      </c>
    </row>
    <row r="497" spans="1:10" ht="20.100000000000001" customHeight="1" x14ac:dyDescent="0.25">
      <c r="A497" s="6" t="s">
        <v>1572</v>
      </c>
      <c r="B497" s="6" t="s">
        <v>1573</v>
      </c>
      <c r="J497" s="8">
        <v>1052000</v>
      </c>
    </row>
    <row r="498" spans="1:10" ht="20.100000000000001" customHeight="1" x14ac:dyDescent="0.25">
      <c r="A498" s="5" t="s">
        <v>1574</v>
      </c>
      <c r="C498" s="11" t="s">
        <v>9</v>
      </c>
      <c r="D498" s="11" t="s">
        <v>11</v>
      </c>
      <c r="E498" s="11" t="s">
        <v>11</v>
      </c>
      <c r="F498" s="11" t="s">
        <v>12</v>
      </c>
      <c r="G498" s="131" t="s">
        <v>1575</v>
      </c>
      <c r="H498" s="131"/>
      <c r="J498" s="7">
        <v>700000</v>
      </c>
    </row>
    <row r="499" spans="1:10" ht="20.100000000000001" customHeight="1" x14ac:dyDescent="0.25">
      <c r="A499" s="5" t="s">
        <v>1580</v>
      </c>
      <c r="C499" s="11" t="s">
        <v>9</v>
      </c>
      <c r="D499" s="11" t="s">
        <v>11</v>
      </c>
      <c r="E499" s="11" t="s">
        <v>11</v>
      </c>
      <c r="F499" s="11" t="s">
        <v>12</v>
      </c>
      <c r="G499" s="131" t="s">
        <v>1581</v>
      </c>
      <c r="H499" s="131"/>
      <c r="J499" s="7">
        <v>122000</v>
      </c>
    </row>
    <row r="500" spans="1:10" ht="20.100000000000001" customHeight="1" x14ac:dyDescent="0.25">
      <c r="A500" s="5" t="s">
        <v>1587</v>
      </c>
      <c r="C500" s="11" t="s">
        <v>9</v>
      </c>
      <c r="D500" s="11" t="s">
        <v>11</v>
      </c>
      <c r="E500" s="11" t="s">
        <v>11</v>
      </c>
      <c r="F500" s="11" t="s">
        <v>12</v>
      </c>
      <c r="G500" s="131" t="s">
        <v>1588</v>
      </c>
      <c r="H500" s="131"/>
      <c r="J500" s="7">
        <v>200000</v>
      </c>
    </row>
    <row r="501" spans="1:10" ht="20.100000000000001" customHeight="1" x14ac:dyDescent="0.25">
      <c r="A501" s="5" t="s">
        <v>1590</v>
      </c>
      <c r="C501" s="11" t="s">
        <v>9</v>
      </c>
      <c r="D501" s="11" t="s">
        <v>11</v>
      </c>
      <c r="E501" s="11" t="s">
        <v>11</v>
      </c>
      <c r="F501" s="11" t="s">
        <v>12</v>
      </c>
      <c r="G501" s="131" t="s">
        <v>1591</v>
      </c>
      <c r="H501" s="131"/>
      <c r="J501" s="7">
        <v>30000</v>
      </c>
    </row>
    <row r="502" spans="1:10" ht="20.100000000000001" customHeight="1" x14ac:dyDescent="0.25">
      <c r="A502" s="6" t="s">
        <v>1759</v>
      </c>
      <c r="B502" s="6" t="s">
        <v>1760</v>
      </c>
      <c r="J502" s="10">
        <v>687714000</v>
      </c>
    </row>
    <row r="503" spans="1:10" ht="20.100000000000001" customHeight="1" x14ac:dyDescent="0.25">
      <c r="A503" s="6" t="s">
        <v>1761</v>
      </c>
      <c r="B503" s="6" t="s">
        <v>1762</v>
      </c>
      <c r="J503" s="12">
        <v>82514000</v>
      </c>
    </row>
    <row r="504" spans="1:10" ht="20.100000000000001" customHeight="1" x14ac:dyDescent="0.25">
      <c r="A504" s="6" t="s">
        <v>1767</v>
      </c>
      <c r="B504" s="6" t="s">
        <v>7149</v>
      </c>
      <c r="J504" s="9">
        <v>82514000</v>
      </c>
    </row>
    <row r="505" spans="1:10" ht="20.100000000000001" customHeight="1" x14ac:dyDescent="0.25">
      <c r="A505" s="5" t="s">
        <v>1767</v>
      </c>
      <c r="C505" s="11" t="s">
        <v>9</v>
      </c>
      <c r="D505" s="11" t="s">
        <v>41</v>
      </c>
      <c r="E505" s="11" t="s">
        <v>11</v>
      </c>
      <c r="F505" s="11" t="s">
        <v>1881</v>
      </c>
      <c r="G505" s="131" t="s">
        <v>21</v>
      </c>
      <c r="H505" s="131"/>
      <c r="J505" s="7">
        <v>56016000</v>
      </c>
    </row>
    <row r="506" spans="1:10" ht="60" customHeight="1" x14ac:dyDescent="0.25">
      <c r="G506" s="131" t="s">
        <v>4802</v>
      </c>
      <c r="H506" s="131"/>
    </row>
    <row r="507" spans="1:10" ht="20.100000000000001" customHeight="1" x14ac:dyDescent="0.25">
      <c r="G507" s="131" t="s">
        <v>2101</v>
      </c>
      <c r="H507" s="131"/>
    </row>
    <row r="508" spans="1:10" ht="20.100000000000001" customHeight="1" x14ac:dyDescent="0.25">
      <c r="A508" s="5" t="s">
        <v>1767</v>
      </c>
      <c r="C508" s="11" t="s">
        <v>9</v>
      </c>
      <c r="D508" s="11" t="s">
        <v>41</v>
      </c>
      <c r="E508" s="11" t="s">
        <v>11</v>
      </c>
      <c r="F508" s="11" t="s">
        <v>1278</v>
      </c>
      <c r="G508" s="131" t="s">
        <v>21</v>
      </c>
      <c r="H508" s="131"/>
      <c r="J508" s="7">
        <v>26498000</v>
      </c>
    </row>
    <row r="509" spans="1:10" ht="60" customHeight="1" x14ac:dyDescent="0.25">
      <c r="G509" s="131" t="s">
        <v>4803</v>
      </c>
      <c r="H509" s="131"/>
    </row>
    <row r="510" spans="1:10" ht="20.100000000000001" customHeight="1" x14ac:dyDescent="0.25">
      <c r="G510" s="131" t="s">
        <v>2101</v>
      </c>
      <c r="H510" s="131"/>
    </row>
    <row r="511" spans="1:10" ht="20.100000000000001" customHeight="1" x14ac:dyDescent="0.25">
      <c r="A511" s="6" t="s">
        <v>1778</v>
      </c>
      <c r="B511" s="6" t="s">
        <v>1779</v>
      </c>
      <c r="J511" s="8">
        <v>1200000</v>
      </c>
    </row>
    <row r="512" spans="1:10" ht="20.100000000000001" customHeight="1" x14ac:dyDescent="0.25">
      <c r="A512" s="5" t="s">
        <v>1783</v>
      </c>
      <c r="C512" s="11" t="s">
        <v>9</v>
      </c>
      <c r="D512" s="11" t="s">
        <v>59</v>
      </c>
      <c r="E512" s="11" t="s">
        <v>11</v>
      </c>
      <c r="F512" s="11" t="s">
        <v>12</v>
      </c>
      <c r="G512" s="131" t="s">
        <v>60</v>
      </c>
      <c r="H512" s="131"/>
      <c r="J512" s="7">
        <v>1200000</v>
      </c>
    </row>
    <row r="513" spans="1:10" ht="45" customHeight="1" x14ac:dyDescent="0.25">
      <c r="G513" s="131" t="s">
        <v>4254</v>
      </c>
      <c r="H513" s="131"/>
    </row>
    <row r="514" spans="1:10" ht="20.100000000000001" customHeight="1" x14ac:dyDescent="0.25">
      <c r="A514" s="6" t="s">
        <v>1784</v>
      </c>
      <c r="B514" s="6" t="s">
        <v>1785</v>
      </c>
      <c r="J514" s="8">
        <v>360000000</v>
      </c>
    </row>
    <row r="515" spans="1:10" ht="20.100000000000001" customHeight="1" x14ac:dyDescent="0.25">
      <c r="A515" s="5" t="s">
        <v>1786</v>
      </c>
      <c r="C515" s="11" t="s">
        <v>9</v>
      </c>
      <c r="D515" s="11" t="s">
        <v>59</v>
      </c>
      <c r="E515" s="11" t="s">
        <v>11</v>
      </c>
      <c r="F515" s="11" t="s">
        <v>12</v>
      </c>
      <c r="G515" s="131" t="s">
        <v>61</v>
      </c>
      <c r="H515" s="131"/>
      <c r="J515" s="7">
        <v>330000000</v>
      </c>
    </row>
    <row r="516" spans="1:10" ht="20.100000000000001" customHeight="1" x14ac:dyDescent="0.25">
      <c r="A516" s="5" t="s">
        <v>1792</v>
      </c>
      <c r="C516" s="11" t="s">
        <v>9</v>
      </c>
      <c r="D516" s="11" t="s">
        <v>59</v>
      </c>
      <c r="E516" s="11" t="s">
        <v>11</v>
      </c>
      <c r="F516" s="11" t="s">
        <v>12</v>
      </c>
      <c r="G516" s="131" t="s">
        <v>7156</v>
      </c>
      <c r="H516" s="131"/>
      <c r="J516" s="7">
        <v>30000000</v>
      </c>
    </row>
    <row r="517" spans="1:10" ht="30" customHeight="1" x14ac:dyDescent="0.25">
      <c r="G517" s="131" t="s">
        <v>4250</v>
      </c>
      <c r="H517" s="131"/>
    </row>
    <row r="518" spans="1:10" ht="20.100000000000001" customHeight="1" x14ac:dyDescent="0.25">
      <c r="A518" s="6" t="s">
        <v>1803</v>
      </c>
      <c r="B518" s="6" t="s">
        <v>3416</v>
      </c>
      <c r="J518" s="8">
        <v>244000000</v>
      </c>
    </row>
    <row r="519" spans="1:10" ht="20.100000000000001" customHeight="1" x14ac:dyDescent="0.25">
      <c r="A519" s="5" t="s">
        <v>1804</v>
      </c>
      <c r="C519" s="11" t="s">
        <v>9</v>
      </c>
      <c r="D519" s="11" t="s">
        <v>59</v>
      </c>
      <c r="E519" s="11" t="s">
        <v>11</v>
      </c>
      <c r="F519" s="11" t="s">
        <v>12</v>
      </c>
      <c r="G519" s="131" t="s">
        <v>62</v>
      </c>
      <c r="H519" s="131"/>
      <c r="J519" s="7">
        <v>244000000</v>
      </c>
    </row>
    <row r="520" spans="1:10" ht="30" customHeight="1" x14ac:dyDescent="0.25">
      <c r="G520" s="131" t="s">
        <v>4251</v>
      </c>
      <c r="H520" s="131"/>
    </row>
    <row r="523" spans="1:10" ht="15.75" thickBot="1" x14ac:dyDescent="0.3">
      <c r="A523" s="4" t="s">
        <v>4836</v>
      </c>
      <c r="B523" s="84"/>
      <c r="C523" s="84"/>
      <c r="D523" s="84"/>
      <c r="E523" s="84"/>
      <c r="F523" s="84"/>
      <c r="G523" s="84"/>
      <c r="H523" s="84"/>
      <c r="I523" s="84"/>
      <c r="J523" s="14">
        <v>6361000000</v>
      </c>
    </row>
    <row r="525" spans="1:10" x14ac:dyDescent="0.25">
      <c r="A525" s="87" t="s">
        <v>4837</v>
      </c>
      <c r="B525" s="88"/>
      <c r="C525" s="88"/>
      <c r="D525" s="88"/>
      <c r="E525" s="88"/>
      <c r="F525" s="88"/>
      <c r="G525" s="88"/>
      <c r="H525" s="88"/>
    </row>
    <row r="527" spans="1:10" x14ac:dyDescent="0.25">
      <c r="A527" s="132" t="s">
        <v>2092</v>
      </c>
      <c r="B527" s="132"/>
      <c r="C527" s="132"/>
      <c r="D527" s="132"/>
      <c r="E527" s="132"/>
      <c r="F527" s="132"/>
      <c r="G527" s="132"/>
      <c r="H527" s="132"/>
      <c r="I527" s="132"/>
      <c r="J527" s="132"/>
    </row>
    <row r="529" spans="1:10" x14ac:dyDescent="0.25">
      <c r="D529" s="3" t="s">
        <v>2140</v>
      </c>
      <c r="E529" s="3" t="s">
        <v>2100</v>
      </c>
    </row>
    <row r="530" spans="1:10" ht="15.75" thickBot="1" x14ac:dyDescent="0.3">
      <c r="F530" s="3" t="s">
        <v>2103</v>
      </c>
      <c r="J530" s="14">
        <v>6361000000</v>
      </c>
    </row>
    <row r="531" spans="1:10" x14ac:dyDescent="0.25">
      <c r="D531" s="85" t="s">
        <v>9</v>
      </c>
      <c r="E531" s="85" t="s">
        <v>2139</v>
      </c>
      <c r="J531" s="7">
        <v>5860970000</v>
      </c>
    </row>
    <row r="532" spans="1:10" x14ac:dyDescent="0.25">
      <c r="D532" s="5" t="s">
        <v>16</v>
      </c>
      <c r="E532" s="5" t="s">
        <v>2145</v>
      </c>
      <c r="J532" s="7">
        <v>500030000</v>
      </c>
    </row>
    <row r="535" spans="1:10" x14ac:dyDescent="0.25">
      <c r="A535" s="132" t="s">
        <v>2091</v>
      </c>
      <c r="B535" s="132"/>
      <c r="C535" s="132"/>
      <c r="D535" s="132"/>
      <c r="E535" s="132"/>
      <c r="F535" s="132"/>
      <c r="G535" s="132"/>
      <c r="H535" s="132"/>
      <c r="I535" s="132"/>
      <c r="J535" s="132"/>
    </row>
    <row r="536" spans="1:10" x14ac:dyDescent="0.25">
      <c r="A536" s="86" t="s">
        <v>2097</v>
      </c>
      <c r="C536" s="86" t="s">
        <v>2098</v>
      </c>
      <c r="D536" s="86" t="s">
        <v>3</v>
      </c>
      <c r="E536" s="86" t="s">
        <v>2099</v>
      </c>
      <c r="F536" s="86" t="s">
        <v>1880</v>
      </c>
      <c r="G536" s="6" t="s">
        <v>2100</v>
      </c>
      <c r="J536" s="86" t="s">
        <v>8713</v>
      </c>
    </row>
    <row r="538" spans="1:10" ht="15.75" thickBot="1" x14ac:dyDescent="0.3">
      <c r="G538" s="13" t="s">
        <v>2103</v>
      </c>
      <c r="J538" s="14">
        <v>6361000000</v>
      </c>
    </row>
    <row r="539" spans="1:10" ht="20.100000000000001" customHeight="1" x14ac:dyDescent="0.25">
      <c r="A539" s="6" t="s">
        <v>1232</v>
      </c>
      <c r="B539" s="6" t="s">
        <v>1233</v>
      </c>
      <c r="J539" s="10">
        <v>5492965000</v>
      </c>
    </row>
    <row r="540" spans="1:10" ht="20.100000000000001" customHeight="1" x14ac:dyDescent="0.25">
      <c r="A540" s="6" t="s">
        <v>9</v>
      </c>
      <c r="B540" s="6" t="s">
        <v>1237</v>
      </c>
      <c r="J540" s="9">
        <v>1567459000</v>
      </c>
    </row>
    <row r="541" spans="1:10" ht="20.100000000000001" customHeight="1" x14ac:dyDescent="0.25">
      <c r="A541" s="5" t="s">
        <v>1240</v>
      </c>
      <c r="C541" s="11" t="s">
        <v>9</v>
      </c>
      <c r="D541" s="11" t="s">
        <v>10</v>
      </c>
      <c r="E541" s="11" t="s">
        <v>11</v>
      </c>
      <c r="F541" s="11" t="s">
        <v>12</v>
      </c>
      <c r="G541" s="131" t="s">
        <v>7116</v>
      </c>
      <c r="H541" s="131"/>
      <c r="J541" s="7">
        <v>1563459000</v>
      </c>
    </row>
    <row r="542" spans="1:10" ht="20.100000000000001" customHeight="1" x14ac:dyDescent="0.25">
      <c r="A542" s="5" t="s">
        <v>1254</v>
      </c>
      <c r="C542" s="11" t="s">
        <v>9</v>
      </c>
      <c r="D542" s="11" t="s">
        <v>10</v>
      </c>
      <c r="E542" s="11" t="s">
        <v>11</v>
      </c>
      <c r="F542" s="11" t="s">
        <v>12</v>
      </c>
      <c r="G542" s="131" t="s">
        <v>7117</v>
      </c>
      <c r="H542" s="131"/>
      <c r="J542" s="7">
        <v>4000000</v>
      </c>
    </row>
    <row r="543" spans="1:10" ht="20.100000000000001" customHeight="1" x14ac:dyDescent="0.25">
      <c r="A543" s="6" t="s">
        <v>1257</v>
      </c>
      <c r="B543" s="6" t="s">
        <v>1258</v>
      </c>
      <c r="J543" s="8">
        <v>13000000</v>
      </c>
    </row>
    <row r="544" spans="1:10" ht="20.100000000000001" customHeight="1" x14ac:dyDescent="0.25">
      <c r="A544" s="5" t="s">
        <v>1261</v>
      </c>
      <c r="C544" s="11" t="s">
        <v>9</v>
      </c>
      <c r="D544" s="11" t="s">
        <v>10</v>
      </c>
      <c r="E544" s="11" t="s">
        <v>11</v>
      </c>
      <c r="F544" s="11" t="s">
        <v>12</v>
      </c>
      <c r="G544" s="131" t="s">
        <v>13</v>
      </c>
      <c r="H544" s="131"/>
      <c r="J544" s="7">
        <v>12000000</v>
      </c>
    </row>
    <row r="545" spans="1:10" ht="20.100000000000001" customHeight="1" x14ac:dyDescent="0.25">
      <c r="A545" s="5" t="s">
        <v>1265</v>
      </c>
      <c r="C545" s="11" t="s">
        <v>9</v>
      </c>
      <c r="D545" s="11" t="s">
        <v>10</v>
      </c>
      <c r="E545" s="11" t="s">
        <v>11</v>
      </c>
      <c r="F545" s="11" t="s">
        <v>12</v>
      </c>
      <c r="G545" s="131" t="s">
        <v>14</v>
      </c>
      <c r="H545" s="131"/>
      <c r="J545" s="7">
        <v>1000000</v>
      </c>
    </row>
    <row r="546" spans="1:10" ht="20.100000000000001" customHeight="1" x14ac:dyDescent="0.25">
      <c r="A546" s="6" t="s">
        <v>1279</v>
      </c>
      <c r="B546" s="6" t="s">
        <v>1280</v>
      </c>
      <c r="J546" s="8">
        <v>2969820000</v>
      </c>
    </row>
    <row r="547" spans="1:10" ht="20.100000000000001" customHeight="1" x14ac:dyDescent="0.25">
      <c r="A547" s="5" t="s">
        <v>1282</v>
      </c>
      <c r="C547" s="11" t="s">
        <v>9</v>
      </c>
      <c r="D547" s="11" t="s">
        <v>10</v>
      </c>
      <c r="E547" s="11" t="s">
        <v>11</v>
      </c>
      <c r="F547" s="11" t="s">
        <v>12</v>
      </c>
      <c r="G547" s="131" t="s">
        <v>1283</v>
      </c>
      <c r="H547" s="131"/>
      <c r="J547" s="7">
        <v>1047200000</v>
      </c>
    </row>
    <row r="548" spans="1:10" ht="20.100000000000001" customHeight="1" x14ac:dyDescent="0.25">
      <c r="A548" s="5" t="s">
        <v>1286</v>
      </c>
      <c r="C548" s="11" t="s">
        <v>9</v>
      </c>
      <c r="D548" s="11" t="s">
        <v>10</v>
      </c>
      <c r="E548" s="11" t="s">
        <v>11</v>
      </c>
      <c r="F548" s="11" t="s">
        <v>12</v>
      </c>
      <c r="G548" s="131" t="s">
        <v>1287</v>
      </c>
      <c r="H548" s="131"/>
      <c r="J548" s="7">
        <v>852000000</v>
      </c>
    </row>
    <row r="549" spans="1:10" ht="20.100000000000001" customHeight="1" x14ac:dyDescent="0.25">
      <c r="A549" s="5" t="s">
        <v>1290</v>
      </c>
      <c r="C549" s="11" t="s">
        <v>16</v>
      </c>
      <c r="D549" s="11" t="s">
        <v>10</v>
      </c>
      <c r="E549" s="11" t="s">
        <v>11</v>
      </c>
      <c r="F549" s="11" t="s">
        <v>12</v>
      </c>
      <c r="G549" s="131" t="s">
        <v>17</v>
      </c>
      <c r="H549" s="131"/>
      <c r="J549" s="7">
        <v>346000000</v>
      </c>
    </row>
    <row r="550" spans="1:10" ht="20.100000000000001" customHeight="1" x14ac:dyDescent="0.25">
      <c r="A550" s="5" t="s">
        <v>1293</v>
      </c>
      <c r="C550" s="11" t="s">
        <v>9</v>
      </c>
      <c r="D550" s="11" t="s">
        <v>10</v>
      </c>
      <c r="E550" s="11" t="s">
        <v>11</v>
      </c>
      <c r="F550" s="11" t="s">
        <v>12</v>
      </c>
      <c r="G550" s="131" t="s">
        <v>18</v>
      </c>
      <c r="H550" s="131"/>
      <c r="J550" s="7">
        <v>280100000</v>
      </c>
    </row>
    <row r="551" spans="1:10" ht="20.100000000000001" customHeight="1" x14ac:dyDescent="0.25">
      <c r="A551" s="5" t="s">
        <v>1296</v>
      </c>
      <c r="C551" s="11" t="s">
        <v>9</v>
      </c>
      <c r="D551" s="11" t="s">
        <v>10</v>
      </c>
      <c r="E551" s="11" t="s">
        <v>11</v>
      </c>
      <c r="F551" s="11" t="s">
        <v>12</v>
      </c>
      <c r="G551" s="131" t="s">
        <v>19</v>
      </c>
      <c r="H551" s="131"/>
      <c r="J551" s="7">
        <v>444520000</v>
      </c>
    </row>
    <row r="552" spans="1:10" ht="20.100000000000001" customHeight="1" x14ac:dyDescent="0.25">
      <c r="A552" s="6" t="s">
        <v>1299</v>
      </c>
      <c r="B552" s="6" t="s">
        <v>1300</v>
      </c>
      <c r="J552" s="10">
        <v>409917000</v>
      </c>
    </row>
    <row r="553" spans="1:10" ht="20.100000000000001" customHeight="1" x14ac:dyDescent="0.25">
      <c r="A553" s="6" t="s">
        <v>1303</v>
      </c>
      <c r="B553" s="6" t="s">
        <v>7118</v>
      </c>
      <c r="J553" s="9">
        <v>388896000</v>
      </c>
    </row>
    <row r="554" spans="1:10" ht="20.100000000000001" customHeight="1" x14ac:dyDescent="0.25">
      <c r="A554" s="5" t="s">
        <v>1303</v>
      </c>
      <c r="C554" s="11" t="s">
        <v>9</v>
      </c>
      <c r="D554" s="11" t="s">
        <v>20</v>
      </c>
      <c r="E554" s="11" t="s">
        <v>11</v>
      </c>
      <c r="F554" s="11" t="s">
        <v>1881</v>
      </c>
      <c r="G554" s="131" t="s">
        <v>21</v>
      </c>
      <c r="H554" s="131"/>
      <c r="J554" s="7">
        <v>388896000</v>
      </c>
    </row>
    <row r="555" spans="1:10" ht="60" customHeight="1" x14ac:dyDescent="0.25">
      <c r="G555" s="131" t="s">
        <v>4797</v>
      </c>
      <c r="H555" s="131"/>
    </row>
    <row r="556" spans="1:10" ht="20.100000000000001" customHeight="1" x14ac:dyDescent="0.25">
      <c r="G556" s="131" t="s">
        <v>2101</v>
      </c>
      <c r="H556" s="131"/>
    </row>
    <row r="557" spans="1:10" ht="20.100000000000001" customHeight="1" x14ac:dyDescent="0.25">
      <c r="A557" s="6" t="s">
        <v>1316</v>
      </c>
      <c r="B557" s="6" t="s">
        <v>7122</v>
      </c>
      <c r="J557" s="8">
        <v>21021000</v>
      </c>
    </row>
    <row r="558" spans="1:10" ht="20.100000000000001" customHeight="1" x14ac:dyDescent="0.25">
      <c r="A558" s="5" t="s">
        <v>1316</v>
      </c>
      <c r="C558" s="11" t="s">
        <v>9</v>
      </c>
      <c r="D558" s="11" t="s">
        <v>20</v>
      </c>
      <c r="E558" s="11" t="s">
        <v>11</v>
      </c>
      <c r="F558" s="11" t="s">
        <v>1881</v>
      </c>
      <c r="G558" s="131" t="s">
        <v>23</v>
      </c>
      <c r="H558" s="131"/>
      <c r="J558" s="7">
        <v>21021000</v>
      </c>
    </row>
    <row r="559" spans="1:10" ht="30" customHeight="1" x14ac:dyDescent="0.25">
      <c r="G559" s="131" t="s">
        <v>4798</v>
      </c>
      <c r="H559" s="131"/>
    </row>
    <row r="560" spans="1:10" ht="20.100000000000001" customHeight="1" x14ac:dyDescent="0.25">
      <c r="G560" s="131" t="s">
        <v>2102</v>
      </c>
      <c r="H560" s="131"/>
    </row>
    <row r="561" spans="1:10" ht="20.100000000000001" customHeight="1" x14ac:dyDescent="0.25">
      <c r="A561" s="6" t="s">
        <v>1319</v>
      </c>
      <c r="B561" s="6" t="s">
        <v>1320</v>
      </c>
      <c r="J561" s="10">
        <v>532769000</v>
      </c>
    </row>
    <row r="562" spans="1:10" ht="20.100000000000001" customHeight="1" x14ac:dyDescent="0.25">
      <c r="A562" s="6" t="s">
        <v>1322</v>
      </c>
      <c r="B562" s="6" t="s">
        <v>7123</v>
      </c>
      <c r="J562" s="9">
        <v>213577000</v>
      </c>
    </row>
    <row r="563" spans="1:10" ht="20.100000000000001" customHeight="1" x14ac:dyDescent="0.25">
      <c r="A563" s="5" t="s">
        <v>1322</v>
      </c>
      <c r="C563" s="11" t="s">
        <v>9</v>
      </c>
      <c r="D563" s="11" t="s">
        <v>20</v>
      </c>
      <c r="E563" s="11" t="s">
        <v>11</v>
      </c>
      <c r="F563" s="11" t="s">
        <v>1881</v>
      </c>
      <c r="G563" s="131" t="s">
        <v>21</v>
      </c>
      <c r="H563" s="131"/>
      <c r="J563" s="7">
        <v>213577000</v>
      </c>
    </row>
    <row r="564" spans="1:10" ht="60" customHeight="1" x14ac:dyDescent="0.25">
      <c r="G564" s="131" t="s">
        <v>4799</v>
      </c>
      <c r="H564" s="131"/>
    </row>
    <row r="565" spans="1:10" ht="20.100000000000001" customHeight="1" x14ac:dyDescent="0.25">
      <c r="G565" s="131" t="s">
        <v>2101</v>
      </c>
      <c r="H565" s="131"/>
    </row>
    <row r="566" spans="1:10" ht="20.100000000000001" customHeight="1" x14ac:dyDescent="0.25">
      <c r="A566" s="6" t="s">
        <v>1324</v>
      </c>
      <c r="B566" s="6" t="s">
        <v>7124</v>
      </c>
      <c r="J566" s="8">
        <v>63064000</v>
      </c>
    </row>
    <row r="567" spans="1:10" ht="20.100000000000001" customHeight="1" x14ac:dyDescent="0.25">
      <c r="A567" s="5" t="s">
        <v>1324</v>
      </c>
      <c r="C567" s="11" t="s">
        <v>9</v>
      </c>
      <c r="D567" s="11" t="s">
        <v>20</v>
      </c>
      <c r="E567" s="11" t="s">
        <v>11</v>
      </c>
      <c r="F567" s="11" t="s">
        <v>1881</v>
      </c>
      <c r="G567" s="131" t="s">
        <v>21</v>
      </c>
      <c r="H567" s="131"/>
      <c r="J567" s="7">
        <v>63064000</v>
      </c>
    </row>
    <row r="568" spans="1:10" ht="45" customHeight="1" x14ac:dyDescent="0.25">
      <c r="G568" s="131" t="s">
        <v>4800</v>
      </c>
      <c r="H568" s="131"/>
    </row>
    <row r="569" spans="1:10" ht="20.100000000000001" customHeight="1" x14ac:dyDescent="0.25">
      <c r="G569" s="131" t="s">
        <v>2101</v>
      </c>
      <c r="H569" s="131"/>
    </row>
    <row r="570" spans="1:10" ht="20.100000000000001" customHeight="1" x14ac:dyDescent="0.25">
      <c r="A570" s="6" t="s">
        <v>1326</v>
      </c>
      <c r="B570" s="6" t="s">
        <v>7125</v>
      </c>
      <c r="J570" s="8">
        <v>126128000</v>
      </c>
    </row>
    <row r="571" spans="1:10" ht="20.100000000000001" customHeight="1" x14ac:dyDescent="0.25">
      <c r="A571" s="5" t="s">
        <v>1326</v>
      </c>
      <c r="C571" s="11" t="s">
        <v>9</v>
      </c>
      <c r="D571" s="11" t="s">
        <v>20</v>
      </c>
      <c r="E571" s="11" t="s">
        <v>11</v>
      </c>
      <c r="F571" s="11" t="s">
        <v>1881</v>
      </c>
      <c r="G571" s="131" t="s">
        <v>21</v>
      </c>
      <c r="H571" s="131"/>
      <c r="J571" s="7">
        <v>126128000</v>
      </c>
    </row>
    <row r="572" spans="1:10" ht="45" customHeight="1" x14ac:dyDescent="0.25">
      <c r="G572" s="131" t="s">
        <v>4801</v>
      </c>
      <c r="H572" s="131"/>
    </row>
    <row r="573" spans="1:10" ht="20.100000000000001" customHeight="1" x14ac:dyDescent="0.25">
      <c r="G573" s="131" t="s">
        <v>2101</v>
      </c>
      <c r="H573" s="131"/>
    </row>
    <row r="574" spans="1:10" ht="20.100000000000001" customHeight="1" x14ac:dyDescent="0.25">
      <c r="A574" s="6" t="s">
        <v>1331</v>
      </c>
      <c r="B574" s="6" t="s">
        <v>1332</v>
      </c>
      <c r="J574" s="8">
        <v>130000000</v>
      </c>
    </row>
    <row r="575" spans="1:10" ht="30" customHeight="1" x14ac:dyDescent="0.25">
      <c r="A575" s="5" t="s">
        <v>1331</v>
      </c>
      <c r="C575" s="11" t="s">
        <v>9</v>
      </c>
      <c r="D575" s="11" t="s">
        <v>20</v>
      </c>
      <c r="E575" s="11" t="s">
        <v>11</v>
      </c>
      <c r="F575" s="11" t="s">
        <v>1881</v>
      </c>
      <c r="G575" s="131" t="s">
        <v>4518</v>
      </c>
      <c r="H575" s="131"/>
      <c r="J575" s="7">
        <v>130000000</v>
      </c>
    </row>
    <row r="576" spans="1:10" ht="45" customHeight="1" x14ac:dyDescent="0.25">
      <c r="G576" s="131" t="s">
        <v>85</v>
      </c>
      <c r="H576" s="131"/>
    </row>
    <row r="577" spans="1:10" ht="20.100000000000001" customHeight="1" x14ac:dyDescent="0.25">
      <c r="G577" s="131" t="s">
        <v>4838</v>
      </c>
      <c r="H577" s="131"/>
    </row>
    <row r="578" spans="1:10" ht="20.100000000000001" customHeight="1" x14ac:dyDescent="0.25">
      <c r="A578" s="6" t="s">
        <v>1344</v>
      </c>
      <c r="B578" s="6" t="s">
        <v>1345</v>
      </c>
      <c r="J578" s="10">
        <v>553249000</v>
      </c>
    </row>
    <row r="579" spans="1:10" ht="20.100000000000001" customHeight="1" x14ac:dyDescent="0.25">
      <c r="A579" s="6" t="s">
        <v>1231</v>
      </c>
      <c r="B579" s="6" t="s">
        <v>3252</v>
      </c>
      <c r="J579" s="9">
        <v>62950000</v>
      </c>
    </row>
    <row r="580" spans="1:10" ht="20.100000000000001" customHeight="1" x14ac:dyDescent="0.25">
      <c r="A580" s="5" t="s">
        <v>1349</v>
      </c>
      <c r="C580" s="11" t="s">
        <v>9</v>
      </c>
      <c r="D580" s="11" t="s">
        <v>11</v>
      </c>
      <c r="E580" s="11" t="s">
        <v>11</v>
      </c>
      <c r="F580" s="11" t="s">
        <v>12</v>
      </c>
      <c r="G580" s="131" t="s">
        <v>30</v>
      </c>
      <c r="H580" s="131"/>
      <c r="J580" s="7">
        <v>62350000</v>
      </c>
    </row>
    <row r="581" spans="1:10" ht="20.100000000000001" customHeight="1" x14ac:dyDescent="0.25">
      <c r="A581" s="5" t="s">
        <v>1356</v>
      </c>
      <c r="C581" s="11" t="s">
        <v>9</v>
      </c>
      <c r="D581" s="11" t="s">
        <v>11</v>
      </c>
      <c r="E581" s="11" t="s">
        <v>11</v>
      </c>
      <c r="F581" s="11" t="s">
        <v>12</v>
      </c>
      <c r="G581" s="131" t="s">
        <v>7126</v>
      </c>
      <c r="H581" s="131"/>
      <c r="J581" s="7">
        <v>500000</v>
      </c>
    </row>
    <row r="582" spans="1:10" ht="20.100000000000001" customHeight="1" x14ac:dyDescent="0.25">
      <c r="A582" s="5" t="s">
        <v>1358</v>
      </c>
      <c r="C582" s="11" t="s">
        <v>9</v>
      </c>
      <c r="D582" s="11" t="s">
        <v>11</v>
      </c>
      <c r="E582" s="11" t="s">
        <v>11</v>
      </c>
      <c r="F582" s="11" t="s">
        <v>12</v>
      </c>
      <c r="G582" s="131" t="s">
        <v>32</v>
      </c>
      <c r="H582" s="131"/>
      <c r="J582" s="7">
        <v>100000</v>
      </c>
    </row>
    <row r="583" spans="1:10" ht="30" customHeight="1" x14ac:dyDescent="0.25">
      <c r="G583" s="131" t="s">
        <v>4255</v>
      </c>
      <c r="H583" s="131"/>
    </row>
    <row r="584" spans="1:10" ht="20.100000000000001" customHeight="1" x14ac:dyDescent="0.25">
      <c r="A584" s="6" t="s">
        <v>1239</v>
      </c>
      <c r="B584" s="6" t="s">
        <v>1360</v>
      </c>
      <c r="J584" s="8">
        <v>114049000</v>
      </c>
    </row>
    <row r="585" spans="1:10" ht="20.100000000000001" customHeight="1" x14ac:dyDescent="0.25">
      <c r="A585" s="5" t="s">
        <v>1361</v>
      </c>
      <c r="C585" s="11" t="s">
        <v>9</v>
      </c>
      <c r="D585" s="11" t="s">
        <v>11</v>
      </c>
      <c r="E585" s="11" t="s">
        <v>11</v>
      </c>
      <c r="F585" s="11" t="s">
        <v>12</v>
      </c>
      <c r="G585" s="131" t="s">
        <v>7127</v>
      </c>
      <c r="H585" s="131"/>
      <c r="J585" s="7">
        <v>20500000</v>
      </c>
    </row>
    <row r="586" spans="1:10" ht="20.100000000000001" customHeight="1" x14ac:dyDescent="0.25">
      <c r="A586" s="5" t="s">
        <v>1364</v>
      </c>
      <c r="C586" s="11" t="s">
        <v>9</v>
      </c>
      <c r="D586" s="11" t="s">
        <v>11</v>
      </c>
      <c r="E586" s="11" t="s">
        <v>11</v>
      </c>
      <c r="F586" s="11" t="s">
        <v>12</v>
      </c>
      <c r="G586" s="131" t="s">
        <v>1365</v>
      </c>
      <c r="H586" s="131"/>
      <c r="J586" s="7">
        <v>28049000</v>
      </c>
    </row>
    <row r="587" spans="1:10" ht="20.100000000000001" customHeight="1" x14ac:dyDescent="0.25">
      <c r="A587" s="5" t="s">
        <v>1367</v>
      </c>
      <c r="C587" s="11" t="s">
        <v>9</v>
      </c>
      <c r="D587" s="11" t="s">
        <v>11</v>
      </c>
      <c r="E587" s="11" t="s">
        <v>11</v>
      </c>
      <c r="F587" s="11" t="s">
        <v>12</v>
      </c>
      <c r="G587" s="131" t="s">
        <v>33</v>
      </c>
      <c r="H587" s="131"/>
      <c r="J587" s="7">
        <v>9500000</v>
      </c>
    </row>
    <row r="588" spans="1:10" ht="20.100000000000001" customHeight="1" x14ac:dyDescent="0.25">
      <c r="A588" s="5" t="s">
        <v>1369</v>
      </c>
      <c r="C588" s="11" t="s">
        <v>9</v>
      </c>
      <c r="D588" s="11" t="s">
        <v>11</v>
      </c>
      <c r="E588" s="11" t="s">
        <v>11</v>
      </c>
      <c r="F588" s="11" t="s">
        <v>12</v>
      </c>
      <c r="G588" s="131" t="s">
        <v>34</v>
      </c>
      <c r="H588" s="131"/>
      <c r="J588" s="7">
        <v>54500000</v>
      </c>
    </row>
    <row r="589" spans="1:10" ht="20.100000000000001" customHeight="1" x14ac:dyDescent="0.25">
      <c r="A589" s="5" t="s">
        <v>1371</v>
      </c>
      <c r="C589" s="11" t="s">
        <v>9</v>
      </c>
      <c r="D589" s="11" t="s">
        <v>11</v>
      </c>
      <c r="E589" s="11" t="s">
        <v>11</v>
      </c>
      <c r="F589" s="11" t="s">
        <v>12</v>
      </c>
      <c r="G589" s="131" t="s">
        <v>7128</v>
      </c>
      <c r="H589" s="131"/>
      <c r="J589" s="7">
        <v>1500000</v>
      </c>
    </row>
    <row r="590" spans="1:10" ht="45" customHeight="1" x14ac:dyDescent="0.25">
      <c r="G590" s="131" t="s">
        <v>4548</v>
      </c>
      <c r="H590" s="131"/>
    </row>
    <row r="591" spans="1:10" ht="20.100000000000001" customHeight="1" x14ac:dyDescent="0.25">
      <c r="A591" s="6" t="s">
        <v>1249</v>
      </c>
      <c r="B591" s="6" t="s">
        <v>1373</v>
      </c>
      <c r="J591" s="8">
        <v>30750000</v>
      </c>
    </row>
    <row r="592" spans="1:10" ht="20.100000000000001" customHeight="1" x14ac:dyDescent="0.25">
      <c r="A592" s="5" t="s">
        <v>1376</v>
      </c>
      <c r="C592" s="11" t="s">
        <v>9</v>
      </c>
      <c r="D592" s="11" t="s">
        <v>11</v>
      </c>
      <c r="E592" s="11" t="s">
        <v>11</v>
      </c>
      <c r="F592" s="11" t="s">
        <v>12</v>
      </c>
      <c r="G592" s="131" t="s">
        <v>3480</v>
      </c>
      <c r="H592" s="131"/>
      <c r="J592" s="7">
        <v>6000000</v>
      </c>
    </row>
    <row r="593" spans="1:10" ht="20.100000000000001" customHeight="1" x14ac:dyDescent="0.25">
      <c r="A593" s="5" t="s">
        <v>1380</v>
      </c>
      <c r="C593" s="11" t="s">
        <v>9</v>
      </c>
      <c r="D593" s="11" t="s">
        <v>11</v>
      </c>
      <c r="E593" s="11" t="s">
        <v>11</v>
      </c>
      <c r="F593" s="11" t="s">
        <v>12</v>
      </c>
      <c r="G593" s="131" t="s">
        <v>1381</v>
      </c>
      <c r="H593" s="131"/>
      <c r="J593" s="7">
        <v>4000000</v>
      </c>
    </row>
    <row r="594" spans="1:10" ht="20.100000000000001" customHeight="1" x14ac:dyDescent="0.25">
      <c r="A594" s="5" t="s">
        <v>1384</v>
      </c>
      <c r="C594" s="11" t="s">
        <v>9</v>
      </c>
      <c r="D594" s="11" t="s">
        <v>11</v>
      </c>
      <c r="E594" s="11" t="s">
        <v>11</v>
      </c>
      <c r="F594" s="11" t="s">
        <v>12</v>
      </c>
      <c r="G594" s="131" t="s">
        <v>35</v>
      </c>
      <c r="H594" s="131"/>
      <c r="J594" s="7">
        <v>250000</v>
      </c>
    </row>
    <row r="595" spans="1:10" ht="30" customHeight="1" x14ac:dyDescent="0.25">
      <c r="A595" s="5" t="s">
        <v>1388</v>
      </c>
      <c r="C595" s="11" t="s">
        <v>9</v>
      </c>
      <c r="D595" s="11" t="s">
        <v>11</v>
      </c>
      <c r="E595" s="11" t="s">
        <v>11</v>
      </c>
      <c r="F595" s="11" t="s">
        <v>12</v>
      </c>
      <c r="G595" s="131" t="s">
        <v>1389</v>
      </c>
      <c r="H595" s="131"/>
      <c r="J595" s="7">
        <v>2000000</v>
      </c>
    </row>
    <row r="596" spans="1:10" ht="45" customHeight="1" x14ac:dyDescent="0.25">
      <c r="G596" s="131" t="s">
        <v>5743</v>
      </c>
      <c r="H596" s="131"/>
    </row>
    <row r="597" spans="1:10" ht="20.100000000000001" customHeight="1" x14ac:dyDescent="0.25">
      <c r="A597" s="5" t="s">
        <v>1391</v>
      </c>
      <c r="C597" s="11" t="s">
        <v>9</v>
      </c>
      <c r="D597" s="11" t="s">
        <v>11</v>
      </c>
      <c r="E597" s="11" t="s">
        <v>11</v>
      </c>
      <c r="F597" s="11" t="s">
        <v>12</v>
      </c>
      <c r="G597" s="131" t="s">
        <v>7129</v>
      </c>
      <c r="H597" s="131"/>
      <c r="J597" s="7">
        <v>18500000</v>
      </c>
    </row>
    <row r="598" spans="1:10" ht="20.100000000000001" customHeight="1" x14ac:dyDescent="0.25">
      <c r="A598" s="6" t="s">
        <v>1393</v>
      </c>
      <c r="B598" s="6" t="s">
        <v>1394</v>
      </c>
      <c r="J598" s="8">
        <v>208200000</v>
      </c>
    </row>
    <row r="599" spans="1:10" ht="20.100000000000001" customHeight="1" x14ac:dyDescent="0.25">
      <c r="A599" s="5" t="s">
        <v>1396</v>
      </c>
      <c r="C599" s="11" t="s">
        <v>9</v>
      </c>
      <c r="D599" s="11" t="s">
        <v>11</v>
      </c>
      <c r="E599" s="11" t="s">
        <v>11</v>
      </c>
      <c r="F599" s="11" t="s">
        <v>12</v>
      </c>
      <c r="G599" s="131" t="s">
        <v>1397</v>
      </c>
      <c r="H599" s="131"/>
      <c r="J599" s="7">
        <v>200000</v>
      </c>
    </row>
    <row r="600" spans="1:10" ht="60" customHeight="1" x14ac:dyDescent="0.25">
      <c r="G600" s="131" t="s">
        <v>4256</v>
      </c>
      <c r="H600" s="131"/>
    </row>
    <row r="601" spans="1:10" ht="20.100000000000001" customHeight="1" x14ac:dyDescent="0.25">
      <c r="A601" s="5" t="s">
        <v>1408</v>
      </c>
      <c r="C601" s="11" t="s">
        <v>9</v>
      </c>
      <c r="D601" s="11" t="s">
        <v>11</v>
      </c>
      <c r="E601" s="11" t="s">
        <v>11</v>
      </c>
      <c r="F601" s="11" t="s">
        <v>12</v>
      </c>
      <c r="G601" s="131" t="s">
        <v>1409</v>
      </c>
      <c r="H601" s="131"/>
      <c r="J601" s="7">
        <v>96000000</v>
      </c>
    </row>
    <row r="602" spans="1:10" ht="30" customHeight="1" x14ac:dyDescent="0.25">
      <c r="G602" s="131" t="s">
        <v>5744</v>
      </c>
      <c r="H602" s="131"/>
    </row>
    <row r="603" spans="1:10" ht="20.100000000000001" customHeight="1" x14ac:dyDescent="0.25">
      <c r="A603" s="5" t="s">
        <v>1411</v>
      </c>
      <c r="C603" s="11" t="s">
        <v>9</v>
      </c>
      <c r="D603" s="11" t="s">
        <v>11</v>
      </c>
      <c r="E603" s="11" t="s">
        <v>11</v>
      </c>
      <c r="F603" s="11" t="s">
        <v>12</v>
      </c>
      <c r="G603" s="131" t="s">
        <v>3478</v>
      </c>
      <c r="H603" s="131"/>
      <c r="J603" s="7">
        <v>106000000</v>
      </c>
    </row>
    <row r="604" spans="1:10" ht="45" customHeight="1" x14ac:dyDescent="0.25">
      <c r="G604" s="131" t="s">
        <v>5745</v>
      </c>
      <c r="H604" s="131"/>
    </row>
    <row r="605" spans="1:10" ht="20.100000000000001" customHeight="1" x14ac:dyDescent="0.25">
      <c r="A605" s="5" t="s">
        <v>1413</v>
      </c>
      <c r="C605" s="11" t="s">
        <v>9</v>
      </c>
      <c r="D605" s="11" t="s">
        <v>11</v>
      </c>
      <c r="E605" s="11" t="s">
        <v>11</v>
      </c>
      <c r="F605" s="11" t="s">
        <v>12</v>
      </c>
      <c r="G605" s="131" t="s">
        <v>1414</v>
      </c>
      <c r="H605" s="131"/>
      <c r="J605" s="7">
        <v>6000000</v>
      </c>
    </row>
    <row r="606" spans="1:10" ht="60" customHeight="1" x14ac:dyDescent="0.25">
      <c r="G606" s="131" t="s">
        <v>4549</v>
      </c>
      <c r="H606" s="131"/>
    </row>
    <row r="607" spans="1:10" ht="20.100000000000001" customHeight="1" x14ac:dyDescent="0.25">
      <c r="A607" s="6" t="s">
        <v>1416</v>
      </c>
      <c r="B607" s="6" t="s">
        <v>1417</v>
      </c>
      <c r="J607" s="8">
        <v>34500000</v>
      </c>
    </row>
    <row r="608" spans="1:10" ht="20.100000000000001" customHeight="1" x14ac:dyDescent="0.25">
      <c r="A608" s="5" t="s">
        <v>1419</v>
      </c>
      <c r="C608" s="11" t="s">
        <v>9</v>
      </c>
      <c r="D608" s="11" t="s">
        <v>11</v>
      </c>
      <c r="E608" s="11" t="s">
        <v>11</v>
      </c>
      <c r="F608" s="11" t="s">
        <v>12</v>
      </c>
      <c r="G608" s="131" t="s">
        <v>1420</v>
      </c>
      <c r="H608" s="131"/>
      <c r="J608" s="7">
        <v>2000000</v>
      </c>
    </row>
    <row r="609" spans="1:10" ht="20.100000000000001" customHeight="1" x14ac:dyDescent="0.25">
      <c r="A609" s="5" t="s">
        <v>1422</v>
      </c>
      <c r="C609" s="11" t="s">
        <v>9</v>
      </c>
      <c r="D609" s="11" t="s">
        <v>11</v>
      </c>
      <c r="E609" s="11" t="s">
        <v>11</v>
      </c>
      <c r="F609" s="11" t="s">
        <v>12</v>
      </c>
      <c r="G609" s="131" t="s">
        <v>1423</v>
      </c>
      <c r="H609" s="131"/>
      <c r="J609" s="7">
        <v>25000000</v>
      </c>
    </row>
    <row r="610" spans="1:10" ht="20.100000000000001" customHeight="1" x14ac:dyDescent="0.25">
      <c r="A610" s="5" t="s">
        <v>1424</v>
      </c>
      <c r="C610" s="11" t="s">
        <v>9</v>
      </c>
      <c r="D610" s="11" t="s">
        <v>11</v>
      </c>
      <c r="E610" s="11" t="s">
        <v>11</v>
      </c>
      <c r="F610" s="11" t="s">
        <v>12</v>
      </c>
      <c r="G610" s="131" t="s">
        <v>38</v>
      </c>
      <c r="H610" s="131"/>
      <c r="J610" s="7">
        <v>3000000</v>
      </c>
    </row>
    <row r="611" spans="1:10" ht="20.100000000000001" customHeight="1" x14ac:dyDescent="0.25">
      <c r="A611" s="5" t="s">
        <v>1426</v>
      </c>
      <c r="C611" s="11" t="s">
        <v>9</v>
      </c>
      <c r="D611" s="11" t="s">
        <v>11</v>
      </c>
      <c r="E611" s="11" t="s">
        <v>11</v>
      </c>
      <c r="F611" s="11" t="s">
        <v>12</v>
      </c>
      <c r="G611" s="131" t="s">
        <v>1427</v>
      </c>
      <c r="H611" s="131"/>
      <c r="J611" s="7">
        <v>4500000</v>
      </c>
    </row>
    <row r="612" spans="1:10" ht="20.100000000000001" customHeight="1" x14ac:dyDescent="0.25">
      <c r="A612" s="6" t="s">
        <v>1429</v>
      </c>
      <c r="B612" s="6" t="s">
        <v>1430</v>
      </c>
      <c r="J612" s="8">
        <v>38000000</v>
      </c>
    </row>
    <row r="613" spans="1:10" ht="20.100000000000001" customHeight="1" x14ac:dyDescent="0.25">
      <c r="A613" s="5" t="s">
        <v>1432</v>
      </c>
      <c r="C613" s="11" t="s">
        <v>9</v>
      </c>
      <c r="D613" s="11" t="s">
        <v>11</v>
      </c>
      <c r="E613" s="11" t="s">
        <v>11</v>
      </c>
      <c r="F613" s="11" t="s">
        <v>12</v>
      </c>
      <c r="G613" s="131" t="s">
        <v>7130</v>
      </c>
      <c r="H613" s="131"/>
      <c r="J613" s="7">
        <v>38000000</v>
      </c>
    </row>
    <row r="614" spans="1:10" ht="20.100000000000001" customHeight="1" x14ac:dyDescent="0.25">
      <c r="A614" s="6" t="s">
        <v>1439</v>
      </c>
      <c r="B614" s="6" t="s">
        <v>1440</v>
      </c>
      <c r="J614" s="8">
        <v>13200000</v>
      </c>
    </row>
    <row r="615" spans="1:10" ht="20.100000000000001" customHeight="1" x14ac:dyDescent="0.25">
      <c r="A615" s="5" t="s">
        <v>1441</v>
      </c>
      <c r="C615" s="11" t="s">
        <v>9</v>
      </c>
      <c r="D615" s="11" t="s">
        <v>11</v>
      </c>
      <c r="E615" s="11" t="s">
        <v>11</v>
      </c>
      <c r="F615" s="11" t="s">
        <v>12</v>
      </c>
      <c r="G615" s="131" t="s">
        <v>1442</v>
      </c>
      <c r="H615" s="131"/>
      <c r="J615" s="7">
        <v>10000000</v>
      </c>
    </row>
    <row r="616" spans="1:10" ht="15" customHeight="1" x14ac:dyDescent="0.25">
      <c r="G616" s="131" t="s">
        <v>5746</v>
      </c>
      <c r="H616" s="131"/>
    </row>
    <row r="617" spans="1:10" ht="20.100000000000001" customHeight="1" x14ac:dyDescent="0.25">
      <c r="A617" s="5" t="s">
        <v>1444</v>
      </c>
      <c r="C617" s="11" t="s">
        <v>9</v>
      </c>
      <c r="D617" s="11" t="s">
        <v>11</v>
      </c>
      <c r="E617" s="11" t="s">
        <v>11</v>
      </c>
      <c r="F617" s="11" t="s">
        <v>12</v>
      </c>
      <c r="G617" s="131" t="s">
        <v>3481</v>
      </c>
      <c r="H617" s="131"/>
      <c r="J617" s="7">
        <v>3000000</v>
      </c>
    </row>
    <row r="618" spans="1:10" ht="60" customHeight="1" x14ac:dyDescent="0.25">
      <c r="G618" s="131" t="s">
        <v>5747</v>
      </c>
      <c r="H618" s="131"/>
    </row>
    <row r="619" spans="1:10" ht="20.100000000000001" customHeight="1" x14ac:dyDescent="0.25">
      <c r="A619" s="5" t="s">
        <v>1446</v>
      </c>
      <c r="C619" s="11" t="s">
        <v>9</v>
      </c>
      <c r="D619" s="11" t="s">
        <v>11</v>
      </c>
      <c r="E619" s="11" t="s">
        <v>11</v>
      </c>
      <c r="F619" s="11" t="s">
        <v>12</v>
      </c>
      <c r="G619" s="131" t="s">
        <v>1447</v>
      </c>
      <c r="H619" s="131"/>
      <c r="J619" s="7">
        <v>200000</v>
      </c>
    </row>
    <row r="620" spans="1:10" ht="20.100000000000001" customHeight="1" x14ac:dyDescent="0.25">
      <c r="A620" s="6" t="s">
        <v>1449</v>
      </c>
      <c r="B620" s="6" t="s">
        <v>1450</v>
      </c>
      <c r="J620" s="8">
        <v>50500000</v>
      </c>
    </row>
    <row r="621" spans="1:10" ht="20.100000000000001" customHeight="1" x14ac:dyDescent="0.25">
      <c r="A621" s="5" t="s">
        <v>1453</v>
      </c>
      <c r="C621" s="11" t="s">
        <v>9</v>
      </c>
      <c r="D621" s="11" t="s">
        <v>11</v>
      </c>
      <c r="E621" s="11" t="s">
        <v>11</v>
      </c>
      <c r="F621" s="11" t="s">
        <v>12</v>
      </c>
      <c r="G621" s="131" t="s">
        <v>39</v>
      </c>
      <c r="H621" s="131"/>
      <c r="J621" s="7">
        <v>27000000</v>
      </c>
    </row>
    <row r="622" spans="1:10" ht="30" customHeight="1" x14ac:dyDescent="0.25">
      <c r="A622" s="5" t="s">
        <v>1460</v>
      </c>
      <c r="C622" s="11" t="s">
        <v>9</v>
      </c>
      <c r="D622" s="11" t="s">
        <v>11</v>
      </c>
      <c r="E622" s="11" t="s">
        <v>11</v>
      </c>
      <c r="F622" s="11" t="s">
        <v>12</v>
      </c>
      <c r="G622" s="131" t="s">
        <v>1461</v>
      </c>
      <c r="H622" s="131"/>
      <c r="J622" s="7">
        <v>5600000</v>
      </c>
    </row>
    <row r="623" spans="1:10" ht="20.100000000000001" customHeight="1" x14ac:dyDescent="0.25">
      <c r="A623" s="5" t="s">
        <v>1463</v>
      </c>
      <c r="C623" s="11" t="s">
        <v>9</v>
      </c>
      <c r="D623" s="11" t="s">
        <v>11</v>
      </c>
      <c r="E623" s="11" t="s">
        <v>11</v>
      </c>
      <c r="F623" s="11" t="s">
        <v>12</v>
      </c>
      <c r="G623" s="131" t="s">
        <v>1464</v>
      </c>
      <c r="H623" s="131"/>
      <c r="J623" s="7">
        <v>11000000</v>
      </c>
    </row>
    <row r="624" spans="1:10" ht="20.100000000000001" customHeight="1" x14ac:dyDescent="0.25">
      <c r="A624" s="5" t="s">
        <v>1466</v>
      </c>
      <c r="C624" s="11" t="s">
        <v>9</v>
      </c>
      <c r="D624" s="11" t="s">
        <v>11</v>
      </c>
      <c r="E624" s="11" t="s">
        <v>11</v>
      </c>
      <c r="F624" s="11" t="s">
        <v>12</v>
      </c>
      <c r="G624" s="131" t="s">
        <v>1467</v>
      </c>
      <c r="H624" s="131"/>
      <c r="J624" s="7">
        <v>750000</v>
      </c>
    </row>
    <row r="625" spans="1:10" ht="30" customHeight="1" x14ac:dyDescent="0.25">
      <c r="A625" s="5" t="s">
        <v>1469</v>
      </c>
      <c r="C625" s="11" t="s">
        <v>9</v>
      </c>
      <c r="D625" s="11" t="s">
        <v>11</v>
      </c>
      <c r="E625" s="11" t="s">
        <v>11</v>
      </c>
      <c r="F625" s="11" t="s">
        <v>12</v>
      </c>
      <c r="G625" s="131" t="s">
        <v>7132</v>
      </c>
      <c r="H625" s="131"/>
      <c r="J625" s="7">
        <v>3500000</v>
      </c>
    </row>
    <row r="626" spans="1:10" ht="30" customHeight="1" x14ac:dyDescent="0.25">
      <c r="A626" s="5" t="s">
        <v>1471</v>
      </c>
      <c r="C626" s="11" t="s">
        <v>9</v>
      </c>
      <c r="D626" s="11" t="s">
        <v>11</v>
      </c>
      <c r="E626" s="11" t="s">
        <v>11</v>
      </c>
      <c r="F626" s="11" t="s">
        <v>12</v>
      </c>
      <c r="G626" s="131" t="s">
        <v>7133</v>
      </c>
      <c r="H626" s="131"/>
      <c r="J626" s="7">
        <v>2500000</v>
      </c>
    </row>
    <row r="627" spans="1:10" ht="20.100000000000001" customHeight="1" x14ac:dyDescent="0.25">
      <c r="A627" s="5" t="s">
        <v>1473</v>
      </c>
      <c r="C627" s="11" t="s">
        <v>9</v>
      </c>
      <c r="D627" s="11" t="s">
        <v>11</v>
      </c>
      <c r="E627" s="11" t="s">
        <v>11</v>
      </c>
      <c r="F627" s="11" t="s">
        <v>12</v>
      </c>
      <c r="G627" s="131" t="s">
        <v>1474</v>
      </c>
      <c r="H627" s="131"/>
      <c r="J627" s="7">
        <v>150000</v>
      </c>
    </row>
    <row r="628" spans="1:10" ht="20.100000000000001" customHeight="1" x14ac:dyDescent="0.25">
      <c r="A628" s="6" t="s">
        <v>1476</v>
      </c>
      <c r="B628" s="6" t="s">
        <v>1477</v>
      </c>
      <c r="J628" s="8">
        <v>600000</v>
      </c>
    </row>
    <row r="629" spans="1:10" ht="20.100000000000001" customHeight="1" x14ac:dyDescent="0.25">
      <c r="A629" s="5" t="s">
        <v>1488</v>
      </c>
      <c r="C629" s="11" t="s">
        <v>9</v>
      </c>
      <c r="D629" s="11" t="s">
        <v>41</v>
      </c>
      <c r="E629" s="11" t="s">
        <v>11</v>
      </c>
      <c r="F629" s="11" t="s">
        <v>12</v>
      </c>
      <c r="G629" s="131" t="s">
        <v>42</v>
      </c>
      <c r="H629" s="131"/>
      <c r="J629" s="7">
        <v>600000</v>
      </c>
    </row>
    <row r="630" spans="1:10" ht="45" customHeight="1" x14ac:dyDescent="0.25">
      <c r="G630" s="131" t="s">
        <v>4257</v>
      </c>
      <c r="H630" s="131"/>
    </row>
    <row r="631" spans="1:10" ht="20.100000000000001" customHeight="1" x14ac:dyDescent="0.25">
      <c r="A631" s="6" t="s">
        <v>1490</v>
      </c>
      <c r="B631" s="6" t="s">
        <v>1491</v>
      </c>
      <c r="J631" s="8">
        <v>500000</v>
      </c>
    </row>
    <row r="632" spans="1:10" ht="20.100000000000001" customHeight="1" x14ac:dyDescent="0.25">
      <c r="A632" s="5" t="s">
        <v>1503</v>
      </c>
      <c r="C632" s="11" t="s">
        <v>9</v>
      </c>
      <c r="D632" s="11" t="s">
        <v>11</v>
      </c>
      <c r="E632" s="11" t="s">
        <v>11</v>
      </c>
      <c r="F632" s="11" t="s">
        <v>12</v>
      </c>
      <c r="G632" s="131" t="s">
        <v>44</v>
      </c>
      <c r="H632" s="131"/>
      <c r="J632" s="7">
        <v>500000</v>
      </c>
    </row>
    <row r="633" spans="1:10" ht="20.100000000000001" customHeight="1" x14ac:dyDescent="0.25">
      <c r="A633" s="6" t="s">
        <v>1508</v>
      </c>
      <c r="B633" s="6" t="s">
        <v>1509</v>
      </c>
      <c r="J633" s="10">
        <v>48550000</v>
      </c>
    </row>
    <row r="634" spans="1:10" ht="20.100000000000001" customHeight="1" x14ac:dyDescent="0.25">
      <c r="A634" s="6" t="s">
        <v>1256</v>
      </c>
      <c r="B634" s="6" t="s">
        <v>1511</v>
      </c>
      <c r="J634" s="9">
        <v>23700000</v>
      </c>
    </row>
    <row r="635" spans="1:10" ht="20.100000000000001" customHeight="1" x14ac:dyDescent="0.25">
      <c r="A635" s="5" t="s">
        <v>1513</v>
      </c>
      <c r="C635" s="11" t="s">
        <v>9</v>
      </c>
      <c r="D635" s="11" t="s">
        <v>11</v>
      </c>
      <c r="E635" s="11" t="s">
        <v>11</v>
      </c>
      <c r="F635" s="11" t="s">
        <v>12</v>
      </c>
      <c r="G635" s="131" t="s">
        <v>45</v>
      </c>
      <c r="H635" s="131"/>
      <c r="J635" s="7">
        <v>12000000</v>
      </c>
    </row>
    <row r="636" spans="1:10" ht="20.100000000000001" customHeight="1" x14ac:dyDescent="0.25">
      <c r="A636" s="5" t="s">
        <v>1514</v>
      </c>
      <c r="C636" s="11" t="s">
        <v>9</v>
      </c>
      <c r="D636" s="11" t="s">
        <v>11</v>
      </c>
      <c r="E636" s="11" t="s">
        <v>11</v>
      </c>
      <c r="F636" s="11" t="s">
        <v>12</v>
      </c>
      <c r="G636" s="131" t="s">
        <v>1515</v>
      </c>
      <c r="H636" s="131"/>
      <c r="J636" s="7">
        <v>1500000</v>
      </c>
    </row>
    <row r="637" spans="1:10" ht="20.100000000000001" customHeight="1" x14ac:dyDescent="0.25">
      <c r="A637" s="5" t="s">
        <v>1518</v>
      </c>
      <c r="C637" s="11" t="s">
        <v>9</v>
      </c>
      <c r="D637" s="11" t="s">
        <v>11</v>
      </c>
      <c r="E637" s="11" t="s">
        <v>11</v>
      </c>
      <c r="F637" s="11" t="s">
        <v>12</v>
      </c>
      <c r="G637" s="131" t="s">
        <v>7135</v>
      </c>
      <c r="H637" s="131"/>
      <c r="J637" s="7">
        <v>10000000</v>
      </c>
    </row>
    <row r="638" spans="1:10" ht="20.100000000000001" customHeight="1" x14ac:dyDescent="0.25">
      <c r="A638" s="5" t="s">
        <v>1520</v>
      </c>
      <c r="C638" s="11" t="s">
        <v>9</v>
      </c>
      <c r="D638" s="11" t="s">
        <v>11</v>
      </c>
      <c r="E638" s="11" t="s">
        <v>11</v>
      </c>
      <c r="F638" s="11" t="s">
        <v>12</v>
      </c>
      <c r="G638" s="131" t="s">
        <v>1521</v>
      </c>
      <c r="H638" s="131"/>
      <c r="J638" s="7">
        <v>200000</v>
      </c>
    </row>
    <row r="639" spans="1:10" ht="20.100000000000001" customHeight="1" x14ac:dyDescent="0.25">
      <c r="A639" s="6" t="s">
        <v>1278</v>
      </c>
      <c r="B639" s="6" t="s">
        <v>1524</v>
      </c>
      <c r="J639" s="8">
        <v>1700000</v>
      </c>
    </row>
    <row r="640" spans="1:10" ht="20.100000000000001" customHeight="1" x14ac:dyDescent="0.25">
      <c r="A640" s="5" t="s">
        <v>1531</v>
      </c>
      <c r="C640" s="11" t="s">
        <v>9</v>
      </c>
      <c r="D640" s="11" t="s">
        <v>11</v>
      </c>
      <c r="E640" s="11" t="s">
        <v>11</v>
      </c>
      <c r="F640" s="11" t="s">
        <v>12</v>
      </c>
      <c r="G640" s="131" t="s">
        <v>47</v>
      </c>
      <c r="H640" s="131"/>
      <c r="J640" s="7">
        <v>1700000</v>
      </c>
    </row>
    <row r="641" spans="1:10" ht="20.100000000000001" customHeight="1" x14ac:dyDescent="0.25">
      <c r="A641" s="6" t="s">
        <v>1292</v>
      </c>
      <c r="B641" s="6" t="s">
        <v>1535</v>
      </c>
      <c r="J641" s="8">
        <v>6100000</v>
      </c>
    </row>
    <row r="642" spans="1:10" ht="20.100000000000001" customHeight="1" x14ac:dyDescent="0.25">
      <c r="A642" s="5" t="s">
        <v>1536</v>
      </c>
      <c r="C642" s="11" t="s">
        <v>9</v>
      </c>
      <c r="D642" s="11" t="s">
        <v>11</v>
      </c>
      <c r="E642" s="11" t="s">
        <v>11</v>
      </c>
      <c r="F642" s="11" t="s">
        <v>12</v>
      </c>
      <c r="G642" s="131" t="s">
        <v>1537</v>
      </c>
      <c r="H642" s="131"/>
      <c r="J642" s="7">
        <v>200000</v>
      </c>
    </row>
    <row r="643" spans="1:10" ht="20.100000000000001" customHeight="1" x14ac:dyDescent="0.25">
      <c r="A643" s="5" t="s">
        <v>1539</v>
      </c>
      <c r="C643" s="11" t="s">
        <v>9</v>
      </c>
      <c r="D643" s="11" t="s">
        <v>11</v>
      </c>
      <c r="E643" s="11" t="s">
        <v>11</v>
      </c>
      <c r="F643" s="11" t="s">
        <v>12</v>
      </c>
      <c r="G643" s="131" t="s">
        <v>1540</v>
      </c>
      <c r="H643" s="131"/>
      <c r="J643" s="7">
        <v>200000</v>
      </c>
    </row>
    <row r="644" spans="1:10" ht="20.100000000000001" customHeight="1" x14ac:dyDescent="0.25">
      <c r="A644" s="5" t="s">
        <v>1542</v>
      </c>
      <c r="C644" s="11" t="s">
        <v>9</v>
      </c>
      <c r="D644" s="11" t="s">
        <v>11</v>
      </c>
      <c r="E644" s="11" t="s">
        <v>11</v>
      </c>
      <c r="F644" s="11" t="s">
        <v>12</v>
      </c>
      <c r="G644" s="131" t="s">
        <v>48</v>
      </c>
      <c r="H644" s="131"/>
      <c r="J644" s="7">
        <v>150000</v>
      </c>
    </row>
    <row r="645" spans="1:10" ht="30" customHeight="1" x14ac:dyDescent="0.25">
      <c r="A645" s="5" t="s">
        <v>1544</v>
      </c>
      <c r="C645" s="11" t="s">
        <v>9</v>
      </c>
      <c r="D645" s="11" t="s">
        <v>11</v>
      </c>
      <c r="E645" s="11" t="s">
        <v>11</v>
      </c>
      <c r="F645" s="11" t="s">
        <v>12</v>
      </c>
      <c r="G645" s="131" t="s">
        <v>1545</v>
      </c>
      <c r="H645" s="131"/>
      <c r="J645" s="7">
        <v>4200000</v>
      </c>
    </row>
    <row r="646" spans="1:10" ht="20.100000000000001" customHeight="1" x14ac:dyDescent="0.25">
      <c r="A646" s="5" t="s">
        <v>1547</v>
      </c>
      <c r="C646" s="11" t="s">
        <v>9</v>
      </c>
      <c r="D646" s="11" t="s">
        <v>11</v>
      </c>
      <c r="E646" s="11" t="s">
        <v>11</v>
      </c>
      <c r="F646" s="11" t="s">
        <v>12</v>
      </c>
      <c r="G646" s="131" t="s">
        <v>49</v>
      </c>
      <c r="H646" s="131"/>
      <c r="J646" s="7">
        <v>50000</v>
      </c>
    </row>
    <row r="647" spans="1:10" ht="20.100000000000001" customHeight="1" x14ac:dyDescent="0.25">
      <c r="A647" s="5" t="s">
        <v>1549</v>
      </c>
      <c r="C647" s="11" t="s">
        <v>9</v>
      </c>
      <c r="D647" s="11" t="s">
        <v>11</v>
      </c>
      <c r="E647" s="11" t="s">
        <v>11</v>
      </c>
      <c r="F647" s="11" t="s">
        <v>12</v>
      </c>
      <c r="G647" s="131" t="s">
        <v>1550</v>
      </c>
      <c r="H647" s="131"/>
      <c r="J647" s="7">
        <v>700000</v>
      </c>
    </row>
    <row r="648" spans="1:10" ht="30" customHeight="1" x14ac:dyDescent="0.25">
      <c r="A648" s="5" t="s">
        <v>1551</v>
      </c>
      <c r="C648" s="11" t="s">
        <v>9</v>
      </c>
      <c r="D648" s="11" t="s">
        <v>11</v>
      </c>
      <c r="E648" s="11" t="s">
        <v>11</v>
      </c>
      <c r="F648" s="11" t="s">
        <v>12</v>
      </c>
      <c r="G648" s="131" t="s">
        <v>7136</v>
      </c>
      <c r="H648" s="131"/>
      <c r="J648" s="7">
        <v>600000</v>
      </c>
    </row>
    <row r="649" spans="1:10" ht="20.100000000000001" customHeight="1" x14ac:dyDescent="0.25">
      <c r="A649" s="6" t="s">
        <v>1318</v>
      </c>
      <c r="B649" s="6" t="s">
        <v>1553</v>
      </c>
      <c r="J649" s="8">
        <v>3500000</v>
      </c>
    </row>
    <row r="650" spans="1:10" ht="20.100000000000001" customHeight="1" x14ac:dyDescent="0.25">
      <c r="A650" s="5" t="s">
        <v>1555</v>
      </c>
      <c r="C650" s="11" t="s">
        <v>9</v>
      </c>
      <c r="D650" s="11" t="s">
        <v>11</v>
      </c>
      <c r="E650" s="11" t="s">
        <v>11</v>
      </c>
      <c r="F650" s="11" t="s">
        <v>12</v>
      </c>
      <c r="G650" s="131" t="s">
        <v>50</v>
      </c>
      <c r="H650" s="131"/>
      <c r="J650" s="7">
        <v>1500000</v>
      </c>
    </row>
    <row r="651" spans="1:10" ht="20.100000000000001" customHeight="1" x14ac:dyDescent="0.25">
      <c r="A651" s="5" t="s">
        <v>1557</v>
      </c>
      <c r="C651" s="11" t="s">
        <v>9</v>
      </c>
      <c r="D651" s="11" t="s">
        <v>11</v>
      </c>
      <c r="E651" s="11" t="s">
        <v>11</v>
      </c>
      <c r="F651" s="11" t="s">
        <v>12</v>
      </c>
      <c r="G651" s="131" t="s">
        <v>51</v>
      </c>
      <c r="H651" s="131"/>
      <c r="J651" s="7">
        <v>2000000</v>
      </c>
    </row>
    <row r="652" spans="1:10" ht="20.100000000000001" customHeight="1" x14ac:dyDescent="0.25">
      <c r="A652" s="6" t="s">
        <v>1572</v>
      </c>
      <c r="B652" s="6" t="s">
        <v>1573</v>
      </c>
      <c r="J652" s="8">
        <v>13550000</v>
      </c>
    </row>
    <row r="653" spans="1:10" ht="20.100000000000001" customHeight="1" x14ac:dyDescent="0.25">
      <c r="A653" s="5" t="s">
        <v>1574</v>
      </c>
      <c r="C653" s="11" t="s">
        <v>9</v>
      </c>
      <c r="D653" s="11" t="s">
        <v>11</v>
      </c>
      <c r="E653" s="11" t="s">
        <v>11</v>
      </c>
      <c r="F653" s="11" t="s">
        <v>12</v>
      </c>
      <c r="G653" s="131" t="s">
        <v>1575</v>
      </c>
      <c r="H653" s="131"/>
      <c r="J653" s="7">
        <v>2000000</v>
      </c>
    </row>
    <row r="654" spans="1:10" ht="30" customHeight="1" x14ac:dyDescent="0.25">
      <c r="A654" s="5" t="s">
        <v>1577</v>
      </c>
      <c r="C654" s="11" t="s">
        <v>9</v>
      </c>
      <c r="D654" s="11" t="s">
        <v>11</v>
      </c>
      <c r="E654" s="11" t="s">
        <v>11</v>
      </c>
      <c r="F654" s="11" t="s">
        <v>12</v>
      </c>
      <c r="G654" s="131" t="s">
        <v>1578</v>
      </c>
      <c r="H654" s="131"/>
      <c r="J654" s="7">
        <v>350000</v>
      </c>
    </row>
    <row r="655" spans="1:10" ht="20.100000000000001" customHeight="1" x14ac:dyDescent="0.25">
      <c r="A655" s="5" t="s">
        <v>1580</v>
      </c>
      <c r="C655" s="11" t="s">
        <v>9</v>
      </c>
      <c r="D655" s="11" t="s">
        <v>11</v>
      </c>
      <c r="E655" s="11" t="s">
        <v>11</v>
      </c>
      <c r="F655" s="11" t="s">
        <v>12</v>
      </c>
      <c r="G655" s="131" t="s">
        <v>1581</v>
      </c>
      <c r="H655" s="131"/>
      <c r="J655" s="7">
        <v>8000000</v>
      </c>
    </row>
    <row r="656" spans="1:10" ht="20.100000000000001" customHeight="1" x14ac:dyDescent="0.25">
      <c r="A656" s="5" t="s">
        <v>1582</v>
      </c>
      <c r="C656" s="11" t="s">
        <v>9</v>
      </c>
      <c r="D656" s="11" t="s">
        <v>11</v>
      </c>
      <c r="E656" s="11" t="s">
        <v>11</v>
      </c>
      <c r="F656" s="11" t="s">
        <v>12</v>
      </c>
      <c r="G656" s="131" t="s">
        <v>52</v>
      </c>
      <c r="H656" s="131"/>
      <c r="J656" s="7">
        <v>1500000</v>
      </c>
    </row>
    <row r="657" spans="1:10" ht="20.100000000000001" customHeight="1" x14ac:dyDescent="0.25">
      <c r="A657" s="5" t="s">
        <v>1584</v>
      </c>
      <c r="C657" s="11" t="s">
        <v>9</v>
      </c>
      <c r="D657" s="11" t="s">
        <v>11</v>
      </c>
      <c r="E657" s="11" t="s">
        <v>11</v>
      </c>
      <c r="F657" s="11" t="s">
        <v>12</v>
      </c>
      <c r="G657" s="131" t="s">
        <v>1585</v>
      </c>
      <c r="H657" s="131"/>
      <c r="J657" s="7">
        <v>1000000</v>
      </c>
    </row>
    <row r="658" spans="1:10" ht="20.100000000000001" customHeight="1" x14ac:dyDescent="0.25">
      <c r="A658" s="5" t="s">
        <v>1587</v>
      </c>
      <c r="C658" s="11" t="s">
        <v>9</v>
      </c>
      <c r="D658" s="11" t="s">
        <v>11</v>
      </c>
      <c r="E658" s="11" t="s">
        <v>11</v>
      </c>
      <c r="F658" s="11" t="s">
        <v>12</v>
      </c>
      <c r="G658" s="131" t="s">
        <v>1588</v>
      </c>
      <c r="H658" s="131"/>
      <c r="J658" s="7">
        <v>200000</v>
      </c>
    </row>
    <row r="659" spans="1:10" ht="20.100000000000001" customHeight="1" x14ac:dyDescent="0.25">
      <c r="A659" s="5" t="s">
        <v>1590</v>
      </c>
      <c r="C659" s="11" t="s">
        <v>9</v>
      </c>
      <c r="D659" s="11" t="s">
        <v>11</v>
      </c>
      <c r="E659" s="11" t="s">
        <v>11</v>
      </c>
      <c r="F659" s="11" t="s">
        <v>12</v>
      </c>
      <c r="G659" s="131" t="s">
        <v>1591</v>
      </c>
      <c r="H659" s="131"/>
      <c r="J659" s="7">
        <v>300000</v>
      </c>
    </row>
    <row r="660" spans="1:10" ht="20.100000000000001" customHeight="1" x14ac:dyDescent="0.25">
      <c r="A660" s="5" t="s">
        <v>1593</v>
      </c>
      <c r="C660" s="11" t="s">
        <v>9</v>
      </c>
      <c r="D660" s="11" t="s">
        <v>11</v>
      </c>
      <c r="E660" s="11" t="s">
        <v>11</v>
      </c>
      <c r="F660" s="11" t="s">
        <v>12</v>
      </c>
      <c r="G660" s="131" t="s">
        <v>1594</v>
      </c>
      <c r="H660" s="131"/>
      <c r="J660" s="7">
        <v>200000</v>
      </c>
    </row>
    <row r="661" spans="1:10" ht="20.100000000000001" customHeight="1" x14ac:dyDescent="0.25">
      <c r="A661" s="6" t="s">
        <v>1714</v>
      </c>
      <c r="B661" s="6" t="s">
        <v>1715</v>
      </c>
      <c r="J661" s="10">
        <v>154030000</v>
      </c>
    </row>
    <row r="662" spans="1:10" ht="20.100000000000001" customHeight="1" x14ac:dyDescent="0.25">
      <c r="A662" s="6" t="s">
        <v>1716</v>
      </c>
      <c r="B662" s="6" t="s">
        <v>1717</v>
      </c>
      <c r="J662" s="9">
        <v>140000000</v>
      </c>
    </row>
    <row r="663" spans="1:10" ht="20.100000000000001" customHeight="1" x14ac:dyDescent="0.25">
      <c r="A663" s="5" t="s">
        <v>1720</v>
      </c>
      <c r="C663" s="11" t="s">
        <v>16</v>
      </c>
      <c r="D663" s="11" t="s">
        <v>53</v>
      </c>
      <c r="E663" s="11" t="s">
        <v>11</v>
      </c>
      <c r="F663" s="11" t="s">
        <v>12</v>
      </c>
      <c r="G663" s="131" t="s">
        <v>54</v>
      </c>
      <c r="H663" s="131"/>
      <c r="J663" s="7">
        <v>60000000</v>
      </c>
    </row>
    <row r="664" spans="1:10" ht="20.100000000000001" customHeight="1" x14ac:dyDescent="0.25">
      <c r="A664" s="5" t="s">
        <v>1721</v>
      </c>
      <c r="C664" s="11" t="s">
        <v>16</v>
      </c>
      <c r="D664" s="11" t="s">
        <v>53</v>
      </c>
      <c r="E664" s="11" t="s">
        <v>11</v>
      </c>
      <c r="F664" s="11" t="s">
        <v>12</v>
      </c>
      <c r="G664" s="131" t="s">
        <v>1722</v>
      </c>
      <c r="H664" s="131"/>
      <c r="J664" s="7">
        <v>10000000</v>
      </c>
    </row>
    <row r="665" spans="1:10" ht="20.100000000000001" customHeight="1" x14ac:dyDescent="0.25">
      <c r="A665" s="5" t="s">
        <v>1723</v>
      </c>
      <c r="C665" s="11" t="s">
        <v>16</v>
      </c>
      <c r="D665" s="11" t="s">
        <v>53</v>
      </c>
      <c r="E665" s="11" t="s">
        <v>11</v>
      </c>
      <c r="F665" s="11" t="s">
        <v>12</v>
      </c>
      <c r="G665" s="131" t="s">
        <v>55</v>
      </c>
      <c r="H665" s="131"/>
      <c r="J665" s="7">
        <v>20000000</v>
      </c>
    </row>
    <row r="666" spans="1:10" ht="20.100000000000001" customHeight="1" x14ac:dyDescent="0.25">
      <c r="A666" s="5" t="s">
        <v>1724</v>
      </c>
      <c r="C666" s="11" t="s">
        <v>16</v>
      </c>
      <c r="D666" s="11" t="s">
        <v>53</v>
      </c>
      <c r="E666" s="11" t="s">
        <v>11</v>
      </c>
      <c r="F666" s="11" t="s">
        <v>12</v>
      </c>
      <c r="G666" s="131" t="s">
        <v>7146</v>
      </c>
      <c r="H666" s="131"/>
      <c r="J666" s="7">
        <v>50000000</v>
      </c>
    </row>
    <row r="667" spans="1:10" ht="20.100000000000001" customHeight="1" x14ac:dyDescent="0.25">
      <c r="A667" s="6" t="s">
        <v>1751</v>
      </c>
      <c r="B667" s="6" t="s">
        <v>1752</v>
      </c>
      <c r="J667" s="8">
        <v>14030000</v>
      </c>
    </row>
    <row r="668" spans="1:10" ht="20.100000000000001" customHeight="1" x14ac:dyDescent="0.25">
      <c r="A668" s="5" t="s">
        <v>1757</v>
      </c>
      <c r="C668" s="11" t="s">
        <v>16</v>
      </c>
      <c r="D668" s="11" t="s">
        <v>56</v>
      </c>
      <c r="E668" s="11" t="s">
        <v>11</v>
      </c>
      <c r="F668" s="11" t="s">
        <v>12</v>
      </c>
      <c r="G668" s="131" t="s">
        <v>57</v>
      </c>
      <c r="H668" s="131"/>
      <c r="J668" s="7">
        <v>14030000</v>
      </c>
    </row>
    <row r="669" spans="1:10" ht="20.100000000000001" customHeight="1" x14ac:dyDescent="0.25">
      <c r="A669" s="6" t="s">
        <v>1759</v>
      </c>
      <c r="B669" s="6" t="s">
        <v>1760</v>
      </c>
      <c r="J669" s="10">
        <v>112206000</v>
      </c>
    </row>
    <row r="670" spans="1:10" ht="20.100000000000001" customHeight="1" x14ac:dyDescent="0.25">
      <c r="A670" s="6" t="s">
        <v>1761</v>
      </c>
      <c r="B670" s="6" t="s">
        <v>1762</v>
      </c>
      <c r="J670" s="12">
        <v>53456000</v>
      </c>
    </row>
    <row r="671" spans="1:10" ht="20.100000000000001" customHeight="1" x14ac:dyDescent="0.25">
      <c r="A671" s="6" t="s">
        <v>1767</v>
      </c>
      <c r="B671" s="6" t="s">
        <v>7149</v>
      </c>
      <c r="J671" s="9">
        <v>53456000</v>
      </c>
    </row>
    <row r="672" spans="1:10" ht="20.100000000000001" customHeight="1" x14ac:dyDescent="0.25">
      <c r="A672" s="5" t="s">
        <v>1767</v>
      </c>
      <c r="C672" s="11" t="s">
        <v>9</v>
      </c>
      <c r="D672" s="11" t="s">
        <v>41</v>
      </c>
      <c r="E672" s="11" t="s">
        <v>11</v>
      </c>
      <c r="F672" s="11" t="s">
        <v>1881</v>
      </c>
      <c r="G672" s="131" t="s">
        <v>21</v>
      </c>
      <c r="H672" s="131"/>
      <c r="J672" s="7">
        <v>24385000</v>
      </c>
    </row>
    <row r="673" spans="1:10" ht="60" customHeight="1" x14ac:dyDescent="0.25">
      <c r="G673" s="131" t="s">
        <v>4802</v>
      </c>
      <c r="H673" s="131"/>
    </row>
    <row r="674" spans="1:10" ht="20.100000000000001" customHeight="1" x14ac:dyDescent="0.25">
      <c r="G674" s="131" t="s">
        <v>2101</v>
      </c>
      <c r="H674" s="131"/>
    </row>
    <row r="675" spans="1:10" ht="20.100000000000001" customHeight="1" x14ac:dyDescent="0.25">
      <c r="A675" s="5" t="s">
        <v>1767</v>
      </c>
      <c r="C675" s="11" t="s">
        <v>9</v>
      </c>
      <c r="D675" s="11" t="s">
        <v>41</v>
      </c>
      <c r="E675" s="11" t="s">
        <v>11</v>
      </c>
      <c r="F675" s="11" t="s">
        <v>1278</v>
      </c>
      <c r="G675" s="131" t="s">
        <v>21</v>
      </c>
      <c r="H675" s="131"/>
      <c r="J675" s="7">
        <v>10511000</v>
      </c>
    </row>
    <row r="676" spans="1:10" ht="60" customHeight="1" x14ac:dyDescent="0.25">
      <c r="G676" s="131" t="s">
        <v>4803</v>
      </c>
      <c r="H676" s="131"/>
    </row>
    <row r="677" spans="1:10" ht="20.100000000000001" customHeight="1" x14ac:dyDescent="0.25">
      <c r="G677" s="131" t="s">
        <v>2101</v>
      </c>
      <c r="H677" s="131"/>
    </row>
    <row r="678" spans="1:10" ht="20.100000000000001" customHeight="1" x14ac:dyDescent="0.25">
      <c r="A678" s="5" t="s">
        <v>1767</v>
      </c>
      <c r="C678" s="11" t="s">
        <v>9</v>
      </c>
      <c r="D678" s="11" t="s">
        <v>41</v>
      </c>
      <c r="E678" s="11" t="s">
        <v>59</v>
      </c>
      <c r="F678" s="11" t="s">
        <v>1318</v>
      </c>
      <c r="G678" s="131" t="s">
        <v>89</v>
      </c>
      <c r="H678" s="131"/>
      <c r="J678" s="7">
        <v>12980000</v>
      </c>
    </row>
    <row r="679" spans="1:10" ht="75" customHeight="1" x14ac:dyDescent="0.25">
      <c r="G679" s="131" t="s">
        <v>5281</v>
      </c>
      <c r="H679" s="131"/>
    </row>
    <row r="680" spans="1:10" ht="20.100000000000001" customHeight="1" x14ac:dyDescent="0.25">
      <c r="G680" s="131" t="s">
        <v>5282</v>
      </c>
      <c r="H680" s="131"/>
    </row>
    <row r="681" spans="1:10" ht="20.100000000000001" customHeight="1" x14ac:dyDescent="0.25">
      <c r="A681" s="5" t="s">
        <v>1767</v>
      </c>
      <c r="C681" s="11" t="s">
        <v>9</v>
      </c>
      <c r="D681" s="11" t="s">
        <v>41</v>
      </c>
      <c r="E681" s="11" t="s">
        <v>5269</v>
      </c>
      <c r="F681" s="11" t="s">
        <v>1359</v>
      </c>
      <c r="G681" s="131" t="s">
        <v>91</v>
      </c>
      <c r="H681" s="131"/>
      <c r="J681" s="7">
        <v>5580000</v>
      </c>
    </row>
    <row r="682" spans="1:10" ht="45" customHeight="1" x14ac:dyDescent="0.25">
      <c r="G682" s="131" t="s">
        <v>4259</v>
      </c>
      <c r="H682" s="131"/>
    </row>
    <row r="683" spans="1:10" ht="20.100000000000001" customHeight="1" x14ac:dyDescent="0.25">
      <c r="G683" s="131" t="s">
        <v>5283</v>
      </c>
      <c r="H683" s="131"/>
    </row>
    <row r="684" spans="1:10" ht="20.100000000000001" customHeight="1" x14ac:dyDescent="0.25">
      <c r="A684" s="6" t="s">
        <v>1778</v>
      </c>
      <c r="B684" s="6" t="s">
        <v>1779</v>
      </c>
      <c r="J684" s="8">
        <v>750000</v>
      </c>
    </row>
    <row r="685" spans="1:10" ht="20.100000000000001" customHeight="1" x14ac:dyDescent="0.25">
      <c r="A685" s="5" t="s">
        <v>1781</v>
      </c>
      <c r="C685" s="11" t="s">
        <v>9</v>
      </c>
      <c r="D685" s="11" t="s">
        <v>59</v>
      </c>
      <c r="E685" s="11" t="s">
        <v>11</v>
      </c>
      <c r="F685" s="11" t="s">
        <v>12</v>
      </c>
      <c r="G685" s="131" t="s">
        <v>78</v>
      </c>
      <c r="H685" s="131"/>
      <c r="J685" s="7">
        <v>750000</v>
      </c>
    </row>
    <row r="686" spans="1:10" ht="20.100000000000001" customHeight="1" x14ac:dyDescent="0.25">
      <c r="A686" s="6" t="s">
        <v>1784</v>
      </c>
      <c r="B686" s="6" t="s">
        <v>1785</v>
      </c>
      <c r="J686" s="8">
        <v>54700000</v>
      </c>
    </row>
    <row r="687" spans="1:10" ht="20.100000000000001" customHeight="1" x14ac:dyDescent="0.25">
      <c r="A687" s="5" t="s">
        <v>1786</v>
      </c>
      <c r="C687" s="11" t="s">
        <v>9</v>
      </c>
      <c r="D687" s="11" t="s">
        <v>59</v>
      </c>
      <c r="E687" s="11" t="s">
        <v>11</v>
      </c>
      <c r="F687" s="11" t="s">
        <v>12</v>
      </c>
      <c r="G687" s="131" t="s">
        <v>61</v>
      </c>
      <c r="H687" s="131"/>
      <c r="J687" s="7">
        <v>27700000</v>
      </c>
    </row>
    <row r="688" spans="1:10" ht="20.100000000000001" customHeight="1" x14ac:dyDescent="0.25">
      <c r="A688" s="5" t="s">
        <v>1792</v>
      </c>
      <c r="C688" s="11" t="s">
        <v>9</v>
      </c>
      <c r="D688" s="11" t="s">
        <v>59</v>
      </c>
      <c r="E688" s="11" t="s">
        <v>11</v>
      </c>
      <c r="F688" s="11" t="s">
        <v>12</v>
      </c>
      <c r="G688" s="131" t="s">
        <v>7156</v>
      </c>
      <c r="H688" s="131"/>
      <c r="J688" s="7">
        <v>27000000</v>
      </c>
    </row>
    <row r="689" spans="1:10" ht="45" customHeight="1" x14ac:dyDescent="0.25">
      <c r="G689" s="131" t="s">
        <v>4260</v>
      </c>
      <c r="H689" s="131"/>
    </row>
    <row r="690" spans="1:10" ht="20.100000000000001" customHeight="1" x14ac:dyDescent="0.25">
      <c r="A690" s="6" t="s">
        <v>1803</v>
      </c>
      <c r="B690" s="6" t="s">
        <v>3416</v>
      </c>
      <c r="J690" s="8">
        <v>300000</v>
      </c>
    </row>
    <row r="691" spans="1:10" ht="20.100000000000001" customHeight="1" x14ac:dyDescent="0.25">
      <c r="A691" s="5" t="s">
        <v>1804</v>
      </c>
      <c r="C691" s="11" t="s">
        <v>9</v>
      </c>
      <c r="D691" s="11" t="s">
        <v>59</v>
      </c>
      <c r="E691" s="11" t="s">
        <v>11</v>
      </c>
      <c r="F691" s="11" t="s">
        <v>12</v>
      </c>
      <c r="G691" s="131" t="s">
        <v>62</v>
      </c>
      <c r="H691" s="131"/>
      <c r="J691" s="7">
        <v>300000</v>
      </c>
    </row>
    <row r="692" spans="1:10" ht="30" customHeight="1" x14ac:dyDescent="0.25">
      <c r="G692" s="131" t="s">
        <v>4261</v>
      </c>
      <c r="H692" s="131"/>
    </row>
    <row r="693" spans="1:10" ht="20.100000000000001" customHeight="1" x14ac:dyDescent="0.25">
      <c r="A693" s="6" t="s">
        <v>1806</v>
      </c>
      <c r="B693" s="6" t="s">
        <v>1807</v>
      </c>
      <c r="J693" s="10">
        <v>3000000</v>
      </c>
    </row>
    <row r="694" spans="1:10" ht="20.100000000000001" customHeight="1" x14ac:dyDescent="0.25">
      <c r="A694" s="6" t="s">
        <v>1808</v>
      </c>
      <c r="B694" s="6" t="s">
        <v>1809</v>
      </c>
      <c r="J694" s="9">
        <v>3000000</v>
      </c>
    </row>
    <row r="695" spans="1:10" ht="30" customHeight="1" x14ac:dyDescent="0.25">
      <c r="A695" s="5" t="s">
        <v>1808</v>
      </c>
      <c r="C695" s="11" t="s">
        <v>9</v>
      </c>
      <c r="D695" s="11" t="s">
        <v>4821</v>
      </c>
      <c r="E695" s="11" t="s">
        <v>11</v>
      </c>
      <c r="F695" s="11" t="s">
        <v>1881</v>
      </c>
      <c r="G695" s="131" t="s">
        <v>4262</v>
      </c>
      <c r="H695" s="131"/>
      <c r="J695" s="7">
        <v>3000000</v>
      </c>
    </row>
    <row r="696" spans="1:10" ht="30" customHeight="1" x14ac:dyDescent="0.25">
      <c r="G696" s="131" t="s">
        <v>4840</v>
      </c>
      <c r="H696" s="131"/>
    </row>
    <row r="697" spans="1:10" ht="20.100000000000001" customHeight="1" x14ac:dyDescent="0.25">
      <c r="G697" s="131" t="s">
        <v>4841</v>
      </c>
      <c r="H697" s="131"/>
    </row>
    <row r="700" spans="1:10" ht="15.75" thickBot="1" x14ac:dyDescent="0.3">
      <c r="A700" s="4" t="s">
        <v>4842</v>
      </c>
      <c r="B700" s="84"/>
      <c r="C700" s="84"/>
      <c r="D700" s="84"/>
      <c r="E700" s="84"/>
      <c r="F700" s="84"/>
      <c r="G700" s="84"/>
      <c r="H700" s="84"/>
      <c r="I700" s="84"/>
      <c r="J700" s="14">
        <v>16420000000</v>
      </c>
    </row>
    <row r="702" spans="1:10" x14ac:dyDescent="0.25">
      <c r="A702" s="87" t="s">
        <v>4843</v>
      </c>
      <c r="B702" s="88"/>
      <c r="C702" s="88"/>
      <c r="D702" s="88"/>
      <c r="E702" s="88"/>
      <c r="F702" s="88"/>
      <c r="G702" s="88"/>
      <c r="H702" s="88"/>
    </row>
    <row r="704" spans="1:10" x14ac:dyDescent="0.25">
      <c r="A704" s="132" t="s">
        <v>2092</v>
      </c>
      <c r="B704" s="132"/>
      <c r="C704" s="132"/>
      <c r="D704" s="132"/>
      <c r="E704" s="132"/>
      <c r="F704" s="132"/>
      <c r="G704" s="132"/>
      <c r="H704" s="132"/>
      <c r="I704" s="132"/>
      <c r="J704" s="132"/>
    </row>
    <row r="706" spans="1:10" x14ac:dyDescent="0.25">
      <c r="D706" s="3" t="s">
        <v>2140</v>
      </c>
      <c r="E706" s="3" t="s">
        <v>2100</v>
      </c>
    </row>
    <row r="707" spans="1:10" ht="15.75" thickBot="1" x14ac:dyDescent="0.3">
      <c r="F707" s="3" t="s">
        <v>2103</v>
      </c>
      <c r="J707" s="14">
        <v>10020630000</v>
      </c>
    </row>
    <row r="708" spans="1:10" x14ac:dyDescent="0.25">
      <c r="D708" s="85" t="s">
        <v>9</v>
      </c>
      <c r="E708" s="85" t="s">
        <v>2139</v>
      </c>
      <c r="J708" s="7">
        <v>9680630000</v>
      </c>
    </row>
    <row r="709" spans="1:10" x14ac:dyDescent="0.25">
      <c r="D709" s="5" t="s">
        <v>16</v>
      </c>
      <c r="E709" s="5" t="s">
        <v>2145</v>
      </c>
      <c r="J709" s="7">
        <v>340000000</v>
      </c>
    </row>
    <row r="712" spans="1:10" x14ac:dyDescent="0.25">
      <c r="A712" s="132" t="s">
        <v>2091</v>
      </c>
      <c r="B712" s="132"/>
      <c r="C712" s="132"/>
      <c r="D712" s="132"/>
      <c r="E712" s="132"/>
      <c r="F712" s="132"/>
      <c r="G712" s="132"/>
      <c r="H712" s="132"/>
      <c r="I712" s="132"/>
      <c r="J712" s="132"/>
    </row>
    <row r="713" spans="1:10" x14ac:dyDescent="0.25">
      <c r="A713" s="86" t="s">
        <v>2097</v>
      </c>
      <c r="C713" s="86" t="s">
        <v>2098</v>
      </c>
      <c r="D713" s="86" t="s">
        <v>3</v>
      </c>
      <c r="E713" s="86" t="s">
        <v>2099</v>
      </c>
      <c r="F713" s="86" t="s">
        <v>1880</v>
      </c>
      <c r="G713" s="6" t="s">
        <v>2100</v>
      </c>
      <c r="J713" s="86" t="s">
        <v>8713</v>
      </c>
    </row>
    <row r="715" spans="1:10" ht="15.75" thickBot="1" x14ac:dyDescent="0.3">
      <c r="G715" s="13" t="s">
        <v>2103</v>
      </c>
      <c r="J715" s="14">
        <v>10020630000</v>
      </c>
    </row>
    <row r="716" spans="1:10" ht="20.100000000000001" customHeight="1" x14ac:dyDescent="0.25">
      <c r="A716" s="6" t="s">
        <v>1232</v>
      </c>
      <c r="B716" s="6" t="s">
        <v>1233</v>
      </c>
      <c r="J716" s="10">
        <v>3122860000</v>
      </c>
    </row>
    <row r="717" spans="1:10" ht="20.100000000000001" customHeight="1" x14ac:dyDescent="0.25">
      <c r="A717" s="6" t="s">
        <v>9</v>
      </c>
      <c r="B717" s="6" t="s">
        <v>1237</v>
      </c>
      <c r="J717" s="9">
        <v>1286785600</v>
      </c>
    </row>
    <row r="718" spans="1:10" ht="20.100000000000001" customHeight="1" x14ac:dyDescent="0.25">
      <c r="A718" s="5" t="s">
        <v>1240</v>
      </c>
      <c r="C718" s="11" t="s">
        <v>9</v>
      </c>
      <c r="D718" s="11" t="s">
        <v>10</v>
      </c>
      <c r="E718" s="11" t="s">
        <v>10</v>
      </c>
      <c r="F718" s="11" t="s">
        <v>12</v>
      </c>
      <c r="G718" s="131" t="s">
        <v>7116</v>
      </c>
      <c r="H718" s="131"/>
      <c r="J718" s="7">
        <v>1286785600</v>
      </c>
    </row>
    <row r="719" spans="1:10" ht="20.100000000000001" customHeight="1" x14ac:dyDescent="0.25">
      <c r="A719" s="6" t="s">
        <v>1257</v>
      </c>
      <c r="B719" s="6" t="s">
        <v>1258</v>
      </c>
      <c r="J719" s="8">
        <v>6000000</v>
      </c>
    </row>
    <row r="720" spans="1:10" ht="20.100000000000001" customHeight="1" x14ac:dyDescent="0.25">
      <c r="A720" s="5" t="s">
        <v>1261</v>
      </c>
      <c r="C720" s="11" t="s">
        <v>9</v>
      </c>
      <c r="D720" s="11" t="s">
        <v>10</v>
      </c>
      <c r="E720" s="11" t="s">
        <v>10</v>
      </c>
      <c r="F720" s="11" t="s">
        <v>12</v>
      </c>
      <c r="G720" s="131" t="s">
        <v>13</v>
      </c>
      <c r="H720" s="131"/>
      <c r="J720" s="7">
        <v>6000000</v>
      </c>
    </row>
    <row r="721" spans="1:10" ht="20.100000000000001" customHeight="1" x14ac:dyDescent="0.25">
      <c r="A721" s="6" t="s">
        <v>1279</v>
      </c>
      <c r="B721" s="6" t="s">
        <v>1280</v>
      </c>
      <c r="J721" s="8">
        <v>1353974400</v>
      </c>
    </row>
    <row r="722" spans="1:10" ht="20.100000000000001" customHeight="1" x14ac:dyDescent="0.25">
      <c r="A722" s="5" t="s">
        <v>1282</v>
      </c>
      <c r="C722" s="11" t="s">
        <v>9</v>
      </c>
      <c r="D722" s="11" t="s">
        <v>10</v>
      </c>
      <c r="E722" s="11" t="s">
        <v>10</v>
      </c>
      <c r="F722" s="11" t="s">
        <v>12</v>
      </c>
      <c r="G722" s="131" t="s">
        <v>1283</v>
      </c>
      <c r="H722" s="131"/>
      <c r="J722" s="7">
        <v>205038000</v>
      </c>
    </row>
    <row r="723" spans="1:10" ht="20.100000000000001" customHeight="1" x14ac:dyDescent="0.25">
      <c r="A723" s="5" t="s">
        <v>1286</v>
      </c>
      <c r="C723" s="11" t="s">
        <v>9</v>
      </c>
      <c r="D723" s="11" t="s">
        <v>10</v>
      </c>
      <c r="E723" s="11" t="s">
        <v>10</v>
      </c>
      <c r="F723" s="11" t="s">
        <v>12</v>
      </c>
      <c r="G723" s="131" t="s">
        <v>1287</v>
      </c>
      <c r="H723" s="131"/>
      <c r="J723" s="7">
        <v>396519800</v>
      </c>
    </row>
    <row r="724" spans="1:10" ht="20.100000000000001" customHeight="1" x14ac:dyDescent="0.25">
      <c r="A724" s="5" t="s">
        <v>1290</v>
      </c>
      <c r="C724" s="11" t="s">
        <v>16</v>
      </c>
      <c r="D724" s="11" t="s">
        <v>10</v>
      </c>
      <c r="E724" s="11" t="s">
        <v>10</v>
      </c>
      <c r="F724" s="11" t="s">
        <v>12</v>
      </c>
      <c r="G724" s="131" t="s">
        <v>17</v>
      </c>
      <c r="H724" s="131"/>
      <c r="J724" s="7">
        <v>202000000</v>
      </c>
    </row>
    <row r="725" spans="1:10" ht="20.100000000000001" customHeight="1" x14ac:dyDescent="0.25">
      <c r="A725" s="5" t="s">
        <v>1293</v>
      </c>
      <c r="C725" s="11" t="s">
        <v>9</v>
      </c>
      <c r="D725" s="11" t="s">
        <v>10</v>
      </c>
      <c r="E725" s="11" t="s">
        <v>10</v>
      </c>
      <c r="F725" s="11" t="s">
        <v>12</v>
      </c>
      <c r="G725" s="131" t="s">
        <v>18</v>
      </c>
      <c r="H725" s="131"/>
      <c r="J725" s="7">
        <v>170000000</v>
      </c>
    </row>
    <row r="726" spans="1:10" ht="20.100000000000001" customHeight="1" x14ac:dyDescent="0.25">
      <c r="A726" s="5" t="s">
        <v>1296</v>
      </c>
      <c r="C726" s="11" t="s">
        <v>9</v>
      </c>
      <c r="D726" s="11" t="s">
        <v>10</v>
      </c>
      <c r="E726" s="11" t="s">
        <v>10</v>
      </c>
      <c r="F726" s="11" t="s">
        <v>12</v>
      </c>
      <c r="G726" s="131" t="s">
        <v>19</v>
      </c>
      <c r="H726" s="131"/>
      <c r="J726" s="7">
        <v>380416600</v>
      </c>
    </row>
    <row r="727" spans="1:10" ht="20.100000000000001" customHeight="1" x14ac:dyDescent="0.25">
      <c r="A727" s="6" t="s">
        <v>1299</v>
      </c>
      <c r="B727" s="6" t="s">
        <v>1300</v>
      </c>
      <c r="J727" s="10">
        <v>238600000</v>
      </c>
    </row>
    <row r="728" spans="1:10" ht="20.100000000000001" customHeight="1" x14ac:dyDescent="0.25">
      <c r="A728" s="6" t="s">
        <v>1303</v>
      </c>
      <c r="B728" s="6" t="s">
        <v>7118</v>
      </c>
      <c r="J728" s="9">
        <v>226400000</v>
      </c>
    </row>
    <row r="729" spans="1:10" ht="20.100000000000001" customHeight="1" x14ac:dyDescent="0.25">
      <c r="A729" s="5" t="s">
        <v>1303</v>
      </c>
      <c r="C729" s="11" t="s">
        <v>9</v>
      </c>
      <c r="D729" s="11" t="s">
        <v>20</v>
      </c>
      <c r="E729" s="11" t="s">
        <v>10</v>
      </c>
      <c r="F729" s="11" t="s">
        <v>1881</v>
      </c>
      <c r="G729" s="131" t="s">
        <v>21</v>
      </c>
      <c r="H729" s="131"/>
      <c r="J729" s="7">
        <v>226400000</v>
      </c>
    </row>
    <row r="730" spans="1:10" ht="60" customHeight="1" x14ac:dyDescent="0.25">
      <c r="G730" s="131" t="s">
        <v>4797</v>
      </c>
      <c r="H730" s="131"/>
    </row>
    <row r="731" spans="1:10" ht="20.100000000000001" customHeight="1" x14ac:dyDescent="0.25">
      <c r="G731" s="131" t="s">
        <v>2101</v>
      </c>
      <c r="H731" s="131"/>
    </row>
    <row r="732" spans="1:10" ht="20.100000000000001" customHeight="1" x14ac:dyDescent="0.25">
      <c r="A732" s="6" t="s">
        <v>1316</v>
      </c>
      <c r="B732" s="6" t="s">
        <v>7122</v>
      </c>
      <c r="J732" s="8">
        <v>12200000</v>
      </c>
    </row>
    <row r="733" spans="1:10" ht="20.100000000000001" customHeight="1" x14ac:dyDescent="0.25">
      <c r="A733" s="5" t="s">
        <v>1316</v>
      </c>
      <c r="C733" s="11" t="s">
        <v>9</v>
      </c>
      <c r="D733" s="11" t="s">
        <v>20</v>
      </c>
      <c r="E733" s="11" t="s">
        <v>10</v>
      </c>
      <c r="F733" s="11" t="s">
        <v>1881</v>
      </c>
      <c r="G733" s="131" t="s">
        <v>23</v>
      </c>
      <c r="H733" s="131"/>
      <c r="J733" s="7">
        <v>12200000</v>
      </c>
    </row>
    <row r="734" spans="1:10" ht="30" customHeight="1" x14ac:dyDescent="0.25">
      <c r="G734" s="131" t="s">
        <v>4798</v>
      </c>
      <c r="H734" s="131"/>
    </row>
    <row r="735" spans="1:10" ht="20.100000000000001" customHeight="1" x14ac:dyDescent="0.25">
      <c r="G735" s="131" t="s">
        <v>2102</v>
      </c>
      <c r="H735" s="131"/>
    </row>
    <row r="736" spans="1:10" ht="20.100000000000001" customHeight="1" x14ac:dyDescent="0.25">
      <c r="A736" s="6" t="s">
        <v>1319</v>
      </c>
      <c r="B736" s="6" t="s">
        <v>1320</v>
      </c>
      <c r="J736" s="10">
        <v>234500000</v>
      </c>
    </row>
    <row r="737" spans="1:10" ht="20.100000000000001" customHeight="1" x14ac:dyDescent="0.25">
      <c r="A737" s="6" t="s">
        <v>1322</v>
      </c>
      <c r="B737" s="6" t="s">
        <v>7123</v>
      </c>
      <c r="J737" s="9">
        <v>124400000</v>
      </c>
    </row>
    <row r="738" spans="1:10" ht="20.100000000000001" customHeight="1" x14ac:dyDescent="0.25">
      <c r="A738" s="5" t="s">
        <v>1322</v>
      </c>
      <c r="C738" s="11" t="s">
        <v>9</v>
      </c>
      <c r="D738" s="11" t="s">
        <v>20</v>
      </c>
      <c r="E738" s="11" t="s">
        <v>10</v>
      </c>
      <c r="F738" s="11" t="s">
        <v>1881</v>
      </c>
      <c r="G738" s="131" t="s">
        <v>21</v>
      </c>
      <c r="H738" s="131"/>
      <c r="J738" s="7">
        <v>124400000</v>
      </c>
    </row>
    <row r="739" spans="1:10" ht="60" customHeight="1" x14ac:dyDescent="0.25">
      <c r="G739" s="131" t="s">
        <v>4799</v>
      </c>
      <c r="H739" s="131"/>
    </row>
    <row r="740" spans="1:10" ht="20.100000000000001" customHeight="1" x14ac:dyDescent="0.25">
      <c r="G740" s="131" t="s">
        <v>2101</v>
      </c>
      <c r="H740" s="131"/>
    </row>
    <row r="741" spans="1:10" ht="20.100000000000001" customHeight="1" x14ac:dyDescent="0.25">
      <c r="A741" s="6" t="s">
        <v>1324</v>
      </c>
      <c r="B741" s="6" t="s">
        <v>7124</v>
      </c>
      <c r="J741" s="8">
        <v>36700000</v>
      </c>
    </row>
    <row r="742" spans="1:10" ht="20.100000000000001" customHeight="1" x14ac:dyDescent="0.25">
      <c r="A742" s="5" t="s">
        <v>1324</v>
      </c>
      <c r="C742" s="11" t="s">
        <v>9</v>
      </c>
      <c r="D742" s="11" t="s">
        <v>20</v>
      </c>
      <c r="E742" s="11" t="s">
        <v>10</v>
      </c>
      <c r="F742" s="11" t="s">
        <v>1881</v>
      </c>
      <c r="G742" s="131" t="s">
        <v>21</v>
      </c>
      <c r="H742" s="131"/>
      <c r="J742" s="7">
        <v>36700000</v>
      </c>
    </row>
    <row r="743" spans="1:10" ht="45" customHeight="1" x14ac:dyDescent="0.25">
      <c r="G743" s="131" t="s">
        <v>4800</v>
      </c>
      <c r="H743" s="131"/>
    </row>
    <row r="744" spans="1:10" ht="20.100000000000001" customHeight="1" x14ac:dyDescent="0.25">
      <c r="G744" s="131" t="s">
        <v>2101</v>
      </c>
      <c r="H744" s="131"/>
    </row>
    <row r="745" spans="1:10" ht="20.100000000000001" customHeight="1" x14ac:dyDescent="0.25">
      <c r="A745" s="6" t="s">
        <v>1326</v>
      </c>
      <c r="B745" s="6" t="s">
        <v>7125</v>
      </c>
      <c r="J745" s="8">
        <v>73400000</v>
      </c>
    </row>
    <row r="746" spans="1:10" ht="20.100000000000001" customHeight="1" x14ac:dyDescent="0.25">
      <c r="A746" s="5" t="s">
        <v>1326</v>
      </c>
      <c r="C746" s="11" t="s">
        <v>9</v>
      </c>
      <c r="D746" s="11" t="s">
        <v>20</v>
      </c>
      <c r="E746" s="11" t="s">
        <v>10</v>
      </c>
      <c r="F746" s="11" t="s">
        <v>1881</v>
      </c>
      <c r="G746" s="131" t="s">
        <v>21</v>
      </c>
      <c r="H746" s="131"/>
      <c r="J746" s="7">
        <v>73400000</v>
      </c>
    </row>
    <row r="747" spans="1:10" ht="45" customHeight="1" x14ac:dyDescent="0.25">
      <c r="G747" s="131" t="s">
        <v>4801</v>
      </c>
      <c r="H747" s="131"/>
    </row>
    <row r="748" spans="1:10" ht="20.100000000000001" customHeight="1" x14ac:dyDescent="0.25">
      <c r="G748" s="131" t="s">
        <v>2101</v>
      </c>
      <c r="H748" s="131"/>
    </row>
    <row r="749" spans="1:10" ht="20.100000000000001" customHeight="1" x14ac:dyDescent="0.25">
      <c r="A749" s="6" t="s">
        <v>1334</v>
      </c>
      <c r="B749" s="6" t="s">
        <v>1335</v>
      </c>
      <c r="J749" s="8">
        <v>3000000</v>
      </c>
    </row>
    <row r="750" spans="1:10" ht="20.100000000000001" customHeight="1" x14ac:dyDescent="0.25">
      <c r="A750" s="5" t="s">
        <v>1337</v>
      </c>
      <c r="C750" s="11" t="s">
        <v>9</v>
      </c>
      <c r="D750" s="11" t="s">
        <v>10</v>
      </c>
      <c r="E750" s="11" t="s">
        <v>10</v>
      </c>
      <c r="F750" s="11" t="s">
        <v>12</v>
      </c>
      <c r="G750" s="131" t="s">
        <v>1338</v>
      </c>
      <c r="H750" s="131"/>
      <c r="J750" s="7">
        <v>3000000</v>
      </c>
    </row>
    <row r="751" spans="1:10" ht="20.100000000000001" customHeight="1" x14ac:dyDescent="0.25">
      <c r="A751" s="6" t="s">
        <v>1344</v>
      </c>
      <c r="B751" s="6" t="s">
        <v>1345</v>
      </c>
      <c r="J751" s="10">
        <v>488450000</v>
      </c>
    </row>
    <row r="752" spans="1:10" ht="20.100000000000001" customHeight="1" x14ac:dyDescent="0.25">
      <c r="A752" s="6" t="s">
        <v>1231</v>
      </c>
      <c r="B752" s="6" t="s">
        <v>3252</v>
      </c>
      <c r="J752" s="9">
        <v>144000000</v>
      </c>
    </row>
    <row r="753" spans="1:10" ht="20.100000000000001" customHeight="1" x14ac:dyDescent="0.25">
      <c r="A753" s="5" t="s">
        <v>1351</v>
      </c>
      <c r="C753" s="11" t="s">
        <v>9</v>
      </c>
      <c r="D753" s="11" t="s">
        <v>11</v>
      </c>
      <c r="E753" s="11" t="s">
        <v>10</v>
      </c>
      <c r="F753" s="11" t="s">
        <v>12</v>
      </c>
      <c r="G753" s="131" t="s">
        <v>31</v>
      </c>
      <c r="H753" s="131"/>
      <c r="J753" s="7">
        <v>132000000</v>
      </c>
    </row>
    <row r="754" spans="1:10" ht="20.100000000000001" customHeight="1" x14ac:dyDescent="0.25">
      <c r="A754" s="5" t="s">
        <v>1356</v>
      </c>
      <c r="C754" s="11" t="s">
        <v>9</v>
      </c>
      <c r="D754" s="11" t="s">
        <v>11</v>
      </c>
      <c r="E754" s="11" t="s">
        <v>10</v>
      </c>
      <c r="F754" s="11" t="s">
        <v>12</v>
      </c>
      <c r="G754" s="131" t="s">
        <v>7126</v>
      </c>
      <c r="H754" s="131"/>
      <c r="J754" s="7">
        <v>12000000</v>
      </c>
    </row>
    <row r="755" spans="1:10" ht="20.100000000000001" customHeight="1" x14ac:dyDescent="0.25">
      <c r="A755" s="6" t="s">
        <v>1239</v>
      </c>
      <c r="B755" s="6" t="s">
        <v>1360</v>
      </c>
      <c r="J755" s="8">
        <v>84900000</v>
      </c>
    </row>
    <row r="756" spans="1:10" ht="20.100000000000001" customHeight="1" x14ac:dyDescent="0.25">
      <c r="A756" s="5" t="s">
        <v>1361</v>
      </c>
      <c r="C756" s="11" t="s">
        <v>9</v>
      </c>
      <c r="D756" s="11" t="s">
        <v>11</v>
      </c>
      <c r="E756" s="11" t="s">
        <v>10</v>
      </c>
      <c r="F756" s="11" t="s">
        <v>12</v>
      </c>
      <c r="G756" s="131" t="s">
        <v>7127</v>
      </c>
      <c r="H756" s="131"/>
      <c r="J756" s="7">
        <v>4000000</v>
      </c>
    </row>
    <row r="757" spans="1:10" ht="20.100000000000001" customHeight="1" x14ac:dyDescent="0.25">
      <c r="A757" s="5" t="s">
        <v>1364</v>
      </c>
      <c r="C757" s="11" t="s">
        <v>9</v>
      </c>
      <c r="D757" s="11" t="s">
        <v>11</v>
      </c>
      <c r="E757" s="11" t="s">
        <v>10</v>
      </c>
      <c r="F757" s="11" t="s">
        <v>12</v>
      </c>
      <c r="G757" s="131" t="s">
        <v>1365</v>
      </c>
      <c r="H757" s="131"/>
      <c r="J757" s="7">
        <v>47000000</v>
      </c>
    </row>
    <row r="758" spans="1:10" ht="20.100000000000001" customHeight="1" x14ac:dyDescent="0.25">
      <c r="A758" s="5" t="s">
        <v>1367</v>
      </c>
      <c r="C758" s="11" t="s">
        <v>9</v>
      </c>
      <c r="D758" s="11" t="s">
        <v>11</v>
      </c>
      <c r="E758" s="11" t="s">
        <v>10</v>
      </c>
      <c r="F758" s="11" t="s">
        <v>12</v>
      </c>
      <c r="G758" s="131" t="s">
        <v>33</v>
      </c>
      <c r="H758" s="131"/>
      <c r="J758" s="7">
        <v>1900000</v>
      </c>
    </row>
    <row r="759" spans="1:10" ht="20.100000000000001" customHeight="1" x14ac:dyDescent="0.25">
      <c r="A759" s="5" t="s">
        <v>1369</v>
      </c>
      <c r="C759" s="11" t="s">
        <v>9</v>
      </c>
      <c r="D759" s="11" t="s">
        <v>11</v>
      </c>
      <c r="E759" s="11" t="s">
        <v>10</v>
      </c>
      <c r="F759" s="11" t="s">
        <v>12</v>
      </c>
      <c r="G759" s="131" t="s">
        <v>34</v>
      </c>
      <c r="H759" s="131"/>
      <c r="J759" s="7">
        <v>32000000</v>
      </c>
    </row>
    <row r="760" spans="1:10" ht="20.100000000000001" customHeight="1" x14ac:dyDescent="0.25">
      <c r="A760" s="6" t="s">
        <v>1249</v>
      </c>
      <c r="B760" s="6" t="s">
        <v>1373</v>
      </c>
      <c r="J760" s="8">
        <v>16150000</v>
      </c>
    </row>
    <row r="761" spans="1:10" ht="20.100000000000001" customHeight="1" x14ac:dyDescent="0.25">
      <c r="A761" s="5" t="s">
        <v>1376</v>
      </c>
      <c r="C761" s="11" t="s">
        <v>9</v>
      </c>
      <c r="D761" s="11" t="s">
        <v>11</v>
      </c>
      <c r="E761" s="11" t="s">
        <v>10</v>
      </c>
      <c r="F761" s="11" t="s">
        <v>12</v>
      </c>
      <c r="G761" s="131" t="s">
        <v>3480</v>
      </c>
      <c r="H761" s="131"/>
      <c r="J761" s="7">
        <v>3500000</v>
      </c>
    </row>
    <row r="762" spans="1:10" ht="20.100000000000001" customHeight="1" x14ac:dyDescent="0.25">
      <c r="A762" s="5" t="s">
        <v>1380</v>
      </c>
      <c r="C762" s="11" t="s">
        <v>9</v>
      </c>
      <c r="D762" s="11" t="s">
        <v>11</v>
      </c>
      <c r="E762" s="11" t="s">
        <v>10</v>
      </c>
      <c r="F762" s="11" t="s">
        <v>12</v>
      </c>
      <c r="G762" s="131" t="s">
        <v>1381</v>
      </c>
      <c r="H762" s="131"/>
      <c r="J762" s="7">
        <v>1500000</v>
      </c>
    </row>
    <row r="763" spans="1:10" ht="30" customHeight="1" x14ac:dyDescent="0.25">
      <c r="A763" s="5" t="s">
        <v>1388</v>
      </c>
      <c r="C763" s="11" t="s">
        <v>9</v>
      </c>
      <c r="D763" s="11" t="s">
        <v>11</v>
      </c>
      <c r="E763" s="11" t="s">
        <v>10</v>
      </c>
      <c r="F763" s="11" t="s">
        <v>12</v>
      </c>
      <c r="G763" s="131" t="s">
        <v>1389</v>
      </c>
      <c r="H763" s="131"/>
      <c r="J763" s="7">
        <v>150000</v>
      </c>
    </row>
    <row r="764" spans="1:10" ht="30" customHeight="1" x14ac:dyDescent="0.25">
      <c r="G764" s="131" t="s">
        <v>5748</v>
      </c>
      <c r="H764" s="131"/>
    </row>
    <row r="765" spans="1:10" ht="20.100000000000001" customHeight="1" x14ac:dyDescent="0.25">
      <c r="A765" s="5" t="s">
        <v>1391</v>
      </c>
      <c r="C765" s="11" t="s">
        <v>9</v>
      </c>
      <c r="D765" s="11" t="s">
        <v>11</v>
      </c>
      <c r="E765" s="11" t="s">
        <v>10</v>
      </c>
      <c r="F765" s="11" t="s">
        <v>12</v>
      </c>
      <c r="G765" s="131" t="s">
        <v>7129</v>
      </c>
      <c r="H765" s="131"/>
      <c r="J765" s="7">
        <v>11000000</v>
      </c>
    </row>
    <row r="766" spans="1:10" ht="20.100000000000001" customHeight="1" x14ac:dyDescent="0.25">
      <c r="A766" s="6" t="s">
        <v>1393</v>
      </c>
      <c r="B766" s="6" t="s">
        <v>1394</v>
      </c>
      <c r="J766" s="8">
        <v>23500000</v>
      </c>
    </row>
    <row r="767" spans="1:10" ht="20.100000000000001" customHeight="1" x14ac:dyDescent="0.25">
      <c r="A767" s="5" t="s">
        <v>1396</v>
      </c>
      <c r="C767" s="11" t="s">
        <v>9</v>
      </c>
      <c r="D767" s="11" t="s">
        <v>11</v>
      </c>
      <c r="E767" s="11" t="s">
        <v>10</v>
      </c>
      <c r="F767" s="11" t="s">
        <v>12</v>
      </c>
      <c r="G767" s="131" t="s">
        <v>1397</v>
      </c>
      <c r="H767" s="131"/>
      <c r="J767" s="7">
        <v>500000</v>
      </c>
    </row>
    <row r="768" spans="1:10" ht="15" customHeight="1" x14ac:dyDescent="0.25">
      <c r="G768" s="131" t="s">
        <v>5749</v>
      </c>
      <c r="H768" s="131"/>
    </row>
    <row r="769" spans="1:10" ht="20.100000000000001" customHeight="1" x14ac:dyDescent="0.25">
      <c r="A769" s="5" t="s">
        <v>1411</v>
      </c>
      <c r="C769" s="11" t="s">
        <v>9</v>
      </c>
      <c r="D769" s="11" t="s">
        <v>11</v>
      </c>
      <c r="E769" s="11" t="s">
        <v>10</v>
      </c>
      <c r="F769" s="11" t="s">
        <v>12</v>
      </c>
      <c r="G769" s="131" t="s">
        <v>3478</v>
      </c>
      <c r="H769" s="131"/>
      <c r="J769" s="7">
        <v>22000000</v>
      </c>
    </row>
    <row r="770" spans="1:10" ht="75" customHeight="1" x14ac:dyDescent="0.25">
      <c r="G770" s="131" t="s">
        <v>7174</v>
      </c>
      <c r="H770" s="131"/>
    </row>
    <row r="771" spans="1:10" ht="20.100000000000001" customHeight="1" x14ac:dyDescent="0.25">
      <c r="A771" s="5" t="s">
        <v>1413</v>
      </c>
      <c r="C771" s="11" t="s">
        <v>9</v>
      </c>
      <c r="D771" s="11" t="s">
        <v>11</v>
      </c>
      <c r="E771" s="11" t="s">
        <v>10</v>
      </c>
      <c r="F771" s="11" t="s">
        <v>12</v>
      </c>
      <c r="G771" s="131" t="s">
        <v>1414</v>
      </c>
      <c r="H771" s="131"/>
      <c r="J771" s="7">
        <v>1000000</v>
      </c>
    </row>
    <row r="772" spans="1:10" ht="60" customHeight="1" x14ac:dyDescent="0.25">
      <c r="G772" s="131" t="s">
        <v>5751</v>
      </c>
      <c r="H772" s="131"/>
    </row>
    <row r="773" spans="1:10" ht="20.100000000000001" customHeight="1" x14ac:dyDescent="0.25">
      <c r="A773" s="6" t="s">
        <v>1416</v>
      </c>
      <c r="B773" s="6" t="s">
        <v>1417</v>
      </c>
      <c r="J773" s="8">
        <v>114000000</v>
      </c>
    </row>
    <row r="774" spans="1:10" ht="20.100000000000001" customHeight="1" x14ac:dyDescent="0.25">
      <c r="A774" s="5" t="s">
        <v>1419</v>
      </c>
      <c r="C774" s="11" t="s">
        <v>9</v>
      </c>
      <c r="D774" s="11" t="s">
        <v>11</v>
      </c>
      <c r="E774" s="11" t="s">
        <v>10</v>
      </c>
      <c r="F774" s="11" t="s">
        <v>12</v>
      </c>
      <c r="G774" s="131" t="s">
        <v>1420</v>
      </c>
      <c r="H774" s="131"/>
      <c r="J774" s="7">
        <v>1000000</v>
      </c>
    </row>
    <row r="775" spans="1:10" ht="20.100000000000001" customHeight="1" x14ac:dyDescent="0.25">
      <c r="A775" s="5" t="s">
        <v>1422</v>
      </c>
      <c r="C775" s="11" t="s">
        <v>9</v>
      </c>
      <c r="D775" s="11" t="s">
        <v>11</v>
      </c>
      <c r="E775" s="11" t="s">
        <v>10</v>
      </c>
      <c r="F775" s="11" t="s">
        <v>12</v>
      </c>
      <c r="G775" s="131" t="s">
        <v>1423</v>
      </c>
      <c r="H775" s="131"/>
      <c r="J775" s="7">
        <v>30000000</v>
      </c>
    </row>
    <row r="776" spans="1:10" ht="20.100000000000001" customHeight="1" x14ac:dyDescent="0.25">
      <c r="A776" s="5" t="s">
        <v>1424</v>
      </c>
      <c r="C776" s="11" t="s">
        <v>9</v>
      </c>
      <c r="D776" s="11" t="s">
        <v>11</v>
      </c>
      <c r="E776" s="11" t="s">
        <v>10</v>
      </c>
      <c r="F776" s="11" t="s">
        <v>12</v>
      </c>
      <c r="G776" s="131" t="s">
        <v>38</v>
      </c>
      <c r="H776" s="131"/>
      <c r="J776" s="7">
        <v>45000000</v>
      </c>
    </row>
    <row r="777" spans="1:10" ht="20.100000000000001" customHeight="1" x14ac:dyDescent="0.25">
      <c r="A777" s="5" t="s">
        <v>1426</v>
      </c>
      <c r="C777" s="11" t="s">
        <v>9</v>
      </c>
      <c r="D777" s="11" t="s">
        <v>11</v>
      </c>
      <c r="E777" s="11" t="s">
        <v>10</v>
      </c>
      <c r="F777" s="11" t="s">
        <v>12</v>
      </c>
      <c r="G777" s="131" t="s">
        <v>1427</v>
      </c>
      <c r="H777" s="131"/>
      <c r="J777" s="7">
        <v>38000000</v>
      </c>
    </row>
    <row r="778" spans="1:10" ht="20.100000000000001" customHeight="1" x14ac:dyDescent="0.25">
      <c r="A778" s="6" t="s">
        <v>1429</v>
      </c>
      <c r="B778" s="6" t="s">
        <v>1430</v>
      </c>
      <c r="J778" s="8">
        <v>38000000</v>
      </c>
    </row>
    <row r="779" spans="1:10" ht="20.100000000000001" customHeight="1" x14ac:dyDescent="0.25">
      <c r="A779" s="5" t="s">
        <v>1432</v>
      </c>
      <c r="C779" s="11" t="s">
        <v>9</v>
      </c>
      <c r="D779" s="11" t="s">
        <v>11</v>
      </c>
      <c r="E779" s="11" t="s">
        <v>10</v>
      </c>
      <c r="F779" s="11" t="s">
        <v>12</v>
      </c>
      <c r="G779" s="131" t="s">
        <v>7130</v>
      </c>
      <c r="H779" s="131"/>
      <c r="J779" s="7">
        <v>38000000</v>
      </c>
    </row>
    <row r="780" spans="1:10" ht="20.100000000000001" customHeight="1" x14ac:dyDescent="0.25">
      <c r="A780" s="6" t="s">
        <v>1439</v>
      </c>
      <c r="B780" s="6" t="s">
        <v>1440</v>
      </c>
      <c r="J780" s="8">
        <v>39000000</v>
      </c>
    </row>
    <row r="781" spans="1:10" ht="20.100000000000001" customHeight="1" x14ac:dyDescent="0.25">
      <c r="A781" s="5" t="s">
        <v>1444</v>
      </c>
      <c r="C781" s="11" t="s">
        <v>9</v>
      </c>
      <c r="D781" s="11" t="s">
        <v>11</v>
      </c>
      <c r="E781" s="11" t="s">
        <v>10</v>
      </c>
      <c r="F781" s="11" t="s">
        <v>12</v>
      </c>
      <c r="G781" s="131" t="s">
        <v>3481</v>
      </c>
      <c r="H781" s="131"/>
      <c r="J781" s="7">
        <v>38000000</v>
      </c>
    </row>
    <row r="782" spans="1:10" ht="45" customHeight="1" x14ac:dyDescent="0.25">
      <c r="G782" s="131" t="s">
        <v>4551</v>
      </c>
      <c r="H782" s="131"/>
    </row>
    <row r="783" spans="1:10" ht="20.100000000000001" customHeight="1" x14ac:dyDescent="0.25">
      <c r="A783" s="5" t="s">
        <v>1446</v>
      </c>
      <c r="C783" s="11" t="s">
        <v>9</v>
      </c>
      <c r="D783" s="11" t="s">
        <v>11</v>
      </c>
      <c r="E783" s="11" t="s">
        <v>10</v>
      </c>
      <c r="F783" s="11" t="s">
        <v>12</v>
      </c>
      <c r="G783" s="131" t="s">
        <v>1447</v>
      </c>
      <c r="H783" s="131"/>
      <c r="J783" s="7">
        <v>1000000</v>
      </c>
    </row>
    <row r="784" spans="1:10" ht="20.100000000000001" customHeight="1" x14ac:dyDescent="0.25">
      <c r="A784" s="6" t="s">
        <v>1449</v>
      </c>
      <c r="B784" s="6" t="s">
        <v>1450</v>
      </c>
      <c r="J784" s="8">
        <v>26900000</v>
      </c>
    </row>
    <row r="785" spans="1:10" ht="20.100000000000001" customHeight="1" x14ac:dyDescent="0.25">
      <c r="A785" s="5" t="s">
        <v>1453</v>
      </c>
      <c r="C785" s="11" t="s">
        <v>9</v>
      </c>
      <c r="D785" s="11" t="s">
        <v>11</v>
      </c>
      <c r="E785" s="11" t="s">
        <v>10</v>
      </c>
      <c r="F785" s="11" t="s">
        <v>12</v>
      </c>
      <c r="G785" s="131" t="s">
        <v>39</v>
      </c>
      <c r="H785" s="131"/>
      <c r="J785" s="7">
        <v>6000000</v>
      </c>
    </row>
    <row r="786" spans="1:10" ht="30" customHeight="1" x14ac:dyDescent="0.25">
      <c r="A786" s="5" t="s">
        <v>1460</v>
      </c>
      <c r="C786" s="11" t="s">
        <v>9</v>
      </c>
      <c r="D786" s="11" t="s">
        <v>11</v>
      </c>
      <c r="E786" s="11" t="s">
        <v>10</v>
      </c>
      <c r="F786" s="11" t="s">
        <v>12</v>
      </c>
      <c r="G786" s="131" t="s">
        <v>1461</v>
      </c>
      <c r="H786" s="131"/>
      <c r="J786" s="7">
        <v>1000000</v>
      </c>
    </row>
    <row r="787" spans="1:10" ht="20.100000000000001" customHeight="1" x14ac:dyDescent="0.25">
      <c r="A787" s="5" t="s">
        <v>1463</v>
      </c>
      <c r="C787" s="11" t="s">
        <v>9</v>
      </c>
      <c r="D787" s="11" t="s">
        <v>11</v>
      </c>
      <c r="E787" s="11" t="s">
        <v>10</v>
      </c>
      <c r="F787" s="11" t="s">
        <v>12</v>
      </c>
      <c r="G787" s="131" t="s">
        <v>1464</v>
      </c>
      <c r="H787" s="131"/>
      <c r="J787" s="7">
        <v>14000000</v>
      </c>
    </row>
    <row r="788" spans="1:10" ht="20.100000000000001" customHeight="1" x14ac:dyDescent="0.25">
      <c r="A788" s="5" t="s">
        <v>1466</v>
      </c>
      <c r="C788" s="11" t="s">
        <v>9</v>
      </c>
      <c r="D788" s="11" t="s">
        <v>11</v>
      </c>
      <c r="E788" s="11" t="s">
        <v>10</v>
      </c>
      <c r="F788" s="11" t="s">
        <v>12</v>
      </c>
      <c r="G788" s="131" t="s">
        <v>1467</v>
      </c>
      <c r="H788" s="131"/>
      <c r="J788" s="7">
        <v>2500000</v>
      </c>
    </row>
    <row r="789" spans="1:10" ht="30" customHeight="1" x14ac:dyDescent="0.25">
      <c r="A789" s="5" t="s">
        <v>1469</v>
      </c>
      <c r="C789" s="11" t="s">
        <v>9</v>
      </c>
      <c r="D789" s="11" t="s">
        <v>11</v>
      </c>
      <c r="E789" s="11" t="s">
        <v>10</v>
      </c>
      <c r="F789" s="11" t="s">
        <v>12</v>
      </c>
      <c r="G789" s="131" t="s">
        <v>7132</v>
      </c>
      <c r="H789" s="131"/>
      <c r="J789" s="7">
        <v>1400000</v>
      </c>
    </row>
    <row r="790" spans="1:10" ht="30" customHeight="1" x14ac:dyDescent="0.25">
      <c r="A790" s="5" t="s">
        <v>1471</v>
      </c>
      <c r="C790" s="11" t="s">
        <v>9</v>
      </c>
      <c r="D790" s="11" t="s">
        <v>11</v>
      </c>
      <c r="E790" s="11" t="s">
        <v>10</v>
      </c>
      <c r="F790" s="11" t="s">
        <v>12</v>
      </c>
      <c r="G790" s="131" t="s">
        <v>7133</v>
      </c>
      <c r="H790" s="131"/>
      <c r="J790" s="7">
        <v>500000</v>
      </c>
    </row>
    <row r="791" spans="1:10" ht="20.100000000000001" customHeight="1" x14ac:dyDescent="0.25">
      <c r="A791" s="5" t="s">
        <v>1473</v>
      </c>
      <c r="C791" s="11" t="s">
        <v>9</v>
      </c>
      <c r="D791" s="11" t="s">
        <v>11</v>
      </c>
      <c r="E791" s="11" t="s">
        <v>10</v>
      </c>
      <c r="F791" s="11" t="s">
        <v>12</v>
      </c>
      <c r="G791" s="131" t="s">
        <v>1474</v>
      </c>
      <c r="H791" s="131"/>
      <c r="J791" s="7">
        <v>1500000</v>
      </c>
    </row>
    <row r="792" spans="1:10" ht="20.100000000000001" customHeight="1" x14ac:dyDescent="0.25">
      <c r="A792" s="6" t="s">
        <v>1490</v>
      </c>
      <c r="B792" s="6" t="s">
        <v>1491</v>
      </c>
      <c r="J792" s="8">
        <v>2000000</v>
      </c>
    </row>
    <row r="793" spans="1:10" ht="20.100000000000001" customHeight="1" x14ac:dyDescent="0.25">
      <c r="A793" s="5" t="s">
        <v>1496</v>
      </c>
      <c r="C793" s="11" t="s">
        <v>9</v>
      </c>
      <c r="D793" s="11" t="s">
        <v>11</v>
      </c>
      <c r="E793" s="11" t="s">
        <v>10</v>
      </c>
      <c r="F793" s="11" t="s">
        <v>12</v>
      </c>
      <c r="G793" s="131" t="s">
        <v>43</v>
      </c>
      <c r="H793" s="131"/>
      <c r="J793" s="7">
        <v>1000000</v>
      </c>
    </row>
    <row r="794" spans="1:10" ht="30" customHeight="1" x14ac:dyDescent="0.25">
      <c r="G794" s="131" t="s">
        <v>4552</v>
      </c>
      <c r="H794" s="131"/>
    </row>
    <row r="795" spans="1:10" ht="20.100000000000001" customHeight="1" x14ac:dyDescent="0.25">
      <c r="A795" s="5" t="s">
        <v>1503</v>
      </c>
      <c r="C795" s="11" t="s">
        <v>9</v>
      </c>
      <c r="D795" s="11" t="s">
        <v>11</v>
      </c>
      <c r="E795" s="11" t="s">
        <v>10</v>
      </c>
      <c r="F795" s="11" t="s">
        <v>12</v>
      </c>
      <c r="G795" s="131" t="s">
        <v>44</v>
      </c>
      <c r="H795" s="131"/>
      <c r="J795" s="7">
        <v>1000000</v>
      </c>
    </row>
    <row r="796" spans="1:10" ht="20.100000000000001" customHeight="1" x14ac:dyDescent="0.25">
      <c r="A796" s="6" t="s">
        <v>1508</v>
      </c>
      <c r="B796" s="6" t="s">
        <v>1509</v>
      </c>
      <c r="J796" s="10">
        <v>120320000</v>
      </c>
    </row>
    <row r="797" spans="1:10" ht="20.100000000000001" customHeight="1" x14ac:dyDescent="0.25">
      <c r="A797" s="6" t="s">
        <v>1256</v>
      </c>
      <c r="B797" s="6" t="s">
        <v>1511</v>
      </c>
      <c r="J797" s="9">
        <v>42500000</v>
      </c>
    </row>
    <row r="798" spans="1:10" ht="20.100000000000001" customHeight="1" x14ac:dyDescent="0.25">
      <c r="A798" s="5" t="s">
        <v>1513</v>
      </c>
      <c r="C798" s="11" t="s">
        <v>9</v>
      </c>
      <c r="D798" s="11" t="s">
        <v>11</v>
      </c>
      <c r="E798" s="11" t="s">
        <v>10</v>
      </c>
      <c r="F798" s="11" t="s">
        <v>12</v>
      </c>
      <c r="G798" s="131" t="s">
        <v>45</v>
      </c>
      <c r="H798" s="131"/>
      <c r="J798" s="7">
        <v>39000000</v>
      </c>
    </row>
    <row r="799" spans="1:10" ht="20.100000000000001" customHeight="1" x14ac:dyDescent="0.25">
      <c r="A799" s="5" t="s">
        <v>1514</v>
      </c>
      <c r="C799" s="11" t="s">
        <v>9</v>
      </c>
      <c r="D799" s="11" t="s">
        <v>11</v>
      </c>
      <c r="E799" s="11" t="s">
        <v>10</v>
      </c>
      <c r="F799" s="11" t="s">
        <v>12</v>
      </c>
      <c r="G799" s="131" t="s">
        <v>1515</v>
      </c>
      <c r="H799" s="131"/>
      <c r="J799" s="7">
        <v>500000</v>
      </c>
    </row>
    <row r="800" spans="1:10" ht="20.100000000000001" customHeight="1" x14ac:dyDescent="0.25">
      <c r="A800" s="5" t="s">
        <v>1518</v>
      </c>
      <c r="C800" s="11" t="s">
        <v>9</v>
      </c>
      <c r="D800" s="11" t="s">
        <v>11</v>
      </c>
      <c r="E800" s="11" t="s">
        <v>10</v>
      </c>
      <c r="F800" s="11" t="s">
        <v>12</v>
      </c>
      <c r="G800" s="131" t="s">
        <v>7135</v>
      </c>
      <c r="H800" s="131"/>
      <c r="J800" s="7">
        <v>2000000</v>
      </c>
    </row>
    <row r="801" spans="1:10" ht="20.100000000000001" customHeight="1" x14ac:dyDescent="0.25">
      <c r="A801" s="5" t="s">
        <v>1520</v>
      </c>
      <c r="C801" s="11" t="s">
        <v>9</v>
      </c>
      <c r="D801" s="11" t="s">
        <v>11</v>
      </c>
      <c r="E801" s="11" t="s">
        <v>10</v>
      </c>
      <c r="F801" s="11" t="s">
        <v>12</v>
      </c>
      <c r="G801" s="131" t="s">
        <v>1521</v>
      </c>
      <c r="H801" s="131"/>
      <c r="J801" s="7">
        <v>1000000</v>
      </c>
    </row>
    <row r="802" spans="1:10" ht="20.100000000000001" customHeight="1" x14ac:dyDescent="0.25">
      <c r="A802" s="6" t="s">
        <v>1278</v>
      </c>
      <c r="B802" s="6" t="s">
        <v>1524</v>
      </c>
      <c r="J802" s="8">
        <v>43000000</v>
      </c>
    </row>
    <row r="803" spans="1:10" ht="20.100000000000001" customHeight="1" x14ac:dyDescent="0.25">
      <c r="A803" s="5" t="s">
        <v>1529</v>
      </c>
      <c r="C803" s="11" t="s">
        <v>9</v>
      </c>
      <c r="D803" s="11" t="s">
        <v>11</v>
      </c>
      <c r="E803" s="11" t="s">
        <v>10</v>
      </c>
      <c r="F803" s="11" t="s">
        <v>12</v>
      </c>
      <c r="G803" s="131" t="s">
        <v>46</v>
      </c>
      <c r="H803" s="131"/>
      <c r="J803" s="7">
        <v>1000000</v>
      </c>
    </row>
    <row r="804" spans="1:10" ht="20.100000000000001" customHeight="1" x14ac:dyDescent="0.25">
      <c r="A804" s="5" t="s">
        <v>1531</v>
      </c>
      <c r="C804" s="11" t="s">
        <v>9</v>
      </c>
      <c r="D804" s="11" t="s">
        <v>11</v>
      </c>
      <c r="E804" s="11" t="s">
        <v>10</v>
      </c>
      <c r="F804" s="11" t="s">
        <v>12</v>
      </c>
      <c r="G804" s="131" t="s">
        <v>47</v>
      </c>
      <c r="H804" s="131"/>
      <c r="J804" s="7">
        <v>41200000</v>
      </c>
    </row>
    <row r="805" spans="1:10" ht="20.100000000000001" customHeight="1" x14ac:dyDescent="0.25">
      <c r="A805" s="5" t="s">
        <v>1533</v>
      </c>
      <c r="C805" s="11" t="s">
        <v>9</v>
      </c>
      <c r="D805" s="11" t="s">
        <v>11</v>
      </c>
      <c r="E805" s="11" t="s">
        <v>10</v>
      </c>
      <c r="F805" s="11" t="s">
        <v>12</v>
      </c>
      <c r="G805" s="131" t="s">
        <v>452</v>
      </c>
      <c r="H805" s="131"/>
      <c r="J805" s="7">
        <v>800000</v>
      </c>
    </row>
    <row r="806" spans="1:10" ht="20.100000000000001" customHeight="1" x14ac:dyDescent="0.25">
      <c r="A806" s="6" t="s">
        <v>1292</v>
      </c>
      <c r="B806" s="6" t="s">
        <v>1535</v>
      </c>
      <c r="J806" s="8">
        <v>6300000</v>
      </c>
    </row>
    <row r="807" spans="1:10" ht="20.100000000000001" customHeight="1" x14ac:dyDescent="0.25">
      <c r="A807" s="5" t="s">
        <v>1536</v>
      </c>
      <c r="C807" s="11" t="s">
        <v>9</v>
      </c>
      <c r="D807" s="11" t="s">
        <v>11</v>
      </c>
      <c r="E807" s="11" t="s">
        <v>10</v>
      </c>
      <c r="F807" s="11" t="s">
        <v>12</v>
      </c>
      <c r="G807" s="131" t="s">
        <v>1537</v>
      </c>
      <c r="H807" s="131"/>
      <c r="J807" s="7">
        <v>500000</v>
      </c>
    </row>
    <row r="808" spans="1:10" ht="20.100000000000001" customHeight="1" x14ac:dyDescent="0.25">
      <c r="A808" s="5" t="s">
        <v>1539</v>
      </c>
      <c r="C808" s="11" t="s">
        <v>9</v>
      </c>
      <c r="D808" s="11" t="s">
        <v>11</v>
      </c>
      <c r="E808" s="11" t="s">
        <v>10</v>
      </c>
      <c r="F808" s="11" t="s">
        <v>12</v>
      </c>
      <c r="G808" s="131" t="s">
        <v>1540</v>
      </c>
      <c r="H808" s="131"/>
      <c r="J808" s="7">
        <v>300000</v>
      </c>
    </row>
    <row r="809" spans="1:10" ht="20.100000000000001" customHeight="1" x14ac:dyDescent="0.25">
      <c r="A809" s="5" t="s">
        <v>1542</v>
      </c>
      <c r="C809" s="11" t="s">
        <v>9</v>
      </c>
      <c r="D809" s="11" t="s">
        <v>11</v>
      </c>
      <c r="E809" s="11" t="s">
        <v>10</v>
      </c>
      <c r="F809" s="11" t="s">
        <v>12</v>
      </c>
      <c r="G809" s="131" t="s">
        <v>48</v>
      </c>
      <c r="H809" s="131"/>
      <c r="J809" s="7">
        <v>1000000</v>
      </c>
    </row>
    <row r="810" spans="1:10" ht="30" customHeight="1" x14ac:dyDescent="0.25">
      <c r="A810" s="5" t="s">
        <v>1544</v>
      </c>
      <c r="C810" s="11" t="s">
        <v>9</v>
      </c>
      <c r="D810" s="11" t="s">
        <v>11</v>
      </c>
      <c r="E810" s="11" t="s">
        <v>10</v>
      </c>
      <c r="F810" s="11" t="s">
        <v>12</v>
      </c>
      <c r="G810" s="131" t="s">
        <v>1545</v>
      </c>
      <c r="H810" s="131"/>
      <c r="J810" s="7">
        <v>3000000</v>
      </c>
    </row>
    <row r="811" spans="1:10" ht="20.100000000000001" customHeight="1" x14ac:dyDescent="0.25">
      <c r="A811" s="5" t="s">
        <v>1547</v>
      </c>
      <c r="C811" s="11" t="s">
        <v>9</v>
      </c>
      <c r="D811" s="11" t="s">
        <v>11</v>
      </c>
      <c r="E811" s="11" t="s">
        <v>10</v>
      </c>
      <c r="F811" s="11" t="s">
        <v>12</v>
      </c>
      <c r="G811" s="131" t="s">
        <v>49</v>
      </c>
      <c r="H811" s="131"/>
      <c r="J811" s="7">
        <v>250000</v>
      </c>
    </row>
    <row r="812" spans="1:10" ht="20.100000000000001" customHeight="1" x14ac:dyDescent="0.25">
      <c r="A812" s="5" t="s">
        <v>1549</v>
      </c>
      <c r="C812" s="11" t="s">
        <v>9</v>
      </c>
      <c r="D812" s="11" t="s">
        <v>11</v>
      </c>
      <c r="E812" s="11" t="s">
        <v>10</v>
      </c>
      <c r="F812" s="11" t="s">
        <v>12</v>
      </c>
      <c r="G812" s="131" t="s">
        <v>1550</v>
      </c>
      <c r="H812" s="131"/>
      <c r="J812" s="7">
        <v>250000</v>
      </c>
    </row>
    <row r="813" spans="1:10" ht="30" customHeight="1" x14ac:dyDescent="0.25">
      <c r="A813" s="5" t="s">
        <v>1551</v>
      </c>
      <c r="C813" s="11" t="s">
        <v>9</v>
      </c>
      <c r="D813" s="11" t="s">
        <v>11</v>
      </c>
      <c r="E813" s="11" t="s">
        <v>10</v>
      </c>
      <c r="F813" s="11" t="s">
        <v>12</v>
      </c>
      <c r="G813" s="131" t="s">
        <v>7136</v>
      </c>
      <c r="H813" s="131"/>
      <c r="J813" s="7">
        <v>1000000</v>
      </c>
    </row>
    <row r="814" spans="1:10" ht="20.100000000000001" customHeight="1" x14ac:dyDescent="0.25">
      <c r="A814" s="6" t="s">
        <v>1318</v>
      </c>
      <c r="B814" s="6" t="s">
        <v>1553</v>
      </c>
      <c r="J814" s="8">
        <v>4250000</v>
      </c>
    </row>
    <row r="815" spans="1:10" ht="20.100000000000001" customHeight="1" x14ac:dyDescent="0.25">
      <c r="A815" s="5" t="s">
        <v>1555</v>
      </c>
      <c r="C815" s="11" t="s">
        <v>9</v>
      </c>
      <c r="D815" s="11" t="s">
        <v>11</v>
      </c>
      <c r="E815" s="11" t="s">
        <v>10</v>
      </c>
      <c r="F815" s="11" t="s">
        <v>12</v>
      </c>
      <c r="G815" s="131" t="s">
        <v>50</v>
      </c>
      <c r="H815" s="131"/>
      <c r="J815" s="7">
        <v>250000</v>
      </c>
    </row>
    <row r="816" spans="1:10" ht="20.100000000000001" customHeight="1" x14ac:dyDescent="0.25">
      <c r="A816" s="5" t="s">
        <v>1557</v>
      </c>
      <c r="C816" s="11" t="s">
        <v>9</v>
      </c>
      <c r="D816" s="11" t="s">
        <v>11</v>
      </c>
      <c r="E816" s="11" t="s">
        <v>10</v>
      </c>
      <c r="F816" s="11" t="s">
        <v>12</v>
      </c>
      <c r="G816" s="131" t="s">
        <v>51</v>
      </c>
      <c r="H816" s="131"/>
      <c r="J816" s="7">
        <v>4000000</v>
      </c>
    </row>
    <row r="817" spans="1:10" ht="20.100000000000001" customHeight="1" x14ac:dyDescent="0.25">
      <c r="A817" s="6" t="s">
        <v>1572</v>
      </c>
      <c r="B817" s="6" t="s">
        <v>1573</v>
      </c>
      <c r="J817" s="8">
        <v>24270000</v>
      </c>
    </row>
    <row r="818" spans="1:10" ht="20.100000000000001" customHeight="1" x14ac:dyDescent="0.25">
      <c r="A818" s="5" t="s">
        <v>1574</v>
      </c>
      <c r="C818" s="11" t="s">
        <v>9</v>
      </c>
      <c r="D818" s="11" t="s">
        <v>11</v>
      </c>
      <c r="E818" s="11" t="s">
        <v>10</v>
      </c>
      <c r="F818" s="11" t="s">
        <v>12</v>
      </c>
      <c r="G818" s="131" t="s">
        <v>1575</v>
      </c>
      <c r="H818" s="131"/>
      <c r="J818" s="7">
        <v>1500000</v>
      </c>
    </row>
    <row r="819" spans="1:10" ht="30" customHeight="1" x14ac:dyDescent="0.25">
      <c r="A819" s="5" t="s">
        <v>1577</v>
      </c>
      <c r="C819" s="11" t="s">
        <v>9</v>
      </c>
      <c r="D819" s="11" t="s">
        <v>11</v>
      </c>
      <c r="E819" s="11" t="s">
        <v>10</v>
      </c>
      <c r="F819" s="11" t="s">
        <v>12</v>
      </c>
      <c r="G819" s="131" t="s">
        <v>1578</v>
      </c>
      <c r="H819" s="131"/>
      <c r="J819" s="7">
        <v>500000</v>
      </c>
    </row>
    <row r="820" spans="1:10" ht="20.100000000000001" customHeight="1" x14ac:dyDescent="0.25">
      <c r="A820" s="5" t="s">
        <v>1580</v>
      </c>
      <c r="C820" s="11" t="s">
        <v>9</v>
      </c>
      <c r="D820" s="11" t="s">
        <v>11</v>
      </c>
      <c r="E820" s="11" t="s">
        <v>10</v>
      </c>
      <c r="F820" s="11" t="s">
        <v>12</v>
      </c>
      <c r="G820" s="131" t="s">
        <v>1581</v>
      </c>
      <c r="H820" s="131"/>
      <c r="J820" s="7">
        <v>7000000</v>
      </c>
    </row>
    <row r="821" spans="1:10" ht="20.100000000000001" customHeight="1" x14ac:dyDescent="0.25">
      <c r="A821" s="5" t="s">
        <v>1582</v>
      </c>
      <c r="C821" s="11" t="s">
        <v>9</v>
      </c>
      <c r="D821" s="11" t="s">
        <v>11</v>
      </c>
      <c r="E821" s="11" t="s">
        <v>10</v>
      </c>
      <c r="F821" s="11" t="s">
        <v>12</v>
      </c>
      <c r="G821" s="131" t="s">
        <v>52</v>
      </c>
      <c r="H821" s="131"/>
      <c r="J821" s="7">
        <v>10000000</v>
      </c>
    </row>
    <row r="822" spans="1:10" ht="20.100000000000001" customHeight="1" x14ac:dyDescent="0.25">
      <c r="A822" s="5" t="s">
        <v>1584</v>
      </c>
      <c r="C822" s="11" t="s">
        <v>9</v>
      </c>
      <c r="D822" s="11" t="s">
        <v>11</v>
      </c>
      <c r="E822" s="11" t="s">
        <v>10</v>
      </c>
      <c r="F822" s="11" t="s">
        <v>12</v>
      </c>
      <c r="G822" s="131" t="s">
        <v>1585</v>
      </c>
      <c r="H822" s="131"/>
      <c r="J822" s="7">
        <v>4000000</v>
      </c>
    </row>
    <row r="823" spans="1:10" ht="20.100000000000001" customHeight="1" x14ac:dyDescent="0.25">
      <c r="A823" s="5" t="s">
        <v>1587</v>
      </c>
      <c r="C823" s="11" t="s">
        <v>9</v>
      </c>
      <c r="D823" s="11" t="s">
        <v>11</v>
      </c>
      <c r="E823" s="11" t="s">
        <v>10</v>
      </c>
      <c r="F823" s="11" t="s">
        <v>12</v>
      </c>
      <c r="G823" s="131" t="s">
        <v>1588</v>
      </c>
      <c r="H823" s="131"/>
      <c r="J823" s="7">
        <v>250000</v>
      </c>
    </row>
    <row r="824" spans="1:10" ht="20.100000000000001" customHeight="1" x14ac:dyDescent="0.25">
      <c r="A824" s="5" t="s">
        <v>1590</v>
      </c>
      <c r="C824" s="11" t="s">
        <v>9</v>
      </c>
      <c r="D824" s="11" t="s">
        <v>11</v>
      </c>
      <c r="E824" s="11" t="s">
        <v>10</v>
      </c>
      <c r="F824" s="11" t="s">
        <v>12</v>
      </c>
      <c r="G824" s="131" t="s">
        <v>1591</v>
      </c>
      <c r="H824" s="131"/>
      <c r="J824" s="7">
        <v>500000</v>
      </c>
    </row>
    <row r="825" spans="1:10" ht="20.100000000000001" customHeight="1" x14ac:dyDescent="0.25">
      <c r="A825" s="5" t="s">
        <v>1593</v>
      </c>
      <c r="C825" s="11" t="s">
        <v>9</v>
      </c>
      <c r="D825" s="11" t="s">
        <v>11</v>
      </c>
      <c r="E825" s="11" t="s">
        <v>10</v>
      </c>
      <c r="F825" s="11" t="s">
        <v>12</v>
      </c>
      <c r="G825" s="131" t="s">
        <v>1594</v>
      </c>
      <c r="H825" s="131"/>
      <c r="J825" s="7">
        <v>520000</v>
      </c>
    </row>
    <row r="826" spans="1:10" ht="20.100000000000001" customHeight="1" x14ac:dyDescent="0.25">
      <c r="A826" s="6" t="s">
        <v>1714</v>
      </c>
      <c r="B826" s="6" t="s">
        <v>1715</v>
      </c>
      <c r="J826" s="10">
        <v>138000000</v>
      </c>
    </row>
    <row r="827" spans="1:10" ht="20.100000000000001" customHeight="1" x14ac:dyDescent="0.25">
      <c r="A827" s="6" t="s">
        <v>1716</v>
      </c>
      <c r="B827" s="6" t="s">
        <v>1717</v>
      </c>
      <c r="J827" s="9">
        <v>14000000</v>
      </c>
    </row>
    <row r="828" spans="1:10" ht="20.100000000000001" customHeight="1" x14ac:dyDescent="0.25">
      <c r="A828" s="5" t="s">
        <v>1718</v>
      </c>
      <c r="C828" s="11" t="s">
        <v>16</v>
      </c>
      <c r="D828" s="11" t="s">
        <v>53</v>
      </c>
      <c r="E828" s="11" t="s">
        <v>10</v>
      </c>
      <c r="F828" s="11" t="s">
        <v>12</v>
      </c>
      <c r="G828" s="131" t="s">
        <v>1719</v>
      </c>
      <c r="H828" s="131"/>
      <c r="J828" s="7">
        <v>1000000</v>
      </c>
    </row>
    <row r="829" spans="1:10" ht="20.100000000000001" customHeight="1" x14ac:dyDescent="0.25">
      <c r="A829" s="5" t="s">
        <v>1721</v>
      </c>
      <c r="C829" s="11" t="s">
        <v>16</v>
      </c>
      <c r="D829" s="11" t="s">
        <v>53</v>
      </c>
      <c r="E829" s="11" t="s">
        <v>10</v>
      </c>
      <c r="F829" s="11" t="s">
        <v>12</v>
      </c>
      <c r="G829" s="131" t="s">
        <v>1722</v>
      </c>
      <c r="H829" s="131"/>
      <c r="J829" s="7">
        <v>1000000</v>
      </c>
    </row>
    <row r="830" spans="1:10" ht="20.100000000000001" customHeight="1" x14ac:dyDescent="0.25">
      <c r="A830" s="5" t="s">
        <v>1723</v>
      </c>
      <c r="C830" s="11" t="s">
        <v>16</v>
      </c>
      <c r="D830" s="11" t="s">
        <v>53</v>
      </c>
      <c r="E830" s="11" t="s">
        <v>10</v>
      </c>
      <c r="F830" s="11" t="s">
        <v>12</v>
      </c>
      <c r="G830" s="131" t="s">
        <v>55</v>
      </c>
      <c r="H830" s="131"/>
      <c r="J830" s="7">
        <v>5000000</v>
      </c>
    </row>
    <row r="831" spans="1:10" ht="20.100000000000001" customHeight="1" x14ac:dyDescent="0.25">
      <c r="A831" s="5" t="s">
        <v>1724</v>
      </c>
      <c r="C831" s="11" t="s">
        <v>16</v>
      </c>
      <c r="D831" s="11" t="s">
        <v>53</v>
      </c>
      <c r="E831" s="11" t="s">
        <v>10</v>
      </c>
      <c r="F831" s="11" t="s">
        <v>12</v>
      </c>
      <c r="G831" s="131" t="s">
        <v>7146</v>
      </c>
      <c r="H831" s="131"/>
      <c r="J831" s="7">
        <v>5000000</v>
      </c>
    </row>
    <row r="832" spans="1:10" ht="20.100000000000001" customHeight="1" x14ac:dyDescent="0.25">
      <c r="A832" s="5" t="s">
        <v>1729</v>
      </c>
      <c r="C832" s="11" t="s">
        <v>16</v>
      </c>
      <c r="D832" s="11" t="s">
        <v>53</v>
      </c>
      <c r="E832" s="11" t="s">
        <v>10</v>
      </c>
      <c r="F832" s="11" t="s">
        <v>12</v>
      </c>
      <c r="G832" s="131" t="s">
        <v>7147</v>
      </c>
      <c r="H832" s="131"/>
      <c r="J832" s="7">
        <v>2000000</v>
      </c>
    </row>
    <row r="833" spans="1:10" ht="20.100000000000001" customHeight="1" x14ac:dyDescent="0.25">
      <c r="A833" s="6" t="s">
        <v>1730</v>
      </c>
      <c r="B833" s="6" t="s">
        <v>1731</v>
      </c>
      <c r="J833" s="8">
        <v>120000000</v>
      </c>
    </row>
    <row r="834" spans="1:10" ht="20.100000000000001" customHeight="1" x14ac:dyDescent="0.25">
      <c r="A834" s="5" t="s">
        <v>1732</v>
      </c>
      <c r="C834" s="11" t="s">
        <v>16</v>
      </c>
      <c r="D834" s="11" t="s">
        <v>4820</v>
      </c>
      <c r="E834" s="11" t="s">
        <v>10</v>
      </c>
      <c r="F834" s="11" t="s">
        <v>12</v>
      </c>
      <c r="G834" s="131" t="s">
        <v>87</v>
      </c>
      <c r="H834" s="131"/>
      <c r="J834" s="7">
        <v>120000000</v>
      </c>
    </row>
    <row r="835" spans="1:10" ht="30" customHeight="1" x14ac:dyDescent="0.25">
      <c r="G835" s="131" t="s">
        <v>5752</v>
      </c>
      <c r="H835" s="131"/>
    </row>
    <row r="836" spans="1:10" ht="20.100000000000001" customHeight="1" x14ac:dyDescent="0.25">
      <c r="A836" s="6" t="s">
        <v>1751</v>
      </c>
      <c r="B836" s="6" t="s">
        <v>1752</v>
      </c>
      <c r="J836" s="8">
        <v>4000000</v>
      </c>
    </row>
    <row r="837" spans="1:10" ht="20.100000000000001" customHeight="1" x14ac:dyDescent="0.25">
      <c r="A837" s="5" t="s">
        <v>1757</v>
      </c>
      <c r="C837" s="11" t="s">
        <v>16</v>
      </c>
      <c r="D837" s="11" t="s">
        <v>56</v>
      </c>
      <c r="E837" s="11" t="s">
        <v>10</v>
      </c>
      <c r="F837" s="11" t="s">
        <v>12</v>
      </c>
      <c r="G837" s="131" t="s">
        <v>57</v>
      </c>
      <c r="H837" s="131"/>
      <c r="J837" s="7">
        <v>4000000</v>
      </c>
    </row>
    <row r="838" spans="1:10" ht="20.100000000000001" customHeight="1" x14ac:dyDescent="0.25">
      <c r="A838" s="6" t="s">
        <v>1759</v>
      </c>
      <c r="B838" s="6" t="s">
        <v>1760</v>
      </c>
      <c r="J838" s="10">
        <v>6137710000</v>
      </c>
    </row>
    <row r="839" spans="1:10" ht="20.100000000000001" customHeight="1" x14ac:dyDescent="0.25">
      <c r="A839" s="6" t="s">
        <v>1761</v>
      </c>
      <c r="B839" s="6" t="s">
        <v>1762</v>
      </c>
      <c r="J839" s="12">
        <v>5762710000</v>
      </c>
    </row>
    <row r="840" spans="1:10" ht="20.100000000000001" customHeight="1" x14ac:dyDescent="0.25">
      <c r="A840" s="6" t="s">
        <v>1765</v>
      </c>
      <c r="B840" s="6" t="s">
        <v>1766</v>
      </c>
      <c r="J840" s="9">
        <v>5742400000</v>
      </c>
    </row>
    <row r="841" spans="1:10" ht="20.100000000000001" customHeight="1" x14ac:dyDescent="0.25">
      <c r="A841" s="5" t="s">
        <v>1765</v>
      </c>
      <c r="C841" s="11" t="s">
        <v>9</v>
      </c>
      <c r="D841" s="11" t="s">
        <v>41</v>
      </c>
      <c r="E841" s="11" t="s">
        <v>5088</v>
      </c>
      <c r="F841" s="11" t="s">
        <v>1318</v>
      </c>
      <c r="G841" s="131" t="s">
        <v>95</v>
      </c>
      <c r="H841" s="131"/>
      <c r="J841" s="7">
        <v>2943000000</v>
      </c>
    </row>
    <row r="842" spans="1:10" ht="75" customHeight="1" x14ac:dyDescent="0.25">
      <c r="G842" s="131" t="s">
        <v>5284</v>
      </c>
      <c r="H842" s="131"/>
    </row>
    <row r="843" spans="1:10" ht="20.100000000000001" customHeight="1" x14ac:dyDescent="0.25">
      <c r="G843" s="131" t="s">
        <v>5285</v>
      </c>
      <c r="H843" s="131"/>
    </row>
    <row r="844" spans="1:10" ht="20.100000000000001" customHeight="1" x14ac:dyDescent="0.25">
      <c r="A844" s="5" t="s">
        <v>1765</v>
      </c>
      <c r="C844" s="11" t="s">
        <v>9</v>
      </c>
      <c r="D844" s="11" t="s">
        <v>41</v>
      </c>
      <c r="E844" s="11" t="s">
        <v>5088</v>
      </c>
      <c r="F844" s="11" t="s">
        <v>1421</v>
      </c>
      <c r="G844" s="131" t="s">
        <v>95</v>
      </c>
      <c r="H844" s="131"/>
      <c r="J844" s="7">
        <v>872000000</v>
      </c>
    </row>
    <row r="845" spans="1:10" ht="30" customHeight="1" x14ac:dyDescent="0.25">
      <c r="G845" s="131" t="s">
        <v>7175</v>
      </c>
      <c r="H845" s="131"/>
    </row>
    <row r="846" spans="1:10" ht="20.100000000000001" customHeight="1" x14ac:dyDescent="0.25">
      <c r="G846" s="131" t="s">
        <v>5285</v>
      </c>
      <c r="H846" s="131"/>
    </row>
    <row r="847" spans="1:10" ht="30" customHeight="1" x14ac:dyDescent="0.25">
      <c r="A847" s="5" t="s">
        <v>1765</v>
      </c>
      <c r="C847" s="11" t="s">
        <v>9</v>
      </c>
      <c r="D847" s="11" t="s">
        <v>41</v>
      </c>
      <c r="E847" s="11" t="s">
        <v>4844</v>
      </c>
      <c r="F847" s="11" t="s">
        <v>1882</v>
      </c>
      <c r="G847" s="131" t="s">
        <v>98</v>
      </c>
      <c r="H847" s="131"/>
      <c r="J847" s="7">
        <v>1727400000</v>
      </c>
    </row>
    <row r="848" spans="1:10" ht="45" customHeight="1" x14ac:dyDescent="0.25">
      <c r="G848" s="131" t="s">
        <v>7176</v>
      </c>
      <c r="H848" s="131"/>
    </row>
    <row r="849" spans="1:10" ht="20.100000000000001" customHeight="1" x14ac:dyDescent="0.25">
      <c r="G849" s="131" t="s">
        <v>4845</v>
      </c>
      <c r="H849" s="131"/>
    </row>
    <row r="850" spans="1:10" ht="30" customHeight="1" x14ac:dyDescent="0.25">
      <c r="A850" s="5" t="s">
        <v>1765</v>
      </c>
      <c r="C850" s="11" t="s">
        <v>9</v>
      </c>
      <c r="D850" s="11" t="s">
        <v>41</v>
      </c>
      <c r="E850" s="11" t="s">
        <v>4844</v>
      </c>
      <c r="F850" s="11" t="s">
        <v>1933</v>
      </c>
      <c r="G850" s="131" t="s">
        <v>98</v>
      </c>
      <c r="H850" s="131"/>
      <c r="J850" s="7">
        <v>200000000</v>
      </c>
    </row>
    <row r="851" spans="1:10" ht="45" customHeight="1" x14ac:dyDescent="0.25">
      <c r="G851" s="131" t="s">
        <v>5755</v>
      </c>
      <c r="H851" s="131"/>
    </row>
    <row r="852" spans="1:10" ht="20.100000000000001" customHeight="1" x14ac:dyDescent="0.25">
      <c r="G852" s="131" t="s">
        <v>4845</v>
      </c>
      <c r="H852" s="131"/>
    </row>
    <row r="853" spans="1:10" ht="20.100000000000001" customHeight="1" x14ac:dyDescent="0.25">
      <c r="A853" s="6" t="s">
        <v>1767</v>
      </c>
      <c r="B853" s="6" t="s">
        <v>7149</v>
      </c>
      <c r="J853" s="8">
        <v>20310000</v>
      </c>
    </row>
    <row r="854" spans="1:10" ht="20.100000000000001" customHeight="1" x14ac:dyDescent="0.25">
      <c r="A854" s="5" t="s">
        <v>1767</v>
      </c>
      <c r="C854" s="11" t="s">
        <v>9</v>
      </c>
      <c r="D854" s="11" t="s">
        <v>41</v>
      </c>
      <c r="E854" s="11" t="s">
        <v>10</v>
      </c>
      <c r="F854" s="11" t="s">
        <v>1881</v>
      </c>
      <c r="G854" s="131" t="s">
        <v>21</v>
      </c>
      <c r="H854" s="131"/>
      <c r="J854" s="7">
        <v>14200000</v>
      </c>
    </row>
    <row r="855" spans="1:10" ht="60" customHeight="1" x14ac:dyDescent="0.25">
      <c r="G855" s="131" t="s">
        <v>4802</v>
      </c>
      <c r="H855" s="131"/>
    </row>
    <row r="856" spans="1:10" ht="20.100000000000001" customHeight="1" x14ac:dyDescent="0.25">
      <c r="G856" s="131" t="s">
        <v>2101</v>
      </c>
      <c r="H856" s="131"/>
    </row>
    <row r="857" spans="1:10" ht="20.100000000000001" customHeight="1" x14ac:dyDescent="0.25">
      <c r="A857" s="5" t="s">
        <v>1767</v>
      </c>
      <c r="C857" s="11" t="s">
        <v>9</v>
      </c>
      <c r="D857" s="11" t="s">
        <v>41</v>
      </c>
      <c r="E857" s="11" t="s">
        <v>10</v>
      </c>
      <c r="F857" s="11" t="s">
        <v>1278</v>
      </c>
      <c r="G857" s="131" t="s">
        <v>21</v>
      </c>
      <c r="H857" s="131"/>
      <c r="J857" s="7">
        <v>6110000</v>
      </c>
    </row>
    <row r="858" spans="1:10" ht="60" customHeight="1" x14ac:dyDescent="0.25">
      <c r="G858" s="131" t="s">
        <v>4803</v>
      </c>
      <c r="H858" s="131"/>
    </row>
    <row r="859" spans="1:10" ht="20.100000000000001" customHeight="1" x14ac:dyDescent="0.25">
      <c r="G859" s="131" t="s">
        <v>2101</v>
      </c>
      <c r="H859" s="131"/>
    </row>
    <row r="860" spans="1:10" ht="20.100000000000001" customHeight="1" x14ac:dyDescent="0.25">
      <c r="A860" s="6" t="s">
        <v>1784</v>
      </c>
      <c r="B860" s="6" t="s">
        <v>1785</v>
      </c>
      <c r="J860" s="8">
        <v>374000000</v>
      </c>
    </row>
    <row r="861" spans="1:10" ht="20.100000000000001" customHeight="1" x14ac:dyDescent="0.25">
      <c r="A861" s="5" t="s">
        <v>1786</v>
      </c>
      <c r="C861" s="11" t="s">
        <v>9</v>
      </c>
      <c r="D861" s="11" t="s">
        <v>59</v>
      </c>
      <c r="E861" s="11" t="s">
        <v>10</v>
      </c>
      <c r="F861" s="11" t="s">
        <v>12</v>
      </c>
      <c r="G861" s="131" t="s">
        <v>61</v>
      </c>
      <c r="H861" s="131"/>
      <c r="J861" s="7">
        <v>366000000</v>
      </c>
    </row>
    <row r="862" spans="1:10" ht="20.100000000000001" customHeight="1" x14ac:dyDescent="0.25">
      <c r="A862" s="5" t="s">
        <v>1792</v>
      </c>
      <c r="C862" s="11" t="s">
        <v>9</v>
      </c>
      <c r="D862" s="11" t="s">
        <v>59</v>
      </c>
      <c r="E862" s="11" t="s">
        <v>10</v>
      </c>
      <c r="F862" s="11" t="s">
        <v>12</v>
      </c>
      <c r="G862" s="131" t="s">
        <v>7156</v>
      </c>
      <c r="H862" s="131"/>
      <c r="J862" s="7">
        <v>8000000</v>
      </c>
    </row>
    <row r="863" spans="1:10" ht="30" customHeight="1" x14ac:dyDescent="0.25">
      <c r="G863" s="131" t="s">
        <v>4553</v>
      </c>
      <c r="H863" s="131"/>
    </row>
    <row r="864" spans="1:10" ht="20.100000000000001" customHeight="1" x14ac:dyDescent="0.25">
      <c r="A864" s="6" t="s">
        <v>1803</v>
      </c>
      <c r="B864" s="6" t="s">
        <v>3416</v>
      </c>
      <c r="J864" s="8">
        <v>1000000</v>
      </c>
    </row>
    <row r="865" spans="1:10" ht="20.100000000000001" customHeight="1" x14ac:dyDescent="0.25">
      <c r="A865" s="5" t="s">
        <v>1804</v>
      </c>
      <c r="C865" s="11" t="s">
        <v>9</v>
      </c>
      <c r="D865" s="11" t="s">
        <v>59</v>
      </c>
      <c r="E865" s="11" t="s">
        <v>10</v>
      </c>
      <c r="F865" s="11" t="s">
        <v>12</v>
      </c>
      <c r="G865" s="131" t="s">
        <v>62</v>
      </c>
      <c r="H865" s="131"/>
      <c r="J865" s="7">
        <v>1000000</v>
      </c>
    </row>
    <row r="866" spans="1:10" ht="30" customHeight="1" x14ac:dyDescent="0.25">
      <c r="G866" s="131" t="s">
        <v>4288</v>
      </c>
      <c r="H866" s="131"/>
    </row>
    <row r="867" spans="1:10" ht="20.100000000000001" customHeight="1" x14ac:dyDescent="0.25">
      <c r="A867" s="6" t="s">
        <v>1867</v>
      </c>
      <c r="B867" s="6" t="s">
        <v>1868</v>
      </c>
      <c r="J867" s="10">
        <v>13290000</v>
      </c>
    </row>
    <row r="868" spans="1:10" ht="20.100000000000001" customHeight="1" x14ac:dyDescent="0.25">
      <c r="A868" s="6" t="s">
        <v>1869</v>
      </c>
      <c r="B868" s="6" t="s">
        <v>1870</v>
      </c>
      <c r="J868" s="9">
        <v>13290000</v>
      </c>
    </row>
    <row r="869" spans="1:10" ht="20.100000000000001" customHeight="1" x14ac:dyDescent="0.25">
      <c r="A869" s="5" t="s">
        <v>1871</v>
      </c>
      <c r="C869" s="11" t="s">
        <v>9</v>
      </c>
      <c r="D869" s="11" t="s">
        <v>11</v>
      </c>
      <c r="E869" s="11" t="s">
        <v>10</v>
      </c>
      <c r="F869" s="11" t="s">
        <v>12</v>
      </c>
      <c r="G869" s="131" t="s">
        <v>101</v>
      </c>
      <c r="H869" s="131"/>
      <c r="J869" s="7">
        <v>13290000</v>
      </c>
    </row>
    <row r="870" spans="1:10" ht="30" customHeight="1" x14ac:dyDescent="0.25">
      <c r="G870" s="131" t="s">
        <v>4264</v>
      </c>
      <c r="H870" s="131"/>
    </row>
    <row r="873" spans="1:10" x14ac:dyDescent="0.25">
      <c r="A873" s="117" t="s">
        <v>4846</v>
      </c>
      <c r="B873" s="88"/>
      <c r="C873" s="88"/>
      <c r="D873" s="88"/>
      <c r="E873" s="88"/>
      <c r="F873" s="88"/>
      <c r="G873" s="88"/>
      <c r="H873" s="88"/>
    </row>
    <row r="874" spans="1:10" x14ac:dyDescent="0.25">
      <c r="A874" s="13" t="s">
        <v>4847</v>
      </c>
    </row>
    <row r="876" spans="1:10" x14ac:dyDescent="0.25">
      <c r="A876" s="132" t="s">
        <v>2092</v>
      </c>
      <c r="B876" s="132"/>
      <c r="C876" s="132"/>
      <c r="D876" s="132"/>
      <c r="E876" s="132"/>
      <c r="F876" s="132"/>
      <c r="G876" s="132"/>
      <c r="H876" s="132"/>
      <c r="I876" s="132"/>
      <c r="J876" s="132"/>
    </row>
    <row r="878" spans="1:10" x14ac:dyDescent="0.25">
      <c r="D878" s="6" t="s">
        <v>2140</v>
      </c>
      <c r="E878" s="6" t="s">
        <v>2100</v>
      </c>
    </row>
    <row r="879" spans="1:10" ht="15.75" thickBot="1" x14ac:dyDescent="0.3">
      <c r="F879" s="6" t="s">
        <v>2103</v>
      </c>
      <c r="J879" s="14">
        <v>5053479000</v>
      </c>
    </row>
    <row r="880" spans="1:10" x14ac:dyDescent="0.25">
      <c r="D880" s="5" t="s">
        <v>9</v>
      </c>
      <c r="E880" s="5" t="s">
        <v>2139</v>
      </c>
      <c r="J880" s="7">
        <v>4747479000</v>
      </c>
    </row>
    <row r="881" spans="1:10" x14ac:dyDescent="0.25">
      <c r="D881" s="5" t="s">
        <v>16</v>
      </c>
      <c r="E881" s="5" t="s">
        <v>2145</v>
      </c>
      <c r="J881" s="7">
        <v>306000000</v>
      </c>
    </row>
    <row r="884" spans="1:10" x14ac:dyDescent="0.25">
      <c r="A884" s="132" t="s">
        <v>2091</v>
      </c>
      <c r="B884" s="132"/>
      <c r="C884" s="132"/>
      <c r="D884" s="132"/>
      <c r="E884" s="132"/>
      <c r="F884" s="132"/>
      <c r="G884" s="132"/>
      <c r="H884" s="132"/>
      <c r="I884" s="132"/>
      <c r="J884" s="132"/>
    </row>
    <row r="885" spans="1:10" x14ac:dyDescent="0.25">
      <c r="A885" s="86" t="s">
        <v>2097</v>
      </c>
      <c r="C885" s="86" t="s">
        <v>2098</v>
      </c>
      <c r="D885" s="86" t="s">
        <v>3</v>
      </c>
      <c r="E885" s="86" t="s">
        <v>2099</v>
      </c>
      <c r="F885" s="86" t="s">
        <v>1880</v>
      </c>
      <c r="G885" s="6" t="s">
        <v>2100</v>
      </c>
      <c r="J885" s="86" t="s">
        <v>8713</v>
      </c>
    </row>
    <row r="887" spans="1:10" ht="15.75" thickBot="1" x14ac:dyDescent="0.3">
      <c r="G887" s="13" t="s">
        <v>2103</v>
      </c>
      <c r="J887" s="14">
        <v>5053479000</v>
      </c>
    </row>
    <row r="888" spans="1:10" ht="20.100000000000001" customHeight="1" x14ac:dyDescent="0.25">
      <c r="A888" s="6" t="s">
        <v>1232</v>
      </c>
      <c r="B888" s="6" t="s">
        <v>1233</v>
      </c>
      <c r="J888" s="10">
        <v>4630800000</v>
      </c>
    </row>
    <row r="889" spans="1:10" ht="20.100000000000001" customHeight="1" x14ac:dyDescent="0.25">
      <c r="A889" s="6" t="s">
        <v>9</v>
      </c>
      <c r="B889" s="6" t="s">
        <v>1237</v>
      </c>
      <c r="J889" s="9">
        <v>1576100000</v>
      </c>
    </row>
    <row r="890" spans="1:10" ht="20.100000000000001" customHeight="1" x14ac:dyDescent="0.25">
      <c r="A890" s="5" t="s">
        <v>1240</v>
      </c>
      <c r="C890" s="11" t="s">
        <v>9</v>
      </c>
      <c r="D890" s="11" t="s">
        <v>10</v>
      </c>
      <c r="E890" s="11" t="s">
        <v>4848</v>
      </c>
      <c r="F890" s="11" t="s">
        <v>12</v>
      </c>
      <c r="G890" s="131" t="s">
        <v>7116</v>
      </c>
      <c r="H890" s="131"/>
      <c r="J890" s="7">
        <v>1576100000</v>
      </c>
    </row>
    <row r="891" spans="1:10" ht="20.100000000000001" customHeight="1" x14ac:dyDescent="0.25">
      <c r="A891" s="6" t="s">
        <v>1257</v>
      </c>
      <c r="B891" s="6" t="s">
        <v>1258</v>
      </c>
      <c r="J891" s="8">
        <v>5000000</v>
      </c>
    </row>
    <row r="892" spans="1:10" ht="20.100000000000001" customHeight="1" x14ac:dyDescent="0.25">
      <c r="A892" s="5" t="s">
        <v>1261</v>
      </c>
      <c r="C892" s="11" t="s">
        <v>9</v>
      </c>
      <c r="D892" s="11" t="s">
        <v>10</v>
      </c>
      <c r="E892" s="11" t="s">
        <v>4848</v>
      </c>
      <c r="F892" s="11" t="s">
        <v>12</v>
      </c>
      <c r="G892" s="131" t="s">
        <v>13</v>
      </c>
      <c r="H892" s="131"/>
      <c r="J892" s="7">
        <v>5000000</v>
      </c>
    </row>
    <row r="893" spans="1:10" ht="20.100000000000001" customHeight="1" x14ac:dyDescent="0.25">
      <c r="A893" s="6" t="s">
        <v>1279</v>
      </c>
      <c r="B893" s="6" t="s">
        <v>1280</v>
      </c>
      <c r="J893" s="8">
        <v>2267900000</v>
      </c>
    </row>
    <row r="894" spans="1:10" ht="20.100000000000001" customHeight="1" x14ac:dyDescent="0.25">
      <c r="A894" s="5" t="s">
        <v>1282</v>
      </c>
      <c r="C894" s="11" t="s">
        <v>9</v>
      </c>
      <c r="D894" s="11" t="s">
        <v>10</v>
      </c>
      <c r="E894" s="11" t="s">
        <v>4848</v>
      </c>
      <c r="F894" s="11" t="s">
        <v>12</v>
      </c>
      <c r="G894" s="131" t="s">
        <v>1283</v>
      </c>
      <c r="H894" s="131"/>
      <c r="J894" s="7">
        <v>637800000</v>
      </c>
    </row>
    <row r="895" spans="1:10" ht="20.100000000000001" customHeight="1" x14ac:dyDescent="0.25">
      <c r="A895" s="5" t="s">
        <v>1286</v>
      </c>
      <c r="C895" s="11" t="s">
        <v>9</v>
      </c>
      <c r="D895" s="11" t="s">
        <v>10</v>
      </c>
      <c r="E895" s="11" t="s">
        <v>4848</v>
      </c>
      <c r="F895" s="11" t="s">
        <v>12</v>
      </c>
      <c r="G895" s="131" t="s">
        <v>1287</v>
      </c>
      <c r="H895" s="131"/>
      <c r="J895" s="7">
        <v>877100000</v>
      </c>
    </row>
    <row r="896" spans="1:10" ht="20.100000000000001" customHeight="1" x14ac:dyDescent="0.25">
      <c r="A896" s="5" t="s">
        <v>1290</v>
      </c>
      <c r="C896" s="11" t="s">
        <v>16</v>
      </c>
      <c r="D896" s="11" t="s">
        <v>10</v>
      </c>
      <c r="E896" s="11" t="s">
        <v>4848</v>
      </c>
      <c r="F896" s="11" t="s">
        <v>12</v>
      </c>
      <c r="G896" s="131" t="s">
        <v>17</v>
      </c>
      <c r="H896" s="131"/>
      <c r="J896" s="7">
        <v>296000000</v>
      </c>
    </row>
    <row r="897" spans="1:10" ht="20.100000000000001" customHeight="1" x14ac:dyDescent="0.25">
      <c r="A897" s="5" t="s">
        <v>1293</v>
      </c>
      <c r="C897" s="11" t="s">
        <v>9</v>
      </c>
      <c r="D897" s="11" t="s">
        <v>10</v>
      </c>
      <c r="E897" s="11" t="s">
        <v>4848</v>
      </c>
      <c r="F897" s="11" t="s">
        <v>12</v>
      </c>
      <c r="G897" s="131" t="s">
        <v>18</v>
      </c>
      <c r="H897" s="131"/>
      <c r="J897" s="7">
        <v>228000000</v>
      </c>
    </row>
    <row r="898" spans="1:10" ht="20.100000000000001" customHeight="1" x14ac:dyDescent="0.25">
      <c r="A898" s="5" t="s">
        <v>1296</v>
      </c>
      <c r="C898" s="11" t="s">
        <v>9</v>
      </c>
      <c r="D898" s="11" t="s">
        <v>10</v>
      </c>
      <c r="E898" s="11" t="s">
        <v>4848</v>
      </c>
      <c r="F898" s="11" t="s">
        <v>12</v>
      </c>
      <c r="G898" s="131" t="s">
        <v>19</v>
      </c>
      <c r="H898" s="131"/>
      <c r="J898" s="7">
        <v>229000000</v>
      </c>
    </row>
    <row r="899" spans="1:10" ht="20.100000000000001" customHeight="1" x14ac:dyDescent="0.25">
      <c r="A899" s="6" t="s">
        <v>1299</v>
      </c>
      <c r="B899" s="6" t="s">
        <v>1300</v>
      </c>
      <c r="J899" s="10">
        <v>346400000</v>
      </c>
    </row>
    <row r="900" spans="1:10" ht="20.100000000000001" customHeight="1" x14ac:dyDescent="0.25">
      <c r="A900" s="6" t="s">
        <v>1303</v>
      </c>
      <c r="B900" s="6" t="s">
        <v>7118</v>
      </c>
      <c r="J900" s="9">
        <v>328600000</v>
      </c>
    </row>
    <row r="901" spans="1:10" ht="20.100000000000001" customHeight="1" x14ac:dyDescent="0.25">
      <c r="A901" s="5" t="s">
        <v>1303</v>
      </c>
      <c r="C901" s="11" t="s">
        <v>9</v>
      </c>
      <c r="D901" s="11" t="s">
        <v>20</v>
      </c>
      <c r="E901" s="11" t="s">
        <v>4848</v>
      </c>
      <c r="F901" s="11" t="s">
        <v>1881</v>
      </c>
      <c r="G901" s="131" t="s">
        <v>21</v>
      </c>
      <c r="H901" s="131"/>
      <c r="J901" s="7">
        <v>328600000</v>
      </c>
    </row>
    <row r="902" spans="1:10" ht="60" customHeight="1" x14ac:dyDescent="0.25">
      <c r="G902" s="131" t="s">
        <v>4797</v>
      </c>
      <c r="H902" s="131"/>
    </row>
    <row r="903" spans="1:10" ht="20.100000000000001" customHeight="1" x14ac:dyDescent="0.25">
      <c r="G903" s="131" t="s">
        <v>2101</v>
      </c>
      <c r="H903" s="131"/>
    </row>
    <row r="904" spans="1:10" ht="20.100000000000001" customHeight="1" x14ac:dyDescent="0.25">
      <c r="A904" s="6" t="s">
        <v>1316</v>
      </c>
      <c r="B904" s="6" t="s">
        <v>7122</v>
      </c>
      <c r="J904" s="8">
        <v>17800000</v>
      </c>
    </row>
    <row r="905" spans="1:10" ht="20.100000000000001" customHeight="1" x14ac:dyDescent="0.25">
      <c r="A905" s="5" t="s">
        <v>1316</v>
      </c>
      <c r="C905" s="11" t="s">
        <v>9</v>
      </c>
      <c r="D905" s="11" t="s">
        <v>20</v>
      </c>
      <c r="E905" s="11" t="s">
        <v>4848</v>
      </c>
      <c r="F905" s="11" t="s">
        <v>1881</v>
      </c>
      <c r="G905" s="131" t="s">
        <v>23</v>
      </c>
      <c r="H905" s="131"/>
      <c r="J905" s="7">
        <v>17800000</v>
      </c>
    </row>
    <row r="906" spans="1:10" ht="30" customHeight="1" x14ac:dyDescent="0.25">
      <c r="G906" s="131" t="s">
        <v>4798</v>
      </c>
      <c r="H906" s="131"/>
    </row>
    <row r="907" spans="1:10" ht="20.100000000000001" customHeight="1" x14ac:dyDescent="0.25">
      <c r="G907" s="131" t="s">
        <v>2102</v>
      </c>
      <c r="H907" s="131"/>
    </row>
    <row r="908" spans="1:10" ht="20.100000000000001" customHeight="1" x14ac:dyDescent="0.25">
      <c r="A908" s="6" t="s">
        <v>1319</v>
      </c>
      <c r="B908" s="6" t="s">
        <v>1320</v>
      </c>
      <c r="J908" s="10">
        <v>435400000</v>
      </c>
    </row>
    <row r="909" spans="1:10" ht="20.100000000000001" customHeight="1" x14ac:dyDescent="0.25">
      <c r="A909" s="6" t="s">
        <v>1322</v>
      </c>
      <c r="B909" s="6" t="s">
        <v>7123</v>
      </c>
      <c r="J909" s="9">
        <v>180500000</v>
      </c>
    </row>
    <row r="910" spans="1:10" ht="20.100000000000001" customHeight="1" x14ac:dyDescent="0.25">
      <c r="A910" s="5" t="s">
        <v>1322</v>
      </c>
      <c r="C910" s="11" t="s">
        <v>9</v>
      </c>
      <c r="D910" s="11" t="s">
        <v>20</v>
      </c>
      <c r="E910" s="11" t="s">
        <v>4848</v>
      </c>
      <c r="F910" s="11" t="s">
        <v>1881</v>
      </c>
      <c r="G910" s="131" t="s">
        <v>21</v>
      </c>
      <c r="H910" s="131"/>
      <c r="J910" s="7">
        <v>180500000</v>
      </c>
    </row>
    <row r="911" spans="1:10" ht="60" customHeight="1" x14ac:dyDescent="0.25">
      <c r="G911" s="131" t="s">
        <v>4799</v>
      </c>
      <c r="H911" s="131"/>
    </row>
    <row r="912" spans="1:10" ht="20.100000000000001" customHeight="1" x14ac:dyDescent="0.25">
      <c r="G912" s="131" t="s">
        <v>2101</v>
      </c>
      <c r="H912" s="131"/>
    </row>
    <row r="913" spans="1:10" ht="20.100000000000001" customHeight="1" x14ac:dyDescent="0.25">
      <c r="A913" s="6" t="s">
        <v>1324</v>
      </c>
      <c r="B913" s="6" t="s">
        <v>7124</v>
      </c>
      <c r="J913" s="8">
        <v>53300000</v>
      </c>
    </row>
    <row r="914" spans="1:10" ht="20.100000000000001" customHeight="1" x14ac:dyDescent="0.25">
      <c r="A914" s="5" t="s">
        <v>1324</v>
      </c>
      <c r="C914" s="11" t="s">
        <v>9</v>
      </c>
      <c r="D914" s="11" t="s">
        <v>20</v>
      </c>
      <c r="E914" s="11" t="s">
        <v>4848</v>
      </c>
      <c r="F914" s="11" t="s">
        <v>1881</v>
      </c>
      <c r="G914" s="131" t="s">
        <v>21</v>
      </c>
      <c r="H914" s="131"/>
      <c r="J914" s="7">
        <v>53300000</v>
      </c>
    </row>
    <row r="915" spans="1:10" ht="45" customHeight="1" x14ac:dyDescent="0.25">
      <c r="G915" s="131" t="s">
        <v>4800</v>
      </c>
      <c r="H915" s="131"/>
    </row>
    <row r="916" spans="1:10" ht="20.100000000000001" customHeight="1" x14ac:dyDescent="0.25">
      <c r="G916" s="131" t="s">
        <v>2101</v>
      </c>
      <c r="H916" s="131"/>
    </row>
    <row r="917" spans="1:10" ht="20.100000000000001" customHeight="1" x14ac:dyDescent="0.25">
      <c r="A917" s="6" t="s">
        <v>1326</v>
      </c>
      <c r="B917" s="6" t="s">
        <v>7125</v>
      </c>
      <c r="J917" s="8">
        <v>106600000</v>
      </c>
    </row>
    <row r="918" spans="1:10" ht="20.100000000000001" customHeight="1" x14ac:dyDescent="0.25">
      <c r="A918" s="5" t="s">
        <v>1326</v>
      </c>
      <c r="C918" s="11" t="s">
        <v>9</v>
      </c>
      <c r="D918" s="11" t="s">
        <v>20</v>
      </c>
      <c r="E918" s="11" t="s">
        <v>4848</v>
      </c>
      <c r="F918" s="11" t="s">
        <v>1881</v>
      </c>
      <c r="G918" s="131" t="s">
        <v>21</v>
      </c>
      <c r="H918" s="131"/>
      <c r="J918" s="7">
        <v>106600000</v>
      </c>
    </row>
    <row r="919" spans="1:10" ht="45" customHeight="1" x14ac:dyDescent="0.25">
      <c r="G919" s="131" t="s">
        <v>4801</v>
      </c>
      <c r="H919" s="131"/>
    </row>
    <row r="920" spans="1:10" ht="20.100000000000001" customHeight="1" x14ac:dyDescent="0.25">
      <c r="G920" s="131" t="s">
        <v>2101</v>
      </c>
      <c r="H920" s="131"/>
    </row>
    <row r="921" spans="1:10" ht="20.100000000000001" customHeight="1" x14ac:dyDescent="0.25">
      <c r="A921" s="6" t="s">
        <v>1331</v>
      </c>
      <c r="B921" s="6" t="s">
        <v>1332</v>
      </c>
      <c r="J921" s="8">
        <v>95000000</v>
      </c>
    </row>
    <row r="922" spans="1:10" ht="45" customHeight="1" x14ac:dyDescent="0.25">
      <c r="A922" s="5" t="s">
        <v>1331</v>
      </c>
      <c r="C922" s="11" t="s">
        <v>9</v>
      </c>
      <c r="D922" s="11" t="s">
        <v>20</v>
      </c>
      <c r="E922" s="11" t="s">
        <v>4848</v>
      </c>
      <c r="F922" s="11" t="s">
        <v>1881</v>
      </c>
      <c r="G922" s="131" t="s">
        <v>103</v>
      </c>
      <c r="H922" s="131"/>
      <c r="J922" s="7">
        <v>95000000</v>
      </c>
    </row>
    <row r="923" spans="1:10" ht="30" customHeight="1" x14ac:dyDescent="0.25">
      <c r="G923" s="131" t="s">
        <v>4849</v>
      </c>
      <c r="H923" s="131"/>
    </row>
    <row r="924" spans="1:10" ht="20.100000000000001" customHeight="1" x14ac:dyDescent="0.25">
      <c r="G924" s="131" t="s">
        <v>4850</v>
      </c>
      <c r="H924" s="131"/>
    </row>
    <row r="925" spans="1:10" ht="20.100000000000001" customHeight="1" x14ac:dyDescent="0.25">
      <c r="A925" s="6" t="s">
        <v>1344</v>
      </c>
      <c r="B925" s="6" t="s">
        <v>1345</v>
      </c>
      <c r="J925" s="10">
        <v>365379000</v>
      </c>
    </row>
    <row r="926" spans="1:10" ht="20.100000000000001" customHeight="1" x14ac:dyDescent="0.25">
      <c r="A926" s="6" t="s">
        <v>1231</v>
      </c>
      <c r="B926" s="6" t="s">
        <v>3252</v>
      </c>
      <c r="J926" s="9">
        <v>207130000</v>
      </c>
    </row>
    <row r="927" spans="1:10" ht="20.100000000000001" customHeight="1" x14ac:dyDescent="0.25">
      <c r="A927" s="5" t="s">
        <v>1349</v>
      </c>
      <c r="C927" s="11" t="s">
        <v>9</v>
      </c>
      <c r="D927" s="11" t="s">
        <v>11</v>
      </c>
      <c r="E927" s="11" t="s">
        <v>4848</v>
      </c>
      <c r="F927" s="11" t="s">
        <v>12</v>
      </c>
      <c r="G927" s="131" t="s">
        <v>30</v>
      </c>
      <c r="H927" s="131"/>
      <c r="J927" s="7">
        <v>207130000</v>
      </c>
    </row>
    <row r="928" spans="1:10" ht="20.100000000000001" customHeight="1" x14ac:dyDescent="0.25">
      <c r="A928" s="6" t="s">
        <v>1239</v>
      </c>
      <c r="B928" s="6" t="s">
        <v>1360</v>
      </c>
      <c r="J928" s="8">
        <v>45390000</v>
      </c>
    </row>
    <row r="929" spans="1:10" ht="20.100000000000001" customHeight="1" x14ac:dyDescent="0.25">
      <c r="A929" s="5" t="s">
        <v>1361</v>
      </c>
      <c r="C929" s="11" t="s">
        <v>9</v>
      </c>
      <c r="D929" s="11" t="s">
        <v>11</v>
      </c>
      <c r="E929" s="11" t="s">
        <v>4848</v>
      </c>
      <c r="F929" s="11" t="s">
        <v>12</v>
      </c>
      <c r="G929" s="131" t="s">
        <v>7127</v>
      </c>
      <c r="H929" s="131"/>
      <c r="J929" s="7">
        <v>3400000</v>
      </c>
    </row>
    <row r="930" spans="1:10" ht="20.100000000000001" customHeight="1" x14ac:dyDescent="0.25">
      <c r="A930" s="5" t="s">
        <v>1364</v>
      </c>
      <c r="C930" s="11" t="s">
        <v>9</v>
      </c>
      <c r="D930" s="11" t="s">
        <v>11</v>
      </c>
      <c r="E930" s="11" t="s">
        <v>4848</v>
      </c>
      <c r="F930" s="11" t="s">
        <v>12</v>
      </c>
      <c r="G930" s="131" t="s">
        <v>1365</v>
      </c>
      <c r="H930" s="131"/>
      <c r="J930" s="7">
        <v>18000000</v>
      </c>
    </row>
    <row r="931" spans="1:10" ht="20.100000000000001" customHeight="1" x14ac:dyDescent="0.25">
      <c r="A931" s="5" t="s">
        <v>1367</v>
      </c>
      <c r="C931" s="11" t="s">
        <v>9</v>
      </c>
      <c r="D931" s="11" t="s">
        <v>11</v>
      </c>
      <c r="E931" s="11" t="s">
        <v>4848</v>
      </c>
      <c r="F931" s="11" t="s">
        <v>12</v>
      </c>
      <c r="G931" s="131" t="s">
        <v>33</v>
      </c>
      <c r="H931" s="131"/>
      <c r="J931" s="7">
        <v>450000</v>
      </c>
    </row>
    <row r="932" spans="1:10" ht="20.100000000000001" customHeight="1" x14ac:dyDescent="0.25">
      <c r="A932" s="5" t="s">
        <v>1369</v>
      </c>
      <c r="C932" s="11" t="s">
        <v>9</v>
      </c>
      <c r="D932" s="11" t="s">
        <v>11</v>
      </c>
      <c r="E932" s="11" t="s">
        <v>4848</v>
      </c>
      <c r="F932" s="11" t="s">
        <v>12</v>
      </c>
      <c r="G932" s="131" t="s">
        <v>34</v>
      </c>
      <c r="H932" s="131"/>
      <c r="J932" s="7">
        <v>23300000</v>
      </c>
    </row>
    <row r="933" spans="1:10" ht="20.100000000000001" customHeight="1" x14ac:dyDescent="0.25">
      <c r="A933" s="5" t="s">
        <v>1371</v>
      </c>
      <c r="C933" s="11" t="s">
        <v>9</v>
      </c>
      <c r="D933" s="11" t="s">
        <v>11</v>
      </c>
      <c r="E933" s="11" t="s">
        <v>4848</v>
      </c>
      <c r="F933" s="11" t="s">
        <v>12</v>
      </c>
      <c r="G933" s="131" t="s">
        <v>7128</v>
      </c>
      <c r="H933" s="131"/>
      <c r="J933" s="7">
        <v>240000</v>
      </c>
    </row>
    <row r="934" spans="1:10" ht="60" customHeight="1" x14ac:dyDescent="0.25">
      <c r="G934" s="131" t="s">
        <v>4851</v>
      </c>
      <c r="H934" s="131"/>
    </row>
    <row r="935" spans="1:10" ht="20.100000000000001" customHeight="1" x14ac:dyDescent="0.25">
      <c r="A935" s="6" t="s">
        <v>1249</v>
      </c>
      <c r="B935" s="6" t="s">
        <v>1373</v>
      </c>
      <c r="J935" s="8">
        <v>52000000</v>
      </c>
    </row>
    <row r="936" spans="1:10" ht="20.100000000000001" customHeight="1" x14ac:dyDescent="0.25">
      <c r="A936" s="5" t="s">
        <v>1376</v>
      </c>
      <c r="C936" s="11" t="s">
        <v>9</v>
      </c>
      <c r="D936" s="11" t="s">
        <v>11</v>
      </c>
      <c r="E936" s="11" t="s">
        <v>4848</v>
      </c>
      <c r="F936" s="11" t="s">
        <v>12</v>
      </c>
      <c r="G936" s="131" t="s">
        <v>3480</v>
      </c>
      <c r="H936" s="131"/>
      <c r="J936" s="7">
        <v>2000000</v>
      </c>
    </row>
    <row r="937" spans="1:10" ht="20.100000000000001" customHeight="1" x14ac:dyDescent="0.25">
      <c r="A937" s="5" t="s">
        <v>1391</v>
      </c>
      <c r="C937" s="11" t="s">
        <v>9</v>
      </c>
      <c r="D937" s="11" t="s">
        <v>11</v>
      </c>
      <c r="E937" s="11" t="s">
        <v>4848</v>
      </c>
      <c r="F937" s="11" t="s">
        <v>12</v>
      </c>
      <c r="G937" s="131" t="s">
        <v>7129</v>
      </c>
      <c r="H937" s="131"/>
      <c r="J937" s="7">
        <v>50000000</v>
      </c>
    </row>
    <row r="938" spans="1:10" ht="20.100000000000001" customHeight="1" x14ac:dyDescent="0.25">
      <c r="A938" s="6" t="s">
        <v>1393</v>
      </c>
      <c r="B938" s="6" t="s">
        <v>1394</v>
      </c>
      <c r="J938" s="8">
        <v>40509000</v>
      </c>
    </row>
    <row r="939" spans="1:10" ht="20.100000000000001" customHeight="1" x14ac:dyDescent="0.25">
      <c r="A939" s="5" t="s">
        <v>1405</v>
      </c>
      <c r="C939" s="11" t="s">
        <v>9</v>
      </c>
      <c r="D939" s="11" t="s">
        <v>11</v>
      </c>
      <c r="E939" s="11" t="s">
        <v>4848</v>
      </c>
      <c r="F939" s="11" t="s">
        <v>12</v>
      </c>
      <c r="G939" s="131" t="s">
        <v>1406</v>
      </c>
      <c r="H939" s="131"/>
      <c r="J939" s="7">
        <v>7039000</v>
      </c>
    </row>
    <row r="940" spans="1:10" ht="30" customHeight="1" x14ac:dyDescent="0.25">
      <c r="G940" s="131" t="s">
        <v>7177</v>
      </c>
      <c r="H940" s="131"/>
    </row>
    <row r="941" spans="1:10" ht="20.100000000000001" customHeight="1" x14ac:dyDescent="0.25">
      <c r="A941" s="5" t="s">
        <v>1408</v>
      </c>
      <c r="C941" s="11" t="s">
        <v>9</v>
      </c>
      <c r="D941" s="11" t="s">
        <v>11</v>
      </c>
      <c r="E941" s="11" t="s">
        <v>4848</v>
      </c>
      <c r="F941" s="11" t="s">
        <v>12</v>
      </c>
      <c r="G941" s="131" t="s">
        <v>1409</v>
      </c>
      <c r="H941" s="131"/>
      <c r="J941" s="7">
        <v>33470000</v>
      </c>
    </row>
    <row r="942" spans="1:10" ht="45" customHeight="1" x14ac:dyDescent="0.25">
      <c r="G942" s="131" t="s">
        <v>5757</v>
      </c>
      <c r="H942" s="131"/>
    </row>
    <row r="943" spans="1:10" ht="20.100000000000001" customHeight="1" x14ac:dyDescent="0.25">
      <c r="A943" s="6" t="s">
        <v>1416</v>
      </c>
      <c r="B943" s="6" t="s">
        <v>1417</v>
      </c>
      <c r="J943" s="8">
        <v>1000000</v>
      </c>
    </row>
    <row r="944" spans="1:10" ht="20.100000000000001" customHeight="1" x14ac:dyDescent="0.25">
      <c r="A944" s="5" t="s">
        <v>1422</v>
      </c>
      <c r="C944" s="11" t="s">
        <v>9</v>
      </c>
      <c r="D944" s="11" t="s">
        <v>11</v>
      </c>
      <c r="E944" s="11" t="s">
        <v>4848</v>
      </c>
      <c r="F944" s="11" t="s">
        <v>12</v>
      </c>
      <c r="G944" s="131" t="s">
        <v>1423</v>
      </c>
      <c r="H944" s="131"/>
      <c r="J944" s="7">
        <v>1000000</v>
      </c>
    </row>
    <row r="945" spans="1:10" ht="20.100000000000001" customHeight="1" x14ac:dyDescent="0.25">
      <c r="A945" s="6" t="s">
        <v>1429</v>
      </c>
      <c r="B945" s="6" t="s">
        <v>1430</v>
      </c>
      <c r="J945" s="8">
        <v>16350000</v>
      </c>
    </row>
    <row r="946" spans="1:10" ht="20.100000000000001" customHeight="1" x14ac:dyDescent="0.25">
      <c r="A946" s="5" t="s">
        <v>1432</v>
      </c>
      <c r="C946" s="11" t="s">
        <v>9</v>
      </c>
      <c r="D946" s="11" t="s">
        <v>11</v>
      </c>
      <c r="E946" s="11" t="s">
        <v>4848</v>
      </c>
      <c r="F946" s="11" t="s">
        <v>12</v>
      </c>
      <c r="G946" s="131" t="s">
        <v>7130</v>
      </c>
      <c r="H946" s="131"/>
      <c r="J946" s="7">
        <v>16350000</v>
      </c>
    </row>
    <row r="947" spans="1:10" ht="20.100000000000001" customHeight="1" x14ac:dyDescent="0.25">
      <c r="A947" s="6" t="s">
        <v>1449</v>
      </c>
      <c r="B947" s="6" t="s">
        <v>1450</v>
      </c>
      <c r="J947" s="8">
        <v>3000000</v>
      </c>
    </row>
    <row r="948" spans="1:10" ht="20.100000000000001" customHeight="1" x14ac:dyDescent="0.25">
      <c r="A948" s="5" t="s">
        <v>1463</v>
      </c>
      <c r="C948" s="11" t="s">
        <v>9</v>
      </c>
      <c r="D948" s="11" t="s">
        <v>11</v>
      </c>
      <c r="E948" s="11" t="s">
        <v>4848</v>
      </c>
      <c r="F948" s="11" t="s">
        <v>12</v>
      </c>
      <c r="G948" s="131" t="s">
        <v>1464</v>
      </c>
      <c r="H948" s="131"/>
      <c r="J948" s="7">
        <v>2000000</v>
      </c>
    </row>
    <row r="949" spans="1:10" ht="30" customHeight="1" x14ac:dyDescent="0.25">
      <c r="A949" s="5" t="s">
        <v>1469</v>
      </c>
      <c r="C949" s="11" t="s">
        <v>9</v>
      </c>
      <c r="D949" s="11" t="s">
        <v>11</v>
      </c>
      <c r="E949" s="11" t="s">
        <v>4848</v>
      </c>
      <c r="F949" s="11" t="s">
        <v>12</v>
      </c>
      <c r="G949" s="131" t="s">
        <v>7132</v>
      </c>
      <c r="H949" s="131"/>
      <c r="J949" s="7">
        <v>1000000</v>
      </c>
    </row>
    <row r="950" spans="1:10" ht="20.100000000000001" customHeight="1" x14ac:dyDescent="0.25">
      <c r="A950" s="6" t="s">
        <v>1508</v>
      </c>
      <c r="B950" s="6" t="s">
        <v>1509</v>
      </c>
      <c r="J950" s="10">
        <v>8800000</v>
      </c>
    </row>
    <row r="951" spans="1:10" ht="20.100000000000001" customHeight="1" x14ac:dyDescent="0.25">
      <c r="A951" s="6" t="s">
        <v>1256</v>
      </c>
      <c r="B951" s="6" t="s">
        <v>1511</v>
      </c>
      <c r="J951" s="9">
        <v>2300000</v>
      </c>
    </row>
    <row r="952" spans="1:10" ht="20.100000000000001" customHeight="1" x14ac:dyDescent="0.25">
      <c r="A952" s="5" t="s">
        <v>1513</v>
      </c>
      <c r="C952" s="11" t="s">
        <v>9</v>
      </c>
      <c r="D952" s="11" t="s">
        <v>11</v>
      </c>
      <c r="E952" s="11" t="s">
        <v>4848</v>
      </c>
      <c r="F952" s="11" t="s">
        <v>12</v>
      </c>
      <c r="G952" s="131" t="s">
        <v>45</v>
      </c>
      <c r="H952" s="131"/>
      <c r="J952" s="7">
        <v>1800000</v>
      </c>
    </row>
    <row r="953" spans="1:10" ht="20.100000000000001" customHeight="1" x14ac:dyDescent="0.25">
      <c r="A953" s="5" t="s">
        <v>1518</v>
      </c>
      <c r="C953" s="11" t="s">
        <v>9</v>
      </c>
      <c r="D953" s="11" t="s">
        <v>11</v>
      </c>
      <c r="E953" s="11" t="s">
        <v>4848</v>
      </c>
      <c r="F953" s="11" t="s">
        <v>12</v>
      </c>
      <c r="G953" s="131" t="s">
        <v>7135</v>
      </c>
      <c r="H953" s="131"/>
      <c r="J953" s="7">
        <v>500000</v>
      </c>
    </row>
    <row r="954" spans="1:10" ht="20.100000000000001" customHeight="1" x14ac:dyDescent="0.25">
      <c r="A954" s="6" t="s">
        <v>1292</v>
      </c>
      <c r="B954" s="6" t="s">
        <v>1535</v>
      </c>
      <c r="J954" s="8">
        <v>1000000</v>
      </c>
    </row>
    <row r="955" spans="1:10" ht="30" customHeight="1" x14ac:dyDescent="0.25">
      <c r="A955" s="5" t="s">
        <v>1544</v>
      </c>
      <c r="C955" s="11" t="s">
        <v>9</v>
      </c>
      <c r="D955" s="11" t="s">
        <v>11</v>
      </c>
      <c r="E955" s="11" t="s">
        <v>4848</v>
      </c>
      <c r="F955" s="11" t="s">
        <v>12</v>
      </c>
      <c r="G955" s="131" t="s">
        <v>1545</v>
      </c>
      <c r="H955" s="131"/>
      <c r="J955" s="7">
        <v>1000000</v>
      </c>
    </row>
    <row r="956" spans="1:10" ht="20.100000000000001" customHeight="1" x14ac:dyDescent="0.25">
      <c r="A956" s="6" t="s">
        <v>1572</v>
      </c>
      <c r="B956" s="6" t="s">
        <v>1573</v>
      </c>
      <c r="J956" s="8">
        <v>5500000</v>
      </c>
    </row>
    <row r="957" spans="1:10" ht="20.100000000000001" customHeight="1" x14ac:dyDescent="0.25">
      <c r="A957" s="5" t="s">
        <v>1574</v>
      </c>
      <c r="C957" s="11" t="s">
        <v>9</v>
      </c>
      <c r="D957" s="11" t="s">
        <v>11</v>
      </c>
      <c r="E957" s="11" t="s">
        <v>4848</v>
      </c>
      <c r="F957" s="11" t="s">
        <v>12</v>
      </c>
      <c r="G957" s="131" t="s">
        <v>1575</v>
      </c>
      <c r="H957" s="131"/>
      <c r="J957" s="7">
        <v>1500000</v>
      </c>
    </row>
    <row r="958" spans="1:10" ht="20.100000000000001" customHeight="1" x14ac:dyDescent="0.25">
      <c r="A958" s="5" t="s">
        <v>1580</v>
      </c>
      <c r="C958" s="11" t="s">
        <v>9</v>
      </c>
      <c r="D958" s="11" t="s">
        <v>11</v>
      </c>
      <c r="E958" s="11" t="s">
        <v>4848</v>
      </c>
      <c r="F958" s="11" t="s">
        <v>12</v>
      </c>
      <c r="G958" s="131" t="s">
        <v>1581</v>
      </c>
      <c r="H958" s="131"/>
      <c r="J958" s="7">
        <v>3000000</v>
      </c>
    </row>
    <row r="959" spans="1:10" ht="20.100000000000001" customHeight="1" x14ac:dyDescent="0.25">
      <c r="A959" s="5" t="s">
        <v>1584</v>
      </c>
      <c r="C959" s="11" t="s">
        <v>9</v>
      </c>
      <c r="D959" s="11" t="s">
        <v>11</v>
      </c>
      <c r="E959" s="11" t="s">
        <v>4848</v>
      </c>
      <c r="F959" s="11" t="s">
        <v>12</v>
      </c>
      <c r="G959" s="131" t="s">
        <v>1585</v>
      </c>
      <c r="H959" s="131"/>
      <c r="J959" s="7">
        <v>1000000</v>
      </c>
    </row>
    <row r="960" spans="1:10" ht="20.100000000000001" customHeight="1" x14ac:dyDescent="0.25">
      <c r="A960" s="6" t="s">
        <v>1714</v>
      </c>
      <c r="B960" s="6" t="s">
        <v>1715</v>
      </c>
      <c r="J960" s="10">
        <v>10000000</v>
      </c>
    </row>
    <row r="961" spans="1:10" ht="20.100000000000001" customHeight="1" x14ac:dyDescent="0.25">
      <c r="A961" s="6" t="s">
        <v>1751</v>
      </c>
      <c r="B961" s="6" t="s">
        <v>1752</v>
      </c>
      <c r="J961" s="9">
        <v>10000000</v>
      </c>
    </row>
    <row r="962" spans="1:10" ht="20.100000000000001" customHeight="1" x14ac:dyDescent="0.25">
      <c r="A962" s="5" t="s">
        <v>1757</v>
      </c>
      <c r="C962" s="11" t="s">
        <v>16</v>
      </c>
      <c r="D962" s="11" t="s">
        <v>56</v>
      </c>
      <c r="E962" s="11" t="s">
        <v>4848</v>
      </c>
      <c r="F962" s="11" t="s">
        <v>12</v>
      </c>
      <c r="G962" s="131" t="s">
        <v>57</v>
      </c>
      <c r="H962" s="131"/>
      <c r="J962" s="7">
        <v>10000000</v>
      </c>
    </row>
    <row r="963" spans="1:10" ht="20.100000000000001" customHeight="1" x14ac:dyDescent="0.25">
      <c r="A963" s="6" t="s">
        <v>1759</v>
      </c>
      <c r="B963" s="6" t="s">
        <v>1760</v>
      </c>
      <c r="J963" s="10">
        <v>38500000</v>
      </c>
    </row>
    <row r="964" spans="1:10" ht="20.100000000000001" customHeight="1" x14ac:dyDescent="0.25">
      <c r="A964" s="6" t="s">
        <v>1761</v>
      </c>
      <c r="B964" s="6" t="s">
        <v>1762</v>
      </c>
      <c r="J964" s="12">
        <v>29500000</v>
      </c>
    </row>
    <row r="965" spans="1:10" ht="20.100000000000001" customHeight="1" x14ac:dyDescent="0.25">
      <c r="A965" s="6" t="s">
        <v>1767</v>
      </c>
      <c r="B965" s="6" t="s">
        <v>7149</v>
      </c>
      <c r="J965" s="9">
        <v>29500000</v>
      </c>
    </row>
    <row r="966" spans="1:10" ht="20.100000000000001" customHeight="1" x14ac:dyDescent="0.25">
      <c r="A966" s="5" t="s">
        <v>1767</v>
      </c>
      <c r="C966" s="11" t="s">
        <v>9</v>
      </c>
      <c r="D966" s="11" t="s">
        <v>41</v>
      </c>
      <c r="E966" s="11" t="s">
        <v>4848</v>
      </c>
      <c r="F966" s="11" t="s">
        <v>1881</v>
      </c>
      <c r="G966" s="131" t="s">
        <v>21</v>
      </c>
      <c r="H966" s="131"/>
      <c r="J966" s="7">
        <v>20600000</v>
      </c>
    </row>
    <row r="967" spans="1:10" ht="60" customHeight="1" x14ac:dyDescent="0.25">
      <c r="G967" s="131" t="s">
        <v>4802</v>
      </c>
      <c r="H967" s="131"/>
    </row>
    <row r="968" spans="1:10" ht="20.100000000000001" customHeight="1" x14ac:dyDescent="0.25">
      <c r="G968" s="131" t="s">
        <v>2101</v>
      </c>
      <c r="H968" s="131"/>
    </row>
    <row r="969" spans="1:10" ht="20.100000000000001" customHeight="1" x14ac:dyDescent="0.25">
      <c r="A969" s="5" t="s">
        <v>1767</v>
      </c>
      <c r="C969" s="11" t="s">
        <v>9</v>
      </c>
      <c r="D969" s="11" t="s">
        <v>41</v>
      </c>
      <c r="E969" s="11" t="s">
        <v>4848</v>
      </c>
      <c r="F969" s="11" t="s">
        <v>1278</v>
      </c>
      <c r="G969" s="131" t="s">
        <v>21</v>
      </c>
      <c r="H969" s="131"/>
      <c r="J969" s="7">
        <v>8900000</v>
      </c>
    </row>
    <row r="970" spans="1:10" ht="60" customHeight="1" x14ac:dyDescent="0.25">
      <c r="G970" s="131" t="s">
        <v>4803</v>
      </c>
      <c r="H970" s="131"/>
    </row>
    <row r="971" spans="1:10" ht="20.100000000000001" customHeight="1" x14ac:dyDescent="0.25">
      <c r="G971" s="131" t="s">
        <v>2101</v>
      </c>
      <c r="H971" s="131"/>
    </row>
    <row r="972" spans="1:10" ht="20.100000000000001" customHeight="1" x14ac:dyDescent="0.25">
      <c r="A972" s="6" t="s">
        <v>1784</v>
      </c>
      <c r="B972" s="6" t="s">
        <v>1785</v>
      </c>
      <c r="J972" s="8">
        <v>8000000</v>
      </c>
    </row>
    <row r="973" spans="1:10" ht="20.100000000000001" customHeight="1" x14ac:dyDescent="0.25">
      <c r="A973" s="5" t="s">
        <v>1792</v>
      </c>
      <c r="C973" s="11" t="s">
        <v>9</v>
      </c>
      <c r="D973" s="11" t="s">
        <v>59</v>
      </c>
      <c r="E973" s="11" t="s">
        <v>4848</v>
      </c>
      <c r="F973" s="11" t="s">
        <v>12</v>
      </c>
      <c r="G973" s="131" t="s">
        <v>7156</v>
      </c>
      <c r="H973" s="131"/>
      <c r="J973" s="7">
        <v>8000000</v>
      </c>
    </row>
    <row r="974" spans="1:10" ht="15" customHeight="1" x14ac:dyDescent="0.25">
      <c r="G974" s="131" t="s">
        <v>4266</v>
      </c>
      <c r="H974" s="131"/>
    </row>
    <row r="975" spans="1:10" ht="20.100000000000001" customHeight="1" x14ac:dyDescent="0.25">
      <c r="A975" s="6" t="s">
        <v>1803</v>
      </c>
      <c r="B975" s="6" t="s">
        <v>3416</v>
      </c>
      <c r="J975" s="8">
        <v>1000000</v>
      </c>
    </row>
    <row r="976" spans="1:10" ht="20.100000000000001" customHeight="1" x14ac:dyDescent="0.25">
      <c r="A976" s="5" t="s">
        <v>1804</v>
      </c>
      <c r="C976" s="11" t="s">
        <v>9</v>
      </c>
      <c r="D976" s="11" t="s">
        <v>59</v>
      </c>
      <c r="E976" s="11" t="s">
        <v>4848</v>
      </c>
      <c r="F976" s="11" t="s">
        <v>12</v>
      </c>
      <c r="G976" s="131" t="s">
        <v>62</v>
      </c>
      <c r="H976" s="131"/>
      <c r="J976" s="7">
        <v>1000000</v>
      </c>
    </row>
    <row r="977" spans="1:10" ht="60" customHeight="1" x14ac:dyDescent="0.25">
      <c r="G977" s="131" t="s">
        <v>4554</v>
      </c>
      <c r="H977" s="131"/>
    </row>
    <row r="979" spans="1:10" x14ac:dyDescent="0.25">
      <c r="A979" s="13" t="s">
        <v>4852</v>
      </c>
    </row>
    <row r="981" spans="1:10" x14ac:dyDescent="0.25">
      <c r="A981" s="132" t="s">
        <v>2092</v>
      </c>
      <c r="B981" s="132"/>
      <c r="C981" s="132"/>
      <c r="D981" s="132"/>
      <c r="E981" s="132"/>
      <c r="F981" s="132"/>
      <c r="G981" s="132"/>
      <c r="H981" s="132"/>
      <c r="I981" s="132"/>
      <c r="J981" s="132"/>
    </row>
    <row r="983" spans="1:10" x14ac:dyDescent="0.25">
      <c r="D983" s="6" t="s">
        <v>2140</v>
      </c>
      <c r="E983" s="6" t="s">
        <v>2100</v>
      </c>
    </row>
    <row r="984" spans="1:10" ht="15.75" thickBot="1" x14ac:dyDescent="0.3">
      <c r="F984" s="6" t="s">
        <v>2103</v>
      </c>
      <c r="J984" s="14">
        <v>376754000</v>
      </c>
    </row>
    <row r="985" spans="1:10" x14ac:dyDescent="0.25">
      <c r="D985" s="5" t="s">
        <v>9</v>
      </c>
      <c r="E985" s="5" t="s">
        <v>2139</v>
      </c>
      <c r="J985" s="7">
        <v>356254000</v>
      </c>
    </row>
    <row r="986" spans="1:10" x14ac:dyDescent="0.25">
      <c r="D986" s="5" t="s">
        <v>16</v>
      </c>
      <c r="E986" s="5" t="s">
        <v>2145</v>
      </c>
      <c r="J986" s="7">
        <v>20500000</v>
      </c>
    </row>
    <row r="989" spans="1:10" x14ac:dyDescent="0.25">
      <c r="A989" s="132" t="s">
        <v>2091</v>
      </c>
      <c r="B989" s="132"/>
      <c r="C989" s="132"/>
      <c r="D989" s="132"/>
      <c r="E989" s="132"/>
      <c r="F989" s="132"/>
      <c r="G989" s="132"/>
      <c r="H989" s="132"/>
      <c r="I989" s="132"/>
      <c r="J989" s="132"/>
    </row>
    <row r="990" spans="1:10" x14ac:dyDescent="0.25">
      <c r="A990" s="86" t="s">
        <v>2097</v>
      </c>
      <c r="C990" s="86" t="s">
        <v>2098</v>
      </c>
      <c r="D990" s="86" t="s">
        <v>3</v>
      </c>
      <c r="E990" s="86" t="s">
        <v>2099</v>
      </c>
      <c r="F990" s="86" t="s">
        <v>1880</v>
      </c>
      <c r="G990" s="6" t="s">
        <v>2100</v>
      </c>
      <c r="J990" s="86" t="s">
        <v>8713</v>
      </c>
    </row>
    <row r="992" spans="1:10" ht="15.75" thickBot="1" x14ac:dyDescent="0.3">
      <c r="G992" s="13" t="s">
        <v>2103</v>
      </c>
      <c r="J992" s="14">
        <v>376754000</v>
      </c>
    </row>
    <row r="993" spans="1:10" ht="20.100000000000001" customHeight="1" x14ac:dyDescent="0.25">
      <c r="A993" s="6" t="s">
        <v>1232</v>
      </c>
      <c r="B993" s="6" t="s">
        <v>1233</v>
      </c>
      <c r="J993" s="10">
        <v>304473000</v>
      </c>
    </row>
    <row r="994" spans="1:10" ht="20.100000000000001" customHeight="1" x14ac:dyDescent="0.25">
      <c r="A994" s="6" t="s">
        <v>9</v>
      </c>
      <c r="B994" s="6" t="s">
        <v>1237</v>
      </c>
      <c r="J994" s="9">
        <v>90804600</v>
      </c>
    </row>
    <row r="995" spans="1:10" ht="20.100000000000001" customHeight="1" x14ac:dyDescent="0.25">
      <c r="A995" s="5" t="s">
        <v>1240</v>
      </c>
      <c r="C995" s="11" t="s">
        <v>9</v>
      </c>
      <c r="D995" s="11" t="s">
        <v>10</v>
      </c>
      <c r="E995" s="11" t="s">
        <v>59</v>
      </c>
      <c r="F995" s="11" t="s">
        <v>12</v>
      </c>
      <c r="G995" s="131" t="s">
        <v>7116</v>
      </c>
      <c r="H995" s="131"/>
      <c r="J995" s="7">
        <v>90804600</v>
      </c>
    </row>
    <row r="996" spans="1:10" ht="20.100000000000001" customHeight="1" x14ac:dyDescent="0.25">
      <c r="A996" s="6" t="s">
        <v>1257</v>
      </c>
      <c r="B996" s="6" t="s">
        <v>1258</v>
      </c>
      <c r="J996" s="8">
        <v>24500000</v>
      </c>
    </row>
    <row r="997" spans="1:10" ht="20.100000000000001" customHeight="1" x14ac:dyDescent="0.25">
      <c r="A997" s="5" t="s">
        <v>1261</v>
      </c>
      <c r="C997" s="11" t="s">
        <v>9</v>
      </c>
      <c r="D997" s="11" t="s">
        <v>10</v>
      </c>
      <c r="E997" s="11" t="s">
        <v>59</v>
      </c>
      <c r="F997" s="11" t="s">
        <v>12</v>
      </c>
      <c r="G997" s="131" t="s">
        <v>13</v>
      </c>
      <c r="H997" s="131"/>
      <c r="J997" s="7">
        <v>2000000</v>
      </c>
    </row>
    <row r="998" spans="1:10" ht="20.100000000000001" customHeight="1" x14ac:dyDescent="0.25">
      <c r="A998" s="5" t="s">
        <v>1276</v>
      </c>
      <c r="C998" s="11" t="s">
        <v>9</v>
      </c>
      <c r="D998" s="11" t="s">
        <v>10</v>
      </c>
      <c r="E998" s="11" t="s">
        <v>59</v>
      </c>
      <c r="F998" s="11" t="s">
        <v>12</v>
      </c>
      <c r="G998" s="131" t="s">
        <v>15</v>
      </c>
      <c r="H998" s="131"/>
      <c r="J998" s="7">
        <v>22500000</v>
      </c>
    </row>
    <row r="999" spans="1:10" ht="20.100000000000001" customHeight="1" x14ac:dyDescent="0.25">
      <c r="A999" s="6" t="s">
        <v>1279</v>
      </c>
      <c r="B999" s="6" t="s">
        <v>1280</v>
      </c>
      <c r="J999" s="8">
        <v>146486400</v>
      </c>
    </row>
    <row r="1000" spans="1:10" ht="20.100000000000001" customHeight="1" x14ac:dyDescent="0.25">
      <c r="A1000" s="5" t="s">
        <v>1282</v>
      </c>
      <c r="C1000" s="11" t="s">
        <v>9</v>
      </c>
      <c r="D1000" s="11" t="s">
        <v>10</v>
      </c>
      <c r="E1000" s="11" t="s">
        <v>59</v>
      </c>
      <c r="F1000" s="11" t="s">
        <v>12</v>
      </c>
      <c r="G1000" s="131" t="s">
        <v>1283</v>
      </c>
      <c r="H1000" s="131"/>
      <c r="J1000" s="7">
        <v>41816000</v>
      </c>
    </row>
    <row r="1001" spans="1:10" ht="20.100000000000001" customHeight="1" x14ac:dyDescent="0.25">
      <c r="A1001" s="5" t="s">
        <v>1286</v>
      </c>
      <c r="C1001" s="11" t="s">
        <v>9</v>
      </c>
      <c r="D1001" s="11" t="s">
        <v>10</v>
      </c>
      <c r="E1001" s="11" t="s">
        <v>59</v>
      </c>
      <c r="F1001" s="11" t="s">
        <v>12</v>
      </c>
      <c r="G1001" s="131" t="s">
        <v>1287</v>
      </c>
      <c r="H1001" s="131"/>
      <c r="J1001" s="7">
        <v>41901000</v>
      </c>
    </row>
    <row r="1002" spans="1:10" ht="20.100000000000001" customHeight="1" x14ac:dyDescent="0.25">
      <c r="A1002" s="5" t="s">
        <v>1290</v>
      </c>
      <c r="C1002" s="11" t="s">
        <v>16</v>
      </c>
      <c r="D1002" s="11" t="s">
        <v>10</v>
      </c>
      <c r="E1002" s="11" t="s">
        <v>59</v>
      </c>
      <c r="F1002" s="11" t="s">
        <v>12</v>
      </c>
      <c r="G1002" s="131" t="s">
        <v>17</v>
      </c>
      <c r="H1002" s="131"/>
      <c r="J1002" s="7">
        <v>18000000</v>
      </c>
    </row>
    <row r="1003" spans="1:10" ht="20.100000000000001" customHeight="1" x14ac:dyDescent="0.25">
      <c r="A1003" s="5" t="s">
        <v>1293</v>
      </c>
      <c r="C1003" s="11" t="s">
        <v>9</v>
      </c>
      <c r="D1003" s="11" t="s">
        <v>10</v>
      </c>
      <c r="E1003" s="11" t="s">
        <v>59</v>
      </c>
      <c r="F1003" s="11" t="s">
        <v>12</v>
      </c>
      <c r="G1003" s="131" t="s">
        <v>18</v>
      </c>
      <c r="H1003" s="131"/>
      <c r="J1003" s="7">
        <v>14000000</v>
      </c>
    </row>
    <row r="1004" spans="1:10" ht="20.100000000000001" customHeight="1" x14ac:dyDescent="0.25">
      <c r="A1004" s="5" t="s">
        <v>1296</v>
      </c>
      <c r="C1004" s="11" t="s">
        <v>9</v>
      </c>
      <c r="D1004" s="11" t="s">
        <v>10</v>
      </c>
      <c r="E1004" s="11" t="s">
        <v>59</v>
      </c>
      <c r="F1004" s="11" t="s">
        <v>12</v>
      </c>
      <c r="G1004" s="131" t="s">
        <v>19</v>
      </c>
      <c r="H1004" s="131"/>
      <c r="J1004" s="7">
        <v>30769400</v>
      </c>
    </row>
    <row r="1005" spans="1:10" ht="20.100000000000001" customHeight="1" x14ac:dyDescent="0.25">
      <c r="A1005" s="6" t="s">
        <v>1299</v>
      </c>
      <c r="B1005" s="6" t="s">
        <v>1300</v>
      </c>
      <c r="J1005" s="10">
        <v>21582000</v>
      </c>
    </row>
    <row r="1006" spans="1:10" ht="20.100000000000001" customHeight="1" x14ac:dyDescent="0.25">
      <c r="A1006" s="6" t="s">
        <v>1303</v>
      </c>
      <c r="B1006" s="6" t="s">
        <v>7118</v>
      </c>
      <c r="J1006" s="9">
        <v>20500000</v>
      </c>
    </row>
    <row r="1007" spans="1:10" ht="20.100000000000001" customHeight="1" x14ac:dyDescent="0.25">
      <c r="A1007" s="5" t="s">
        <v>1303</v>
      </c>
      <c r="C1007" s="11" t="s">
        <v>9</v>
      </c>
      <c r="D1007" s="11" t="s">
        <v>20</v>
      </c>
      <c r="E1007" s="11" t="s">
        <v>59</v>
      </c>
      <c r="F1007" s="11" t="s">
        <v>1881</v>
      </c>
      <c r="G1007" s="131" t="s">
        <v>21</v>
      </c>
      <c r="H1007" s="131"/>
      <c r="J1007" s="7">
        <v>20500000</v>
      </c>
    </row>
    <row r="1008" spans="1:10" ht="60" customHeight="1" x14ac:dyDescent="0.25">
      <c r="G1008" s="131" t="s">
        <v>4797</v>
      </c>
      <c r="H1008" s="131"/>
    </row>
    <row r="1009" spans="1:10" ht="20.100000000000001" customHeight="1" x14ac:dyDescent="0.25">
      <c r="G1009" s="131" t="s">
        <v>2101</v>
      </c>
      <c r="H1009" s="131"/>
    </row>
    <row r="1010" spans="1:10" ht="20.100000000000001" customHeight="1" x14ac:dyDescent="0.25">
      <c r="A1010" s="6" t="s">
        <v>1316</v>
      </c>
      <c r="B1010" s="6" t="s">
        <v>7122</v>
      </c>
      <c r="J1010" s="8">
        <v>1082000</v>
      </c>
    </row>
    <row r="1011" spans="1:10" ht="20.100000000000001" customHeight="1" x14ac:dyDescent="0.25">
      <c r="A1011" s="5" t="s">
        <v>1316</v>
      </c>
      <c r="C1011" s="11" t="s">
        <v>9</v>
      </c>
      <c r="D1011" s="11" t="s">
        <v>20</v>
      </c>
      <c r="E1011" s="11" t="s">
        <v>59</v>
      </c>
      <c r="F1011" s="11" t="s">
        <v>1881</v>
      </c>
      <c r="G1011" s="131" t="s">
        <v>23</v>
      </c>
      <c r="H1011" s="131"/>
      <c r="J1011" s="7">
        <v>1082000</v>
      </c>
    </row>
    <row r="1012" spans="1:10" ht="30" customHeight="1" x14ac:dyDescent="0.25">
      <c r="G1012" s="131" t="s">
        <v>4798</v>
      </c>
      <c r="H1012" s="131"/>
    </row>
    <row r="1013" spans="1:10" ht="20.100000000000001" customHeight="1" x14ac:dyDescent="0.25">
      <c r="G1013" s="131" t="s">
        <v>2102</v>
      </c>
      <c r="H1013" s="131"/>
    </row>
    <row r="1014" spans="1:10" ht="20.100000000000001" customHeight="1" x14ac:dyDescent="0.25">
      <c r="A1014" s="6" t="s">
        <v>1319</v>
      </c>
      <c r="B1014" s="6" t="s">
        <v>1320</v>
      </c>
      <c r="J1014" s="10">
        <v>21100000</v>
      </c>
    </row>
    <row r="1015" spans="1:10" ht="20.100000000000001" customHeight="1" x14ac:dyDescent="0.25">
      <c r="A1015" s="6" t="s">
        <v>1322</v>
      </c>
      <c r="B1015" s="6" t="s">
        <v>7123</v>
      </c>
      <c r="J1015" s="9">
        <v>11200000</v>
      </c>
    </row>
    <row r="1016" spans="1:10" ht="20.100000000000001" customHeight="1" x14ac:dyDescent="0.25">
      <c r="A1016" s="5" t="s">
        <v>1322</v>
      </c>
      <c r="C1016" s="11" t="s">
        <v>9</v>
      </c>
      <c r="D1016" s="11" t="s">
        <v>20</v>
      </c>
      <c r="E1016" s="11" t="s">
        <v>59</v>
      </c>
      <c r="F1016" s="11" t="s">
        <v>1881</v>
      </c>
      <c r="G1016" s="131" t="s">
        <v>21</v>
      </c>
      <c r="H1016" s="131"/>
      <c r="J1016" s="7">
        <v>11200000</v>
      </c>
    </row>
    <row r="1017" spans="1:10" ht="60" customHeight="1" x14ac:dyDescent="0.25">
      <c r="G1017" s="131" t="s">
        <v>4799</v>
      </c>
      <c r="H1017" s="131"/>
    </row>
    <row r="1018" spans="1:10" ht="20.100000000000001" customHeight="1" x14ac:dyDescent="0.25">
      <c r="G1018" s="131" t="s">
        <v>2101</v>
      </c>
      <c r="H1018" s="131"/>
    </row>
    <row r="1019" spans="1:10" ht="20.100000000000001" customHeight="1" x14ac:dyDescent="0.25">
      <c r="A1019" s="6" t="s">
        <v>1324</v>
      </c>
      <c r="B1019" s="6" t="s">
        <v>7124</v>
      </c>
      <c r="J1019" s="8">
        <v>3300000</v>
      </c>
    </row>
    <row r="1020" spans="1:10" ht="20.100000000000001" customHeight="1" x14ac:dyDescent="0.25">
      <c r="A1020" s="5" t="s">
        <v>1324</v>
      </c>
      <c r="C1020" s="11" t="s">
        <v>9</v>
      </c>
      <c r="D1020" s="11" t="s">
        <v>20</v>
      </c>
      <c r="E1020" s="11" t="s">
        <v>59</v>
      </c>
      <c r="F1020" s="11" t="s">
        <v>1881</v>
      </c>
      <c r="G1020" s="131" t="s">
        <v>21</v>
      </c>
      <c r="H1020" s="131"/>
      <c r="J1020" s="7">
        <v>3300000</v>
      </c>
    </row>
    <row r="1021" spans="1:10" ht="45" customHeight="1" x14ac:dyDescent="0.25">
      <c r="G1021" s="131" t="s">
        <v>4800</v>
      </c>
      <c r="H1021" s="131"/>
    </row>
    <row r="1022" spans="1:10" ht="20.100000000000001" customHeight="1" x14ac:dyDescent="0.25">
      <c r="G1022" s="131" t="s">
        <v>2101</v>
      </c>
      <c r="H1022" s="131"/>
    </row>
    <row r="1023" spans="1:10" ht="20.100000000000001" customHeight="1" x14ac:dyDescent="0.25">
      <c r="A1023" s="6" t="s">
        <v>1326</v>
      </c>
      <c r="B1023" s="6" t="s">
        <v>7125</v>
      </c>
      <c r="J1023" s="8">
        <v>6600000</v>
      </c>
    </row>
    <row r="1024" spans="1:10" ht="20.100000000000001" customHeight="1" x14ac:dyDescent="0.25">
      <c r="A1024" s="5" t="s">
        <v>1326</v>
      </c>
      <c r="C1024" s="11" t="s">
        <v>9</v>
      </c>
      <c r="D1024" s="11" t="s">
        <v>20</v>
      </c>
      <c r="E1024" s="11" t="s">
        <v>59</v>
      </c>
      <c r="F1024" s="11" t="s">
        <v>1881</v>
      </c>
      <c r="G1024" s="131" t="s">
        <v>21</v>
      </c>
      <c r="H1024" s="131"/>
      <c r="J1024" s="7">
        <v>6600000</v>
      </c>
    </row>
    <row r="1025" spans="1:10" ht="45" customHeight="1" x14ac:dyDescent="0.25">
      <c r="G1025" s="131" t="s">
        <v>4801</v>
      </c>
      <c r="H1025" s="131"/>
    </row>
    <row r="1026" spans="1:10" ht="20.100000000000001" customHeight="1" x14ac:dyDescent="0.25">
      <c r="G1026" s="131" t="s">
        <v>2101</v>
      </c>
      <c r="H1026" s="131"/>
    </row>
    <row r="1027" spans="1:10" ht="20.100000000000001" customHeight="1" x14ac:dyDescent="0.25">
      <c r="A1027" s="6" t="s">
        <v>1344</v>
      </c>
      <c r="B1027" s="6" t="s">
        <v>1345</v>
      </c>
      <c r="J1027" s="10">
        <v>63981000</v>
      </c>
    </row>
    <row r="1028" spans="1:10" ht="20.100000000000001" customHeight="1" x14ac:dyDescent="0.25">
      <c r="A1028" s="6" t="s">
        <v>1231</v>
      </c>
      <c r="B1028" s="6" t="s">
        <v>3252</v>
      </c>
      <c r="J1028" s="9">
        <v>48900000</v>
      </c>
    </row>
    <row r="1029" spans="1:10" ht="20.100000000000001" customHeight="1" x14ac:dyDescent="0.25">
      <c r="A1029" s="5" t="s">
        <v>1349</v>
      </c>
      <c r="C1029" s="11" t="s">
        <v>9</v>
      </c>
      <c r="D1029" s="11" t="s">
        <v>11</v>
      </c>
      <c r="E1029" s="11" t="s">
        <v>59</v>
      </c>
      <c r="F1029" s="11" t="s">
        <v>12</v>
      </c>
      <c r="G1029" s="131" t="s">
        <v>30</v>
      </c>
      <c r="H1029" s="131"/>
      <c r="J1029" s="7">
        <v>40000000</v>
      </c>
    </row>
    <row r="1030" spans="1:10" ht="20.100000000000001" customHeight="1" x14ac:dyDescent="0.25">
      <c r="A1030" s="5" t="s">
        <v>1351</v>
      </c>
      <c r="C1030" s="11" t="s">
        <v>9</v>
      </c>
      <c r="D1030" s="11" t="s">
        <v>11</v>
      </c>
      <c r="E1030" s="11" t="s">
        <v>59</v>
      </c>
      <c r="F1030" s="11" t="s">
        <v>12</v>
      </c>
      <c r="G1030" s="131" t="s">
        <v>31</v>
      </c>
      <c r="H1030" s="131"/>
      <c r="J1030" s="7">
        <v>6000000</v>
      </c>
    </row>
    <row r="1031" spans="1:10" ht="20.100000000000001" customHeight="1" x14ac:dyDescent="0.25">
      <c r="A1031" s="5" t="s">
        <v>1353</v>
      </c>
      <c r="C1031" s="11" t="s">
        <v>9</v>
      </c>
      <c r="D1031" s="11" t="s">
        <v>11</v>
      </c>
      <c r="E1031" s="11" t="s">
        <v>59</v>
      </c>
      <c r="F1031" s="11" t="s">
        <v>12</v>
      </c>
      <c r="G1031" s="131" t="s">
        <v>1354</v>
      </c>
      <c r="H1031" s="131"/>
      <c r="J1031" s="7">
        <v>2300000</v>
      </c>
    </row>
    <row r="1032" spans="1:10" ht="20.100000000000001" customHeight="1" x14ac:dyDescent="0.25">
      <c r="A1032" s="5" t="s">
        <v>1356</v>
      </c>
      <c r="C1032" s="11" t="s">
        <v>9</v>
      </c>
      <c r="D1032" s="11" t="s">
        <v>11</v>
      </c>
      <c r="E1032" s="11" t="s">
        <v>59</v>
      </c>
      <c r="F1032" s="11" t="s">
        <v>12</v>
      </c>
      <c r="G1032" s="131" t="s">
        <v>7126</v>
      </c>
      <c r="H1032" s="131"/>
      <c r="J1032" s="7">
        <v>600000</v>
      </c>
    </row>
    <row r="1033" spans="1:10" ht="20.100000000000001" customHeight="1" x14ac:dyDescent="0.25">
      <c r="A1033" s="6" t="s">
        <v>1239</v>
      </c>
      <c r="B1033" s="6" t="s">
        <v>1360</v>
      </c>
      <c r="J1033" s="8">
        <v>10000000</v>
      </c>
    </row>
    <row r="1034" spans="1:10" ht="20.100000000000001" customHeight="1" x14ac:dyDescent="0.25">
      <c r="A1034" s="5" t="s">
        <v>1361</v>
      </c>
      <c r="C1034" s="11" t="s">
        <v>9</v>
      </c>
      <c r="D1034" s="11" t="s">
        <v>11</v>
      </c>
      <c r="E1034" s="11" t="s">
        <v>59</v>
      </c>
      <c r="F1034" s="11" t="s">
        <v>12</v>
      </c>
      <c r="G1034" s="131" t="s">
        <v>7127</v>
      </c>
      <c r="H1034" s="131"/>
      <c r="J1034" s="7">
        <v>2000000</v>
      </c>
    </row>
    <row r="1035" spans="1:10" ht="20.100000000000001" customHeight="1" x14ac:dyDescent="0.25">
      <c r="A1035" s="5" t="s">
        <v>1364</v>
      </c>
      <c r="C1035" s="11" t="s">
        <v>9</v>
      </c>
      <c r="D1035" s="11" t="s">
        <v>11</v>
      </c>
      <c r="E1035" s="11" t="s">
        <v>59</v>
      </c>
      <c r="F1035" s="11" t="s">
        <v>12</v>
      </c>
      <c r="G1035" s="131" t="s">
        <v>1365</v>
      </c>
      <c r="H1035" s="131"/>
      <c r="J1035" s="7">
        <v>3500000</v>
      </c>
    </row>
    <row r="1036" spans="1:10" ht="20.100000000000001" customHeight="1" x14ac:dyDescent="0.25">
      <c r="A1036" s="5" t="s">
        <v>1369</v>
      </c>
      <c r="C1036" s="11" t="s">
        <v>9</v>
      </c>
      <c r="D1036" s="11" t="s">
        <v>11</v>
      </c>
      <c r="E1036" s="11" t="s">
        <v>59</v>
      </c>
      <c r="F1036" s="11" t="s">
        <v>12</v>
      </c>
      <c r="G1036" s="131" t="s">
        <v>34</v>
      </c>
      <c r="H1036" s="131"/>
      <c r="J1036" s="7">
        <v>4500000</v>
      </c>
    </row>
    <row r="1037" spans="1:10" ht="20.100000000000001" customHeight="1" x14ac:dyDescent="0.25">
      <c r="A1037" s="6" t="s">
        <v>1249</v>
      </c>
      <c r="B1037" s="6" t="s">
        <v>1373</v>
      </c>
      <c r="J1037" s="8">
        <v>1000000</v>
      </c>
    </row>
    <row r="1038" spans="1:10" ht="20.100000000000001" customHeight="1" x14ac:dyDescent="0.25">
      <c r="A1038" s="5" t="s">
        <v>1376</v>
      </c>
      <c r="C1038" s="11" t="s">
        <v>9</v>
      </c>
      <c r="D1038" s="11" t="s">
        <v>11</v>
      </c>
      <c r="E1038" s="11" t="s">
        <v>59</v>
      </c>
      <c r="F1038" s="11" t="s">
        <v>12</v>
      </c>
      <c r="G1038" s="131" t="s">
        <v>3480</v>
      </c>
      <c r="H1038" s="131"/>
      <c r="J1038" s="7">
        <v>500000</v>
      </c>
    </row>
    <row r="1039" spans="1:10" ht="20.100000000000001" customHeight="1" x14ac:dyDescent="0.25">
      <c r="A1039" s="5" t="s">
        <v>1380</v>
      </c>
      <c r="C1039" s="11" t="s">
        <v>9</v>
      </c>
      <c r="D1039" s="11" t="s">
        <v>11</v>
      </c>
      <c r="E1039" s="11" t="s">
        <v>59</v>
      </c>
      <c r="F1039" s="11" t="s">
        <v>12</v>
      </c>
      <c r="G1039" s="131" t="s">
        <v>1381</v>
      </c>
      <c r="H1039" s="131"/>
      <c r="J1039" s="7">
        <v>500000</v>
      </c>
    </row>
    <row r="1040" spans="1:10" ht="20.100000000000001" customHeight="1" x14ac:dyDescent="0.25">
      <c r="A1040" s="6" t="s">
        <v>1393</v>
      </c>
      <c r="B1040" s="6" t="s">
        <v>1394</v>
      </c>
      <c r="J1040" s="8">
        <v>531000</v>
      </c>
    </row>
    <row r="1041" spans="1:10" ht="20.100000000000001" customHeight="1" x14ac:dyDescent="0.25">
      <c r="A1041" s="5" t="s">
        <v>1413</v>
      </c>
      <c r="C1041" s="11" t="s">
        <v>9</v>
      </c>
      <c r="D1041" s="11" t="s">
        <v>11</v>
      </c>
      <c r="E1041" s="11" t="s">
        <v>59</v>
      </c>
      <c r="F1041" s="11" t="s">
        <v>12</v>
      </c>
      <c r="G1041" s="131" t="s">
        <v>1414</v>
      </c>
      <c r="H1041" s="131"/>
      <c r="J1041" s="7">
        <v>531000</v>
      </c>
    </row>
    <row r="1042" spans="1:10" ht="30" customHeight="1" x14ac:dyDescent="0.25">
      <c r="G1042" s="131" t="s">
        <v>5758</v>
      </c>
      <c r="H1042" s="131"/>
    </row>
    <row r="1043" spans="1:10" ht="20.100000000000001" customHeight="1" x14ac:dyDescent="0.25">
      <c r="A1043" s="6" t="s">
        <v>1416</v>
      </c>
      <c r="B1043" s="6" t="s">
        <v>1417</v>
      </c>
      <c r="J1043" s="8">
        <v>200000</v>
      </c>
    </row>
    <row r="1044" spans="1:10" ht="20.100000000000001" customHeight="1" x14ac:dyDescent="0.25">
      <c r="A1044" s="5" t="s">
        <v>1419</v>
      </c>
      <c r="C1044" s="11" t="s">
        <v>9</v>
      </c>
      <c r="D1044" s="11" t="s">
        <v>11</v>
      </c>
      <c r="E1044" s="11" t="s">
        <v>59</v>
      </c>
      <c r="F1044" s="11" t="s">
        <v>12</v>
      </c>
      <c r="G1044" s="131" t="s">
        <v>1420</v>
      </c>
      <c r="H1044" s="131"/>
      <c r="J1044" s="7">
        <v>100000</v>
      </c>
    </row>
    <row r="1045" spans="1:10" ht="20.100000000000001" customHeight="1" x14ac:dyDescent="0.25">
      <c r="A1045" s="5" t="s">
        <v>1422</v>
      </c>
      <c r="C1045" s="11" t="s">
        <v>9</v>
      </c>
      <c r="D1045" s="11" t="s">
        <v>11</v>
      </c>
      <c r="E1045" s="11" t="s">
        <v>59</v>
      </c>
      <c r="F1045" s="11" t="s">
        <v>12</v>
      </c>
      <c r="G1045" s="131" t="s">
        <v>1423</v>
      </c>
      <c r="H1045" s="131"/>
      <c r="J1045" s="7">
        <v>100000</v>
      </c>
    </row>
    <row r="1046" spans="1:10" ht="20.100000000000001" customHeight="1" x14ac:dyDescent="0.25">
      <c r="A1046" s="6" t="s">
        <v>1429</v>
      </c>
      <c r="B1046" s="6" t="s">
        <v>1430</v>
      </c>
      <c r="J1046" s="8">
        <v>2000000</v>
      </c>
    </row>
    <row r="1047" spans="1:10" ht="20.100000000000001" customHeight="1" x14ac:dyDescent="0.25">
      <c r="A1047" s="5" t="s">
        <v>1432</v>
      </c>
      <c r="C1047" s="11" t="s">
        <v>9</v>
      </c>
      <c r="D1047" s="11" t="s">
        <v>11</v>
      </c>
      <c r="E1047" s="11" t="s">
        <v>59</v>
      </c>
      <c r="F1047" s="11" t="s">
        <v>12</v>
      </c>
      <c r="G1047" s="131" t="s">
        <v>7130</v>
      </c>
      <c r="H1047" s="131"/>
      <c r="J1047" s="7">
        <v>2000000</v>
      </c>
    </row>
    <row r="1048" spans="1:10" ht="20.100000000000001" customHeight="1" x14ac:dyDescent="0.25">
      <c r="A1048" s="6" t="s">
        <v>1449</v>
      </c>
      <c r="B1048" s="6" t="s">
        <v>1450</v>
      </c>
      <c r="J1048" s="8">
        <v>1000000</v>
      </c>
    </row>
    <row r="1049" spans="1:10" ht="20.100000000000001" customHeight="1" x14ac:dyDescent="0.25">
      <c r="A1049" s="5" t="s">
        <v>1463</v>
      </c>
      <c r="C1049" s="11" t="s">
        <v>9</v>
      </c>
      <c r="D1049" s="11" t="s">
        <v>11</v>
      </c>
      <c r="E1049" s="11" t="s">
        <v>59</v>
      </c>
      <c r="F1049" s="11" t="s">
        <v>12</v>
      </c>
      <c r="G1049" s="131" t="s">
        <v>1464</v>
      </c>
      <c r="H1049" s="131"/>
      <c r="J1049" s="7">
        <v>1000000</v>
      </c>
    </row>
    <row r="1050" spans="1:10" ht="20.100000000000001" customHeight="1" x14ac:dyDescent="0.25">
      <c r="A1050" s="6" t="s">
        <v>1476</v>
      </c>
      <c r="B1050" s="6" t="s">
        <v>1477</v>
      </c>
      <c r="J1050" s="8">
        <v>100000</v>
      </c>
    </row>
    <row r="1051" spans="1:10" ht="20.100000000000001" customHeight="1" x14ac:dyDescent="0.25">
      <c r="A1051" s="5" t="s">
        <v>1488</v>
      </c>
      <c r="C1051" s="11" t="s">
        <v>9</v>
      </c>
      <c r="D1051" s="11" t="s">
        <v>41</v>
      </c>
      <c r="E1051" s="11" t="s">
        <v>59</v>
      </c>
      <c r="F1051" s="11" t="s">
        <v>12</v>
      </c>
      <c r="G1051" s="131" t="s">
        <v>42</v>
      </c>
      <c r="H1051" s="131"/>
      <c r="J1051" s="7">
        <v>100000</v>
      </c>
    </row>
    <row r="1052" spans="1:10" ht="15" customHeight="1" x14ac:dyDescent="0.25">
      <c r="G1052" s="131" t="s">
        <v>5759</v>
      </c>
      <c r="H1052" s="131"/>
    </row>
    <row r="1053" spans="1:10" ht="20.100000000000001" customHeight="1" x14ac:dyDescent="0.25">
      <c r="A1053" s="6" t="s">
        <v>1490</v>
      </c>
      <c r="B1053" s="6" t="s">
        <v>1491</v>
      </c>
      <c r="J1053" s="8">
        <v>250000</v>
      </c>
    </row>
    <row r="1054" spans="1:10" ht="20.100000000000001" customHeight="1" x14ac:dyDescent="0.25">
      <c r="A1054" s="5" t="s">
        <v>1496</v>
      </c>
      <c r="C1054" s="11" t="s">
        <v>9</v>
      </c>
      <c r="D1054" s="11" t="s">
        <v>11</v>
      </c>
      <c r="E1054" s="11" t="s">
        <v>59</v>
      </c>
      <c r="F1054" s="11" t="s">
        <v>12</v>
      </c>
      <c r="G1054" s="131" t="s">
        <v>43</v>
      </c>
      <c r="H1054" s="131"/>
      <c r="J1054" s="7">
        <v>50000</v>
      </c>
    </row>
    <row r="1055" spans="1:10" ht="30" customHeight="1" x14ac:dyDescent="0.25">
      <c r="G1055" s="131" t="s">
        <v>4555</v>
      </c>
      <c r="H1055" s="131"/>
    </row>
    <row r="1056" spans="1:10" ht="20.100000000000001" customHeight="1" x14ac:dyDescent="0.25">
      <c r="A1056" s="5" t="s">
        <v>1503</v>
      </c>
      <c r="C1056" s="11" t="s">
        <v>9</v>
      </c>
      <c r="D1056" s="11" t="s">
        <v>11</v>
      </c>
      <c r="E1056" s="11" t="s">
        <v>59</v>
      </c>
      <c r="F1056" s="11" t="s">
        <v>12</v>
      </c>
      <c r="G1056" s="131" t="s">
        <v>44</v>
      </c>
      <c r="H1056" s="131"/>
      <c r="J1056" s="7">
        <v>200000</v>
      </c>
    </row>
    <row r="1057" spans="1:10" ht="20.100000000000001" customHeight="1" x14ac:dyDescent="0.25">
      <c r="A1057" s="6" t="s">
        <v>1508</v>
      </c>
      <c r="B1057" s="6" t="s">
        <v>1509</v>
      </c>
      <c r="J1057" s="10">
        <v>2400000</v>
      </c>
    </row>
    <row r="1058" spans="1:10" ht="20.100000000000001" customHeight="1" x14ac:dyDescent="0.25">
      <c r="A1058" s="6" t="s">
        <v>1256</v>
      </c>
      <c r="B1058" s="6" t="s">
        <v>1511</v>
      </c>
      <c r="J1058" s="9">
        <v>600000</v>
      </c>
    </row>
    <row r="1059" spans="1:10" ht="20.100000000000001" customHeight="1" x14ac:dyDescent="0.25">
      <c r="A1059" s="5" t="s">
        <v>1513</v>
      </c>
      <c r="C1059" s="11" t="s">
        <v>9</v>
      </c>
      <c r="D1059" s="11" t="s">
        <v>11</v>
      </c>
      <c r="E1059" s="11" t="s">
        <v>59</v>
      </c>
      <c r="F1059" s="11" t="s">
        <v>12</v>
      </c>
      <c r="G1059" s="131" t="s">
        <v>45</v>
      </c>
      <c r="H1059" s="131"/>
      <c r="J1059" s="7">
        <v>600000</v>
      </c>
    </row>
    <row r="1060" spans="1:10" ht="20.100000000000001" customHeight="1" x14ac:dyDescent="0.25">
      <c r="A1060" s="6" t="s">
        <v>1292</v>
      </c>
      <c r="B1060" s="6" t="s">
        <v>1535</v>
      </c>
      <c r="J1060" s="8">
        <v>100000</v>
      </c>
    </row>
    <row r="1061" spans="1:10" ht="30" customHeight="1" x14ac:dyDescent="0.25">
      <c r="A1061" s="5" t="s">
        <v>1544</v>
      </c>
      <c r="C1061" s="11" t="s">
        <v>9</v>
      </c>
      <c r="D1061" s="11" t="s">
        <v>11</v>
      </c>
      <c r="E1061" s="11" t="s">
        <v>59</v>
      </c>
      <c r="F1061" s="11" t="s">
        <v>12</v>
      </c>
      <c r="G1061" s="131" t="s">
        <v>1545</v>
      </c>
      <c r="H1061" s="131"/>
      <c r="J1061" s="7">
        <v>100000</v>
      </c>
    </row>
    <row r="1062" spans="1:10" ht="20.100000000000001" customHeight="1" x14ac:dyDescent="0.25">
      <c r="A1062" s="6" t="s">
        <v>1318</v>
      </c>
      <c r="B1062" s="6" t="s">
        <v>1553</v>
      </c>
      <c r="J1062" s="8">
        <v>100000</v>
      </c>
    </row>
    <row r="1063" spans="1:10" ht="20.100000000000001" customHeight="1" x14ac:dyDescent="0.25">
      <c r="A1063" s="5" t="s">
        <v>1555</v>
      </c>
      <c r="C1063" s="11" t="s">
        <v>9</v>
      </c>
      <c r="D1063" s="11" t="s">
        <v>11</v>
      </c>
      <c r="E1063" s="11" t="s">
        <v>59</v>
      </c>
      <c r="F1063" s="11" t="s">
        <v>12</v>
      </c>
      <c r="G1063" s="131" t="s">
        <v>50</v>
      </c>
      <c r="H1063" s="131"/>
      <c r="J1063" s="7">
        <v>50000</v>
      </c>
    </row>
    <row r="1064" spans="1:10" ht="20.100000000000001" customHeight="1" x14ac:dyDescent="0.25">
      <c r="A1064" s="5" t="s">
        <v>1557</v>
      </c>
      <c r="C1064" s="11" t="s">
        <v>9</v>
      </c>
      <c r="D1064" s="11" t="s">
        <v>11</v>
      </c>
      <c r="E1064" s="11" t="s">
        <v>59</v>
      </c>
      <c r="F1064" s="11" t="s">
        <v>12</v>
      </c>
      <c r="G1064" s="131" t="s">
        <v>51</v>
      </c>
      <c r="H1064" s="131"/>
      <c r="J1064" s="7">
        <v>50000</v>
      </c>
    </row>
    <row r="1065" spans="1:10" ht="20.100000000000001" customHeight="1" x14ac:dyDescent="0.25">
      <c r="A1065" s="6" t="s">
        <v>1572</v>
      </c>
      <c r="B1065" s="6" t="s">
        <v>1573</v>
      </c>
      <c r="J1065" s="8">
        <v>1600000</v>
      </c>
    </row>
    <row r="1066" spans="1:10" ht="20.100000000000001" customHeight="1" x14ac:dyDescent="0.25">
      <c r="A1066" s="5" t="s">
        <v>1574</v>
      </c>
      <c r="C1066" s="11" t="s">
        <v>9</v>
      </c>
      <c r="D1066" s="11" t="s">
        <v>11</v>
      </c>
      <c r="E1066" s="11" t="s">
        <v>59</v>
      </c>
      <c r="F1066" s="11" t="s">
        <v>12</v>
      </c>
      <c r="G1066" s="131" t="s">
        <v>1575</v>
      </c>
      <c r="H1066" s="131"/>
      <c r="J1066" s="7">
        <v>550000</v>
      </c>
    </row>
    <row r="1067" spans="1:10" ht="20.100000000000001" customHeight="1" x14ac:dyDescent="0.25">
      <c r="A1067" s="5" t="s">
        <v>1580</v>
      </c>
      <c r="C1067" s="11" t="s">
        <v>9</v>
      </c>
      <c r="D1067" s="11" t="s">
        <v>11</v>
      </c>
      <c r="E1067" s="11" t="s">
        <v>59</v>
      </c>
      <c r="F1067" s="11" t="s">
        <v>12</v>
      </c>
      <c r="G1067" s="131" t="s">
        <v>1581</v>
      </c>
      <c r="H1067" s="131"/>
      <c r="J1067" s="7">
        <v>500000</v>
      </c>
    </row>
    <row r="1068" spans="1:10" ht="20.100000000000001" customHeight="1" x14ac:dyDescent="0.25">
      <c r="A1068" s="5" t="s">
        <v>1582</v>
      </c>
      <c r="C1068" s="11" t="s">
        <v>9</v>
      </c>
      <c r="D1068" s="11" t="s">
        <v>11</v>
      </c>
      <c r="E1068" s="11" t="s">
        <v>59</v>
      </c>
      <c r="F1068" s="11" t="s">
        <v>12</v>
      </c>
      <c r="G1068" s="131" t="s">
        <v>52</v>
      </c>
      <c r="H1068" s="131"/>
      <c r="J1068" s="7">
        <v>300000</v>
      </c>
    </row>
    <row r="1069" spans="1:10" ht="20.100000000000001" customHeight="1" x14ac:dyDescent="0.25">
      <c r="A1069" s="5" t="s">
        <v>1584</v>
      </c>
      <c r="C1069" s="11" t="s">
        <v>9</v>
      </c>
      <c r="D1069" s="11" t="s">
        <v>11</v>
      </c>
      <c r="E1069" s="11" t="s">
        <v>59</v>
      </c>
      <c r="F1069" s="11" t="s">
        <v>12</v>
      </c>
      <c r="G1069" s="131" t="s">
        <v>1585</v>
      </c>
      <c r="H1069" s="131"/>
      <c r="J1069" s="7">
        <v>250000</v>
      </c>
    </row>
    <row r="1070" spans="1:10" ht="20.100000000000001" customHeight="1" x14ac:dyDescent="0.25">
      <c r="A1070" s="6" t="s">
        <v>1714</v>
      </c>
      <c r="B1070" s="6" t="s">
        <v>1715</v>
      </c>
      <c r="J1070" s="10">
        <v>2500000</v>
      </c>
    </row>
    <row r="1071" spans="1:10" ht="20.100000000000001" customHeight="1" x14ac:dyDescent="0.25">
      <c r="A1071" s="6" t="s">
        <v>1716</v>
      </c>
      <c r="B1071" s="6" t="s">
        <v>1717</v>
      </c>
      <c r="J1071" s="9">
        <v>2000000</v>
      </c>
    </row>
    <row r="1072" spans="1:10" ht="20.100000000000001" customHeight="1" x14ac:dyDescent="0.25">
      <c r="A1072" s="5" t="s">
        <v>1723</v>
      </c>
      <c r="C1072" s="11" t="s">
        <v>16</v>
      </c>
      <c r="D1072" s="11" t="s">
        <v>53</v>
      </c>
      <c r="E1072" s="11" t="s">
        <v>59</v>
      </c>
      <c r="F1072" s="11" t="s">
        <v>12</v>
      </c>
      <c r="G1072" s="131" t="s">
        <v>55</v>
      </c>
      <c r="H1072" s="131"/>
      <c r="J1072" s="7">
        <v>2000000</v>
      </c>
    </row>
    <row r="1073" spans="1:10" ht="20.100000000000001" customHeight="1" x14ac:dyDescent="0.25">
      <c r="A1073" s="6" t="s">
        <v>1751</v>
      </c>
      <c r="B1073" s="6" t="s">
        <v>1752</v>
      </c>
      <c r="J1073" s="8">
        <v>500000</v>
      </c>
    </row>
    <row r="1074" spans="1:10" ht="20.100000000000001" customHeight="1" x14ac:dyDescent="0.25">
      <c r="A1074" s="5" t="s">
        <v>1757</v>
      </c>
      <c r="C1074" s="11" t="s">
        <v>16</v>
      </c>
      <c r="D1074" s="11" t="s">
        <v>56</v>
      </c>
      <c r="E1074" s="11" t="s">
        <v>59</v>
      </c>
      <c r="F1074" s="11" t="s">
        <v>12</v>
      </c>
      <c r="G1074" s="131" t="s">
        <v>57</v>
      </c>
      <c r="H1074" s="131"/>
      <c r="J1074" s="7">
        <v>500000</v>
      </c>
    </row>
    <row r="1075" spans="1:10" ht="20.100000000000001" customHeight="1" x14ac:dyDescent="0.25">
      <c r="A1075" s="6" t="s">
        <v>1759</v>
      </c>
      <c r="B1075" s="6" t="s">
        <v>1760</v>
      </c>
      <c r="J1075" s="10">
        <v>3400000</v>
      </c>
    </row>
    <row r="1076" spans="1:10" ht="20.100000000000001" customHeight="1" x14ac:dyDescent="0.25">
      <c r="A1076" s="6" t="s">
        <v>1761</v>
      </c>
      <c r="B1076" s="6" t="s">
        <v>1762</v>
      </c>
      <c r="J1076" s="12">
        <v>1900000</v>
      </c>
    </row>
    <row r="1077" spans="1:10" ht="20.100000000000001" customHeight="1" x14ac:dyDescent="0.25">
      <c r="A1077" s="6" t="s">
        <v>1767</v>
      </c>
      <c r="B1077" s="6" t="s">
        <v>7149</v>
      </c>
      <c r="J1077" s="9">
        <v>1900000</v>
      </c>
    </row>
    <row r="1078" spans="1:10" ht="20.100000000000001" customHeight="1" x14ac:dyDescent="0.25">
      <c r="A1078" s="5" t="s">
        <v>1767</v>
      </c>
      <c r="C1078" s="11" t="s">
        <v>9</v>
      </c>
      <c r="D1078" s="11" t="s">
        <v>41</v>
      </c>
      <c r="E1078" s="11" t="s">
        <v>59</v>
      </c>
      <c r="F1078" s="11" t="s">
        <v>1881</v>
      </c>
      <c r="G1078" s="131" t="s">
        <v>21</v>
      </c>
      <c r="H1078" s="131"/>
      <c r="J1078" s="7">
        <v>1300000</v>
      </c>
    </row>
    <row r="1079" spans="1:10" ht="60" customHeight="1" x14ac:dyDescent="0.25">
      <c r="G1079" s="131" t="s">
        <v>4802</v>
      </c>
      <c r="H1079" s="131"/>
    </row>
    <row r="1080" spans="1:10" ht="20.100000000000001" customHeight="1" x14ac:dyDescent="0.25">
      <c r="G1080" s="131" t="s">
        <v>2101</v>
      </c>
      <c r="H1080" s="131"/>
    </row>
    <row r="1081" spans="1:10" ht="20.100000000000001" customHeight="1" x14ac:dyDescent="0.25">
      <c r="A1081" s="5" t="s">
        <v>1767</v>
      </c>
      <c r="C1081" s="11" t="s">
        <v>9</v>
      </c>
      <c r="D1081" s="11" t="s">
        <v>41</v>
      </c>
      <c r="E1081" s="11" t="s">
        <v>59</v>
      </c>
      <c r="F1081" s="11" t="s">
        <v>1278</v>
      </c>
      <c r="G1081" s="131" t="s">
        <v>21</v>
      </c>
      <c r="H1081" s="131"/>
      <c r="J1081" s="7">
        <v>600000</v>
      </c>
    </row>
    <row r="1082" spans="1:10" ht="60" customHeight="1" x14ac:dyDescent="0.25">
      <c r="G1082" s="131" t="s">
        <v>4803</v>
      </c>
      <c r="H1082" s="131"/>
    </row>
    <row r="1083" spans="1:10" ht="20.100000000000001" customHeight="1" x14ac:dyDescent="0.25">
      <c r="G1083" s="131" t="s">
        <v>2101</v>
      </c>
      <c r="H1083" s="131"/>
    </row>
    <row r="1084" spans="1:10" ht="20.100000000000001" customHeight="1" x14ac:dyDescent="0.25">
      <c r="A1084" s="6" t="s">
        <v>1784</v>
      </c>
      <c r="B1084" s="6" t="s">
        <v>1785</v>
      </c>
      <c r="J1084" s="8">
        <v>1500000</v>
      </c>
    </row>
    <row r="1085" spans="1:10" ht="20.100000000000001" customHeight="1" x14ac:dyDescent="0.25">
      <c r="A1085" s="5" t="s">
        <v>1792</v>
      </c>
      <c r="C1085" s="11" t="s">
        <v>9</v>
      </c>
      <c r="D1085" s="11" t="s">
        <v>59</v>
      </c>
      <c r="E1085" s="11" t="s">
        <v>59</v>
      </c>
      <c r="F1085" s="11" t="s">
        <v>12</v>
      </c>
      <c r="G1085" s="131" t="s">
        <v>7156</v>
      </c>
      <c r="H1085" s="131"/>
      <c r="J1085" s="7">
        <v>1500000</v>
      </c>
    </row>
    <row r="1086" spans="1:10" ht="15" customHeight="1" x14ac:dyDescent="0.25">
      <c r="G1086" s="131" t="s">
        <v>4266</v>
      </c>
      <c r="H1086" s="131"/>
    </row>
    <row r="1089" spans="1:10" x14ac:dyDescent="0.25">
      <c r="A1089" s="117" t="s">
        <v>4853</v>
      </c>
      <c r="B1089" s="88"/>
      <c r="C1089" s="88"/>
      <c r="D1089" s="88"/>
      <c r="E1089" s="88"/>
      <c r="F1089" s="88"/>
      <c r="G1089" s="88"/>
      <c r="H1089" s="88"/>
    </row>
    <row r="1091" spans="1:10" x14ac:dyDescent="0.25">
      <c r="A1091" s="132" t="s">
        <v>2092</v>
      </c>
      <c r="B1091" s="132"/>
      <c r="C1091" s="132"/>
      <c r="D1091" s="132"/>
      <c r="E1091" s="132"/>
      <c r="F1091" s="132"/>
      <c r="G1091" s="132"/>
      <c r="H1091" s="132"/>
      <c r="I1091" s="132"/>
      <c r="J1091" s="132"/>
    </row>
    <row r="1093" spans="1:10" x14ac:dyDescent="0.25">
      <c r="D1093" s="6" t="s">
        <v>2140</v>
      </c>
      <c r="E1093" s="6" t="s">
        <v>2100</v>
      </c>
    </row>
    <row r="1094" spans="1:10" ht="15.75" thickBot="1" x14ac:dyDescent="0.3">
      <c r="F1094" s="6" t="s">
        <v>2103</v>
      </c>
      <c r="J1094" s="14">
        <v>969137000</v>
      </c>
    </row>
    <row r="1095" spans="1:10" x14ac:dyDescent="0.25">
      <c r="D1095" s="5" t="s">
        <v>9</v>
      </c>
      <c r="E1095" s="5" t="s">
        <v>2139</v>
      </c>
      <c r="J1095" s="7">
        <v>918637000</v>
      </c>
    </row>
    <row r="1096" spans="1:10" x14ac:dyDescent="0.25">
      <c r="D1096" s="5" t="s">
        <v>16</v>
      </c>
      <c r="E1096" s="5" t="s">
        <v>2145</v>
      </c>
      <c r="J1096" s="7">
        <v>50500000</v>
      </c>
    </row>
    <row r="1099" spans="1:10" x14ac:dyDescent="0.25">
      <c r="A1099" s="132" t="s">
        <v>2091</v>
      </c>
      <c r="B1099" s="132"/>
      <c r="C1099" s="132"/>
      <c r="D1099" s="132"/>
      <c r="E1099" s="132"/>
      <c r="F1099" s="132"/>
      <c r="G1099" s="132"/>
      <c r="H1099" s="132"/>
      <c r="I1099" s="132"/>
      <c r="J1099" s="132"/>
    </row>
    <row r="1100" spans="1:10" x14ac:dyDescent="0.25">
      <c r="A1100" s="86" t="s">
        <v>2097</v>
      </c>
      <c r="C1100" s="86" t="s">
        <v>2098</v>
      </c>
      <c r="D1100" s="86" t="s">
        <v>3</v>
      </c>
      <c r="E1100" s="86" t="s">
        <v>2099</v>
      </c>
      <c r="F1100" s="86" t="s">
        <v>1880</v>
      </c>
      <c r="G1100" s="6" t="s">
        <v>2100</v>
      </c>
      <c r="J1100" s="86" t="s">
        <v>8713</v>
      </c>
    </row>
    <row r="1102" spans="1:10" ht="15.75" thickBot="1" x14ac:dyDescent="0.3">
      <c r="G1102" s="13" t="s">
        <v>2103</v>
      </c>
      <c r="J1102" s="14">
        <v>969137000</v>
      </c>
    </row>
    <row r="1103" spans="1:10" ht="20.100000000000001" customHeight="1" x14ac:dyDescent="0.25">
      <c r="A1103" s="6" t="s">
        <v>1232</v>
      </c>
      <c r="B1103" s="6" t="s">
        <v>1233</v>
      </c>
      <c r="J1103" s="10">
        <v>517167000</v>
      </c>
    </row>
    <row r="1104" spans="1:10" ht="20.100000000000001" customHeight="1" x14ac:dyDescent="0.25">
      <c r="A1104" s="6" t="s">
        <v>9</v>
      </c>
      <c r="B1104" s="6" t="s">
        <v>1237</v>
      </c>
      <c r="J1104" s="9">
        <v>238137000</v>
      </c>
    </row>
    <row r="1105" spans="1:10" ht="20.100000000000001" customHeight="1" x14ac:dyDescent="0.25">
      <c r="A1105" s="5" t="s">
        <v>1240</v>
      </c>
      <c r="C1105" s="11" t="s">
        <v>9</v>
      </c>
      <c r="D1105" s="11" t="s">
        <v>10</v>
      </c>
      <c r="E1105" s="11" t="s">
        <v>10</v>
      </c>
      <c r="F1105" s="11" t="s">
        <v>12</v>
      </c>
      <c r="G1105" s="131" t="s">
        <v>7116</v>
      </c>
      <c r="H1105" s="131"/>
      <c r="J1105" s="7">
        <v>238137000</v>
      </c>
    </row>
    <row r="1106" spans="1:10" ht="20.100000000000001" customHeight="1" x14ac:dyDescent="0.25">
      <c r="A1106" s="6" t="s">
        <v>1257</v>
      </c>
      <c r="B1106" s="6" t="s">
        <v>1258</v>
      </c>
      <c r="J1106" s="8">
        <v>5000000</v>
      </c>
    </row>
    <row r="1107" spans="1:10" ht="20.100000000000001" customHeight="1" x14ac:dyDescent="0.25">
      <c r="A1107" s="5" t="s">
        <v>1261</v>
      </c>
      <c r="C1107" s="11" t="s">
        <v>9</v>
      </c>
      <c r="D1107" s="11" t="s">
        <v>10</v>
      </c>
      <c r="E1107" s="11" t="s">
        <v>10</v>
      </c>
      <c r="F1107" s="11" t="s">
        <v>12</v>
      </c>
      <c r="G1107" s="131" t="s">
        <v>13</v>
      </c>
      <c r="H1107" s="131"/>
      <c r="J1107" s="7">
        <v>5000000</v>
      </c>
    </row>
    <row r="1108" spans="1:10" ht="20.100000000000001" customHeight="1" x14ac:dyDescent="0.25">
      <c r="A1108" s="6" t="s">
        <v>1279</v>
      </c>
      <c r="B1108" s="6" t="s">
        <v>1280</v>
      </c>
      <c r="J1108" s="8">
        <v>195730000</v>
      </c>
    </row>
    <row r="1109" spans="1:10" ht="20.100000000000001" customHeight="1" x14ac:dyDescent="0.25">
      <c r="A1109" s="5" t="s">
        <v>1282</v>
      </c>
      <c r="C1109" s="11" t="s">
        <v>9</v>
      </c>
      <c r="D1109" s="11" t="s">
        <v>10</v>
      </c>
      <c r="E1109" s="11" t="s">
        <v>10</v>
      </c>
      <c r="F1109" s="11" t="s">
        <v>12</v>
      </c>
      <c r="G1109" s="131" t="s">
        <v>1283</v>
      </c>
      <c r="H1109" s="131"/>
      <c r="J1109" s="7">
        <v>28444700</v>
      </c>
    </row>
    <row r="1110" spans="1:10" ht="20.100000000000001" customHeight="1" x14ac:dyDescent="0.25">
      <c r="A1110" s="5" t="s">
        <v>1286</v>
      </c>
      <c r="C1110" s="11" t="s">
        <v>9</v>
      </c>
      <c r="D1110" s="11" t="s">
        <v>10</v>
      </c>
      <c r="E1110" s="11" t="s">
        <v>10</v>
      </c>
      <c r="F1110" s="11" t="s">
        <v>12</v>
      </c>
      <c r="G1110" s="131" t="s">
        <v>1287</v>
      </c>
      <c r="H1110" s="131"/>
      <c r="J1110" s="7">
        <v>39448800</v>
      </c>
    </row>
    <row r="1111" spans="1:10" ht="20.100000000000001" customHeight="1" x14ac:dyDescent="0.25">
      <c r="A1111" s="5" t="s">
        <v>1290</v>
      </c>
      <c r="C1111" s="11" t="s">
        <v>16</v>
      </c>
      <c r="D1111" s="11" t="s">
        <v>10</v>
      </c>
      <c r="E1111" s="11" t="s">
        <v>10</v>
      </c>
      <c r="F1111" s="11" t="s">
        <v>12</v>
      </c>
      <c r="G1111" s="131" t="s">
        <v>17</v>
      </c>
      <c r="H1111" s="131"/>
      <c r="J1111" s="7">
        <v>34000000</v>
      </c>
    </row>
    <row r="1112" spans="1:10" ht="20.100000000000001" customHeight="1" x14ac:dyDescent="0.25">
      <c r="A1112" s="5" t="s">
        <v>1293</v>
      </c>
      <c r="C1112" s="11" t="s">
        <v>9</v>
      </c>
      <c r="D1112" s="11" t="s">
        <v>10</v>
      </c>
      <c r="E1112" s="11" t="s">
        <v>10</v>
      </c>
      <c r="F1112" s="11" t="s">
        <v>12</v>
      </c>
      <c r="G1112" s="131" t="s">
        <v>18</v>
      </c>
      <c r="H1112" s="131"/>
      <c r="J1112" s="7">
        <v>28000000</v>
      </c>
    </row>
    <row r="1113" spans="1:10" ht="20.100000000000001" customHeight="1" x14ac:dyDescent="0.25">
      <c r="A1113" s="5" t="s">
        <v>1296</v>
      </c>
      <c r="C1113" s="11" t="s">
        <v>9</v>
      </c>
      <c r="D1113" s="11" t="s">
        <v>10</v>
      </c>
      <c r="E1113" s="11" t="s">
        <v>10</v>
      </c>
      <c r="F1113" s="11" t="s">
        <v>12</v>
      </c>
      <c r="G1113" s="131" t="s">
        <v>19</v>
      </c>
      <c r="H1113" s="131"/>
      <c r="J1113" s="7">
        <v>65836500</v>
      </c>
    </row>
    <row r="1114" spans="1:10" ht="20.100000000000001" customHeight="1" x14ac:dyDescent="0.25">
      <c r="A1114" s="6" t="s">
        <v>1299</v>
      </c>
      <c r="B1114" s="6" t="s">
        <v>1300</v>
      </c>
      <c r="J1114" s="10">
        <v>39500000</v>
      </c>
    </row>
    <row r="1115" spans="1:10" ht="20.100000000000001" customHeight="1" x14ac:dyDescent="0.25">
      <c r="A1115" s="6" t="s">
        <v>1303</v>
      </c>
      <c r="B1115" s="6" t="s">
        <v>7118</v>
      </c>
      <c r="J1115" s="9">
        <v>37500000</v>
      </c>
    </row>
    <row r="1116" spans="1:10" ht="20.100000000000001" customHeight="1" x14ac:dyDescent="0.25">
      <c r="A1116" s="5" t="s">
        <v>1303</v>
      </c>
      <c r="C1116" s="11" t="s">
        <v>9</v>
      </c>
      <c r="D1116" s="11" t="s">
        <v>20</v>
      </c>
      <c r="E1116" s="11" t="s">
        <v>10</v>
      </c>
      <c r="F1116" s="11" t="s">
        <v>1881</v>
      </c>
      <c r="G1116" s="131" t="s">
        <v>21</v>
      </c>
      <c r="H1116" s="131"/>
      <c r="J1116" s="7">
        <v>37500000</v>
      </c>
    </row>
    <row r="1117" spans="1:10" ht="60" customHeight="1" x14ac:dyDescent="0.25">
      <c r="G1117" s="131" t="s">
        <v>4797</v>
      </c>
      <c r="H1117" s="131"/>
    </row>
    <row r="1118" spans="1:10" ht="20.100000000000001" customHeight="1" x14ac:dyDescent="0.25">
      <c r="G1118" s="131" t="s">
        <v>2101</v>
      </c>
      <c r="H1118" s="131"/>
    </row>
    <row r="1119" spans="1:10" ht="20.100000000000001" customHeight="1" x14ac:dyDescent="0.25">
      <c r="A1119" s="6" t="s">
        <v>1316</v>
      </c>
      <c r="B1119" s="6" t="s">
        <v>7122</v>
      </c>
      <c r="J1119" s="8">
        <v>2000000</v>
      </c>
    </row>
    <row r="1120" spans="1:10" ht="20.100000000000001" customHeight="1" x14ac:dyDescent="0.25">
      <c r="A1120" s="5" t="s">
        <v>1316</v>
      </c>
      <c r="C1120" s="11" t="s">
        <v>9</v>
      </c>
      <c r="D1120" s="11" t="s">
        <v>20</v>
      </c>
      <c r="E1120" s="11" t="s">
        <v>10</v>
      </c>
      <c r="F1120" s="11" t="s">
        <v>1881</v>
      </c>
      <c r="G1120" s="131" t="s">
        <v>23</v>
      </c>
      <c r="H1120" s="131"/>
      <c r="J1120" s="7">
        <v>2000000</v>
      </c>
    </row>
    <row r="1121" spans="1:10" ht="30" customHeight="1" x14ac:dyDescent="0.25">
      <c r="G1121" s="131" t="s">
        <v>4798</v>
      </c>
      <c r="H1121" s="131"/>
    </row>
    <row r="1122" spans="1:10" ht="20.100000000000001" customHeight="1" x14ac:dyDescent="0.25">
      <c r="G1122" s="131" t="s">
        <v>2102</v>
      </c>
      <c r="H1122" s="131"/>
    </row>
    <row r="1123" spans="1:10" ht="20.100000000000001" customHeight="1" x14ac:dyDescent="0.25">
      <c r="A1123" s="6" t="s">
        <v>1319</v>
      </c>
      <c r="B1123" s="6" t="s">
        <v>1320</v>
      </c>
      <c r="J1123" s="10">
        <v>38800000</v>
      </c>
    </row>
    <row r="1124" spans="1:10" ht="20.100000000000001" customHeight="1" x14ac:dyDescent="0.25">
      <c r="A1124" s="6" t="s">
        <v>1322</v>
      </c>
      <c r="B1124" s="6" t="s">
        <v>7123</v>
      </c>
      <c r="J1124" s="9">
        <v>20600000</v>
      </c>
    </row>
    <row r="1125" spans="1:10" ht="20.100000000000001" customHeight="1" x14ac:dyDescent="0.25">
      <c r="A1125" s="5" t="s">
        <v>1322</v>
      </c>
      <c r="C1125" s="11" t="s">
        <v>9</v>
      </c>
      <c r="D1125" s="11" t="s">
        <v>20</v>
      </c>
      <c r="E1125" s="11" t="s">
        <v>10</v>
      </c>
      <c r="F1125" s="11" t="s">
        <v>1881</v>
      </c>
      <c r="G1125" s="131" t="s">
        <v>21</v>
      </c>
      <c r="H1125" s="131"/>
      <c r="J1125" s="7">
        <v>20600000</v>
      </c>
    </row>
    <row r="1126" spans="1:10" ht="60" customHeight="1" x14ac:dyDescent="0.25">
      <c r="G1126" s="131" t="s">
        <v>4799</v>
      </c>
      <c r="H1126" s="131"/>
    </row>
    <row r="1127" spans="1:10" ht="20.100000000000001" customHeight="1" x14ac:dyDescent="0.25">
      <c r="G1127" s="131" t="s">
        <v>2101</v>
      </c>
      <c r="H1127" s="131"/>
    </row>
    <row r="1128" spans="1:10" ht="20.100000000000001" customHeight="1" x14ac:dyDescent="0.25">
      <c r="A1128" s="6" t="s">
        <v>1324</v>
      </c>
      <c r="B1128" s="6" t="s">
        <v>7124</v>
      </c>
      <c r="J1128" s="8">
        <v>6100000</v>
      </c>
    </row>
    <row r="1129" spans="1:10" ht="20.100000000000001" customHeight="1" x14ac:dyDescent="0.25">
      <c r="A1129" s="5" t="s">
        <v>1324</v>
      </c>
      <c r="C1129" s="11" t="s">
        <v>9</v>
      </c>
      <c r="D1129" s="11" t="s">
        <v>20</v>
      </c>
      <c r="E1129" s="11" t="s">
        <v>10</v>
      </c>
      <c r="F1129" s="11" t="s">
        <v>1881</v>
      </c>
      <c r="G1129" s="131" t="s">
        <v>21</v>
      </c>
      <c r="H1129" s="131"/>
      <c r="J1129" s="7">
        <v>6100000</v>
      </c>
    </row>
    <row r="1130" spans="1:10" ht="45" customHeight="1" x14ac:dyDescent="0.25">
      <c r="G1130" s="131" t="s">
        <v>4800</v>
      </c>
      <c r="H1130" s="131"/>
    </row>
    <row r="1131" spans="1:10" ht="20.100000000000001" customHeight="1" x14ac:dyDescent="0.25">
      <c r="G1131" s="131" t="s">
        <v>2101</v>
      </c>
      <c r="H1131" s="131"/>
    </row>
    <row r="1132" spans="1:10" ht="20.100000000000001" customHeight="1" x14ac:dyDescent="0.25">
      <c r="A1132" s="6" t="s">
        <v>1326</v>
      </c>
      <c r="B1132" s="6" t="s">
        <v>7125</v>
      </c>
      <c r="J1132" s="8">
        <v>12100000</v>
      </c>
    </row>
    <row r="1133" spans="1:10" ht="20.100000000000001" customHeight="1" x14ac:dyDescent="0.25">
      <c r="A1133" s="5" t="s">
        <v>1326</v>
      </c>
      <c r="C1133" s="11" t="s">
        <v>9</v>
      </c>
      <c r="D1133" s="11" t="s">
        <v>20</v>
      </c>
      <c r="E1133" s="11" t="s">
        <v>10</v>
      </c>
      <c r="F1133" s="11" t="s">
        <v>1881</v>
      </c>
      <c r="G1133" s="131" t="s">
        <v>21</v>
      </c>
      <c r="H1133" s="131"/>
      <c r="J1133" s="7">
        <v>12100000</v>
      </c>
    </row>
    <row r="1134" spans="1:10" ht="45" customHeight="1" x14ac:dyDescent="0.25">
      <c r="G1134" s="131" t="s">
        <v>4801</v>
      </c>
      <c r="H1134" s="131"/>
    </row>
    <row r="1135" spans="1:10" ht="20.100000000000001" customHeight="1" x14ac:dyDescent="0.25">
      <c r="G1135" s="131" t="s">
        <v>2101</v>
      </c>
      <c r="H1135" s="131"/>
    </row>
    <row r="1136" spans="1:10" ht="20.100000000000001" customHeight="1" x14ac:dyDescent="0.25">
      <c r="A1136" s="6" t="s">
        <v>1344</v>
      </c>
      <c r="B1136" s="6" t="s">
        <v>1345</v>
      </c>
      <c r="J1136" s="10">
        <v>372690000</v>
      </c>
    </row>
    <row r="1137" spans="1:10" ht="20.100000000000001" customHeight="1" x14ac:dyDescent="0.25">
      <c r="A1137" s="6" t="s">
        <v>1231</v>
      </c>
      <c r="B1137" s="6" t="s">
        <v>3252</v>
      </c>
      <c r="J1137" s="9">
        <v>6000000</v>
      </c>
    </row>
    <row r="1138" spans="1:10" ht="20.100000000000001" customHeight="1" x14ac:dyDescent="0.25">
      <c r="A1138" s="5" t="s">
        <v>1351</v>
      </c>
      <c r="C1138" s="11" t="s">
        <v>9</v>
      </c>
      <c r="D1138" s="11" t="s">
        <v>11</v>
      </c>
      <c r="E1138" s="11" t="s">
        <v>10</v>
      </c>
      <c r="F1138" s="11" t="s">
        <v>12</v>
      </c>
      <c r="G1138" s="131" t="s">
        <v>31</v>
      </c>
      <c r="H1138" s="131"/>
      <c r="J1138" s="7">
        <v>6000000</v>
      </c>
    </row>
    <row r="1139" spans="1:10" ht="20.100000000000001" customHeight="1" x14ac:dyDescent="0.25">
      <c r="A1139" s="6" t="s">
        <v>1239</v>
      </c>
      <c r="B1139" s="6" t="s">
        <v>1360</v>
      </c>
      <c r="J1139" s="8">
        <v>7250000</v>
      </c>
    </row>
    <row r="1140" spans="1:10" ht="20.100000000000001" customHeight="1" x14ac:dyDescent="0.25">
      <c r="A1140" s="5" t="s">
        <v>1369</v>
      </c>
      <c r="C1140" s="11" t="s">
        <v>9</v>
      </c>
      <c r="D1140" s="11" t="s">
        <v>11</v>
      </c>
      <c r="E1140" s="11" t="s">
        <v>10</v>
      </c>
      <c r="F1140" s="11" t="s">
        <v>12</v>
      </c>
      <c r="G1140" s="131" t="s">
        <v>34</v>
      </c>
      <c r="H1140" s="131"/>
      <c r="J1140" s="7">
        <v>7250000</v>
      </c>
    </row>
    <row r="1141" spans="1:10" ht="20.100000000000001" customHeight="1" x14ac:dyDescent="0.25">
      <c r="A1141" s="6" t="s">
        <v>1249</v>
      </c>
      <c r="B1141" s="6" t="s">
        <v>1373</v>
      </c>
      <c r="J1141" s="8">
        <v>311670000</v>
      </c>
    </row>
    <row r="1142" spans="1:10" ht="20.100000000000001" customHeight="1" x14ac:dyDescent="0.25">
      <c r="A1142" s="5" t="s">
        <v>1376</v>
      </c>
      <c r="C1142" s="11" t="s">
        <v>9</v>
      </c>
      <c r="D1142" s="11" t="s">
        <v>11</v>
      </c>
      <c r="E1142" s="11" t="s">
        <v>10</v>
      </c>
      <c r="F1142" s="11" t="s">
        <v>12</v>
      </c>
      <c r="G1142" s="131" t="s">
        <v>3480</v>
      </c>
      <c r="H1142" s="131"/>
      <c r="J1142" s="7">
        <v>2000000</v>
      </c>
    </row>
    <row r="1143" spans="1:10" ht="20.100000000000001" customHeight="1" x14ac:dyDescent="0.25">
      <c r="A1143" s="5" t="s">
        <v>1378</v>
      </c>
      <c r="C1143" s="11" t="s">
        <v>9</v>
      </c>
      <c r="D1143" s="11" t="s">
        <v>11</v>
      </c>
      <c r="E1143" s="11" t="s">
        <v>10</v>
      </c>
      <c r="F1143" s="11" t="s">
        <v>12</v>
      </c>
      <c r="G1143" s="131" t="s">
        <v>106</v>
      </c>
      <c r="H1143" s="131"/>
      <c r="J1143" s="7">
        <v>308670000</v>
      </c>
    </row>
    <row r="1144" spans="1:10" ht="20.100000000000001" customHeight="1" x14ac:dyDescent="0.25">
      <c r="A1144" s="5" t="s">
        <v>1380</v>
      </c>
      <c r="C1144" s="11" t="s">
        <v>9</v>
      </c>
      <c r="D1144" s="11" t="s">
        <v>11</v>
      </c>
      <c r="E1144" s="11" t="s">
        <v>10</v>
      </c>
      <c r="F1144" s="11" t="s">
        <v>12</v>
      </c>
      <c r="G1144" s="131" t="s">
        <v>1381</v>
      </c>
      <c r="H1144" s="131"/>
      <c r="J1144" s="7">
        <v>1000000</v>
      </c>
    </row>
    <row r="1145" spans="1:10" ht="20.100000000000001" customHeight="1" x14ac:dyDescent="0.25">
      <c r="A1145" s="6" t="s">
        <v>1393</v>
      </c>
      <c r="B1145" s="6" t="s">
        <v>1394</v>
      </c>
      <c r="J1145" s="8">
        <v>8880000</v>
      </c>
    </row>
    <row r="1146" spans="1:10" ht="20.100000000000001" customHeight="1" x14ac:dyDescent="0.25">
      <c r="A1146" s="5" t="s">
        <v>1408</v>
      </c>
      <c r="C1146" s="11" t="s">
        <v>9</v>
      </c>
      <c r="D1146" s="11" t="s">
        <v>11</v>
      </c>
      <c r="E1146" s="11" t="s">
        <v>10</v>
      </c>
      <c r="F1146" s="11" t="s">
        <v>12</v>
      </c>
      <c r="G1146" s="131" t="s">
        <v>1409</v>
      </c>
      <c r="H1146" s="131"/>
      <c r="J1146" s="7">
        <v>2500000</v>
      </c>
    </row>
    <row r="1147" spans="1:10" ht="30" customHeight="1" x14ac:dyDescent="0.25">
      <c r="G1147" s="131" t="s">
        <v>4556</v>
      </c>
      <c r="H1147" s="131"/>
    </row>
    <row r="1148" spans="1:10" ht="20.100000000000001" customHeight="1" x14ac:dyDescent="0.25">
      <c r="A1148" s="5" t="s">
        <v>1411</v>
      </c>
      <c r="C1148" s="11" t="s">
        <v>9</v>
      </c>
      <c r="D1148" s="11" t="s">
        <v>11</v>
      </c>
      <c r="E1148" s="11" t="s">
        <v>10</v>
      </c>
      <c r="F1148" s="11" t="s">
        <v>12</v>
      </c>
      <c r="G1148" s="131" t="s">
        <v>3478</v>
      </c>
      <c r="H1148" s="131"/>
      <c r="J1148" s="7">
        <v>560000</v>
      </c>
    </row>
    <row r="1149" spans="1:10" ht="30" customHeight="1" x14ac:dyDescent="0.25">
      <c r="G1149" s="131" t="s">
        <v>4557</v>
      </c>
      <c r="H1149" s="131"/>
    </row>
    <row r="1150" spans="1:10" ht="20.100000000000001" customHeight="1" x14ac:dyDescent="0.25">
      <c r="A1150" s="5" t="s">
        <v>1413</v>
      </c>
      <c r="C1150" s="11" t="s">
        <v>9</v>
      </c>
      <c r="D1150" s="11" t="s">
        <v>11</v>
      </c>
      <c r="E1150" s="11" t="s">
        <v>10</v>
      </c>
      <c r="F1150" s="11" t="s">
        <v>12</v>
      </c>
      <c r="G1150" s="131" t="s">
        <v>1414</v>
      </c>
      <c r="H1150" s="131"/>
      <c r="J1150" s="7">
        <v>5820000</v>
      </c>
    </row>
    <row r="1151" spans="1:10" ht="30" customHeight="1" x14ac:dyDescent="0.25">
      <c r="G1151" s="131" t="s">
        <v>4558</v>
      </c>
      <c r="H1151" s="131"/>
    </row>
    <row r="1152" spans="1:10" ht="20.100000000000001" customHeight="1" x14ac:dyDescent="0.25">
      <c r="A1152" s="6" t="s">
        <v>1416</v>
      </c>
      <c r="B1152" s="6" t="s">
        <v>1417</v>
      </c>
      <c r="J1152" s="8">
        <v>32060000</v>
      </c>
    </row>
    <row r="1153" spans="1:10" ht="20.100000000000001" customHeight="1" x14ac:dyDescent="0.25">
      <c r="A1153" s="5" t="s">
        <v>1419</v>
      </c>
      <c r="C1153" s="11" t="s">
        <v>9</v>
      </c>
      <c r="D1153" s="11" t="s">
        <v>11</v>
      </c>
      <c r="E1153" s="11" t="s">
        <v>10</v>
      </c>
      <c r="F1153" s="11" t="s">
        <v>12</v>
      </c>
      <c r="G1153" s="131" t="s">
        <v>1420</v>
      </c>
      <c r="H1153" s="131"/>
      <c r="J1153" s="7">
        <v>60000</v>
      </c>
    </row>
    <row r="1154" spans="1:10" ht="20.100000000000001" customHeight="1" x14ac:dyDescent="0.25">
      <c r="A1154" s="5" t="s">
        <v>1422</v>
      </c>
      <c r="C1154" s="11" t="s">
        <v>9</v>
      </c>
      <c r="D1154" s="11" t="s">
        <v>11</v>
      </c>
      <c r="E1154" s="11" t="s">
        <v>10</v>
      </c>
      <c r="F1154" s="11" t="s">
        <v>12</v>
      </c>
      <c r="G1154" s="131" t="s">
        <v>1423</v>
      </c>
      <c r="H1154" s="131"/>
      <c r="J1154" s="7">
        <v>7000000</v>
      </c>
    </row>
    <row r="1155" spans="1:10" ht="20.100000000000001" customHeight="1" x14ac:dyDescent="0.25">
      <c r="A1155" s="5" t="s">
        <v>1424</v>
      </c>
      <c r="C1155" s="11" t="s">
        <v>9</v>
      </c>
      <c r="D1155" s="11" t="s">
        <v>11</v>
      </c>
      <c r="E1155" s="11" t="s">
        <v>10</v>
      </c>
      <c r="F1155" s="11" t="s">
        <v>12</v>
      </c>
      <c r="G1155" s="131" t="s">
        <v>38</v>
      </c>
      <c r="H1155" s="131"/>
      <c r="J1155" s="7">
        <v>13000000</v>
      </c>
    </row>
    <row r="1156" spans="1:10" ht="20.100000000000001" customHeight="1" x14ac:dyDescent="0.25">
      <c r="A1156" s="5" t="s">
        <v>1426</v>
      </c>
      <c r="C1156" s="11" t="s">
        <v>9</v>
      </c>
      <c r="D1156" s="11" t="s">
        <v>11</v>
      </c>
      <c r="E1156" s="11" t="s">
        <v>10</v>
      </c>
      <c r="F1156" s="11" t="s">
        <v>12</v>
      </c>
      <c r="G1156" s="131" t="s">
        <v>1427</v>
      </c>
      <c r="H1156" s="131"/>
      <c r="J1156" s="7">
        <v>12000000</v>
      </c>
    </row>
    <row r="1157" spans="1:10" ht="20.100000000000001" customHeight="1" x14ac:dyDescent="0.25">
      <c r="A1157" s="6" t="s">
        <v>1429</v>
      </c>
      <c r="B1157" s="6" t="s">
        <v>1430</v>
      </c>
      <c r="J1157" s="8">
        <v>4000000</v>
      </c>
    </row>
    <row r="1158" spans="1:10" ht="20.100000000000001" customHeight="1" x14ac:dyDescent="0.25">
      <c r="A1158" s="5" t="s">
        <v>1432</v>
      </c>
      <c r="C1158" s="11" t="s">
        <v>9</v>
      </c>
      <c r="D1158" s="11" t="s">
        <v>11</v>
      </c>
      <c r="E1158" s="11" t="s">
        <v>10</v>
      </c>
      <c r="F1158" s="11" t="s">
        <v>12</v>
      </c>
      <c r="G1158" s="131" t="s">
        <v>7130</v>
      </c>
      <c r="H1158" s="131"/>
      <c r="J1158" s="7">
        <v>4000000</v>
      </c>
    </row>
    <row r="1159" spans="1:10" ht="20.100000000000001" customHeight="1" x14ac:dyDescent="0.25">
      <c r="A1159" s="6" t="s">
        <v>1439</v>
      </c>
      <c r="B1159" s="6" t="s">
        <v>1440</v>
      </c>
      <c r="J1159" s="8">
        <v>1130000</v>
      </c>
    </row>
    <row r="1160" spans="1:10" ht="20.100000000000001" customHeight="1" x14ac:dyDescent="0.25">
      <c r="A1160" s="5" t="s">
        <v>1444</v>
      </c>
      <c r="C1160" s="11" t="s">
        <v>9</v>
      </c>
      <c r="D1160" s="11" t="s">
        <v>11</v>
      </c>
      <c r="E1160" s="11" t="s">
        <v>10</v>
      </c>
      <c r="F1160" s="11" t="s">
        <v>12</v>
      </c>
      <c r="G1160" s="131" t="s">
        <v>3481</v>
      </c>
      <c r="H1160" s="131"/>
      <c r="J1160" s="7">
        <v>880000</v>
      </c>
    </row>
    <row r="1161" spans="1:10" ht="45" customHeight="1" x14ac:dyDescent="0.25">
      <c r="G1161" s="131" t="s">
        <v>4559</v>
      </c>
      <c r="H1161" s="131"/>
    </row>
    <row r="1162" spans="1:10" ht="20.100000000000001" customHeight="1" x14ac:dyDescent="0.25">
      <c r="A1162" s="5" t="s">
        <v>1446</v>
      </c>
      <c r="C1162" s="11" t="s">
        <v>9</v>
      </c>
      <c r="D1162" s="11" t="s">
        <v>11</v>
      </c>
      <c r="E1162" s="11" t="s">
        <v>10</v>
      </c>
      <c r="F1162" s="11" t="s">
        <v>12</v>
      </c>
      <c r="G1162" s="131" t="s">
        <v>1447</v>
      </c>
      <c r="H1162" s="131"/>
      <c r="J1162" s="7">
        <v>250000</v>
      </c>
    </row>
    <row r="1163" spans="1:10" ht="20.100000000000001" customHeight="1" x14ac:dyDescent="0.25">
      <c r="A1163" s="6" t="s">
        <v>1449</v>
      </c>
      <c r="B1163" s="6" t="s">
        <v>1450</v>
      </c>
      <c r="J1163" s="8">
        <v>1500000</v>
      </c>
    </row>
    <row r="1164" spans="1:10" ht="20.100000000000001" customHeight="1" x14ac:dyDescent="0.25">
      <c r="A1164" s="5" t="s">
        <v>1463</v>
      </c>
      <c r="C1164" s="11" t="s">
        <v>9</v>
      </c>
      <c r="D1164" s="11" t="s">
        <v>11</v>
      </c>
      <c r="E1164" s="11" t="s">
        <v>10</v>
      </c>
      <c r="F1164" s="11" t="s">
        <v>12</v>
      </c>
      <c r="G1164" s="131" t="s">
        <v>1464</v>
      </c>
      <c r="H1164" s="131"/>
      <c r="J1164" s="7">
        <v>1500000</v>
      </c>
    </row>
    <row r="1165" spans="1:10" ht="20.100000000000001" customHeight="1" x14ac:dyDescent="0.25">
      <c r="A1165" s="6" t="s">
        <v>1476</v>
      </c>
      <c r="B1165" s="6" t="s">
        <v>1477</v>
      </c>
      <c r="J1165" s="8">
        <v>100000</v>
      </c>
    </row>
    <row r="1166" spans="1:10" ht="20.100000000000001" customHeight="1" x14ac:dyDescent="0.25">
      <c r="A1166" s="5" t="s">
        <v>1488</v>
      </c>
      <c r="C1166" s="11" t="s">
        <v>9</v>
      </c>
      <c r="D1166" s="11" t="s">
        <v>41</v>
      </c>
      <c r="E1166" s="11" t="s">
        <v>10</v>
      </c>
      <c r="F1166" s="11" t="s">
        <v>12</v>
      </c>
      <c r="G1166" s="131" t="s">
        <v>42</v>
      </c>
      <c r="H1166" s="131"/>
      <c r="J1166" s="7">
        <v>100000</v>
      </c>
    </row>
    <row r="1167" spans="1:10" ht="15" customHeight="1" x14ac:dyDescent="0.25">
      <c r="G1167" s="131" t="s">
        <v>4267</v>
      </c>
      <c r="H1167" s="131"/>
    </row>
    <row r="1168" spans="1:10" ht="20.100000000000001" customHeight="1" x14ac:dyDescent="0.25">
      <c r="A1168" s="6" t="s">
        <v>1490</v>
      </c>
      <c r="B1168" s="6" t="s">
        <v>1491</v>
      </c>
      <c r="J1168" s="8">
        <v>100000</v>
      </c>
    </row>
    <row r="1169" spans="1:10" ht="20.100000000000001" customHeight="1" x14ac:dyDescent="0.25">
      <c r="A1169" s="5" t="s">
        <v>1503</v>
      </c>
      <c r="C1169" s="11" t="s">
        <v>9</v>
      </c>
      <c r="D1169" s="11" t="s">
        <v>11</v>
      </c>
      <c r="E1169" s="11" t="s">
        <v>10</v>
      </c>
      <c r="F1169" s="11" t="s">
        <v>12</v>
      </c>
      <c r="G1169" s="131" t="s">
        <v>44</v>
      </c>
      <c r="H1169" s="131"/>
      <c r="J1169" s="7">
        <v>100000</v>
      </c>
    </row>
    <row r="1170" spans="1:10" ht="20.100000000000001" customHeight="1" x14ac:dyDescent="0.25">
      <c r="A1170" s="6" t="s">
        <v>1508</v>
      </c>
      <c r="B1170" s="6" t="s">
        <v>1509</v>
      </c>
      <c r="J1170" s="10">
        <v>6480000</v>
      </c>
    </row>
    <row r="1171" spans="1:10" ht="20.100000000000001" customHeight="1" x14ac:dyDescent="0.25">
      <c r="A1171" s="6" t="s">
        <v>1256</v>
      </c>
      <c r="B1171" s="6" t="s">
        <v>1511</v>
      </c>
      <c r="J1171" s="9">
        <v>2350000</v>
      </c>
    </row>
    <row r="1172" spans="1:10" ht="20.100000000000001" customHeight="1" x14ac:dyDescent="0.25">
      <c r="A1172" s="5" t="s">
        <v>1513</v>
      </c>
      <c r="C1172" s="11" t="s">
        <v>9</v>
      </c>
      <c r="D1172" s="11" t="s">
        <v>11</v>
      </c>
      <c r="E1172" s="11" t="s">
        <v>10</v>
      </c>
      <c r="F1172" s="11" t="s">
        <v>12</v>
      </c>
      <c r="G1172" s="131" t="s">
        <v>45</v>
      </c>
      <c r="H1172" s="131"/>
      <c r="J1172" s="7">
        <v>2000000</v>
      </c>
    </row>
    <row r="1173" spans="1:10" ht="20.100000000000001" customHeight="1" x14ac:dyDescent="0.25">
      <c r="A1173" s="5" t="s">
        <v>1518</v>
      </c>
      <c r="C1173" s="11" t="s">
        <v>9</v>
      </c>
      <c r="D1173" s="11" t="s">
        <v>11</v>
      </c>
      <c r="E1173" s="11" t="s">
        <v>10</v>
      </c>
      <c r="F1173" s="11" t="s">
        <v>12</v>
      </c>
      <c r="G1173" s="131" t="s">
        <v>7135</v>
      </c>
      <c r="H1173" s="131"/>
      <c r="J1173" s="7">
        <v>350000</v>
      </c>
    </row>
    <row r="1174" spans="1:10" ht="20.100000000000001" customHeight="1" x14ac:dyDescent="0.25">
      <c r="A1174" s="6" t="s">
        <v>1278</v>
      </c>
      <c r="B1174" s="6" t="s">
        <v>1524</v>
      </c>
      <c r="J1174" s="8">
        <v>750000</v>
      </c>
    </row>
    <row r="1175" spans="1:10" ht="20.100000000000001" customHeight="1" x14ac:dyDescent="0.25">
      <c r="A1175" s="5" t="s">
        <v>1531</v>
      </c>
      <c r="C1175" s="11" t="s">
        <v>9</v>
      </c>
      <c r="D1175" s="11" t="s">
        <v>11</v>
      </c>
      <c r="E1175" s="11" t="s">
        <v>10</v>
      </c>
      <c r="F1175" s="11" t="s">
        <v>12</v>
      </c>
      <c r="G1175" s="131" t="s">
        <v>47</v>
      </c>
      <c r="H1175" s="131"/>
      <c r="J1175" s="7">
        <v>750000</v>
      </c>
    </row>
    <row r="1176" spans="1:10" ht="20.100000000000001" customHeight="1" x14ac:dyDescent="0.25">
      <c r="A1176" s="6" t="s">
        <v>1292</v>
      </c>
      <c r="B1176" s="6" t="s">
        <v>1535</v>
      </c>
      <c r="J1176" s="8">
        <v>850000</v>
      </c>
    </row>
    <row r="1177" spans="1:10" ht="30" customHeight="1" x14ac:dyDescent="0.25">
      <c r="A1177" s="5" t="s">
        <v>1544</v>
      </c>
      <c r="C1177" s="11" t="s">
        <v>9</v>
      </c>
      <c r="D1177" s="11" t="s">
        <v>11</v>
      </c>
      <c r="E1177" s="11" t="s">
        <v>10</v>
      </c>
      <c r="F1177" s="11" t="s">
        <v>12</v>
      </c>
      <c r="G1177" s="131" t="s">
        <v>1545</v>
      </c>
      <c r="H1177" s="131"/>
      <c r="J1177" s="7">
        <v>850000</v>
      </c>
    </row>
    <row r="1178" spans="1:10" ht="20.100000000000001" customHeight="1" x14ac:dyDescent="0.25">
      <c r="A1178" s="6" t="s">
        <v>1318</v>
      </c>
      <c r="B1178" s="6" t="s">
        <v>1553</v>
      </c>
      <c r="J1178" s="8">
        <v>600000</v>
      </c>
    </row>
    <row r="1179" spans="1:10" ht="20.100000000000001" customHeight="1" x14ac:dyDescent="0.25">
      <c r="A1179" s="5" t="s">
        <v>1557</v>
      </c>
      <c r="C1179" s="11" t="s">
        <v>9</v>
      </c>
      <c r="D1179" s="11" t="s">
        <v>11</v>
      </c>
      <c r="E1179" s="11" t="s">
        <v>10</v>
      </c>
      <c r="F1179" s="11" t="s">
        <v>12</v>
      </c>
      <c r="G1179" s="131" t="s">
        <v>51</v>
      </c>
      <c r="H1179" s="131"/>
      <c r="J1179" s="7">
        <v>600000</v>
      </c>
    </row>
    <row r="1180" spans="1:10" ht="20.100000000000001" customHeight="1" x14ac:dyDescent="0.25">
      <c r="A1180" s="6" t="s">
        <v>1572</v>
      </c>
      <c r="B1180" s="6" t="s">
        <v>1573</v>
      </c>
      <c r="J1180" s="8">
        <v>1930000</v>
      </c>
    </row>
    <row r="1181" spans="1:10" ht="20.100000000000001" customHeight="1" x14ac:dyDescent="0.25">
      <c r="A1181" s="5" t="s">
        <v>1574</v>
      </c>
      <c r="C1181" s="11" t="s">
        <v>9</v>
      </c>
      <c r="D1181" s="11" t="s">
        <v>11</v>
      </c>
      <c r="E1181" s="11" t="s">
        <v>10</v>
      </c>
      <c r="F1181" s="11" t="s">
        <v>12</v>
      </c>
      <c r="G1181" s="131" t="s">
        <v>1575</v>
      </c>
      <c r="H1181" s="131"/>
      <c r="J1181" s="7">
        <v>200000</v>
      </c>
    </row>
    <row r="1182" spans="1:10" ht="20.100000000000001" customHeight="1" x14ac:dyDescent="0.25">
      <c r="A1182" s="5" t="s">
        <v>1580</v>
      </c>
      <c r="C1182" s="11" t="s">
        <v>9</v>
      </c>
      <c r="D1182" s="11" t="s">
        <v>11</v>
      </c>
      <c r="E1182" s="11" t="s">
        <v>10</v>
      </c>
      <c r="F1182" s="11" t="s">
        <v>12</v>
      </c>
      <c r="G1182" s="131" t="s">
        <v>1581</v>
      </c>
      <c r="H1182" s="131"/>
      <c r="J1182" s="7">
        <v>1300000</v>
      </c>
    </row>
    <row r="1183" spans="1:10" ht="20.100000000000001" customHeight="1" x14ac:dyDescent="0.25">
      <c r="A1183" s="5" t="s">
        <v>1584</v>
      </c>
      <c r="C1183" s="11" t="s">
        <v>9</v>
      </c>
      <c r="D1183" s="11" t="s">
        <v>11</v>
      </c>
      <c r="E1183" s="11" t="s">
        <v>10</v>
      </c>
      <c r="F1183" s="11" t="s">
        <v>12</v>
      </c>
      <c r="G1183" s="131" t="s">
        <v>1585</v>
      </c>
      <c r="H1183" s="131"/>
      <c r="J1183" s="7">
        <v>250000</v>
      </c>
    </row>
    <row r="1184" spans="1:10" ht="20.100000000000001" customHeight="1" x14ac:dyDescent="0.25">
      <c r="A1184" s="5" t="s">
        <v>1590</v>
      </c>
      <c r="C1184" s="11" t="s">
        <v>9</v>
      </c>
      <c r="D1184" s="11" t="s">
        <v>11</v>
      </c>
      <c r="E1184" s="11" t="s">
        <v>10</v>
      </c>
      <c r="F1184" s="11" t="s">
        <v>12</v>
      </c>
      <c r="G1184" s="131" t="s">
        <v>1591</v>
      </c>
      <c r="H1184" s="131"/>
      <c r="J1184" s="7">
        <v>100000</v>
      </c>
    </row>
    <row r="1185" spans="1:10" ht="20.100000000000001" customHeight="1" x14ac:dyDescent="0.25">
      <c r="A1185" s="5" t="s">
        <v>1593</v>
      </c>
      <c r="C1185" s="11" t="s">
        <v>9</v>
      </c>
      <c r="D1185" s="11" t="s">
        <v>11</v>
      </c>
      <c r="E1185" s="11" t="s">
        <v>10</v>
      </c>
      <c r="F1185" s="11" t="s">
        <v>12</v>
      </c>
      <c r="G1185" s="131" t="s">
        <v>1594</v>
      </c>
      <c r="H1185" s="131"/>
      <c r="J1185" s="7">
        <v>80000</v>
      </c>
    </row>
    <row r="1186" spans="1:10" ht="20.100000000000001" customHeight="1" x14ac:dyDescent="0.25">
      <c r="A1186" s="6" t="s">
        <v>1714</v>
      </c>
      <c r="B1186" s="6" t="s">
        <v>1715</v>
      </c>
      <c r="J1186" s="10">
        <v>16500000</v>
      </c>
    </row>
    <row r="1187" spans="1:10" ht="20.100000000000001" customHeight="1" x14ac:dyDescent="0.25">
      <c r="A1187" s="6" t="s">
        <v>1716</v>
      </c>
      <c r="B1187" s="6" t="s">
        <v>1717</v>
      </c>
      <c r="J1187" s="9">
        <v>11500000</v>
      </c>
    </row>
    <row r="1188" spans="1:10" ht="20.100000000000001" customHeight="1" x14ac:dyDescent="0.25">
      <c r="A1188" s="5" t="s">
        <v>1718</v>
      </c>
      <c r="C1188" s="11" t="s">
        <v>16</v>
      </c>
      <c r="D1188" s="11" t="s">
        <v>53</v>
      </c>
      <c r="E1188" s="11" t="s">
        <v>10</v>
      </c>
      <c r="F1188" s="11" t="s">
        <v>12</v>
      </c>
      <c r="G1188" s="131" t="s">
        <v>1719</v>
      </c>
      <c r="H1188" s="131"/>
      <c r="J1188" s="7">
        <v>200000</v>
      </c>
    </row>
    <row r="1189" spans="1:10" ht="20.100000000000001" customHeight="1" x14ac:dyDescent="0.25">
      <c r="A1189" s="5" t="s">
        <v>1721</v>
      </c>
      <c r="C1189" s="11" t="s">
        <v>16</v>
      </c>
      <c r="D1189" s="11" t="s">
        <v>53</v>
      </c>
      <c r="E1189" s="11" t="s">
        <v>10</v>
      </c>
      <c r="F1189" s="11" t="s">
        <v>12</v>
      </c>
      <c r="G1189" s="131" t="s">
        <v>1722</v>
      </c>
      <c r="H1189" s="131"/>
      <c r="J1189" s="7">
        <v>3200000</v>
      </c>
    </row>
    <row r="1190" spans="1:10" ht="20.100000000000001" customHeight="1" x14ac:dyDescent="0.25">
      <c r="A1190" s="5" t="s">
        <v>1723</v>
      </c>
      <c r="C1190" s="11" t="s">
        <v>16</v>
      </c>
      <c r="D1190" s="11" t="s">
        <v>53</v>
      </c>
      <c r="E1190" s="11" t="s">
        <v>10</v>
      </c>
      <c r="F1190" s="11" t="s">
        <v>12</v>
      </c>
      <c r="G1190" s="131" t="s">
        <v>55</v>
      </c>
      <c r="H1190" s="131"/>
      <c r="J1190" s="7">
        <v>900000</v>
      </c>
    </row>
    <row r="1191" spans="1:10" ht="20.100000000000001" customHeight="1" x14ac:dyDescent="0.25">
      <c r="A1191" s="5" t="s">
        <v>1724</v>
      </c>
      <c r="C1191" s="11" t="s">
        <v>16</v>
      </c>
      <c r="D1191" s="11" t="s">
        <v>53</v>
      </c>
      <c r="E1191" s="11" t="s">
        <v>10</v>
      </c>
      <c r="F1191" s="11" t="s">
        <v>12</v>
      </c>
      <c r="G1191" s="131" t="s">
        <v>7146</v>
      </c>
      <c r="H1191" s="131"/>
      <c r="J1191" s="7">
        <v>5500000</v>
      </c>
    </row>
    <row r="1192" spans="1:10" ht="20.100000000000001" customHeight="1" x14ac:dyDescent="0.25">
      <c r="A1192" s="5" t="s">
        <v>1729</v>
      </c>
      <c r="C1192" s="11" t="s">
        <v>16</v>
      </c>
      <c r="D1192" s="11" t="s">
        <v>53</v>
      </c>
      <c r="E1192" s="11" t="s">
        <v>10</v>
      </c>
      <c r="F1192" s="11" t="s">
        <v>12</v>
      </c>
      <c r="G1192" s="131" t="s">
        <v>7147</v>
      </c>
      <c r="H1192" s="131"/>
      <c r="J1192" s="7">
        <v>1700000</v>
      </c>
    </row>
    <row r="1193" spans="1:10" ht="20.100000000000001" customHeight="1" x14ac:dyDescent="0.25">
      <c r="A1193" s="6" t="s">
        <v>1751</v>
      </c>
      <c r="B1193" s="6" t="s">
        <v>1752</v>
      </c>
      <c r="J1193" s="8">
        <v>5000000</v>
      </c>
    </row>
    <row r="1194" spans="1:10" ht="20.100000000000001" customHeight="1" x14ac:dyDescent="0.25">
      <c r="A1194" s="5" t="s">
        <v>1757</v>
      </c>
      <c r="C1194" s="11" t="s">
        <v>16</v>
      </c>
      <c r="D1194" s="11" t="s">
        <v>56</v>
      </c>
      <c r="E1194" s="11" t="s">
        <v>10</v>
      </c>
      <c r="F1194" s="11" t="s">
        <v>12</v>
      </c>
      <c r="G1194" s="131" t="s">
        <v>57</v>
      </c>
      <c r="H1194" s="131"/>
      <c r="J1194" s="7">
        <v>5000000</v>
      </c>
    </row>
    <row r="1195" spans="1:10" ht="20.100000000000001" customHeight="1" x14ac:dyDescent="0.25">
      <c r="A1195" s="6" t="s">
        <v>1759</v>
      </c>
      <c r="B1195" s="6" t="s">
        <v>1760</v>
      </c>
      <c r="J1195" s="10">
        <v>56300000</v>
      </c>
    </row>
    <row r="1196" spans="1:10" ht="20.100000000000001" customHeight="1" x14ac:dyDescent="0.25">
      <c r="A1196" s="6" t="s">
        <v>1761</v>
      </c>
      <c r="B1196" s="6" t="s">
        <v>1762</v>
      </c>
      <c r="J1196" s="12">
        <v>3300000</v>
      </c>
    </row>
    <row r="1197" spans="1:10" ht="20.100000000000001" customHeight="1" x14ac:dyDescent="0.25">
      <c r="A1197" s="6" t="s">
        <v>1767</v>
      </c>
      <c r="B1197" s="6" t="s">
        <v>7149</v>
      </c>
      <c r="J1197" s="9">
        <v>3300000</v>
      </c>
    </row>
    <row r="1198" spans="1:10" ht="20.100000000000001" customHeight="1" x14ac:dyDescent="0.25">
      <c r="A1198" s="5" t="s">
        <v>1767</v>
      </c>
      <c r="C1198" s="11" t="s">
        <v>9</v>
      </c>
      <c r="D1198" s="11" t="s">
        <v>41</v>
      </c>
      <c r="E1198" s="11" t="s">
        <v>10</v>
      </c>
      <c r="F1198" s="11" t="s">
        <v>1881</v>
      </c>
      <c r="G1198" s="131" t="s">
        <v>21</v>
      </c>
      <c r="H1198" s="131"/>
      <c r="J1198" s="7">
        <v>2300000</v>
      </c>
    </row>
    <row r="1199" spans="1:10" ht="60" customHeight="1" x14ac:dyDescent="0.25">
      <c r="G1199" s="131" t="s">
        <v>4802</v>
      </c>
      <c r="H1199" s="131"/>
    </row>
    <row r="1200" spans="1:10" ht="20.100000000000001" customHeight="1" x14ac:dyDescent="0.25">
      <c r="G1200" s="131" t="s">
        <v>2101</v>
      </c>
      <c r="H1200" s="131"/>
    </row>
    <row r="1201" spans="1:10" ht="20.100000000000001" customHeight="1" x14ac:dyDescent="0.25">
      <c r="A1201" s="5" t="s">
        <v>1767</v>
      </c>
      <c r="C1201" s="11" t="s">
        <v>9</v>
      </c>
      <c r="D1201" s="11" t="s">
        <v>41</v>
      </c>
      <c r="E1201" s="11" t="s">
        <v>10</v>
      </c>
      <c r="F1201" s="11" t="s">
        <v>1278</v>
      </c>
      <c r="G1201" s="131" t="s">
        <v>21</v>
      </c>
      <c r="H1201" s="131"/>
      <c r="J1201" s="7">
        <v>1000000</v>
      </c>
    </row>
    <row r="1202" spans="1:10" ht="60" customHeight="1" x14ac:dyDescent="0.25">
      <c r="G1202" s="131" t="s">
        <v>4803</v>
      </c>
      <c r="H1202" s="131"/>
    </row>
    <row r="1203" spans="1:10" ht="20.100000000000001" customHeight="1" x14ac:dyDescent="0.25">
      <c r="G1203" s="131" t="s">
        <v>2101</v>
      </c>
      <c r="H1203" s="131"/>
    </row>
    <row r="1204" spans="1:10" ht="20.100000000000001" customHeight="1" x14ac:dyDescent="0.25">
      <c r="A1204" s="6" t="s">
        <v>1784</v>
      </c>
      <c r="B1204" s="6" t="s">
        <v>1785</v>
      </c>
      <c r="J1204" s="8">
        <v>53000000</v>
      </c>
    </row>
    <row r="1205" spans="1:10" ht="20.100000000000001" customHeight="1" x14ac:dyDescent="0.25">
      <c r="A1205" s="5" t="s">
        <v>1786</v>
      </c>
      <c r="C1205" s="11" t="s">
        <v>9</v>
      </c>
      <c r="D1205" s="11" t="s">
        <v>59</v>
      </c>
      <c r="E1205" s="11" t="s">
        <v>10</v>
      </c>
      <c r="F1205" s="11" t="s">
        <v>12</v>
      </c>
      <c r="G1205" s="131" t="s">
        <v>61</v>
      </c>
      <c r="H1205" s="131"/>
      <c r="J1205" s="7">
        <v>48000000</v>
      </c>
    </row>
    <row r="1206" spans="1:10" ht="20.100000000000001" customHeight="1" x14ac:dyDescent="0.25">
      <c r="A1206" s="5" t="s">
        <v>1792</v>
      </c>
      <c r="C1206" s="11" t="s">
        <v>9</v>
      </c>
      <c r="D1206" s="11" t="s">
        <v>59</v>
      </c>
      <c r="E1206" s="11" t="s">
        <v>10</v>
      </c>
      <c r="F1206" s="11" t="s">
        <v>12</v>
      </c>
      <c r="G1206" s="131" t="s">
        <v>7156</v>
      </c>
      <c r="H1206" s="131"/>
      <c r="J1206" s="7">
        <v>5000000</v>
      </c>
    </row>
    <row r="1207" spans="1:10" ht="30" customHeight="1" x14ac:dyDescent="0.25">
      <c r="G1207" s="131" t="s">
        <v>4560</v>
      </c>
      <c r="H1207" s="131"/>
    </row>
    <row r="1210" spans="1:10" ht="15.75" thickBot="1" x14ac:dyDescent="0.3">
      <c r="A1210" s="4" t="s">
        <v>4496</v>
      </c>
      <c r="B1210" s="84"/>
      <c r="C1210" s="84"/>
      <c r="D1210" s="84"/>
      <c r="E1210" s="84"/>
      <c r="F1210" s="84"/>
      <c r="G1210" s="84"/>
      <c r="H1210" s="84"/>
      <c r="I1210" s="84"/>
      <c r="J1210" s="14">
        <v>10266000000</v>
      </c>
    </row>
    <row r="1212" spans="1:10" x14ac:dyDescent="0.25">
      <c r="A1212" s="87" t="s">
        <v>4497</v>
      </c>
      <c r="B1212" s="88"/>
      <c r="C1212" s="88"/>
      <c r="D1212" s="88"/>
      <c r="E1212" s="88"/>
      <c r="F1212" s="88"/>
      <c r="G1212" s="88"/>
      <c r="H1212" s="88"/>
    </row>
    <row r="1214" spans="1:10" x14ac:dyDescent="0.25">
      <c r="A1214" s="132" t="s">
        <v>2092</v>
      </c>
      <c r="B1214" s="132"/>
      <c r="C1214" s="132"/>
      <c r="D1214" s="132"/>
      <c r="E1214" s="132"/>
      <c r="F1214" s="132"/>
      <c r="G1214" s="132"/>
      <c r="H1214" s="132"/>
      <c r="I1214" s="132"/>
      <c r="J1214" s="132"/>
    </row>
    <row r="1216" spans="1:10" x14ac:dyDescent="0.25">
      <c r="D1216" s="3" t="s">
        <v>2140</v>
      </c>
      <c r="E1216" s="3" t="s">
        <v>2100</v>
      </c>
    </row>
    <row r="1217" spans="1:10" ht="15.75" thickBot="1" x14ac:dyDescent="0.3">
      <c r="F1217" s="3" t="s">
        <v>2103</v>
      </c>
      <c r="J1217" s="14">
        <v>5563920000</v>
      </c>
    </row>
    <row r="1218" spans="1:10" x14ac:dyDescent="0.25">
      <c r="D1218" s="85" t="s">
        <v>9</v>
      </c>
      <c r="E1218" s="85" t="s">
        <v>2139</v>
      </c>
      <c r="J1218" s="7">
        <v>5423920000</v>
      </c>
    </row>
    <row r="1219" spans="1:10" x14ac:dyDescent="0.25">
      <c r="D1219" s="5" t="s">
        <v>16</v>
      </c>
      <c r="E1219" s="5" t="s">
        <v>2145</v>
      </c>
      <c r="J1219" s="7">
        <v>140000000</v>
      </c>
    </row>
    <row r="1222" spans="1:10" x14ac:dyDescent="0.25">
      <c r="A1222" s="132" t="s">
        <v>2091</v>
      </c>
      <c r="B1222" s="132"/>
      <c r="C1222" s="132"/>
      <c r="D1222" s="132"/>
      <c r="E1222" s="132"/>
      <c r="F1222" s="132"/>
      <c r="G1222" s="132"/>
      <c r="H1222" s="132"/>
      <c r="I1222" s="132"/>
      <c r="J1222" s="132"/>
    </row>
    <row r="1223" spans="1:10" x14ac:dyDescent="0.25">
      <c r="A1223" s="86" t="s">
        <v>2097</v>
      </c>
      <c r="C1223" s="86" t="s">
        <v>2098</v>
      </c>
      <c r="D1223" s="86" t="s">
        <v>3</v>
      </c>
      <c r="E1223" s="86" t="s">
        <v>2099</v>
      </c>
      <c r="F1223" s="86" t="s">
        <v>1880</v>
      </c>
      <c r="G1223" s="6" t="s">
        <v>2100</v>
      </c>
      <c r="J1223" s="86" t="s">
        <v>8713</v>
      </c>
    </row>
    <row r="1225" spans="1:10" ht="15.75" thickBot="1" x14ac:dyDescent="0.3">
      <c r="G1225" s="13" t="s">
        <v>2103</v>
      </c>
      <c r="J1225" s="14">
        <v>5563920000</v>
      </c>
    </row>
    <row r="1226" spans="1:10" ht="20.100000000000001" customHeight="1" x14ac:dyDescent="0.25">
      <c r="A1226" s="6" t="s">
        <v>1232</v>
      </c>
      <c r="B1226" s="6" t="s">
        <v>1233</v>
      </c>
      <c r="J1226" s="10">
        <v>2098000000</v>
      </c>
    </row>
    <row r="1227" spans="1:10" ht="20.100000000000001" customHeight="1" x14ac:dyDescent="0.25">
      <c r="A1227" s="6" t="s">
        <v>9</v>
      </c>
      <c r="B1227" s="6" t="s">
        <v>1237</v>
      </c>
      <c r="J1227" s="9">
        <v>772538400</v>
      </c>
    </row>
    <row r="1228" spans="1:10" ht="20.100000000000001" customHeight="1" x14ac:dyDescent="0.25">
      <c r="A1228" s="5" t="s">
        <v>1240</v>
      </c>
      <c r="C1228" s="11" t="s">
        <v>9</v>
      </c>
      <c r="D1228" s="11" t="s">
        <v>10</v>
      </c>
      <c r="E1228" s="11" t="s">
        <v>10</v>
      </c>
      <c r="F1228" s="11" t="s">
        <v>12</v>
      </c>
      <c r="G1228" s="131" t="s">
        <v>7116</v>
      </c>
      <c r="H1228" s="131"/>
      <c r="J1228" s="7">
        <v>772538400</v>
      </c>
    </row>
    <row r="1229" spans="1:10" ht="20.100000000000001" customHeight="1" x14ac:dyDescent="0.25">
      <c r="A1229" s="6" t="s">
        <v>1257</v>
      </c>
      <c r="B1229" s="6" t="s">
        <v>1258</v>
      </c>
      <c r="J1229" s="8">
        <v>5000000</v>
      </c>
    </row>
    <row r="1230" spans="1:10" ht="20.100000000000001" customHeight="1" x14ac:dyDescent="0.25">
      <c r="A1230" s="5" t="s">
        <v>1261</v>
      </c>
      <c r="C1230" s="11" t="s">
        <v>9</v>
      </c>
      <c r="D1230" s="11" t="s">
        <v>10</v>
      </c>
      <c r="E1230" s="11" t="s">
        <v>10</v>
      </c>
      <c r="F1230" s="11" t="s">
        <v>12</v>
      </c>
      <c r="G1230" s="131" t="s">
        <v>13</v>
      </c>
      <c r="H1230" s="131"/>
      <c r="J1230" s="7">
        <v>5000000</v>
      </c>
    </row>
    <row r="1231" spans="1:10" ht="20.100000000000001" customHeight="1" x14ac:dyDescent="0.25">
      <c r="A1231" s="6" t="s">
        <v>1279</v>
      </c>
      <c r="B1231" s="6" t="s">
        <v>1280</v>
      </c>
      <c r="J1231" s="8">
        <v>933993600</v>
      </c>
    </row>
    <row r="1232" spans="1:10" ht="20.100000000000001" customHeight="1" x14ac:dyDescent="0.25">
      <c r="A1232" s="5" t="s">
        <v>1282</v>
      </c>
      <c r="C1232" s="11" t="s">
        <v>9</v>
      </c>
      <c r="D1232" s="11" t="s">
        <v>10</v>
      </c>
      <c r="E1232" s="11" t="s">
        <v>10</v>
      </c>
      <c r="F1232" s="11" t="s">
        <v>12</v>
      </c>
      <c r="G1232" s="131" t="s">
        <v>1283</v>
      </c>
      <c r="H1232" s="131"/>
      <c r="J1232" s="7">
        <v>209515564</v>
      </c>
    </row>
    <row r="1233" spans="1:10" ht="20.100000000000001" customHeight="1" x14ac:dyDescent="0.25">
      <c r="A1233" s="5" t="s">
        <v>1286</v>
      </c>
      <c r="C1233" s="11" t="s">
        <v>9</v>
      </c>
      <c r="D1233" s="11" t="s">
        <v>10</v>
      </c>
      <c r="E1233" s="11" t="s">
        <v>10</v>
      </c>
      <c r="F1233" s="11" t="s">
        <v>12</v>
      </c>
      <c r="G1233" s="131" t="s">
        <v>1287</v>
      </c>
      <c r="H1233" s="131"/>
      <c r="J1233" s="7">
        <v>245570000</v>
      </c>
    </row>
    <row r="1234" spans="1:10" ht="20.100000000000001" customHeight="1" x14ac:dyDescent="0.25">
      <c r="A1234" s="5" t="s">
        <v>1290</v>
      </c>
      <c r="C1234" s="11" t="s">
        <v>16</v>
      </c>
      <c r="D1234" s="11" t="s">
        <v>10</v>
      </c>
      <c r="E1234" s="11" t="s">
        <v>10</v>
      </c>
      <c r="F1234" s="11" t="s">
        <v>12</v>
      </c>
      <c r="G1234" s="131" t="s">
        <v>17</v>
      </c>
      <c r="H1234" s="131"/>
      <c r="J1234" s="7">
        <v>127000000</v>
      </c>
    </row>
    <row r="1235" spans="1:10" ht="20.100000000000001" customHeight="1" x14ac:dyDescent="0.25">
      <c r="A1235" s="5" t="s">
        <v>1293</v>
      </c>
      <c r="C1235" s="11" t="s">
        <v>9</v>
      </c>
      <c r="D1235" s="11" t="s">
        <v>10</v>
      </c>
      <c r="E1235" s="11" t="s">
        <v>10</v>
      </c>
      <c r="F1235" s="11" t="s">
        <v>12</v>
      </c>
      <c r="G1235" s="131" t="s">
        <v>18</v>
      </c>
      <c r="H1235" s="131"/>
      <c r="J1235" s="7">
        <v>109000000</v>
      </c>
    </row>
    <row r="1236" spans="1:10" ht="20.100000000000001" customHeight="1" x14ac:dyDescent="0.25">
      <c r="A1236" s="5" t="s">
        <v>1296</v>
      </c>
      <c r="C1236" s="11" t="s">
        <v>9</v>
      </c>
      <c r="D1236" s="11" t="s">
        <v>10</v>
      </c>
      <c r="E1236" s="11" t="s">
        <v>10</v>
      </c>
      <c r="F1236" s="11" t="s">
        <v>12</v>
      </c>
      <c r="G1236" s="131" t="s">
        <v>19</v>
      </c>
      <c r="H1236" s="131"/>
      <c r="J1236" s="7">
        <v>242908036</v>
      </c>
    </row>
    <row r="1237" spans="1:10" ht="20.100000000000001" customHeight="1" x14ac:dyDescent="0.25">
      <c r="A1237" s="6" t="s">
        <v>1299</v>
      </c>
      <c r="B1237" s="6" t="s">
        <v>1300</v>
      </c>
      <c r="J1237" s="10">
        <v>154600000</v>
      </c>
    </row>
    <row r="1238" spans="1:10" ht="20.100000000000001" customHeight="1" x14ac:dyDescent="0.25">
      <c r="A1238" s="6" t="s">
        <v>1303</v>
      </c>
      <c r="B1238" s="6" t="s">
        <v>7118</v>
      </c>
      <c r="J1238" s="9">
        <v>146600000</v>
      </c>
    </row>
    <row r="1239" spans="1:10" ht="20.100000000000001" customHeight="1" x14ac:dyDescent="0.25">
      <c r="A1239" s="5" t="s">
        <v>1303</v>
      </c>
      <c r="C1239" s="11" t="s">
        <v>9</v>
      </c>
      <c r="D1239" s="11" t="s">
        <v>20</v>
      </c>
      <c r="E1239" s="11" t="s">
        <v>10</v>
      </c>
      <c r="F1239" s="11" t="s">
        <v>1881</v>
      </c>
      <c r="G1239" s="131" t="s">
        <v>21</v>
      </c>
      <c r="H1239" s="131"/>
      <c r="J1239" s="7">
        <v>146600000</v>
      </c>
    </row>
    <row r="1240" spans="1:10" ht="60" customHeight="1" x14ac:dyDescent="0.25">
      <c r="G1240" s="131" t="s">
        <v>4797</v>
      </c>
      <c r="H1240" s="131"/>
    </row>
    <row r="1241" spans="1:10" ht="20.100000000000001" customHeight="1" x14ac:dyDescent="0.25">
      <c r="G1241" s="131" t="s">
        <v>2101</v>
      </c>
      <c r="H1241" s="131"/>
    </row>
    <row r="1242" spans="1:10" ht="20.100000000000001" customHeight="1" x14ac:dyDescent="0.25">
      <c r="A1242" s="6" t="s">
        <v>1316</v>
      </c>
      <c r="B1242" s="6" t="s">
        <v>7122</v>
      </c>
      <c r="J1242" s="8">
        <v>8000000</v>
      </c>
    </row>
    <row r="1243" spans="1:10" ht="20.100000000000001" customHeight="1" x14ac:dyDescent="0.25">
      <c r="A1243" s="5" t="s">
        <v>1316</v>
      </c>
      <c r="C1243" s="11" t="s">
        <v>9</v>
      </c>
      <c r="D1243" s="11" t="s">
        <v>20</v>
      </c>
      <c r="E1243" s="11" t="s">
        <v>10</v>
      </c>
      <c r="F1243" s="11" t="s">
        <v>1881</v>
      </c>
      <c r="G1243" s="131" t="s">
        <v>23</v>
      </c>
      <c r="H1243" s="131"/>
      <c r="J1243" s="7">
        <v>8000000</v>
      </c>
    </row>
    <row r="1244" spans="1:10" ht="30" customHeight="1" x14ac:dyDescent="0.25">
      <c r="G1244" s="131" t="s">
        <v>4798</v>
      </c>
      <c r="H1244" s="131"/>
    </row>
    <row r="1245" spans="1:10" ht="20.100000000000001" customHeight="1" x14ac:dyDescent="0.25">
      <c r="G1245" s="131" t="s">
        <v>2102</v>
      </c>
      <c r="H1245" s="131"/>
    </row>
    <row r="1246" spans="1:10" ht="20.100000000000001" customHeight="1" x14ac:dyDescent="0.25">
      <c r="A1246" s="6" t="s">
        <v>1319</v>
      </c>
      <c r="B1246" s="6" t="s">
        <v>1320</v>
      </c>
      <c r="J1246" s="10">
        <v>231868000</v>
      </c>
    </row>
    <row r="1247" spans="1:10" ht="20.100000000000001" customHeight="1" x14ac:dyDescent="0.25">
      <c r="A1247" s="6" t="s">
        <v>1322</v>
      </c>
      <c r="B1247" s="6" t="s">
        <v>7123</v>
      </c>
      <c r="J1247" s="9">
        <v>80500000</v>
      </c>
    </row>
    <row r="1248" spans="1:10" ht="20.100000000000001" customHeight="1" x14ac:dyDescent="0.25">
      <c r="A1248" s="5" t="s">
        <v>1322</v>
      </c>
      <c r="C1248" s="11" t="s">
        <v>9</v>
      </c>
      <c r="D1248" s="11" t="s">
        <v>20</v>
      </c>
      <c r="E1248" s="11" t="s">
        <v>10</v>
      </c>
      <c r="F1248" s="11" t="s">
        <v>1881</v>
      </c>
      <c r="G1248" s="131" t="s">
        <v>21</v>
      </c>
      <c r="H1248" s="131"/>
      <c r="J1248" s="7">
        <v>80500000</v>
      </c>
    </row>
    <row r="1249" spans="1:10" ht="60" customHeight="1" x14ac:dyDescent="0.25">
      <c r="G1249" s="131" t="s">
        <v>4799</v>
      </c>
      <c r="H1249" s="131"/>
    </row>
    <row r="1250" spans="1:10" ht="20.100000000000001" customHeight="1" x14ac:dyDescent="0.25">
      <c r="G1250" s="131" t="s">
        <v>2101</v>
      </c>
      <c r="H1250" s="131"/>
    </row>
    <row r="1251" spans="1:10" ht="20.100000000000001" customHeight="1" x14ac:dyDescent="0.25">
      <c r="A1251" s="6" t="s">
        <v>1324</v>
      </c>
      <c r="B1251" s="6" t="s">
        <v>7124</v>
      </c>
      <c r="J1251" s="8">
        <v>23800000</v>
      </c>
    </row>
    <row r="1252" spans="1:10" ht="20.100000000000001" customHeight="1" x14ac:dyDescent="0.25">
      <c r="A1252" s="5" t="s">
        <v>1324</v>
      </c>
      <c r="C1252" s="11" t="s">
        <v>9</v>
      </c>
      <c r="D1252" s="11" t="s">
        <v>20</v>
      </c>
      <c r="E1252" s="11" t="s">
        <v>10</v>
      </c>
      <c r="F1252" s="11" t="s">
        <v>1881</v>
      </c>
      <c r="G1252" s="131" t="s">
        <v>21</v>
      </c>
      <c r="H1252" s="131"/>
      <c r="J1252" s="7">
        <v>23800000</v>
      </c>
    </row>
    <row r="1253" spans="1:10" ht="45" customHeight="1" x14ac:dyDescent="0.25">
      <c r="G1253" s="131" t="s">
        <v>4800</v>
      </c>
      <c r="H1253" s="131"/>
    </row>
    <row r="1254" spans="1:10" ht="20.100000000000001" customHeight="1" x14ac:dyDescent="0.25">
      <c r="G1254" s="131" t="s">
        <v>2101</v>
      </c>
      <c r="H1254" s="131"/>
    </row>
    <row r="1255" spans="1:10" ht="20.100000000000001" customHeight="1" x14ac:dyDescent="0.25">
      <c r="A1255" s="6" t="s">
        <v>1326</v>
      </c>
      <c r="B1255" s="6" t="s">
        <v>7125</v>
      </c>
      <c r="J1255" s="8">
        <v>47568000</v>
      </c>
    </row>
    <row r="1256" spans="1:10" ht="20.100000000000001" customHeight="1" x14ac:dyDescent="0.25">
      <c r="A1256" s="5" t="s">
        <v>1326</v>
      </c>
      <c r="C1256" s="11" t="s">
        <v>9</v>
      </c>
      <c r="D1256" s="11" t="s">
        <v>20</v>
      </c>
      <c r="E1256" s="11" t="s">
        <v>10</v>
      </c>
      <c r="F1256" s="11" t="s">
        <v>1881</v>
      </c>
      <c r="G1256" s="131" t="s">
        <v>21</v>
      </c>
      <c r="H1256" s="131"/>
      <c r="J1256" s="7">
        <v>47568000</v>
      </c>
    </row>
    <row r="1257" spans="1:10" ht="45" customHeight="1" x14ac:dyDescent="0.25">
      <c r="G1257" s="131" t="s">
        <v>4801</v>
      </c>
      <c r="H1257" s="131"/>
    </row>
    <row r="1258" spans="1:10" ht="20.100000000000001" customHeight="1" x14ac:dyDescent="0.25">
      <c r="G1258" s="131" t="s">
        <v>2101</v>
      </c>
      <c r="H1258" s="131"/>
    </row>
    <row r="1259" spans="1:10" ht="20.100000000000001" customHeight="1" x14ac:dyDescent="0.25">
      <c r="A1259" s="6" t="s">
        <v>1331</v>
      </c>
      <c r="B1259" s="6" t="s">
        <v>1332</v>
      </c>
      <c r="J1259" s="8">
        <v>80000000</v>
      </c>
    </row>
    <row r="1260" spans="1:10" ht="30" customHeight="1" x14ac:dyDescent="0.25">
      <c r="A1260" s="5" t="s">
        <v>1331</v>
      </c>
      <c r="C1260" s="11" t="s">
        <v>9</v>
      </c>
      <c r="D1260" s="11" t="s">
        <v>20</v>
      </c>
      <c r="E1260" s="11" t="s">
        <v>10</v>
      </c>
      <c r="F1260" s="11" t="s">
        <v>1881</v>
      </c>
      <c r="G1260" s="131" t="s">
        <v>110</v>
      </c>
      <c r="H1260" s="131"/>
      <c r="J1260" s="7">
        <v>80000000</v>
      </c>
    </row>
    <row r="1261" spans="1:10" ht="15" customHeight="1" x14ac:dyDescent="0.25">
      <c r="G1261" s="131" t="s">
        <v>4498</v>
      </c>
      <c r="H1261" s="131"/>
    </row>
    <row r="1262" spans="1:10" ht="20.100000000000001" customHeight="1" x14ac:dyDescent="0.25">
      <c r="G1262" s="131" t="s">
        <v>4499</v>
      </c>
      <c r="H1262" s="131"/>
    </row>
    <row r="1263" spans="1:10" ht="20.100000000000001" customHeight="1" x14ac:dyDescent="0.25">
      <c r="A1263" s="6" t="s">
        <v>1344</v>
      </c>
      <c r="B1263" s="6" t="s">
        <v>1345</v>
      </c>
      <c r="J1263" s="10">
        <v>344780000</v>
      </c>
    </row>
    <row r="1264" spans="1:10" ht="20.100000000000001" customHeight="1" x14ac:dyDescent="0.25">
      <c r="A1264" s="6" t="s">
        <v>1231</v>
      </c>
      <c r="B1264" s="6" t="s">
        <v>3252</v>
      </c>
      <c r="J1264" s="9">
        <v>177380000</v>
      </c>
    </row>
    <row r="1265" spans="1:10" ht="20.100000000000001" customHeight="1" x14ac:dyDescent="0.25">
      <c r="A1265" s="5" t="s">
        <v>1349</v>
      </c>
      <c r="C1265" s="11" t="s">
        <v>9</v>
      </c>
      <c r="D1265" s="11" t="s">
        <v>11</v>
      </c>
      <c r="E1265" s="11" t="s">
        <v>10</v>
      </c>
      <c r="F1265" s="11" t="s">
        <v>12</v>
      </c>
      <c r="G1265" s="131" t="s">
        <v>30</v>
      </c>
      <c r="H1265" s="131"/>
      <c r="J1265" s="7">
        <v>154380000</v>
      </c>
    </row>
    <row r="1266" spans="1:10" ht="20.100000000000001" customHeight="1" x14ac:dyDescent="0.25">
      <c r="A1266" s="5" t="s">
        <v>1351</v>
      </c>
      <c r="C1266" s="11" t="s">
        <v>9</v>
      </c>
      <c r="D1266" s="11" t="s">
        <v>11</v>
      </c>
      <c r="E1266" s="11" t="s">
        <v>10</v>
      </c>
      <c r="F1266" s="11" t="s">
        <v>12</v>
      </c>
      <c r="G1266" s="131" t="s">
        <v>31</v>
      </c>
      <c r="H1266" s="131"/>
      <c r="J1266" s="7">
        <v>23000000</v>
      </c>
    </row>
    <row r="1267" spans="1:10" ht="20.100000000000001" customHeight="1" x14ac:dyDescent="0.25">
      <c r="A1267" s="6" t="s">
        <v>1239</v>
      </c>
      <c r="B1267" s="6" t="s">
        <v>1360</v>
      </c>
      <c r="J1267" s="8">
        <v>65000000</v>
      </c>
    </row>
    <row r="1268" spans="1:10" ht="20.100000000000001" customHeight="1" x14ac:dyDescent="0.25">
      <c r="A1268" s="5" t="s">
        <v>1361</v>
      </c>
      <c r="C1268" s="11" t="s">
        <v>9</v>
      </c>
      <c r="D1268" s="11" t="s">
        <v>11</v>
      </c>
      <c r="E1268" s="11" t="s">
        <v>10</v>
      </c>
      <c r="F1268" s="11" t="s">
        <v>12</v>
      </c>
      <c r="G1268" s="131" t="s">
        <v>7127</v>
      </c>
      <c r="H1268" s="131"/>
      <c r="J1268" s="7">
        <v>26000000</v>
      </c>
    </row>
    <row r="1269" spans="1:10" ht="20.100000000000001" customHeight="1" x14ac:dyDescent="0.25">
      <c r="A1269" s="5" t="s">
        <v>1364</v>
      </c>
      <c r="C1269" s="11" t="s">
        <v>9</v>
      </c>
      <c r="D1269" s="11" t="s">
        <v>11</v>
      </c>
      <c r="E1269" s="11" t="s">
        <v>10</v>
      </c>
      <c r="F1269" s="11" t="s">
        <v>12</v>
      </c>
      <c r="G1269" s="131" t="s">
        <v>1365</v>
      </c>
      <c r="H1269" s="131"/>
      <c r="J1269" s="7">
        <v>12000000</v>
      </c>
    </row>
    <row r="1270" spans="1:10" ht="20.100000000000001" customHeight="1" x14ac:dyDescent="0.25">
      <c r="A1270" s="5" t="s">
        <v>1367</v>
      </c>
      <c r="C1270" s="11" t="s">
        <v>9</v>
      </c>
      <c r="D1270" s="11" t="s">
        <v>11</v>
      </c>
      <c r="E1270" s="11" t="s">
        <v>10</v>
      </c>
      <c r="F1270" s="11" t="s">
        <v>12</v>
      </c>
      <c r="G1270" s="131" t="s">
        <v>33</v>
      </c>
      <c r="H1270" s="131"/>
      <c r="J1270" s="7">
        <v>1000000</v>
      </c>
    </row>
    <row r="1271" spans="1:10" ht="20.100000000000001" customHeight="1" x14ac:dyDescent="0.25">
      <c r="A1271" s="5" t="s">
        <v>1369</v>
      </c>
      <c r="C1271" s="11" t="s">
        <v>9</v>
      </c>
      <c r="D1271" s="11" t="s">
        <v>11</v>
      </c>
      <c r="E1271" s="11" t="s">
        <v>10</v>
      </c>
      <c r="F1271" s="11" t="s">
        <v>12</v>
      </c>
      <c r="G1271" s="131" t="s">
        <v>34</v>
      </c>
      <c r="H1271" s="131"/>
      <c r="J1271" s="7">
        <v>22000000</v>
      </c>
    </row>
    <row r="1272" spans="1:10" ht="20.100000000000001" customHeight="1" x14ac:dyDescent="0.25">
      <c r="A1272" s="5" t="s">
        <v>1371</v>
      </c>
      <c r="C1272" s="11" t="s">
        <v>9</v>
      </c>
      <c r="D1272" s="11" t="s">
        <v>11</v>
      </c>
      <c r="E1272" s="11" t="s">
        <v>10</v>
      </c>
      <c r="F1272" s="11" t="s">
        <v>12</v>
      </c>
      <c r="G1272" s="131" t="s">
        <v>7128</v>
      </c>
      <c r="H1272" s="131"/>
      <c r="J1272" s="7">
        <v>4000000</v>
      </c>
    </row>
    <row r="1273" spans="1:10" ht="30" customHeight="1" x14ac:dyDescent="0.25">
      <c r="G1273" s="131" t="s">
        <v>5760</v>
      </c>
      <c r="H1273" s="131"/>
    </row>
    <row r="1274" spans="1:10" ht="20.100000000000001" customHeight="1" x14ac:dyDescent="0.25">
      <c r="A1274" s="6" t="s">
        <v>1249</v>
      </c>
      <c r="B1274" s="6" t="s">
        <v>1373</v>
      </c>
      <c r="J1274" s="8">
        <v>7700000</v>
      </c>
    </row>
    <row r="1275" spans="1:10" ht="20.100000000000001" customHeight="1" x14ac:dyDescent="0.25">
      <c r="A1275" s="5" t="s">
        <v>1376</v>
      </c>
      <c r="C1275" s="11" t="s">
        <v>9</v>
      </c>
      <c r="D1275" s="11" t="s">
        <v>11</v>
      </c>
      <c r="E1275" s="11" t="s">
        <v>10</v>
      </c>
      <c r="F1275" s="11" t="s">
        <v>12</v>
      </c>
      <c r="G1275" s="131" t="s">
        <v>3480</v>
      </c>
      <c r="H1275" s="131"/>
      <c r="J1275" s="7">
        <v>4500000</v>
      </c>
    </row>
    <row r="1276" spans="1:10" ht="20.100000000000001" customHeight="1" x14ac:dyDescent="0.25">
      <c r="A1276" s="5" t="s">
        <v>1380</v>
      </c>
      <c r="C1276" s="11" t="s">
        <v>9</v>
      </c>
      <c r="D1276" s="11" t="s">
        <v>11</v>
      </c>
      <c r="E1276" s="11" t="s">
        <v>10</v>
      </c>
      <c r="F1276" s="11" t="s">
        <v>12</v>
      </c>
      <c r="G1276" s="131" t="s">
        <v>1381</v>
      </c>
      <c r="H1276" s="131"/>
      <c r="J1276" s="7">
        <v>1500000</v>
      </c>
    </row>
    <row r="1277" spans="1:10" ht="30" customHeight="1" x14ac:dyDescent="0.25">
      <c r="A1277" s="5" t="s">
        <v>1388</v>
      </c>
      <c r="C1277" s="11" t="s">
        <v>9</v>
      </c>
      <c r="D1277" s="11" t="s">
        <v>11</v>
      </c>
      <c r="E1277" s="11" t="s">
        <v>10</v>
      </c>
      <c r="F1277" s="11" t="s">
        <v>12</v>
      </c>
      <c r="G1277" s="131" t="s">
        <v>1389</v>
      </c>
      <c r="H1277" s="131"/>
      <c r="J1277" s="7">
        <v>200000</v>
      </c>
    </row>
    <row r="1278" spans="1:10" ht="30" customHeight="1" x14ac:dyDescent="0.25">
      <c r="G1278" s="131" t="s">
        <v>5761</v>
      </c>
      <c r="H1278" s="131"/>
    </row>
    <row r="1279" spans="1:10" ht="20.100000000000001" customHeight="1" x14ac:dyDescent="0.25">
      <c r="A1279" s="5" t="s">
        <v>1391</v>
      </c>
      <c r="C1279" s="11" t="s">
        <v>9</v>
      </c>
      <c r="D1279" s="11" t="s">
        <v>11</v>
      </c>
      <c r="E1279" s="11" t="s">
        <v>10</v>
      </c>
      <c r="F1279" s="11" t="s">
        <v>12</v>
      </c>
      <c r="G1279" s="131" t="s">
        <v>7129</v>
      </c>
      <c r="H1279" s="131"/>
      <c r="J1279" s="7">
        <v>1500000</v>
      </c>
    </row>
    <row r="1280" spans="1:10" ht="20.100000000000001" customHeight="1" x14ac:dyDescent="0.25">
      <c r="A1280" s="6" t="s">
        <v>1393</v>
      </c>
      <c r="B1280" s="6" t="s">
        <v>1394</v>
      </c>
      <c r="J1280" s="8">
        <v>5000000</v>
      </c>
    </row>
    <row r="1281" spans="1:10" ht="20.100000000000001" customHeight="1" x14ac:dyDescent="0.25">
      <c r="A1281" s="5" t="s">
        <v>1411</v>
      </c>
      <c r="C1281" s="11" t="s">
        <v>9</v>
      </c>
      <c r="D1281" s="11" t="s">
        <v>11</v>
      </c>
      <c r="E1281" s="11" t="s">
        <v>10</v>
      </c>
      <c r="F1281" s="11" t="s">
        <v>12</v>
      </c>
      <c r="G1281" s="131" t="s">
        <v>3478</v>
      </c>
      <c r="H1281" s="131"/>
      <c r="J1281" s="7">
        <v>4000000</v>
      </c>
    </row>
    <row r="1282" spans="1:10" ht="45" customHeight="1" x14ac:dyDescent="0.25">
      <c r="G1282" s="131" t="s">
        <v>4268</v>
      </c>
      <c r="H1282" s="131"/>
    </row>
    <row r="1283" spans="1:10" ht="20.100000000000001" customHeight="1" x14ac:dyDescent="0.25">
      <c r="A1283" s="5" t="s">
        <v>1413</v>
      </c>
      <c r="C1283" s="11" t="s">
        <v>9</v>
      </c>
      <c r="D1283" s="11" t="s">
        <v>11</v>
      </c>
      <c r="E1283" s="11" t="s">
        <v>10</v>
      </c>
      <c r="F1283" s="11" t="s">
        <v>12</v>
      </c>
      <c r="G1283" s="131" t="s">
        <v>1414</v>
      </c>
      <c r="H1283" s="131"/>
      <c r="J1283" s="7">
        <v>1000000</v>
      </c>
    </row>
    <row r="1284" spans="1:10" ht="45" customHeight="1" x14ac:dyDescent="0.25">
      <c r="G1284" s="131" t="s">
        <v>5762</v>
      </c>
      <c r="H1284" s="131"/>
    </row>
    <row r="1285" spans="1:10" ht="20.100000000000001" customHeight="1" x14ac:dyDescent="0.25">
      <c r="A1285" s="6" t="s">
        <v>1416</v>
      </c>
      <c r="B1285" s="6" t="s">
        <v>1417</v>
      </c>
      <c r="J1285" s="8">
        <v>45000000</v>
      </c>
    </row>
    <row r="1286" spans="1:10" ht="20.100000000000001" customHeight="1" x14ac:dyDescent="0.25">
      <c r="A1286" s="5" t="s">
        <v>1419</v>
      </c>
      <c r="C1286" s="11" t="s">
        <v>9</v>
      </c>
      <c r="D1286" s="11" t="s">
        <v>11</v>
      </c>
      <c r="E1286" s="11" t="s">
        <v>10</v>
      </c>
      <c r="F1286" s="11" t="s">
        <v>12</v>
      </c>
      <c r="G1286" s="131" t="s">
        <v>1420</v>
      </c>
      <c r="H1286" s="131"/>
      <c r="J1286" s="7">
        <v>1000000</v>
      </c>
    </row>
    <row r="1287" spans="1:10" ht="20.100000000000001" customHeight="1" x14ac:dyDescent="0.25">
      <c r="A1287" s="5" t="s">
        <v>1422</v>
      </c>
      <c r="C1287" s="11" t="s">
        <v>9</v>
      </c>
      <c r="D1287" s="11" t="s">
        <v>11</v>
      </c>
      <c r="E1287" s="11" t="s">
        <v>10</v>
      </c>
      <c r="F1287" s="11" t="s">
        <v>12</v>
      </c>
      <c r="G1287" s="131" t="s">
        <v>1423</v>
      </c>
      <c r="H1287" s="131"/>
      <c r="J1287" s="7">
        <v>16000000</v>
      </c>
    </row>
    <row r="1288" spans="1:10" ht="20.100000000000001" customHeight="1" x14ac:dyDescent="0.25">
      <c r="A1288" s="5" t="s">
        <v>1424</v>
      </c>
      <c r="C1288" s="11" t="s">
        <v>9</v>
      </c>
      <c r="D1288" s="11" t="s">
        <v>11</v>
      </c>
      <c r="E1288" s="11" t="s">
        <v>10</v>
      </c>
      <c r="F1288" s="11" t="s">
        <v>12</v>
      </c>
      <c r="G1288" s="131" t="s">
        <v>38</v>
      </c>
      <c r="H1288" s="131"/>
      <c r="J1288" s="7">
        <v>12000000</v>
      </c>
    </row>
    <row r="1289" spans="1:10" ht="20.100000000000001" customHeight="1" x14ac:dyDescent="0.25">
      <c r="A1289" s="5" t="s">
        <v>1426</v>
      </c>
      <c r="C1289" s="11" t="s">
        <v>9</v>
      </c>
      <c r="D1289" s="11" t="s">
        <v>11</v>
      </c>
      <c r="E1289" s="11" t="s">
        <v>10</v>
      </c>
      <c r="F1289" s="11" t="s">
        <v>12</v>
      </c>
      <c r="G1289" s="131" t="s">
        <v>1427</v>
      </c>
      <c r="H1289" s="131"/>
      <c r="J1289" s="7">
        <v>16000000</v>
      </c>
    </row>
    <row r="1290" spans="1:10" ht="20.100000000000001" customHeight="1" x14ac:dyDescent="0.25">
      <c r="A1290" s="6" t="s">
        <v>1429</v>
      </c>
      <c r="B1290" s="6" t="s">
        <v>1430</v>
      </c>
      <c r="J1290" s="8">
        <v>20000000</v>
      </c>
    </row>
    <row r="1291" spans="1:10" ht="20.100000000000001" customHeight="1" x14ac:dyDescent="0.25">
      <c r="A1291" s="5" t="s">
        <v>1432</v>
      </c>
      <c r="C1291" s="11" t="s">
        <v>9</v>
      </c>
      <c r="D1291" s="11" t="s">
        <v>11</v>
      </c>
      <c r="E1291" s="11" t="s">
        <v>10</v>
      </c>
      <c r="F1291" s="11" t="s">
        <v>12</v>
      </c>
      <c r="G1291" s="131" t="s">
        <v>7130</v>
      </c>
      <c r="H1291" s="131"/>
      <c r="J1291" s="7">
        <v>20000000</v>
      </c>
    </row>
    <row r="1292" spans="1:10" ht="20.100000000000001" customHeight="1" x14ac:dyDescent="0.25">
      <c r="A1292" s="6" t="s">
        <v>1439</v>
      </c>
      <c r="B1292" s="6" t="s">
        <v>1440</v>
      </c>
      <c r="J1292" s="8">
        <v>1100000</v>
      </c>
    </row>
    <row r="1293" spans="1:10" ht="20.100000000000001" customHeight="1" x14ac:dyDescent="0.25">
      <c r="A1293" s="5" t="s">
        <v>1444</v>
      </c>
      <c r="C1293" s="11" t="s">
        <v>9</v>
      </c>
      <c r="D1293" s="11" t="s">
        <v>11</v>
      </c>
      <c r="E1293" s="11" t="s">
        <v>10</v>
      </c>
      <c r="F1293" s="11" t="s">
        <v>12</v>
      </c>
      <c r="G1293" s="131" t="s">
        <v>3481</v>
      </c>
      <c r="H1293" s="131"/>
      <c r="J1293" s="7">
        <v>1000000</v>
      </c>
    </row>
    <row r="1294" spans="1:10" ht="75" customHeight="1" x14ac:dyDescent="0.25">
      <c r="G1294" s="131" t="s">
        <v>5763</v>
      </c>
      <c r="H1294" s="131"/>
    </row>
    <row r="1295" spans="1:10" ht="20.100000000000001" customHeight="1" x14ac:dyDescent="0.25">
      <c r="A1295" s="5" t="s">
        <v>1446</v>
      </c>
      <c r="C1295" s="11" t="s">
        <v>9</v>
      </c>
      <c r="D1295" s="11" t="s">
        <v>11</v>
      </c>
      <c r="E1295" s="11" t="s">
        <v>10</v>
      </c>
      <c r="F1295" s="11" t="s">
        <v>12</v>
      </c>
      <c r="G1295" s="131" t="s">
        <v>1447</v>
      </c>
      <c r="H1295" s="131"/>
      <c r="J1295" s="7">
        <v>100000</v>
      </c>
    </row>
    <row r="1296" spans="1:10" ht="20.100000000000001" customHeight="1" x14ac:dyDescent="0.25">
      <c r="A1296" s="6" t="s">
        <v>1449</v>
      </c>
      <c r="B1296" s="6" t="s">
        <v>1450</v>
      </c>
      <c r="J1296" s="8">
        <v>22450000</v>
      </c>
    </row>
    <row r="1297" spans="1:10" ht="20.100000000000001" customHeight="1" x14ac:dyDescent="0.25">
      <c r="A1297" s="5" t="s">
        <v>1453</v>
      </c>
      <c r="C1297" s="11" t="s">
        <v>9</v>
      </c>
      <c r="D1297" s="11" t="s">
        <v>11</v>
      </c>
      <c r="E1297" s="11" t="s">
        <v>10</v>
      </c>
      <c r="F1297" s="11" t="s">
        <v>12</v>
      </c>
      <c r="G1297" s="131" t="s">
        <v>39</v>
      </c>
      <c r="H1297" s="131"/>
      <c r="J1297" s="7">
        <v>6000000</v>
      </c>
    </row>
    <row r="1298" spans="1:10" ht="30" customHeight="1" x14ac:dyDescent="0.25">
      <c r="A1298" s="5" t="s">
        <v>1460</v>
      </c>
      <c r="C1298" s="11" t="s">
        <v>9</v>
      </c>
      <c r="D1298" s="11" t="s">
        <v>11</v>
      </c>
      <c r="E1298" s="11" t="s">
        <v>10</v>
      </c>
      <c r="F1298" s="11" t="s">
        <v>12</v>
      </c>
      <c r="G1298" s="131" t="s">
        <v>1461</v>
      </c>
      <c r="H1298" s="131"/>
      <c r="J1298" s="7">
        <v>2000000</v>
      </c>
    </row>
    <row r="1299" spans="1:10" ht="20.100000000000001" customHeight="1" x14ac:dyDescent="0.25">
      <c r="A1299" s="5" t="s">
        <v>1463</v>
      </c>
      <c r="C1299" s="11" t="s">
        <v>9</v>
      </c>
      <c r="D1299" s="11" t="s">
        <v>11</v>
      </c>
      <c r="E1299" s="11" t="s">
        <v>10</v>
      </c>
      <c r="F1299" s="11" t="s">
        <v>12</v>
      </c>
      <c r="G1299" s="131" t="s">
        <v>1464</v>
      </c>
      <c r="H1299" s="131"/>
      <c r="J1299" s="7">
        <v>12000000</v>
      </c>
    </row>
    <row r="1300" spans="1:10" ht="20.100000000000001" customHeight="1" x14ac:dyDescent="0.25">
      <c r="A1300" s="5" t="s">
        <v>1466</v>
      </c>
      <c r="C1300" s="11" t="s">
        <v>9</v>
      </c>
      <c r="D1300" s="11" t="s">
        <v>11</v>
      </c>
      <c r="E1300" s="11" t="s">
        <v>10</v>
      </c>
      <c r="F1300" s="11" t="s">
        <v>12</v>
      </c>
      <c r="G1300" s="131" t="s">
        <v>1467</v>
      </c>
      <c r="H1300" s="131"/>
      <c r="J1300" s="7">
        <v>200000</v>
      </c>
    </row>
    <row r="1301" spans="1:10" ht="30" customHeight="1" x14ac:dyDescent="0.25">
      <c r="A1301" s="5" t="s">
        <v>1469</v>
      </c>
      <c r="C1301" s="11" t="s">
        <v>9</v>
      </c>
      <c r="D1301" s="11" t="s">
        <v>11</v>
      </c>
      <c r="E1301" s="11" t="s">
        <v>10</v>
      </c>
      <c r="F1301" s="11" t="s">
        <v>12</v>
      </c>
      <c r="G1301" s="131" t="s">
        <v>7132</v>
      </c>
      <c r="H1301" s="131"/>
      <c r="J1301" s="7">
        <v>1250000</v>
      </c>
    </row>
    <row r="1302" spans="1:10" ht="30" customHeight="1" x14ac:dyDescent="0.25">
      <c r="A1302" s="5" t="s">
        <v>1471</v>
      </c>
      <c r="C1302" s="11" t="s">
        <v>9</v>
      </c>
      <c r="D1302" s="11" t="s">
        <v>11</v>
      </c>
      <c r="E1302" s="11" t="s">
        <v>10</v>
      </c>
      <c r="F1302" s="11" t="s">
        <v>12</v>
      </c>
      <c r="G1302" s="131" t="s">
        <v>7133</v>
      </c>
      <c r="H1302" s="131"/>
      <c r="J1302" s="7">
        <v>500000</v>
      </c>
    </row>
    <row r="1303" spans="1:10" ht="20.100000000000001" customHeight="1" x14ac:dyDescent="0.25">
      <c r="A1303" s="5" t="s">
        <v>1473</v>
      </c>
      <c r="C1303" s="11" t="s">
        <v>9</v>
      </c>
      <c r="D1303" s="11" t="s">
        <v>11</v>
      </c>
      <c r="E1303" s="11" t="s">
        <v>10</v>
      </c>
      <c r="F1303" s="11" t="s">
        <v>12</v>
      </c>
      <c r="G1303" s="131" t="s">
        <v>1474</v>
      </c>
      <c r="H1303" s="131"/>
      <c r="J1303" s="7">
        <v>500000</v>
      </c>
    </row>
    <row r="1304" spans="1:10" ht="20.100000000000001" customHeight="1" x14ac:dyDescent="0.25">
      <c r="A1304" s="6" t="s">
        <v>1490</v>
      </c>
      <c r="B1304" s="6" t="s">
        <v>1491</v>
      </c>
      <c r="J1304" s="8">
        <v>1150000</v>
      </c>
    </row>
    <row r="1305" spans="1:10" ht="20.100000000000001" customHeight="1" x14ac:dyDescent="0.25">
      <c r="A1305" s="5" t="s">
        <v>1496</v>
      </c>
      <c r="C1305" s="11" t="s">
        <v>9</v>
      </c>
      <c r="D1305" s="11" t="s">
        <v>11</v>
      </c>
      <c r="E1305" s="11" t="s">
        <v>10</v>
      </c>
      <c r="F1305" s="11" t="s">
        <v>12</v>
      </c>
      <c r="G1305" s="131" t="s">
        <v>43</v>
      </c>
      <c r="H1305" s="131"/>
      <c r="J1305" s="7">
        <v>150000</v>
      </c>
    </row>
    <row r="1306" spans="1:10" ht="15" customHeight="1" x14ac:dyDescent="0.25">
      <c r="G1306" s="131" t="s">
        <v>4561</v>
      </c>
      <c r="H1306" s="131"/>
    </row>
    <row r="1307" spans="1:10" ht="20.100000000000001" customHeight="1" x14ac:dyDescent="0.25">
      <c r="A1307" s="5" t="s">
        <v>1503</v>
      </c>
      <c r="C1307" s="11" t="s">
        <v>9</v>
      </c>
      <c r="D1307" s="11" t="s">
        <v>11</v>
      </c>
      <c r="E1307" s="11" t="s">
        <v>10</v>
      </c>
      <c r="F1307" s="11" t="s">
        <v>12</v>
      </c>
      <c r="G1307" s="131" t="s">
        <v>44</v>
      </c>
      <c r="H1307" s="131"/>
      <c r="J1307" s="7">
        <v>1000000</v>
      </c>
    </row>
    <row r="1308" spans="1:10" ht="20.100000000000001" customHeight="1" x14ac:dyDescent="0.25">
      <c r="A1308" s="6" t="s">
        <v>1508</v>
      </c>
      <c r="B1308" s="6" t="s">
        <v>1509</v>
      </c>
      <c r="J1308" s="10">
        <v>41140000</v>
      </c>
    </row>
    <row r="1309" spans="1:10" ht="20.100000000000001" customHeight="1" x14ac:dyDescent="0.25">
      <c r="A1309" s="6" t="s">
        <v>1256</v>
      </c>
      <c r="B1309" s="6" t="s">
        <v>1511</v>
      </c>
      <c r="J1309" s="9">
        <v>17100000</v>
      </c>
    </row>
    <row r="1310" spans="1:10" ht="20.100000000000001" customHeight="1" x14ac:dyDescent="0.25">
      <c r="A1310" s="5" t="s">
        <v>1513</v>
      </c>
      <c r="C1310" s="11" t="s">
        <v>9</v>
      </c>
      <c r="D1310" s="11" t="s">
        <v>11</v>
      </c>
      <c r="E1310" s="11" t="s">
        <v>10</v>
      </c>
      <c r="F1310" s="11" t="s">
        <v>12</v>
      </c>
      <c r="G1310" s="131" t="s">
        <v>45</v>
      </c>
      <c r="H1310" s="131"/>
      <c r="J1310" s="7">
        <v>16000000</v>
      </c>
    </row>
    <row r="1311" spans="1:10" ht="20.100000000000001" customHeight="1" x14ac:dyDescent="0.25">
      <c r="A1311" s="5" t="s">
        <v>1518</v>
      </c>
      <c r="C1311" s="11" t="s">
        <v>9</v>
      </c>
      <c r="D1311" s="11" t="s">
        <v>11</v>
      </c>
      <c r="E1311" s="11" t="s">
        <v>10</v>
      </c>
      <c r="F1311" s="11" t="s">
        <v>12</v>
      </c>
      <c r="G1311" s="131" t="s">
        <v>7135</v>
      </c>
      <c r="H1311" s="131"/>
      <c r="J1311" s="7">
        <v>1000000</v>
      </c>
    </row>
    <row r="1312" spans="1:10" ht="20.100000000000001" customHeight="1" x14ac:dyDescent="0.25">
      <c r="A1312" s="5" t="s">
        <v>1520</v>
      </c>
      <c r="C1312" s="11" t="s">
        <v>9</v>
      </c>
      <c r="D1312" s="11" t="s">
        <v>11</v>
      </c>
      <c r="E1312" s="11" t="s">
        <v>10</v>
      </c>
      <c r="F1312" s="11" t="s">
        <v>12</v>
      </c>
      <c r="G1312" s="131" t="s">
        <v>1521</v>
      </c>
      <c r="H1312" s="131"/>
      <c r="J1312" s="7">
        <v>100000</v>
      </c>
    </row>
    <row r="1313" spans="1:10" ht="20.100000000000001" customHeight="1" x14ac:dyDescent="0.25">
      <c r="A1313" s="6" t="s">
        <v>1278</v>
      </c>
      <c r="B1313" s="6" t="s">
        <v>1524</v>
      </c>
      <c r="J1313" s="8">
        <v>4000000</v>
      </c>
    </row>
    <row r="1314" spans="1:10" ht="20.100000000000001" customHeight="1" x14ac:dyDescent="0.25">
      <c r="A1314" s="5" t="s">
        <v>1529</v>
      </c>
      <c r="C1314" s="11" t="s">
        <v>9</v>
      </c>
      <c r="D1314" s="11" t="s">
        <v>11</v>
      </c>
      <c r="E1314" s="11" t="s">
        <v>10</v>
      </c>
      <c r="F1314" s="11" t="s">
        <v>12</v>
      </c>
      <c r="G1314" s="131" t="s">
        <v>46</v>
      </c>
      <c r="H1314" s="131"/>
      <c r="J1314" s="7">
        <v>1500000</v>
      </c>
    </row>
    <row r="1315" spans="1:10" ht="20.100000000000001" customHeight="1" x14ac:dyDescent="0.25">
      <c r="A1315" s="5" t="s">
        <v>1531</v>
      </c>
      <c r="C1315" s="11" t="s">
        <v>9</v>
      </c>
      <c r="D1315" s="11" t="s">
        <v>11</v>
      </c>
      <c r="E1315" s="11" t="s">
        <v>10</v>
      </c>
      <c r="F1315" s="11" t="s">
        <v>12</v>
      </c>
      <c r="G1315" s="131" t="s">
        <v>47</v>
      </c>
      <c r="H1315" s="131"/>
      <c r="J1315" s="7">
        <v>2500000</v>
      </c>
    </row>
    <row r="1316" spans="1:10" ht="20.100000000000001" customHeight="1" x14ac:dyDescent="0.25">
      <c r="A1316" s="6" t="s">
        <v>1292</v>
      </c>
      <c r="B1316" s="6" t="s">
        <v>1535</v>
      </c>
      <c r="J1316" s="8">
        <v>5200000</v>
      </c>
    </row>
    <row r="1317" spans="1:10" ht="20.100000000000001" customHeight="1" x14ac:dyDescent="0.25">
      <c r="A1317" s="5" t="s">
        <v>1536</v>
      </c>
      <c r="C1317" s="11" t="s">
        <v>9</v>
      </c>
      <c r="D1317" s="11" t="s">
        <v>11</v>
      </c>
      <c r="E1317" s="11" t="s">
        <v>10</v>
      </c>
      <c r="F1317" s="11" t="s">
        <v>12</v>
      </c>
      <c r="G1317" s="131" t="s">
        <v>1537</v>
      </c>
      <c r="H1317" s="131"/>
      <c r="J1317" s="7">
        <v>500000</v>
      </c>
    </row>
    <row r="1318" spans="1:10" ht="20.100000000000001" customHeight="1" x14ac:dyDescent="0.25">
      <c r="A1318" s="5" t="s">
        <v>1539</v>
      </c>
      <c r="C1318" s="11" t="s">
        <v>9</v>
      </c>
      <c r="D1318" s="11" t="s">
        <v>11</v>
      </c>
      <c r="E1318" s="11" t="s">
        <v>10</v>
      </c>
      <c r="F1318" s="11" t="s">
        <v>12</v>
      </c>
      <c r="G1318" s="131" t="s">
        <v>1540</v>
      </c>
      <c r="H1318" s="131"/>
      <c r="J1318" s="7">
        <v>1000000</v>
      </c>
    </row>
    <row r="1319" spans="1:10" ht="20.100000000000001" customHeight="1" x14ac:dyDescent="0.25">
      <c r="A1319" s="5" t="s">
        <v>1542</v>
      </c>
      <c r="C1319" s="11" t="s">
        <v>9</v>
      </c>
      <c r="D1319" s="11" t="s">
        <v>11</v>
      </c>
      <c r="E1319" s="11" t="s">
        <v>10</v>
      </c>
      <c r="F1319" s="11" t="s">
        <v>12</v>
      </c>
      <c r="G1319" s="131" t="s">
        <v>48</v>
      </c>
      <c r="H1319" s="131"/>
      <c r="J1319" s="7">
        <v>1400000</v>
      </c>
    </row>
    <row r="1320" spans="1:10" ht="30" customHeight="1" x14ac:dyDescent="0.25">
      <c r="A1320" s="5" t="s">
        <v>1544</v>
      </c>
      <c r="C1320" s="11" t="s">
        <v>9</v>
      </c>
      <c r="D1320" s="11" t="s">
        <v>11</v>
      </c>
      <c r="E1320" s="11" t="s">
        <v>10</v>
      </c>
      <c r="F1320" s="11" t="s">
        <v>12</v>
      </c>
      <c r="G1320" s="131" t="s">
        <v>1545</v>
      </c>
      <c r="H1320" s="131"/>
      <c r="J1320" s="7">
        <v>1400000</v>
      </c>
    </row>
    <row r="1321" spans="1:10" ht="20.100000000000001" customHeight="1" x14ac:dyDescent="0.25">
      <c r="A1321" s="5" t="s">
        <v>1547</v>
      </c>
      <c r="C1321" s="11" t="s">
        <v>9</v>
      </c>
      <c r="D1321" s="11" t="s">
        <v>11</v>
      </c>
      <c r="E1321" s="11" t="s">
        <v>10</v>
      </c>
      <c r="F1321" s="11" t="s">
        <v>12</v>
      </c>
      <c r="G1321" s="131" t="s">
        <v>49</v>
      </c>
      <c r="H1321" s="131"/>
      <c r="J1321" s="7">
        <v>500000</v>
      </c>
    </row>
    <row r="1322" spans="1:10" ht="20.100000000000001" customHeight="1" x14ac:dyDescent="0.25">
      <c r="A1322" s="5" t="s">
        <v>1549</v>
      </c>
      <c r="C1322" s="11" t="s">
        <v>9</v>
      </c>
      <c r="D1322" s="11" t="s">
        <v>11</v>
      </c>
      <c r="E1322" s="11" t="s">
        <v>10</v>
      </c>
      <c r="F1322" s="11" t="s">
        <v>12</v>
      </c>
      <c r="G1322" s="131" t="s">
        <v>1550</v>
      </c>
      <c r="H1322" s="131"/>
      <c r="J1322" s="7">
        <v>100000</v>
      </c>
    </row>
    <row r="1323" spans="1:10" ht="30" customHeight="1" x14ac:dyDescent="0.25">
      <c r="A1323" s="5" t="s">
        <v>1551</v>
      </c>
      <c r="C1323" s="11" t="s">
        <v>9</v>
      </c>
      <c r="D1323" s="11" t="s">
        <v>11</v>
      </c>
      <c r="E1323" s="11" t="s">
        <v>10</v>
      </c>
      <c r="F1323" s="11" t="s">
        <v>12</v>
      </c>
      <c r="G1323" s="131" t="s">
        <v>7136</v>
      </c>
      <c r="H1323" s="131"/>
      <c r="J1323" s="7">
        <v>300000</v>
      </c>
    </row>
    <row r="1324" spans="1:10" ht="20.100000000000001" customHeight="1" x14ac:dyDescent="0.25">
      <c r="A1324" s="6" t="s">
        <v>1318</v>
      </c>
      <c r="B1324" s="6" t="s">
        <v>1553</v>
      </c>
      <c r="J1324" s="8">
        <v>2340000</v>
      </c>
    </row>
    <row r="1325" spans="1:10" ht="20.100000000000001" customHeight="1" x14ac:dyDescent="0.25">
      <c r="A1325" s="5" t="s">
        <v>1555</v>
      </c>
      <c r="C1325" s="11" t="s">
        <v>9</v>
      </c>
      <c r="D1325" s="11" t="s">
        <v>11</v>
      </c>
      <c r="E1325" s="11" t="s">
        <v>10</v>
      </c>
      <c r="F1325" s="11" t="s">
        <v>12</v>
      </c>
      <c r="G1325" s="131" t="s">
        <v>50</v>
      </c>
      <c r="H1325" s="131"/>
      <c r="J1325" s="7">
        <v>500000</v>
      </c>
    </row>
    <row r="1326" spans="1:10" ht="20.100000000000001" customHeight="1" x14ac:dyDescent="0.25">
      <c r="A1326" s="5" t="s">
        <v>1557</v>
      </c>
      <c r="C1326" s="11" t="s">
        <v>9</v>
      </c>
      <c r="D1326" s="11" t="s">
        <v>11</v>
      </c>
      <c r="E1326" s="11" t="s">
        <v>10</v>
      </c>
      <c r="F1326" s="11" t="s">
        <v>12</v>
      </c>
      <c r="G1326" s="131" t="s">
        <v>51</v>
      </c>
      <c r="H1326" s="131"/>
      <c r="J1326" s="7">
        <v>1840000</v>
      </c>
    </row>
    <row r="1327" spans="1:10" ht="20.100000000000001" customHeight="1" x14ac:dyDescent="0.25">
      <c r="A1327" s="6" t="s">
        <v>1572</v>
      </c>
      <c r="B1327" s="6" t="s">
        <v>1573</v>
      </c>
      <c r="J1327" s="8">
        <v>12500000</v>
      </c>
    </row>
    <row r="1328" spans="1:10" ht="20.100000000000001" customHeight="1" x14ac:dyDescent="0.25">
      <c r="A1328" s="5" t="s">
        <v>1574</v>
      </c>
      <c r="C1328" s="11" t="s">
        <v>9</v>
      </c>
      <c r="D1328" s="11" t="s">
        <v>11</v>
      </c>
      <c r="E1328" s="11" t="s">
        <v>10</v>
      </c>
      <c r="F1328" s="11" t="s">
        <v>12</v>
      </c>
      <c r="G1328" s="131" t="s">
        <v>1575</v>
      </c>
      <c r="H1328" s="131"/>
      <c r="J1328" s="7">
        <v>1000000</v>
      </c>
    </row>
    <row r="1329" spans="1:10" ht="20.100000000000001" customHeight="1" x14ac:dyDescent="0.25">
      <c r="A1329" s="5" t="s">
        <v>1580</v>
      </c>
      <c r="C1329" s="11" t="s">
        <v>9</v>
      </c>
      <c r="D1329" s="11" t="s">
        <v>11</v>
      </c>
      <c r="E1329" s="11" t="s">
        <v>10</v>
      </c>
      <c r="F1329" s="11" t="s">
        <v>12</v>
      </c>
      <c r="G1329" s="131" t="s">
        <v>1581</v>
      </c>
      <c r="H1329" s="131"/>
      <c r="J1329" s="7">
        <v>5500000</v>
      </c>
    </row>
    <row r="1330" spans="1:10" ht="20.100000000000001" customHeight="1" x14ac:dyDescent="0.25">
      <c r="A1330" s="5" t="s">
        <v>1582</v>
      </c>
      <c r="C1330" s="11" t="s">
        <v>9</v>
      </c>
      <c r="D1330" s="11" t="s">
        <v>11</v>
      </c>
      <c r="E1330" s="11" t="s">
        <v>10</v>
      </c>
      <c r="F1330" s="11" t="s">
        <v>12</v>
      </c>
      <c r="G1330" s="131" t="s">
        <v>52</v>
      </c>
      <c r="H1330" s="131"/>
      <c r="J1330" s="7">
        <v>2000000</v>
      </c>
    </row>
    <row r="1331" spans="1:10" ht="20.100000000000001" customHeight="1" x14ac:dyDescent="0.25">
      <c r="A1331" s="5" t="s">
        <v>1584</v>
      </c>
      <c r="C1331" s="11" t="s">
        <v>9</v>
      </c>
      <c r="D1331" s="11" t="s">
        <v>11</v>
      </c>
      <c r="E1331" s="11" t="s">
        <v>10</v>
      </c>
      <c r="F1331" s="11" t="s">
        <v>12</v>
      </c>
      <c r="G1331" s="131" t="s">
        <v>1585</v>
      </c>
      <c r="H1331" s="131"/>
      <c r="J1331" s="7">
        <v>3500000</v>
      </c>
    </row>
    <row r="1332" spans="1:10" ht="20.100000000000001" customHeight="1" x14ac:dyDescent="0.25">
      <c r="A1332" s="5" t="s">
        <v>1587</v>
      </c>
      <c r="C1332" s="11" t="s">
        <v>9</v>
      </c>
      <c r="D1332" s="11" t="s">
        <v>11</v>
      </c>
      <c r="E1332" s="11" t="s">
        <v>10</v>
      </c>
      <c r="F1332" s="11" t="s">
        <v>12</v>
      </c>
      <c r="G1332" s="131" t="s">
        <v>1588</v>
      </c>
      <c r="H1332" s="131"/>
      <c r="J1332" s="7">
        <v>250000</v>
      </c>
    </row>
    <row r="1333" spans="1:10" ht="20.100000000000001" customHeight="1" x14ac:dyDescent="0.25">
      <c r="A1333" s="5" t="s">
        <v>1593</v>
      </c>
      <c r="C1333" s="11" t="s">
        <v>9</v>
      </c>
      <c r="D1333" s="11" t="s">
        <v>11</v>
      </c>
      <c r="E1333" s="11" t="s">
        <v>10</v>
      </c>
      <c r="F1333" s="11" t="s">
        <v>12</v>
      </c>
      <c r="G1333" s="131" t="s">
        <v>1594</v>
      </c>
      <c r="H1333" s="131"/>
      <c r="J1333" s="7">
        <v>250000</v>
      </c>
    </row>
    <row r="1334" spans="1:10" ht="20.100000000000001" customHeight="1" x14ac:dyDescent="0.25">
      <c r="A1334" s="6" t="s">
        <v>1714</v>
      </c>
      <c r="B1334" s="6" t="s">
        <v>1715</v>
      </c>
      <c r="J1334" s="10">
        <v>13000000</v>
      </c>
    </row>
    <row r="1335" spans="1:10" ht="20.100000000000001" customHeight="1" x14ac:dyDescent="0.25">
      <c r="A1335" s="6" t="s">
        <v>1716</v>
      </c>
      <c r="B1335" s="6" t="s">
        <v>1717</v>
      </c>
      <c r="J1335" s="9">
        <v>12000000</v>
      </c>
    </row>
    <row r="1336" spans="1:10" ht="20.100000000000001" customHeight="1" x14ac:dyDescent="0.25">
      <c r="A1336" s="5" t="s">
        <v>1718</v>
      </c>
      <c r="C1336" s="11" t="s">
        <v>16</v>
      </c>
      <c r="D1336" s="11" t="s">
        <v>53</v>
      </c>
      <c r="E1336" s="11" t="s">
        <v>10</v>
      </c>
      <c r="F1336" s="11" t="s">
        <v>12</v>
      </c>
      <c r="G1336" s="131" t="s">
        <v>1719</v>
      </c>
      <c r="H1336" s="131"/>
      <c r="J1336" s="7">
        <v>500000</v>
      </c>
    </row>
    <row r="1337" spans="1:10" ht="20.100000000000001" customHeight="1" x14ac:dyDescent="0.25">
      <c r="A1337" s="5" t="s">
        <v>1721</v>
      </c>
      <c r="C1337" s="11" t="s">
        <v>16</v>
      </c>
      <c r="D1337" s="11" t="s">
        <v>53</v>
      </c>
      <c r="E1337" s="11" t="s">
        <v>10</v>
      </c>
      <c r="F1337" s="11" t="s">
        <v>12</v>
      </c>
      <c r="G1337" s="131" t="s">
        <v>1722</v>
      </c>
      <c r="H1337" s="131"/>
      <c r="J1337" s="7">
        <v>500000</v>
      </c>
    </row>
    <row r="1338" spans="1:10" ht="20.100000000000001" customHeight="1" x14ac:dyDescent="0.25">
      <c r="A1338" s="5" t="s">
        <v>1723</v>
      </c>
      <c r="C1338" s="11" t="s">
        <v>16</v>
      </c>
      <c r="D1338" s="11" t="s">
        <v>53</v>
      </c>
      <c r="E1338" s="11" t="s">
        <v>10</v>
      </c>
      <c r="F1338" s="11" t="s">
        <v>12</v>
      </c>
      <c r="G1338" s="131" t="s">
        <v>55</v>
      </c>
      <c r="H1338" s="131"/>
      <c r="J1338" s="7">
        <v>4000000</v>
      </c>
    </row>
    <row r="1339" spans="1:10" ht="20.100000000000001" customHeight="1" x14ac:dyDescent="0.25">
      <c r="A1339" s="5" t="s">
        <v>1724</v>
      </c>
      <c r="C1339" s="11" t="s">
        <v>16</v>
      </c>
      <c r="D1339" s="11" t="s">
        <v>53</v>
      </c>
      <c r="E1339" s="11" t="s">
        <v>10</v>
      </c>
      <c r="F1339" s="11" t="s">
        <v>12</v>
      </c>
      <c r="G1339" s="131" t="s">
        <v>7146</v>
      </c>
      <c r="H1339" s="131"/>
      <c r="J1339" s="7">
        <v>3000000</v>
      </c>
    </row>
    <row r="1340" spans="1:10" ht="20.100000000000001" customHeight="1" x14ac:dyDescent="0.25">
      <c r="A1340" s="5" t="s">
        <v>1729</v>
      </c>
      <c r="C1340" s="11" t="s">
        <v>16</v>
      </c>
      <c r="D1340" s="11" t="s">
        <v>53</v>
      </c>
      <c r="E1340" s="11" t="s">
        <v>10</v>
      </c>
      <c r="F1340" s="11" t="s">
        <v>12</v>
      </c>
      <c r="G1340" s="131" t="s">
        <v>7147</v>
      </c>
      <c r="H1340" s="131"/>
      <c r="J1340" s="7">
        <v>4000000</v>
      </c>
    </row>
    <row r="1341" spans="1:10" ht="20.100000000000001" customHeight="1" x14ac:dyDescent="0.25">
      <c r="A1341" s="6" t="s">
        <v>1751</v>
      </c>
      <c r="B1341" s="6" t="s">
        <v>1752</v>
      </c>
      <c r="J1341" s="8">
        <v>1000000</v>
      </c>
    </row>
    <row r="1342" spans="1:10" ht="20.100000000000001" customHeight="1" x14ac:dyDescent="0.25">
      <c r="A1342" s="5" t="s">
        <v>1757</v>
      </c>
      <c r="C1342" s="11" t="s">
        <v>16</v>
      </c>
      <c r="D1342" s="11" t="s">
        <v>56</v>
      </c>
      <c r="E1342" s="11" t="s">
        <v>10</v>
      </c>
      <c r="F1342" s="11" t="s">
        <v>12</v>
      </c>
      <c r="G1342" s="131" t="s">
        <v>57</v>
      </c>
      <c r="H1342" s="131"/>
      <c r="J1342" s="7">
        <v>1000000</v>
      </c>
    </row>
    <row r="1343" spans="1:10" ht="20.100000000000001" customHeight="1" x14ac:dyDescent="0.25">
      <c r="A1343" s="6" t="s">
        <v>1759</v>
      </c>
      <c r="B1343" s="6" t="s">
        <v>1760</v>
      </c>
      <c r="J1343" s="10">
        <v>3067000000</v>
      </c>
    </row>
    <row r="1344" spans="1:10" ht="20.100000000000001" customHeight="1" x14ac:dyDescent="0.25">
      <c r="A1344" s="6" t="s">
        <v>1761</v>
      </c>
      <c r="B1344" s="6" t="s">
        <v>1762</v>
      </c>
      <c r="J1344" s="12">
        <v>2927000000</v>
      </c>
    </row>
    <row r="1345" spans="1:10" ht="20.100000000000001" customHeight="1" x14ac:dyDescent="0.25">
      <c r="A1345" s="6" t="s">
        <v>1765</v>
      </c>
      <c r="B1345" s="6" t="s">
        <v>1766</v>
      </c>
      <c r="J1345" s="9">
        <v>2913800000</v>
      </c>
    </row>
    <row r="1346" spans="1:10" ht="20.100000000000001" customHeight="1" x14ac:dyDescent="0.25">
      <c r="A1346" s="5" t="s">
        <v>1765</v>
      </c>
      <c r="C1346" s="11" t="s">
        <v>9</v>
      </c>
      <c r="D1346" s="11" t="s">
        <v>41</v>
      </c>
      <c r="E1346" s="11" t="s">
        <v>113</v>
      </c>
      <c r="F1346" s="11" t="s">
        <v>1881</v>
      </c>
      <c r="G1346" s="131" t="s">
        <v>114</v>
      </c>
      <c r="H1346" s="131"/>
      <c r="J1346" s="7">
        <v>2913800000</v>
      </c>
    </row>
    <row r="1347" spans="1:10" ht="75" customHeight="1" x14ac:dyDescent="0.25">
      <c r="G1347" s="131" t="s">
        <v>7178</v>
      </c>
      <c r="H1347" s="131"/>
    </row>
    <row r="1348" spans="1:10" ht="20.100000000000001" customHeight="1" x14ac:dyDescent="0.25">
      <c r="G1348" s="131" t="s">
        <v>4500</v>
      </c>
      <c r="H1348" s="131"/>
    </row>
    <row r="1349" spans="1:10" ht="20.100000000000001" customHeight="1" x14ac:dyDescent="0.25">
      <c r="A1349" s="6" t="s">
        <v>1767</v>
      </c>
      <c r="B1349" s="6" t="s">
        <v>7149</v>
      </c>
      <c r="J1349" s="8">
        <v>13200000</v>
      </c>
    </row>
    <row r="1350" spans="1:10" ht="20.100000000000001" customHeight="1" x14ac:dyDescent="0.25">
      <c r="A1350" s="5" t="s">
        <v>1767</v>
      </c>
      <c r="C1350" s="11" t="s">
        <v>9</v>
      </c>
      <c r="D1350" s="11" t="s">
        <v>41</v>
      </c>
      <c r="E1350" s="11" t="s">
        <v>10</v>
      </c>
      <c r="F1350" s="11" t="s">
        <v>1881</v>
      </c>
      <c r="G1350" s="131" t="s">
        <v>21</v>
      </c>
      <c r="H1350" s="131"/>
      <c r="J1350" s="7">
        <v>9200000</v>
      </c>
    </row>
    <row r="1351" spans="1:10" ht="60" customHeight="1" x14ac:dyDescent="0.25">
      <c r="G1351" s="131" t="s">
        <v>4802</v>
      </c>
      <c r="H1351" s="131"/>
    </row>
    <row r="1352" spans="1:10" ht="20.100000000000001" customHeight="1" x14ac:dyDescent="0.25">
      <c r="G1352" s="131" t="s">
        <v>2101</v>
      </c>
      <c r="H1352" s="131"/>
    </row>
    <row r="1353" spans="1:10" ht="20.100000000000001" customHeight="1" x14ac:dyDescent="0.25">
      <c r="A1353" s="5" t="s">
        <v>1767</v>
      </c>
      <c r="C1353" s="11" t="s">
        <v>9</v>
      </c>
      <c r="D1353" s="11" t="s">
        <v>41</v>
      </c>
      <c r="E1353" s="11" t="s">
        <v>10</v>
      </c>
      <c r="F1353" s="11" t="s">
        <v>1278</v>
      </c>
      <c r="G1353" s="131" t="s">
        <v>21</v>
      </c>
      <c r="H1353" s="131"/>
      <c r="J1353" s="7">
        <v>4000000</v>
      </c>
    </row>
    <row r="1354" spans="1:10" ht="60" customHeight="1" x14ac:dyDescent="0.25">
      <c r="G1354" s="131" t="s">
        <v>4803</v>
      </c>
      <c r="H1354" s="131"/>
    </row>
    <row r="1355" spans="1:10" ht="20.100000000000001" customHeight="1" x14ac:dyDescent="0.25">
      <c r="G1355" s="131" t="s">
        <v>2101</v>
      </c>
      <c r="H1355" s="131"/>
    </row>
    <row r="1356" spans="1:10" ht="20.100000000000001" customHeight="1" x14ac:dyDescent="0.25">
      <c r="A1356" s="6" t="s">
        <v>1784</v>
      </c>
      <c r="B1356" s="6" t="s">
        <v>1785</v>
      </c>
      <c r="J1356" s="8">
        <v>139000000</v>
      </c>
    </row>
    <row r="1357" spans="1:10" ht="20.100000000000001" customHeight="1" x14ac:dyDescent="0.25">
      <c r="A1357" s="5" t="s">
        <v>1786</v>
      </c>
      <c r="C1357" s="11" t="s">
        <v>9</v>
      </c>
      <c r="D1357" s="11" t="s">
        <v>59</v>
      </c>
      <c r="E1357" s="11" t="s">
        <v>10</v>
      </c>
      <c r="F1357" s="11" t="s">
        <v>12</v>
      </c>
      <c r="G1357" s="131" t="s">
        <v>61</v>
      </c>
      <c r="H1357" s="131"/>
      <c r="J1357" s="7">
        <v>136000000</v>
      </c>
    </row>
    <row r="1358" spans="1:10" ht="20.100000000000001" customHeight="1" x14ac:dyDescent="0.25">
      <c r="A1358" s="5" t="s">
        <v>1792</v>
      </c>
      <c r="C1358" s="11" t="s">
        <v>9</v>
      </c>
      <c r="D1358" s="11" t="s">
        <v>59</v>
      </c>
      <c r="E1358" s="11" t="s">
        <v>10</v>
      </c>
      <c r="F1358" s="11" t="s">
        <v>12</v>
      </c>
      <c r="G1358" s="131" t="s">
        <v>7156</v>
      </c>
      <c r="H1358" s="131"/>
      <c r="J1358" s="7">
        <v>3000000</v>
      </c>
    </row>
    <row r="1359" spans="1:10" ht="30" customHeight="1" x14ac:dyDescent="0.25">
      <c r="G1359" s="131" t="s">
        <v>5765</v>
      </c>
      <c r="H1359" s="131"/>
    </row>
    <row r="1360" spans="1:10" ht="20.100000000000001" customHeight="1" x14ac:dyDescent="0.25">
      <c r="A1360" s="6" t="s">
        <v>1803</v>
      </c>
      <c r="B1360" s="6" t="s">
        <v>3416</v>
      </c>
      <c r="J1360" s="8">
        <v>1000000</v>
      </c>
    </row>
    <row r="1361" spans="1:10" ht="20.100000000000001" customHeight="1" x14ac:dyDescent="0.25">
      <c r="A1361" s="5" t="s">
        <v>1804</v>
      </c>
      <c r="C1361" s="11" t="s">
        <v>9</v>
      </c>
      <c r="D1361" s="11" t="s">
        <v>59</v>
      </c>
      <c r="E1361" s="11" t="s">
        <v>10</v>
      </c>
      <c r="F1361" s="11" t="s">
        <v>12</v>
      </c>
      <c r="G1361" s="131" t="s">
        <v>62</v>
      </c>
      <c r="H1361" s="131"/>
      <c r="J1361" s="7">
        <v>1000000</v>
      </c>
    </row>
    <row r="1362" spans="1:10" ht="30" customHeight="1" x14ac:dyDescent="0.25">
      <c r="G1362" s="131" t="s">
        <v>4562</v>
      </c>
      <c r="H1362" s="131"/>
    </row>
    <row r="1365" spans="1:10" x14ac:dyDescent="0.25">
      <c r="A1365" s="117" t="s">
        <v>4501</v>
      </c>
      <c r="B1365" s="88"/>
      <c r="C1365" s="88"/>
      <c r="D1365" s="88"/>
      <c r="E1365" s="88"/>
      <c r="F1365" s="88"/>
      <c r="G1365" s="88"/>
      <c r="H1365" s="88"/>
    </row>
    <row r="1367" spans="1:10" x14ac:dyDescent="0.25">
      <c r="A1367" s="132" t="s">
        <v>2092</v>
      </c>
      <c r="B1367" s="132"/>
      <c r="C1367" s="132"/>
      <c r="D1367" s="132"/>
      <c r="E1367" s="132"/>
      <c r="F1367" s="132"/>
      <c r="G1367" s="132"/>
      <c r="H1367" s="132"/>
      <c r="I1367" s="132"/>
      <c r="J1367" s="132"/>
    </row>
    <row r="1369" spans="1:10" x14ac:dyDescent="0.25">
      <c r="D1369" s="6" t="s">
        <v>2140</v>
      </c>
      <c r="E1369" s="6" t="s">
        <v>2100</v>
      </c>
    </row>
    <row r="1370" spans="1:10" ht="15.75" thickBot="1" x14ac:dyDescent="0.3">
      <c r="F1370" s="6" t="s">
        <v>2103</v>
      </c>
      <c r="J1370" s="14">
        <v>3286356000</v>
      </c>
    </row>
    <row r="1371" spans="1:10" x14ac:dyDescent="0.25">
      <c r="D1371" s="5" t="s">
        <v>9</v>
      </c>
      <c r="E1371" s="5" t="s">
        <v>2139</v>
      </c>
      <c r="J1371" s="7">
        <v>3103356000</v>
      </c>
    </row>
    <row r="1372" spans="1:10" x14ac:dyDescent="0.25">
      <c r="D1372" s="5" t="s">
        <v>16</v>
      </c>
      <c r="E1372" s="5" t="s">
        <v>2145</v>
      </c>
      <c r="J1372" s="7">
        <v>183000000</v>
      </c>
    </row>
    <row r="1375" spans="1:10" x14ac:dyDescent="0.25">
      <c r="A1375" s="132" t="s">
        <v>2091</v>
      </c>
      <c r="B1375" s="132"/>
      <c r="C1375" s="132"/>
      <c r="D1375" s="132"/>
      <c r="E1375" s="132"/>
      <c r="F1375" s="132"/>
      <c r="G1375" s="132"/>
      <c r="H1375" s="132"/>
      <c r="I1375" s="132"/>
      <c r="J1375" s="132"/>
    </row>
    <row r="1376" spans="1:10" x14ac:dyDescent="0.25">
      <c r="A1376" s="86" t="s">
        <v>2097</v>
      </c>
      <c r="C1376" s="86" t="s">
        <v>2098</v>
      </c>
      <c r="D1376" s="86" t="s">
        <v>3</v>
      </c>
      <c r="E1376" s="86" t="s">
        <v>2099</v>
      </c>
      <c r="F1376" s="86" t="s">
        <v>1880</v>
      </c>
      <c r="G1376" s="6" t="s">
        <v>2100</v>
      </c>
      <c r="J1376" s="86" t="s">
        <v>8713</v>
      </c>
    </row>
    <row r="1378" spans="1:10" ht="15.75" thickBot="1" x14ac:dyDescent="0.3">
      <c r="G1378" s="13" t="s">
        <v>2103</v>
      </c>
      <c r="J1378" s="14">
        <v>3286356000</v>
      </c>
    </row>
    <row r="1379" spans="1:10" ht="20.100000000000001" customHeight="1" x14ac:dyDescent="0.25">
      <c r="A1379" s="6" t="s">
        <v>1232</v>
      </c>
      <c r="B1379" s="6" t="s">
        <v>1233</v>
      </c>
      <c r="J1379" s="10">
        <v>2783740000</v>
      </c>
    </row>
    <row r="1380" spans="1:10" ht="20.100000000000001" customHeight="1" x14ac:dyDescent="0.25">
      <c r="A1380" s="6" t="s">
        <v>9</v>
      </c>
      <c r="B1380" s="6" t="s">
        <v>1237</v>
      </c>
      <c r="J1380" s="9">
        <v>887877200</v>
      </c>
    </row>
    <row r="1381" spans="1:10" ht="20.100000000000001" customHeight="1" x14ac:dyDescent="0.25">
      <c r="A1381" s="5" t="s">
        <v>1240</v>
      </c>
      <c r="C1381" s="11" t="s">
        <v>9</v>
      </c>
      <c r="D1381" s="11" t="s">
        <v>10</v>
      </c>
      <c r="E1381" s="11" t="s">
        <v>41</v>
      </c>
      <c r="F1381" s="11" t="s">
        <v>12</v>
      </c>
      <c r="G1381" s="131" t="s">
        <v>7116</v>
      </c>
      <c r="H1381" s="131"/>
      <c r="J1381" s="7">
        <v>887877200</v>
      </c>
    </row>
    <row r="1382" spans="1:10" ht="20.100000000000001" customHeight="1" x14ac:dyDescent="0.25">
      <c r="A1382" s="6" t="s">
        <v>1257</v>
      </c>
      <c r="B1382" s="6" t="s">
        <v>1258</v>
      </c>
      <c r="J1382" s="8">
        <v>220850000</v>
      </c>
    </row>
    <row r="1383" spans="1:10" ht="20.100000000000001" customHeight="1" x14ac:dyDescent="0.25">
      <c r="A1383" s="5" t="s">
        <v>1261</v>
      </c>
      <c r="C1383" s="11" t="s">
        <v>9</v>
      </c>
      <c r="D1383" s="11" t="s">
        <v>10</v>
      </c>
      <c r="E1383" s="11" t="s">
        <v>41</v>
      </c>
      <c r="F1383" s="11" t="s">
        <v>12</v>
      </c>
      <c r="G1383" s="131" t="s">
        <v>13</v>
      </c>
      <c r="H1383" s="131"/>
      <c r="J1383" s="7">
        <v>540000</v>
      </c>
    </row>
    <row r="1384" spans="1:10" ht="20.100000000000001" customHeight="1" x14ac:dyDescent="0.25">
      <c r="A1384" s="5" t="s">
        <v>1269</v>
      </c>
      <c r="C1384" s="11" t="s">
        <v>9</v>
      </c>
      <c r="D1384" s="11" t="s">
        <v>10</v>
      </c>
      <c r="E1384" s="11" t="s">
        <v>41</v>
      </c>
      <c r="F1384" s="11" t="s">
        <v>12</v>
      </c>
      <c r="G1384" s="131" t="s">
        <v>117</v>
      </c>
      <c r="H1384" s="131"/>
      <c r="J1384" s="7">
        <v>220310000</v>
      </c>
    </row>
    <row r="1385" spans="1:10" ht="20.100000000000001" customHeight="1" x14ac:dyDescent="0.25">
      <c r="A1385" s="6" t="s">
        <v>1279</v>
      </c>
      <c r="B1385" s="6" t="s">
        <v>1280</v>
      </c>
      <c r="J1385" s="8">
        <v>1253032800</v>
      </c>
    </row>
    <row r="1386" spans="1:10" ht="20.100000000000001" customHeight="1" x14ac:dyDescent="0.25">
      <c r="A1386" s="5" t="s">
        <v>1282</v>
      </c>
      <c r="C1386" s="11" t="s">
        <v>9</v>
      </c>
      <c r="D1386" s="11" t="s">
        <v>10</v>
      </c>
      <c r="E1386" s="11" t="s">
        <v>41</v>
      </c>
      <c r="F1386" s="11" t="s">
        <v>12</v>
      </c>
      <c r="G1386" s="131" t="s">
        <v>1283</v>
      </c>
      <c r="H1386" s="131"/>
      <c r="J1386" s="7">
        <v>422450000</v>
      </c>
    </row>
    <row r="1387" spans="1:10" ht="20.100000000000001" customHeight="1" x14ac:dyDescent="0.25">
      <c r="A1387" s="5" t="s">
        <v>1286</v>
      </c>
      <c r="C1387" s="11" t="s">
        <v>9</v>
      </c>
      <c r="D1387" s="11" t="s">
        <v>10</v>
      </c>
      <c r="E1387" s="11" t="s">
        <v>41</v>
      </c>
      <c r="F1387" s="11" t="s">
        <v>12</v>
      </c>
      <c r="G1387" s="131" t="s">
        <v>1287</v>
      </c>
      <c r="H1387" s="131"/>
      <c r="J1387" s="7">
        <v>17588400</v>
      </c>
    </row>
    <row r="1388" spans="1:10" ht="20.100000000000001" customHeight="1" x14ac:dyDescent="0.25">
      <c r="A1388" s="5" t="s">
        <v>1290</v>
      </c>
      <c r="C1388" s="11" t="s">
        <v>16</v>
      </c>
      <c r="D1388" s="11" t="s">
        <v>10</v>
      </c>
      <c r="E1388" s="11" t="s">
        <v>41</v>
      </c>
      <c r="F1388" s="11" t="s">
        <v>12</v>
      </c>
      <c r="G1388" s="131" t="s">
        <v>17</v>
      </c>
      <c r="H1388" s="131"/>
      <c r="J1388" s="7">
        <v>179000000</v>
      </c>
    </row>
    <row r="1389" spans="1:10" ht="20.100000000000001" customHeight="1" x14ac:dyDescent="0.25">
      <c r="A1389" s="5" t="s">
        <v>1293</v>
      </c>
      <c r="C1389" s="11" t="s">
        <v>9</v>
      </c>
      <c r="D1389" s="11" t="s">
        <v>10</v>
      </c>
      <c r="E1389" s="11" t="s">
        <v>41</v>
      </c>
      <c r="F1389" s="11" t="s">
        <v>12</v>
      </c>
      <c r="G1389" s="131" t="s">
        <v>18</v>
      </c>
      <c r="H1389" s="131"/>
      <c r="J1389" s="7">
        <v>149000000</v>
      </c>
    </row>
    <row r="1390" spans="1:10" ht="20.100000000000001" customHeight="1" x14ac:dyDescent="0.25">
      <c r="A1390" s="5" t="s">
        <v>1296</v>
      </c>
      <c r="C1390" s="11" t="s">
        <v>9</v>
      </c>
      <c r="D1390" s="11" t="s">
        <v>10</v>
      </c>
      <c r="E1390" s="11" t="s">
        <v>41</v>
      </c>
      <c r="F1390" s="11" t="s">
        <v>12</v>
      </c>
      <c r="G1390" s="131" t="s">
        <v>19</v>
      </c>
      <c r="H1390" s="131"/>
      <c r="J1390" s="7">
        <v>484994400</v>
      </c>
    </row>
    <row r="1391" spans="1:10" ht="20.100000000000001" customHeight="1" x14ac:dyDescent="0.25">
      <c r="A1391" s="6" t="s">
        <v>1299</v>
      </c>
      <c r="B1391" s="6" t="s">
        <v>1300</v>
      </c>
      <c r="J1391" s="10">
        <v>212800000</v>
      </c>
    </row>
    <row r="1392" spans="1:10" ht="20.100000000000001" customHeight="1" x14ac:dyDescent="0.25">
      <c r="A1392" s="6" t="s">
        <v>1303</v>
      </c>
      <c r="B1392" s="6" t="s">
        <v>7118</v>
      </c>
      <c r="J1392" s="9">
        <v>201900000</v>
      </c>
    </row>
    <row r="1393" spans="1:10" ht="20.100000000000001" customHeight="1" x14ac:dyDescent="0.25">
      <c r="A1393" s="5" t="s">
        <v>1303</v>
      </c>
      <c r="C1393" s="11" t="s">
        <v>9</v>
      </c>
      <c r="D1393" s="11" t="s">
        <v>20</v>
      </c>
      <c r="E1393" s="11" t="s">
        <v>41</v>
      </c>
      <c r="F1393" s="11" t="s">
        <v>1881</v>
      </c>
      <c r="G1393" s="131" t="s">
        <v>21</v>
      </c>
      <c r="H1393" s="131"/>
      <c r="J1393" s="7">
        <v>201900000</v>
      </c>
    </row>
    <row r="1394" spans="1:10" ht="60" customHeight="1" x14ac:dyDescent="0.25">
      <c r="G1394" s="131" t="s">
        <v>4797</v>
      </c>
      <c r="H1394" s="131"/>
    </row>
    <row r="1395" spans="1:10" ht="20.100000000000001" customHeight="1" x14ac:dyDescent="0.25">
      <c r="G1395" s="131" t="s">
        <v>2101</v>
      </c>
      <c r="H1395" s="131"/>
    </row>
    <row r="1396" spans="1:10" ht="20.100000000000001" customHeight="1" x14ac:dyDescent="0.25">
      <c r="A1396" s="6" t="s">
        <v>1316</v>
      </c>
      <c r="B1396" s="6" t="s">
        <v>7122</v>
      </c>
      <c r="J1396" s="8">
        <v>10900000</v>
      </c>
    </row>
    <row r="1397" spans="1:10" ht="20.100000000000001" customHeight="1" x14ac:dyDescent="0.25">
      <c r="A1397" s="5" t="s">
        <v>1316</v>
      </c>
      <c r="C1397" s="11" t="s">
        <v>9</v>
      </c>
      <c r="D1397" s="11" t="s">
        <v>20</v>
      </c>
      <c r="E1397" s="11" t="s">
        <v>41</v>
      </c>
      <c r="F1397" s="11" t="s">
        <v>1881</v>
      </c>
      <c r="G1397" s="131" t="s">
        <v>23</v>
      </c>
      <c r="H1397" s="131"/>
      <c r="J1397" s="7">
        <v>10900000</v>
      </c>
    </row>
    <row r="1398" spans="1:10" ht="30" customHeight="1" x14ac:dyDescent="0.25">
      <c r="G1398" s="131" t="s">
        <v>4798</v>
      </c>
      <c r="H1398" s="131"/>
    </row>
    <row r="1399" spans="1:10" ht="20.100000000000001" customHeight="1" x14ac:dyDescent="0.25">
      <c r="G1399" s="131" t="s">
        <v>2102</v>
      </c>
      <c r="H1399" s="131"/>
    </row>
    <row r="1400" spans="1:10" ht="20.100000000000001" customHeight="1" x14ac:dyDescent="0.25">
      <c r="A1400" s="6" t="s">
        <v>1319</v>
      </c>
      <c r="B1400" s="6" t="s">
        <v>1320</v>
      </c>
      <c r="J1400" s="10">
        <v>209180000</v>
      </c>
    </row>
    <row r="1401" spans="1:10" ht="20.100000000000001" customHeight="1" x14ac:dyDescent="0.25">
      <c r="A1401" s="6" t="s">
        <v>1322</v>
      </c>
      <c r="B1401" s="6" t="s">
        <v>7123</v>
      </c>
      <c r="J1401" s="9">
        <v>110900000</v>
      </c>
    </row>
    <row r="1402" spans="1:10" ht="20.100000000000001" customHeight="1" x14ac:dyDescent="0.25">
      <c r="A1402" s="5" t="s">
        <v>1322</v>
      </c>
      <c r="C1402" s="11" t="s">
        <v>9</v>
      </c>
      <c r="D1402" s="11" t="s">
        <v>20</v>
      </c>
      <c r="E1402" s="11" t="s">
        <v>41</v>
      </c>
      <c r="F1402" s="11" t="s">
        <v>1881</v>
      </c>
      <c r="G1402" s="131" t="s">
        <v>21</v>
      </c>
      <c r="H1402" s="131"/>
      <c r="J1402" s="7">
        <v>110900000</v>
      </c>
    </row>
    <row r="1403" spans="1:10" ht="60" customHeight="1" x14ac:dyDescent="0.25">
      <c r="G1403" s="131" t="s">
        <v>4799</v>
      </c>
      <c r="H1403" s="131"/>
    </row>
    <row r="1404" spans="1:10" ht="20.100000000000001" customHeight="1" x14ac:dyDescent="0.25">
      <c r="G1404" s="131" t="s">
        <v>2101</v>
      </c>
      <c r="H1404" s="131"/>
    </row>
    <row r="1405" spans="1:10" ht="20.100000000000001" customHeight="1" x14ac:dyDescent="0.25">
      <c r="A1405" s="6" t="s">
        <v>1324</v>
      </c>
      <c r="B1405" s="6" t="s">
        <v>7124</v>
      </c>
      <c r="J1405" s="8">
        <v>32780000</v>
      </c>
    </row>
    <row r="1406" spans="1:10" ht="20.100000000000001" customHeight="1" x14ac:dyDescent="0.25">
      <c r="A1406" s="5" t="s">
        <v>1324</v>
      </c>
      <c r="C1406" s="11" t="s">
        <v>9</v>
      </c>
      <c r="D1406" s="11" t="s">
        <v>20</v>
      </c>
      <c r="E1406" s="11" t="s">
        <v>41</v>
      </c>
      <c r="F1406" s="11" t="s">
        <v>1881</v>
      </c>
      <c r="G1406" s="131" t="s">
        <v>21</v>
      </c>
      <c r="H1406" s="131"/>
      <c r="J1406" s="7">
        <v>32780000</v>
      </c>
    </row>
    <row r="1407" spans="1:10" ht="45" customHeight="1" x14ac:dyDescent="0.25">
      <c r="G1407" s="131" t="s">
        <v>4800</v>
      </c>
      <c r="H1407" s="131"/>
    </row>
    <row r="1408" spans="1:10" ht="20.100000000000001" customHeight="1" x14ac:dyDescent="0.25">
      <c r="G1408" s="131" t="s">
        <v>2101</v>
      </c>
      <c r="H1408" s="131"/>
    </row>
    <row r="1409" spans="1:10" ht="20.100000000000001" customHeight="1" x14ac:dyDescent="0.25">
      <c r="A1409" s="6" t="s">
        <v>1326</v>
      </c>
      <c r="B1409" s="6" t="s">
        <v>7125</v>
      </c>
      <c r="J1409" s="8">
        <v>65500000</v>
      </c>
    </row>
    <row r="1410" spans="1:10" ht="20.100000000000001" customHeight="1" x14ac:dyDescent="0.25">
      <c r="A1410" s="5" t="s">
        <v>1326</v>
      </c>
      <c r="C1410" s="11" t="s">
        <v>9</v>
      </c>
      <c r="D1410" s="11" t="s">
        <v>20</v>
      </c>
      <c r="E1410" s="11" t="s">
        <v>41</v>
      </c>
      <c r="F1410" s="11" t="s">
        <v>1881</v>
      </c>
      <c r="G1410" s="131" t="s">
        <v>21</v>
      </c>
      <c r="H1410" s="131"/>
      <c r="J1410" s="7">
        <v>65500000</v>
      </c>
    </row>
    <row r="1411" spans="1:10" ht="45" customHeight="1" x14ac:dyDescent="0.25">
      <c r="G1411" s="131" t="s">
        <v>4801</v>
      </c>
      <c r="H1411" s="131"/>
    </row>
    <row r="1412" spans="1:10" ht="20.100000000000001" customHeight="1" x14ac:dyDescent="0.25">
      <c r="G1412" s="131" t="s">
        <v>2101</v>
      </c>
      <c r="H1412" s="131"/>
    </row>
    <row r="1413" spans="1:10" ht="20.100000000000001" customHeight="1" x14ac:dyDescent="0.25">
      <c r="A1413" s="6" t="s">
        <v>1344</v>
      </c>
      <c r="B1413" s="6" t="s">
        <v>1345</v>
      </c>
      <c r="J1413" s="10">
        <v>415916000</v>
      </c>
    </row>
    <row r="1414" spans="1:10" ht="20.100000000000001" customHeight="1" x14ac:dyDescent="0.25">
      <c r="A1414" s="6" t="s">
        <v>1231</v>
      </c>
      <c r="B1414" s="6" t="s">
        <v>3252</v>
      </c>
      <c r="J1414" s="9">
        <v>50812000</v>
      </c>
    </row>
    <row r="1415" spans="1:10" ht="20.100000000000001" customHeight="1" x14ac:dyDescent="0.25">
      <c r="A1415" s="5" t="s">
        <v>1349</v>
      </c>
      <c r="C1415" s="11" t="s">
        <v>9</v>
      </c>
      <c r="D1415" s="11" t="s">
        <v>11</v>
      </c>
      <c r="E1415" s="11" t="s">
        <v>41</v>
      </c>
      <c r="F1415" s="11" t="s">
        <v>12</v>
      </c>
      <c r="G1415" s="131" t="s">
        <v>30</v>
      </c>
      <c r="H1415" s="131"/>
      <c r="J1415" s="7">
        <v>50812000</v>
      </c>
    </row>
    <row r="1416" spans="1:10" ht="20.100000000000001" customHeight="1" x14ac:dyDescent="0.25">
      <c r="A1416" s="6" t="s">
        <v>1239</v>
      </c>
      <c r="B1416" s="6" t="s">
        <v>1360</v>
      </c>
      <c r="J1416" s="8">
        <v>177500000</v>
      </c>
    </row>
    <row r="1417" spans="1:10" ht="20.100000000000001" customHeight="1" x14ac:dyDescent="0.25">
      <c r="A1417" s="5" t="s">
        <v>1361</v>
      </c>
      <c r="C1417" s="11" t="s">
        <v>9</v>
      </c>
      <c r="D1417" s="11" t="s">
        <v>11</v>
      </c>
      <c r="E1417" s="11" t="s">
        <v>41</v>
      </c>
      <c r="F1417" s="11" t="s">
        <v>12</v>
      </c>
      <c r="G1417" s="131" t="s">
        <v>7127</v>
      </c>
      <c r="H1417" s="131"/>
      <c r="J1417" s="7">
        <v>5000000</v>
      </c>
    </row>
    <row r="1418" spans="1:10" ht="20.100000000000001" customHeight="1" x14ac:dyDescent="0.25">
      <c r="A1418" s="5" t="s">
        <v>1364</v>
      </c>
      <c r="C1418" s="11" t="s">
        <v>9</v>
      </c>
      <c r="D1418" s="11" t="s">
        <v>11</v>
      </c>
      <c r="E1418" s="11" t="s">
        <v>41</v>
      </c>
      <c r="F1418" s="11" t="s">
        <v>12</v>
      </c>
      <c r="G1418" s="131" t="s">
        <v>1365</v>
      </c>
      <c r="H1418" s="131"/>
      <c r="J1418" s="7">
        <v>31000000</v>
      </c>
    </row>
    <row r="1419" spans="1:10" ht="20.100000000000001" customHeight="1" x14ac:dyDescent="0.25">
      <c r="A1419" s="5" t="s">
        <v>1369</v>
      </c>
      <c r="C1419" s="11" t="s">
        <v>9</v>
      </c>
      <c r="D1419" s="11" t="s">
        <v>11</v>
      </c>
      <c r="E1419" s="11" t="s">
        <v>41</v>
      </c>
      <c r="F1419" s="11" t="s">
        <v>12</v>
      </c>
      <c r="G1419" s="131" t="s">
        <v>34</v>
      </c>
      <c r="H1419" s="131"/>
      <c r="J1419" s="7">
        <v>140000000</v>
      </c>
    </row>
    <row r="1420" spans="1:10" ht="20.100000000000001" customHeight="1" x14ac:dyDescent="0.25">
      <c r="A1420" s="5" t="s">
        <v>1371</v>
      </c>
      <c r="C1420" s="11" t="s">
        <v>9</v>
      </c>
      <c r="D1420" s="11" t="s">
        <v>11</v>
      </c>
      <c r="E1420" s="11" t="s">
        <v>41</v>
      </c>
      <c r="F1420" s="11" t="s">
        <v>12</v>
      </c>
      <c r="G1420" s="131" t="s">
        <v>7128</v>
      </c>
      <c r="H1420" s="131"/>
      <c r="J1420" s="7">
        <v>1500000</v>
      </c>
    </row>
    <row r="1421" spans="1:10" ht="30" customHeight="1" x14ac:dyDescent="0.25">
      <c r="G1421" s="131" t="s">
        <v>4269</v>
      </c>
      <c r="H1421" s="131"/>
    </row>
    <row r="1422" spans="1:10" ht="20.100000000000001" customHeight="1" x14ac:dyDescent="0.25">
      <c r="A1422" s="6" t="s">
        <v>1249</v>
      </c>
      <c r="B1422" s="6" t="s">
        <v>1373</v>
      </c>
      <c r="J1422" s="8">
        <v>6600000</v>
      </c>
    </row>
    <row r="1423" spans="1:10" ht="20.100000000000001" customHeight="1" x14ac:dyDescent="0.25">
      <c r="A1423" s="5" t="s">
        <v>1376</v>
      </c>
      <c r="C1423" s="11" t="s">
        <v>9</v>
      </c>
      <c r="D1423" s="11" t="s">
        <v>11</v>
      </c>
      <c r="E1423" s="11" t="s">
        <v>41</v>
      </c>
      <c r="F1423" s="11" t="s">
        <v>12</v>
      </c>
      <c r="G1423" s="131" t="s">
        <v>3480</v>
      </c>
      <c r="H1423" s="131"/>
      <c r="J1423" s="7">
        <v>100000</v>
      </c>
    </row>
    <row r="1424" spans="1:10" ht="20.100000000000001" customHeight="1" x14ac:dyDescent="0.25">
      <c r="A1424" s="5" t="s">
        <v>1391</v>
      </c>
      <c r="C1424" s="11" t="s">
        <v>9</v>
      </c>
      <c r="D1424" s="11" t="s">
        <v>11</v>
      </c>
      <c r="E1424" s="11" t="s">
        <v>41</v>
      </c>
      <c r="F1424" s="11" t="s">
        <v>12</v>
      </c>
      <c r="G1424" s="131" t="s">
        <v>7129</v>
      </c>
      <c r="H1424" s="131"/>
      <c r="J1424" s="7">
        <v>6500000</v>
      </c>
    </row>
    <row r="1425" spans="1:10" ht="20.100000000000001" customHeight="1" x14ac:dyDescent="0.25">
      <c r="A1425" s="6" t="s">
        <v>1393</v>
      </c>
      <c r="B1425" s="6" t="s">
        <v>1394</v>
      </c>
      <c r="J1425" s="8">
        <v>2760000</v>
      </c>
    </row>
    <row r="1426" spans="1:10" ht="20.100000000000001" customHeight="1" x14ac:dyDescent="0.25">
      <c r="A1426" s="5" t="s">
        <v>1411</v>
      </c>
      <c r="C1426" s="11" t="s">
        <v>9</v>
      </c>
      <c r="D1426" s="11" t="s">
        <v>11</v>
      </c>
      <c r="E1426" s="11" t="s">
        <v>41</v>
      </c>
      <c r="F1426" s="11" t="s">
        <v>12</v>
      </c>
      <c r="G1426" s="131" t="s">
        <v>3478</v>
      </c>
      <c r="H1426" s="131"/>
      <c r="J1426" s="7">
        <v>260000</v>
      </c>
    </row>
    <row r="1427" spans="1:10" ht="15" customHeight="1" x14ac:dyDescent="0.25">
      <c r="G1427" s="131" t="s">
        <v>5766</v>
      </c>
      <c r="H1427" s="131"/>
    </row>
    <row r="1428" spans="1:10" ht="20.100000000000001" customHeight="1" x14ac:dyDescent="0.25">
      <c r="A1428" s="5" t="s">
        <v>1413</v>
      </c>
      <c r="C1428" s="11" t="s">
        <v>9</v>
      </c>
      <c r="D1428" s="11" t="s">
        <v>11</v>
      </c>
      <c r="E1428" s="11" t="s">
        <v>41</v>
      </c>
      <c r="F1428" s="11" t="s">
        <v>12</v>
      </c>
      <c r="G1428" s="131" t="s">
        <v>1414</v>
      </c>
      <c r="H1428" s="131"/>
      <c r="J1428" s="7">
        <v>2500000</v>
      </c>
    </row>
    <row r="1429" spans="1:10" ht="75" customHeight="1" x14ac:dyDescent="0.25">
      <c r="G1429" s="131" t="s">
        <v>5767</v>
      </c>
      <c r="H1429" s="131"/>
    </row>
    <row r="1430" spans="1:10" ht="20.100000000000001" customHeight="1" x14ac:dyDescent="0.25">
      <c r="A1430" s="6" t="s">
        <v>1416</v>
      </c>
      <c r="B1430" s="6" t="s">
        <v>1417</v>
      </c>
      <c r="J1430" s="8">
        <v>45100000</v>
      </c>
    </row>
    <row r="1431" spans="1:10" ht="20.100000000000001" customHeight="1" x14ac:dyDescent="0.25">
      <c r="A1431" s="5" t="s">
        <v>1419</v>
      </c>
      <c r="C1431" s="11" t="s">
        <v>9</v>
      </c>
      <c r="D1431" s="11" t="s">
        <v>11</v>
      </c>
      <c r="E1431" s="11" t="s">
        <v>41</v>
      </c>
      <c r="F1431" s="11" t="s">
        <v>12</v>
      </c>
      <c r="G1431" s="131" t="s">
        <v>1420</v>
      </c>
      <c r="H1431" s="131"/>
      <c r="J1431" s="7">
        <v>100000</v>
      </c>
    </row>
    <row r="1432" spans="1:10" ht="20.100000000000001" customHeight="1" x14ac:dyDescent="0.25">
      <c r="A1432" s="5" t="s">
        <v>1422</v>
      </c>
      <c r="C1432" s="11" t="s">
        <v>9</v>
      </c>
      <c r="D1432" s="11" t="s">
        <v>11</v>
      </c>
      <c r="E1432" s="11" t="s">
        <v>41</v>
      </c>
      <c r="F1432" s="11" t="s">
        <v>12</v>
      </c>
      <c r="G1432" s="131" t="s">
        <v>1423</v>
      </c>
      <c r="H1432" s="131"/>
      <c r="J1432" s="7">
        <v>45000000</v>
      </c>
    </row>
    <row r="1433" spans="1:10" ht="20.100000000000001" customHeight="1" x14ac:dyDescent="0.25">
      <c r="A1433" s="6" t="s">
        <v>1429</v>
      </c>
      <c r="B1433" s="6" t="s">
        <v>1430</v>
      </c>
      <c r="J1433" s="8">
        <v>109500000</v>
      </c>
    </row>
    <row r="1434" spans="1:10" ht="20.100000000000001" customHeight="1" x14ac:dyDescent="0.25">
      <c r="A1434" s="5" t="s">
        <v>1432</v>
      </c>
      <c r="C1434" s="11" t="s">
        <v>9</v>
      </c>
      <c r="D1434" s="11" t="s">
        <v>11</v>
      </c>
      <c r="E1434" s="11" t="s">
        <v>41</v>
      </c>
      <c r="F1434" s="11" t="s">
        <v>12</v>
      </c>
      <c r="G1434" s="131" t="s">
        <v>7130</v>
      </c>
      <c r="H1434" s="131"/>
      <c r="J1434" s="7">
        <v>109500000</v>
      </c>
    </row>
    <row r="1435" spans="1:10" ht="20.100000000000001" customHeight="1" x14ac:dyDescent="0.25">
      <c r="A1435" s="6" t="s">
        <v>1449</v>
      </c>
      <c r="B1435" s="6" t="s">
        <v>1450</v>
      </c>
      <c r="J1435" s="8">
        <v>23144000</v>
      </c>
    </row>
    <row r="1436" spans="1:10" ht="20.100000000000001" customHeight="1" x14ac:dyDescent="0.25">
      <c r="A1436" s="5" t="s">
        <v>1453</v>
      </c>
      <c r="C1436" s="11" t="s">
        <v>9</v>
      </c>
      <c r="D1436" s="11" t="s">
        <v>11</v>
      </c>
      <c r="E1436" s="11" t="s">
        <v>41</v>
      </c>
      <c r="F1436" s="11" t="s">
        <v>12</v>
      </c>
      <c r="G1436" s="131" t="s">
        <v>39</v>
      </c>
      <c r="H1436" s="131"/>
      <c r="J1436" s="7">
        <v>1000000</v>
      </c>
    </row>
    <row r="1437" spans="1:10" ht="20.100000000000001" customHeight="1" x14ac:dyDescent="0.25">
      <c r="A1437" s="5" t="s">
        <v>1463</v>
      </c>
      <c r="C1437" s="11" t="s">
        <v>9</v>
      </c>
      <c r="D1437" s="11" t="s">
        <v>11</v>
      </c>
      <c r="E1437" s="11" t="s">
        <v>41</v>
      </c>
      <c r="F1437" s="11" t="s">
        <v>12</v>
      </c>
      <c r="G1437" s="131" t="s">
        <v>1464</v>
      </c>
      <c r="H1437" s="131"/>
      <c r="J1437" s="7">
        <v>18500000</v>
      </c>
    </row>
    <row r="1438" spans="1:10" ht="20.100000000000001" customHeight="1" x14ac:dyDescent="0.25">
      <c r="A1438" s="5" t="s">
        <v>1466</v>
      </c>
      <c r="C1438" s="11" t="s">
        <v>9</v>
      </c>
      <c r="D1438" s="11" t="s">
        <v>11</v>
      </c>
      <c r="E1438" s="11" t="s">
        <v>41</v>
      </c>
      <c r="F1438" s="11" t="s">
        <v>12</v>
      </c>
      <c r="G1438" s="131" t="s">
        <v>1467</v>
      </c>
      <c r="H1438" s="131"/>
      <c r="J1438" s="7">
        <v>500000</v>
      </c>
    </row>
    <row r="1439" spans="1:10" ht="30" customHeight="1" x14ac:dyDescent="0.25">
      <c r="A1439" s="5" t="s">
        <v>1469</v>
      </c>
      <c r="C1439" s="11" t="s">
        <v>9</v>
      </c>
      <c r="D1439" s="11" t="s">
        <v>11</v>
      </c>
      <c r="E1439" s="11" t="s">
        <v>41</v>
      </c>
      <c r="F1439" s="11" t="s">
        <v>12</v>
      </c>
      <c r="G1439" s="131" t="s">
        <v>7132</v>
      </c>
      <c r="H1439" s="131"/>
      <c r="J1439" s="7">
        <v>2644000</v>
      </c>
    </row>
    <row r="1440" spans="1:10" ht="30" customHeight="1" x14ac:dyDescent="0.25">
      <c r="A1440" s="5" t="s">
        <v>1471</v>
      </c>
      <c r="C1440" s="11" t="s">
        <v>9</v>
      </c>
      <c r="D1440" s="11" t="s">
        <v>11</v>
      </c>
      <c r="E1440" s="11" t="s">
        <v>41</v>
      </c>
      <c r="F1440" s="11" t="s">
        <v>12</v>
      </c>
      <c r="G1440" s="131" t="s">
        <v>7133</v>
      </c>
      <c r="H1440" s="131"/>
      <c r="J1440" s="7">
        <v>500000</v>
      </c>
    </row>
    <row r="1441" spans="1:10" ht="20.100000000000001" customHeight="1" x14ac:dyDescent="0.25">
      <c r="A1441" s="6" t="s">
        <v>1490</v>
      </c>
      <c r="B1441" s="6" t="s">
        <v>1491</v>
      </c>
      <c r="J1441" s="8">
        <v>500000</v>
      </c>
    </row>
    <row r="1442" spans="1:10" ht="20.100000000000001" customHeight="1" x14ac:dyDescent="0.25">
      <c r="A1442" s="5" t="s">
        <v>1503</v>
      </c>
      <c r="C1442" s="11" t="s">
        <v>9</v>
      </c>
      <c r="D1442" s="11" t="s">
        <v>11</v>
      </c>
      <c r="E1442" s="11" t="s">
        <v>41</v>
      </c>
      <c r="F1442" s="11" t="s">
        <v>12</v>
      </c>
      <c r="G1442" s="131" t="s">
        <v>44</v>
      </c>
      <c r="H1442" s="131"/>
      <c r="J1442" s="7">
        <v>500000</v>
      </c>
    </row>
    <row r="1443" spans="1:10" ht="20.100000000000001" customHeight="1" x14ac:dyDescent="0.25">
      <c r="A1443" s="6" t="s">
        <v>1508</v>
      </c>
      <c r="B1443" s="6" t="s">
        <v>1509</v>
      </c>
      <c r="J1443" s="10">
        <v>59500000</v>
      </c>
    </row>
    <row r="1444" spans="1:10" ht="20.100000000000001" customHeight="1" x14ac:dyDescent="0.25">
      <c r="A1444" s="6" t="s">
        <v>1256</v>
      </c>
      <c r="B1444" s="6" t="s">
        <v>1511</v>
      </c>
      <c r="J1444" s="9">
        <v>49000000</v>
      </c>
    </row>
    <row r="1445" spans="1:10" ht="20.100000000000001" customHeight="1" x14ac:dyDescent="0.25">
      <c r="A1445" s="5" t="s">
        <v>1513</v>
      </c>
      <c r="C1445" s="11" t="s">
        <v>9</v>
      </c>
      <c r="D1445" s="11" t="s">
        <v>11</v>
      </c>
      <c r="E1445" s="11" t="s">
        <v>41</v>
      </c>
      <c r="F1445" s="11" t="s">
        <v>12</v>
      </c>
      <c r="G1445" s="131" t="s">
        <v>45</v>
      </c>
      <c r="H1445" s="131"/>
      <c r="J1445" s="7">
        <v>45000000</v>
      </c>
    </row>
    <row r="1446" spans="1:10" ht="20.100000000000001" customHeight="1" x14ac:dyDescent="0.25">
      <c r="A1446" s="5" t="s">
        <v>1518</v>
      </c>
      <c r="C1446" s="11" t="s">
        <v>9</v>
      </c>
      <c r="D1446" s="11" t="s">
        <v>11</v>
      </c>
      <c r="E1446" s="11" t="s">
        <v>41</v>
      </c>
      <c r="F1446" s="11" t="s">
        <v>12</v>
      </c>
      <c r="G1446" s="131" t="s">
        <v>7135</v>
      </c>
      <c r="H1446" s="131"/>
      <c r="J1446" s="7">
        <v>4000000</v>
      </c>
    </row>
    <row r="1447" spans="1:10" ht="20.100000000000001" customHeight="1" x14ac:dyDescent="0.25">
      <c r="A1447" s="6" t="s">
        <v>1278</v>
      </c>
      <c r="B1447" s="6" t="s">
        <v>1524</v>
      </c>
      <c r="J1447" s="8">
        <v>2000000</v>
      </c>
    </row>
    <row r="1448" spans="1:10" ht="20.100000000000001" customHeight="1" x14ac:dyDescent="0.25">
      <c r="A1448" s="5" t="s">
        <v>1531</v>
      </c>
      <c r="C1448" s="11" t="s">
        <v>9</v>
      </c>
      <c r="D1448" s="11" t="s">
        <v>11</v>
      </c>
      <c r="E1448" s="11" t="s">
        <v>41</v>
      </c>
      <c r="F1448" s="11" t="s">
        <v>12</v>
      </c>
      <c r="G1448" s="131" t="s">
        <v>47</v>
      </c>
      <c r="H1448" s="131"/>
      <c r="J1448" s="7">
        <v>2000000</v>
      </c>
    </row>
    <row r="1449" spans="1:10" ht="20.100000000000001" customHeight="1" x14ac:dyDescent="0.25">
      <c r="A1449" s="6" t="s">
        <v>1292</v>
      </c>
      <c r="B1449" s="6" t="s">
        <v>1535</v>
      </c>
      <c r="J1449" s="8">
        <v>500000</v>
      </c>
    </row>
    <row r="1450" spans="1:10" ht="20.100000000000001" customHeight="1" x14ac:dyDescent="0.25">
      <c r="A1450" s="5" t="s">
        <v>1536</v>
      </c>
      <c r="C1450" s="11" t="s">
        <v>9</v>
      </c>
      <c r="D1450" s="11" t="s">
        <v>11</v>
      </c>
      <c r="E1450" s="11" t="s">
        <v>41</v>
      </c>
      <c r="F1450" s="11" t="s">
        <v>12</v>
      </c>
      <c r="G1450" s="131" t="s">
        <v>1537</v>
      </c>
      <c r="H1450" s="131"/>
      <c r="J1450" s="7">
        <v>100000</v>
      </c>
    </row>
    <row r="1451" spans="1:10" ht="20.100000000000001" customHeight="1" x14ac:dyDescent="0.25">
      <c r="A1451" s="5" t="s">
        <v>1539</v>
      </c>
      <c r="C1451" s="11" t="s">
        <v>9</v>
      </c>
      <c r="D1451" s="11" t="s">
        <v>11</v>
      </c>
      <c r="E1451" s="11" t="s">
        <v>41</v>
      </c>
      <c r="F1451" s="11" t="s">
        <v>12</v>
      </c>
      <c r="G1451" s="131" t="s">
        <v>1540</v>
      </c>
      <c r="H1451" s="131"/>
      <c r="J1451" s="7">
        <v>300000</v>
      </c>
    </row>
    <row r="1452" spans="1:10" ht="30" customHeight="1" x14ac:dyDescent="0.25">
      <c r="A1452" s="5" t="s">
        <v>1544</v>
      </c>
      <c r="C1452" s="11" t="s">
        <v>9</v>
      </c>
      <c r="D1452" s="11" t="s">
        <v>11</v>
      </c>
      <c r="E1452" s="11" t="s">
        <v>41</v>
      </c>
      <c r="F1452" s="11" t="s">
        <v>12</v>
      </c>
      <c r="G1452" s="131" t="s">
        <v>1545</v>
      </c>
      <c r="H1452" s="131"/>
      <c r="J1452" s="7">
        <v>100000</v>
      </c>
    </row>
    <row r="1453" spans="1:10" ht="20.100000000000001" customHeight="1" x14ac:dyDescent="0.25">
      <c r="A1453" s="6" t="s">
        <v>1318</v>
      </c>
      <c r="B1453" s="6" t="s">
        <v>1553</v>
      </c>
      <c r="J1453" s="8">
        <v>1500000</v>
      </c>
    </row>
    <row r="1454" spans="1:10" ht="20.100000000000001" customHeight="1" x14ac:dyDescent="0.25">
      <c r="A1454" s="5" t="s">
        <v>1557</v>
      </c>
      <c r="C1454" s="11" t="s">
        <v>9</v>
      </c>
      <c r="D1454" s="11" t="s">
        <v>11</v>
      </c>
      <c r="E1454" s="11" t="s">
        <v>41</v>
      </c>
      <c r="F1454" s="11" t="s">
        <v>12</v>
      </c>
      <c r="G1454" s="131" t="s">
        <v>51</v>
      </c>
      <c r="H1454" s="131"/>
      <c r="J1454" s="7">
        <v>1500000</v>
      </c>
    </row>
    <row r="1455" spans="1:10" ht="20.100000000000001" customHeight="1" x14ac:dyDescent="0.25">
      <c r="A1455" s="6" t="s">
        <v>1572</v>
      </c>
      <c r="B1455" s="6" t="s">
        <v>1573</v>
      </c>
      <c r="J1455" s="8">
        <v>6500000</v>
      </c>
    </row>
    <row r="1456" spans="1:10" ht="20.100000000000001" customHeight="1" x14ac:dyDescent="0.25">
      <c r="A1456" s="5" t="s">
        <v>1574</v>
      </c>
      <c r="C1456" s="11" t="s">
        <v>9</v>
      </c>
      <c r="D1456" s="11" t="s">
        <v>11</v>
      </c>
      <c r="E1456" s="11" t="s">
        <v>41</v>
      </c>
      <c r="F1456" s="11" t="s">
        <v>12</v>
      </c>
      <c r="G1456" s="131" t="s">
        <v>1575</v>
      </c>
      <c r="H1456" s="131"/>
      <c r="J1456" s="7">
        <v>400000</v>
      </c>
    </row>
    <row r="1457" spans="1:10" ht="20.100000000000001" customHeight="1" x14ac:dyDescent="0.25">
      <c r="A1457" s="5" t="s">
        <v>1580</v>
      </c>
      <c r="C1457" s="11" t="s">
        <v>9</v>
      </c>
      <c r="D1457" s="11" t="s">
        <v>11</v>
      </c>
      <c r="E1457" s="11" t="s">
        <v>41</v>
      </c>
      <c r="F1457" s="11" t="s">
        <v>12</v>
      </c>
      <c r="G1457" s="131" t="s">
        <v>1581</v>
      </c>
      <c r="H1457" s="131"/>
      <c r="J1457" s="7">
        <v>4500000</v>
      </c>
    </row>
    <row r="1458" spans="1:10" ht="20.100000000000001" customHeight="1" x14ac:dyDescent="0.25">
      <c r="A1458" s="5" t="s">
        <v>1582</v>
      </c>
      <c r="C1458" s="11" t="s">
        <v>9</v>
      </c>
      <c r="D1458" s="11" t="s">
        <v>11</v>
      </c>
      <c r="E1458" s="11" t="s">
        <v>41</v>
      </c>
      <c r="F1458" s="11" t="s">
        <v>12</v>
      </c>
      <c r="G1458" s="131" t="s">
        <v>52</v>
      </c>
      <c r="H1458" s="131"/>
      <c r="J1458" s="7">
        <v>500000</v>
      </c>
    </row>
    <row r="1459" spans="1:10" ht="20.100000000000001" customHeight="1" x14ac:dyDescent="0.25">
      <c r="A1459" s="5" t="s">
        <v>1584</v>
      </c>
      <c r="C1459" s="11" t="s">
        <v>9</v>
      </c>
      <c r="D1459" s="11" t="s">
        <v>11</v>
      </c>
      <c r="E1459" s="11" t="s">
        <v>41</v>
      </c>
      <c r="F1459" s="11" t="s">
        <v>12</v>
      </c>
      <c r="G1459" s="131" t="s">
        <v>1585</v>
      </c>
      <c r="H1459" s="131"/>
      <c r="J1459" s="7">
        <v>1000000</v>
      </c>
    </row>
    <row r="1460" spans="1:10" ht="20.100000000000001" customHeight="1" x14ac:dyDescent="0.25">
      <c r="A1460" s="5" t="s">
        <v>1593</v>
      </c>
      <c r="C1460" s="11" t="s">
        <v>9</v>
      </c>
      <c r="D1460" s="11" t="s">
        <v>11</v>
      </c>
      <c r="E1460" s="11" t="s">
        <v>41</v>
      </c>
      <c r="F1460" s="11" t="s">
        <v>12</v>
      </c>
      <c r="G1460" s="131" t="s">
        <v>1594</v>
      </c>
      <c r="H1460" s="131"/>
      <c r="J1460" s="7">
        <v>100000</v>
      </c>
    </row>
    <row r="1461" spans="1:10" ht="20.100000000000001" customHeight="1" x14ac:dyDescent="0.25">
      <c r="A1461" s="6" t="s">
        <v>1714</v>
      </c>
      <c r="B1461" s="6" t="s">
        <v>1715</v>
      </c>
      <c r="J1461" s="10">
        <v>4000000</v>
      </c>
    </row>
    <row r="1462" spans="1:10" ht="20.100000000000001" customHeight="1" x14ac:dyDescent="0.25">
      <c r="A1462" s="6" t="s">
        <v>1751</v>
      </c>
      <c r="B1462" s="6" t="s">
        <v>1752</v>
      </c>
      <c r="J1462" s="9">
        <v>4000000</v>
      </c>
    </row>
    <row r="1463" spans="1:10" ht="20.100000000000001" customHeight="1" x14ac:dyDescent="0.25">
      <c r="A1463" s="5" t="s">
        <v>1757</v>
      </c>
      <c r="C1463" s="11" t="s">
        <v>16</v>
      </c>
      <c r="D1463" s="11" t="s">
        <v>56</v>
      </c>
      <c r="E1463" s="11" t="s">
        <v>41</v>
      </c>
      <c r="F1463" s="11" t="s">
        <v>12</v>
      </c>
      <c r="G1463" s="131" t="s">
        <v>57</v>
      </c>
      <c r="H1463" s="131"/>
      <c r="J1463" s="7">
        <v>4000000</v>
      </c>
    </row>
    <row r="1464" spans="1:10" ht="20.100000000000001" customHeight="1" x14ac:dyDescent="0.25">
      <c r="A1464" s="6" t="s">
        <v>1759</v>
      </c>
      <c r="B1464" s="6" t="s">
        <v>1760</v>
      </c>
      <c r="J1464" s="10">
        <v>23200000</v>
      </c>
    </row>
    <row r="1465" spans="1:10" ht="20.100000000000001" customHeight="1" x14ac:dyDescent="0.25">
      <c r="A1465" s="6" t="s">
        <v>1761</v>
      </c>
      <c r="B1465" s="6" t="s">
        <v>1762</v>
      </c>
      <c r="J1465" s="12">
        <v>18200000</v>
      </c>
    </row>
    <row r="1466" spans="1:10" ht="20.100000000000001" customHeight="1" x14ac:dyDescent="0.25">
      <c r="A1466" s="6" t="s">
        <v>1767</v>
      </c>
      <c r="B1466" s="6" t="s">
        <v>7149</v>
      </c>
      <c r="J1466" s="9">
        <v>18200000</v>
      </c>
    </row>
    <row r="1467" spans="1:10" ht="20.100000000000001" customHeight="1" x14ac:dyDescent="0.25">
      <c r="A1467" s="5" t="s">
        <v>1767</v>
      </c>
      <c r="C1467" s="11" t="s">
        <v>9</v>
      </c>
      <c r="D1467" s="11" t="s">
        <v>41</v>
      </c>
      <c r="E1467" s="11" t="s">
        <v>41</v>
      </c>
      <c r="F1467" s="11" t="s">
        <v>1881</v>
      </c>
      <c r="G1467" s="131" t="s">
        <v>21</v>
      </c>
      <c r="H1467" s="131"/>
      <c r="J1467" s="7">
        <v>12700000</v>
      </c>
    </row>
    <row r="1468" spans="1:10" ht="60" customHeight="1" x14ac:dyDescent="0.25">
      <c r="G1468" s="131" t="s">
        <v>4802</v>
      </c>
      <c r="H1468" s="131"/>
    </row>
    <row r="1469" spans="1:10" ht="20.100000000000001" customHeight="1" x14ac:dyDescent="0.25">
      <c r="G1469" s="131" t="s">
        <v>2101</v>
      </c>
      <c r="H1469" s="131"/>
    </row>
    <row r="1470" spans="1:10" ht="20.100000000000001" customHeight="1" x14ac:dyDescent="0.25">
      <c r="A1470" s="5" t="s">
        <v>1767</v>
      </c>
      <c r="C1470" s="11" t="s">
        <v>9</v>
      </c>
      <c r="D1470" s="11" t="s">
        <v>41</v>
      </c>
      <c r="E1470" s="11" t="s">
        <v>41</v>
      </c>
      <c r="F1470" s="11" t="s">
        <v>1278</v>
      </c>
      <c r="G1470" s="131" t="s">
        <v>21</v>
      </c>
      <c r="H1470" s="131"/>
      <c r="J1470" s="7">
        <v>5500000</v>
      </c>
    </row>
    <row r="1471" spans="1:10" ht="60" customHeight="1" x14ac:dyDescent="0.25">
      <c r="G1471" s="131" t="s">
        <v>4803</v>
      </c>
      <c r="H1471" s="131"/>
    </row>
    <row r="1472" spans="1:10" ht="20.100000000000001" customHeight="1" x14ac:dyDescent="0.25">
      <c r="G1472" s="131" t="s">
        <v>2101</v>
      </c>
      <c r="H1472" s="131"/>
    </row>
    <row r="1473" spans="1:10" ht="20.100000000000001" customHeight="1" x14ac:dyDescent="0.25">
      <c r="A1473" s="6" t="s">
        <v>1784</v>
      </c>
      <c r="B1473" s="6" t="s">
        <v>1785</v>
      </c>
      <c r="J1473" s="8">
        <v>5000000</v>
      </c>
    </row>
    <row r="1474" spans="1:10" ht="20.100000000000001" customHeight="1" x14ac:dyDescent="0.25">
      <c r="A1474" s="5" t="s">
        <v>1792</v>
      </c>
      <c r="C1474" s="11" t="s">
        <v>9</v>
      </c>
      <c r="D1474" s="11" t="s">
        <v>59</v>
      </c>
      <c r="E1474" s="11" t="s">
        <v>41</v>
      </c>
      <c r="F1474" s="11" t="s">
        <v>12</v>
      </c>
      <c r="G1474" s="131" t="s">
        <v>7156</v>
      </c>
      <c r="H1474" s="131"/>
      <c r="J1474" s="7">
        <v>5000000</v>
      </c>
    </row>
    <row r="1475" spans="1:10" ht="30" customHeight="1" x14ac:dyDescent="0.25">
      <c r="G1475" s="131" t="s">
        <v>4505</v>
      </c>
      <c r="H1475" s="131"/>
    </row>
    <row r="1478" spans="1:10" x14ac:dyDescent="0.25">
      <c r="A1478" s="117" t="s">
        <v>4502</v>
      </c>
      <c r="B1478" s="88"/>
      <c r="C1478" s="88"/>
      <c r="D1478" s="88"/>
      <c r="E1478" s="88"/>
      <c r="F1478" s="88"/>
      <c r="G1478" s="88"/>
      <c r="H1478" s="88"/>
    </row>
    <row r="1480" spans="1:10" x14ac:dyDescent="0.25">
      <c r="A1480" s="132" t="s">
        <v>2092</v>
      </c>
      <c r="B1480" s="132"/>
      <c r="C1480" s="132"/>
      <c r="D1480" s="132"/>
      <c r="E1480" s="132"/>
      <c r="F1480" s="132"/>
      <c r="G1480" s="132"/>
      <c r="H1480" s="132"/>
      <c r="I1480" s="132"/>
      <c r="J1480" s="132"/>
    </row>
    <row r="1482" spans="1:10" x14ac:dyDescent="0.25">
      <c r="D1482" s="6" t="s">
        <v>2140</v>
      </c>
      <c r="E1482" s="6" t="s">
        <v>2100</v>
      </c>
    </row>
    <row r="1483" spans="1:10" ht="15.75" thickBot="1" x14ac:dyDescent="0.3">
      <c r="F1483" s="6" t="s">
        <v>2103</v>
      </c>
      <c r="J1483" s="14">
        <v>1415724000</v>
      </c>
    </row>
    <row r="1484" spans="1:10" x14ac:dyDescent="0.25">
      <c r="D1484" s="5" t="s">
        <v>9</v>
      </c>
      <c r="E1484" s="5" t="s">
        <v>2139</v>
      </c>
      <c r="J1484" s="7">
        <v>1338724000</v>
      </c>
    </row>
    <row r="1485" spans="1:10" x14ac:dyDescent="0.25">
      <c r="D1485" s="5" t="s">
        <v>16</v>
      </c>
      <c r="E1485" s="5" t="s">
        <v>2145</v>
      </c>
      <c r="J1485" s="7">
        <v>77000000</v>
      </c>
    </row>
    <row r="1488" spans="1:10" x14ac:dyDescent="0.25">
      <c r="A1488" s="132" t="s">
        <v>2091</v>
      </c>
      <c r="B1488" s="132"/>
      <c r="C1488" s="132"/>
      <c r="D1488" s="132"/>
      <c r="E1488" s="132"/>
      <c r="F1488" s="132"/>
      <c r="G1488" s="132"/>
      <c r="H1488" s="132"/>
      <c r="I1488" s="132"/>
      <c r="J1488" s="132"/>
    </row>
    <row r="1489" spans="1:10" x14ac:dyDescent="0.25">
      <c r="A1489" s="86" t="s">
        <v>2097</v>
      </c>
      <c r="C1489" s="86" t="s">
        <v>2098</v>
      </c>
      <c r="D1489" s="86" t="s">
        <v>3</v>
      </c>
      <c r="E1489" s="86" t="s">
        <v>2099</v>
      </c>
      <c r="F1489" s="86" t="s">
        <v>1880</v>
      </c>
      <c r="G1489" s="6" t="s">
        <v>2100</v>
      </c>
      <c r="J1489" s="86" t="s">
        <v>8713</v>
      </c>
    </row>
    <row r="1491" spans="1:10" ht="15.75" thickBot="1" x14ac:dyDescent="0.3">
      <c r="G1491" s="13" t="s">
        <v>2103</v>
      </c>
      <c r="J1491" s="14">
        <v>1415724000</v>
      </c>
    </row>
    <row r="1492" spans="1:10" ht="20.100000000000001" customHeight="1" x14ac:dyDescent="0.25">
      <c r="A1492" s="6" t="s">
        <v>1232</v>
      </c>
      <c r="B1492" s="6" t="s">
        <v>1233</v>
      </c>
      <c r="J1492" s="10">
        <v>1190860000</v>
      </c>
    </row>
    <row r="1493" spans="1:10" ht="20.100000000000001" customHeight="1" x14ac:dyDescent="0.25">
      <c r="A1493" s="6" t="s">
        <v>9</v>
      </c>
      <c r="B1493" s="6" t="s">
        <v>1237</v>
      </c>
      <c r="J1493" s="9">
        <v>370052000</v>
      </c>
    </row>
    <row r="1494" spans="1:10" ht="20.100000000000001" customHeight="1" x14ac:dyDescent="0.25">
      <c r="A1494" s="5" t="s">
        <v>1240</v>
      </c>
      <c r="C1494" s="11" t="s">
        <v>9</v>
      </c>
      <c r="D1494" s="11" t="s">
        <v>10</v>
      </c>
      <c r="E1494" s="11" t="s">
        <v>41</v>
      </c>
      <c r="F1494" s="11" t="s">
        <v>12</v>
      </c>
      <c r="G1494" s="131" t="s">
        <v>7116</v>
      </c>
      <c r="H1494" s="131"/>
      <c r="J1494" s="7">
        <v>370052000</v>
      </c>
    </row>
    <row r="1495" spans="1:10" ht="20.100000000000001" customHeight="1" x14ac:dyDescent="0.25">
      <c r="A1495" s="6" t="s">
        <v>1257</v>
      </c>
      <c r="B1495" s="6" t="s">
        <v>1258</v>
      </c>
      <c r="J1495" s="8">
        <v>90900000</v>
      </c>
    </row>
    <row r="1496" spans="1:10" ht="20.100000000000001" customHeight="1" x14ac:dyDescent="0.25">
      <c r="A1496" s="5" t="s">
        <v>1269</v>
      </c>
      <c r="C1496" s="11" t="s">
        <v>9</v>
      </c>
      <c r="D1496" s="11" t="s">
        <v>10</v>
      </c>
      <c r="E1496" s="11" t="s">
        <v>41</v>
      </c>
      <c r="F1496" s="11" t="s">
        <v>12</v>
      </c>
      <c r="G1496" s="131" t="s">
        <v>117</v>
      </c>
      <c r="H1496" s="131"/>
      <c r="J1496" s="7">
        <v>90900000</v>
      </c>
    </row>
    <row r="1497" spans="1:10" ht="20.100000000000001" customHeight="1" x14ac:dyDescent="0.25">
      <c r="A1497" s="6" t="s">
        <v>1279</v>
      </c>
      <c r="B1497" s="6" t="s">
        <v>1280</v>
      </c>
      <c r="J1497" s="8">
        <v>549509000</v>
      </c>
    </row>
    <row r="1498" spans="1:10" ht="20.100000000000001" customHeight="1" x14ac:dyDescent="0.25">
      <c r="A1498" s="5" t="s">
        <v>1282</v>
      </c>
      <c r="C1498" s="11" t="s">
        <v>9</v>
      </c>
      <c r="D1498" s="11" t="s">
        <v>10</v>
      </c>
      <c r="E1498" s="11" t="s">
        <v>41</v>
      </c>
      <c r="F1498" s="11" t="s">
        <v>12</v>
      </c>
      <c r="G1498" s="131" t="s">
        <v>1283</v>
      </c>
      <c r="H1498" s="131"/>
      <c r="J1498" s="7">
        <v>193340000</v>
      </c>
    </row>
    <row r="1499" spans="1:10" ht="20.100000000000001" customHeight="1" x14ac:dyDescent="0.25">
      <c r="A1499" s="5" t="s">
        <v>1286</v>
      </c>
      <c r="C1499" s="11" t="s">
        <v>9</v>
      </c>
      <c r="D1499" s="11" t="s">
        <v>10</v>
      </c>
      <c r="E1499" s="11" t="s">
        <v>41</v>
      </c>
      <c r="F1499" s="11" t="s">
        <v>12</v>
      </c>
      <c r="G1499" s="131" t="s">
        <v>1287</v>
      </c>
      <c r="H1499" s="131"/>
      <c r="J1499" s="7">
        <v>7359000</v>
      </c>
    </row>
    <row r="1500" spans="1:10" ht="20.100000000000001" customHeight="1" x14ac:dyDescent="0.25">
      <c r="A1500" s="5" t="s">
        <v>1290</v>
      </c>
      <c r="C1500" s="11" t="s">
        <v>16</v>
      </c>
      <c r="D1500" s="11" t="s">
        <v>10</v>
      </c>
      <c r="E1500" s="11" t="s">
        <v>41</v>
      </c>
      <c r="F1500" s="11" t="s">
        <v>12</v>
      </c>
      <c r="G1500" s="131" t="s">
        <v>17</v>
      </c>
      <c r="H1500" s="131"/>
      <c r="J1500" s="7">
        <v>77000000</v>
      </c>
    </row>
    <row r="1501" spans="1:10" ht="20.100000000000001" customHeight="1" x14ac:dyDescent="0.25">
      <c r="A1501" s="5" t="s">
        <v>1293</v>
      </c>
      <c r="C1501" s="11" t="s">
        <v>9</v>
      </c>
      <c r="D1501" s="11" t="s">
        <v>10</v>
      </c>
      <c r="E1501" s="11" t="s">
        <v>41</v>
      </c>
      <c r="F1501" s="11" t="s">
        <v>12</v>
      </c>
      <c r="G1501" s="131" t="s">
        <v>18</v>
      </c>
      <c r="H1501" s="131"/>
      <c r="J1501" s="7">
        <v>64000000</v>
      </c>
    </row>
    <row r="1502" spans="1:10" ht="20.100000000000001" customHeight="1" x14ac:dyDescent="0.25">
      <c r="A1502" s="5" t="s">
        <v>1296</v>
      </c>
      <c r="C1502" s="11" t="s">
        <v>9</v>
      </c>
      <c r="D1502" s="11" t="s">
        <v>10</v>
      </c>
      <c r="E1502" s="11" t="s">
        <v>41</v>
      </c>
      <c r="F1502" s="11" t="s">
        <v>12</v>
      </c>
      <c r="G1502" s="131" t="s">
        <v>19</v>
      </c>
      <c r="H1502" s="131"/>
      <c r="J1502" s="7">
        <v>207810000</v>
      </c>
    </row>
    <row r="1503" spans="1:10" ht="20.100000000000001" customHeight="1" x14ac:dyDescent="0.25">
      <c r="A1503" s="6" t="s">
        <v>1299</v>
      </c>
      <c r="B1503" s="6" t="s">
        <v>1300</v>
      </c>
      <c r="J1503" s="10">
        <v>90999000</v>
      </c>
    </row>
    <row r="1504" spans="1:10" ht="20.100000000000001" customHeight="1" x14ac:dyDescent="0.25">
      <c r="A1504" s="6" t="s">
        <v>1303</v>
      </c>
      <c r="B1504" s="6" t="s">
        <v>7118</v>
      </c>
      <c r="J1504" s="9">
        <v>86300000</v>
      </c>
    </row>
    <row r="1505" spans="1:10" ht="20.100000000000001" customHeight="1" x14ac:dyDescent="0.25">
      <c r="A1505" s="5" t="s">
        <v>1303</v>
      </c>
      <c r="C1505" s="11" t="s">
        <v>9</v>
      </c>
      <c r="D1505" s="11" t="s">
        <v>20</v>
      </c>
      <c r="E1505" s="11" t="s">
        <v>41</v>
      </c>
      <c r="F1505" s="11" t="s">
        <v>1881</v>
      </c>
      <c r="G1505" s="131" t="s">
        <v>21</v>
      </c>
      <c r="H1505" s="131"/>
      <c r="J1505" s="7">
        <v>86300000</v>
      </c>
    </row>
    <row r="1506" spans="1:10" ht="60" customHeight="1" x14ac:dyDescent="0.25">
      <c r="G1506" s="131" t="s">
        <v>4797</v>
      </c>
      <c r="H1506" s="131"/>
    </row>
    <row r="1507" spans="1:10" ht="20.100000000000001" customHeight="1" x14ac:dyDescent="0.25">
      <c r="G1507" s="131" t="s">
        <v>2101</v>
      </c>
      <c r="H1507" s="131"/>
    </row>
    <row r="1508" spans="1:10" ht="20.100000000000001" customHeight="1" x14ac:dyDescent="0.25">
      <c r="A1508" s="6" t="s">
        <v>1316</v>
      </c>
      <c r="B1508" s="6" t="s">
        <v>7122</v>
      </c>
      <c r="J1508" s="8">
        <v>4699000</v>
      </c>
    </row>
    <row r="1509" spans="1:10" ht="20.100000000000001" customHeight="1" x14ac:dyDescent="0.25">
      <c r="A1509" s="5" t="s">
        <v>1316</v>
      </c>
      <c r="C1509" s="11" t="s">
        <v>9</v>
      </c>
      <c r="D1509" s="11" t="s">
        <v>20</v>
      </c>
      <c r="E1509" s="11" t="s">
        <v>41</v>
      </c>
      <c r="F1509" s="11" t="s">
        <v>1881</v>
      </c>
      <c r="G1509" s="131" t="s">
        <v>23</v>
      </c>
      <c r="H1509" s="131"/>
      <c r="J1509" s="7">
        <v>4699000</v>
      </c>
    </row>
    <row r="1510" spans="1:10" ht="30" customHeight="1" x14ac:dyDescent="0.25">
      <c r="G1510" s="131" t="s">
        <v>4798</v>
      </c>
      <c r="H1510" s="131"/>
    </row>
    <row r="1511" spans="1:10" ht="20.100000000000001" customHeight="1" x14ac:dyDescent="0.25">
      <c r="G1511" s="131" t="s">
        <v>2102</v>
      </c>
      <c r="H1511" s="131"/>
    </row>
    <row r="1512" spans="1:10" ht="20.100000000000001" customHeight="1" x14ac:dyDescent="0.25">
      <c r="A1512" s="6" t="s">
        <v>1319</v>
      </c>
      <c r="B1512" s="6" t="s">
        <v>1320</v>
      </c>
      <c r="J1512" s="10">
        <v>89400000</v>
      </c>
    </row>
    <row r="1513" spans="1:10" ht="20.100000000000001" customHeight="1" x14ac:dyDescent="0.25">
      <c r="A1513" s="6" t="s">
        <v>1322</v>
      </c>
      <c r="B1513" s="6" t="s">
        <v>7123</v>
      </c>
      <c r="J1513" s="9">
        <v>47400000</v>
      </c>
    </row>
    <row r="1514" spans="1:10" ht="20.100000000000001" customHeight="1" x14ac:dyDescent="0.25">
      <c r="A1514" s="5" t="s">
        <v>1322</v>
      </c>
      <c r="C1514" s="11" t="s">
        <v>9</v>
      </c>
      <c r="D1514" s="11" t="s">
        <v>20</v>
      </c>
      <c r="E1514" s="11" t="s">
        <v>41</v>
      </c>
      <c r="F1514" s="11" t="s">
        <v>1881</v>
      </c>
      <c r="G1514" s="131" t="s">
        <v>21</v>
      </c>
      <c r="H1514" s="131"/>
      <c r="J1514" s="7">
        <v>47400000</v>
      </c>
    </row>
    <row r="1515" spans="1:10" ht="60" customHeight="1" x14ac:dyDescent="0.25">
      <c r="G1515" s="131" t="s">
        <v>4799</v>
      </c>
      <c r="H1515" s="131"/>
    </row>
    <row r="1516" spans="1:10" ht="20.100000000000001" customHeight="1" x14ac:dyDescent="0.25">
      <c r="G1516" s="131" t="s">
        <v>2101</v>
      </c>
      <c r="H1516" s="131"/>
    </row>
    <row r="1517" spans="1:10" ht="20.100000000000001" customHeight="1" x14ac:dyDescent="0.25">
      <c r="A1517" s="6" t="s">
        <v>1324</v>
      </c>
      <c r="B1517" s="6" t="s">
        <v>7124</v>
      </c>
      <c r="J1517" s="8">
        <v>14000000</v>
      </c>
    </row>
    <row r="1518" spans="1:10" ht="20.100000000000001" customHeight="1" x14ac:dyDescent="0.25">
      <c r="A1518" s="5" t="s">
        <v>1324</v>
      </c>
      <c r="C1518" s="11" t="s">
        <v>9</v>
      </c>
      <c r="D1518" s="11" t="s">
        <v>20</v>
      </c>
      <c r="E1518" s="11" t="s">
        <v>41</v>
      </c>
      <c r="F1518" s="11" t="s">
        <v>1881</v>
      </c>
      <c r="G1518" s="131" t="s">
        <v>21</v>
      </c>
      <c r="H1518" s="131"/>
      <c r="J1518" s="7">
        <v>14000000</v>
      </c>
    </row>
    <row r="1519" spans="1:10" ht="45" customHeight="1" x14ac:dyDescent="0.25">
      <c r="G1519" s="131" t="s">
        <v>4800</v>
      </c>
      <c r="H1519" s="131"/>
    </row>
    <row r="1520" spans="1:10" ht="20.100000000000001" customHeight="1" x14ac:dyDescent="0.25">
      <c r="G1520" s="131" t="s">
        <v>2101</v>
      </c>
      <c r="H1520" s="131"/>
    </row>
    <row r="1521" spans="1:10" ht="20.100000000000001" customHeight="1" x14ac:dyDescent="0.25">
      <c r="A1521" s="6" t="s">
        <v>1326</v>
      </c>
      <c r="B1521" s="6" t="s">
        <v>7125</v>
      </c>
      <c r="J1521" s="8">
        <v>28000000</v>
      </c>
    </row>
    <row r="1522" spans="1:10" ht="20.100000000000001" customHeight="1" x14ac:dyDescent="0.25">
      <c r="A1522" s="5" t="s">
        <v>1326</v>
      </c>
      <c r="C1522" s="11" t="s">
        <v>9</v>
      </c>
      <c r="D1522" s="11" t="s">
        <v>20</v>
      </c>
      <c r="E1522" s="11" t="s">
        <v>41</v>
      </c>
      <c r="F1522" s="11" t="s">
        <v>1881</v>
      </c>
      <c r="G1522" s="131" t="s">
        <v>21</v>
      </c>
      <c r="H1522" s="131"/>
      <c r="J1522" s="7">
        <v>28000000</v>
      </c>
    </row>
    <row r="1523" spans="1:10" ht="45" customHeight="1" x14ac:dyDescent="0.25">
      <c r="G1523" s="131" t="s">
        <v>4801</v>
      </c>
      <c r="H1523" s="131"/>
    </row>
    <row r="1524" spans="1:10" ht="20.100000000000001" customHeight="1" x14ac:dyDescent="0.25">
      <c r="G1524" s="131" t="s">
        <v>2101</v>
      </c>
      <c r="H1524" s="131"/>
    </row>
    <row r="1525" spans="1:10" ht="20.100000000000001" customHeight="1" x14ac:dyDescent="0.25">
      <c r="A1525" s="6" t="s">
        <v>1344</v>
      </c>
      <c r="B1525" s="6" t="s">
        <v>1345</v>
      </c>
      <c r="J1525" s="10">
        <v>179704000</v>
      </c>
    </row>
    <row r="1526" spans="1:10" ht="20.100000000000001" customHeight="1" x14ac:dyDescent="0.25">
      <c r="A1526" s="6" t="s">
        <v>1231</v>
      </c>
      <c r="B1526" s="6" t="s">
        <v>3252</v>
      </c>
      <c r="J1526" s="9">
        <v>29000000</v>
      </c>
    </row>
    <row r="1527" spans="1:10" ht="20.100000000000001" customHeight="1" x14ac:dyDescent="0.25">
      <c r="A1527" s="5" t="s">
        <v>1353</v>
      </c>
      <c r="C1527" s="11" t="s">
        <v>9</v>
      </c>
      <c r="D1527" s="11" t="s">
        <v>11</v>
      </c>
      <c r="E1527" s="11" t="s">
        <v>41</v>
      </c>
      <c r="F1527" s="11" t="s">
        <v>12</v>
      </c>
      <c r="G1527" s="131" t="s">
        <v>1354</v>
      </c>
      <c r="H1527" s="131"/>
      <c r="J1527" s="7">
        <v>17000000</v>
      </c>
    </row>
    <row r="1528" spans="1:10" ht="20.100000000000001" customHeight="1" x14ac:dyDescent="0.25">
      <c r="A1528" s="5" t="s">
        <v>1356</v>
      </c>
      <c r="C1528" s="11" t="s">
        <v>9</v>
      </c>
      <c r="D1528" s="11" t="s">
        <v>11</v>
      </c>
      <c r="E1528" s="11" t="s">
        <v>41</v>
      </c>
      <c r="F1528" s="11" t="s">
        <v>12</v>
      </c>
      <c r="G1528" s="131" t="s">
        <v>7126</v>
      </c>
      <c r="H1528" s="131"/>
      <c r="J1528" s="7">
        <v>12000000</v>
      </c>
    </row>
    <row r="1529" spans="1:10" ht="20.100000000000001" customHeight="1" x14ac:dyDescent="0.25">
      <c r="A1529" s="6" t="s">
        <v>1239</v>
      </c>
      <c r="B1529" s="6" t="s">
        <v>1360</v>
      </c>
      <c r="J1529" s="8">
        <v>56308000</v>
      </c>
    </row>
    <row r="1530" spans="1:10" ht="20.100000000000001" customHeight="1" x14ac:dyDescent="0.25">
      <c r="A1530" s="5" t="s">
        <v>1361</v>
      </c>
      <c r="C1530" s="11" t="s">
        <v>9</v>
      </c>
      <c r="D1530" s="11" t="s">
        <v>11</v>
      </c>
      <c r="E1530" s="11" t="s">
        <v>41</v>
      </c>
      <c r="F1530" s="11" t="s">
        <v>12</v>
      </c>
      <c r="G1530" s="131" t="s">
        <v>7127</v>
      </c>
      <c r="H1530" s="131"/>
      <c r="J1530" s="7">
        <v>15308000</v>
      </c>
    </row>
    <row r="1531" spans="1:10" ht="20.100000000000001" customHeight="1" x14ac:dyDescent="0.25">
      <c r="A1531" s="5" t="s">
        <v>1364</v>
      </c>
      <c r="C1531" s="11" t="s">
        <v>9</v>
      </c>
      <c r="D1531" s="11" t="s">
        <v>11</v>
      </c>
      <c r="E1531" s="11" t="s">
        <v>41</v>
      </c>
      <c r="F1531" s="11" t="s">
        <v>12</v>
      </c>
      <c r="G1531" s="131" t="s">
        <v>1365</v>
      </c>
      <c r="H1531" s="131"/>
      <c r="J1531" s="7">
        <v>11000000</v>
      </c>
    </row>
    <row r="1532" spans="1:10" ht="20.100000000000001" customHeight="1" x14ac:dyDescent="0.25">
      <c r="A1532" s="5" t="s">
        <v>1369</v>
      </c>
      <c r="C1532" s="11" t="s">
        <v>9</v>
      </c>
      <c r="D1532" s="11" t="s">
        <v>11</v>
      </c>
      <c r="E1532" s="11" t="s">
        <v>41</v>
      </c>
      <c r="F1532" s="11" t="s">
        <v>12</v>
      </c>
      <c r="G1532" s="131" t="s">
        <v>34</v>
      </c>
      <c r="H1532" s="131"/>
      <c r="J1532" s="7">
        <v>29600000</v>
      </c>
    </row>
    <row r="1533" spans="1:10" ht="20.100000000000001" customHeight="1" x14ac:dyDescent="0.25">
      <c r="A1533" s="5" t="s">
        <v>1371</v>
      </c>
      <c r="C1533" s="11" t="s">
        <v>9</v>
      </c>
      <c r="D1533" s="11" t="s">
        <v>11</v>
      </c>
      <c r="E1533" s="11" t="s">
        <v>41</v>
      </c>
      <c r="F1533" s="11" t="s">
        <v>12</v>
      </c>
      <c r="G1533" s="131" t="s">
        <v>7128</v>
      </c>
      <c r="H1533" s="131"/>
      <c r="J1533" s="7">
        <v>400000</v>
      </c>
    </row>
    <row r="1534" spans="1:10" ht="30" customHeight="1" x14ac:dyDescent="0.25">
      <c r="G1534" s="131" t="s">
        <v>4270</v>
      </c>
      <c r="H1534" s="131"/>
    </row>
    <row r="1535" spans="1:10" ht="20.100000000000001" customHeight="1" x14ac:dyDescent="0.25">
      <c r="A1535" s="6" t="s">
        <v>1249</v>
      </c>
      <c r="B1535" s="6" t="s">
        <v>1373</v>
      </c>
      <c r="J1535" s="8">
        <v>4700000</v>
      </c>
    </row>
    <row r="1536" spans="1:10" ht="20.100000000000001" customHeight="1" x14ac:dyDescent="0.25">
      <c r="A1536" s="5" t="s">
        <v>1376</v>
      </c>
      <c r="C1536" s="11" t="s">
        <v>9</v>
      </c>
      <c r="D1536" s="11" t="s">
        <v>11</v>
      </c>
      <c r="E1536" s="11" t="s">
        <v>41</v>
      </c>
      <c r="F1536" s="11" t="s">
        <v>12</v>
      </c>
      <c r="G1536" s="131" t="s">
        <v>3480</v>
      </c>
      <c r="H1536" s="131"/>
      <c r="J1536" s="7">
        <v>800000</v>
      </c>
    </row>
    <row r="1537" spans="1:10" ht="20.100000000000001" customHeight="1" x14ac:dyDescent="0.25">
      <c r="A1537" s="5" t="s">
        <v>1391</v>
      </c>
      <c r="C1537" s="11" t="s">
        <v>9</v>
      </c>
      <c r="D1537" s="11" t="s">
        <v>11</v>
      </c>
      <c r="E1537" s="11" t="s">
        <v>41</v>
      </c>
      <c r="F1537" s="11" t="s">
        <v>12</v>
      </c>
      <c r="G1537" s="131" t="s">
        <v>7129</v>
      </c>
      <c r="H1537" s="131"/>
      <c r="J1537" s="7">
        <v>3900000</v>
      </c>
    </row>
    <row r="1538" spans="1:10" ht="20.100000000000001" customHeight="1" x14ac:dyDescent="0.25">
      <c r="A1538" s="6" t="s">
        <v>1393</v>
      </c>
      <c r="B1538" s="6" t="s">
        <v>1394</v>
      </c>
      <c r="J1538" s="8">
        <v>640000</v>
      </c>
    </row>
    <row r="1539" spans="1:10" ht="20.100000000000001" customHeight="1" x14ac:dyDescent="0.25">
      <c r="A1539" s="5" t="s">
        <v>1411</v>
      </c>
      <c r="C1539" s="11" t="s">
        <v>9</v>
      </c>
      <c r="D1539" s="11" t="s">
        <v>11</v>
      </c>
      <c r="E1539" s="11" t="s">
        <v>41</v>
      </c>
      <c r="F1539" s="11" t="s">
        <v>12</v>
      </c>
      <c r="G1539" s="131" t="s">
        <v>3478</v>
      </c>
      <c r="H1539" s="131"/>
      <c r="J1539" s="7">
        <v>140000</v>
      </c>
    </row>
    <row r="1540" spans="1:10" ht="15" customHeight="1" x14ac:dyDescent="0.25">
      <c r="G1540" s="131" t="s">
        <v>5768</v>
      </c>
      <c r="H1540" s="131"/>
    </row>
    <row r="1541" spans="1:10" ht="20.100000000000001" customHeight="1" x14ac:dyDescent="0.25">
      <c r="A1541" s="5" t="s">
        <v>1413</v>
      </c>
      <c r="C1541" s="11" t="s">
        <v>9</v>
      </c>
      <c r="D1541" s="11" t="s">
        <v>11</v>
      </c>
      <c r="E1541" s="11" t="s">
        <v>41</v>
      </c>
      <c r="F1541" s="11" t="s">
        <v>12</v>
      </c>
      <c r="G1541" s="131" t="s">
        <v>1414</v>
      </c>
      <c r="H1541" s="131"/>
      <c r="J1541" s="7">
        <v>500000</v>
      </c>
    </row>
    <row r="1542" spans="1:10" ht="15" customHeight="1" x14ac:dyDescent="0.25">
      <c r="G1542" s="131" t="s">
        <v>5769</v>
      </c>
      <c r="H1542" s="131"/>
    </row>
    <row r="1543" spans="1:10" ht="20.100000000000001" customHeight="1" x14ac:dyDescent="0.25">
      <c r="A1543" s="6" t="s">
        <v>1416</v>
      </c>
      <c r="B1543" s="6" t="s">
        <v>1417</v>
      </c>
      <c r="J1543" s="8">
        <v>4700000</v>
      </c>
    </row>
    <row r="1544" spans="1:10" ht="20.100000000000001" customHeight="1" x14ac:dyDescent="0.25">
      <c r="A1544" s="5" t="s">
        <v>1422</v>
      </c>
      <c r="C1544" s="11" t="s">
        <v>9</v>
      </c>
      <c r="D1544" s="11" t="s">
        <v>11</v>
      </c>
      <c r="E1544" s="11" t="s">
        <v>41</v>
      </c>
      <c r="F1544" s="11" t="s">
        <v>12</v>
      </c>
      <c r="G1544" s="131" t="s">
        <v>1423</v>
      </c>
      <c r="H1544" s="131"/>
      <c r="J1544" s="7">
        <v>4700000</v>
      </c>
    </row>
    <row r="1545" spans="1:10" ht="20.100000000000001" customHeight="1" x14ac:dyDescent="0.25">
      <c r="A1545" s="6" t="s">
        <v>1429</v>
      </c>
      <c r="B1545" s="6" t="s">
        <v>1430</v>
      </c>
      <c r="J1545" s="8">
        <v>66000000</v>
      </c>
    </row>
    <row r="1546" spans="1:10" ht="20.100000000000001" customHeight="1" x14ac:dyDescent="0.25">
      <c r="A1546" s="5" t="s">
        <v>1432</v>
      </c>
      <c r="C1546" s="11" t="s">
        <v>9</v>
      </c>
      <c r="D1546" s="11" t="s">
        <v>11</v>
      </c>
      <c r="E1546" s="11" t="s">
        <v>41</v>
      </c>
      <c r="F1546" s="11" t="s">
        <v>12</v>
      </c>
      <c r="G1546" s="131" t="s">
        <v>7130</v>
      </c>
      <c r="H1546" s="131"/>
      <c r="J1546" s="7">
        <v>66000000</v>
      </c>
    </row>
    <row r="1547" spans="1:10" ht="20.100000000000001" customHeight="1" x14ac:dyDescent="0.25">
      <c r="A1547" s="6" t="s">
        <v>1449</v>
      </c>
      <c r="B1547" s="6" t="s">
        <v>1450</v>
      </c>
      <c r="J1547" s="8">
        <v>17306000</v>
      </c>
    </row>
    <row r="1548" spans="1:10" ht="20.100000000000001" customHeight="1" x14ac:dyDescent="0.25">
      <c r="A1548" s="5" t="s">
        <v>1463</v>
      </c>
      <c r="C1548" s="11" t="s">
        <v>9</v>
      </c>
      <c r="D1548" s="11" t="s">
        <v>11</v>
      </c>
      <c r="E1548" s="11" t="s">
        <v>41</v>
      </c>
      <c r="F1548" s="11" t="s">
        <v>12</v>
      </c>
      <c r="G1548" s="131" t="s">
        <v>1464</v>
      </c>
      <c r="H1548" s="131"/>
      <c r="J1548" s="7">
        <v>6500000</v>
      </c>
    </row>
    <row r="1549" spans="1:10" ht="30" customHeight="1" x14ac:dyDescent="0.25">
      <c r="A1549" s="5" t="s">
        <v>1469</v>
      </c>
      <c r="C1549" s="11" t="s">
        <v>9</v>
      </c>
      <c r="D1549" s="11" t="s">
        <v>11</v>
      </c>
      <c r="E1549" s="11" t="s">
        <v>41</v>
      </c>
      <c r="F1549" s="11" t="s">
        <v>12</v>
      </c>
      <c r="G1549" s="131" t="s">
        <v>7132</v>
      </c>
      <c r="H1549" s="131"/>
      <c r="J1549" s="7">
        <v>3106000</v>
      </c>
    </row>
    <row r="1550" spans="1:10" ht="30" customHeight="1" x14ac:dyDescent="0.25">
      <c r="A1550" s="5" t="s">
        <v>1471</v>
      </c>
      <c r="C1550" s="11" t="s">
        <v>9</v>
      </c>
      <c r="D1550" s="11" t="s">
        <v>11</v>
      </c>
      <c r="E1550" s="11" t="s">
        <v>41</v>
      </c>
      <c r="F1550" s="11" t="s">
        <v>12</v>
      </c>
      <c r="G1550" s="131" t="s">
        <v>7133</v>
      </c>
      <c r="H1550" s="131"/>
      <c r="J1550" s="7">
        <v>6800000</v>
      </c>
    </row>
    <row r="1551" spans="1:10" ht="20.100000000000001" customHeight="1" x14ac:dyDescent="0.25">
      <c r="A1551" s="5" t="s">
        <v>1473</v>
      </c>
      <c r="C1551" s="11" t="s">
        <v>9</v>
      </c>
      <c r="D1551" s="11" t="s">
        <v>11</v>
      </c>
      <c r="E1551" s="11" t="s">
        <v>41</v>
      </c>
      <c r="F1551" s="11" t="s">
        <v>12</v>
      </c>
      <c r="G1551" s="131" t="s">
        <v>1474</v>
      </c>
      <c r="H1551" s="131"/>
      <c r="J1551" s="7">
        <v>900000</v>
      </c>
    </row>
    <row r="1552" spans="1:10" ht="20.100000000000001" customHeight="1" x14ac:dyDescent="0.25">
      <c r="A1552" s="6" t="s">
        <v>1490</v>
      </c>
      <c r="B1552" s="6" t="s">
        <v>1491</v>
      </c>
      <c r="J1552" s="8">
        <v>1050000</v>
      </c>
    </row>
    <row r="1553" spans="1:10" ht="20.100000000000001" customHeight="1" x14ac:dyDescent="0.25">
      <c r="A1553" s="5" t="s">
        <v>1496</v>
      </c>
      <c r="C1553" s="11" t="s">
        <v>9</v>
      </c>
      <c r="D1553" s="11" t="s">
        <v>11</v>
      </c>
      <c r="E1553" s="11" t="s">
        <v>41</v>
      </c>
      <c r="F1553" s="11" t="s">
        <v>12</v>
      </c>
      <c r="G1553" s="131" t="s">
        <v>43</v>
      </c>
      <c r="H1553" s="131"/>
      <c r="J1553" s="7">
        <v>50000</v>
      </c>
    </row>
    <row r="1554" spans="1:10" ht="30" customHeight="1" x14ac:dyDescent="0.25">
      <c r="G1554" s="131" t="s">
        <v>4271</v>
      </c>
      <c r="H1554" s="131"/>
    </row>
    <row r="1555" spans="1:10" ht="20.100000000000001" customHeight="1" x14ac:dyDescent="0.25">
      <c r="A1555" s="5" t="s">
        <v>1503</v>
      </c>
      <c r="C1555" s="11" t="s">
        <v>9</v>
      </c>
      <c r="D1555" s="11" t="s">
        <v>11</v>
      </c>
      <c r="E1555" s="11" t="s">
        <v>41</v>
      </c>
      <c r="F1555" s="11" t="s">
        <v>12</v>
      </c>
      <c r="G1555" s="131" t="s">
        <v>44</v>
      </c>
      <c r="H1555" s="131"/>
      <c r="J1555" s="7">
        <v>1000000</v>
      </c>
    </row>
    <row r="1556" spans="1:10" ht="20.100000000000001" customHeight="1" x14ac:dyDescent="0.25">
      <c r="A1556" s="6" t="s">
        <v>1508</v>
      </c>
      <c r="B1556" s="6" t="s">
        <v>1509</v>
      </c>
      <c r="J1556" s="10">
        <v>34360000</v>
      </c>
    </row>
    <row r="1557" spans="1:10" ht="20.100000000000001" customHeight="1" x14ac:dyDescent="0.25">
      <c r="A1557" s="6" t="s">
        <v>1256</v>
      </c>
      <c r="B1557" s="6" t="s">
        <v>1511</v>
      </c>
      <c r="J1557" s="9">
        <v>12530000</v>
      </c>
    </row>
    <row r="1558" spans="1:10" ht="20.100000000000001" customHeight="1" x14ac:dyDescent="0.25">
      <c r="A1558" s="5" t="s">
        <v>1513</v>
      </c>
      <c r="C1558" s="11" t="s">
        <v>9</v>
      </c>
      <c r="D1558" s="11" t="s">
        <v>11</v>
      </c>
      <c r="E1558" s="11" t="s">
        <v>41</v>
      </c>
      <c r="F1558" s="11" t="s">
        <v>12</v>
      </c>
      <c r="G1558" s="131" t="s">
        <v>45</v>
      </c>
      <c r="H1558" s="131"/>
      <c r="J1558" s="7">
        <v>11000000</v>
      </c>
    </row>
    <row r="1559" spans="1:10" ht="20.100000000000001" customHeight="1" x14ac:dyDescent="0.25">
      <c r="A1559" s="5" t="s">
        <v>1518</v>
      </c>
      <c r="C1559" s="11" t="s">
        <v>9</v>
      </c>
      <c r="D1559" s="11" t="s">
        <v>11</v>
      </c>
      <c r="E1559" s="11" t="s">
        <v>41</v>
      </c>
      <c r="F1559" s="11" t="s">
        <v>12</v>
      </c>
      <c r="G1559" s="131" t="s">
        <v>7135</v>
      </c>
      <c r="H1559" s="131"/>
      <c r="J1559" s="7">
        <v>1500000</v>
      </c>
    </row>
    <row r="1560" spans="1:10" ht="20.100000000000001" customHeight="1" x14ac:dyDescent="0.25">
      <c r="A1560" s="5" t="s">
        <v>1520</v>
      </c>
      <c r="C1560" s="11" t="s">
        <v>9</v>
      </c>
      <c r="D1560" s="11" t="s">
        <v>11</v>
      </c>
      <c r="E1560" s="11" t="s">
        <v>41</v>
      </c>
      <c r="F1560" s="11" t="s">
        <v>12</v>
      </c>
      <c r="G1560" s="131" t="s">
        <v>1521</v>
      </c>
      <c r="H1560" s="131"/>
      <c r="J1560" s="7">
        <v>30000</v>
      </c>
    </row>
    <row r="1561" spans="1:10" ht="20.100000000000001" customHeight="1" x14ac:dyDescent="0.25">
      <c r="A1561" s="6" t="s">
        <v>1278</v>
      </c>
      <c r="B1561" s="6" t="s">
        <v>1524</v>
      </c>
      <c r="J1561" s="8">
        <v>15000000</v>
      </c>
    </row>
    <row r="1562" spans="1:10" ht="20.100000000000001" customHeight="1" x14ac:dyDescent="0.25">
      <c r="A1562" s="5" t="s">
        <v>1531</v>
      </c>
      <c r="C1562" s="11" t="s">
        <v>9</v>
      </c>
      <c r="D1562" s="11" t="s">
        <v>11</v>
      </c>
      <c r="E1562" s="11" t="s">
        <v>41</v>
      </c>
      <c r="F1562" s="11" t="s">
        <v>12</v>
      </c>
      <c r="G1562" s="131" t="s">
        <v>47</v>
      </c>
      <c r="H1562" s="131"/>
      <c r="J1562" s="7">
        <v>15000000</v>
      </c>
    </row>
    <row r="1563" spans="1:10" ht="20.100000000000001" customHeight="1" x14ac:dyDescent="0.25">
      <c r="A1563" s="6" t="s">
        <v>1318</v>
      </c>
      <c r="B1563" s="6" t="s">
        <v>1553</v>
      </c>
      <c r="J1563" s="8">
        <v>1410000</v>
      </c>
    </row>
    <row r="1564" spans="1:10" ht="20.100000000000001" customHeight="1" x14ac:dyDescent="0.25">
      <c r="A1564" s="5" t="s">
        <v>1557</v>
      </c>
      <c r="C1564" s="11" t="s">
        <v>9</v>
      </c>
      <c r="D1564" s="11" t="s">
        <v>11</v>
      </c>
      <c r="E1564" s="11" t="s">
        <v>41</v>
      </c>
      <c r="F1564" s="11" t="s">
        <v>12</v>
      </c>
      <c r="G1564" s="131" t="s">
        <v>51</v>
      </c>
      <c r="H1564" s="131"/>
      <c r="J1564" s="7">
        <v>1410000</v>
      </c>
    </row>
    <row r="1565" spans="1:10" ht="20.100000000000001" customHeight="1" x14ac:dyDescent="0.25">
      <c r="A1565" s="6" t="s">
        <v>1572</v>
      </c>
      <c r="B1565" s="6" t="s">
        <v>1573</v>
      </c>
      <c r="J1565" s="8">
        <v>5420000</v>
      </c>
    </row>
    <row r="1566" spans="1:10" ht="20.100000000000001" customHeight="1" x14ac:dyDescent="0.25">
      <c r="A1566" s="5" t="s">
        <v>1574</v>
      </c>
      <c r="C1566" s="11" t="s">
        <v>9</v>
      </c>
      <c r="D1566" s="11" t="s">
        <v>11</v>
      </c>
      <c r="E1566" s="11" t="s">
        <v>41</v>
      </c>
      <c r="F1566" s="11" t="s">
        <v>12</v>
      </c>
      <c r="G1566" s="131" t="s">
        <v>1575</v>
      </c>
      <c r="H1566" s="131"/>
      <c r="J1566" s="7">
        <v>1000000</v>
      </c>
    </row>
    <row r="1567" spans="1:10" ht="20.100000000000001" customHeight="1" x14ac:dyDescent="0.25">
      <c r="A1567" s="5" t="s">
        <v>1580</v>
      </c>
      <c r="C1567" s="11" t="s">
        <v>9</v>
      </c>
      <c r="D1567" s="11" t="s">
        <v>11</v>
      </c>
      <c r="E1567" s="11" t="s">
        <v>41</v>
      </c>
      <c r="F1567" s="11" t="s">
        <v>12</v>
      </c>
      <c r="G1567" s="131" t="s">
        <v>1581</v>
      </c>
      <c r="H1567" s="131"/>
      <c r="J1567" s="7">
        <v>1000000</v>
      </c>
    </row>
    <row r="1568" spans="1:10" ht="20.100000000000001" customHeight="1" x14ac:dyDescent="0.25">
      <c r="A1568" s="5" t="s">
        <v>1582</v>
      </c>
      <c r="C1568" s="11" t="s">
        <v>9</v>
      </c>
      <c r="D1568" s="11" t="s">
        <v>11</v>
      </c>
      <c r="E1568" s="11" t="s">
        <v>41</v>
      </c>
      <c r="F1568" s="11" t="s">
        <v>12</v>
      </c>
      <c r="G1568" s="131" t="s">
        <v>52</v>
      </c>
      <c r="H1568" s="131"/>
      <c r="J1568" s="7">
        <v>1100000</v>
      </c>
    </row>
    <row r="1569" spans="1:10" ht="20.100000000000001" customHeight="1" x14ac:dyDescent="0.25">
      <c r="A1569" s="5" t="s">
        <v>1584</v>
      </c>
      <c r="C1569" s="11" t="s">
        <v>9</v>
      </c>
      <c r="D1569" s="11" t="s">
        <v>11</v>
      </c>
      <c r="E1569" s="11" t="s">
        <v>41</v>
      </c>
      <c r="F1569" s="11" t="s">
        <v>12</v>
      </c>
      <c r="G1569" s="131" t="s">
        <v>1585</v>
      </c>
      <c r="H1569" s="131"/>
      <c r="J1569" s="7">
        <v>1200000</v>
      </c>
    </row>
    <row r="1570" spans="1:10" ht="20.100000000000001" customHeight="1" x14ac:dyDescent="0.25">
      <c r="A1570" s="5" t="s">
        <v>1587</v>
      </c>
      <c r="C1570" s="11" t="s">
        <v>9</v>
      </c>
      <c r="D1570" s="11" t="s">
        <v>11</v>
      </c>
      <c r="E1570" s="11" t="s">
        <v>41</v>
      </c>
      <c r="F1570" s="11" t="s">
        <v>12</v>
      </c>
      <c r="G1570" s="131" t="s">
        <v>1588</v>
      </c>
      <c r="H1570" s="131"/>
      <c r="J1570" s="7">
        <v>900000</v>
      </c>
    </row>
    <row r="1571" spans="1:10" ht="20.100000000000001" customHeight="1" x14ac:dyDescent="0.25">
      <c r="A1571" s="5" t="s">
        <v>1593</v>
      </c>
      <c r="C1571" s="11" t="s">
        <v>9</v>
      </c>
      <c r="D1571" s="11" t="s">
        <v>11</v>
      </c>
      <c r="E1571" s="11" t="s">
        <v>41</v>
      </c>
      <c r="F1571" s="11" t="s">
        <v>12</v>
      </c>
      <c r="G1571" s="131" t="s">
        <v>1594</v>
      </c>
      <c r="H1571" s="131"/>
      <c r="J1571" s="7">
        <v>220000</v>
      </c>
    </row>
    <row r="1572" spans="1:10" ht="20.100000000000001" customHeight="1" x14ac:dyDescent="0.25">
      <c r="A1572" s="6" t="s">
        <v>1759</v>
      </c>
      <c r="B1572" s="6" t="s">
        <v>1760</v>
      </c>
      <c r="J1572" s="10">
        <v>10800000</v>
      </c>
    </row>
    <row r="1573" spans="1:10" ht="20.100000000000001" customHeight="1" x14ac:dyDescent="0.25">
      <c r="A1573" s="6" t="s">
        <v>1761</v>
      </c>
      <c r="B1573" s="6" t="s">
        <v>1762</v>
      </c>
      <c r="J1573" s="12">
        <v>7700000</v>
      </c>
    </row>
    <row r="1574" spans="1:10" ht="20.100000000000001" customHeight="1" x14ac:dyDescent="0.25">
      <c r="A1574" s="6" t="s">
        <v>1767</v>
      </c>
      <c r="B1574" s="6" t="s">
        <v>7149</v>
      </c>
      <c r="J1574" s="9">
        <v>7700000</v>
      </c>
    </row>
    <row r="1575" spans="1:10" ht="20.100000000000001" customHeight="1" x14ac:dyDescent="0.25">
      <c r="A1575" s="5" t="s">
        <v>1767</v>
      </c>
      <c r="C1575" s="11" t="s">
        <v>9</v>
      </c>
      <c r="D1575" s="11" t="s">
        <v>41</v>
      </c>
      <c r="E1575" s="11" t="s">
        <v>41</v>
      </c>
      <c r="F1575" s="11" t="s">
        <v>1881</v>
      </c>
      <c r="G1575" s="131" t="s">
        <v>21</v>
      </c>
      <c r="H1575" s="131"/>
      <c r="J1575" s="7">
        <v>5400000</v>
      </c>
    </row>
    <row r="1576" spans="1:10" ht="60" customHeight="1" x14ac:dyDescent="0.25">
      <c r="G1576" s="131" t="s">
        <v>4802</v>
      </c>
      <c r="H1576" s="131"/>
    </row>
    <row r="1577" spans="1:10" ht="20.100000000000001" customHeight="1" x14ac:dyDescent="0.25">
      <c r="G1577" s="131" t="s">
        <v>2101</v>
      </c>
      <c r="H1577" s="131"/>
    </row>
    <row r="1578" spans="1:10" ht="20.100000000000001" customHeight="1" x14ac:dyDescent="0.25">
      <c r="A1578" s="5" t="s">
        <v>1767</v>
      </c>
      <c r="C1578" s="11" t="s">
        <v>9</v>
      </c>
      <c r="D1578" s="11" t="s">
        <v>41</v>
      </c>
      <c r="E1578" s="11" t="s">
        <v>41</v>
      </c>
      <c r="F1578" s="11" t="s">
        <v>1278</v>
      </c>
      <c r="G1578" s="131" t="s">
        <v>21</v>
      </c>
      <c r="H1578" s="131"/>
      <c r="J1578" s="7">
        <v>2300000</v>
      </c>
    </row>
    <row r="1579" spans="1:10" ht="60" customHeight="1" x14ac:dyDescent="0.25">
      <c r="G1579" s="131" t="s">
        <v>4803</v>
      </c>
      <c r="H1579" s="131"/>
    </row>
    <row r="1580" spans="1:10" ht="20.100000000000001" customHeight="1" x14ac:dyDescent="0.25">
      <c r="G1580" s="131" t="s">
        <v>2101</v>
      </c>
      <c r="H1580" s="131"/>
    </row>
    <row r="1581" spans="1:10" ht="20.100000000000001" customHeight="1" x14ac:dyDescent="0.25">
      <c r="A1581" s="6" t="s">
        <v>1784</v>
      </c>
      <c r="B1581" s="6" t="s">
        <v>1785</v>
      </c>
      <c r="J1581" s="8">
        <v>3000000</v>
      </c>
    </row>
    <row r="1582" spans="1:10" ht="20.100000000000001" customHeight="1" x14ac:dyDescent="0.25">
      <c r="A1582" s="5" t="s">
        <v>1792</v>
      </c>
      <c r="C1582" s="11" t="s">
        <v>9</v>
      </c>
      <c r="D1582" s="11" t="s">
        <v>59</v>
      </c>
      <c r="E1582" s="11" t="s">
        <v>41</v>
      </c>
      <c r="F1582" s="11" t="s">
        <v>12</v>
      </c>
      <c r="G1582" s="131" t="s">
        <v>7156</v>
      </c>
      <c r="H1582" s="131"/>
      <c r="J1582" s="7">
        <v>3000000</v>
      </c>
    </row>
    <row r="1583" spans="1:10" ht="15" customHeight="1" x14ac:dyDescent="0.25">
      <c r="G1583" s="131" t="s">
        <v>4272</v>
      </c>
      <c r="H1583" s="131"/>
    </row>
    <row r="1584" spans="1:10" ht="20.100000000000001" customHeight="1" x14ac:dyDescent="0.25">
      <c r="A1584" s="6" t="s">
        <v>1803</v>
      </c>
      <c r="B1584" s="6" t="s">
        <v>3416</v>
      </c>
      <c r="J1584" s="8">
        <v>100000</v>
      </c>
    </row>
    <row r="1585" spans="1:10" ht="20.100000000000001" customHeight="1" x14ac:dyDescent="0.25">
      <c r="A1585" s="5" t="s">
        <v>1804</v>
      </c>
      <c r="C1585" s="11" t="s">
        <v>9</v>
      </c>
      <c r="D1585" s="11" t="s">
        <v>59</v>
      </c>
      <c r="E1585" s="11" t="s">
        <v>41</v>
      </c>
      <c r="F1585" s="11" t="s">
        <v>12</v>
      </c>
      <c r="G1585" s="131" t="s">
        <v>62</v>
      </c>
      <c r="H1585" s="131"/>
      <c r="J1585" s="7">
        <v>100000</v>
      </c>
    </row>
    <row r="1586" spans="1:10" ht="30" customHeight="1" x14ac:dyDescent="0.25">
      <c r="G1586" s="131" t="s">
        <v>4273</v>
      </c>
      <c r="H1586" s="131"/>
    </row>
    <row r="1589" spans="1:10" ht="15.75" thickBot="1" x14ac:dyDescent="0.3">
      <c r="A1589" s="4" t="s">
        <v>4854</v>
      </c>
      <c r="B1589" s="84"/>
      <c r="C1589" s="84"/>
      <c r="D1589" s="84"/>
      <c r="E1589" s="84"/>
      <c r="F1589" s="84"/>
      <c r="G1589" s="84"/>
      <c r="H1589" s="84"/>
      <c r="I1589" s="84"/>
      <c r="J1589" s="14">
        <v>49146300000</v>
      </c>
    </row>
    <row r="1591" spans="1:10" x14ac:dyDescent="0.25">
      <c r="A1591" s="87" t="s">
        <v>4855</v>
      </c>
      <c r="B1591" s="88"/>
      <c r="C1591" s="88"/>
      <c r="D1591" s="88"/>
      <c r="E1591" s="88"/>
      <c r="F1591" s="88"/>
      <c r="G1591" s="88"/>
      <c r="H1591" s="88"/>
    </row>
    <row r="1593" spans="1:10" x14ac:dyDescent="0.25">
      <c r="A1593" s="132" t="s">
        <v>2092</v>
      </c>
      <c r="B1593" s="132"/>
      <c r="C1593" s="132"/>
      <c r="D1593" s="132"/>
      <c r="E1593" s="132"/>
      <c r="F1593" s="132"/>
      <c r="G1593" s="132"/>
      <c r="H1593" s="132"/>
      <c r="I1593" s="132"/>
      <c r="J1593" s="132"/>
    </row>
    <row r="1595" spans="1:10" x14ac:dyDescent="0.25">
      <c r="D1595" s="3" t="s">
        <v>2140</v>
      </c>
      <c r="E1595" s="3" t="s">
        <v>2100</v>
      </c>
    </row>
    <row r="1596" spans="1:10" ht="15.75" thickBot="1" x14ac:dyDescent="0.3">
      <c r="F1596" s="3" t="s">
        <v>2103</v>
      </c>
      <c r="J1596" s="14">
        <v>6198816622</v>
      </c>
    </row>
    <row r="1597" spans="1:10" x14ac:dyDescent="0.25">
      <c r="D1597" s="85" t="s">
        <v>9</v>
      </c>
      <c r="E1597" s="85" t="s">
        <v>2139</v>
      </c>
      <c r="J1597" s="7">
        <v>5466001622</v>
      </c>
    </row>
    <row r="1598" spans="1:10" x14ac:dyDescent="0.25">
      <c r="D1598" s="5" t="s">
        <v>16</v>
      </c>
      <c r="E1598" s="5" t="s">
        <v>2145</v>
      </c>
      <c r="J1598" s="7">
        <v>732815000</v>
      </c>
    </row>
    <row r="1601" spans="1:10" x14ac:dyDescent="0.25">
      <c r="A1601" s="132" t="s">
        <v>2091</v>
      </c>
      <c r="B1601" s="132"/>
      <c r="C1601" s="132"/>
      <c r="D1601" s="132"/>
      <c r="E1601" s="132"/>
      <c r="F1601" s="132"/>
      <c r="G1601" s="132"/>
      <c r="H1601" s="132"/>
      <c r="I1601" s="132"/>
      <c r="J1601" s="132"/>
    </row>
    <row r="1602" spans="1:10" x14ac:dyDescent="0.25">
      <c r="A1602" s="86" t="s">
        <v>2097</v>
      </c>
      <c r="C1602" s="86" t="s">
        <v>2098</v>
      </c>
      <c r="D1602" s="86" t="s">
        <v>3</v>
      </c>
      <c r="E1602" s="86" t="s">
        <v>2099</v>
      </c>
      <c r="F1602" s="86" t="s">
        <v>1880</v>
      </c>
      <c r="G1602" s="6" t="s">
        <v>2100</v>
      </c>
      <c r="J1602" s="86" t="s">
        <v>8713</v>
      </c>
    </row>
    <row r="1604" spans="1:10" ht="15.75" thickBot="1" x14ac:dyDescent="0.3">
      <c r="G1604" s="13" t="s">
        <v>2103</v>
      </c>
      <c r="J1604" s="14">
        <v>6198816622</v>
      </c>
    </row>
    <row r="1605" spans="1:10" ht="20.100000000000001" customHeight="1" x14ac:dyDescent="0.25">
      <c r="A1605" s="6" t="s">
        <v>1232</v>
      </c>
      <c r="B1605" s="6" t="s">
        <v>1233</v>
      </c>
      <c r="J1605" s="10">
        <v>1606021802</v>
      </c>
    </row>
    <row r="1606" spans="1:10" ht="20.100000000000001" customHeight="1" x14ac:dyDescent="0.25">
      <c r="A1606" s="6" t="s">
        <v>9</v>
      </c>
      <c r="B1606" s="6" t="s">
        <v>1237</v>
      </c>
      <c r="J1606" s="9">
        <v>571878000</v>
      </c>
    </row>
    <row r="1607" spans="1:10" ht="20.100000000000001" customHeight="1" x14ac:dyDescent="0.25">
      <c r="A1607" s="5" t="s">
        <v>1240</v>
      </c>
      <c r="C1607" s="11" t="s">
        <v>9</v>
      </c>
      <c r="D1607" s="11" t="s">
        <v>10</v>
      </c>
      <c r="E1607" s="11" t="s">
        <v>113</v>
      </c>
      <c r="F1607" s="11" t="s">
        <v>12</v>
      </c>
      <c r="G1607" s="131" t="s">
        <v>7116</v>
      </c>
      <c r="H1607" s="131"/>
      <c r="J1607" s="7">
        <v>571878000</v>
      </c>
    </row>
    <row r="1608" spans="1:10" ht="20.100000000000001" customHeight="1" x14ac:dyDescent="0.25">
      <c r="A1608" s="6" t="s">
        <v>1257</v>
      </c>
      <c r="B1608" s="6" t="s">
        <v>1258</v>
      </c>
      <c r="J1608" s="8">
        <v>5000000</v>
      </c>
    </row>
    <row r="1609" spans="1:10" ht="20.100000000000001" customHeight="1" x14ac:dyDescent="0.25">
      <c r="A1609" s="5" t="s">
        <v>1261</v>
      </c>
      <c r="C1609" s="11" t="s">
        <v>9</v>
      </c>
      <c r="D1609" s="11" t="s">
        <v>10</v>
      </c>
      <c r="E1609" s="11" t="s">
        <v>113</v>
      </c>
      <c r="F1609" s="11" t="s">
        <v>12</v>
      </c>
      <c r="G1609" s="131" t="s">
        <v>13</v>
      </c>
      <c r="H1609" s="131"/>
      <c r="J1609" s="7">
        <v>5000000</v>
      </c>
    </row>
    <row r="1610" spans="1:10" ht="20.100000000000001" customHeight="1" x14ac:dyDescent="0.25">
      <c r="A1610" s="6" t="s">
        <v>1279</v>
      </c>
      <c r="B1610" s="6" t="s">
        <v>1280</v>
      </c>
      <c r="J1610" s="8">
        <v>775565000</v>
      </c>
    </row>
    <row r="1611" spans="1:10" ht="20.100000000000001" customHeight="1" x14ac:dyDescent="0.25">
      <c r="A1611" s="5" t="s">
        <v>1282</v>
      </c>
      <c r="C1611" s="11" t="s">
        <v>9</v>
      </c>
      <c r="D1611" s="11" t="s">
        <v>10</v>
      </c>
      <c r="E1611" s="11" t="s">
        <v>113</v>
      </c>
      <c r="F1611" s="11" t="s">
        <v>12</v>
      </c>
      <c r="G1611" s="131" t="s">
        <v>1283</v>
      </c>
      <c r="H1611" s="131"/>
      <c r="J1611" s="7">
        <v>208289000</v>
      </c>
    </row>
    <row r="1612" spans="1:10" ht="20.100000000000001" customHeight="1" x14ac:dyDescent="0.25">
      <c r="A1612" s="5" t="s">
        <v>1286</v>
      </c>
      <c r="C1612" s="11" t="s">
        <v>9</v>
      </c>
      <c r="D1612" s="11" t="s">
        <v>10</v>
      </c>
      <c r="E1612" s="11" t="s">
        <v>113</v>
      </c>
      <c r="F1612" s="11" t="s">
        <v>12</v>
      </c>
      <c r="G1612" s="131" t="s">
        <v>1287</v>
      </c>
      <c r="H1612" s="131"/>
      <c r="J1612" s="7">
        <v>307255000</v>
      </c>
    </row>
    <row r="1613" spans="1:10" ht="20.100000000000001" customHeight="1" x14ac:dyDescent="0.25">
      <c r="A1613" s="5" t="s">
        <v>1290</v>
      </c>
      <c r="C1613" s="11" t="s">
        <v>16</v>
      </c>
      <c r="D1613" s="11" t="s">
        <v>10</v>
      </c>
      <c r="E1613" s="11" t="s">
        <v>113</v>
      </c>
      <c r="F1613" s="11" t="s">
        <v>12</v>
      </c>
      <c r="G1613" s="131" t="s">
        <v>17</v>
      </c>
      <c r="H1613" s="131"/>
      <c r="J1613" s="7">
        <v>104355000</v>
      </c>
    </row>
    <row r="1614" spans="1:10" ht="20.100000000000001" customHeight="1" x14ac:dyDescent="0.25">
      <c r="A1614" s="5" t="s">
        <v>1293</v>
      </c>
      <c r="C1614" s="11" t="s">
        <v>9</v>
      </c>
      <c r="D1614" s="11" t="s">
        <v>10</v>
      </c>
      <c r="E1614" s="11" t="s">
        <v>113</v>
      </c>
      <c r="F1614" s="11" t="s">
        <v>12</v>
      </c>
      <c r="G1614" s="131" t="s">
        <v>18</v>
      </c>
      <c r="H1614" s="131"/>
      <c r="J1614" s="7">
        <v>89592000</v>
      </c>
    </row>
    <row r="1615" spans="1:10" ht="20.100000000000001" customHeight="1" x14ac:dyDescent="0.25">
      <c r="A1615" s="5" t="s">
        <v>1296</v>
      </c>
      <c r="C1615" s="11" t="s">
        <v>9</v>
      </c>
      <c r="D1615" s="11" t="s">
        <v>10</v>
      </c>
      <c r="E1615" s="11" t="s">
        <v>113</v>
      </c>
      <c r="F1615" s="11" t="s">
        <v>12</v>
      </c>
      <c r="G1615" s="131" t="s">
        <v>19</v>
      </c>
      <c r="H1615" s="131"/>
      <c r="J1615" s="7">
        <v>66074000</v>
      </c>
    </row>
    <row r="1616" spans="1:10" ht="20.100000000000001" customHeight="1" x14ac:dyDescent="0.25">
      <c r="A1616" s="6" t="s">
        <v>1299</v>
      </c>
      <c r="B1616" s="6" t="s">
        <v>1300</v>
      </c>
      <c r="J1616" s="10">
        <v>121851698</v>
      </c>
    </row>
    <row r="1617" spans="1:10" ht="20.100000000000001" customHeight="1" x14ac:dyDescent="0.25">
      <c r="A1617" s="6" t="s">
        <v>1303</v>
      </c>
      <c r="B1617" s="6" t="s">
        <v>7118</v>
      </c>
      <c r="J1617" s="9">
        <v>115602893</v>
      </c>
    </row>
    <row r="1618" spans="1:10" ht="20.100000000000001" customHeight="1" x14ac:dyDescent="0.25">
      <c r="A1618" s="5" t="s">
        <v>1303</v>
      </c>
      <c r="C1618" s="11" t="s">
        <v>9</v>
      </c>
      <c r="D1618" s="11" t="s">
        <v>20</v>
      </c>
      <c r="E1618" s="11" t="s">
        <v>113</v>
      </c>
      <c r="F1618" s="11" t="s">
        <v>1881</v>
      </c>
      <c r="G1618" s="131" t="s">
        <v>21</v>
      </c>
      <c r="H1618" s="131"/>
      <c r="J1618" s="7">
        <v>115602893</v>
      </c>
    </row>
    <row r="1619" spans="1:10" ht="60" customHeight="1" x14ac:dyDescent="0.25">
      <c r="G1619" s="131" t="s">
        <v>4797</v>
      </c>
      <c r="H1619" s="131"/>
    </row>
    <row r="1620" spans="1:10" ht="20.100000000000001" customHeight="1" x14ac:dyDescent="0.25">
      <c r="G1620" s="131" t="s">
        <v>2101</v>
      </c>
      <c r="H1620" s="131"/>
    </row>
    <row r="1621" spans="1:10" ht="20.100000000000001" customHeight="1" x14ac:dyDescent="0.25">
      <c r="A1621" s="6" t="s">
        <v>1316</v>
      </c>
      <c r="B1621" s="6" t="s">
        <v>7122</v>
      </c>
      <c r="J1621" s="8">
        <v>6248805</v>
      </c>
    </row>
    <row r="1622" spans="1:10" ht="20.100000000000001" customHeight="1" x14ac:dyDescent="0.25">
      <c r="A1622" s="5" t="s">
        <v>1316</v>
      </c>
      <c r="C1622" s="11" t="s">
        <v>9</v>
      </c>
      <c r="D1622" s="11" t="s">
        <v>20</v>
      </c>
      <c r="E1622" s="11" t="s">
        <v>113</v>
      </c>
      <c r="F1622" s="11" t="s">
        <v>1881</v>
      </c>
      <c r="G1622" s="131" t="s">
        <v>23</v>
      </c>
      <c r="H1622" s="131"/>
      <c r="J1622" s="7">
        <v>6248805</v>
      </c>
    </row>
    <row r="1623" spans="1:10" ht="30" customHeight="1" x14ac:dyDescent="0.25">
      <c r="G1623" s="131" t="s">
        <v>4798</v>
      </c>
      <c r="H1623" s="131"/>
    </row>
    <row r="1624" spans="1:10" ht="20.100000000000001" customHeight="1" x14ac:dyDescent="0.25">
      <c r="G1624" s="131" t="s">
        <v>2102</v>
      </c>
      <c r="H1624" s="131"/>
    </row>
    <row r="1625" spans="1:10" ht="20.100000000000001" customHeight="1" x14ac:dyDescent="0.25">
      <c r="A1625" s="6" t="s">
        <v>1319</v>
      </c>
      <c r="B1625" s="6" t="s">
        <v>1320</v>
      </c>
      <c r="J1625" s="10">
        <v>131727104</v>
      </c>
    </row>
    <row r="1626" spans="1:10" ht="20.100000000000001" customHeight="1" x14ac:dyDescent="0.25">
      <c r="A1626" s="6" t="s">
        <v>1322</v>
      </c>
      <c r="B1626" s="6" t="s">
        <v>7123</v>
      </c>
      <c r="J1626" s="9">
        <v>63487859</v>
      </c>
    </row>
    <row r="1627" spans="1:10" ht="20.100000000000001" customHeight="1" x14ac:dyDescent="0.25">
      <c r="A1627" s="5" t="s">
        <v>1322</v>
      </c>
      <c r="C1627" s="11" t="s">
        <v>9</v>
      </c>
      <c r="D1627" s="11" t="s">
        <v>20</v>
      </c>
      <c r="E1627" s="11" t="s">
        <v>113</v>
      </c>
      <c r="F1627" s="11" t="s">
        <v>1881</v>
      </c>
      <c r="G1627" s="131" t="s">
        <v>21</v>
      </c>
      <c r="H1627" s="131"/>
      <c r="J1627" s="7">
        <v>63487859</v>
      </c>
    </row>
    <row r="1628" spans="1:10" ht="60" customHeight="1" x14ac:dyDescent="0.25">
      <c r="G1628" s="131" t="s">
        <v>4799</v>
      </c>
      <c r="H1628" s="131"/>
    </row>
    <row r="1629" spans="1:10" ht="20.100000000000001" customHeight="1" x14ac:dyDescent="0.25">
      <c r="G1629" s="131" t="s">
        <v>2101</v>
      </c>
      <c r="H1629" s="131"/>
    </row>
    <row r="1630" spans="1:10" ht="20.100000000000001" customHeight="1" x14ac:dyDescent="0.25">
      <c r="A1630" s="6" t="s">
        <v>1324</v>
      </c>
      <c r="B1630" s="6" t="s">
        <v>7124</v>
      </c>
      <c r="J1630" s="8">
        <v>18746415</v>
      </c>
    </row>
    <row r="1631" spans="1:10" ht="20.100000000000001" customHeight="1" x14ac:dyDescent="0.25">
      <c r="A1631" s="5" t="s">
        <v>1324</v>
      </c>
      <c r="C1631" s="11" t="s">
        <v>9</v>
      </c>
      <c r="D1631" s="11" t="s">
        <v>20</v>
      </c>
      <c r="E1631" s="11" t="s">
        <v>113</v>
      </c>
      <c r="F1631" s="11" t="s">
        <v>1881</v>
      </c>
      <c r="G1631" s="131" t="s">
        <v>21</v>
      </c>
      <c r="H1631" s="131"/>
      <c r="J1631" s="7">
        <v>18746415</v>
      </c>
    </row>
    <row r="1632" spans="1:10" ht="45" customHeight="1" x14ac:dyDescent="0.25">
      <c r="G1632" s="131" t="s">
        <v>4800</v>
      </c>
      <c r="H1632" s="131"/>
    </row>
    <row r="1633" spans="1:10" ht="20.100000000000001" customHeight="1" x14ac:dyDescent="0.25">
      <c r="G1633" s="131" t="s">
        <v>2101</v>
      </c>
      <c r="H1633" s="131"/>
    </row>
    <row r="1634" spans="1:10" ht="20.100000000000001" customHeight="1" x14ac:dyDescent="0.25">
      <c r="A1634" s="6" t="s">
        <v>1326</v>
      </c>
      <c r="B1634" s="6" t="s">
        <v>7125</v>
      </c>
      <c r="J1634" s="8">
        <v>37492830</v>
      </c>
    </row>
    <row r="1635" spans="1:10" ht="20.100000000000001" customHeight="1" x14ac:dyDescent="0.25">
      <c r="A1635" s="5" t="s">
        <v>1326</v>
      </c>
      <c r="C1635" s="11" t="s">
        <v>9</v>
      </c>
      <c r="D1635" s="11" t="s">
        <v>20</v>
      </c>
      <c r="E1635" s="11" t="s">
        <v>113</v>
      </c>
      <c r="F1635" s="11" t="s">
        <v>1881</v>
      </c>
      <c r="G1635" s="131" t="s">
        <v>21</v>
      </c>
      <c r="H1635" s="131"/>
      <c r="J1635" s="7">
        <v>37492830</v>
      </c>
    </row>
    <row r="1636" spans="1:10" ht="45" customHeight="1" x14ac:dyDescent="0.25">
      <c r="G1636" s="131" t="s">
        <v>4801</v>
      </c>
      <c r="H1636" s="131"/>
    </row>
    <row r="1637" spans="1:10" ht="20.100000000000001" customHeight="1" x14ac:dyDescent="0.25">
      <c r="G1637" s="131" t="s">
        <v>2101</v>
      </c>
      <c r="H1637" s="131"/>
    </row>
    <row r="1638" spans="1:10" ht="20.100000000000001" customHeight="1" x14ac:dyDescent="0.25">
      <c r="A1638" s="6" t="s">
        <v>1331</v>
      </c>
      <c r="B1638" s="6" t="s">
        <v>1332</v>
      </c>
      <c r="J1638" s="8">
        <v>12000000</v>
      </c>
    </row>
    <row r="1639" spans="1:10" ht="30" customHeight="1" x14ac:dyDescent="0.25">
      <c r="A1639" s="5" t="s">
        <v>1331</v>
      </c>
      <c r="C1639" s="11" t="s">
        <v>9</v>
      </c>
      <c r="D1639" s="11" t="s">
        <v>20</v>
      </c>
      <c r="E1639" s="11" t="s">
        <v>113</v>
      </c>
      <c r="F1639" s="11" t="s">
        <v>1881</v>
      </c>
      <c r="G1639" s="131" t="s">
        <v>120</v>
      </c>
      <c r="H1639" s="131"/>
      <c r="J1639" s="7">
        <v>12000000</v>
      </c>
    </row>
    <row r="1640" spans="1:10" ht="30" customHeight="1" x14ac:dyDescent="0.25">
      <c r="G1640" s="131" t="s">
        <v>4856</v>
      </c>
      <c r="H1640" s="131"/>
    </row>
    <row r="1641" spans="1:10" ht="20.100000000000001" customHeight="1" x14ac:dyDescent="0.25">
      <c r="G1641" s="131" t="s">
        <v>4857</v>
      </c>
      <c r="H1641" s="131"/>
    </row>
    <row r="1642" spans="1:10" ht="20.100000000000001" customHeight="1" x14ac:dyDescent="0.25">
      <c r="A1642" s="6" t="s">
        <v>1344</v>
      </c>
      <c r="B1642" s="6" t="s">
        <v>1345</v>
      </c>
      <c r="J1642" s="10">
        <v>177285000</v>
      </c>
    </row>
    <row r="1643" spans="1:10" ht="20.100000000000001" customHeight="1" x14ac:dyDescent="0.25">
      <c r="A1643" s="6" t="s">
        <v>1231</v>
      </c>
      <c r="B1643" s="6" t="s">
        <v>3252</v>
      </c>
      <c r="J1643" s="9">
        <v>84000000</v>
      </c>
    </row>
    <row r="1644" spans="1:10" ht="20.100000000000001" customHeight="1" x14ac:dyDescent="0.25">
      <c r="A1644" s="5" t="s">
        <v>1349</v>
      </c>
      <c r="C1644" s="11" t="s">
        <v>9</v>
      </c>
      <c r="D1644" s="11" t="s">
        <v>11</v>
      </c>
      <c r="E1644" s="11" t="s">
        <v>113</v>
      </c>
      <c r="F1644" s="11" t="s">
        <v>12</v>
      </c>
      <c r="G1644" s="131" t="s">
        <v>30</v>
      </c>
      <c r="H1644" s="131"/>
      <c r="J1644" s="7">
        <v>84000000</v>
      </c>
    </row>
    <row r="1645" spans="1:10" ht="20.100000000000001" customHeight="1" x14ac:dyDescent="0.25">
      <c r="A1645" s="6" t="s">
        <v>1239</v>
      </c>
      <c r="B1645" s="6" t="s">
        <v>1360</v>
      </c>
      <c r="J1645" s="8">
        <v>29500000</v>
      </c>
    </row>
    <row r="1646" spans="1:10" ht="20.100000000000001" customHeight="1" x14ac:dyDescent="0.25">
      <c r="A1646" s="5" t="s">
        <v>1361</v>
      </c>
      <c r="C1646" s="11" t="s">
        <v>9</v>
      </c>
      <c r="D1646" s="11" t="s">
        <v>11</v>
      </c>
      <c r="E1646" s="11" t="s">
        <v>113</v>
      </c>
      <c r="F1646" s="11" t="s">
        <v>12</v>
      </c>
      <c r="G1646" s="131" t="s">
        <v>7127</v>
      </c>
      <c r="H1646" s="131"/>
      <c r="J1646" s="7">
        <v>1500000</v>
      </c>
    </row>
    <row r="1647" spans="1:10" ht="20.100000000000001" customHeight="1" x14ac:dyDescent="0.25">
      <c r="A1647" s="5" t="s">
        <v>1364</v>
      </c>
      <c r="C1647" s="11" t="s">
        <v>9</v>
      </c>
      <c r="D1647" s="11" t="s">
        <v>11</v>
      </c>
      <c r="E1647" s="11" t="s">
        <v>113</v>
      </c>
      <c r="F1647" s="11" t="s">
        <v>12</v>
      </c>
      <c r="G1647" s="131" t="s">
        <v>1365</v>
      </c>
      <c r="H1647" s="131"/>
      <c r="J1647" s="7">
        <v>9000000</v>
      </c>
    </row>
    <row r="1648" spans="1:10" ht="20.100000000000001" customHeight="1" x14ac:dyDescent="0.25">
      <c r="A1648" s="5" t="s">
        <v>1369</v>
      </c>
      <c r="C1648" s="11" t="s">
        <v>9</v>
      </c>
      <c r="D1648" s="11" t="s">
        <v>11</v>
      </c>
      <c r="E1648" s="11" t="s">
        <v>113</v>
      </c>
      <c r="F1648" s="11" t="s">
        <v>12</v>
      </c>
      <c r="G1648" s="131" t="s">
        <v>34</v>
      </c>
      <c r="H1648" s="131"/>
      <c r="J1648" s="7">
        <v>19000000</v>
      </c>
    </row>
    <row r="1649" spans="1:10" ht="20.100000000000001" customHeight="1" x14ac:dyDescent="0.25">
      <c r="A1649" s="6" t="s">
        <v>1249</v>
      </c>
      <c r="B1649" s="6" t="s">
        <v>1373</v>
      </c>
      <c r="J1649" s="8">
        <v>3485000</v>
      </c>
    </row>
    <row r="1650" spans="1:10" ht="20.100000000000001" customHeight="1" x14ac:dyDescent="0.25">
      <c r="A1650" s="5" t="s">
        <v>1376</v>
      </c>
      <c r="C1650" s="11" t="s">
        <v>9</v>
      </c>
      <c r="D1650" s="11" t="s">
        <v>11</v>
      </c>
      <c r="E1650" s="11" t="s">
        <v>113</v>
      </c>
      <c r="F1650" s="11" t="s">
        <v>12</v>
      </c>
      <c r="G1650" s="131" t="s">
        <v>3480</v>
      </c>
      <c r="H1650" s="131"/>
      <c r="J1650" s="7">
        <v>3110000</v>
      </c>
    </row>
    <row r="1651" spans="1:10" ht="20.100000000000001" customHeight="1" x14ac:dyDescent="0.25">
      <c r="A1651" s="5" t="s">
        <v>1380</v>
      </c>
      <c r="C1651" s="11" t="s">
        <v>9</v>
      </c>
      <c r="D1651" s="11" t="s">
        <v>11</v>
      </c>
      <c r="E1651" s="11" t="s">
        <v>113</v>
      </c>
      <c r="F1651" s="11" t="s">
        <v>12</v>
      </c>
      <c r="G1651" s="131" t="s">
        <v>1381</v>
      </c>
      <c r="H1651" s="131"/>
      <c r="J1651" s="7">
        <v>350000</v>
      </c>
    </row>
    <row r="1652" spans="1:10" ht="30" customHeight="1" x14ac:dyDescent="0.25">
      <c r="A1652" s="5" t="s">
        <v>1388</v>
      </c>
      <c r="C1652" s="11" t="s">
        <v>9</v>
      </c>
      <c r="D1652" s="11" t="s">
        <v>11</v>
      </c>
      <c r="E1652" s="11" t="s">
        <v>113</v>
      </c>
      <c r="F1652" s="11" t="s">
        <v>12</v>
      </c>
      <c r="G1652" s="131" t="s">
        <v>1389</v>
      </c>
      <c r="H1652" s="131"/>
      <c r="J1652" s="7">
        <v>25000</v>
      </c>
    </row>
    <row r="1653" spans="1:10" ht="30" customHeight="1" x14ac:dyDescent="0.25">
      <c r="G1653" s="131" t="s">
        <v>4274</v>
      </c>
      <c r="H1653" s="131"/>
    </row>
    <row r="1654" spans="1:10" ht="20.100000000000001" customHeight="1" x14ac:dyDescent="0.25">
      <c r="A1654" s="6" t="s">
        <v>1393</v>
      </c>
      <c r="B1654" s="6" t="s">
        <v>1394</v>
      </c>
      <c r="J1654" s="8">
        <v>21100000</v>
      </c>
    </row>
    <row r="1655" spans="1:10" ht="20.100000000000001" customHeight="1" x14ac:dyDescent="0.25">
      <c r="A1655" s="5" t="s">
        <v>1396</v>
      </c>
      <c r="C1655" s="11" t="s">
        <v>9</v>
      </c>
      <c r="D1655" s="11" t="s">
        <v>11</v>
      </c>
      <c r="E1655" s="11" t="s">
        <v>113</v>
      </c>
      <c r="F1655" s="11" t="s">
        <v>12</v>
      </c>
      <c r="G1655" s="131" t="s">
        <v>1397</v>
      </c>
      <c r="H1655" s="131"/>
      <c r="J1655" s="7">
        <v>1000000</v>
      </c>
    </row>
    <row r="1656" spans="1:10" ht="30" customHeight="1" x14ac:dyDescent="0.25">
      <c r="G1656" s="131" t="s">
        <v>4564</v>
      </c>
      <c r="H1656" s="131"/>
    </row>
    <row r="1657" spans="1:10" ht="20.100000000000001" customHeight="1" x14ac:dyDescent="0.25">
      <c r="A1657" s="5" t="s">
        <v>1411</v>
      </c>
      <c r="C1657" s="11" t="s">
        <v>9</v>
      </c>
      <c r="D1657" s="11" t="s">
        <v>11</v>
      </c>
      <c r="E1657" s="11" t="s">
        <v>113</v>
      </c>
      <c r="F1657" s="11" t="s">
        <v>12</v>
      </c>
      <c r="G1657" s="131" t="s">
        <v>3478</v>
      </c>
      <c r="H1657" s="131"/>
      <c r="J1657" s="7">
        <v>20000000</v>
      </c>
    </row>
    <row r="1658" spans="1:10" ht="15" customHeight="1" x14ac:dyDescent="0.25">
      <c r="G1658" s="131" t="s">
        <v>4565</v>
      </c>
      <c r="H1658" s="131"/>
    </row>
    <row r="1659" spans="1:10" ht="20.100000000000001" customHeight="1" x14ac:dyDescent="0.25">
      <c r="A1659" s="5" t="s">
        <v>1413</v>
      </c>
      <c r="C1659" s="11" t="s">
        <v>9</v>
      </c>
      <c r="D1659" s="11" t="s">
        <v>11</v>
      </c>
      <c r="E1659" s="11" t="s">
        <v>113</v>
      </c>
      <c r="F1659" s="11" t="s">
        <v>12</v>
      </c>
      <c r="G1659" s="131" t="s">
        <v>1414</v>
      </c>
      <c r="H1659" s="131"/>
      <c r="J1659" s="7">
        <v>100000</v>
      </c>
    </row>
    <row r="1660" spans="1:10" ht="15" customHeight="1" x14ac:dyDescent="0.25">
      <c r="G1660" s="131" t="s">
        <v>4275</v>
      </c>
      <c r="H1660" s="131"/>
    </row>
    <row r="1661" spans="1:10" ht="20.100000000000001" customHeight="1" x14ac:dyDescent="0.25">
      <c r="A1661" s="6" t="s">
        <v>1416</v>
      </c>
      <c r="B1661" s="6" t="s">
        <v>1417</v>
      </c>
      <c r="J1661" s="8">
        <v>3985000</v>
      </c>
    </row>
    <row r="1662" spans="1:10" ht="20.100000000000001" customHeight="1" x14ac:dyDescent="0.25">
      <c r="A1662" s="5" t="s">
        <v>1419</v>
      </c>
      <c r="C1662" s="11" t="s">
        <v>9</v>
      </c>
      <c r="D1662" s="11" t="s">
        <v>11</v>
      </c>
      <c r="E1662" s="11" t="s">
        <v>113</v>
      </c>
      <c r="F1662" s="11" t="s">
        <v>12</v>
      </c>
      <c r="G1662" s="131" t="s">
        <v>1420</v>
      </c>
      <c r="H1662" s="131"/>
      <c r="J1662" s="7">
        <v>35000</v>
      </c>
    </row>
    <row r="1663" spans="1:10" ht="20.100000000000001" customHeight="1" x14ac:dyDescent="0.25">
      <c r="A1663" s="5" t="s">
        <v>1422</v>
      </c>
      <c r="C1663" s="11" t="s">
        <v>9</v>
      </c>
      <c r="D1663" s="11" t="s">
        <v>11</v>
      </c>
      <c r="E1663" s="11" t="s">
        <v>113</v>
      </c>
      <c r="F1663" s="11" t="s">
        <v>12</v>
      </c>
      <c r="G1663" s="131" t="s">
        <v>1423</v>
      </c>
      <c r="H1663" s="131"/>
      <c r="J1663" s="7">
        <v>3950000</v>
      </c>
    </row>
    <row r="1664" spans="1:10" ht="20.100000000000001" customHeight="1" x14ac:dyDescent="0.25">
      <c r="A1664" s="6" t="s">
        <v>1429</v>
      </c>
      <c r="B1664" s="6" t="s">
        <v>1430</v>
      </c>
      <c r="J1664" s="8">
        <v>30000000</v>
      </c>
    </row>
    <row r="1665" spans="1:10" ht="20.100000000000001" customHeight="1" x14ac:dyDescent="0.25">
      <c r="A1665" s="5" t="s">
        <v>1432</v>
      </c>
      <c r="C1665" s="11" t="s">
        <v>9</v>
      </c>
      <c r="D1665" s="11" t="s">
        <v>11</v>
      </c>
      <c r="E1665" s="11" t="s">
        <v>113</v>
      </c>
      <c r="F1665" s="11" t="s">
        <v>12</v>
      </c>
      <c r="G1665" s="131" t="s">
        <v>7130</v>
      </c>
      <c r="H1665" s="131"/>
      <c r="J1665" s="7">
        <v>30000000</v>
      </c>
    </row>
    <row r="1666" spans="1:10" ht="20.100000000000001" customHeight="1" x14ac:dyDescent="0.25">
      <c r="A1666" s="6" t="s">
        <v>1439</v>
      </c>
      <c r="B1666" s="6" t="s">
        <v>1440</v>
      </c>
      <c r="J1666" s="8">
        <v>950000</v>
      </c>
    </row>
    <row r="1667" spans="1:10" ht="20.100000000000001" customHeight="1" x14ac:dyDescent="0.25">
      <c r="A1667" s="5" t="s">
        <v>1441</v>
      </c>
      <c r="C1667" s="11" t="s">
        <v>9</v>
      </c>
      <c r="D1667" s="11" t="s">
        <v>11</v>
      </c>
      <c r="E1667" s="11" t="s">
        <v>113</v>
      </c>
      <c r="F1667" s="11" t="s">
        <v>12</v>
      </c>
      <c r="G1667" s="131" t="s">
        <v>1442</v>
      </c>
      <c r="H1667" s="131"/>
      <c r="J1667" s="7">
        <v>950000</v>
      </c>
    </row>
    <row r="1668" spans="1:10" ht="30" customHeight="1" x14ac:dyDescent="0.25">
      <c r="G1668" s="131" t="s">
        <v>4566</v>
      </c>
      <c r="H1668" s="131"/>
    </row>
    <row r="1669" spans="1:10" ht="20.100000000000001" customHeight="1" x14ac:dyDescent="0.25">
      <c r="A1669" s="6" t="s">
        <v>1449</v>
      </c>
      <c r="B1669" s="6" t="s">
        <v>1450</v>
      </c>
      <c r="J1669" s="8">
        <v>3660000</v>
      </c>
    </row>
    <row r="1670" spans="1:10" ht="20.100000000000001" customHeight="1" x14ac:dyDescent="0.25">
      <c r="A1670" s="5" t="s">
        <v>1463</v>
      </c>
      <c r="C1670" s="11" t="s">
        <v>9</v>
      </c>
      <c r="D1670" s="11" t="s">
        <v>11</v>
      </c>
      <c r="E1670" s="11" t="s">
        <v>113</v>
      </c>
      <c r="F1670" s="11" t="s">
        <v>12</v>
      </c>
      <c r="G1670" s="131" t="s">
        <v>1464</v>
      </c>
      <c r="H1670" s="131"/>
      <c r="J1670" s="7">
        <v>1000000</v>
      </c>
    </row>
    <row r="1671" spans="1:10" ht="20.100000000000001" customHeight="1" x14ac:dyDescent="0.25">
      <c r="A1671" s="5" t="s">
        <v>1466</v>
      </c>
      <c r="C1671" s="11" t="s">
        <v>9</v>
      </c>
      <c r="D1671" s="11" t="s">
        <v>11</v>
      </c>
      <c r="E1671" s="11" t="s">
        <v>113</v>
      </c>
      <c r="F1671" s="11" t="s">
        <v>12</v>
      </c>
      <c r="G1671" s="131" t="s">
        <v>1467</v>
      </c>
      <c r="H1671" s="131"/>
      <c r="J1671" s="7">
        <v>60000</v>
      </c>
    </row>
    <row r="1672" spans="1:10" ht="30" customHeight="1" x14ac:dyDescent="0.25">
      <c r="A1672" s="5" t="s">
        <v>1469</v>
      </c>
      <c r="C1672" s="11" t="s">
        <v>9</v>
      </c>
      <c r="D1672" s="11" t="s">
        <v>11</v>
      </c>
      <c r="E1672" s="11" t="s">
        <v>113</v>
      </c>
      <c r="F1672" s="11" t="s">
        <v>12</v>
      </c>
      <c r="G1672" s="131" t="s">
        <v>7132</v>
      </c>
      <c r="H1672" s="131"/>
      <c r="J1672" s="7">
        <v>1000000</v>
      </c>
    </row>
    <row r="1673" spans="1:10" ht="30" customHeight="1" x14ac:dyDescent="0.25">
      <c r="A1673" s="5" t="s">
        <v>1471</v>
      </c>
      <c r="C1673" s="11" t="s">
        <v>9</v>
      </c>
      <c r="D1673" s="11" t="s">
        <v>11</v>
      </c>
      <c r="E1673" s="11" t="s">
        <v>113</v>
      </c>
      <c r="F1673" s="11" t="s">
        <v>12</v>
      </c>
      <c r="G1673" s="131" t="s">
        <v>7133</v>
      </c>
      <c r="H1673" s="131"/>
      <c r="J1673" s="7">
        <v>1000000</v>
      </c>
    </row>
    <row r="1674" spans="1:10" ht="20.100000000000001" customHeight="1" x14ac:dyDescent="0.25">
      <c r="A1674" s="5" t="s">
        <v>1473</v>
      </c>
      <c r="C1674" s="11" t="s">
        <v>9</v>
      </c>
      <c r="D1674" s="11" t="s">
        <v>11</v>
      </c>
      <c r="E1674" s="11" t="s">
        <v>113</v>
      </c>
      <c r="F1674" s="11" t="s">
        <v>12</v>
      </c>
      <c r="G1674" s="131" t="s">
        <v>1474</v>
      </c>
      <c r="H1674" s="131"/>
      <c r="J1674" s="7">
        <v>600000</v>
      </c>
    </row>
    <row r="1675" spans="1:10" ht="20.100000000000001" customHeight="1" x14ac:dyDescent="0.25">
      <c r="A1675" s="6" t="s">
        <v>1476</v>
      </c>
      <c r="B1675" s="6" t="s">
        <v>1477</v>
      </c>
      <c r="J1675" s="8">
        <v>230000</v>
      </c>
    </row>
    <row r="1676" spans="1:10" ht="20.100000000000001" customHeight="1" x14ac:dyDescent="0.25">
      <c r="A1676" s="5" t="s">
        <v>1488</v>
      </c>
      <c r="C1676" s="11" t="s">
        <v>9</v>
      </c>
      <c r="D1676" s="11" t="s">
        <v>41</v>
      </c>
      <c r="E1676" s="11" t="s">
        <v>113</v>
      </c>
      <c r="F1676" s="11" t="s">
        <v>12</v>
      </c>
      <c r="G1676" s="131" t="s">
        <v>42</v>
      </c>
      <c r="H1676" s="131"/>
      <c r="J1676" s="7">
        <v>230000</v>
      </c>
    </row>
    <row r="1677" spans="1:10" ht="30" customHeight="1" x14ac:dyDescent="0.25">
      <c r="G1677" s="131" t="s">
        <v>4276</v>
      </c>
      <c r="H1677" s="131"/>
    </row>
    <row r="1678" spans="1:10" ht="20.100000000000001" customHeight="1" x14ac:dyDescent="0.25">
      <c r="A1678" s="6" t="s">
        <v>1490</v>
      </c>
      <c r="B1678" s="6" t="s">
        <v>1491</v>
      </c>
      <c r="J1678" s="8">
        <v>375000</v>
      </c>
    </row>
    <row r="1679" spans="1:10" ht="20.100000000000001" customHeight="1" x14ac:dyDescent="0.25">
      <c r="A1679" s="5" t="s">
        <v>1496</v>
      </c>
      <c r="C1679" s="11" t="s">
        <v>9</v>
      </c>
      <c r="D1679" s="11" t="s">
        <v>11</v>
      </c>
      <c r="E1679" s="11" t="s">
        <v>113</v>
      </c>
      <c r="F1679" s="11" t="s">
        <v>12</v>
      </c>
      <c r="G1679" s="131" t="s">
        <v>43</v>
      </c>
      <c r="H1679" s="131"/>
      <c r="J1679" s="7">
        <v>25000</v>
      </c>
    </row>
    <row r="1680" spans="1:10" ht="15" customHeight="1" x14ac:dyDescent="0.25">
      <c r="G1680" s="131" t="s">
        <v>4567</v>
      </c>
      <c r="H1680" s="131"/>
    </row>
    <row r="1681" spans="1:10" ht="20.100000000000001" customHeight="1" x14ac:dyDescent="0.25">
      <c r="A1681" s="5" t="s">
        <v>1503</v>
      </c>
      <c r="C1681" s="11" t="s">
        <v>9</v>
      </c>
      <c r="D1681" s="11" t="s">
        <v>11</v>
      </c>
      <c r="E1681" s="11" t="s">
        <v>113</v>
      </c>
      <c r="F1681" s="11" t="s">
        <v>12</v>
      </c>
      <c r="G1681" s="131" t="s">
        <v>44</v>
      </c>
      <c r="H1681" s="131"/>
      <c r="J1681" s="7">
        <v>350000</v>
      </c>
    </row>
    <row r="1682" spans="1:10" ht="20.100000000000001" customHeight="1" x14ac:dyDescent="0.25">
      <c r="A1682" s="6" t="s">
        <v>1508</v>
      </c>
      <c r="B1682" s="6" t="s">
        <v>1509</v>
      </c>
      <c r="J1682" s="10">
        <v>9990000</v>
      </c>
    </row>
    <row r="1683" spans="1:10" ht="20.100000000000001" customHeight="1" x14ac:dyDescent="0.25">
      <c r="A1683" s="6" t="s">
        <v>1256</v>
      </c>
      <c r="B1683" s="6" t="s">
        <v>1511</v>
      </c>
      <c r="J1683" s="9">
        <v>5640000</v>
      </c>
    </row>
    <row r="1684" spans="1:10" ht="20.100000000000001" customHeight="1" x14ac:dyDescent="0.25">
      <c r="A1684" s="5" t="s">
        <v>1513</v>
      </c>
      <c r="C1684" s="11" t="s">
        <v>9</v>
      </c>
      <c r="D1684" s="11" t="s">
        <v>11</v>
      </c>
      <c r="E1684" s="11" t="s">
        <v>113</v>
      </c>
      <c r="F1684" s="11" t="s">
        <v>12</v>
      </c>
      <c r="G1684" s="131" t="s">
        <v>45</v>
      </c>
      <c r="H1684" s="131"/>
      <c r="J1684" s="7">
        <v>3000000</v>
      </c>
    </row>
    <row r="1685" spans="1:10" ht="20.100000000000001" customHeight="1" x14ac:dyDescent="0.25">
      <c r="A1685" s="5" t="s">
        <v>1518</v>
      </c>
      <c r="C1685" s="11" t="s">
        <v>9</v>
      </c>
      <c r="D1685" s="11" t="s">
        <v>11</v>
      </c>
      <c r="E1685" s="11" t="s">
        <v>113</v>
      </c>
      <c r="F1685" s="11" t="s">
        <v>12</v>
      </c>
      <c r="G1685" s="131" t="s">
        <v>7135</v>
      </c>
      <c r="H1685" s="131"/>
      <c r="J1685" s="7">
        <v>2640000</v>
      </c>
    </row>
    <row r="1686" spans="1:10" ht="20.100000000000001" customHeight="1" x14ac:dyDescent="0.25">
      <c r="A1686" s="6" t="s">
        <v>1318</v>
      </c>
      <c r="B1686" s="6" t="s">
        <v>1553</v>
      </c>
      <c r="J1686" s="8">
        <v>550000</v>
      </c>
    </row>
    <row r="1687" spans="1:10" ht="20.100000000000001" customHeight="1" x14ac:dyDescent="0.25">
      <c r="A1687" s="5" t="s">
        <v>1557</v>
      </c>
      <c r="C1687" s="11" t="s">
        <v>9</v>
      </c>
      <c r="D1687" s="11" t="s">
        <v>11</v>
      </c>
      <c r="E1687" s="11" t="s">
        <v>113</v>
      </c>
      <c r="F1687" s="11" t="s">
        <v>12</v>
      </c>
      <c r="G1687" s="131" t="s">
        <v>51</v>
      </c>
      <c r="H1687" s="131"/>
      <c r="J1687" s="7">
        <v>550000</v>
      </c>
    </row>
    <row r="1688" spans="1:10" ht="20.100000000000001" customHeight="1" x14ac:dyDescent="0.25">
      <c r="A1688" s="6" t="s">
        <v>1572</v>
      </c>
      <c r="B1688" s="6" t="s">
        <v>1573</v>
      </c>
      <c r="J1688" s="8">
        <v>3800000</v>
      </c>
    </row>
    <row r="1689" spans="1:10" ht="20.100000000000001" customHeight="1" x14ac:dyDescent="0.25">
      <c r="A1689" s="5" t="s">
        <v>1574</v>
      </c>
      <c r="C1689" s="11" t="s">
        <v>9</v>
      </c>
      <c r="D1689" s="11" t="s">
        <v>11</v>
      </c>
      <c r="E1689" s="11" t="s">
        <v>113</v>
      </c>
      <c r="F1689" s="11" t="s">
        <v>12</v>
      </c>
      <c r="G1689" s="131" t="s">
        <v>1575</v>
      </c>
      <c r="H1689" s="131"/>
      <c r="J1689" s="7">
        <v>950000</v>
      </c>
    </row>
    <row r="1690" spans="1:10" ht="20.100000000000001" customHeight="1" x14ac:dyDescent="0.25">
      <c r="A1690" s="5" t="s">
        <v>1580</v>
      </c>
      <c r="C1690" s="11" t="s">
        <v>9</v>
      </c>
      <c r="D1690" s="11" t="s">
        <v>11</v>
      </c>
      <c r="E1690" s="11" t="s">
        <v>113</v>
      </c>
      <c r="F1690" s="11" t="s">
        <v>12</v>
      </c>
      <c r="G1690" s="131" t="s">
        <v>1581</v>
      </c>
      <c r="H1690" s="131"/>
      <c r="J1690" s="7">
        <v>1850000</v>
      </c>
    </row>
    <row r="1691" spans="1:10" ht="20.100000000000001" customHeight="1" x14ac:dyDescent="0.25">
      <c r="A1691" s="5" t="s">
        <v>1582</v>
      </c>
      <c r="C1691" s="11" t="s">
        <v>9</v>
      </c>
      <c r="D1691" s="11" t="s">
        <v>11</v>
      </c>
      <c r="E1691" s="11" t="s">
        <v>113</v>
      </c>
      <c r="F1691" s="11" t="s">
        <v>12</v>
      </c>
      <c r="G1691" s="131" t="s">
        <v>52</v>
      </c>
      <c r="H1691" s="131"/>
      <c r="J1691" s="7">
        <v>700000</v>
      </c>
    </row>
    <row r="1692" spans="1:10" ht="20.100000000000001" customHeight="1" x14ac:dyDescent="0.25">
      <c r="A1692" s="5" t="s">
        <v>1584</v>
      </c>
      <c r="C1692" s="11" t="s">
        <v>9</v>
      </c>
      <c r="D1692" s="11" t="s">
        <v>11</v>
      </c>
      <c r="E1692" s="11" t="s">
        <v>113</v>
      </c>
      <c r="F1692" s="11" t="s">
        <v>12</v>
      </c>
      <c r="G1692" s="131" t="s">
        <v>1585</v>
      </c>
      <c r="H1692" s="131"/>
      <c r="J1692" s="7">
        <v>180000</v>
      </c>
    </row>
    <row r="1693" spans="1:10" ht="20.100000000000001" customHeight="1" x14ac:dyDescent="0.25">
      <c r="A1693" s="5" t="s">
        <v>1593</v>
      </c>
      <c r="C1693" s="11" t="s">
        <v>9</v>
      </c>
      <c r="D1693" s="11" t="s">
        <v>11</v>
      </c>
      <c r="E1693" s="11" t="s">
        <v>113</v>
      </c>
      <c r="F1693" s="11" t="s">
        <v>12</v>
      </c>
      <c r="G1693" s="131" t="s">
        <v>1594</v>
      </c>
      <c r="H1693" s="131"/>
      <c r="J1693" s="7">
        <v>120000</v>
      </c>
    </row>
    <row r="1694" spans="1:10" ht="20.100000000000001" customHeight="1" x14ac:dyDescent="0.25">
      <c r="A1694" s="6" t="s">
        <v>1714</v>
      </c>
      <c r="B1694" s="6" t="s">
        <v>1715</v>
      </c>
      <c r="J1694" s="10">
        <v>7660000</v>
      </c>
    </row>
    <row r="1695" spans="1:10" ht="20.100000000000001" customHeight="1" x14ac:dyDescent="0.25">
      <c r="A1695" s="6" t="s">
        <v>1716</v>
      </c>
      <c r="B1695" s="6" t="s">
        <v>1717</v>
      </c>
      <c r="J1695" s="9">
        <v>5450000</v>
      </c>
    </row>
    <row r="1696" spans="1:10" ht="20.100000000000001" customHeight="1" x14ac:dyDescent="0.25">
      <c r="A1696" s="5" t="s">
        <v>1723</v>
      </c>
      <c r="C1696" s="11" t="s">
        <v>16</v>
      </c>
      <c r="D1696" s="11" t="s">
        <v>53</v>
      </c>
      <c r="E1696" s="11" t="s">
        <v>113</v>
      </c>
      <c r="F1696" s="11" t="s">
        <v>12</v>
      </c>
      <c r="G1696" s="131" t="s">
        <v>55</v>
      </c>
      <c r="H1696" s="131"/>
      <c r="J1696" s="7">
        <v>4700000</v>
      </c>
    </row>
    <row r="1697" spans="1:10" ht="20.100000000000001" customHeight="1" x14ac:dyDescent="0.25">
      <c r="A1697" s="5" t="s">
        <v>1725</v>
      </c>
      <c r="C1697" s="11" t="s">
        <v>16</v>
      </c>
      <c r="D1697" s="11" t="s">
        <v>53</v>
      </c>
      <c r="E1697" s="11" t="s">
        <v>113</v>
      </c>
      <c r="F1697" s="11" t="s">
        <v>12</v>
      </c>
      <c r="G1697" s="131" t="s">
        <v>1726</v>
      </c>
      <c r="H1697" s="131"/>
      <c r="J1697" s="7">
        <v>500000</v>
      </c>
    </row>
    <row r="1698" spans="1:10" ht="20.100000000000001" customHeight="1" x14ac:dyDescent="0.25">
      <c r="A1698" s="5" t="s">
        <v>1729</v>
      </c>
      <c r="C1698" s="11" t="s">
        <v>16</v>
      </c>
      <c r="D1698" s="11" t="s">
        <v>53</v>
      </c>
      <c r="E1698" s="11" t="s">
        <v>113</v>
      </c>
      <c r="F1698" s="11" t="s">
        <v>12</v>
      </c>
      <c r="G1698" s="131" t="s">
        <v>7147</v>
      </c>
      <c r="H1698" s="131"/>
      <c r="J1698" s="7">
        <v>250000</v>
      </c>
    </row>
    <row r="1699" spans="1:10" ht="20.100000000000001" customHeight="1" x14ac:dyDescent="0.25">
      <c r="A1699" s="6" t="s">
        <v>1751</v>
      </c>
      <c r="B1699" s="6" t="s">
        <v>1752</v>
      </c>
      <c r="J1699" s="8">
        <v>2210000</v>
      </c>
    </row>
    <row r="1700" spans="1:10" ht="20.100000000000001" customHeight="1" x14ac:dyDescent="0.25">
      <c r="A1700" s="5" t="s">
        <v>1757</v>
      </c>
      <c r="C1700" s="11" t="s">
        <v>16</v>
      </c>
      <c r="D1700" s="11" t="s">
        <v>56</v>
      </c>
      <c r="E1700" s="11" t="s">
        <v>113</v>
      </c>
      <c r="F1700" s="11" t="s">
        <v>12</v>
      </c>
      <c r="G1700" s="131" t="s">
        <v>57</v>
      </c>
      <c r="H1700" s="131"/>
      <c r="J1700" s="7">
        <v>2210000</v>
      </c>
    </row>
    <row r="1701" spans="1:10" ht="20.100000000000001" customHeight="1" x14ac:dyDescent="0.25">
      <c r="A1701" s="6" t="s">
        <v>1759</v>
      </c>
      <c r="B1701" s="6" t="s">
        <v>1760</v>
      </c>
      <c r="J1701" s="10">
        <v>3777059820</v>
      </c>
    </row>
    <row r="1702" spans="1:10" ht="20.100000000000001" customHeight="1" x14ac:dyDescent="0.25">
      <c r="A1702" s="6" t="s">
        <v>1761</v>
      </c>
      <c r="B1702" s="6" t="s">
        <v>1762</v>
      </c>
      <c r="J1702" s="12">
        <v>3711539820</v>
      </c>
    </row>
    <row r="1703" spans="1:10" ht="20.100000000000001" customHeight="1" x14ac:dyDescent="0.25">
      <c r="A1703" s="6" t="s">
        <v>1767</v>
      </c>
      <c r="B1703" s="6" t="s">
        <v>7149</v>
      </c>
      <c r="J1703" s="9">
        <v>10363314</v>
      </c>
    </row>
    <row r="1704" spans="1:10" ht="20.100000000000001" customHeight="1" x14ac:dyDescent="0.25">
      <c r="A1704" s="5" t="s">
        <v>1767</v>
      </c>
      <c r="C1704" s="11" t="s">
        <v>9</v>
      </c>
      <c r="D1704" s="11" t="s">
        <v>41</v>
      </c>
      <c r="E1704" s="11" t="s">
        <v>113</v>
      </c>
      <c r="F1704" s="11" t="s">
        <v>1881</v>
      </c>
      <c r="G1704" s="131" t="s">
        <v>21</v>
      </c>
      <c r="H1704" s="131"/>
      <c r="J1704" s="7">
        <v>7238911</v>
      </c>
    </row>
    <row r="1705" spans="1:10" ht="60" customHeight="1" x14ac:dyDescent="0.25">
      <c r="G1705" s="131" t="s">
        <v>4802</v>
      </c>
      <c r="H1705" s="131"/>
    </row>
    <row r="1706" spans="1:10" ht="20.100000000000001" customHeight="1" x14ac:dyDescent="0.25">
      <c r="G1706" s="131" t="s">
        <v>2101</v>
      </c>
      <c r="H1706" s="131"/>
    </row>
    <row r="1707" spans="1:10" ht="20.100000000000001" customHeight="1" x14ac:dyDescent="0.25">
      <c r="A1707" s="5" t="s">
        <v>1767</v>
      </c>
      <c r="C1707" s="11" t="s">
        <v>9</v>
      </c>
      <c r="D1707" s="11" t="s">
        <v>41</v>
      </c>
      <c r="E1707" s="11" t="s">
        <v>113</v>
      </c>
      <c r="F1707" s="11" t="s">
        <v>1278</v>
      </c>
      <c r="G1707" s="131" t="s">
        <v>21</v>
      </c>
      <c r="H1707" s="131"/>
      <c r="J1707" s="7">
        <v>3124403</v>
      </c>
    </row>
    <row r="1708" spans="1:10" ht="60" customHeight="1" x14ac:dyDescent="0.25">
      <c r="G1708" s="131" t="s">
        <v>4803</v>
      </c>
      <c r="H1708" s="131"/>
    </row>
    <row r="1709" spans="1:10" ht="20.100000000000001" customHeight="1" x14ac:dyDescent="0.25">
      <c r="G1709" s="131" t="s">
        <v>2101</v>
      </c>
      <c r="H1709" s="131"/>
    </row>
    <row r="1710" spans="1:10" ht="20.100000000000001" customHeight="1" x14ac:dyDescent="0.25">
      <c r="A1710" s="6" t="s">
        <v>1768</v>
      </c>
      <c r="B1710" s="6" t="s">
        <v>7150</v>
      </c>
      <c r="J1710" s="8">
        <v>3701176506</v>
      </c>
    </row>
    <row r="1711" spans="1:10" ht="20.100000000000001" customHeight="1" x14ac:dyDescent="0.25">
      <c r="A1711" s="5" t="s">
        <v>1768</v>
      </c>
      <c r="C1711" s="11" t="s">
        <v>9</v>
      </c>
      <c r="D1711" s="11" t="s">
        <v>41</v>
      </c>
      <c r="E1711" s="11" t="s">
        <v>4858</v>
      </c>
      <c r="F1711" s="11" t="s">
        <v>1883</v>
      </c>
      <c r="G1711" s="131" t="s">
        <v>125</v>
      </c>
      <c r="H1711" s="131"/>
      <c r="J1711" s="7">
        <v>287804521</v>
      </c>
    </row>
    <row r="1712" spans="1:10" ht="30" customHeight="1" x14ac:dyDescent="0.25">
      <c r="G1712" s="131" t="s">
        <v>4859</v>
      </c>
      <c r="H1712" s="131"/>
    </row>
    <row r="1713" spans="1:10" ht="20.100000000000001" customHeight="1" x14ac:dyDescent="0.25">
      <c r="G1713" s="131" t="s">
        <v>5286</v>
      </c>
      <c r="H1713" s="131"/>
    </row>
    <row r="1714" spans="1:10" ht="20.100000000000001" customHeight="1" x14ac:dyDescent="0.25">
      <c r="A1714" s="5" t="s">
        <v>1768</v>
      </c>
      <c r="C1714" s="11" t="s">
        <v>9</v>
      </c>
      <c r="D1714" s="11" t="s">
        <v>41</v>
      </c>
      <c r="E1714" s="11" t="s">
        <v>4858</v>
      </c>
      <c r="F1714" s="11" t="s">
        <v>1884</v>
      </c>
      <c r="G1714" s="131" t="s">
        <v>128</v>
      </c>
      <c r="H1714" s="131"/>
      <c r="J1714" s="7">
        <v>395441777</v>
      </c>
    </row>
    <row r="1715" spans="1:10" ht="30" customHeight="1" x14ac:dyDescent="0.25">
      <c r="G1715" s="131" t="s">
        <v>4859</v>
      </c>
      <c r="H1715" s="131"/>
    </row>
    <row r="1716" spans="1:10" ht="20.100000000000001" customHeight="1" x14ac:dyDescent="0.25">
      <c r="G1716" s="131" t="s">
        <v>5287</v>
      </c>
      <c r="H1716" s="131"/>
    </row>
    <row r="1717" spans="1:10" ht="20.100000000000001" customHeight="1" x14ac:dyDescent="0.25">
      <c r="A1717" s="5" t="s">
        <v>1768</v>
      </c>
      <c r="C1717" s="11" t="s">
        <v>9</v>
      </c>
      <c r="D1717" s="11" t="s">
        <v>41</v>
      </c>
      <c r="E1717" s="11" t="s">
        <v>4858</v>
      </c>
      <c r="F1717" s="11" t="s">
        <v>1885</v>
      </c>
      <c r="G1717" s="131" t="s">
        <v>130</v>
      </c>
      <c r="H1717" s="131"/>
      <c r="J1717" s="7">
        <v>1090810159</v>
      </c>
    </row>
    <row r="1718" spans="1:10" ht="30" customHeight="1" x14ac:dyDescent="0.25">
      <c r="G1718" s="131" t="s">
        <v>4859</v>
      </c>
      <c r="H1718" s="131"/>
    </row>
    <row r="1719" spans="1:10" ht="20.100000000000001" customHeight="1" x14ac:dyDescent="0.25">
      <c r="G1719" s="131" t="s">
        <v>5288</v>
      </c>
      <c r="H1719" s="131"/>
    </row>
    <row r="1720" spans="1:10" ht="20.100000000000001" customHeight="1" x14ac:dyDescent="0.25">
      <c r="A1720" s="5" t="s">
        <v>1768</v>
      </c>
      <c r="C1720" s="11" t="s">
        <v>9</v>
      </c>
      <c r="D1720" s="11" t="s">
        <v>41</v>
      </c>
      <c r="E1720" s="11" t="s">
        <v>4858</v>
      </c>
      <c r="F1720" s="11" t="s">
        <v>1886</v>
      </c>
      <c r="G1720" s="131" t="s">
        <v>133</v>
      </c>
      <c r="H1720" s="131"/>
      <c r="J1720" s="7">
        <v>486541782</v>
      </c>
    </row>
    <row r="1721" spans="1:10" ht="30" customHeight="1" x14ac:dyDescent="0.25">
      <c r="G1721" s="131" t="s">
        <v>4859</v>
      </c>
      <c r="H1721" s="131"/>
    </row>
    <row r="1722" spans="1:10" ht="20.100000000000001" customHeight="1" x14ac:dyDescent="0.25">
      <c r="G1722" s="131" t="s">
        <v>5289</v>
      </c>
      <c r="H1722" s="131"/>
    </row>
    <row r="1723" spans="1:10" ht="20.100000000000001" customHeight="1" x14ac:dyDescent="0.25">
      <c r="A1723" s="5" t="s">
        <v>1768</v>
      </c>
      <c r="C1723" s="11" t="s">
        <v>9</v>
      </c>
      <c r="D1723" s="11" t="s">
        <v>41</v>
      </c>
      <c r="E1723" s="11" t="s">
        <v>4858</v>
      </c>
      <c r="F1723" s="11" t="s">
        <v>1887</v>
      </c>
      <c r="G1723" s="131" t="s">
        <v>135</v>
      </c>
      <c r="H1723" s="131"/>
      <c r="J1723" s="7">
        <v>806350738</v>
      </c>
    </row>
    <row r="1724" spans="1:10" ht="30" customHeight="1" x14ac:dyDescent="0.25">
      <c r="G1724" s="131" t="s">
        <v>4859</v>
      </c>
      <c r="H1724" s="131"/>
    </row>
    <row r="1725" spans="1:10" ht="20.100000000000001" customHeight="1" x14ac:dyDescent="0.25">
      <c r="G1725" s="131" t="s">
        <v>5290</v>
      </c>
      <c r="H1725" s="131"/>
    </row>
    <row r="1726" spans="1:10" ht="20.100000000000001" customHeight="1" x14ac:dyDescent="0.25">
      <c r="A1726" s="5" t="s">
        <v>1768</v>
      </c>
      <c r="C1726" s="11" t="s">
        <v>9</v>
      </c>
      <c r="D1726" s="11" t="s">
        <v>41</v>
      </c>
      <c r="E1726" s="11" t="s">
        <v>4858</v>
      </c>
      <c r="F1726" s="11" t="s">
        <v>1888</v>
      </c>
      <c r="G1726" s="131" t="s">
        <v>137</v>
      </c>
      <c r="H1726" s="131"/>
      <c r="J1726" s="7">
        <v>168859598</v>
      </c>
    </row>
    <row r="1727" spans="1:10" ht="30" customHeight="1" x14ac:dyDescent="0.25">
      <c r="G1727" s="131" t="s">
        <v>4859</v>
      </c>
      <c r="H1727" s="131"/>
    </row>
    <row r="1728" spans="1:10" ht="20.100000000000001" customHeight="1" x14ac:dyDescent="0.25">
      <c r="G1728" s="131" t="s">
        <v>4860</v>
      </c>
      <c r="H1728" s="131"/>
    </row>
    <row r="1729" spans="1:10" ht="20.100000000000001" customHeight="1" x14ac:dyDescent="0.25">
      <c r="A1729" s="5" t="s">
        <v>1768</v>
      </c>
      <c r="C1729" s="11" t="s">
        <v>9</v>
      </c>
      <c r="D1729" s="11" t="s">
        <v>41</v>
      </c>
      <c r="E1729" s="11" t="s">
        <v>4858</v>
      </c>
      <c r="F1729" s="11" t="s">
        <v>1889</v>
      </c>
      <c r="G1729" s="131" t="s">
        <v>140</v>
      </c>
      <c r="H1729" s="131"/>
      <c r="J1729" s="7">
        <v>437728274</v>
      </c>
    </row>
    <row r="1730" spans="1:10" ht="30" customHeight="1" x14ac:dyDescent="0.25">
      <c r="G1730" s="131" t="s">
        <v>4859</v>
      </c>
      <c r="H1730" s="131"/>
    </row>
    <row r="1731" spans="1:10" ht="20.100000000000001" customHeight="1" x14ac:dyDescent="0.25">
      <c r="G1731" s="131" t="s">
        <v>5241</v>
      </c>
      <c r="H1731" s="131"/>
    </row>
    <row r="1732" spans="1:10" ht="20.100000000000001" customHeight="1" x14ac:dyDescent="0.25">
      <c r="A1732" s="5" t="s">
        <v>1768</v>
      </c>
      <c r="C1732" s="11" t="s">
        <v>9</v>
      </c>
      <c r="D1732" s="11" t="s">
        <v>41</v>
      </c>
      <c r="E1732" s="11" t="s">
        <v>4858</v>
      </c>
      <c r="F1732" s="11" t="s">
        <v>1890</v>
      </c>
      <c r="G1732" s="131" t="s">
        <v>142</v>
      </c>
      <c r="H1732" s="131"/>
      <c r="J1732" s="7">
        <v>3162251</v>
      </c>
    </row>
    <row r="1733" spans="1:10" ht="30" customHeight="1" x14ac:dyDescent="0.25">
      <c r="G1733" s="131" t="s">
        <v>4859</v>
      </c>
      <c r="H1733" s="131"/>
    </row>
    <row r="1734" spans="1:10" ht="20.100000000000001" customHeight="1" x14ac:dyDescent="0.25">
      <c r="G1734" s="131" t="s">
        <v>5291</v>
      </c>
      <c r="H1734" s="131"/>
    </row>
    <row r="1735" spans="1:10" ht="20.100000000000001" customHeight="1" x14ac:dyDescent="0.25">
      <c r="A1735" s="5" t="s">
        <v>1768</v>
      </c>
      <c r="C1735" s="11" t="s">
        <v>9</v>
      </c>
      <c r="D1735" s="11" t="s">
        <v>41</v>
      </c>
      <c r="E1735" s="11" t="s">
        <v>4858</v>
      </c>
      <c r="F1735" s="11" t="s">
        <v>1891</v>
      </c>
      <c r="G1735" s="131" t="s">
        <v>144</v>
      </c>
      <c r="H1735" s="131"/>
      <c r="J1735" s="7">
        <v>19955777</v>
      </c>
    </row>
    <row r="1736" spans="1:10" ht="30" customHeight="1" x14ac:dyDescent="0.25">
      <c r="G1736" s="131" t="s">
        <v>4859</v>
      </c>
      <c r="H1736" s="131"/>
    </row>
    <row r="1737" spans="1:10" ht="20.100000000000001" customHeight="1" x14ac:dyDescent="0.25">
      <c r="G1737" s="131" t="s">
        <v>5292</v>
      </c>
      <c r="H1737" s="131"/>
    </row>
    <row r="1738" spans="1:10" ht="20.100000000000001" customHeight="1" x14ac:dyDescent="0.25">
      <c r="A1738" s="5" t="s">
        <v>1768</v>
      </c>
      <c r="C1738" s="11" t="s">
        <v>9</v>
      </c>
      <c r="D1738" s="11" t="s">
        <v>41</v>
      </c>
      <c r="E1738" s="11" t="s">
        <v>4858</v>
      </c>
      <c r="F1738" s="11" t="s">
        <v>1892</v>
      </c>
      <c r="G1738" s="131" t="s">
        <v>146</v>
      </c>
      <c r="H1738" s="131"/>
      <c r="J1738" s="7">
        <v>4521629</v>
      </c>
    </row>
    <row r="1739" spans="1:10" ht="30" customHeight="1" x14ac:dyDescent="0.25">
      <c r="G1739" s="131" t="s">
        <v>4859</v>
      </c>
      <c r="H1739" s="131"/>
    </row>
    <row r="1740" spans="1:10" ht="20.100000000000001" customHeight="1" x14ac:dyDescent="0.25">
      <c r="G1740" s="131" t="s">
        <v>5293</v>
      </c>
      <c r="H1740" s="131"/>
    </row>
    <row r="1741" spans="1:10" ht="20.100000000000001" customHeight="1" x14ac:dyDescent="0.25">
      <c r="A1741" s="6" t="s">
        <v>1784</v>
      </c>
      <c r="B1741" s="6" t="s">
        <v>1785</v>
      </c>
      <c r="J1741" s="8">
        <v>65520000</v>
      </c>
    </row>
    <row r="1742" spans="1:10" ht="20.100000000000001" customHeight="1" x14ac:dyDescent="0.25">
      <c r="A1742" s="5" t="s">
        <v>1786</v>
      </c>
      <c r="C1742" s="11" t="s">
        <v>9</v>
      </c>
      <c r="D1742" s="11" t="s">
        <v>59</v>
      </c>
      <c r="E1742" s="11" t="s">
        <v>113</v>
      </c>
      <c r="F1742" s="11" t="s">
        <v>12</v>
      </c>
      <c r="G1742" s="131" t="s">
        <v>61</v>
      </c>
      <c r="H1742" s="131"/>
      <c r="J1742" s="7">
        <v>53520000</v>
      </c>
    </row>
    <row r="1743" spans="1:10" ht="20.100000000000001" customHeight="1" x14ac:dyDescent="0.25">
      <c r="A1743" s="5" t="s">
        <v>1792</v>
      </c>
      <c r="C1743" s="11" t="s">
        <v>9</v>
      </c>
      <c r="D1743" s="11" t="s">
        <v>59</v>
      </c>
      <c r="E1743" s="11" t="s">
        <v>113</v>
      </c>
      <c r="F1743" s="11" t="s">
        <v>12</v>
      </c>
      <c r="G1743" s="131" t="s">
        <v>7156</v>
      </c>
      <c r="H1743" s="131"/>
      <c r="J1743" s="7">
        <v>12000000</v>
      </c>
    </row>
    <row r="1744" spans="1:10" ht="30" customHeight="1" x14ac:dyDescent="0.25">
      <c r="G1744" s="131" t="s">
        <v>4568</v>
      </c>
      <c r="H1744" s="131"/>
    </row>
    <row r="1745" spans="1:10" ht="20.100000000000001" customHeight="1" x14ac:dyDescent="0.25">
      <c r="A1745" s="6" t="s">
        <v>1811</v>
      </c>
      <c r="B1745" s="6" t="s">
        <v>1812</v>
      </c>
      <c r="J1745" s="10">
        <v>620800000</v>
      </c>
    </row>
    <row r="1746" spans="1:10" ht="20.100000000000001" customHeight="1" x14ac:dyDescent="0.25">
      <c r="A1746" s="6" t="s">
        <v>1813</v>
      </c>
      <c r="B1746" s="6" t="s">
        <v>3421</v>
      </c>
      <c r="J1746" s="12">
        <v>620800000</v>
      </c>
    </row>
    <row r="1747" spans="1:10" ht="20.100000000000001" customHeight="1" x14ac:dyDescent="0.25">
      <c r="A1747" s="6" t="s">
        <v>1818</v>
      </c>
      <c r="B1747" s="6" t="s">
        <v>1819</v>
      </c>
      <c r="J1747" s="9">
        <v>620800000</v>
      </c>
    </row>
    <row r="1748" spans="1:10" ht="20.100000000000001" customHeight="1" x14ac:dyDescent="0.25">
      <c r="A1748" s="5" t="s">
        <v>1818</v>
      </c>
      <c r="C1748" s="11" t="s">
        <v>16</v>
      </c>
      <c r="D1748" s="11" t="s">
        <v>4832</v>
      </c>
      <c r="E1748" s="11" t="s">
        <v>7179</v>
      </c>
      <c r="F1748" s="11" t="s">
        <v>1893</v>
      </c>
      <c r="G1748" s="131" t="s">
        <v>149</v>
      </c>
      <c r="H1748" s="131"/>
      <c r="J1748" s="7">
        <v>620800000</v>
      </c>
    </row>
    <row r="1749" spans="1:10" ht="60" customHeight="1" x14ac:dyDescent="0.25">
      <c r="G1749" s="131" t="s">
        <v>7180</v>
      </c>
      <c r="H1749" s="131"/>
    </row>
    <row r="1750" spans="1:10" ht="20.100000000000001" customHeight="1" x14ac:dyDescent="0.25">
      <c r="G1750" s="131" t="s">
        <v>4861</v>
      </c>
      <c r="H1750" s="131"/>
    </row>
    <row r="1753" spans="1:10" x14ac:dyDescent="0.25">
      <c r="A1753" s="117" t="s">
        <v>4863</v>
      </c>
      <c r="B1753" s="88"/>
      <c r="C1753" s="88"/>
      <c r="D1753" s="88"/>
      <c r="E1753" s="88"/>
      <c r="F1753" s="88"/>
      <c r="G1753" s="88"/>
      <c r="H1753" s="88"/>
    </row>
    <row r="1755" spans="1:10" x14ac:dyDescent="0.25">
      <c r="A1755" s="132" t="s">
        <v>2092</v>
      </c>
      <c r="B1755" s="132"/>
      <c r="C1755" s="132"/>
      <c r="D1755" s="132"/>
      <c r="E1755" s="132"/>
      <c r="F1755" s="132"/>
      <c r="G1755" s="132"/>
      <c r="H1755" s="132"/>
      <c r="I1755" s="132"/>
      <c r="J1755" s="132"/>
    </row>
    <row r="1757" spans="1:10" x14ac:dyDescent="0.25">
      <c r="D1757" s="6" t="s">
        <v>2140</v>
      </c>
      <c r="E1757" s="6" t="s">
        <v>2100</v>
      </c>
    </row>
    <row r="1758" spans="1:10" ht="15.75" thickBot="1" x14ac:dyDescent="0.3">
      <c r="F1758" s="6" t="s">
        <v>2103</v>
      </c>
      <c r="J1758" s="14">
        <v>339935726</v>
      </c>
    </row>
    <row r="1759" spans="1:10" x14ac:dyDescent="0.25">
      <c r="D1759" s="5" t="s">
        <v>9</v>
      </c>
      <c r="E1759" s="5" t="s">
        <v>2139</v>
      </c>
      <c r="J1759" s="7">
        <v>316833726</v>
      </c>
    </row>
    <row r="1760" spans="1:10" x14ac:dyDescent="0.25">
      <c r="D1760" s="5" t="s">
        <v>16</v>
      </c>
      <c r="E1760" s="5" t="s">
        <v>2145</v>
      </c>
      <c r="J1760" s="7">
        <v>23102000</v>
      </c>
    </row>
    <row r="1763" spans="1:10" x14ac:dyDescent="0.25">
      <c r="A1763" s="132" t="s">
        <v>2091</v>
      </c>
      <c r="B1763" s="132"/>
      <c r="C1763" s="132"/>
      <c r="D1763" s="132"/>
      <c r="E1763" s="132"/>
      <c r="F1763" s="132"/>
      <c r="G1763" s="132"/>
      <c r="H1763" s="132"/>
      <c r="I1763" s="132"/>
      <c r="J1763" s="132"/>
    </row>
    <row r="1764" spans="1:10" x14ac:dyDescent="0.25">
      <c r="A1764" s="86" t="s">
        <v>2097</v>
      </c>
      <c r="C1764" s="86" t="s">
        <v>2098</v>
      </c>
      <c r="D1764" s="86" t="s">
        <v>3</v>
      </c>
      <c r="E1764" s="86" t="s">
        <v>2099</v>
      </c>
      <c r="F1764" s="86" t="s">
        <v>1880</v>
      </c>
      <c r="G1764" s="6" t="s">
        <v>2100</v>
      </c>
      <c r="J1764" s="86" t="s">
        <v>8713</v>
      </c>
    </row>
    <row r="1766" spans="1:10" ht="15.75" thickBot="1" x14ac:dyDescent="0.3">
      <c r="G1766" s="13" t="s">
        <v>2103</v>
      </c>
      <c r="J1766" s="14">
        <v>339935726</v>
      </c>
    </row>
    <row r="1767" spans="1:10" ht="20.100000000000001" customHeight="1" x14ac:dyDescent="0.25">
      <c r="A1767" s="6" t="s">
        <v>1232</v>
      </c>
      <c r="B1767" s="6" t="s">
        <v>1233</v>
      </c>
      <c r="J1767" s="10">
        <v>292627883</v>
      </c>
    </row>
    <row r="1768" spans="1:10" ht="20.100000000000001" customHeight="1" x14ac:dyDescent="0.25">
      <c r="A1768" s="6" t="s">
        <v>9</v>
      </c>
      <c r="B1768" s="6" t="s">
        <v>1237</v>
      </c>
      <c r="J1768" s="9">
        <v>106734000</v>
      </c>
    </row>
    <row r="1769" spans="1:10" ht="20.100000000000001" customHeight="1" x14ac:dyDescent="0.25">
      <c r="A1769" s="5" t="s">
        <v>1240</v>
      </c>
      <c r="C1769" s="11" t="s">
        <v>9</v>
      </c>
      <c r="D1769" s="11" t="s">
        <v>10</v>
      </c>
      <c r="E1769" s="11" t="s">
        <v>59</v>
      </c>
      <c r="F1769" s="11" t="s">
        <v>12</v>
      </c>
      <c r="G1769" s="131" t="s">
        <v>7116</v>
      </c>
      <c r="H1769" s="131"/>
      <c r="J1769" s="7">
        <v>102586000</v>
      </c>
    </row>
    <row r="1770" spans="1:10" ht="20.100000000000001" customHeight="1" x14ac:dyDescent="0.25">
      <c r="A1770" s="5" t="s">
        <v>1254</v>
      </c>
      <c r="C1770" s="11" t="s">
        <v>9</v>
      </c>
      <c r="D1770" s="11" t="s">
        <v>10</v>
      </c>
      <c r="E1770" s="11" t="s">
        <v>59</v>
      </c>
      <c r="F1770" s="11" t="s">
        <v>12</v>
      </c>
      <c r="G1770" s="131" t="s">
        <v>7117</v>
      </c>
      <c r="H1770" s="131"/>
      <c r="J1770" s="7">
        <v>4148000</v>
      </c>
    </row>
    <row r="1771" spans="1:10" ht="20.100000000000001" customHeight="1" x14ac:dyDescent="0.25">
      <c r="A1771" s="6" t="s">
        <v>1257</v>
      </c>
      <c r="B1771" s="6" t="s">
        <v>1258</v>
      </c>
      <c r="J1771" s="8">
        <v>2500000</v>
      </c>
    </row>
    <row r="1772" spans="1:10" ht="20.100000000000001" customHeight="1" x14ac:dyDescent="0.25">
      <c r="A1772" s="5" t="s">
        <v>1261</v>
      </c>
      <c r="C1772" s="11" t="s">
        <v>9</v>
      </c>
      <c r="D1772" s="11" t="s">
        <v>10</v>
      </c>
      <c r="E1772" s="11" t="s">
        <v>59</v>
      </c>
      <c r="F1772" s="11" t="s">
        <v>12</v>
      </c>
      <c r="G1772" s="131" t="s">
        <v>13</v>
      </c>
      <c r="H1772" s="131"/>
      <c r="J1772" s="7">
        <v>2500000</v>
      </c>
    </row>
    <row r="1773" spans="1:10" ht="20.100000000000001" customHeight="1" x14ac:dyDescent="0.25">
      <c r="A1773" s="6" t="s">
        <v>1279</v>
      </c>
      <c r="B1773" s="6" t="s">
        <v>1280</v>
      </c>
      <c r="J1773" s="8">
        <v>139572000</v>
      </c>
    </row>
    <row r="1774" spans="1:10" ht="20.100000000000001" customHeight="1" x14ac:dyDescent="0.25">
      <c r="A1774" s="5" t="s">
        <v>1282</v>
      </c>
      <c r="C1774" s="11" t="s">
        <v>9</v>
      </c>
      <c r="D1774" s="11" t="s">
        <v>10</v>
      </c>
      <c r="E1774" s="11" t="s">
        <v>59</v>
      </c>
      <c r="F1774" s="11" t="s">
        <v>12</v>
      </c>
      <c r="G1774" s="131" t="s">
        <v>1283</v>
      </c>
      <c r="H1774" s="131"/>
      <c r="J1774" s="7">
        <v>29604000</v>
      </c>
    </row>
    <row r="1775" spans="1:10" ht="20.100000000000001" customHeight="1" x14ac:dyDescent="0.25">
      <c r="A1775" s="5" t="s">
        <v>1286</v>
      </c>
      <c r="C1775" s="11" t="s">
        <v>9</v>
      </c>
      <c r="D1775" s="11" t="s">
        <v>10</v>
      </c>
      <c r="E1775" s="11" t="s">
        <v>59</v>
      </c>
      <c r="F1775" s="11" t="s">
        <v>12</v>
      </c>
      <c r="G1775" s="131" t="s">
        <v>1287</v>
      </c>
      <c r="H1775" s="131"/>
      <c r="J1775" s="7">
        <v>59138000</v>
      </c>
    </row>
    <row r="1776" spans="1:10" ht="20.100000000000001" customHeight="1" x14ac:dyDescent="0.25">
      <c r="A1776" s="5" t="s">
        <v>1290</v>
      </c>
      <c r="C1776" s="11" t="s">
        <v>16</v>
      </c>
      <c r="D1776" s="11" t="s">
        <v>10</v>
      </c>
      <c r="E1776" s="11" t="s">
        <v>59</v>
      </c>
      <c r="F1776" s="11" t="s">
        <v>12</v>
      </c>
      <c r="G1776" s="131" t="s">
        <v>17</v>
      </c>
      <c r="H1776" s="131"/>
      <c r="J1776" s="7">
        <v>20602000</v>
      </c>
    </row>
    <row r="1777" spans="1:10" ht="20.100000000000001" customHeight="1" x14ac:dyDescent="0.25">
      <c r="A1777" s="5" t="s">
        <v>1293</v>
      </c>
      <c r="C1777" s="11" t="s">
        <v>9</v>
      </c>
      <c r="D1777" s="11" t="s">
        <v>10</v>
      </c>
      <c r="E1777" s="11" t="s">
        <v>59</v>
      </c>
      <c r="F1777" s="11" t="s">
        <v>12</v>
      </c>
      <c r="G1777" s="131" t="s">
        <v>18</v>
      </c>
      <c r="H1777" s="131"/>
      <c r="J1777" s="7">
        <v>20486000</v>
      </c>
    </row>
    <row r="1778" spans="1:10" ht="20.100000000000001" customHeight="1" x14ac:dyDescent="0.25">
      <c r="A1778" s="5" t="s">
        <v>1296</v>
      </c>
      <c r="C1778" s="11" t="s">
        <v>9</v>
      </c>
      <c r="D1778" s="11" t="s">
        <v>10</v>
      </c>
      <c r="E1778" s="11" t="s">
        <v>59</v>
      </c>
      <c r="F1778" s="11" t="s">
        <v>12</v>
      </c>
      <c r="G1778" s="131" t="s">
        <v>19</v>
      </c>
      <c r="H1778" s="131"/>
      <c r="J1778" s="7">
        <v>9742000</v>
      </c>
    </row>
    <row r="1779" spans="1:10" ht="20.100000000000001" customHeight="1" x14ac:dyDescent="0.25">
      <c r="A1779" s="6" t="s">
        <v>1299</v>
      </c>
      <c r="B1779" s="6" t="s">
        <v>1300</v>
      </c>
      <c r="J1779" s="10">
        <v>22103640</v>
      </c>
    </row>
    <row r="1780" spans="1:10" ht="20.100000000000001" customHeight="1" x14ac:dyDescent="0.25">
      <c r="A1780" s="6" t="s">
        <v>1303</v>
      </c>
      <c r="B1780" s="6" t="s">
        <v>7118</v>
      </c>
      <c r="J1780" s="9">
        <v>20970120</v>
      </c>
    </row>
    <row r="1781" spans="1:10" ht="20.100000000000001" customHeight="1" x14ac:dyDescent="0.25">
      <c r="A1781" s="5" t="s">
        <v>1303</v>
      </c>
      <c r="C1781" s="11" t="s">
        <v>9</v>
      </c>
      <c r="D1781" s="11" t="s">
        <v>20</v>
      </c>
      <c r="E1781" s="11" t="s">
        <v>59</v>
      </c>
      <c r="F1781" s="11" t="s">
        <v>1881</v>
      </c>
      <c r="G1781" s="131" t="s">
        <v>21</v>
      </c>
      <c r="H1781" s="131"/>
      <c r="J1781" s="7">
        <v>20970120</v>
      </c>
    </row>
    <row r="1782" spans="1:10" ht="60" customHeight="1" x14ac:dyDescent="0.25">
      <c r="G1782" s="131" t="s">
        <v>4797</v>
      </c>
      <c r="H1782" s="131"/>
    </row>
    <row r="1783" spans="1:10" ht="20.100000000000001" customHeight="1" x14ac:dyDescent="0.25">
      <c r="G1783" s="131" t="s">
        <v>2101</v>
      </c>
      <c r="H1783" s="131"/>
    </row>
    <row r="1784" spans="1:10" ht="20.100000000000001" customHeight="1" x14ac:dyDescent="0.25">
      <c r="A1784" s="6" t="s">
        <v>1316</v>
      </c>
      <c r="B1784" s="6" t="s">
        <v>7122</v>
      </c>
      <c r="J1784" s="8">
        <v>1133520</v>
      </c>
    </row>
    <row r="1785" spans="1:10" ht="20.100000000000001" customHeight="1" x14ac:dyDescent="0.25">
      <c r="A1785" s="5" t="s">
        <v>1316</v>
      </c>
      <c r="C1785" s="11" t="s">
        <v>9</v>
      </c>
      <c r="D1785" s="11" t="s">
        <v>20</v>
      </c>
      <c r="E1785" s="11" t="s">
        <v>59</v>
      </c>
      <c r="F1785" s="11" t="s">
        <v>1881</v>
      </c>
      <c r="G1785" s="131" t="s">
        <v>23</v>
      </c>
      <c r="H1785" s="131"/>
      <c r="J1785" s="7">
        <v>1133520</v>
      </c>
    </row>
    <row r="1786" spans="1:10" ht="30" customHeight="1" x14ac:dyDescent="0.25">
      <c r="G1786" s="131" t="s">
        <v>4798</v>
      </c>
      <c r="H1786" s="131"/>
    </row>
    <row r="1787" spans="1:10" ht="20.100000000000001" customHeight="1" x14ac:dyDescent="0.25">
      <c r="G1787" s="131" t="s">
        <v>2102</v>
      </c>
      <c r="H1787" s="131"/>
    </row>
    <row r="1788" spans="1:10" ht="20.100000000000001" customHeight="1" x14ac:dyDescent="0.25">
      <c r="A1788" s="6" t="s">
        <v>1319</v>
      </c>
      <c r="B1788" s="6" t="s">
        <v>1320</v>
      </c>
      <c r="J1788" s="10">
        <v>21718243</v>
      </c>
    </row>
    <row r="1789" spans="1:10" ht="20.100000000000001" customHeight="1" x14ac:dyDescent="0.25">
      <c r="A1789" s="6" t="s">
        <v>1322</v>
      </c>
      <c r="B1789" s="6" t="s">
        <v>7123</v>
      </c>
      <c r="J1789" s="9">
        <v>11516563</v>
      </c>
    </row>
    <row r="1790" spans="1:10" ht="20.100000000000001" customHeight="1" x14ac:dyDescent="0.25">
      <c r="A1790" s="5" t="s">
        <v>1322</v>
      </c>
      <c r="C1790" s="11" t="s">
        <v>9</v>
      </c>
      <c r="D1790" s="11" t="s">
        <v>20</v>
      </c>
      <c r="E1790" s="11" t="s">
        <v>59</v>
      </c>
      <c r="F1790" s="11" t="s">
        <v>1881</v>
      </c>
      <c r="G1790" s="131" t="s">
        <v>21</v>
      </c>
      <c r="H1790" s="131"/>
      <c r="J1790" s="7">
        <v>11516563</v>
      </c>
    </row>
    <row r="1791" spans="1:10" ht="60" customHeight="1" x14ac:dyDescent="0.25">
      <c r="G1791" s="131" t="s">
        <v>4799</v>
      </c>
      <c r="H1791" s="131"/>
    </row>
    <row r="1792" spans="1:10" ht="20.100000000000001" customHeight="1" x14ac:dyDescent="0.25">
      <c r="G1792" s="131" t="s">
        <v>2101</v>
      </c>
      <c r="H1792" s="131"/>
    </row>
    <row r="1793" spans="1:10" ht="20.100000000000001" customHeight="1" x14ac:dyDescent="0.25">
      <c r="A1793" s="6" t="s">
        <v>1324</v>
      </c>
      <c r="B1793" s="6" t="s">
        <v>7124</v>
      </c>
      <c r="J1793" s="8">
        <v>3400560</v>
      </c>
    </row>
    <row r="1794" spans="1:10" ht="20.100000000000001" customHeight="1" x14ac:dyDescent="0.25">
      <c r="A1794" s="5" t="s">
        <v>1324</v>
      </c>
      <c r="C1794" s="11" t="s">
        <v>9</v>
      </c>
      <c r="D1794" s="11" t="s">
        <v>20</v>
      </c>
      <c r="E1794" s="11" t="s">
        <v>59</v>
      </c>
      <c r="F1794" s="11" t="s">
        <v>1881</v>
      </c>
      <c r="G1794" s="131" t="s">
        <v>21</v>
      </c>
      <c r="H1794" s="131"/>
      <c r="J1794" s="7">
        <v>3400560</v>
      </c>
    </row>
    <row r="1795" spans="1:10" ht="45" customHeight="1" x14ac:dyDescent="0.25">
      <c r="G1795" s="131" t="s">
        <v>4800</v>
      </c>
      <c r="H1795" s="131"/>
    </row>
    <row r="1796" spans="1:10" ht="20.100000000000001" customHeight="1" x14ac:dyDescent="0.25">
      <c r="G1796" s="131" t="s">
        <v>2101</v>
      </c>
      <c r="H1796" s="131"/>
    </row>
    <row r="1797" spans="1:10" ht="20.100000000000001" customHeight="1" x14ac:dyDescent="0.25">
      <c r="A1797" s="6" t="s">
        <v>1326</v>
      </c>
      <c r="B1797" s="6" t="s">
        <v>7125</v>
      </c>
      <c r="J1797" s="8">
        <v>6801120</v>
      </c>
    </row>
    <row r="1798" spans="1:10" ht="20.100000000000001" customHeight="1" x14ac:dyDescent="0.25">
      <c r="A1798" s="5" t="s">
        <v>1326</v>
      </c>
      <c r="C1798" s="11" t="s">
        <v>9</v>
      </c>
      <c r="D1798" s="11" t="s">
        <v>20</v>
      </c>
      <c r="E1798" s="11" t="s">
        <v>59</v>
      </c>
      <c r="F1798" s="11" t="s">
        <v>1881</v>
      </c>
      <c r="G1798" s="131" t="s">
        <v>21</v>
      </c>
      <c r="H1798" s="131"/>
      <c r="J1798" s="7">
        <v>6801120</v>
      </c>
    </row>
    <row r="1799" spans="1:10" ht="45" customHeight="1" x14ac:dyDescent="0.25">
      <c r="G1799" s="131" t="s">
        <v>4801</v>
      </c>
      <c r="H1799" s="131"/>
    </row>
    <row r="1800" spans="1:10" ht="20.100000000000001" customHeight="1" x14ac:dyDescent="0.25">
      <c r="G1800" s="131" t="s">
        <v>2101</v>
      </c>
      <c r="H1800" s="131"/>
    </row>
    <row r="1801" spans="1:10" ht="20.100000000000001" customHeight="1" x14ac:dyDescent="0.25">
      <c r="A1801" s="6" t="s">
        <v>1344</v>
      </c>
      <c r="B1801" s="6" t="s">
        <v>1345</v>
      </c>
      <c r="J1801" s="10">
        <v>34497500</v>
      </c>
    </row>
    <row r="1802" spans="1:10" ht="20.100000000000001" customHeight="1" x14ac:dyDescent="0.25">
      <c r="A1802" s="6" t="s">
        <v>1231</v>
      </c>
      <c r="B1802" s="6" t="s">
        <v>3252</v>
      </c>
      <c r="J1802" s="9">
        <v>11500000</v>
      </c>
    </row>
    <row r="1803" spans="1:10" ht="20.100000000000001" customHeight="1" x14ac:dyDescent="0.25">
      <c r="A1803" s="5" t="s">
        <v>1349</v>
      </c>
      <c r="C1803" s="11" t="s">
        <v>9</v>
      </c>
      <c r="D1803" s="11" t="s">
        <v>11</v>
      </c>
      <c r="E1803" s="11" t="s">
        <v>59</v>
      </c>
      <c r="F1803" s="11" t="s">
        <v>12</v>
      </c>
      <c r="G1803" s="131" t="s">
        <v>30</v>
      </c>
      <c r="H1803" s="131"/>
      <c r="J1803" s="7">
        <v>11500000</v>
      </c>
    </row>
    <row r="1804" spans="1:10" ht="20.100000000000001" customHeight="1" x14ac:dyDescent="0.25">
      <c r="A1804" s="6" t="s">
        <v>1239</v>
      </c>
      <c r="B1804" s="6" t="s">
        <v>1360</v>
      </c>
      <c r="J1804" s="8">
        <v>5312500</v>
      </c>
    </row>
    <row r="1805" spans="1:10" ht="20.100000000000001" customHeight="1" x14ac:dyDescent="0.25">
      <c r="A1805" s="5" t="s">
        <v>1361</v>
      </c>
      <c r="C1805" s="11" t="s">
        <v>9</v>
      </c>
      <c r="D1805" s="11" t="s">
        <v>11</v>
      </c>
      <c r="E1805" s="11" t="s">
        <v>59</v>
      </c>
      <c r="F1805" s="11" t="s">
        <v>12</v>
      </c>
      <c r="G1805" s="131" t="s">
        <v>7127</v>
      </c>
      <c r="H1805" s="131"/>
      <c r="J1805" s="7">
        <v>2500000</v>
      </c>
    </row>
    <row r="1806" spans="1:10" ht="20.100000000000001" customHeight="1" x14ac:dyDescent="0.25">
      <c r="A1806" s="5" t="s">
        <v>1364</v>
      </c>
      <c r="C1806" s="11" t="s">
        <v>9</v>
      </c>
      <c r="D1806" s="11" t="s">
        <v>11</v>
      </c>
      <c r="E1806" s="11" t="s">
        <v>59</v>
      </c>
      <c r="F1806" s="11" t="s">
        <v>12</v>
      </c>
      <c r="G1806" s="131" t="s">
        <v>1365</v>
      </c>
      <c r="H1806" s="131"/>
      <c r="J1806" s="7">
        <v>1700000</v>
      </c>
    </row>
    <row r="1807" spans="1:10" ht="20.100000000000001" customHeight="1" x14ac:dyDescent="0.25">
      <c r="A1807" s="5" t="s">
        <v>1367</v>
      </c>
      <c r="C1807" s="11" t="s">
        <v>9</v>
      </c>
      <c r="D1807" s="11" t="s">
        <v>11</v>
      </c>
      <c r="E1807" s="11" t="s">
        <v>59</v>
      </c>
      <c r="F1807" s="11" t="s">
        <v>12</v>
      </c>
      <c r="G1807" s="131" t="s">
        <v>33</v>
      </c>
      <c r="H1807" s="131"/>
      <c r="J1807" s="7">
        <v>12500</v>
      </c>
    </row>
    <row r="1808" spans="1:10" ht="20.100000000000001" customHeight="1" x14ac:dyDescent="0.25">
      <c r="A1808" s="5" t="s">
        <v>1369</v>
      </c>
      <c r="C1808" s="11" t="s">
        <v>9</v>
      </c>
      <c r="D1808" s="11" t="s">
        <v>11</v>
      </c>
      <c r="E1808" s="11" t="s">
        <v>59</v>
      </c>
      <c r="F1808" s="11" t="s">
        <v>12</v>
      </c>
      <c r="G1808" s="131" t="s">
        <v>34</v>
      </c>
      <c r="H1808" s="131"/>
      <c r="J1808" s="7">
        <v>1100000</v>
      </c>
    </row>
    <row r="1809" spans="1:10" ht="20.100000000000001" customHeight="1" x14ac:dyDescent="0.25">
      <c r="A1809" s="6" t="s">
        <v>1249</v>
      </c>
      <c r="B1809" s="6" t="s">
        <v>1373</v>
      </c>
      <c r="J1809" s="8">
        <v>500000</v>
      </c>
    </row>
    <row r="1810" spans="1:10" ht="20.100000000000001" customHeight="1" x14ac:dyDescent="0.25">
      <c r="A1810" s="5" t="s">
        <v>1376</v>
      </c>
      <c r="C1810" s="11" t="s">
        <v>9</v>
      </c>
      <c r="D1810" s="11" t="s">
        <v>11</v>
      </c>
      <c r="E1810" s="11" t="s">
        <v>59</v>
      </c>
      <c r="F1810" s="11" t="s">
        <v>12</v>
      </c>
      <c r="G1810" s="131" t="s">
        <v>3480</v>
      </c>
      <c r="H1810" s="131"/>
      <c r="J1810" s="7">
        <v>300000</v>
      </c>
    </row>
    <row r="1811" spans="1:10" ht="20.100000000000001" customHeight="1" x14ac:dyDescent="0.25">
      <c r="A1811" s="5" t="s">
        <v>1380</v>
      </c>
      <c r="C1811" s="11" t="s">
        <v>9</v>
      </c>
      <c r="D1811" s="11" t="s">
        <v>11</v>
      </c>
      <c r="E1811" s="11" t="s">
        <v>59</v>
      </c>
      <c r="F1811" s="11" t="s">
        <v>12</v>
      </c>
      <c r="G1811" s="131" t="s">
        <v>1381</v>
      </c>
      <c r="H1811" s="131"/>
      <c r="J1811" s="7">
        <v>200000</v>
      </c>
    </row>
    <row r="1812" spans="1:10" ht="20.100000000000001" customHeight="1" x14ac:dyDescent="0.25">
      <c r="A1812" s="6" t="s">
        <v>1393</v>
      </c>
      <c r="B1812" s="6" t="s">
        <v>1394</v>
      </c>
      <c r="J1812" s="8">
        <v>4025000</v>
      </c>
    </row>
    <row r="1813" spans="1:10" ht="20.100000000000001" customHeight="1" x14ac:dyDescent="0.25">
      <c r="A1813" s="5" t="s">
        <v>1411</v>
      </c>
      <c r="C1813" s="11" t="s">
        <v>9</v>
      </c>
      <c r="D1813" s="11" t="s">
        <v>11</v>
      </c>
      <c r="E1813" s="11" t="s">
        <v>59</v>
      </c>
      <c r="F1813" s="11" t="s">
        <v>12</v>
      </c>
      <c r="G1813" s="131" t="s">
        <v>3478</v>
      </c>
      <c r="H1813" s="131"/>
      <c r="J1813" s="7">
        <v>4000000</v>
      </c>
    </row>
    <row r="1814" spans="1:10" ht="45" customHeight="1" x14ac:dyDescent="0.25">
      <c r="G1814" s="131" t="s">
        <v>4569</v>
      </c>
      <c r="H1814" s="131"/>
    </row>
    <row r="1815" spans="1:10" ht="20.100000000000001" customHeight="1" x14ac:dyDescent="0.25">
      <c r="A1815" s="5" t="s">
        <v>1413</v>
      </c>
      <c r="C1815" s="11" t="s">
        <v>9</v>
      </c>
      <c r="D1815" s="11" t="s">
        <v>11</v>
      </c>
      <c r="E1815" s="11" t="s">
        <v>59</v>
      </c>
      <c r="F1815" s="11" t="s">
        <v>12</v>
      </c>
      <c r="G1815" s="131" t="s">
        <v>1414</v>
      </c>
      <c r="H1815" s="131"/>
      <c r="J1815" s="7">
        <v>25000</v>
      </c>
    </row>
    <row r="1816" spans="1:10" ht="15" customHeight="1" x14ac:dyDescent="0.25">
      <c r="G1816" s="131" t="s">
        <v>4278</v>
      </c>
      <c r="H1816" s="131"/>
    </row>
    <row r="1817" spans="1:10" ht="20.100000000000001" customHeight="1" x14ac:dyDescent="0.25">
      <c r="A1817" s="6" t="s">
        <v>1429</v>
      </c>
      <c r="B1817" s="6" t="s">
        <v>1430</v>
      </c>
      <c r="J1817" s="8">
        <v>6000000</v>
      </c>
    </row>
    <row r="1818" spans="1:10" ht="20.100000000000001" customHeight="1" x14ac:dyDescent="0.25">
      <c r="A1818" s="5" t="s">
        <v>1432</v>
      </c>
      <c r="C1818" s="11" t="s">
        <v>9</v>
      </c>
      <c r="D1818" s="11" t="s">
        <v>11</v>
      </c>
      <c r="E1818" s="11" t="s">
        <v>59</v>
      </c>
      <c r="F1818" s="11" t="s">
        <v>12</v>
      </c>
      <c r="G1818" s="131" t="s">
        <v>7130</v>
      </c>
      <c r="H1818" s="131"/>
      <c r="J1818" s="7">
        <v>6000000</v>
      </c>
    </row>
    <row r="1819" spans="1:10" ht="20.100000000000001" customHeight="1" x14ac:dyDescent="0.25">
      <c r="A1819" s="6" t="s">
        <v>1449</v>
      </c>
      <c r="B1819" s="6" t="s">
        <v>1450</v>
      </c>
      <c r="J1819" s="8">
        <v>6960000</v>
      </c>
    </row>
    <row r="1820" spans="1:10" ht="20.100000000000001" customHeight="1" x14ac:dyDescent="0.25">
      <c r="A1820" s="5" t="s">
        <v>1463</v>
      </c>
      <c r="C1820" s="11" t="s">
        <v>9</v>
      </c>
      <c r="D1820" s="11" t="s">
        <v>11</v>
      </c>
      <c r="E1820" s="11" t="s">
        <v>59</v>
      </c>
      <c r="F1820" s="11" t="s">
        <v>12</v>
      </c>
      <c r="G1820" s="131" t="s">
        <v>1464</v>
      </c>
      <c r="H1820" s="131"/>
      <c r="J1820" s="7">
        <v>200000</v>
      </c>
    </row>
    <row r="1821" spans="1:10" ht="20.100000000000001" customHeight="1" x14ac:dyDescent="0.25">
      <c r="A1821" s="5" t="s">
        <v>1466</v>
      </c>
      <c r="C1821" s="11" t="s">
        <v>9</v>
      </c>
      <c r="D1821" s="11" t="s">
        <v>11</v>
      </c>
      <c r="E1821" s="11" t="s">
        <v>59</v>
      </c>
      <c r="F1821" s="11" t="s">
        <v>12</v>
      </c>
      <c r="G1821" s="131" t="s">
        <v>1467</v>
      </c>
      <c r="H1821" s="131"/>
      <c r="J1821" s="7">
        <v>100000</v>
      </c>
    </row>
    <row r="1822" spans="1:10" ht="30" customHeight="1" x14ac:dyDescent="0.25">
      <c r="A1822" s="5" t="s">
        <v>1469</v>
      </c>
      <c r="C1822" s="11" t="s">
        <v>9</v>
      </c>
      <c r="D1822" s="11" t="s">
        <v>11</v>
      </c>
      <c r="E1822" s="11" t="s">
        <v>59</v>
      </c>
      <c r="F1822" s="11" t="s">
        <v>12</v>
      </c>
      <c r="G1822" s="131" t="s">
        <v>7132</v>
      </c>
      <c r="H1822" s="131"/>
      <c r="J1822" s="7">
        <v>1500000</v>
      </c>
    </row>
    <row r="1823" spans="1:10" ht="30" customHeight="1" x14ac:dyDescent="0.25">
      <c r="A1823" s="5" t="s">
        <v>1471</v>
      </c>
      <c r="C1823" s="11" t="s">
        <v>9</v>
      </c>
      <c r="D1823" s="11" t="s">
        <v>11</v>
      </c>
      <c r="E1823" s="11" t="s">
        <v>59</v>
      </c>
      <c r="F1823" s="11" t="s">
        <v>12</v>
      </c>
      <c r="G1823" s="131" t="s">
        <v>7133</v>
      </c>
      <c r="H1823" s="131"/>
      <c r="J1823" s="7">
        <v>5160000</v>
      </c>
    </row>
    <row r="1824" spans="1:10" ht="20.100000000000001" customHeight="1" x14ac:dyDescent="0.25">
      <c r="A1824" s="6" t="s">
        <v>1476</v>
      </c>
      <c r="B1824" s="6" t="s">
        <v>1477</v>
      </c>
      <c r="J1824" s="8">
        <v>30000</v>
      </c>
    </row>
    <row r="1825" spans="1:10" ht="20.100000000000001" customHeight="1" x14ac:dyDescent="0.25">
      <c r="A1825" s="5" t="s">
        <v>1488</v>
      </c>
      <c r="C1825" s="11" t="s">
        <v>9</v>
      </c>
      <c r="D1825" s="11" t="s">
        <v>41</v>
      </c>
      <c r="E1825" s="11" t="s">
        <v>59</v>
      </c>
      <c r="F1825" s="11" t="s">
        <v>12</v>
      </c>
      <c r="G1825" s="131" t="s">
        <v>42</v>
      </c>
      <c r="H1825" s="131"/>
      <c r="J1825" s="7">
        <v>30000</v>
      </c>
    </row>
    <row r="1826" spans="1:10" ht="15" customHeight="1" x14ac:dyDescent="0.25">
      <c r="G1826" s="131" t="s">
        <v>4279</v>
      </c>
      <c r="H1826" s="131"/>
    </row>
    <row r="1827" spans="1:10" ht="20.100000000000001" customHeight="1" x14ac:dyDescent="0.25">
      <c r="A1827" s="6" t="s">
        <v>1490</v>
      </c>
      <c r="B1827" s="6" t="s">
        <v>1491</v>
      </c>
      <c r="J1827" s="8">
        <v>170000</v>
      </c>
    </row>
    <row r="1828" spans="1:10" ht="20.100000000000001" customHeight="1" x14ac:dyDescent="0.25">
      <c r="A1828" s="5" t="s">
        <v>1496</v>
      </c>
      <c r="C1828" s="11" t="s">
        <v>9</v>
      </c>
      <c r="D1828" s="11" t="s">
        <v>11</v>
      </c>
      <c r="E1828" s="11" t="s">
        <v>59</v>
      </c>
      <c r="F1828" s="11" t="s">
        <v>12</v>
      </c>
      <c r="G1828" s="131" t="s">
        <v>43</v>
      </c>
      <c r="H1828" s="131"/>
      <c r="J1828" s="7">
        <v>20000</v>
      </c>
    </row>
    <row r="1829" spans="1:10" ht="15" customHeight="1" x14ac:dyDescent="0.25">
      <c r="G1829" s="131" t="s">
        <v>4567</v>
      </c>
      <c r="H1829" s="131"/>
    </row>
    <row r="1830" spans="1:10" ht="20.100000000000001" customHeight="1" x14ac:dyDescent="0.25">
      <c r="A1830" s="5" t="s">
        <v>1503</v>
      </c>
      <c r="C1830" s="11" t="s">
        <v>9</v>
      </c>
      <c r="D1830" s="11" t="s">
        <v>11</v>
      </c>
      <c r="E1830" s="11" t="s">
        <v>59</v>
      </c>
      <c r="F1830" s="11" t="s">
        <v>12</v>
      </c>
      <c r="G1830" s="131" t="s">
        <v>44</v>
      </c>
      <c r="H1830" s="131"/>
      <c r="J1830" s="7">
        <v>150000</v>
      </c>
    </row>
    <row r="1831" spans="1:10" ht="20.100000000000001" customHeight="1" x14ac:dyDescent="0.25">
      <c r="A1831" s="6" t="s">
        <v>1508</v>
      </c>
      <c r="B1831" s="6" t="s">
        <v>1509</v>
      </c>
      <c r="J1831" s="10">
        <v>5420000</v>
      </c>
    </row>
    <row r="1832" spans="1:10" ht="20.100000000000001" customHeight="1" x14ac:dyDescent="0.25">
      <c r="A1832" s="6" t="s">
        <v>1256</v>
      </c>
      <c r="B1832" s="6" t="s">
        <v>1511</v>
      </c>
      <c r="J1832" s="9">
        <v>2120000</v>
      </c>
    </row>
    <row r="1833" spans="1:10" ht="20.100000000000001" customHeight="1" x14ac:dyDescent="0.25">
      <c r="A1833" s="5" t="s">
        <v>1513</v>
      </c>
      <c r="C1833" s="11" t="s">
        <v>9</v>
      </c>
      <c r="D1833" s="11" t="s">
        <v>11</v>
      </c>
      <c r="E1833" s="11" t="s">
        <v>59</v>
      </c>
      <c r="F1833" s="11" t="s">
        <v>12</v>
      </c>
      <c r="G1833" s="131" t="s">
        <v>45</v>
      </c>
      <c r="H1833" s="131"/>
      <c r="J1833" s="7">
        <v>120000</v>
      </c>
    </row>
    <row r="1834" spans="1:10" ht="20.100000000000001" customHeight="1" x14ac:dyDescent="0.25">
      <c r="A1834" s="5" t="s">
        <v>1518</v>
      </c>
      <c r="C1834" s="11" t="s">
        <v>9</v>
      </c>
      <c r="D1834" s="11" t="s">
        <v>11</v>
      </c>
      <c r="E1834" s="11" t="s">
        <v>59</v>
      </c>
      <c r="F1834" s="11" t="s">
        <v>12</v>
      </c>
      <c r="G1834" s="131" t="s">
        <v>7135</v>
      </c>
      <c r="H1834" s="131"/>
      <c r="J1834" s="7">
        <v>2000000</v>
      </c>
    </row>
    <row r="1835" spans="1:10" ht="20.100000000000001" customHeight="1" x14ac:dyDescent="0.25">
      <c r="A1835" s="6" t="s">
        <v>1292</v>
      </c>
      <c r="B1835" s="6" t="s">
        <v>1535</v>
      </c>
      <c r="J1835" s="8">
        <v>200000</v>
      </c>
    </row>
    <row r="1836" spans="1:10" ht="30" customHeight="1" x14ac:dyDescent="0.25">
      <c r="A1836" s="5" t="s">
        <v>1544</v>
      </c>
      <c r="C1836" s="11" t="s">
        <v>9</v>
      </c>
      <c r="D1836" s="11" t="s">
        <v>11</v>
      </c>
      <c r="E1836" s="11" t="s">
        <v>59</v>
      </c>
      <c r="F1836" s="11" t="s">
        <v>12</v>
      </c>
      <c r="G1836" s="131" t="s">
        <v>1545</v>
      </c>
      <c r="H1836" s="131"/>
      <c r="J1836" s="7">
        <v>200000</v>
      </c>
    </row>
    <row r="1837" spans="1:10" ht="20.100000000000001" customHeight="1" x14ac:dyDescent="0.25">
      <c r="A1837" s="6" t="s">
        <v>1572</v>
      </c>
      <c r="B1837" s="6" t="s">
        <v>1573</v>
      </c>
      <c r="J1837" s="8">
        <v>3100000</v>
      </c>
    </row>
    <row r="1838" spans="1:10" ht="20.100000000000001" customHeight="1" x14ac:dyDescent="0.25">
      <c r="A1838" s="5" t="s">
        <v>1574</v>
      </c>
      <c r="C1838" s="11" t="s">
        <v>9</v>
      </c>
      <c r="D1838" s="11" t="s">
        <v>11</v>
      </c>
      <c r="E1838" s="11" t="s">
        <v>59</v>
      </c>
      <c r="F1838" s="11" t="s">
        <v>12</v>
      </c>
      <c r="G1838" s="131" t="s">
        <v>1575</v>
      </c>
      <c r="H1838" s="131"/>
      <c r="J1838" s="7">
        <v>1000000</v>
      </c>
    </row>
    <row r="1839" spans="1:10" ht="20.100000000000001" customHeight="1" x14ac:dyDescent="0.25">
      <c r="A1839" s="5" t="s">
        <v>1580</v>
      </c>
      <c r="C1839" s="11" t="s">
        <v>9</v>
      </c>
      <c r="D1839" s="11" t="s">
        <v>11</v>
      </c>
      <c r="E1839" s="11" t="s">
        <v>59</v>
      </c>
      <c r="F1839" s="11" t="s">
        <v>12</v>
      </c>
      <c r="G1839" s="131" t="s">
        <v>1581</v>
      </c>
      <c r="H1839" s="131"/>
      <c r="J1839" s="7">
        <v>2000000</v>
      </c>
    </row>
    <row r="1840" spans="1:10" ht="20.100000000000001" customHeight="1" x14ac:dyDescent="0.25">
      <c r="A1840" s="5" t="s">
        <v>1584</v>
      </c>
      <c r="C1840" s="11" t="s">
        <v>9</v>
      </c>
      <c r="D1840" s="11" t="s">
        <v>11</v>
      </c>
      <c r="E1840" s="11" t="s">
        <v>59</v>
      </c>
      <c r="F1840" s="11" t="s">
        <v>12</v>
      </c>
      <c r="G1840" s="131" t="s">
        <v>1585</v>
      </c>
      <c r="H1840" s="131"/>
      <c r="J1840" s="7">
        <v>100000</v>
      </c>
    </row>
    <row r="1841" spans="1:10" ht="20.100000000000001" customHeight="1" x14ac:dyDescent="0.25">
      <c r="A1841" s="6" t="s">
        <v>1714</v>
      </c>
      <c r="B1841" s="6" t="s">
        <v>1715</v>
      </c>
      <c r="J1841" s="10">
        <v>2500000</v>
      </c>
    </row>
    <row r="1842" spans="1:10" ht="20.100000000000001" customHeight="1" x14ac:dyDescent="0.25">
      <c r="A1842" s="6" t="s">
        <v>1716</v>
      </c>
      <c r="B1842" s="6" t="s">
        <v>1717</v>
      </c>
      <c r="J1842" s="9">
        <v>1500000</v>
      </c>
    </row>
    <row r="1843" spans="1:10" ht="20.100000000000001" customHeight="1" x14ac:dyDescent="0.25">
      <c r="A1843" s="5" t="s">
        <v>1724</v>
      </c>
      <c r="C1843" s="11" t="s">
        <v>16</v>
      </c>
      <c r="D1843" s="11" t="s">
        <v>53</v>
      </c>
      <c r="E1843" s="11" t="s">
        <v>59</v>
      </c>
      <c r="F1843" s="11" t="s">
        <v>12</v>
      </c>
      <c r="G1843" s="131" t="s">
        <v>7146</v>
      </c>
      <c r="H1843" s="131"/>
      <c r="J1843" s="7">
        <v>1500000</v>
      </c>
    </row>
    <row r="1844" spans="1:10" ht="20.100000000000001" customHeight="1" x14ac:dyDescent="0.25">
      <c r="A1844" s="6" t="s">
        <v>1751</v>
      </c>
      <c r="B1844" s="6" t="s">
        <v>1752</v>
      </c>
      <c r="J1844" s="8">
        <v>1000000</v>
      </c>
    </row>
    <row r="1845" spans="1:10" ht="20.100000000000001" customHeight="1" x14ac:dyDescent="0.25">
      <c r="A1845" s="5" t="s">
        <v>1757</v>
      </c>
      <c r="C1845" s="11" t="s">
        <v>16</v>
      </c>
      <c r="D1845" s="11" t="s">
        <v>56</v>
      </c>
      <c r="E1845" s="11" t="s">
        <v>59</v>
      </c>
      <c r="F1845" s="11" t="s">
        <v>12</v>
      </c>
      <c r="G1845" s="131" t="s">
        <v>57</v>
      </c>
      <c r="H1845" s="131"/>
      <c r="J1845" s="7">
        <v>1000000</v>
      </c>
    </row>
    <row r="1846" spans="1:10" ht="20.100000000000001" customHeight="1" x14ac:dyDescent="0.25">
      <c r="A1846" s="6" t="s">
        <v>1759</v>
      </c>
      <c r="B1846" s="6" t="s">
        <v>1760</v>
      </c>
      <c r="J1846" s="10">
        <v>4890343</v>
      </c>
    </row>
    <row r="1847" spans="1:10" ht="20.100000000000001" customHeight="1" x14ac:dyDescent="0.25">
      <c r="A1847" s="6" t="s">
        <v>1761</v>
      </c>
      <c r="B1847" s="6" t="s">
        <v>1762</v>
      </c>
      <c r="J1847" s="12">
        <v>1890343</v>
      </c>
    </row>
    <row r="1848" spans="1:10" ht="20.100000000000001" customHeight="1" x14ac:dyDescent="0.25">
      <c r="A1848" s="6" t="s">
        <v>1767</v>
      </c>
      <c r="B1848" s="6" t="s">
        <v>7149</v>
      </c>
      <c r="J1848" s="9">
        <v>1890343</v>
      </c>
    </row>
    <row r="1849" spans="1:10" ht="20.100000000000001" customHeight="1" x14ac:dyDescent="0.25">
      <c r="A1849" s="5" t="s">
        <v>1767</v>
      </c>
      <c r="C1849" s="11" t="s">
        <v>9</v>
      </c>
      <c r="D1849" s="11" t="s">
        <v>41</v>
      </c>
      <c r="E1849" s="11" t="s">
        <v>59</v>
      </c>
      <c r="F1849" s="11" t="s">
        <v>1881</v>
      </c>
      <c r="G1849" s="131" t="s">
        <v>21</v>
      </c>
      <c r="H1849" s="131"/>
      <c r="J1849" s="7">
        <v>1323583</v>
      </c>
    </row>
    <row r="1850" spans="1:10" ht="60" customHeight="1" x14ac:dyDescent="0.25">
      <c r="G1850" s="131" t="s">
        <v>4802</v>
      </c>
      <c r="H1850" s="131"/>
    </row>
    <row r="1851" spans="1:10" ht="20.100000000000001" customHeight="1" x14ac:dyDescent="0.25">
      <c r="G1851" s="131" t="s">
        <v>2101</v>
      </c>
      <c r="H1851" s="131"/>
    </row>
    <row r="1852" spans="1:10" ht="20.100000000000001" customHeight="1" x14ac:dyDescent="0.25">
      <c r="A1852" s="5" t="s">
        <v>1767</v>
      </c>
      <c r="C1852" s="11" t="s">
        <v>9</v>
      </c>
      <c r="D1852" s="11" t="s">
        <v>41</v>
      </c>
      <c r="E1852" s="11" t="s">
        <v>59</v>
      </c>
      <c r="F1852" s="11" t="s">
        <v>1278</v>
      </c>
      <c r="G1852" s="131" t="s">
        <v>21</v>
      </c>
      <c r="H1852" s="131"/>
      <c r="J1852" s="7">
        <v>566760</v>
      </c>
    </row>
    <row r="1853" spans="1:10" ht="60" customHeight="1" x14ac:dyDescent="0.25">
      <c r="G1853" s="131" t="s">
        <v>4803</v>
      </c>
      <c r="H1853" s="131"/>
    </row>
    <row r="1854" spans="1:10" ht="20.100000000000001" customHeight="1" x14ac:dyDescent="0.25">
      <c r="G1854" s="131" t="s">
        <v>2101</v>
      </c>
      <c r="H1854" s="131"/>
    </row>
    <row r="1855" spans="1:10" ht="20.100000000000001" customHeight="1" x14ac:dyDescent="0.25">
      <c r="A1855" s="6" t="s">
        <v>1784</v>
      </c>
      <c r="B1855" s="6" t="s">
        <v>1785</v>
      </c>
      <c r="J1855" s="8">
        <v>3000000</v>
      </c>
    </row>
    <row r="1856" spans="1:10" ht="20.100000000000001" customHeight="1" x14ac:dyDescent="0.25">
      <c r="A1856" s="5" t="s">
        <v>1792</v>
      </c>
      <c r="C1856" s="11" t="s">
        <v>9</v>
      </c>
      <c r="D1856" s="11" t="s">
        <v>59</v>
      </c>
      <c r="E1856" s="11" t="s">
        <v>59</v>
      </c>
      <c r="F1856" s="11" t="s">
        <v>12</v>
      </c>
      <c r="G1856" s="131" t="s">
        <v>7156</v>
      </c>
      <c r="H1856" s="131"/>
      <c r="J1856" s="7">
        <v>3000000</v>
      </c>
    </row>
    <row r="1857" spans="1:10" ht="30" customHeight="1" x14ac:dyDescent="0.25">
      <c r="G1857" s="131" t="s">
        <v>4568</v>
      </c>
      <c r="H1857" s="131"/>
    </row>
    <row r="1860" spans="1:10" x14ac:dyDescent="0.25">
      <c r="A1860" s="117" t="s">
        <v>4864</v>
      </c>
      <c r="B1860" s="88"/>
      <c r="C1860" s="88"/>
      <c r="D1860" s="88"/>
      <c r="E1860" s="88"/>
      <c r="F1860" s="88"/>
      <c r="G1860" s="88"/>
      <c r="H1860" s="88"/>
    </row>
    <row r="1862" spans="1:10" x14ac:dyDescent="0.25">
      <c r="A1862" s="132" t="s">
        <v>2092</v>
      </c>
      <c r="B1862" s="132"/>
      <c r="C1862" s="132"/>
      <c r="D1862" s="132"/>
      <c r="E1862" s="132"/>
      <c r="F1862" s="132"/>
      <c r="G1862" s="132"/>
      <c r="H1862" s="132"/>
      <c r="I1862" s="132"/>
      <c r="J1862" s="132"/>
    </row>
    <row r="1864" spans="1:10" x14ac:dyDescent="0.25">
      <c r="D1864" s="6" t="s">
        <v>2140</v>
      </c>
      <c r="E1864" s="6" t="s">
        <v>2100</v>
      </c>
    </row>
    <row r="1865" spans="1:10" ht="15.75" thickBot="1" x14ac:dyDescent="0.3">
      <c r="F1865" s="6" t="s">
        <v>2103</v>
      </c>
      <c r="J1865" s="14">
        <v>14923804594</v>
      </c>
    </row>
    <row r="1866" spans="1:10" x14ac:dyDescent="0.25">
      <c r="D1866" s="5" t="s">
        <v>9</v>
      </c>
      <c r="E1866" s="5" t="s">
        <v>2139</v>
      </c>
      <c r="J1866" s="7">
        <v>9049772594</v>
      </c>
    </row>
    <row r="1867" spans="1:10" x14ac:dyDescent="0.25">
      <c r="D1867" s="5" t="s">
        <v>16</v>
      </c>
      <c r="E1867" s="5" t="s">
        <v>2145</v>
      </c>
      <c r="J1867" s="7">
        <v>5874032000</v>
      </c>
    </row>
    <row r="1870" spans="1:10" x14ac:dyDescent="0.25">
      <c r="A1870" s="132" t="s">
        <v>2091</v>
      </c>
      <c r="B1870" s="132"/>
      <c r="C1870" s="132"/>
      <c r="D1870" s="132"/>
      <c r="E1870" s="132"/>
      <c r="F1870" s="132"/>
      <c r="G1870" s="132"/>
      <c r="H1870" s="132"/>
      <c r="I1870" s="132"/>
      <c r="J1870" s="132"/>
    </row>
    <row r="1871" spans="1:10" x14ac:dyDescent="0.25">
      <c r="A1871" s="86" t="s">
        <v>2097</v>
      </c>
      <c r="C1871" s="86" t="s">
        <v>2098</v>
      </c>
      <c r="D1871" s="86" t="s">
        <v>3</v>
      </c>
      <c r="E1871" s="86" t="s">
        <v>2099</v>
      </c>
      <c r="F1871" s="86" t="s">
        <v>1880</v>
      </c>
      <c r="G1871" s="6" t="s">
        <v>2100</v>
      </c>
      <c r="J1871" s="86" t="s">
        <v>8713</v>
      </c>
    </row>
    <row r="1873" spans="1:10" ht="15.75" thickBot="1" x14ac:dyDescent="0.3">
      <c r="G1873" s="13" t="s">
        <v>2103</v>
      </c>
      <c r="J1873" s="14">
        <v>14923804594</v>
      </c>
    </row>
    <row r="1874" spans="1:10" ht="20.100000000000001" customHeight="1" x14ac:dyDescent="0.25">
      <c r="A1874" s="6" t="s">
        <v>1232</v>
      </c>
      <c r="B1874" s="6" t="s">
        <v>1233</v>
      </c>
      <c r="J1874" s="10">
        <v>2630177990</v>
      </c>
    </row>
    <row r="1875" spans="1:10" ht="20.100000000000001" customHeight="1" x14ac:dyDescent="0.25">
      <c r="A1875" s="6" t="s">
        <v>9</v>
      </c>
      <c r="B1875" s="6" t="s">
        <v>1237</v>
      </c>
      <c r="J1875" s="9">
        <v>1015324600</v>
      </c>
    </row>
    <row r="1876" spans="1:10" ht="20.100000000000001" customHeight="1" x14ac:dyDescent="0.25">
      <c r="A1876" s="5" t="s">
        <v>1240</v>
      </c>
      <c r="C1876" s="11" t="s">
        <v>9</v>
      </c>
      <c r="D1876" s="11" t="s">
        <v>10</v>
      </c>
      <c r="E1876" s="11" t="s">
        <v>4865</v>
      </c>
      <c r="F1876" s="11" t="s">
        <v>12</v>
      </c>
      <c r="G1876" s="131" t="s">
        <v>7116</v>
      </c>
      <c r="H1876" s="131"/>
      <c r="J1876" s="7">
        <v>1015324600</v>
      </c>
    </row>
    <row r="1877" spans="1:10" ht="20.100000000000001" customHeight="1" x14ac:dyDescent="0.25">
      <c r="A1877" s="6" t="s">
        <v>1257</v>
      </c>
      <c r="B1877" s="6" t="s">
        <v>1258</v>
      </c>
      <c r="J1877" s="8">
        <v>30000000</v>
      </c>
    </row>
    <row r="1878" spans="1:10" ht="20.100000000000001" customHeight="1" x14ac:dyDescent="0.25">
      <c r="A1878" s="5" t="s">
        <v>1261</v>
      </c>
      <c r="C1878" s="11" t="s">
        <v>9</v>
      </c>
      <c r="D1878" s="11" t="s">
        <v>10</v>
      </c>
      <c r="E1878" s="11" t="s">
        <v>4865</v>
      </c>
      <c r="F1878" s="11" t="s">
        <v>12</v>
      </c>
      <c r="G1878" s="131" t="s">
        <v>13</v>
      </c>
      <c r="H1878" s="131"/>
      <c r="J1878" s="7">
        <v>20000000</v>
      </c>
    </row>
    <row r="1879" spans="1:10" ht="20.100000000000001" customHeight="1" x14ac:dyDescent="0.25">
      <c r="A1879" s="5" t="s">
        <v>1276</v>
      </c>
      <c r="C1879" s="11" t="s">
        <v>9</v>
      </c>
      <c r="D1879" s="11" t="s">
        <v>10</v>
      </c>
      <c r="E1879" s="11" t="s">
        <v>4865</v>
      </c>
      <c r="F1879" s="11" t="s">
        <v>12</v>
      </c>
      <c r="G1879" s="131" t="s">
        <v>15</v>
      </c>
      <c r="H1879" s="131"/>
      <c r="J1879" s="7">
        <v>10000000</v>
      </c>
    </row>
    <row r="1880" spans="1:10" ht="20.100000000000001" customHeight="1" x14ac:dyDescent="0.25">
      <c r="A1880" s="6" t="s">
        <v>1279</v>
      </c>
      <c r="B1880" s="6" t="s">
        <v>1280</v>
      </c>
      <c r="J1880" s="8">
        <v>1188178400</v>
      </c>
    </row>
    <row r="1881" spans="1:10" ht="20.100000000000001" customHeight="1" x14ac:dyDescent="0.25">
      <c r="A1881" s="5" t="s">
        <v>1282</v>
      </c>
      <c r="C1881" s="11" t="s">
        <v>9</v>
      </c>
      <c r="D1881" s="11" t="s">
        <v>10</v>
      </c>
      <c r="E1881" s="11" t="s">
        <v>4865</v>
      </c>
      <c r="F1881" s="11" t="s">
        <v>12</v>
      </c>
      <c r="G1881" s="131" t="s">
        <v>1283</v>
      </c>
      <c r="H1881" s="131"/>
      <c r="J1881" s="7">
        <v>315688000</v>
      </c>
    </row>
    <row r="1882" spans="1:10" ht="20.100000000000001" customHeight="1" x14ac:dyDescent="0.25">
      <c r="A1882" s="5" t="s">
        <v>1286</v>
      </c>
      <c r="C1882" s="11" t="s">
        <v>9</v>
      </c>
      <c r="D1882" s="11" t="s">
        <v>10</v>
      </c>
      <c r="E1882" s="11" t="s">
        <v>4865</v>
      </c>
      <c r="F1882" s="11" t="s">
        <v>12</v>
      </c>
      <c r="G1882" s="131" t="s">
        <v>1287</v>
      </c>
      <c r="H1882" s="131"/>
      <c r="J1882" s="7">
        <v>439495000</v>
      </c>
    </row>
    <row r="1883" spans="1:10" ht="20.100000000000001" customHeight="1" x14ac:dyDescent="0.25">
      <c r="A1883" s="5" t="s">
        <v>1290</v>
      </c>
      <c r="C1883" s="11" t="s">
        <v>16</v>
      </c>
      <c r="D1883" s="11" t="s">
        <v>10</v>
      </c>
      <c r="E1883" s="11" t="s">
        <v>4865</v>
      </c>
      <c r="F1883" s="11" t="s">
        <v>12</v>
      </c>
      <c r="G1883" s="131" t="s">
        <v>17</v>
      </c>
      <c r="H1883" s="131"/>
      <c r="J1883" s="7">
        <v>166382000</v>
      </c>
    </row>
    <row r="1884" spans="1:10" ht="20.100000000000001" customHeight="1" x14ac:dyDescent="0.25">
      <c r="A1884" s="5" t="s">
        <v>1293</v>
      </c>
      <c r="C1884" s="11" t="s">
        <v>9</v>
      </c>
      <c r="D1884" s="11" t="s">
        <v>10</v>
      </c>
      <c r="E1884" s="11" t="s">
        <v>4865</v>
      </c>
      <c r="F1884" s="11" t="s">
        <v>12</v>
      </c>
      <c r="G1884" s="131" t="s">
        <v>18</v>
      </c>
      <c r="H1884" s="131"/>
      <c r="J1884" s="7">
        <v>127568000</v>
      </c>
    </row>
    <row r="1885" spans="1:10" ht="20.100000000000001" customHeight="1" x14ac:dyDescent="0.25">
      <c r="A1885" s="5" t="s">
        <v>1296</v>
      </c>
      <c r="C1885" s="11" t="s">
        <v>9</v>
      </c>
      <c r="D1885" s="11" t="s">
        <v>10</v>
      </c>
      <c r="E1885" s="11" t="s">
        <v>4865</v>
      </c>
      <c r="F1885" s="11" t="s">
        <v>12</v>
      </c>
      <c r="G1885" s="131" t="s">
        <v>19</v>
      </c>
      <c r="H1885" s="131"/>
      <c r="J1885" s="7">
        <v>139045400</v>
      </c>
    </row>
    <row r="1886" spans="1:10" ht="20.100000000000001" customHeight="1" x14ac:dyDescent="0.25">
      <c r="A1886" s="6" t="s">
        <v>1299</v>
      </c>
      <c r="B1886" s="6" t="s">
        <v>1300</v>
      </c>
      <c r="J1886" s="10">
        <v>200081798</v>
      </c>
    </row>
    <row r="1887" spans="1:10" ht="20.100000000000001" customHeight="1" x14ac:dyDescent="0.25">
      <c r="A1887" s="6" t="s">
        <v>1303</v>
      </c>
      <c r="B1887" s="6" t="s">
        <v>7118</v>
      </c>
      <c r="J1887" s="9">
        <v>189821193</v>
      </c>
    </row>
    <row r="1888" spans="1:10" ht="20.100000000000001" customHeight="1" x14ac:dyDescent="0.25">
      <c r="A1888" s="5" t="s">
        <v>1303</v>
      </c>
      <c r="C1888" s="11" t="s">
        <v>9</v>
      </c>
      <c r="D1888" s="11" t="s">
        <v>20</v>
      </c>
      <c r="E1888" s="11" t="s">
        <v>4865</v>
      </c>
      <c r="F1888" s="11" t="s">
        <v>1881</v>
      </c>
      <c r="G1888" s="131" t="s">
        <v>21</v>
      </c>
      <c r="H1888" s="131"/>
      <c r="J1888" s="7">
        <v>189821193</v>
      </c>
    </row>
    <row r="1889" spans="1:10" ht="60" customHeight="1" x14ac:dyDescent="0.25">
      <c r="G1889" s="131" t="s">
        <v>4797</v>
      </c>
      <c r="H1889" s="131"/>
    </row>
    <row r="1890" spans="1:10" ht="20.100000000000001" customHeight="1" x14ac:dyDescent="0.25">
      <c r="G1890" s="131" t="s">
        <v>2101</v>
      </c>
      <c r="H1890" s="131"/>
    </row>
    <row r="1891" spans="1:10" ht="20.100000000000001" customHeight="1" x14ac:dyDescent="0.25">
      <c r="A1891" s="6" t="s">
        <v>1316</v>
      </c>
      <c r="B1891" s="6" t="s">
        <v>7122</v>
      </c>
      <c r="J1891" s="8">
        <v>10260605</v>
      </c>
    </row>
    <row r="1892" spans="1:10" ht="20.100000000000001" customHeight="1" x14ac:dyDescent="0.25">
      <c r="A1892" s="5" t="s">
        <v>1316</v>
      </c>
      <c r="C1892" s="11" t="s">
        <v>9</v>
      </c>
      <c r="D1892" s="11" t="s">
        <v>20</v>
      </c>
      <c r="E1892" s="11" t="s">
        <v>4865</v>
      </c>
      <c r="F1892" s="11" t="s">
        <v>1881</v>
      </c>
      <c r="G1892" s="131" t="s">
        <v>23</v>
      </c>
      <c r="H1892" s="131"/>
      <c r="J1892" s="7">
        <v>10260605</v>
      </c>
    </row>
    <row r="1893" spans="1:10" ht="30" customHeight="1" x14ac:dyDescent="0.25">
      <c r="G1893" s="131" t="s">
        <v>4798</v>
      </c>
      <c r="H1893" s="131"/>
    </row>
    <row r="1894" spans="1:10" ht="20.100000000000001" customHeight="1" x14ac:dyDescent="0.25">
      <c r="G1894" s="131" t="s">
        <v>2102</v>
      </c>
      <c r="H1894" s="131"/>
    </row>
    <row r="1895" spans="1:10" ht="20.100000000000001" customHeight="1" x14ac:dyDescent="0.25">
      <c r="A1895" s="6" t="s">
        <v>1319</v>
      </c>
      <c r="B1895" s="6" t="s">
        <v>1320</v>
      </c>
      <c r="J1895" s="10">
        <v>196593192</v>
      </c>
    </row>
    <row r="1896" spans="1:10" ht="20.100000000000001" customHeight="1" x14ac:dyDescent="0.25">
      <c r="A1896" s="6" t="s">
        <v>1322</v>
      </c>
      <c r="B1896" s="6" t="s">
        <v>7123</v>
      </c>
      <c r="J1896" s="9">
        <v>104247747</v>
      </c>
    </row>
    <row r="1897" spans="1:10" ht="20.100000000000001" customHeight="1" x14ac:dyDescent="0.25">
      <c r="A1897" s="5" t="s">
        <v>1322</v>
      </c>
      <c r="C1897" s="11" t="s">
        <v>9</v>
      </c>
      <c r="D1897" s="11" t="s">
        <v>20</v>
      </c>
      <c r="E1897" s="11" t="s">
        <v>4865</v>
      </c>
      <c r="F1897" s="11" t="s">
        <v>1881</v>
      </c>
      <c r="G1897" s="131" t="s">
        <v>21</v>
      </c>
      <c r="H1897" s="131"/>
      <c r="J1897" s="7">
        <v>104247747</v>
      </c>
    </row>
    <row r="1898" spans="1:10" ht="60" customHeight="1" x14ac:dyDescent="0.25">
      <c r="G1898" s="131" t="s">
        <v>4799</v>
      </c>
      <c r="H1898" s="131"/>
    </row>
    <row r="1899" spans="1:10" ht="20.100000000000001" customHeight="1" x14ac:dyDescent="0.25">
      <c r="G1899" s="131" t="s">
        <v>2101</v>
      </c>
      <c r="H1899" s="131"/>
    </row>
    <row r="1900" spans="1:10" ht="20.100000000000001" customHeight="1" x14ac:dyDescent="0.25">
      <c r="A1900" s="6" t="s">
        <v>1324</v>
      </c>
      <c r="B1900" s="6" t="s">
        <v>7124</v>
      </c>
      <c r="J1900" s="8">
        <v>30781815</v>
      </c>
    </row>
    <row r="1901" spans="1:10" ht="20.100000000000001" customHeight="1" x14ac:dyDescent="0.25">
      <c r="A1901" s="5" t="s">
        <v>1324</v>
      </c>
      <c r="C1901" s="11" t="s">
        <v>9</v>
      </c>
      <c r="D1901" s="11" t="s">
        <v>20</v>
      </c>
      <c r="E1901" s="11" t="s">
        <v>4865</v>
      </c>
      <c r="F1901" s="11" t="s">
        <v>1881</v>
      </c>
      <c r="G1901" s="131" t="s">
        <v>21</v>
      </c>
      <c r="H1901" s="131"/>
      <c r="J1901" s="7">
        <v>30781815</v>
      </c>
    </row>
    <row r="1902" spans="1:10" ht="45" customHeight="1" x14ac:dyDescent="0.25">
      <c r="G1902" s="131" t="s">
        <v>4800</v>
      </c>
      <c r="H1902" s="131"/>
    </row>
    <row r="1903" spans="1:10" ht="20.100000000000001" customHeight="1" x14ac:dyDescent="0.25">
      <c r="G1903" s="131" t="s">
        <v>2101</v>
      </c>
      <c r="H1903" s="131"/>
    </row>
    <row r="1904" spans="1:10" ht="20.100000000000001" customHeight="1" x14ac:dyDescent="0.25">
      <c r="A1904" s="6" t="s">
        <v>1326</v>
      </c>
      <c r="B1904" s="6" t="s">
        <v>7125</v>
      </c>
      <c r="J1904" s="8">
        <v>61563630</v>
      </c>
    </row>
    <row r="1905" spans="1:10" ht="20.100000000000001" customHeight="1" x14ac:dyDescent="0.25">
      <c r="A1905" s="5" t="s">
        <v>1326</v>
      </c>
      <c r="C1905" s="11" t="s">
        <v>9</v>
      </c>
      <c r="D1905" s="11" t="s">
        <v>20</v>
      </c>
      <c r="E1905" s="11" t="s">
        <v>4865</v>
      </c>
      <c r="F1905" s="11" t="s">
        <v>1881</v>
      </c>
      <c r="G1905" s="131" t="s">
        <v>21</v>
      </c>
      <c r="H1905" s="131"/>
      <c r="J1905" s="7">
        <v>61563630</v>
      </c>
    </row>
    <row r="1906" spans="1:10" ht="45" customHeight="1" x14ac:dyDescent="0.25">
      <c r="G1906" s="131" t="s">
        <v>4801</v>
      </c>
      <c r="H1906" s="131"/>
    </row>
    <row r="1907" spans="1:10" ht="20.100000000000001" customHeight="1" x14ac:dyDescent="0.25">
      <c r="G1907" s="131" t="s">
        <v>2101</v>
      </c>
      <c r="H1907" s="131"/>
    </row>
    <row r="1908" spans="1:10" ht="20.100000000000001" customHeight="1" x14ac:dyDescent="0.25">
      <c r="A1908" s="6" t="s">
        <v>1344</v>
      </c>
      <c r="B1908" s="6" t="s">
        <v>1345</v>
      </c>
      <c r="J1908" s="10">
        <v>505387000</v>
      </c>
    </row>
    <row r="1909" spans="1:10" ht="20.100000000000001" customHeight="1" x14ac:dyDescent="0.25">
      <c r="A1909" s="6" t="s">
        <v>1231</v>
      </c>
      <c r="B1909" s="6" t="s">
        <v>3252</v>
      </c>
      <c r="J1909" s="9">
        <v>337000000</v>
      </c>
    </row>
    <row r="1910" spans="1:10" ht="20.100000000000001" customHeight="1" x14ac:dyDescent="0.25">
      <c r="A1910" s="5" t="s">
        <v>1349</v>
      </c>
      <c r="C1910" s="11" t="s">
        <v>9</v>
      </c>
      <c r="D1910" s="11" t="s">
        <v>11</v>
      </c>
      <c r="E1910" s="11" t="s">
        <v>4865</v>
      </c>
      <c r="F1910" s="11" t="s">
        <v>12</v>
      </c>
      <c r="G1910" s="131" t="s">
        <v>30</v>
      </c>
      <c r="H1910" s="131"/>
      <c r="J1910" s="7">
        <v>149000000</v>
      </c>
    </row>
    <row r="1911" spans="1:10" ht="20.100000000000001" customHeight="1" x14ac:dyDescent="0.25">
      <c r="A1911" s="5" t="s">
        <v>1353</v>
      </c>
      <c r="C1911" s="11" t="s">
        <v>9</v>
      </c>
      <c r="D1911" s="11" t="s">
        <v>11</v>
      </c>
      <c r="E1911" s="11" t="s">
        <v>4865</v>
      </c>
      <c r="F1911" s="11" t="s">
        <v>12</v>
      </c>
      <c r="G1911" s="131" t="s">
        <v>1354</v>
      </c>
      <c r="H1911" s="131"/>
      <c r="J1911" s="7">
        <v>188000000</v>
      </c>
    </row>
    <row r="1912" spans="1:10" ht="20.100000000000001" customHeight="1" x14ac:dyDescent="0.25">
      <c r="A1912" s="6" t="s">
        <v>1239</v>
      </c>
      <c r="B1912" s="6" t="s">
        <v>1360</v>
      </c>
      <c r="J1912" s="8">
        <v>47400000</v>
      </c>
    </row>
    <row r="1913" spans="1:10" ht="20.100000000000001" customHeight="1" x14ac:dyDescent="0.25">
      <c r="A1913" s="5" t="s">
        <v>1361</v>
      </c>
      <c r="C1913" s="11" t="s">
        <v>9</v>
      </c>
      <c r="D1913" s="11" t="s">
        <v>11</v>
      </c>
      <c r="E1913" s="11" t="s">
        <v>4865</v>
      </c>
      <c r="F1913" s="11" t="s">
        <v>12</v>
      </c>
      <c r="G1913" s="131" t="s">
        <v>7127</v>
      </c>
      <c r="H1913" s="131"/>
      <c r="J1913" s="7">
        <v>3700000</v>
      </c>
    </row>
    <row r="1914" spans="1:10" ht="20.100000000000001" customHeight="1" x14ac:dyDescent="0.25">
      <c r="A1914" s="5" t="s">
        <v>1364</v>
      </c>
      <c r="C1914" s="11" t="s">
        <v>9</v>
      </c>
      <c r="D1914" s="11" t="s">
        <v>11</v>
      </c>
      <c r="E1914" s="11" t="s">
        <v>4865</v>
      </c>
      <c r="F1914" s="11" t="s">
        <v>12</v>
      </c>
      <c r="G1914" s="131" t="s">
        <v>1365</v>
      </c>
      <c r="H1914" s="131"/>
      <c r="J1914" s="7">
        <v>13700000</v>
      </c>
    </row>
    <row r="1915" spans="1:10" ht="20.100000000000001" customHeight="1" x14ac:dyDescent="0.25">
      <c r="A1915" s="5" t="s">
        <v>1367</v>
      </c>
      <c r="C1915" s="11" t="s">
        <v>9</v>
      </c>
      <c r="D1915" s="11" t="s">
        <v>11</v>
      </c>
      <c r="E1915" s="11" t="s">
        <v>4865</v>
      </c>
      <c r="F1915" s="11" t="s">
        <v>12</v>
      </c>
      <c r="G1915" s="131" t="s">
        <v>33</v>
      </c>
      <c r="H1915" s="131"/>
      <c r="J1915" s="7">
        <v>1000000</v>
      </c>
    </row>
    <row r="1916" spans="1:10" ht="20.100000000000001" customHeight="1" x14ac:dyDescent="0.25">
      <c r="A1916" s="5" t="s">
        <v>1369</v>
      </c>
      <c r="C1916" s="11" t="s">
        <v>9</v>
      </c>
      <c r="D1916" s="11" t="s">
        <v>11</v>
      </c>
      <c r="E1916" s="11" t="s">
        <v>4865</v>
      </c>
      <c r="F1916" s="11" t="s">
        <v>12</v>
      </c>
      <c r="G1916" s="131" t="s">
        <v>34</v>
      </c>
      <c r="H1916" s="131"/>
      <c r="J1916" s="7">
        <v>29000000</v>
      </c>
    </row>
    <row r="1917" spans="1:10" ht="20.100000000000001" customHeight="1" x14ac:dyDescent="0.25">
      <c r="A1917" s="6" t="s">
        <v>1249</v>
      </c>
      <c r="B1917" s="6" t="s">
        <v>1373</v>
      </c>
      <c r="J1917" s="8">
        <v>11840000</v>
      </c>
    </row>
    <row r="1918" spans="1:10" ht="20.100000000000001" customHeight="1" x14ac:dyDescent="0.25">
      <c r="A1918" s="5" t="s">
        <v>1376</v>
      </c>
      <c r="C1918" s="11" t="s">
        <v>9</v>
      </c>
      <c r="D1918" s="11" t="s">
        <v>11</v>
      </c>
      <c r="E1918" s="11" t="s">
        <v>4865</v>
      </c>
      <c r="F1918" s="11" t="s">
        <v>12</v>
      </c>
      <c r="G1918" s="131" t="s">
        <v>3480</v>
      </c>
      <c r="H1918" s="131"/>
      <c r="J1918" s="7">
        <v>1500000</v>
      </c>
    </row>
    <row r="1919" spans="1:10" ht="20.100000000000001" customHeight="1" x14ac:dyDescent="0.25">
      <c r="A1919" s="5" t="s">
        <v>1378</v>
      </c>
      <c r="C1919" s="11" t="s">
        <v>9</v>
      </c>
      <c r="D1919" s="11" t="s">
        <v>11</v>
      </c>
      <c r="E1919" s="11" t="s">
        <v>4865</v>
      </c>
      <c r="F1919" s="11" t="s">
        <v>12</v>
      </c>
      <c r="G1919" s="131" t="s">
        <v>106</v>
      </c>
      <c r="H1919" s="131"/>
      <c r="J1919" s="7">
        <v>8000000</v>
      </c>
    </row>
    <row r="1920" spans="1:10" ht="20.100000000000001" customHeight="1" x14ac:dyDescent="0.25">
      <c r="A1920" s="5" t="s">
        <v>1380</v>
      </c>
      <c r="C1920" s="11" t="s">
        <v>9</v>
      </c>
      <c r="D1920" s="11" t="s">
        <v>11</v>
      </c>
      <c r="E1920" s="11" t="s">
        <v>4865</v>
      </c>
      <c r="F1920" s="11" t="s">
        <v>12</v>
      </c>
      <c r="G1920" s="131" t="s">
        <v>1381</v>
      </c>
      <c r="H1920" s="131"/>
      <c r="J1920" s="7">
        <v>2000000</v>
      </c>
    </row>
    <row r="1921" spans="1:10" ht="20.100000000000001" customHeight="1" x14ac:dyDescent="0.25">
      <c r="A1921" s="5" t="s">
        <v>1384</v>
      </c>
      <c r="C1921" s="11" t="s">
        <v>9</v>
      </c>
      <c r="D1921" s="11" t="s">
        <v>11</v>
      </c>
      <c r="E1921" s="11" t="s">
        <v>4865</v>
      </c>
      <c r="F1921" s="11" t="s">
        <v>12</v>
      </c>
      <c r="G1921" s="131" t="s">
        <v>35</v>
      </c>
      <c r="H1921" s="131"/>
      <c r="J1921" s="7">
        <v>300000</v>
      </c>
    </row>
    <row r="1922" spans="1:10" ht="30" customHeight="1" x14ac:dyDescent="0.25">
      <c r="A1922" s="5" t="s">
        <v>1388</v>
      </c>
      <c r="C1922" s="11" t="s">
        <v>9</v>
      </c>
      <c r="D1922" s="11" t="s">
        <v>11</v>
      </c>
      <c r="E1922" s="11" t="s">
        <v>4865</v>
      </c>
      <c r="F1922" s="11" t="s">
        <v>12</v>
      </c>
      <c r="G1922" s="131" t="s">
        <v>1389</v>
      </c>
      <c r="H1922" s="131"/>
      <c r="J1922" s="7">
        <v>40000</v>
      </c>
    </row>
    <row r="1923" spans="1:10" ht="30" customHeight="1" x14ac:dyDescent="0.25">
      <c r="G1923" s="131" t="s">
        <v>5771</v>
      </c>
      <c r="H1923" s="131"/>
    </row>
    <row r="1924" spans="1:10" ht="20.100000000000001" customHeight="1" x14ac:dyDescent="0.25">
      <c r="A1924" s="6" t="s">
        <v>1393</v>
      </c>
      <c r="B1924" s="6" t="s">
        <v>1394</v>
      </c>
      <c r="J1924" s="8">
        <v>2200000</v>
      </c>
    </row>
    <row r="1925" spans="1:10" ht="20.100000000000001" customHeight="1" x14ac:dyDescent="0.25">
      <c r="A1925" s="5" t="s">
        <v>1411</v>
      </c>
      <c r="C1925" s="11" t="s">
        <v>9</v>
      </c>
      <c r="D1925" s="11" t="s">
        <v>11</v>
      </c>
      <c r="E1925" s="11" t="s">
        <v>4865</v>
      </c>
      <c r="F1925" s="11" t="s">
        <v>12</v>
      </c>
      <c r="G1925" s="131" t="s">
        <v>3478</v>
      </c>
      <c r="H1925" s="131"/>
      <c r="J1925" s="7">
        <v>1000000</v>
      </c>
    </row>
    <row r="1926" spans="1:10" ht="15" customHeight="1" x14ac:dyDescent="0.25">
      <c r="G1926" s="131" t="s">
        <v>5772</v>
      </c>
      <c r="H1926" s="131"/>
    </row>
    <row r="1927" spans="1:10" ht="20.100000000000001" customHeight="1" x14ac:dyDescent="0.25">
      <c r="A1927" s="5" t="s">
        <v>1413</v>
      </c>
      <c r="C1927" s="11" t="s">
        <v>9</v>
      </c>
      <c r="D1927" s="11" t="s">
        <v>11</v>
      </c>
      <c r="E1927" s="11" t="s">
        <v>4865</v>
      </c>
      <c r="F1927" s="11" t="s">
        <v>12</v>
      </c>
      <c r="G1927" s="131" t="s">
        <v>1414</v>
      </c>
      <c r="H1927" s="131"/>
      <c r="J1927" s="7">
        <v>1200000</v>
      </c>
    </row>
    <row r="1928" spans="1:10" ht="15" customHeight="1" x14ac:dyDescent="0.25">
      <c r="G1928" s="131" t="s">
        <v>5773</v>
      </c>
      <c r="H1928" s="131"/>
    </row>
    <row r="1929" spans="1:10" ht="20.100000000000001" customHeight="1" x14ac:dyDescent="0.25">
      <c r="A1929" s="6" t="s">
        <v>1416</v>
      </c>
      <c r="B1929" s="6" t="s">
        <v>1417</v>
      </c>
      <c r="J1929" s="8">
        <v>46880000</v>
      </c>
    </row>
    <row r="1930" spans="1:10" ht="20.100000000000001" customHeight="1" x14ac:dyDescent="0.25">
      <c r="A1930" s="5" t="s">
        <v>1419</v>
      </c>
      <c r="C1930" s="11" t="s">
        <v>9</v>
      </c>
      <c r="D1930" s="11" t="s">
        <v>11</v>
      </c>
      <c r="E1930" s="11" t="s">
        <v>4865</v>
      </c>
      <c r="F1930" s="11" t="s">
        <v>12</v>
      </c>
      <c r="G1930" s="131" t="s">
        <v>1420</v>
      </c>
      <c r="H1930" s="131"/>
      <c r="J1930" s="7">
        <v>1880000</v>
      </c>
    </row>
    <row r="1931" spans="1:10" ht="20.100000000000001" customHeight="1" x14ac:dyDescent="0.25">
      <c r="A1931" s="5" t="s">
        <v>1422</v>
      </c>
      <c r="C1931" s="11" t="s">
        <v>9</v>
      </c>
      <c r="D1931" s="11" t="s">
        <v>11</v>
      </c>
      <c r="E1931" s="11" t="s">
        <v>4865</v>
      </c>
      <c r="F1931" s="11" t="s">
        <v>12</v>
      </c>
      <c r="G1931" s="131" t="s">
        <v>1423</v>
      </c>
      <c r="H1931" s="131"/>
      <c r="J1931" s="7">
        <v>45000000</v>
      </c>
    </row>
    <row r="1932" spans="1:10" ht="20.100000000000001" customHeight="1" x14ac:dyDescent="0.25">
      <c r="A1932" s="6" t="s">
        <v>1429</v>
      </c>
      <c r="B1932" s="6" t="s">
        <v>1430</v>
      </c>
      <c r="J1932" s="8">
        <v>28977000</v>
      </c>
    </row>
    <row r="1933" spans="1:10" ht="20.100000000000001" customHeight="1" x14ac:dyDescent="0.25">
      <c r="A1933" s="5" t="s">
        <v>1432</v>
      </c>
      <c r="C1933" s="11" t="s">
        <v>9</v>
      </c>
      <c r="D1933" s="11" t="s">
        <v>11</v>
      </c>
      <c r="E1933" s="11" t="s">
        <v>4865</v>
      </c>
      <c r="F1933" s="11" t="s">
        <v>12</v>
      </c>
      <c r="G1933" s="131" t="s">
        <v>7130</v>
      </c>
      <c r="H1933" s="131"/>
      <c r="J1933" s="7">
        <v>28977000</v>
      </c>
    </row>
    <row r="1934" spans="1:10" ht="20.100000000000001" customHeight="1" x14ac:dyDescent="0.25">
      <c r="A1934" s="6" t="s">
        <v>1449</v>
      </c>
      <c r="B1934" s="6" t="s">
        <v>1450</v>
      </c>
      <c r="J1934" s="8">
        <v>30090000</v>
      </c>
    </row>
    <row r="1935" spans="1:10" ht="30" customHeight="1" x14ac:dyDescent="0.25">
      <c r="A1935" s="5" t="s">
        <v>1460</v>
      </c>
      <c r="C1935" s="11" t="s">
        <v>9</v>
      </c>
      <c r="D1935" s="11" t="s">
        <v>11</v>
      </c>
      <c r="E1935" s="11" t="s">
        <v>4865</v>
      </c>
      <c r="F1935" s="11" t="s">
        <v>12</v>
      </c>
      <c r="G1935" s="131" t="s">
        <v>1461</v>
      </c>
      <c r="H1935" s="131"/>
      <c r="J1935" s="7">
        <v>3200000</v>
      </c>
    </row>
    <row r="1936" spans="1:10" ht="20.100000000000001" customHeight="1" x14ac:dyDescent="0.25">
      <c r="A1936" s="5" t="s">
        <v>1463</v>
      </c>
      <c r="C1936" s="11" t="s">
        <v>9</v>
      </c>
      <c r="D1936" s="11" t="s">
        <v>11</v>
      </c>
      <c r="E1936" s="11" t="s">
        <v>4865</v>
      </c>
      <c r="F1936" s="11" t="s">
        <v>12</v>
      </c>
      <c r="G1936" s="131" t="s">
        <v>1464</v>
      </c>
      <c r="H1936" s="131"/>
      <c r="J1936" s="7">
        <v>25000000</v>
      </c>
    </row>
    <row r="1937" spans="1:10" ht="20.100000000000001" customHeight="1" x14ac:dyDescent="0.25">
      <c r="A1937" s="5" t="s">
        <v>1466</v>
      </c>
      <c r="C1937" s="11" t="s">
        <v>9</v>
      </c>
      <c r="D1937" s="11" t="s">
        <v>11</v>
      </c>
      <c r="E1937" s="11" t="s">
        <v>4865</v>
      </c>
      <c r="F1937" s="11" t="s">
        <v>12</v>
      </c>
      <c r="G1937" s="131" t="s">
        <v>1467</v>
      </c>
      <c r="H1937" s="131"/>
      <c r="J1937" s="7">
        <v>340000</v>
      </c>
    </row>
    <row r="1938" spans="1:10" ht="30" customHeight="1" x14ac:dyDescent="0.25">
      <c r="A1938" s="5" t="s">
        <v>1469</v>
      </c>
      <c r="C1938" s="11" t="s">
        <v>9</v>
      </c>
      <c r="D1938" s="11" t="s">
        <v>11</v>
      </c>
      <c r="E1938" s="11" t="s">
        <v>4865</v>
      </c>
      <c r="F1938" s="11" t="s">
        <v>12</v>
      </c>
      <c r="G1938" s="131" t="s">
        <v>7132</v>
      </c>
      <c r="H1938" s="131"/>
      <c r="J1938" s="7">
        <v>500000</v>
      </c>
    </row>
    <row r="1939" spans="1:10" ht="20.100000000000001" customHeight="1" x14ac:dyDescent="0.25">
      <c r="A1939" s="5" t="s">
        <v>1473</v>
      </c>
      <c r="C1939" s="11" t="s">
        <v>9</v>
      </c>
      <c r="D1939" s="11" t="s">
        <v>11</v>
      </c>
      <c r="E1939" s="11" t="s">
        <v>4865</v>
      </c>
      <c r="F1939" s="11" t="s">
        <v>12</v>
      </c>
      <c r="G1939" s="131" t="s">
        <v>1474</v>
      </c>
      <c r="H1939" s="131"/>
      <c r="J1939" s="7">
        <v>1050000</v>
      </c>
    </row>
    <row r="1940" spans="1:10" ht="20.100000000000001" customHeight="1" x14ac:dyDescent="0.25">
      <c r="A1940" s="6" t="s">
        <v>1476</v>
      </c>
      <c r="B1940" s="6" t="s">
        <v>1477</v>
      </c>
      <c r="J1940" s="8">
        <v>1000000</v>
      </c>
    </row>
    <row r="1941" spans="1:10" ht="20.100000000000001" customHeight="1" x14ac:dyDescent="0.25">
      <c r="A1941" s="5" t="s">
        <v>1488</v>
      </c>
      <c r="C1941" s="11" t="s">
        <v>9</v>
      </c>
      <c r="D1941" s="11" t="s">
        <v>41</v>
      </c>
      <c r="E1941" s="11" t="s">
        <v>4865</v>
      </c>
      <c r="F1941" s="11" t="s">
        <v>12</v>
      </c>
      <c r="G1941" s="131" t="s">
        <v>42</v>
      </c>
      <c r="H1941" s="131"/>
      <c r="J1941" s="7">
        <v>1000000</v>
      </c>
    </row>
    <row r="1942" spans="1:10" ht="30" customHeight="1" x14ac:dyDescent="0.25">
      <c r="G1942" s="131" t="s">
        <v>4276</v>
      </c>
      <c r="H1942" s="131"/>
    </row>
    <row r="1943" spans="1:10" ht="20.100000000000001" customHeight="1" x14ac:dyDescent="0.25">
      <c r="A1943" s="6" t="s">
        <v>1508</v>
      </c>
      <c r="B1943" s="6" t="s">
        <v>1509</v>
      </c>
      <c r="J1943" s="10">
        <v>43100000</v>
      </c>
    </row>
    <row r="1944" spans="1:10" ht="20.100000000000001" customHeight="1" x14ac:dyDescent="0.25">
      <c r="A1944" s="6" t="s">
        <v>1256</v>
      </c>
      <c r="B1944" s="6" t="s">
        <v>1511</v>
      </c>
      <c r="J1944" s="9">
        <v>33600000</v>
      </c>
    </row>
    <row r="1945" spans="1:10" ht="20.100000000000001" customHeight="1" x14ac:dyDescent="0.25">
      <c r="A1945" s="5" t="s">
        <v>1513</v>
      </c>
      <c r="C1945" s="11" t="s">
        <v>9</v>
      </c>
      <c r="D1945" s="11" t="s">
        <v>11</v>
      </c>
      <c r="E1945" s="11" t="s">
        <v>4865</v>
      </c>
      <c r="F1945" s="11" t="s">
        <v>12</v>
      </c>
      <c r="G1945" s="131" t="s">
        <v>45</v>
      </c>
      <c r="H1945" s="131"/>
      <c r="J1945" s="7">
        <v>30000000</v>
      </c>
    </row>
    <row r="1946" spans="1:10" ht="20.100000000000001" customHeight="1" x14ac:dyDescent="0.25">
      <c r="A1946" s="5" t="s">
        <v>1518</v>
      </c>
      <c r="C1946" s="11" t="s">
        <v>9</v>
      </c>
      <c r="D1946" s="11" t="s">
        <v>11</v>
      </c>
      <c r="E1946" s="11" t="s">
        <v>4865</v>
      </c>
      <c r="F1946" s="11" t="s">
        <v>12</v>
      </c>
      <c r="G1946" s="131" t="s">
        <v>7135</v>
      </c>
      <c r="H1946" s="131"/>
      <c r="J1946" s="7">
        <v>3600000</v>
      </c>
    </row>
    <row r="1947" spans="1:10" ht="20.100000000000001" customHeight="1" x14ac:dyDescent="0.25">
      <c r="A1947" s="6" t="s">
        <v>1292</v>
      </c>
      <c r="B1947" s="6" t="s">
        <v>1535</v>
      </c>
      <c r="J1947" s="8">
        <v>1000000</v>
      </c>
    </row>
    <row r="1948" spans="1:10" ht="30" customHeight="1" x14ac:dyDescent="0.25">
      <c r="A1948" s="5" t="s">
        <v>1544</v>
      </c>
      <c r="C1948" s="11" t="s">
        <v>9</v>
      </c>
      <c r="D1948" s="11" t="s">
        <v>11</v>
      </c>
      <c r="E1948" s="11" t="s">
        <v>4865</v>
      </c>
      <c r="F1948" s="11" t="s">
        <v>12</v>
      </c>
      <c r="G1948" s="131" t="s">
        <v>1545</v>
      </c>
      <c r="H1948" s="131"/>
      <c r="J1948" s="7">
        <v>1000000</v>
      </c>
    </row>
    <row r="1949" spans="1:10" ht="20.100000000000001" customHeight="1" x14ac:dyDescent="0.25">
      <c r="A1949" s="6" t="s">
        <v>1572</v>
      </c>
      <c r="B1949" s="6" t="s">
        <v>1573</v>
      </c>
      <c r="J1949" s="8">
        <v>8500000</v>
      </c>
    </row>
    <row r="1950" spans="1:10" ht="20.100000000000001" customHeight="1" x14ac:dyDescent="0.25">
      <c r="A1950" s="5" t="s">
        <v>1574</v>
      </c>
      <c r="C1950" s="11" t="s">
        <v>9</v>
      </c>
      <c r="D1950" s="11" t="s">
        <v>11</v>
      </c>
      <c r="E1950" s="11" t="s">
        <v>4865</v>
      </c>
      <c r="F1950" s="11" t="s">
        <v>12</v>
      </c>
      <c r="G1950" s="131" t="s">
        <v>1575</v>
      </c>
      <c r="H1950" s="131"/>
      <c r="J1950" s="7">
        <v>2500000</v>
      </c>
    </row>
    <row r="1951" spans="1:10" ht="20.100000000000001" customHeight="1" x14ac:dyDescent="0.25">
      <c r="A1951" s="5" t="s">
        <v>1580</v>
      </c>
      <c r="C1951" s="11" t="s">
        <v>9</v>
      </c>
      <c r="D1951" s="11" t="s">
        <v>11</v>
      </c>
      <c r="E1951" s="11" t="s">
        <v>4865</v>
      </c>
      <c r="F1951" s="11" t="s">
        <v>12</v>
      </c>
      <c r="G1951" s="131" t="s">
        <v>1581</v>
      </c>
      <c r="H1951" s="131"/>
      <c r="J1951" s="7">
        <v>4000000</v>
      </c>
    </row>
    <row r="1952" spans="1:10" ht="20.100000000000001" customHeight="1" x14ac:dyDescent="0.25">
      <c r="A1952" s="5" t="s">
        <v>1582</v>
      </c>
      <c r="C1952" s="11" t="s">
        <v>9</v>
      </c>
      <c r="D1952" s="11" t="s">
        <v>11</v>
      </c>
      <c r="E1952" s="11" t="s">
        <v>4865</v>
      </c>
      <c r="F1952" s="11" t="s">
        <v>12</v>
      </c>
      <c r="G1952" s="131" t="s">
        <v>52</v>
      </c>
      <c r="H1952" s="131"/>
      <c r="J1952" s="7">
        <v>1000000</v>
      </c>
    </row>
    <row r="1953" spans="1:10" ht="20.100000000000001" customHeight="1" x14ac:dyDescent="0.25">
      <c r="A1953" s="5" t="s">
        <v>1584</v>
      </c>
      <c r="C1953" s="11" t="s">
        <v>9</v>
      </c>
      <c r="D1953" s="11" t="s">
        <v>11</v>
      </c>
      <c r="E1953" s="11" t="s">
        <v>4865</v>
      </c>
      <c r="F1953" s="11" t="s">
        <v>12</v>
      </c>
      <c r="G1953" s="131" t="s">
        <v>1585</v>
      </c>
      <c r="H1953" s="131"/>
      <c r="J1953" s="7">
        <v>1000000</v>
      </c>
    </row>
    <row r="1954" spans="1:10" ht="20.100000000000001" customHeight="1" x14ac:dyDescent="0.25">
      <c r="A1954" s="6" t="s">
        <v>1759</v>
      </c>
      <c r="B1954" s="6" t="s">
        <v>1760</v>
      </c>
      <c r="J1954" s="10">
        <v>6037489604</v>
      </c>
    </row>
    <row r="1955" spans="1:10" ht="20.100000000000001" customHeight="1" x14ac:dyDescent="0.25">
      <c r="A1955" s="6" t="s">
        <v>1761</v>
      </c>
      <c r="B1955" s="6" t="s">
        <v>1762</v>
      </c>
      <c r="J1955" s="12">
        <v>17119604</v>
      </c>
    </row>
    <row r="1956" spans="1:10" ht="20.100000000000001" customHeight="1" x14ac:dyDescent="0.25">
      <c r="A1956" s="6" t="s">
        <v>1767</v>
      </c>
      <c r="B1956" s="6" t="s">
        <v>7149</v>
      </c>
      <c r="J1956" s="9">
        <v>17119604</v>
      </c>
    </row>
    <row r="1957" spans="1:10" ht="20.100000000000001" customHeight="1" x14ac:dyDescent="0.25">
      <c r="A1957" s="5" t="s">
        <v>1767</v>
      </c>
      <c r="C1957" s="11" t="s">
        <v>9</v>
      </c>
      <c r="D1957" s="11" t="s">
        <v>41</v>
      </c>
      <c r="E1957" s="11" t="s">
        <v>4865</v>
      </c>
      <c r="F1957" s="11" t="s">
        <v>1881</v>
      </c>
      <c r="G1957" s="131" t="s">
        <v>21</v>
      </c>
      <c r="H1957" s="131"/>
      <c r="J1957" s="7">
        <v>11989301</v>
      </c>
    </row>
    <row r="1958" spans="1:10" ht="60" customHeight="1" x14ac:dyDescent="0.25">
      <c r="G1958" s="131" t="s">
        <v>4802</v>
      </c>
      <c r="H1958" s="131"/>
    </row>
    <row r="1959" spans="1:10" ht="20.100000000000001" customHeight="1" x14ac:dyDescent="0.25">
      <c r="G1959" s="131" t="s">
        <v>2101</v>
      </c>
      <c r="H1959" s="131"/>
    </row>
    <row r="1960" spans="1:10" ht="20.100000000000001" customHeight="1" x14ac:dyDescent="0.25">
      <c r="A1960" s="5" t="s">
        <v>1767</v>
      </c>
      <c r="C1960" s="11" t="s">
        <v>9</v>
      </c>
      <c r="D1960" s="11" t="s">
        <v>41</v>
      </c>
      <c r="E1960" s="11" t="s">
        <v>4865</v>
      </c>
      <c r="F1960" s="11" t="s">
        <v>1278</v>
      </c>
      <c r="G1960" s="131" t="s">
        <v>21</v>
      </c>
      <c r="H1960" s="131"/>
      <c r="J1960" s="7">
        <v>5130303</v>
      </c>
    </row>
    <row r="1961" spans="1:10" ht="60" customHeight="1" x14ac:dyDescent="0.25">
      <c r="G1961" s="131" t="s">
        <v>4803</v>
      </c>
      <c r="H1961" s="131"/>
    </row>
    <row r="1962" spans="1:10" ht="20.100000000000001" customHeight="1" x14ac:dyDescent="0.25">
      <c r="G1962" s="131" t="s">
        <v>2101</v>
      </c>
      <c r="H1962" s="131"/>
    </row>
    <row r="1963" spans="1:10" ht="20.100000000000001" customHeight="1" x14ac:dyDescent="0.25">
      <c r="A1963" s="6" t="s">
        <v>1784</v>
      </c>
      <c r="B1963" s="6" t="s">
        <v>1785</v>
      </c>
      <c r="J1963" s="8">
        <v>42000000</v>
      </c>
    </row>
    <row r="1964" spans="1:10" ht="20.100000000000001" customHeight="1" x14ac:dyDescent="0.25">
      <c r="A1964" s="5" t="s">
        <v>1786</v>
      </c>
      <c r="C1964" s="11" t="s">
        <v>9</v>
      </c>
      <c r="D1964" s="11" t="s">
        <v>59</v>
      </c>
      <c r="E1964" s="11" t="s">
        <v>4865</v>
      </c>
      <c r="F1964" s="11" t="s">
        <v>12</v>
      </c>
      <c r="G1964" s="131" t="s">
        <v>61</v>
      </c>
      <c r="H1964" s="131"/>
      <c r="J1964" s="7">
        <v>33000000</v>
      </c>
    </row>
    <row r="1965" spans="1:10" ht="20.100000000000001" customHeight="1" x14ac:dyDescent="0.25">
      <c r="A1965" s="5" t="s">
        <v>1792</v>
      </c>
      <c r="C1965" s="11" t="s">
        <v>9</v>
      </c>
      <c r="D1965" s="11" t="s">
        <v>59</v>
      </c>
      <c r="E1965" s="11" t="s">
        <v>4865</v>
      </c>
      <c r="F1965" s="11" t="s">
        <v>12</v>
      </c>
      <c r="G1965" s="131" t="s">
        <v>7156</v>
      </c>
      <c r="H1965" s="131"/>
      <c r="J1965" s="7">
        <v>9000000</v>
      </c>
    </row>
    <row r="1966" spans="1:10" ht="30" customHeight="1" x14ac:dyDescent="0.25">
      <c r="G1966" s="131" t="s">
        <v>4570</v>
      </c>
      <c r="H1966" s="131"/>
    </row>
    <row r="1967" spans="1:10" ht="20.100000000000001" customHeight="1" x14ac:dyDescent="0.25">
      <c r="A1967" s="6" t="s">
        <v>1793</v>
      </c>
      <c r="B1967" s="6" t="s">
        <v>3410</v>
      </c>
      <c r="J1967" s="10">
        <v>5978370000</v>
      </c>
    </row>
    <row r="1968" spans="1:10" ht="20.100000000000001" customHeight="1" x14ac:dyDescent="0.25">
      <c r="A1968" s="6" t="s">
        <v>1794</v>
      </c>
      <c r="B1968" s="6" t="s">
        <v>1795</v>
      </c>
      <c r="J1968" s="9">
        <v>5978370000</v>
      </c>
    </row>
    <row r="1969" spans="1:10" ht="20.100000000000001" customHeight="1" x14ac:dyDescent="0.25">
      <c r="A1969" s="5" t="s">
        <v>1794</v>
      </c>
      <c r="C1969" s="11" t="s">
        <v>9</v>
      </c>
      <c r="D1969" s="11" t="s">
        <v>59</v>
      </c>
      <c r="E1969" s="11" t="s">
        <v>4858</v>
      </c>
      <c r="F1969" s="11" t="s">
        <v>1318</v>
      </c>
      <c r="G1969" s="131" t="s">
        <v>153</v>
      </c>
      <c r="H1969" s="131"/>
      <c r="J1969" s="7">
        <v>5707650000</v>
      </c>
    </row>
    <row r="1970" spans="1:10" ht="60" customHeight="1" x14ac:dyDescent="0.25">
      <c r="G1970" s="131" t="s">
        <v>4869</v>
      </c>
      <c r="H1970" s="131"/>
    </row>
    <row r="1971" spans="1:10" ht="20.100000000000001" customHeight="1" x14ac:dyDescent="0.25">
      <c r="G1971" s="131" t="s">
        <v>4870</v>
      </c>
      <c r="H1971" s="131"/>
    </row>
    <row r="1972" spans="1:10" ht="30" customHeight="1" x14ac:dyDescent="0.25">
      <c r="A1972" s="5" t="s">
        <v>1794</v>
      </c>
      <c r="C1972" s="11" t="s">
        <v>9</v>
      </c>
      <c r="D1972" s="11" t="s">
        <v>59</v>
      </c>
      <c r="E1972" s="11" t="s">
        <v>4858</v>
      </c>
      <c r="F1972" s="11" t="s">
        <v>1586</v>
      </c>
      <c r="G1972" s="131" t="s">
        <v>155</v>
      </c>
      <c r="H1972" s="131"/>
      <c r="J1972" s="7">
        <v>2680396</v>
      </c>
    </row>
    <row r="1973" spans="1:10" ht="30" customHeight="1" x14ac:dyDescent="0.25">
      <c r="G1973" s="131" t="s">
        <v>4866</v>
      </c>
      <c r="H1973" s="131"/>
    </row>
    <row r="1974" spans="1:10" ht="20.100000000000001" customHeight="1" x14ac:dyDescent="0.25">
      <c r="G1974" s="131" t="s">
        <v>5294</v>
      </c>
      <c r="H1974" s="131"/>
    </row>
    <row r="1975" spans="1:10" ht="30" customHeight="1" x14ac:dyDescent="0.25">
      <c r="A1975" s="5" t="s">
        <v>1794</v>
      </c>
      <c r="C1975" s="11" t="s">
        <v>9</v>
      </c>
      <c r="D1975" s="11" t="s">
        <v>59</v>
      </c>
      <c r="E1975" s="11" t="s">
        <v>4858</v>
      </c>
      <c r="F1975" s="11" t="s">
        <v>1598</v>
      </c>
      <c r="G1975" s="131" t="s">
        <v>157</v>
      </c>
      <c r="H1975" s="131"/>
      <c r="J1975" s="7">
        <v>2680396</v>
      </c>
    </row>
    <row r="1976" spans="1:10" ht="30" customHeight="1" x14ac:dyDescent="0.25">
      <c r="G1976" s="131" t="s">
        <v>4866</v>
      </c>
      <c r="H1976" s="131"/>
    </row>
    <row r="1977" spans="1:10" ht="20.100000000000001" customHeight="1" x14ac:dyDescent="0.25">
      <c r="G1977" s="131" t="s">
        <v>5295</v>
      </c>
      <c r="H1977" s="131"/>
    </row>
    <row r="1978" spans="1:10" ht="30" customHeight="1" x14ac:dyDescent="0.25">
      <c r="A1978" s="5" t="s">
        <v>1794</v>
      </c>
      <c r="C1978" s="11" t="s">
        <v>9</v>
      </c>
      <c r="D1978" s="11" t="s">
        <v>59</v>
      </c>
      <c r="E1978" s="11" t="s">
        <v>4858</v>
      </c>
      <c r="F1978" s="11" t="s">
        <v>1894</v>
      </c>
      <c r="G1978" s="131" t="s">
        <v>159</v>
      </c>
      <c r="H1978" s="131"/>
      <c r="J1978" s="7">
        <v>2680396</v>
      </c>
    </row>
    <row r="1979" spans="1:10" ht="30" customHeight="1" x14ac:dyDescent="0.25">
      <c r="G1979" s="131" t="s">
        <v>4866</v>
      </c>
      <c r="H1979" s="131"/>
    </row>
    <row r="1980" spans="1:10" ht="20.100000000000001" customHeight="1" x14ac:dyDescent="0.25">
      <c r="G1980" s="131" t="s">
        <v>5296</v>
      </c>
      <c r="H1980" s="131"/>
    </row>
    <row r="1981" spans="1:10" ht="30" customHeight="1" x14ac:dyDescent="0.25">
      <c r="A1981" s="5" t="s">
        <v>1794</v>
      </c>
      <c r="C1981" s="11" t="s">
        <v>9</v>
      </c>
      <c r="D1981" s="11" t="s">
        <v>59</v>
      </c>
      <c r="E1981" s="11" t="s">
        <v>4858</v>
      </c>
      <c r="F1981" s="11" t="s">
        <v>1895</v>
      </c>
      <c r="G1981" s="131" t="s">
        <v>161</v>
      </c>
      <c r="H1981" s="131"/>
      <c r="J1981" s="7">
        <v>2680396</v>
      </c>
    </row>
    <row r="1982" spans="1:10" ht="30" customHeight="1" x14ac:dyDescent="0.25">
      <c r="G1982" s="131" t="s">
        <v>4866</v>
      </c>
      <c r="H1982" s="131"/>
    </row>
    <row r="1983" spans="1:10" ht="20.100000000000001" customHeight="1" x14ac:dyDescent="0.25">
      <c r="G1983" s="131" t="s">
        <v>5297</v>
      </c>
      <c r="H1983" s="131"/>
    </row>
    <row r="1984" spans="1:10" ht="30" customHeight="1" x14ac:dyDescent="0.25">
      <c r="A1984" s="5" t="s">
        <v>1794</v>
      </c>
      <c r="C1984" s="11" t="s">
        <v>9</v>
      </c>
      <c r="D1984" s="11" t="s">
        <v>59</v>
      </c>
      <c r="E1984" s="11" t="s">
        <v>4858</v>
      </c>
      <c r="F1984" s="11" t="s">
        <v>1896</v>
      </c>
      <c r="G1984" s="131" t="s">
        <v>163</v>
      </c>
      <c r="H1984" s="131"/>
      <c r="J1984" s="7">
        <v>2680396</v>
      </c>
    </row>
    <row r="1985" spans="1:10" ht="30" customHeight="1" x14ac:dyDescent="0.25">
      <c r="G1985" s="131" t="s">
        <v>4866</v>
      </c>
      <c r="H1985" s="131"/>
    </row>
    <row r="1986" spans="1:10" ht="20.100000000000001" customHeight="1" x14ac:dyDescent="0.25">
      <c r="G1986" s="131" t="s">
        <v>5298</v>
      </c>
      <c r="H1986" s="131"/>
    </row>
    <row r="1987" spans="1:10" ht="30" customHeight="1" x14ac:dyDescent="0.25">
      <c r="A1987" s="5" t="s">
        <v>1794</v>
      </c>
      <c r="C1987" s="11" t="s">
        <v>9</v>
      </c>
      <c r="D1987" s="11" t="s">
        <v>59</v>
      </c>
      <c r="E1987" s="11" t="s">
        <v>4858</v>
      </c>
      <c r="F1987" s="11" t="s">
        <v>1897</v>
      </c>
      <c r="G1987" s="131" t="s">
        <v>165</v>
      </c>
      <c r="H1987" s="131"/>
      <c r="J1987" s="7">
        <v>2680396</v>
      </c>
    </row>
    <row r="1988" spans="1:10" ht="30" customHeight="1" x14ac:dyDescent="0.25">
      <c r="G1988" s="131" t="s">
        <v>4866</v>
      </c>
      <c r="H1988" s="131"/>
    </row>
    <row r="1989" spans="1:10" ht="20.100000000000001" customHeight="1" x14ac:dyDescent="0.25">
      <c r="G1989" s="131" t="s">
        <v>5299</v>
      </c>
      <c r="H1989" s="131"/>
    </row>
    <row r="1990" spans="1:10" ht="30" customHeight="1" x14ac:dyDescent="0.25">
      <c r="A1990" s="5" t="s">
        <v>1794</v>
      </c>
      <c r="C1990" s="11" t="s">
        <v>9</v>
      </c>
      <c r="D1990" s="11" t="s">
        <v>59</v>
      </c>
      <c r="E1990" s="11" t="s">
        <v>4858</v>
      </c>
      <c r="F1990" s="11" t="s">
        <v>1898</v>
      </c>
      <c r="G1990" s="131" t="s">
        <v>167</v>
      </c>
      <c r="H1990" s="131"/>
      <c r="J1990" s="7">
        <v>2680396</v>
      </c>
    </row>
    <row r="1991" spans="1:10" ht="30" customHeight="1" x14ac:dyDescent="0.25">
      <c r="G1991" s="131" t="s">
        <v>4866</v>
      </c>
      <c r="H1991" s="131"/>
    </row>
    <row r="1992" spans="1:10" ht="20.100000000000001" customHeight="1" x14ac:dyDescent="0.25">
      <c r="G1992" s="131" t="s">
        <v>5300</v>
      </c>
      <c r="H1992" s="131"/>
    </row>
    <row r="1993" spans="1:10" ht="30" customHeight="1" x14ac:dyDescent="0.25">
      <c r="A1993" s="5" t="s">
        <v>1794</v>
      </c>
      <c r="C1993" s="11" t="s">
        <v>9</v>
      </c>
      <c r="D1993" s="11" t="s">
        <v>59</v>
      </c>
      <c r="E1993" s="11" t="s">
        <v>4858</v>
      </c>
      <c r="F1993" s="11" t="s">
        <v>1899</v>
      </c>
      <c r="G1993" s="131" t="s">
        <v>169</v>
      </c>
      <c r="H1993" s="131"/>
      <c r="J1993" s="7">
        <v>2680396</v>
      </c>
    </row>
    <row r="1994" spans="1:10" ht="30" customHeight="1" x14ac:dyDescent="0.25">
      <c r="G1994" s="131" t="s">
        <v>4866</v>
      </c>
      <c r="H1994" s="131"/>
    </row>
    <row r="1995" spans="1:10" ht="20.100000000000001" customHeight="1" x14ac:dyDescent="0.25">
      <c r="G1995" s="131" t="s">
        <v>5301</v>
      </c>
      <c r="H1995" s="131"/>
    </row>
    <row r="1996" spans="1:10" ht="30" customHeight="1" x14ac:dyDescent="0.25">
      <c r="A1996" s="5" t="s">
        <v>1794</v>
      </c>
      <c r="C1996" s="11" t="s">
        <v>9</v>
      </c>
      <c r="D1996" s="11" t="s">
        <v>59</v>
      </c>
      <c r="E1996" s="11" t="s">
        <v>4858</v>
      </c>
      <c r="F1996" s="11" t="s">
        <v>1900</v>
      </c>
      <c r="G1996" s="131" t="s">
        <v>171</v>
      </c>
      <c r="H1996" s="131"/>
      <c r="J1996" s="7">
        <v>2680396</v>
      </c>
    </row>
    <row r="1997" spans="1:10" ht="30" customHeight="1" x14ac:dyDescent="0.25">
      <c r="G1997" s="131" t="s">
        <v>4866</v>
      </c>
      <c r="H1997" s="131"/>
    </row>
    <row r="1998" spans="1:10" ht="20.100000000000001" customHeight="1" x14ac:dyDescent="0.25">
      <c r="G1998" s="131" t="s">
        <v>5302</v>
      </c>
      <c r="H1998" s="131"/>
    </row>
    <row r="1999" spans="1:10" ht="30" customHeight="1" x14ac:dyDescent="0.25">
      <c r="A1999" s="5" t="s">
        <v>1794</v>
      </c>
      <c r="C1999" s="11" t="s">
        <v>9</v>
      </c>
      <c r="D1999" s="11" t="s">
        <v>59</v>
      </c>
      <c r="E1999" s="11" t="s">
        <v>4858</v>
      </c>
      <c r="F1999" s="11" t="s">
        <v>1901</v>
      </c>
      <c r="G1999" s="131" t="s">
        <v>173</v>
      </c>
      <c r="H1999" s="131"/>
      <c r="J1999" s="7">
        <v>2680396</v>
      </c>
    </row>
    <row r="2000" spans="1:10" ht="30" customHeight="1" x14ac:dyDescent="0.25">
      <c r="G2000" s="131" t="s">
        <v>4866</v>
      </c>
      <c r="H2000" s="131"/>
    </row>
    <row r="2001" spans="1:10" ht="20.100000000000001" customHeight="1" x14ac:dyDescent="0.25">
      <c r="G2001" s="131" t="s">
        <v>5303</v>
      </c>
      <c r="H2001" s="131"/>
    </row>
    <row r="2002" spans="1:10" ht="30" customHeight="1" x14ac:dyDescent="0.25">
      <c r="A2002" s="5" t="s">
        <v>1794</v>
      </c>
      <c r="C2002" s="11" t="s">
        <v>9</v>
      </c>
      <c r="D2002" s="11" t="s">
        <v>59</v>
      </c>
      <c r="E2002" s="11" t="s">
        <v>4858</v>
      </c>
      <c r="F2002" s="11" t="s">
        <v>1902</v>
      </c>
      <c r="G2002" s="131" t="s">
        <v>175</v>
      </c>
      <c r="H2002" s="131"/>
      <c r="J2002" s="7">
        <v>2680396</v>
      </c>
    </row>
    <row r="2003" spans="1:10" ht="30" customHeight="1" x14ac:dyDescent="0.25">
      <c r="G2003" s="131" t="s">
        <v>4866</v>
      </c>
      <c r="H2003" s="131"/>
    </row>
    <row r="2004" spans="1:10" ht="20.100000000000001" customHeight="1" x14ac:dyDescent="0.25">
      <c r="G2004" s="131" t="s">
        <v>5304</v>
      </c>
      <c r="H2004" s="131"/>
    </row>
    <row r="2005" spans="1:10" ht="30" customHeight="1" x14ac:dyDescent="0.25">
      <c r="A2005" s="5" t="s">
        <v>1794</v>
      </c>
      <c r="C2005" s="11" t="s">
        <v>9</v>
      </c>
      <c r="D2005" s="11" t="s">
        <v>59</v>
      </c>
      <c r="E2005" s="11" t="s">
        <v>4858</v>
      </c>
      <c r="F2005" s="11" t="s">
        <v>1903</v>
      </c>
      <c r="G2005" s="131" t="s">
        <v>177</v>
      </c>
      <c r="H2005" s="131"/>
      <c r="J2005" s="7">
        <v>2680396</v>
      </c>
    </row>
    <row r="2006" spans="1:10" ht="30" customHeight="1" x14ac:dyDescent="0.25">
      <c r="G2006" s="131" t="s">
        <v>4866</v>
      </c>
      <c r="H2006" s="131"/>
    </row>
    <row r="2007" spans="1:10" ht="20.100000000000001" customHeight="1" x14ac:dyDescent="0.25">
      <c r="G2007" s="131" t="s">
        <v>5305</v>
      </c>
      <c r="H2007" s="131"/>
    </row>
    <row r="2008" spans="1:10" ht="30" customHeight="1" x14ac:dyDescent="0.25">
      <c r="A2008" s="5" t="s">
        <v>1794</v>
      </c>
      <c r="C2008" s="11" t="s">
        <v>9</v>
      </c>
      <c r="D2008" s="11" t="s">
        <v>59</v>
      </c>
      <c r="E2008" s="11" t="s">
        <v>4858</v>
      </c>
      <c r="F2008" s="11" t="s">
        <v>1622</v>
      </c>
      <c r="G2008" s="131" t="s">
        <v>179</v>
      </c>
      <c r="H2008" s="131"/>
      <c r="J2008" s="7">
        <v>2680396</v>
      </c>
    </row>
    <row r="2009" spans="1:10" ht="30" customHeight="1" x14ac:dyDescent="0.25">
      <c r="G2009" s="131" t="s">
        <v>4866</v>
      </c>
      <c r="H2009" s="131"/>
    </row>
    <row r="2010" spans="1:10" ht="20.100000000000001" customHeight="1" x14ac:dyDescent="0.25">
      <c r="G2010" s="131" t="s">
        <v>5306</v>
      </c>
      <c r="H2010" s="131"/>
    </row>
    <row r="2011" spans="1:10" ht="30" customHeight="1" x14ac:dyDescent="0.25">
      <c r="A2011" s="5" t="s">
        <v>1794</v>
      </c>
      <c r="C2011" s="11" t="s">
        <v>9</v>
      </c>
      <c r="D2011" s="11" t="s">
        <v>59</v>
      </c>
      <c r="E2011" s="11" t="s">
        <v>4858</v>
      </c>
      <c r="F2011" s="11" t="s">
        <v>1628</v>
      </c>
      <c r="G2011" s="131" t="s">
        <v>181</v>
      </c>
      <c r="H2011" s="131"/>
      <c r="J2011" s="7">
        <v>2680396</v>
      </c>
    </row>
    <row r="2012" spans="1:10" ht="30" customHeight="1" x14ac:dyDescent="0.25">
      <c r="G2012" s="131" t="s">
        <v>4866</v>
      </c>
      <c r="H2012" s="131"/>
    </row>
    <row r="2013" spans="1:10" ht="20.100000000000001" customHeight="1" x14ac:dyDescent="0.25">
      <c r="G2013" s="131" t="s">
        <v>5307</v>
      </c>
      <c r="H2013" s="131"/>
    </row>
    <row r="2014" spans="1:10" ht="30" customHeight="1" x14ac:dyDescent="0.25">
      <c r="A2014" s="5" t="s">
        <v>1794</v>
      </c>
      <c r="C2014" s="11" t="s">
        <v>9</v>
      </c>
      <c r="D2014" s="11" t="s">
        <v>59</v>
      </c>
      <c r="E2014" s="11" t="s">
        <v>4858</v>
      </c>
      <c r="F2014" s="11" t="s">
        <v>1633</v>
      </c>
      <c r="G2014" s="131" t="s">
        <v>183</v>
      </c>
      <c r="H2014" s="131"/>
      <c r="J2014" s="7">
        <v>2680396</v>
      </c>
    </row>
    <row r="2015" spans="1:10" ht="30" customHeight="1" x14ac:dyDescent="0.25">
      <c r="G2015" s="131" t="s">
        <v>4866</v>
      </c>
      <c r="H2015" s="131"/>
    </row>
    <row r="2016" spans="1:10" ht="20.100000000000001" customHeight="1" x14ac:dyDescent="0.25">
      <c r="G2016" s="131" t="s">
        <v>5308</v>
      </c>
      <c r="H2016" s="131"/>
    </row>
    <row r="2017" spans="1:10" ht="30" customHeight="1" x14ac:dyDescent="0.25">
      <c r="A2017" s="5" t="s">
        <v>1794</v>
      </c>
      <c r="C2017" s="11" t="s">
        <v>9</v>
      </c>
      <c r="D2017" s="11" t="s">
        <v>59</v>
      </c>
      <c r="E2017" s="11" t="s">
        <v>4858</v>
      </c>
      <c r="F2017" s="11" t="s">
        <v>1904</v>
      </c>
      <c r="G2017" s="131" t="s">
        <v>185</v>
      </c>
      <c r="H2017" s="131"/>
      <c r="J2017" s="7">
        <v>2680396</v>
      </c>
    </row>
    <row r="2018" spans="1:10" ht="30" customHeight="1" x14ac:dyDescent="0.25">
      <c r="G2018" s="131" t="s">
        <v>4866</v>
      </c>
      <c r="H2018" s="131"/>
    </row>
    <row r="2019" spans="1:10" ht="20.100000000000001" customHeight="1" x14ac:dyDescent="0.25">
      <c r="G2019" s="131" t="s">
        <v>5309</v>
      </c>
      <c r="H2019" s="131"/>
    </row>
    <row r="2020" spans="1:10" ht="30" customHeight="1" x14ac:dyDescent="0.25">
      <c r="A2020" s="5" t="s">
        <v>1794</v>
      </c>
      <c r="C2020" s="11" t="s">
        <v>9</v>
      </c>
      <c r="D2020" s="11" t="s">
        <v>59</v>
      </c>
      <c r="E2020" s="11" t="s">
        <v>4858</v>
      </c>
      <c r="F2020" s="11" t="s">
        <v>1905</v>
      </c>
      <c r="G2020" s="131" t="s">
        <v>187</v>
      </c>
      <c r="H2020" s="131"/>
      <c r="J2020" s="7">
        <v>2680396</v>
      </c>
    </row>
    <row r="2021" spans="1:10" ht="30" customHeight="1" x14ac:dyDescent="0.25">
      <c r="G2021" s="131" t="s">
        <v>4866</v>
      </c>
      <c r="H2021" s="131"/>
    </row>
    <row r="2022" spans="1:10" ht="20.100000000000001" customHeight="1" x14ac:dyDescent="0.25">
      <c r="G2022" s="131" t="s">
        <v>5310</v>
      </c>
      <c r="H2022" s="131"/>
    </row>
    <row r="2023" spans="1:10" ht="30" customHeight="1" x14ac:dyDescent="0.25">
      <c r="A2023" s="5" t="s">
        <v>1794</v>
      </c>
      <c r="C2023" s="11" t="s">
        <v>9</v>
      </c>
      <c r="D2023" s="11" t="s">
        <v>59</v>
      </c>
      <c r="E2023" s="11" t="s">
        <v>4858</v>
      </c>
      <c r="F2023" s="11" t="s">
        <v>1906</v>
      </c>
      <c r="G2023" s="131" t="s">
        <v>189</v>
      </c>
      <c r="H2023" s="131"/>
      <c r="J2023" s="7">
        <v>2680396</v>
      </c>
    </row>
    <row r="2024" spans="1:10" ht="30" customHeight="1" x14ac:dyDescent="0.25">
      <c r="G2024" s="131" t="s">
        <v>4866</v>
      </c>
      <c r="H2024" s="131"/>
    </row>
    <row r="2025" spans="1:10" ht="20.100000000000001" customHeight="1" x14ac:dyDescent="0.25">
      <c r="G2025" s="131" t="s">
        <v>4867</v>
      </c>
      <c r="H2025" s="131"/>
    </row>
    <row r="2026" spans="1:10" ht="30" customHeight="1" x14ac:dyDescent="0.25">
      <c r="A2026" s="5" t="s">
        <v>1794</v>
      </c>
      <c r="C2026" s="11" t="s">
        <v>9</v>
      </c>
      <c r="D2026" s="11" t="s">
        <v>59</v>
      </c>
      <c r="E2026" s="11" t="s">
        <v>4858</v>
      </c>
      <c r="F2026" s="11" t="s">
        <v>1907</v>
      </c>
      <c r="G2026" s="131" t="s">
        <v>191</v>
      </c>
      <c r="H2026" s="131"/>
      <c r="J2026" s="7">
        <v>2680396</v>
      </c>
    </row>
    <row r="2027" spans="1:10" ht="30" customHeight="1" x14ac:dyDescent="0.25">
      <c r="G2027" s="131" t="s">
        <v>4866</v>
      </c>
      <c r="H2027" s="131"/>
    </row>
    <row r="2028" spans="1:10" ht="20.100000000000001" customHeight="1" x14ac:dyDescent="0.25">
      <c r="G2028" s="131" t="s">
        <v>5311</v>
      </c>
      <c r="H2028" s="131"/>
    </row>
    <row r="2029" spans="1:10" ht="30" customHeight="1" x14ac:dyDescent="0.25">
      <c r="A2029" s="5" t="s">
        <v>1794</v>
      </c>
      <c r="C2029" s="11" t="s">
        <v>9</v>
      </c>
      <c r="D2029" s="11" t="s">
        <v>59</v>
      </c>
      <c r="E2029" s="11" t="s">
        <v>4858</v>
      </c>
      <c r="F2029" s="11" t="s">
        <v>1908</v>
      </c>
      <c r="G2029" s="131" t="s">
        <v>193</v>
      </c>
      <c r="H2029" s="131"/>
      <c r="J2029" s="7">
        <v>2680396</v>
      </c>
    </row>
    <row r="2030" spans="1:10" ht="30" customHeight="1" x14ac:dyDescent="0.25">
      <c r="G2030" s="131" t="s">
        <v>4866</v>
      </c>
      <c r="H2030" s="131"/>
    </row>
    <row r="2031" spans="1:10" ht="20.100000000000001" customHeight="1" x14ac:dyDescent="0.25">
      <c r="G2031" s="131" t="s">
        <v>5312</v>
      </c>
      <c r="H2031" s="131"/>
    </row>
    <row r="2032" spans="1:10" ht="30" customHeight="1" x14ac:dyDescent="0.25">
      <c r="A2032" s="5" t="s">
        <v>1794</v>
      </c>
      <c r="C2032" s="11" t="s">
        <v>9</v>
      </c>
      <c r="D2032" s="11" t="s">
        <v>59</v>
      </c>
      <c r="E2032" s="11" t="s">
        <v>4858</v>
      </c>
      <c r="F2032" s="11" t="s">
        <v>1909</v>
      </c>
      <c r="G2032" s="131" t="s">
        <v>195</v>
      </c>
      <c r="H2032" s="131"/>
      <c r="J2032" s="7">
        <v>2680396</v>
      </c>
    </row>
    <row r="2033" spans="1:10" ht="30" customHeight="1" x14ac:dyDescent="0.25">
      <c r="G2033" s="131" t="s">
        <v>4866</v>
      </c>
      <c r="H2033" s="131"/>
    </row>
    <row r="2034" spans="1:10" ht="20.100000000000001" customHeight="1" x14ac:dyDescent="0.25">
      <c r="G2034" s="131" t="s">
        <v>5313</v>
      </c>
      <c r="H2034" s="131"/>
    </row>
    <row r="2035" spans="1:10" ht="30" customHeight="1" x14ac:dyDescent="0.25">
      <c r="A2035" s="5" t="s">
        <v>1794</v>
      </c>
      <c r="C2035" s="11" t="s">
        <v>9</v>
      </c>
      <c r="D2035" s="11" t="s">
        <v>59</v>
      </c>
      <c r="E2035" s="11" t="s">
        <v>4858</v>
      </c>
      <c r="F2035" s="11" t="s">
        <v>1910</v>
      </c>
      <c r="G2035" s="131" t="s">
        <v>197</v>
      </c>
      <c r="H2035" s="131"/>
      <c r="J2035" s="7">
        <v>2680396</v>
      </c>
    </row>
    <row r="2036" spans="1:10" ht="30" customHeight="1" x14ac:dyDescent="0.25">
      <c r="G2036" s="131" t="s">
        <v>4866</v>
      </c>
      <c r="H2036" s="131"/>
    </row>
    <row r="2037" spans="1:10" ht="20.100000000000001" customHeight="1" x14ac:dyDescent="0.25">
      <c r="G2037" s="131" t="s">
        <v>5314</v>
      </c>
      <c r="H2037" s="131"/>
    </row>
    <row r="2038" spans="1:10" ht="30" customHeight="1" x14ac:dyDescent="0.25">
      <c r="A2038" s="5" t="s">
        <v>1794</v>
      </c>
      <c r="C2038" s="11" t="s">
        <v>9</v>
      </c>
      <c r="D2038" s="11" t="s">
        <v>59</v>
      </c>
      <c r="E2038" s="11" t="s">
        <v>4858</v>
      </c>
      <c r="F2038" s="11" t="s">
        <v>1911</v>
      </c>
      <c r="G2038" s="131" t="s">
        <v>199</v>
      </c>
      <c r="H2038" s="131"/>
      <c r="J2038" s="7">
        <v>2680396</v>
      </c>
    </row>
    <row r="2039" spans="1:10" ht="30" customHeight="1" x14ac:dyDescent="0.25">
      <c r="G2039" s="131" t="s">
        <v>4866</v>
      </c>
      <c r="H2039" s="131"/>
    </row>
    <row r="2040" spans="1:10" ht="20.100000000000001" customHeight="1" x14ac:dyDescent="0.25">
      <c r="G2040" s="131" t="s">
        <v>5315</v>
      </c>
      <c r="H2040" s="131"/>
    </row>
    <row r="2041" spans="1:10" ht="30" customHeight="1" x14ac:dyDescent="0.25">
      <c r="A2041" s="5" t="s">
        <v>1794</v>
      </c>
      <c r="C2041" s="11" t="s">
        <v>9</v>
      </c>
      <c r="D2041" s="11" t="s">
        <v>59</v>
      </c>
      <c r="E2041" s="11" t="s">
        <v>4858</v>
      </c>
      <c r="F2041" s="11" t="s">
        <v>1912</v>
      </c>
      <c r="G2041" s="131" t="s">
        <v>201</v>
      </c>
      <c r="H2041" s="131"/>
      <c r="J2041" s="7">
        <v>2680396</v>
      </c>
    </row>
    <row r="2042" spans="1:10" ht="30" customHeight="1" x14ac:dyDescent="0.25">
      <c r="G2042" s="131" t="s">
        <v>4866</v>
      </c>
      <c r="H2042" s="131"/>
    </row>
    <row r="2043" spans="1:10" ht="20.100000000000001" customHeight="1" x14ac:dyDescent="0.25">
      <c r="G2043" s="131" t="s">
        <v>5316</v>
      </c>
      <c r="H2043" s="131"/>
    </row>
    <row r="2044" spans="1:10" ht="30" customHeight="1" x14ac:dyDescent="0.25">
      <c r="A2044" s="5" t="s">
        <v>1794</v>
      </c>
      <c r="C2044" s="11" t="s">
        <v>9</v>
      </c>
      <c r="D2044" s="11" t="s">
        <v>59</v>
      </c>
      <c r="E2044" s="11" t="s">
        <v>4858</v>
      </c>
      <c r="F2044" s="11" t="s">
        <v>1913</v>
      </c>
      <c r="G2044" s="131" t="s">
        <v>203</v>
      </c>
      <c r="H2044" s="131"/>
      <c r="J2044" s="7">
        <v>2680396</v>
      </c>
    </row>
    <row r="2045" spans="1:10" ht="30" customHeight="1" x14ac:dyDescent="0.25">
      <c r="G2045" s="131" t="s">
        <v>4866</v>
      </c>
      <c r="H2045" s="131"/>
    </row>
    <row r="2046" spans="1:10" ht="20.100000000000001" customHeight="1" x14ac:dyDescent="0.25">
      <c r="G2046" s="131" t="s">
        <v>5317</v>
      </c>
      <c r="H2046" s="131"/>
    </row>
    <row r="2047" spans="1:10" ht="30" customHeight="1" x14ac:dyDescent="0.25">
      <c r="A2047" s="5" t="s">
        <v>1794</v>
      </c>
      <c r="C2047" s="11" t="s">
        <v>9</v>
      </c>
      <c r="D2047" s="11" t="s">
        <v>59</v>
      </c>
      <c r="E2047" s="11" t="s">
        <v>4858</v>
      </c>
      <c r="F2047" s="11" t="s">
        <v>1914</v>
      </c>
      <c r="G2047" s="131" t="s">
        <v>205</v>
      </c>
      <c r="H2047" s="131"/>
      <c r="J2047" s="7">
        <v>2680396</v>
      </c>
    </row>
    <row r="2048" spans="1:10" ht="30" customHeight="1" x14ac:dyDescent="0.25">
      <c r="G2048" s="131" t="s">
        <v>4866</v>
      </c>
      <c r="H2048" s="131"/>
    </row>
    <row r="2049" spans="1:10" ht="20.100000000000001" customHeight="1" x14ac:dyDescent="0.25">
      <c r="G2049" s="131" t="s">
        <v>5318</v>
      </c>
      <c r="H2049" s="131"/>
    </row>
    <row r="2050" spans="1:10" ht="30" customHeight="1" x14ac:dyDescent="0.25">
      <c r="A2050" s="5" t="s">
        <v>1794</v>
      </c>
      <c r="C2050" s="11" t="s">
        <v>9</v>
      </c>
      <c r="D2050" s="11" t="s">
        <v>59</v>
      </c>
      <c r="E2050" s="11" t="s">
        <v>4858</v>
      </c>
      <c r="F2050" s="11" t="s">
        <v>1915</v>
      </c>
      <c r="G2050" s="131" t="s">
        <v>207</v>
      </c>
      <c r="H2050" s="131"/>
      <c r="J2050" s="7">
        <v>2680396</v>
      </c>
    </row>
    <row r="2051" spans="1:10" ht="30" customHeight="1" x14ac:dyDescent="0.25">
      <c r="G2051" s="131" t="s">
        <v>4866</v>
      </c>
      <c r="H2051" s="131"/>
    </row>
    <row r="2052" spans="1:10" ht="20.100000000000001" customHeight="1" x14ac:dyDescent="0.25">
      <c r="G2052" s="131" t="s">
        <v>5319</v>
      </c>
      <c r="H2052" s="131"/>
    </row>
    <row r="2053" spans="1:10" ht="30" customHeight="1" x14ac:dyDescent="0.25">
      <c r="A2053" s="5" t="s">
        <v>1794</v>
      </c>
      <c r="C2053" s="11" t="s">
        <v>9</v>
      </c>
      <c r="D2053" s="11" t="s">
        <v>59</v>
      </c>
      <c r="E2053" s="11" t="s">
        <v>4858</v>
      </c>
      <c r="F2053" s="11" t="s">
        <v>1916</v>
      </c>
      <c r="G2053" s="131" t="s">
        <v>209</v>
      </c>
      <c r="H2053" s="131"/>
      <c r="J2053" s="7">
        <v>2680396</v>
      </c>
    </row>
    <row r="2054" spans="1:10" ht="30" customHeight="1" x14ac:dyDescent="0.25">
      <c r="G2054" s="131" t="s">
        <v>4866</v>
      </c>
      <c r="H2054" s="131"/>
    </row>
    <row r="2055" spans="1:10" ht="20.100000000000001" customHeight="1" x14ac:dyDescent="0.25">
      <c r="G2055" s="131" t="s">
        <v>5320</v>
      </c>
      <c r="H2055" s="131"/>
    </row>
    <row r="2056" spans="1:10" ht="30" customHeight="1" x14ac:dyDescent="0.25">
      <c r="A2056" s="5" t="s">
        <v>1794</v>
      </c>
      <c r="C2056" s="11" t="s">
        <v>9</v>
      </c>
      <c r="D2056" s="11" t="s">
        <v>59</v>
      </c>
      <c r="E2056" s="11" t="s">
        <v>4858</v>
      </c>
      <c r="F2056" s="11" t="s">
        <v>1917</v>
      </c>
      <c r="G2056" s="131" t="s">
        <v>211</v>
      </c>
      <c r="H2056" s="131"/>
      <c r="J2056" s="7">
        <v>2680396</v>
      </c>
    </row>
    <row r="2057" spans="1:10" ht="30" customHeight="1" x14ac:dyDescent="0.25">
      <c r="G2057" s="131" t="s">
        <v>4866</v>
      </c>
      <c r="H2057" s="131"/>
    </row>
    <row r="2058" spans="1:10" ht="20.100000000000001" customHeight="1" x14ac:dyDescent="0.25">
      <c r="G2058" s="131" t="s">
        <v>5321</v>
      </c>
      <c r="H2058" s="131"/>
    </row>
    <row r="2059" spans="1:10" ht="30" customHeight="1" x14ac:dyDescent="0.25">
      <c r="A2059" s="5" t="s">
        <v>1794</v>
      </c>
      <c r="C2059" s="11" t="s">
        <v>9</v>
      </c>
      <c r="D2059" s="11" t="s">
        <v>59</v>
      </c>
      <c r="E2059" s="11" t="s">
        <v>4858</v>
      </c>
      <c r="F2059" s="11" t="s">
        <v>1918</v>
      </c>
      <c r="G2059" s="131" t="s">
        <v>213</v>
      </c>
      <c r="H2059" s="131"/>
      <c r="J2059" s="7">
        <v>2680396</v>
      </c>
    </row>
    <row r="2060" spans="1:10" ht="30" customHeight="1" x14ac:dyDescent="0.25">
      <c r="G2060" s="131" t="s">
        <v>4866</v>
      </c>
      <c r="H2060" s="131"/>
    </row>
    <row r="2061" spans="1:10" ht="20.100000000000001" customHeight="1" x14ac:dyDescent="0.25">
      <c r="G2061" s="131" t="s">
        <v>5322</v>
      </c>
      <c r="H2061" s="131"/>
    </row>
    <row r="2062" spans="1:10" ht="30" customHeight="1" x14ac:dyDescent="0.25">
      <c r="A2062" s="5" t="s">
        <v>1794</v>
      </c>
      <c r="C2062" s="11" t="s">
        <v>9</v>
      </c>
      <c r="D2062" s="11" t="s">
        <v>59</v>
      </c>
      <c r="E2062" s="11" t="s">
        <v>4858</v>
      </c>
      <c r="F2062" s="11" t="s">
        <v>1919</v>
      </c>
      <c r="G2062" s="131" t="s">
        <v>215</v>
      </c>
      <c r="H2062" s="131"/>
      <c r="J2062" s="7">
        <v>2680396</v>
      </c>
    </row>
    <row r="2063" spans="1:10" ht="30" customHeight="1" x14ac:dyDescent="0.25">
      <c r="G2063" s="131" t="s">
        <v>4866</v>
      </c>
      <c r="H2063" s="131"/>
    </row>
    <row r="2064" spans="1:10" ht="20.100000000000001" customHeight="1" x14ac:dyDescent="0.25">
      <c r="G2064" s="131" t="s">
        <v>5323</v>
      </c>
      <c r="H2064" s="131"/>
    </row>
    <row r="2065" spans="1:10" ht="30" customHeight="1" x14ac:dyDescent="0.25">
      <c r="A2065" s="5" t="s">
        <v>1794</v>
      </c>
      <c r="C2065" s="11" t="s">
        <v>9</v>
      </c>
      <c r="D2065" s="11" t="s">
        <v>59</v>
      </c>
      <c r="E2065" s="11" t="s">
        <v>4858</v>
      </c>
      <c r="F2065" s="11" t="s">
        <v>1920</v>
      </c>
      <c r="G2065" s="131" t="s">
        <v>217</v>
      </c>
      <c r="H2065" s="131"/>
      <c r="J2065" s="7">
        <v>2680396</v>
      </c>
    </row>
    <row r="2066" spans="1:10" ht="30" customHeight="1" x14ac:dyDescent="0.25">
      <c r="G2066" s="131" t="s">
        <v>4866</v>
      </c>
      <c r="H2066" s="131"/>
    </row>
    <row r="2067" spans="1:10" ht="20.100000000000001" customHeight="1" x14ac:dyDescent="0.25">
      <c r="G2067" s="131" t="s">
        <v>5324</v>
      </c>
      <c r="H2067" s="131"/>
    </row>
    <row r="2068" spans="1:10" ht="30" customHeight="1" x14ac:dyDescent="0.25">
      <c r="A2068" s="5" t="s">
        <v>1794</v>
      </c>
      <c r="C2068" s="11" t="s">
        <v>9</v>
      </c>
      <c r="D2068" s="11" t="s">
        <v>59</v>
      </c>
      <c r="E2068" s="11" t="s">
        <v>4858</v>
      </c>
      <c r="F2068" s="11" t="s">
        <v>1921</v>
      </c>
      <c r="G2068" s="131" t="s">
        <v>219</v>
      </c>
      <c r="H2068" s="131"/>
      <c r="J2068" s="7">
        <v>2680396</v>
      </c>
    </row>
    <row r="2069" spans="1:10" ht="30" customHeight="1" x14ac:dyDescent="0.25">
      <c r="G2069" s="131" t="s">
        <v>4866</v>
      </c>
      <c r="H2069" s="131"/>
    </row>
    <row r="2070" spans="1:10" ht="20.100000000000001" customHeight="1" x14ac:dyDescent="0.25">
      <c r="G2070" s="131" t="s">
        <v>5325</v>
      </c>
      <c r="H2070" s="131"/>
    </row>
    <row r="2071" spans="1:10" ht="30" customHeight="1" x14ac:dyDescent="0.25">
      <c r="A2071" s="5" t="s">
        <v>1794</v>
      </c>
      <c r="C2071" s="11" t="s">
        <v>9</v>
      </c>
      <c r="D2071" s="11" t="s">
        <v>59</v>
      </c>
      <c r="E2071" s="11" t="s">
        <v>4858</v>
      </c>
      <c r="F2071" s="11" t="s">
        <v>1922</v>
      </c>
      <c r="G2071" s="131" t="s">
        <v>221</v>
      </c>
      <c r="H2071" s="131"/>
      <c r="J2071" s="7">
        <v>2680396</v>
      </c>
    </row>
    <row r="2072" spans="1:10" ht="30" customHeight="1" x14ac:dyDescent="0.25">
      <c r="G2072" s="131" t="s">
        <v>4866</v>
      </c>
      <c r="H2072" s="131"/>
    </row>
    <row r="2073" spans="1:10" ht="20.100000000000001" customHeight="1" x14ac:dyDescent="0.25">
      <c r="G2073" s="131" t="s">
        <v>5326</v>
      </c>
      <c r="H2073" s="131"/>
    </row>
    <row r="2074" spans="1:10" ht="30" customHeight="1" x14ac:dyDescent="0.25">
      <c r="A2074" s="5" t="s">
        <v>1794</v>
      </c>
      <c r="C2074" s="11" t="s">
        <v>9</v>
      </c>
      <c r="D2074" s="11" t="s">
        <v>59</v>
      </c>
      <c r="E2074" s="11" t="s">
        <v>4858</v>
      </c>
      <c r="F2074" s="11" t="s">
        <v>1923</v>
      </c>
      <c r="G2074" s="131" t="s">
        <v>223</v>
      </c>
      <c r="H2074" s="131"/>
      <c r="J2074" s="7">
        <v>2680396</v>
      </c>
    </row>
    <row r="2075" spans="1:10" ht="30" customHeight="1" x14ac:dyDescent="0.25">
      <c r="G2075" s="131" t="s">
        <v>4866</v>
      </c>
      <c r="H2075" s="131"/>
    </row>
    <row r="2076" spans="1:10" ht="20.100000000000001" customHeight="1" x14ac:dyDescent="0.25">
      <c r="G2076" s="131" t="s">
        <v>5327</v>
      </c>
      <c r="H2076" s="131"/>
    </row>
    <row r="2077" spans="1:10" ht="30" customHeight="1" x14ac:dyDescent="0.25">
      <c r="A2077" s="5" t="s">
        <v>1794</v>
      </c>
      <c r="C2077" s="11" t="s">
        <v>9</v>
      </c>
      <c r="D2077" s="11" t="s">
        <v>59</v>
      </c>
      <c r="E2077" s="11" t="s">
        <v>4858</v>
      </c>
      <c r="F2077" s="11" t="s">
        <v>1924</v>
      </c>
      <c r="G2077" s="131" t="s">
        <v>225</v>
      </c>
      <c r="H2077" s="131"/>
      <c r="J2077" s="7">
        <v>2680396</v>
      </c>
    </row>
    <row r="2078" spans="1:10" ht="30" customHeight="1" x14ac:dyDescent="0.25">
      <c r="G2078" s="131" t="s">
        <v>4866</v>
      </c>
      <c r="H2078" s="131"/>
    </row>
    <row r="2079" spans="1:10" ht="20.100000000000001" customHeight="1" x14ac:dyDescent="0.25">
      <c r="G2079" s="131" t="s">
        <v>5328</v>
      </c>
      <c r="H2079" s="131"/>
    </row>
    <row r="2080" spans="1:10" ht="30" customHeight="1" x14ac:dyDescent="0.25">
      <c r="A2080" s="5" t="s">
        <v>1794</v>
      </c>
      <c r="C2080" s="11" t="s">
        <v>9</v>
      </c>
      <c r="D2080" s="11" t="s">
        <v>59</v>
      </c>
      <c r="E2080" s="11" t="s">
        <v>4858</v>
      </c>
      <c r="F2080" s="11" t="s">
        <v>1925</v>
      </c>
      <c r="G2080" s="131" t="s">
        <v>227</v>
      </c>
      <c r="H2080" s="131"/>
      <c r="J2080" s="7">
        <v>2680396</v>
      </c>
    </row>
    <row r="2081" spans="1:10" ht="30" customHeight="1" x14ac:dyDescent="0.25">
      <c r="G2081" s="131" t="s">
        <v>4866</v>
      </c>
      <c r="H2081" s="131"/>
    </row>
    <row r="2082" spans="1:10" ht="20.100000000000001" customHeight="1" x14ac:dyDescent="0.25">
      <c r="G2082" s="131" t="s">
        <v>5329</v>
      </c>
      <c r="H2082" s="131"/>
    </row>
    <row r="2083" spans="1:10" ht="30" customHeight="1" x14ac:dyDescent="0.25">
      <c r="A2083" s="5" t="s">
        <v>1794</v>
      </c>
      <c r="C2083" s="11" t="s">
        <v>9</v>
      </c>
      <c r="D2083" s="11" t="s">
        <v>59</v>
      </c>
      <c r="E2083" s="11" t="s">
        <v>4858</v>
      </c>
      <c r="F2083" s="11" t="s">
        <v>1926</v>
      </c>
      <c r="G2083" s="131" t="s">
        <v>229</v>
      </c>
      <c r="H2083" s="131"/>
      <c r="J2083" s="7">
        <v>2680396</v>
      </c>
    </row>
    <row r="2084" spans="1:10" ht="30" customHeight="1" x14ac:dyDescent="0.25">
      <c r="G2084" s="131" t="s">
        <v>4866</v>
      </c>
      <c r="H2084" s="131"/>
    </row>
    <row r="2085" spans="1:10" ht="20.100000000000001" customHeight="1" x14ac:dyDescent="0.25">
      <c r="G2085" s="131" t="s">
        <v>5330</v>
      </c>
      <c r="H2085" s="131"/>
    </row>
    <row r="2086" spans="1:10" ht="30" customHeight="1" x14ac:dyDescent="0.25">
      <c r="A2086" s="5" t="s">
        <v>1794</v>
      </c>
      <c r="C2086" s="11" t="s">
        <v>9</v>
      </c>
      <c r="D2086" s="11" t="s">
        <v>59</v>
      </c>
      <c r="E2086" s="11" t="s">
        <v>4858</v>
      </c>
      <c r="F2086" s="11" t="s">
        <v>1927</v>
      </c>
      <c r="G2086" s="131" t="s">
        <v>231</v>
      </c>
      <c r="H2086" s="131"/>
      <c r="J2086" s="7">
        <v>2680396</v>
      </c>
    </row>
    <row r="2087" spans="1:10" ht="30" customHeight="1" x14ac:dyDescent="0.25">
      <c r="G2087" s="131" t="s">
        <v>4866</v>
      </c>
      <c r="H2087" s="131"/>
    </row>
    <row r="2088" spans="1:10" ht="20.100000000000001" customHeight="1" x14ac:dyDescent="0.25">
      <c r="G2088" s="131" t="s">
        <v>5331</v>
      </c>
      <c r="H2088" s="131"/>
    </row>
    <row r="2089" spans="1:10" ht="30" customHeight="1" x14ac:dyDescent="0.25">
      <c r="A2089" s="5" t="s">
        <v>1794</v>
      </c>
      <c r="C2089" s="11" t="s">
        <v>9</v>
      </c>
      <c r="D2089" s="11" t="s">
        <v>59</v>
      </c>
      <c r="E2089" s="11" t="s">
        <v>4858</v>
      </c>
      <c r="F2089" s="11" t="s">
        <v>1928</v>
      </c>
      <c r="G2089" s="131" t="s">
        <v>233</v>
      </c>
      <c r="H2089" s="131"/>
      <c r="J2089" s="7">
        <v>2680396</v>
      </c>
    </row>
    <row r="2090" spans="1:10" ht="30" customHeight="1" x14ac:dyDescent="0.25">
      <c r="G2090" s="131" t="s">
        <v>4866</v>
      </c>
      <c r="H2090" s="131"/>
    </row>
    <row r="2091" spans="1:10" ht="20.100000000000001" customHeight="1" x14ac:dyDescent="0.25">
      <c r="G2091" s="131" t="s">
        <v>5332</v>
      </c>
      <c r="H2091" s="131"/>
    </row>
    <row r="2092" spans="1:10" ht="30" customHeight="1" x14ac:dyDescent="0.25">
      <c r="A2092" s="5" t="s">
        <v>1794</v>
      </c>
      <c r="C2092" s="11" t="s">
        <v>9</v>
      </c>
      <c r="D2092" s="11" t="s">
        <v>59</v>
      </c>
      <c r="E2092" s="11" t="s">
        <v>4858</v>
      </c>
      <c r="F2092" s="11" t="s">
        <v>1929</v>
      </c>
      <c r="G2092" s="131" t="s">
        <v>235</v>
      </c>
      <c r="H2092" s="131"/>
      <c r="J2092" s="7">
        <v>2680396</v>
      </c>
    </row>
    <row r="2093" spans="1:10" ht="30" customHeight="1" x14ac:dyDescent="0.25">
      <c r="G2093" s="131" t="s">
        <v>4866</v>
      </c>
      <c r="H2093" s="131"/>
    </row>
    <row r="2094" spans="1:10" ht="20.100000000000001" customHeight="1" x14ac:dyDescent="0.25">
      <c r="G2094" s="131" t="s">
        <v>5333</v>
      </c>
      <c r="H2094" s="131"/>
    </row>
    <row r="2095" spans="1:10" ht="30" customHeight="1" x14ac:dyDescent="0.25">
      <c r="A2095" s="5" t="s">
        <v>1794</v>
      </c>
      <c r="C2095" s="11" t="s">
        <v>9</v>
      </c>
      <c r="D2095" s="11" t="s">
        <v>59</v>
      </c>
      <c r="E2095" s="11" t="s">
        <v>4858</v>
      </c>
      <c r="F2095" s="11" t="s">
        <v>1930</v>
      </c>
      <c r="G2095" s="131" t="s">
        <v>237</v>
      </c>
      <c r="H2095" s="131"/>
      <c r="J2095" s="7">
        <v>2680396</v>
      </c>
    </row>
    <row r="2096" spans="1:10" ht="30" customHeight="1" x14ac:dyDescent="0.25">
      <c r="G2096" s="131" t="s">
        <v>4866</v>
      </c>
      <c r="H2096" s="131"/>
    </row>
    <row r="2097" spans="1:10" ht="20.100000000000001" customHeight="1" x14ac:dyDescent="0.25">
      <c r="G2097" s="131" t="s">
        <v>5334</v>
      </c>
      <c r="H2097" s="131"/>
    </row>
    <row r="2098" spans="1:10" ht="30" customHeight="1" x14ac:dyDescent="0.25">
      <c r="A2098" s="5" t="s">
        <v>1794</v>
      </c>
      <c r="C2098" s="11" t="s">
        <v>9</v>
      </c>
      <c r="D2098" s="11" t="s">
        <v>59</v>
      </c>
      <c r="E2098" s="11" t="s">
        <v>4858</v>
      </c>
      <c r="F2098" s="11" t="s">
        <v>1931</v>
      </c>
      <c r="G2098" s="131" t="s">
        <v>239</v>
      </c>
      <c r="H2098" s="131"/>
      <c r="J2098" s="7">
        <v>2680396</v>
      </c>
    </row>
    <row r="2099" spans="1:10" ht="30" customHeight="1" x14ac:dyDescent="0.25">
      <c r="G2099" s="131" t="s">
        <v>4866</v>
      </c>
      <c r="H2099" s="131"/>
    </row>
    <row r="2100" spans="1:10" ht="20.100000000000001" customHeight="1" x14ac:dyDescent="0.25">
      <c r="G2100" s="131" t="s">
        <v>5335</v>
      </c>
      <c r="H2100" s="131"/>
    </row>
    <row r="2101" spans="1:10" ht="30" customHeight="1" x14ac:dyDescent="0.25">
      <c r="A2101" s="5" t="s">
        <v>1794</v>
      </c>
      <c r="C2101" s="11" t="s">
        <v>9</v>
      </c>
      <c r="D2101" s="11" t="s">
        <v>59</v>
      </c>
      <c r="E2101" s="11" t="s">
        <v>4858</v>
      </c>
      <c r="F2101" s="11" t="s">
        <v>1932</v>
      </c>
      <c r="G2101" s="131" t="s">
        <v>241</v>
      </c>
      <c r="H2101" s="131"/>
      <c r="J2101" s="7">
        <v>2680396</v>
      </c>
    </row>
    <row r="2102" spans="1:10" ht="30" customHeight="1" x14ac:dyDescent="0.25">
      <c r="G2102" s="131" t="s">
        <v>4866</v>
      </c>
      <c r="H2102" s="131"/>
    </row>
    <row r="2103" spans="1:10" ht="20.100000000000001" customHeight="1" x14ac:dyDescent="0.25">
      <c r="G2103" s="131" t="s">
        <v>5336</v>
      </c>
      <c r="H2103" s="131"/>
    </row>
    <row r="2104" spans="1:10" ht="30" customHeight="1" x14ac:dyDescent="0.25">
      <c r="A2104" s="5" t="s">
        <v>1794</v>
      </c>
      <c r="C2104" s="11" t="s">
        <v>9</v>
      </c>
      <c r="D2104" s="11" t="s">
        <v>59</v>
      </c>
      <c r="E2104" s="11" t="s">
        <v>4858</v>
      </c>
      <c r="F2104" s="11" t="s">
        <v>1882</v>
      </c>
      <c r="G2104" s="131" t="s">
        <v>243</v>
      </c>
      <c r="H2104" s="131"/>
      <c r="J2104" s="7">
        <v>2680396</v>
      </c>
    </row>
    <row r="2105" spans="1:10" ht="30" customHeight="1" x14ac:dyDescent="0.25">
      <c r="G2105" s="131" t="s">
        <v>4866</v>
      </c>
      <c r="H2105" s="131"/>
    </row>
    <row r="2106" spans="1:10" ht="20.100000000000001" customHeight="1" x14ac:dyDescent="0.25">
      <c r="G2106" s="131" t="s">
        <v>5337</v>
      </c>
      <c r="H2106" s="131"/>
    </row>
    <row r="2107" spans="1:10" ht="30" customHeight="1" x14ac:dyDescent="0.25">
      <c r="A2107" s="5" t="s">
        <v>1794</v>
      </c>
      <c r="C2107" s="11" t="s">
        <v>9</v>
      </c>
      <c r="D2107" s="11" t="s">
        <v>59</v>
      </c>
      <c r="E2107" s="11" t="s">
        <v>4858</v>
      </c>
      <c r="F2107" s="11" t="s">
        <v>1933</v>
      </c>
      <c r="G2107" s="131" t="s">
        <v>245</v>
      </c>
      <c r="H2107" s="131"/>
      <c r="J2107" s="7">
        <v>2680396</v>
      </c>
    </row>
    <row r="2108" spans="1:10" ht="30" customHeight="1" x14ac:dyDescent="0.25">
      <c r="G2108" s="131" t="s">
        <v>4866</v>
      </c>
      <c r="H2108" s="131"/>
    </row>
    <row r="2109" spans="1:10" ht="20.100000000000001" customHeight="1" x14ac:dyDescent="0.25">
      <c r="G2109" s="131" t="s">
        <v>5338</v>
      </c>
      <c r="H2109" s="131"/>
    </row>
    <row r="2110" spans="1:10" ht="30" customHeight="1" x14ac:dyDescent="0.25">
      <c r="A2110" s="5" t="s">
        <v>1794</v>
      </c>
      <c r="C2110" s="11" t="s">
        <v>9</v>
      </c>
      <c r="D2110" s="11" t="s">
        <v>59</v>
      </c>
      <c r="E2110" s="11" t="s">
        <v>4858</v>
      </c>
      <c r="F2110" s="11" t="s">
        <v>1934</v>
      </c>
      <c r="G2110" s="131" t="s">
        <v>247</v>
      </c>
      <c r="H2110" s="131"/>
      <c r="J2110" s="7">
        <v>2680396</v>
      </c>
    </row>
    <row r="2111" spans="1:10" ht="30" customHeight="1" x14ac:dyDescent="0.25">
      <c r="G2111" s="131" t="s">
        <v>4866</v>
      </c>
      <c r="H2111" s="131"/>
    </row>
    <row r="2112" spans="1:10" ht="20.100000000000001" customHeight="1" x14ac:dyDescent="0.25">
      <c r="G2112" s="131" t="s">
        <v>5339</v>
      </c>
      <c r="H2112" s="131"/>
    </row>
    <row r="2113" spans="1:10" ht="30" customHeight="1" x14ac:dyDescent="0.25">
      <c r="A2113" s="5" t="s">
        <v>1794</v>
      </c>
      <c r="C2113" s="11" t="s">
        <v>9</v>
      </c>
      <c r="D2113" s="11" t="s">
        <v>59</v>
      </c>
      <c r="E2113" s="11" t="s">
        <v>4858</v>
      </c>
      <c r="F2113" s="11" t="s">
        <v>1935</v>
      </c>
      <c r="G2113" s="131" t="s">
        <v>249</v>
      </c>
      <c r="H2113" s="131"/>
      <c r="J2113" s="7">
        <v>2680396</v>
      </c>
    </row>
    <row r="2114" spans="1:10" ht="30" customHeight="1" x14ac:dyDescent="0.25">
      <c r="G2114" s="131" t="s">
        <v>4866</v>
      </c>
      <c r="H2114" s="131"/>
    </row>
    <row r="2115" spans="1:10" ht="20.100000000000001" customHeight="1" x14ac:dyDescent="0.25">
      <c r="G2115" s="131" t="s">
        <v>5340</v>
      </c>
      <c r="H2115" s="131"/>
    </row>
    <row r="2116" spans="1:10" ht="30" customHeight="1" x14ac:dyDescent="0.25">
      <c r="A2116" s="5" t="s">
        <v>1794</v>
      </c>
      <c r="C2116" s="11" t="s">
        <v>9</v>
      </c>
      <c r="D2116" s="11" t="s">
        <v>59</v>
      </c>
      <c r="E2116" s="11" t="s">
        <v>4858</v>
      </c>
      <c r="F2116" s="11" t="s">
        <v>1936</v>
      </c>
      <c r="G2116" s="131" t="s">
        <v>251</v>
      </c>
      <c r="H2116" s="131"/>
      <c r="J2116" s="7">
        <v>2680396</v>
      </c>
    </row>
    <row r="2117" spans="1:10" ht="30" customHeight="1" x14ac:dyDescent="0.25">
      <c r="G2117" s="131" t="s">
        <v>4866</v>
      </c>
      <c r="H2117" s="131"/>
    </row>
    <row r="2118" spans="1:10" ht="20.100000000000001" customHeight="1" x14ac:dyDescent="0.25">
      <c r="G2118" s="131" t="s">
        <v>5341</v>
      </c>
      <c r="H2118" s="131"/>
    </row>
    <row r="2119" spans="1:10" ht="30" customHeight="1" x14ac:dyDescent="0.25">
      <c r="A2119" s="5" t="s">
        <v>1794</v>
      </c>
      <c r="C2119" s="11" t="s">
        <v>9</v>
      </c>
      <c r="D2119" s="11" t="s">
        <v>59</v>
      </c>
      <c r="E2119" s="11" t="s">
        <v>4858</v>
      </c>
      <c r="F2119" s="11" t="s">
        <v>1937</v>
      </c>
      <c r="G2119" s="131" t="s">
        <v>253</v>
      </c>
      <c r="H2119" s="131"/>
      <c r="J2119" s="7">
        <v>2680396</v>
      </c>
    </row>
    <row r="2120" spans="1:10" ht="30" customHeight="1" x14ac:dyDescent="0.25">
      <c r="G2120" s="131" t="s">
        <v>4866</v>
      </c>
      <c r="H2120" s="131"/>
    </row>
    <row r="2121" spans="1:10" ht="20.100000000000001" customHeight="1" x14ac:dyDescent="0.25">
      <c r="G2121" s="131" t="s">
        <v>5342</v>
      </c>
      <c r="H2121" s="131"/>
    </row>
    <row r="2122" spans="1:10" ht="30" customHeight="1" x14ac:dyDescent="0.25">
      <c r="A2122" s="5" t="s">
        <v>1794</v>
      </c>
      <c r="C2122" s="11" t="s">
        <v>9</v>
      </c>
      <c r="D2122" s="11" t="s">
        <v>59</v>
      </c>
      <c r="E2122" s="11" t="s">
        <v>4858</v>
      </c>
      <c r="F2122" s="11" t="s">
        <v>1938</v>
      </c>
      <c r="G2122" s="131" t="s">
        <v>255</v>
      </c>
      <c r="H2122" s="131"/>
      <c r="J2122" s="7">
        <v>2680396</v>
      </c>
    </row>
    <row r="2123" spans="1:10" ht="30" customHeight="1" x14ac:dyDescent="0.25">
      <c r="G2123" s="131" t="s">
        <v>4866</v>
      </c>
      <c r="H2123" s="131"/>
    </row>
    <row r="2124" spans="1:10" ht="20.100000000000001" customHeight="1" x14ac:dyDescent="0.25">
      <c r="G2124" s="131" t="s">
        <v>5343</v>
      </c>
      <c r="H2124" s="131"/>
    </row>
    <row r="2125" spans="1:10" ht="30" customHeight="1" x14ac:dyDescent="0.25">
      <c r="A2125" s="5" t="s">
        <v>1794</v>
      </c>
      <c r="C2125" s="11" t="s">
        <v>9</v>
      </c>
      <c r="D2125" s="11" t="s">
        <v>59</v>
      </c>
      <c r="E2125" s="11" t="s">
        <v>4858</v>
      </c>
      <c r="F2125" s="11" t="s">
        <v>1939</v>
      </c>
      <c r="G2125" s="131" t="s">
        <v>257</v>
      </c>
      <c r="H2125" s="131"/>
      <c r="J2125" s="7">
        <v>2680396</v>
      </c>
    </row>
    <row r="2126" spans="1:10" ht="30" customHeight="1" x14ac:dyDescent="0.25">
      <c r="G2126" s="131" t="s">
        <v>4866</v>
      </c>
      <c r="H2126" s="131"/>
    </row>
    <row r="2127" spans="1:10" ht="20.100000000000001" customHeight="1" x14ac:dyDescent="0.25">
      <c r="G2127" s="131" t="s">
        <v>5344</v>
      </c>
      <c r="H2127" s="131"/>
    </row>
    <row r="2128" spans="1:10" ht="30" customHeight="1" x14ac:dyDescent="0.25">
      <c r="A2128" s="5" t="s">
        <v>1794</v>
      </c>
      <c r="C2128" s="11" t="s">
        <v>9</v>
      </c>
      <c r="D2128" s="11" t="s">
        <v>59</v>
      </c>
      <c r="E2128" s="11" t="s">
        <v>4858</v>
      </c>
      <c r="F2128" s="11" t="s">
        <v>1940</v>
      </c>
      <c r="G2128" s="131" t="s">
        <v>259</v>
      </c>
      <c r="H2128" s="131"/>
      <c r="J2128" s="7">
        <v>2680396</v>
      </c>
    </row>
    <row r="2129" spans="1:10" ht="30" customHeight="1" x14ac:dyDescent="0.25">
      <c r="G2129" s="131" t="s">
        <v>4866</v>
      </c>
      <c r="H2129" s="131"/>
    </row>
    <row r="2130" spans="1:10" ht="20.100000000000001" customHeight="1" x14ac:dyDescent="0.25">
      <c r="G2130" s="131" t="s">
        <v>5345</v>
      </c>
      <c r="H2130" s="131"/>
    </row>
    <row r="2131" spans="1:10" ht="30" customHeight="1" x14ac:dyDescent="0.25">
      <c r="A2131" s="5" t="s">
        <v>1794</v>
      </c>
      <c r="C2131" s="11" t="s">
        <v>9</v>
      </c>
      <c r="D2131" s="11" t="s">
        <v>59</v>
      </c>
      <c r="E2131" s="11" t="s">
        <v>4858</v>
      </c>
      <c r="F2131" s="11" t="s">
        <v>1941</v>
      </c>
      <c r="G2131" s="131" t="s">
        <v>261</v>
      </c>
      <c r="H2131" s="131"/>
      <c r="J2131" s="7">
        <v>2680396</v>
      </c>
    </row>
    <row r="2132" spans="1:10" ht="30" customHeight="1" x14ac:dyDescent="0.25">
      <c r="G2132" s="131" t="s">
        <v>4866</v>
      </c>
      <c r="H2132" s="131"/>
    </row>
    <row r="2133" spans="1:10" ht="20.100000000000001" customHeight="1" x14ac:dyDescent="0.25">
      <c r="G2133" s="131" t="s">
        <v>5346</v>
      </c>
      <c r="H2133" s="131"/>
    </row>
    <row r="2134" spans="1:10" ht="30" customHeight="1" x14ac:dyDescent="0.25">
      <c r="A2134" s="5" t="s">
        <v>1794</v>
      </c>
      <c r="C2134" s="11" t="s">
        <v>9</v>
      </c>
      <c r="D2134" s="11" t="s">
        <v>59</v>
      </c>
      <c r="E2134" s="11" t="s">
        <v>4858</v>
      </c>
      <c r="F2134" s="11" t="s">
        <v>1942</v>
      </c>
      <c r="G2134" s="131" t="s">
        <v>263</v>
      </c>
      <c r="H2134" s="131"/>
      <c r="J2134" s="7">
        <v>2680396</v>
      </c>
    </row>
    <row r="2135" spans="1:10" ht="30" customHeight="1" x14ac:dyDescent="0.25">
      <c r="G2135" s="131" t="s">
        <v>4866</v>
      </c>
      <c r="H2135" s="131"/>
    </row>
    <row r="2136" spans="1:10" ht="20.100000000000001" customHeight="1" x14ac:dyDescent="0.25">
      <c r="G2136" s="131" t="s">
        <v>5347</v>
      </c>
      <c r="H2136" s="131"/>
    </row>
    <row r="2137" spans="1:10" ht="30" customHeight="1" x14ac:dyDescent="0.25">
      <c r="A2137" s="5" t="s">
        <v>1794</v>
      </c>
      <c r="C2137" s="11" t="s">
        <v>9</v>
      </c>
      <c r="D2137" s="11" t="s">
        <v>59</v>
      </c>
      <c r="E2137" s="11" t="s">
        <v>4858</v>
      </c>
      <c r="F2137" s="11" t="s">
        <v>1943</v>
      </c>
      <c r="G2137" s="131" t="s">
        <v>265</v>
      </c>
      <c r="H2137" s="131"/>
      <c r="J2137" s="7">
        <v>2680396</v>
      </c>
    </row>
    <row r="2138" spans="1:10" ht="30" customHeight="1" x14ac:dyDescent="0.25">
      <c r="G2138" s="131" t="s">
        <v>4866</v>
      </c>
      <c r="H2138" s="131"/>
    </row>
    <row r="2139" spans="1:10" ht="20.100000000000001" customHeight="1" x14ac:dyDescent="0.25">
      <c r="G2139" s="131" t="s">
        <v>5348</v>
      </c>
      <c r="H2139" s="131"/>
    </row>
    <row r="2140" spans="1:10" ht="30" customHeight="1" x14ac:dyDescent="0.25">
      <c r="A2140" s="5" t="s">
        <v>1794</v>
      </c>
      <c r="C2140" s="11" t="s">
        <v>9</v>
      </c>
      <c r="D2140" s="11" t="s">
        <v>59</v>
      </c>
      <c r="E2140" s="11" t="s">
        <v>4858</v>
      </c>
      <c r="F2140" s="11" t="s">
        <v>1944</v>
      </c>
      <c r="G2140" s="131" t="s">
        <v>267</v>
      </c>
      <c r="H2140" s="131"/>
      <c r="J2140" s="7">
        <v>2680396</v>
      </c>
    </row>
    <row r="2141" spans="1:10" ht="30" customHeight="1" x14ac:dyDescent="0.25">
      <c r="G2141" s="131" t="s">
        <v>4866</v>
      </c>
      <c r="H2141" s="131"/>
    </row>
    <row r="2142" spans="1:10" ht="20.100000000000001" customHeight="1" x14ac:dyDescent="0.25">
      <c r="G2142" s="131" t="s">
        <v>5349</v>
      </c>
      <c r="H2142" s="131"/>
    </row>
    <row r="2143" spans="1:10" ht="30" customHeight="1" x14ac:dyDescent="0.25">
      <c r="A2143" s="5" t="s">
        <v>1794</v>
      </c>
      <c r="C2143" s="11" t="s">
        <v>9</v>
      </c>
      <c r="D2143" s="11" t="s">
        <v>59</v>
      </c>
      <c r="E2143" s="11" t="s">
        <v>4858</v>
      </c>
      <c r="F2143" s="11" t="s">
        <v>1945</v>
      </c>
      <c r="G2143" s="131" t="s">
        <v>269</v>
      </c>
      <c r="H2143" s="131"/>
      <c r="J2143" s="7">
        <v>2680396</v>
      </c>
    </row>
    <row r="2144" spans="1:10" ht="30" customHeight="1" x14ac:dyDescent="0.25">
      <c r="G2144" s="131" t="s">
        <v>4866</v>
      </c>
      <c r="H2144" s="131"/>
    </row>
    <row r="2145" spans="1:10" ht="20.100000000000001" customHeight="1" x14ac:dyDescent="0.25">
      <c r="G2145" s="131" t="s">
        <v>5350</v>
      </c>
      <c r="H2145" s="131"/>
    </row>
    <row r="2146" spans="1:10" ht="30" customHeight="1" x14ac:dyDescent="0.25">
      <c r="A2146" s="5" t="s">
        <v>1794</v>
      </c>
      <c r="C2146" s="11" t="s">
        <v>9</v>
      </c>
      <c r="D2146" s="11" t="s">
        <v>59</v>
      </c>
      <c r="E2146" s="11" t="s">
        <v>4858</v>
      </c>
      <c r="F2146" s="11" t="s">
        <v>1946</v>
      </c>
      <c r="G2146" s="131" t="s">
        <v>271</v>
      </c>
      <c r="H2146" s="131"/>
      <c r="J2146" s="7">
        <v>2680396</v>
      </c>
    </row>
    <row r="2147" spans="1:10" ht="30" customHeight="1" x14ac:dyDescent="0.25">
      <c r="G2147" s="131" t="s">
        <v>4866</v>
      </c>
      <c r="H2147" s="131"/>
    </row>
    <row r="2148" spans="1:10" ht="20.100000000000001" customHeight="1" x14ac:dyDescent="0.25">
      <c r="G2148" s="131" t="s">
        <v>5351</v>
      </c>
      <c r="H2148" s="131"/>
    </row>
    <row r="2149" spans="1:10" ht="30" customHeight="1" x14ac:dyDescent="0.25">
      <c r="A2149" s="5" t="s">
        <v>1794</v>
      </c>
      <c r="C2149" s="11" t="s">
        <v>9</v>
      </c>
      <c r="D2149" s="11" t="s">
        <v>59</v>
      </c>
      <c r="E2149" s="11" t="s">
        <v>4858</v>
      </c>
      <c r="F2149" s="11" t="s">
        <v>1947</v>
      </c>
      <c r="G2149" s="131" t="s">
        <v>273</v>
      </c>
      <c r="H2149" s="131"/>
      <c r="J2149" s="7">
        <v>2680396</v>
      </c>
    </row>
    <row r="2150" spans="1:10" ht="30" customHeight="1" x14ac:dyDescent="0.25">
      <c r="G2150" s="131" t="s">
        <v>4866</v>
      </c>
      <c r="H2150" s="131"/>
    </row>
    <row r="2151" spans="1:10" ht="20.100000000000001" customHeight="1" x14ac:dyDescent="0.25">
      <c r="G2151" s="131" t="s">
        <v>5352</v>
      </c>
      <c r="H2151" s="131"/>
    </row>
    <row r="2152" spans="1:10" ht="30" customHeight="1" x14ac:dyDescent="0.25">
      <c r="A2152" s="5" t="s">
        <v>1794</v>
      </c>
      <c r="C2152" s="11" t="s">
        <v>9</v>
      </c>
      <c r="D2152" s="11" t="s">
        <v>59</v>
      </c>
      <c r="E2152" s="11" t="s">
        <v>4858</v>
      </c>
      <c r="F2152" s="11" t="s">
        <v>1948</v>
      </c>
      <c r="G2152" s="131" t="s">
        <v>275</v>
      </c>
      <c r="H2152" s="131"/>
      <c r="J2152" s="7">
        <v>2680396</v>
      </c>
    </row>
    <row r="2153" spans="1:10" ht="30" customHeight="1" x14ac:dyDescent="0.25">
      <c r="G2153" s="131" t="s">
        <v>4866</v>
      </c>
      <c r="H2153" s="131"/>
    </row>
    <row r="2154" spans="1:10" ht="20.100000000000001" customHeight="1" x14ac:dyDescent="0.25">
      <c r="G2154" s="131" t="s">
        <v>5353</v>
      </c>
      <c r="H2154" s="131"/>
    </row>
    <row r="2155" spans="1:10" ht="30" customHeight="1" x14ac:dyDescent="0.25">
      <c r="A2155" s="5" t="s">
        <v>1794</v>
      </c>
      <c r="C2155" s="11" t="s">
        <v>9</v>
      </c>
      <c r="D2155" s="11" t="s">
        <v>59</v>
      </c>
      <c r="E2155" s="11" t="s">
        <v>4858</v>
      </c>
      <c r="F2155" s="11" t="s">
        <v>1949</v>
      </c>
      <c r="G2155" s="131" t="s">
        <v>277</v>
      </c>
      <c r="H2155" s="131"/>
      <c r="J2155" s="7">
        <v>2680396</v>
      </c>
    </row>
    <row r="2156" spans="1:10" ht="30" customHeight="1" x14ac:dyDescent="0.25">
      <c r="G2156" s="131" t="s">
        <v>4866</v>
      </c>
      <c r="H2156" s="131"/>
    </row>
    <row r="2157" spans="1:10" ht="20.100000000000001" customHeight="1" x14ac:dyDescent="0.25">
      <c r="G2157" s="131" t="s">
        <v>5354</v>
      </c>
      <c r="H2157" s="131"/>
    </row>
    <row r="2158" spans="1:10" ht="30" customHeight="1" x14ac:dyDescent="0.25">
      <c r="A2158" s="5" t="s">
        <v>1794</v>
      </c>
      <c r="C2158" s="11" t="s">
        <v>9</v>
      </c>
      <c r="D2158" s="11" t="s">
        <v>59</v>
      </c>
      <c r="E2158" s="11" t="s">
        <v>4858</v>
      </c>
      <c r="F2158" s="11" t="s">
        <v>16</v>
      </c>
      <c r="G2158" s="131" t="s">
        <v>279</v>
      </c>
      <c r="H2158" s="131"/>
      <c r="J2158" s="7">
        <v>2680396</v>
      </c>
    </row>
    <row r="2159" spans="1:10" ht="30" customHeight="1" x14ac:dyDescent="0.25">
      <c r="G2159" s="131" t="s">
        <v>4866</v>
      </c>
      <c r="H2159" s="131"/>
    </row>
    <row r="2160" spans="1:10" ht="20.100000000000001" customHeight="1" x14ac:dyDescent="0.25">
      <c r="G2160" s="131" t="s">
        <v>5355</v>
      </c>
      <c r="H2160" s="131"/>
    </row>
    <row r="2161" spans="1:10" ht="30" customHeight="1" x14ac:dyDescent="0.25">
      <c r="A2161" s="5" t="s">
        <v>1794</v>
      </c>
      <c r="C2161" s="11" t="s">
        <v>9</v>
      </c>
      <c r="D2161" s="11" t="s">
        <v>59</v>
      </c>
      <c r="E2161" s="11" t="s">
        <v>4858</v>
      </c>
      <c r="F2161" s="11" t="s">
        <v>1950</v>
      </c>
      <c r="G2161" s="131" t="s">
        <v>281</v>
      </c>
      <c r="H2161" s="131"/>
      <c r="J2161" s="7">
        <v>2680396</v>
      </c>
    </row>
    <row r="2162" spans="1:10" ht="30" customHeight="1" x14ac:dyDescent="0.25">
      <c r="G2162" s="131" t="s">
        <v>4866</v>
      </c>
      <c r="H2162" s="131"/>
    </row>
    <row r="2163" spans="1:10" ht="20.100000000000001" customHeight="1" x14ac:dyDescent="0.25">
      <c r="G2163" s="131" t="s">
        <v>5356</v>
      </c>
      <c r="H2163" s="131"/>
    </row>
    <row r="2164" spans="1:10" ht="30" customHeight="1" x14ac:dyDescent="0.25">
      <c r="A2164" s="5" t="s">
        <v>1794</v>
      </c>
      <c r="C2164" s="11" t="s">
        <v>9</v>
      </c>
      <c r="D2164" s="11" t="s">
        <v>59</v>
      </c>
      <c r="E2164" s="11" t="s">
        <v>4858</v>
      </c>
      <c r="F2164" s="11" t="s">
        <v>1186</v>
      </c>
      <c r="G2164" s="131" t="s">
        <v>283</v>
      </c>
      <c r="H2164" s="131"/>
      <c r="J2164" s="7">
        <v>2680396</v>
      </c>
    </row>
    <row r="2165" spans="1:10" ht="30" customHeight="1" x14ac:dyDescent="0.25">
      <c r="G2165" s="131" t="s">
        <v>4866</v>
      </c>
      <c r="H2165" s="131"/>
    </row>
    <row r="2166" spans="1:10" ht="20.100000000000001" customHeight="1" x14ac:dyDescent="0.25">
      <c r="G2166" s="131" t="s">
        <v>5357</v>
      </c>
      <c r="H2166" s="131"/>
    </row>
    <row r="2167" spans="1:10" ht="30" customHeight="1" x14ac:dyDescent="0.25">
      <c r="A2167" s="5" t="s">
        <v>1794</v>
      </c>
      <c r="C2167" s="11" t="s">
        <v>9</v>
      </c>
      <c r="D2167" s="11" t="s">
        <v>59</v>
      </c>
      <c r="E2167" s="11" t="s">
        <v>4858</v>
      </c>
      <c r="F2167" s="11" t="s">
        <v>1951</v>
      </c>
      <c r="G2167" s="131" t="s">
        <v>285</v>
      </c>
      <c r="H2167" s="131"/>
      <c r="J2167" s="7">
        <v>2680396</v>
      </c>
    </row>
    <row r="2168" spans="1:10" ht="30" customHeight="1" x14ac:dyDescent="0.25">
      <c r="G2168" s="131" t="s">
        <v>4866</v>
      </c>
      <c r="H2168" s="131"/>
    </row>
    <row r="2169" spans="1:10" ht="20.100000000000001" customHeight="1" x14ac:dyDescent="0.25">
      <c r="G2169" s="131" t="s">
        <v>5358</v>
      </c>
      <c r="H2169" s="131"/>
    </row>
    <row r="2170" spans="1:10" ht="30" customHeight="1" x14ac:dyDescent="0.25">
      <c r="A2170" s="5" t="s">
        <v>1794</v>
      </c>
      <c r="C2170" s="11" t="s">
        <v>9</v>
      </c>
      <c r="D2170" s="11" t="s">
        <v>59</v>
      </c>
      <c r="E2170" s="11" t="s">
        <v>4858</v>
      </c>
      <c r="F2170" s="11" t="s">
        <v>1952</v>
      </c>
      <c r="G2170" s="131" t="s">
        <v>287</v>
      </c>
      <c r="H2170" s="131"/>
      <c r="J2170" s="7">
        <v>2680396</v>
      </c>
    </row>
    <row r="2171" spans="1:10" ht="30" customHeight="1" x14ac:dyDescent="0.25">
      <c r="G2171" s="131" t="s">
        <v>4866</v>
      </c>
      <c r="H2171" s="131"/>
    </row>
    <row r="2172" spans="1:10" ht="20.100000000000001" customHeight="1" x14ac:dyDescent="0.25">
      <c r="G2172" s="131" t="s">
        <v>5359</v>
      </c>
      <c r="H2172" s="131"/>
    </row>
    <row r="2173" spans="1:10" ht="30" customHeight="1" x14ac:dyDescent="0.25">
      <c r="A2173" s="5" t="s">
        <v>1794</v>
      </c>
      <c r="C2173" s="11" t="s">
        <v>9</v>
      </c>
      <c r="D2173" s="11" t="s">
        <v>59</v>
      </c>
      <c r="E2173" s="11" t="s">
        <v>4858</v>
      </c>
      <c r="F2173" s="11" t="s">
        <v>1953</v>
      </c>
      <c r="G2173" s="131" t="s">
        <v>289</v>
      </c>
      <c r="H2173" s="131"/>
      <c r="J2173" s="7">
        <v>2680396</v>
      </c>
    </row>
    <row r="2174" spans="1:10" ht="30" customHeight="1" x14ac:dyDescent="0.25">
      <c r="G2174" s="131" t="s">
        <v>4866</v>
      </c>
      <c r="H2174" s="131"/>
    </row>
    <row r="2175" spans="1:10" ht="20.100000000000001" customHeight="1" x14ac:dyDescent="0.25">
      <c r="G2175" s="131" t="s">
        <v>5360</v>
      </c>
      <c r="H2175" s="131"/>
    </row>
    <row r="2176" spans="1:10" ht="30" customHeight="1" x14ac:dyDescent="0.25">
      <c r="A2176" s="5" t="s">
        <v>1794</v>
      </c>
      <c r="C2176" s="11" t="s">
        <v>9</v>
      </c>
      <c r="D2176" s="11" t="s">
        <v>59</v>
      </c>
      <c r="E2176" s="11" t="s">
        <v>4858</v>
      </c>
      <c r="F2176" s="11" t="s">
        <v>1954</v>
      </c>
      <c r="G2176" s="131" t="s">
        <v>291</v>
      </c>
      <c r="H2176" s="131"/>
      <c r="J2176" s="7">
        <v>2680396</v>
      </c>
    </row>
    <row r="2177" spans="1:10" ht="30" customHeight="1" x14ac:dyDescent="0.25">
      <c r="G2177" s="131" t="s">
        <v>4866</v>
      </c>
      <c r="H2177" s="131"/>
    </row>
    <row r="2178" spans="1:10" ht="20.100000000000001" customHeight="1" x14ac:dyDescent="0.25">
      <c r="G2178" s="131" t="s">
        <v>5361</v>
      </c>
      <c r="H2178" s="131"/>
    </row>
    <row r="2179" spans="1:10" ht="30" customHeight="1" x14ac:dyDescent="0.25">
      <c r="A2179" s="5" t="s">
        <v>1794</v>
      </c>
      <c r="C2179" s="11" t="s">
        <v>9</v>
      </c>
      <c r="D2179" s="11" t="s">
        <v>59</v>
      </c>
      <c r="E2179" s="11" t="s">
        <v>4858</v>
      </c>
      <c r="F2179" s="11" t="s">
        <v>1955</v>
      </c>
      <c r="G2179" s="131" t="s">
        <v>293</v>
      </c>
      <c r="H2179" s="131"/>
      <c r="J2179" s="7">
        <v>2680396</v>
      </c>
    </row>
    <row r="2180" spans="1:10" ht="30" customHeight="1" x14ac:dyDescent="0.25">
      <c r="G2180" s="131" t="s">
        <v>4866</v>
      </c>
      <c r="H2180" s="131"/>
    </row>
    <row r="2181" spans="1:10" ht="20.100000000000001" customHeight="1" x14ac:dyDescent="0.25">
      <c r="G2181" s="131" t="s">
        <v>5362</v>
      </c>
      <c r="H2181" s="131"/>
    </row>
    <row r="2182" spans="1:10" ht="30" customHeight="1" x14ac:dyDescent="0.25">
      <c r="A2182" s="5" t="s">
        <v>1794</v>
      </c>
      <c r="C2182" s="11" t="s">
        <v>9</v>
      </c>
      <c r="D2182" s="11" t="s">
        <v>59</v>
      </c>
      <c r="E2182" s="11" t="s">
        <v>4858</v>
      </c>
      <c r="F2182" s="11" t="s">
        <v>1956</v>
      </c>
      <c r="G2182" s="131" t="s">
        <v>295</v>
      </c>
      <c r="H2182" s="131"/>
      <c r="J2182" s="7">
        <v>2680396</v>
      </c>
    </row>
    <row r="2183" spans="1:10" ht="30" customHeight="1" x14ac:dyDescent="0.25">
      <c r="G2183" s="131" t="s">
        <v>4866</v>
      </c>
      <c r="H2183" s="131"/>
    </row>
    <row r="2184" spans="1:10" ht="20.100000000000001" customHeight="1" x14ac:dyDescent="0.25">
      <c r="G2184" s="131" t="s">
        <v>5363</v>
      </c>
      <c r="H2184" s="131"/>
    </row>
    <row r="2185" spans="1:10" ht="30" customHeight="1" x14ac:dyDescent="0.25">
      <c r="A2185" s="5" t="s">
        <v>1794</v>
      </c>
      <c r="C2185" s="11" t="s">
        <v>9</v>
      </c>
      <c r="D2185" s="11" t="s">
        <v>59</v>
      </c>
      <c r="E2185" s="11" t="s">
        <v>4858</v>
      </c>
      <c r="F2185" s="11" t="s">
        <v>1957</v>
      </c>
      <c r="G2185" s="131" t="s">
        <v>297</v>
      </c>
      <c r="H2185" s="131"/>
      <c r="J2185" s="7">
        <v>2680396</v>
      </c>
    </row>
    <row r="2186" spans="1:10" ht="30" customHeight="1" x14ac:dyDescent="0.25">
      <c r="G2186" s="131" t="s">
        <v>4866</v>
      </c>
      <c r="H2186" s="131"/>
    </row>
    <row r="2187" spans="1:10" ht="20.100000000000001" customHeight="1" x14ac:dyDescent="0.25">
      <c r="G2187" s="131" t="s">
        <v>5364</v>
      </c>
      <c r="H2187" s="131"/>
    </row>
    <row r="2188" spans="1:10" ht="30" customHeight="1" x14ac:dyDescent="0.25">
      <c r="A2188" s="5" t="s">
        <v>1794</v>
      </c>
      <c r="C2188" s="11" t="s">
        <v>9</v>
      </c>
      <c r="D2188" s="11" t="s">
        <v>59</v>
      </c>
      <c r="E2188" s="11" t="s">
        <v>4858</v>
      </c>
      <c r="F2188" s="11" t="s">
        <v>1958</v>
      </c>
      <c r="G2188" s="131" t="s">
        <v>299</v>
      </c>
      <c r="H2188" s="131"/>
      <c r="J2188" s="7">
        <v>2680396</v>
      </c>
    </row>
    <row r="2189" spans="1:10" ht="30" customHeight="1" x14ac:dyDescent="0.25">
      <c r="G2189" s="131" t="s">
        <v>4866</v>
      </c>
      <c r="H2189" s="131"/>
    </row>
    <row r="2190" spans="1:10" ht="20.100000000000001" customHeight="1" x14ac:dyDescent="0.25">
      <c r="G2190" s="131" t="s">
        <v>5365</v>
      </c>
      <c r="H2190" s="131"/>
    </row>
    <row r="2191" spans="1:10" ht="30" customHeight="1" x14ac:dyDescent="0.25">
      <c r="A2191" s="5" t="s">
        <v>1794</v>
      </c>
      <c r="C2191" s="11" t="s">
        <v>9</v>
      </c>
      <c r="D2191" s="11" t="s">
        <v>59</v>
      </c>
      <c r="E2191" s="11" t="s">
        <v>4858</v>
      </c>
      <c r="F2191" s="11" t="s">
        <v>1959</v>
      </c>
      <c r="G2191" s="131" t="s">
        <v>301</v>
      </c>
      <c r="H2191" s="131"/>
      <c r="J2191" s="7">
        <v>2680396</v>
      </c>
    </row>
    <row r="2192" spans="1:10" ht="30" customHeight="1" x14ac:dyDescent="0.25">
      <c r="G2192" s="131" t="s">
        <v>4866</v>
      </c>
      <c r="H2192" s="131"/>
    </row>
    <row r="2193" spans="1:10" ht="20.100000000000001" customHeight="1" x14ac:dyDescent="0.25">
      <c r="G2193" s="131" t="s">
        <v>5366</v>
      </c>
      <c r="H2193" s="131"/>
    </row>
    <row r="2194" spans="1:10" ht="30" customHeight="1" x14ac:dyDescent="0.25">
      <c r="A2194" s="5" t="s">
        <v>1794</v>
      </c>
      <c r="C2194" s="11" t="s">
        <v>9</v>
      </c>
      <c r="D2194" s="11" t="s">
        <v>59</v>
      </c>
      <c r="E2194" s="11" t="s">
        <v>4858</v>
      </c>
      <c r="F2194" s="11" t="s">
        <v>1960</v>
      </c>
      <c r="G2194" s="131" t="s">
        <v>303</v>
      </c>
      <c r="H2194" s="131"/>
      <c r="J2194" s="7">
        <v>2680396</v>
      </c>
    </row>
    <row r="2195" spans="1:10" ht="30" customHeight="1" x14ac:dyDescent="0.25">
      <c r="G2195" s="131" t="s">
        <v>4866</v>
      </c>
      <c r="H2195" s="131"/>
    </row>
    <row r="2196" spans="1:10" ht="20.100000000000001" customHeight="1" x14ac:dyDescent="0.25">
      <c r="G2196" s="131" t="s">
        <v>5367</v>
      </c>
      <c r="H2196" s="131"/>
    </row>
    <row r="2197" spans="1:10" ht="30" customHeight="1" x14ac:dyDescent="0.25">
      <c r="A2197" s="5" t="s">
        <v>1794</v>
      </c>
      <c r="C2197" s="11" t="s">
        <v>9</v>
      </c>
      <c r="D2197" s="11" t="s">
        <v>59</v>
      </c>
      <c r="E2197" s="11" t="s">
        <v>4858</v>
      </c>
      <c r="F2197" s="11" t="s">
        <v>1961</v>
      </c>
      <c r="G2197" s="131" t="s">
        <v>305</v>
      </c>
      <c r="H2197" s="131"/>
      <c r="J2197" s="7">
        <v>2680396</v>
      </c>
    </row>
    <row r="2198" spans="1:10" ht="30" customHeight="1" x14ac:dyDescent="0.25">
      <c r="G2198" s="131" t="s">
        <v>4866</v>
      </c>
      <c r="H2198" s="131"/>
    </row>
    <row r="2199" spans="1:10" ht="20.100000000000001" customHeight="1" x14ac:dyDescent="0.25">
      <c r="G2199" s="131" t="s">
        <v>5368</v>
      </c>
      <c r="H2199" s="131"/>
    </row>
    <row r="2200" spans="1:10" ht="30" customHeight="1" x14ac:dyDescent="0.25">
      <c r="A2200" s="5" t="s">
        <v>1794</v>
      </c>
      <c r="C2200" s="11" t="s">
        <v>9</v>
      </c>
      <c r="D2200" s="11" t="s">
        <v>59</v>
      </c>
      <c r="E2200" s="11" t="s">
        <v>4858</v>
      </c>
      <c r="F2200" s="11" t="s">
        <v>1962</v>
      </c>
      <c r="G2200" s="131" t="s">
        <v>307</v>
      </c>
      <c r="H2200" s="131"/>
      <c r="J2200" s="7">
        <v>2680396</v>
      </c>
    </row>
    <row r="2201" spans="1:10" ht="30" customHeight="1" x14ac:dyDescent="0.25">
      <c r="G2201" s="131" t="s">
        <v>4866</v>
      </c>
      <c r="H2201" s="131"/>
    </row>
    <row r="2202" spans="1:10" ht="20.100000000000001" customHeight="1" x14ac:dyDescent="0.25">
      <c r="G2202" s="131" t="s">
        <v>5369</v>
      </c>
      <c r="H2202" s="131"/>
    </row>
    <row r="2203" spans="1:10" ht="30" customHeight="1" x14ac:dyDescent="0.25">
      <c r="A2203" s="5" t="s">
        <v>1794</v>
      </c>
      <c r="C2203" s="11" t="s">
        <v>9</v>
      </c>
      <c r="D2203" s="11" t="s">
        <v>59</v>
      </c>
      <c r="E2203" s="11" t="s">
        <v>4858</v>
      </c>
      <c r="F2203" s="11" t="s">
        <v>1963</v>
      </c>
      <c r="G2203" s="131" t="s">
        <v>309</v>
      </c>
      <c r="H2203" s="131"/>
      <c r="J2203" s="7">
        <v>2680396</v>
      </c>
    </row>
    <row r="2204" spans="1:10" ht="30" customHeight="1" x14ac:dyDescent="0.25">
      <c r="G2204" s="131" t="s">
        <v>4866</v>
      </c>
      <c r="H2204" s="131"/>
    </row>
    <row r="2205" spans="1:10" ht="20.100000000000001" customHeight="1" x14ac:dyDescent="0.25">
      <c r="G2205" s="131" t="s">
        <v>5370</v>
      </c>
      <c r="H2205" s="131"/>
    </row>
    <row r="2206" spans="1:10" ht="30" customHeight="1" x14ac:dyDescent="0.25">
      <c r="A2206" s="5" t="s">
        <v>1794</v>
      </c>
      <c r="C2206" s="11" t="s">
        <v>9</v>
      </c>
      <c r="D2206" s="11" t="s">
        <v>59</v>
      </c>
      <c r="E2206" s="11" t="s">
        <v>4858</v>
      </c>
      <c r="F2206" s="11" t="s">
        <v>1964</v>
      </c>
      <c r="G2206" s="131" t="s">
        <v>311</v>
      </c>
      <c r="H2206" s="131"/>
      <c r="J2206" s="7">
        <v>2680396</v>
      </c>
    </row>
    <row r="2207" spans="1:10" ht="30" customHeight="1" x14ac:dyDescent="0.25">
      <c r="G2207" s="131" t="s">
        <v>4866</v>
      </c>
      <c r="H2207" s="131"/>
    </row>
    <row r="2208" spans="1:10" ht="20.100000000000001" customHeight="1" x14ac:dyDescent="0.25">
      <c r="G2208" s="131" t="s">
        <v>5371</v>
      </c>
      <c r="H2208" s="131"/>
    </row>
    <row r="2209" spans="1:10" ht="30" customHeight="1" x14ac:dyDescent="0.25">
      <c r="A2209" s="5" t="s">
        <v>1794</v>
      </c>
      <c r="C2209" s="11" t="s">
        <v>9</v>
      </c>
      <c r="D2209" s="11" t="s">
        <v>59</v>
      </c>
      <c r="E2209" s="11" t="s">
        <v>4858</v>
      </c>
      <c r="F2209" s="11" t="s">
        <v>1965</v>
      </c>
      <c r="G2209" s="131" t="s">
        <v>313</v>
      </c>
      <c r="H2209" s="131"/>
      <c r="J2209" s="7">
        <v>2680396</v>
      </c>
    </row>
    <row r="2210" spans="1:10" ht="30" customHeight="1" x14ac:dyDescent="0.25">
      <c r="G2210" s="131" t="s">
        <v>4866</v>
      </c>
      <c r="H2210" s="131"/>
    </row>
    <row r="2211" spans="1:10" ht="20.100000000000001" customHeight="1" x14ac:dyDescent="0.25">
      <c r="G2211" s="131" t="s">
        <v>5372</v>
      </c>
      <c r="H2211" s="131"/>
    </row>
    <row r="2212" spans="1:10" ht="30" customHeight="1" x14ac:dyDescent="0.25">
      <c r="A2212" s="5" t="s">
        <v>1794</v>
      </c>
      <c r="C2212" s="11" t="s">
        <v>9</v>
      </c>
      <c r="D2212" s="11" t="s">
        <v>59</v>
      </c>
      <c r="E2212" s="11" t="s">
        <v>4858</v>
      </c>
      <c r="F2212" s="11" t="s">
        <v>1966</v>
      </c>
      <c r="G2212" s="131" t="s">
        <v>315</v>
      </c>
      <c r="H2212" s="131"/>
      <c r="J2212" s="7">
        <v>2680396</v>
      </c>
    </row>
    <row r="2213" spans="1:10" ht="30" customHeight="1" x14ac:dyDescent="0.25">
      <c r="G2213" s="131" t="s">
        <v>4866</v>
      </c>
      <c r="H2213" s="131"/>
    </row>
    <row r="2214" spans="1:10" ht="20.100000000000001" customHeight="1" x14ac:dyDescent="0.25">
      <c r="G2214" s="131" t="s">
        <v>5373</v>
      </c>
      <c r="H2214" s="131"/>
    </row>
    <row r="2215" spans="1:10" ht="45" customHeight="1" x14ac:dyDescent="0.25">
      <c r="A2215" s="5" t="s">
        <v>1794</v>
      </c>
      <c r="C2215" s="11" t="s">
        <v>9</v>
      </c>
      <c r="D2215" s="11" t="s">
        <v>59</v>
      </c>
      <c r="E2215" s="11" t="s">
        <v>4858</v>
      </c>
      <c r="F2215" s="11" t="s">
        <v>1572</v>
      </c>
      <c r="G2215" s="131" t="s">
        <v>4510</v>
      </c>
      <c r="H2215" s="131"/>
      <c r="J2215" s="7">
        <v>2680396</v>
      </c>
    </row>
    <row r="2216" spans="1:10" ht="30" customHeight="1" x14ac:dyDescent="0.25">
      <c r="G2216" s="131" t="s">
        <v>4866</v>
      </c>
      <c r="H2216" s="131"/>
    </row>
    <row r="2217" spans="1:10" ht="20.100000000000001" customHeight="1" x14ac:dyDescent="0.25">
      <c r="G2217" s="131" t="s">
        <v>5374</v>
      </c>
      <c r="H2217" s="131"/>
    </row>
    <row r="2218" spans="1:10" ht="30" customHeight="1" x14ac:dyDescent="0.25">
      <c r="A2218" s="5" t="s">
        <v>1794</v>
      </c>
      <c r="C2218" s="11" t="s">
        <v>9</v>
      </c>
      <c r="D2218" s="11" t="s">
        <v>59</v>
      </c>
      <c r="E2218" s="11" t="s">
        <v>4858</v>
      </c>
      <c r="F2218" s="11" t="s">
        <v>1967</v>
      </c>
      <c r="G2218" s="131" t="s">
        <v>318</v>
      </c>
      <c r="H2218" s="131"/>
      <c r="J2218" s="7">
        <v>2680396</v>
      </c>
    </row>
    <row r="2219" spans="1:10" ht="30" customHeight="1" x14ac:dyDescent="0.25">
      <c r="G2219" s="131" t="s">
        <v>4866</v>
      </c>
      <c r="H2219" s="131"/>
    </row>
    <row r="2220" spans="1:10" ht="20.100000000000001" customHeight="1" x14ac:dyDescent="0.25">
      <c r="G2220" s="131" t="s">
        <v>5375</v>
      </c>
      <c r="H2220" s="131"/>
    </row>
    <row r="2221" spans="1:10" ht="30" customHeight="1" x14ac:dyDescent="0.25">
      <c r="A2221" s="5" t="s">
        <v>1794</v>
      </c>
      <c r="C2221" s="11" t="s">
        <v>9</v>
      </c>
      <c r="D2221" s="11" t="s">
        <v>59</v>
      </c>
      <c r="E2221" s="11" t="s">
        <v>4858</v>
      </c>
      <c r="F2221" s="11" t="s">
        <v>1599</v>
      </c>
      <c r="G2221" s="131" t="s">
        <v>320</v>
      </c>
      <c r="H2221" s="131"/>
      <c r="J2221" s="7">
        <v>2680396</v>
      </c>
    </row>
    <row r="2222" spans="1:10" ht="30" customHeight="1" x14ac:dyDescent="0.25">
      <c r="G2222" s="131" t="s">
        <v>4866</v>
      </c>
      <c r="H2222" s="131"/>
    </row>
    <row r="2223" spans="1:10" ht="20.100000000000001" customHeight="1" x14ac:dyDescent="0.25">
      <c r="G2223" s="131" t="s">
        <v>5376</v>
      </c>
      <c r="H2223" s="131"/>
    </row>
    <row r="2224" spans="1:10" ht="30" customHeight="1" x14ac:dyDescent="0.25">
      <c r="A2224" s="5" t="s">
        <v>1794</v>
      </c>
      <c r="C2224" s="11" t="s">
        <v>9</v>
      </c>
      <c r="D2224" s="11" t="s">
        <v>59</v>
      </c>
      <c r="E2224" s="11" t="s">
        <v>4858</v>
      </c>
      <c r="F2224" s="11" t="s">
        <v>1613</v>
      </c>
      <c r="G2224" s="131" t="s">
        <v>322</v>
      </c>
      <c r="H2224" s="131"/>
      <c r="J2224" s="7">
        <v>2680396</v>
      </c>
    </row>
    <row r="2225" spans="1:10" ht="30" customHeight="1" x14ac:dyDescent="0.25">
      <c r="G2225" s="131" t="s">
        <v>4866</v>
      </c>
      <c r="H2225" s="131"/>
    </row>
    <row r="2226" spans="1:10" ht="20.100000000000001" customHeight="1" x14ac:dyDescent="0.25">
      <c r="G2226" s="131" t="s">
        <v>5377</v>
      </c>
      <c r="H2226" s="131"/>
    </row>
    <row r="2227" spans="1:10" ht="30" customHeight="1" x14ac:dyDescent="0.25">
      <c r="A2227" s="5" t="s">
        <v>1794</v>
      </c>
      <c r="C2227" s="11" t="s">
        <v>9</v>
      </c>
      <c r="D2227" s="11" t="s">
        <v>59</v>
      </c>
      <c r="E2227" s="11" t="s">
        <v>4858</v>
      </c>
      <c r="F2227" s="11" t="s">
        <v>1637</v>
      </c>
      <c r="G2227" s="131" t="s">
        <v>324</v>
      </c>
      <c r="H2227" s="131"/>
      <c r="J2227" s="7">
        <v>2680396</v>
      </c>
    </row>
    <row r="2228" spans="1:10" ht="30" customHeight="1" x14ac:dyDescent="0.25">
      <c r="G2228" s="131" t="s">
        <v>4866</v>
      </c>
      <c r="H2228" s="131"/>
    </row>
    <row r="2229" spans="1:10" ht="20.100000000000001" customHeight="1" x14ac:dyDescent="0.25">
      <c r="G2229" s="131" t="s">
        <v>5378</v>
      </c>
      <c r="H2229" s="131"/>
    </row>
    <row r="2230" spans="1:10" ht="30" customHeight="1" x14ac:dyDescent="0.25">
      <c r="A2230" s="5" t="s">
        <v>1794</v>
      </c>
      <c r="C2230" s="11" t="s">
        <v>9</v>
      </c>
      <c r="D2230" s="11" t="s">
        <v>59</v>
      </c>
      <c r="E2230" s="11" t="s">
        <v>4858</v>
      </c>
      <c r="F2230" s="11" t="s">
        <v>1645</v>
      </c>
      <c r="G2230" s="131" t="s">
        <v>326</v>
      </c>
      <c r="H2230" s="131"/>
      <c r="J2230" s="7">
        <v>2680396</v>
      </c>
    </row>
    <row r="2231" spans="1:10" ht="30" customHeight="1" x14ac:dyDescent="0.25">
      <c r="G2231" s="131" t="s">
        <v>4866</v>
      </c>
      <c r="H2231" s="131"/>
    </row>
    <row r="2232" spans="1:10" ht="20.100000000000001" customHeight="1" x14ac:dyDescent="0.25">
      <c r="G2232" s="131" t="s">
        <v>5379</v>
      </c>
      <c r="H2232" s="131"/>
    </row>
    <row r="2233" spans="1:10" ht="30" customHeight="1" x14ac:dyDescent="0.25">
      <c r="A2233" s="5" t="s">
        <v>1794</v>
      </c>
      <c r="C2233" s="11" t="s">
        <v>9</v>
      </c>
      <c r="D2233" s="11" t="s">
        <v>59</v>
      </c>
      <c r="E2233" s="11" t="s">
        <v>4858</v>
      </c>
      <c r="F2233" s="11" t="s">
        <v>1968</v>
      </c>
      <c r="G2233" s="131" t="s">
        <v>328</v>
      </c>
      <c r="H2233" s="131"/>
      <c r="J2233" s="7">
        <v>2680396</v>
      </c>
    </row>
    <row r="2234" spans="1:10" ht="30" customHeight="1" x14ac:dyDescent="0.25">
      <c r="G2234" s="131" t="s">
        <v>4866</v>
      </c>
      <c r="H2234" s="131"/>
    </row>
    <row r="2235" spans="1:10" ht="20.100000000000001" customHeight="1" x14ac:dyDescent="0.25">
      <c r="G2235" s="131" t="s">
        <v>5380</v>
      </c>
      <c r="H2235" s="131"/>
    </row>
    <row r="2236" spans="1:10" ht="30" customHeight="1" x14ac:dyDescent="0.25">
      <c r="A2236" s="5" t="s">
        <v>1794</v>
      </c>
      <c r="C2236" s="11" t="s">
        <v>9</v>
      </c>
      <c r="D2236" s="11" t="s">
        <v>59</v>
      </c>
      <c r="E2236" s="11" t="s">
        <v>4858</v>
      </c>
      <c r="F2236" s="11" t="s">
        <v>1969</v>
      </c>
      <c r="G2236" s="131" t="s">
        <v>330</v>
      </c>
      <c r="H2236" s="131"/>
      <c r="J2236" s="7">
        <v>2680396</v>
      </c>
    </row>
    <row r="2237" spans="1:10" ht="30" customHeight="1" x14ac:dyDescent="0.25">
      <c r="G2237" s="131" t="s">
        <v>4866</v>
      </c>
      <c r="H2237" s="131"/>
    </row>
    <row r="2238" spans="1:10" ht="20.100000000000001" customHeight="1" x14ac:dyDescent="0.25">
      <c r="G2238" s="131" t="s">
        <v>5381</v>
      </c>
      <c r="H2238" s="131"/>
    </row>
    <row r="2239" spans="1:10" ht="30" customHeight="1" x14ac:dyDescent="0.25">
      <c r="A2239" s="5" t="s">
        <v>1794</v>
      </c>
      <c r="C2239" s="11" t="s">
        <v>9</v>
      </c>
      <c r="D2239" s="11" t="s">
        <v>59</v>
      </c>
      <c r="E2239" s="11" t="s">
        <v>4858</v>
      </c>
      <c r="F2239" s="11" t="s">
        <v>1970</v>
      </c>
      <c r="G2239" s="131" t="s">
        <v>332</v>
      </c>
      <c r="H2239" s="131"/>
      <c r="J2239" s="7">
        <v>2680396</v>
      </c>
    </row>
    <row r="2240" spans="1:10" ht="30" customHeight="1" x14ac:dyDescent="0.25">
      <c r="G2240" s="131" t="s">
        <v>4866</v>
      </c>
      <c r="H2240" s="131"/>
    </row>
    <row r="2241" spans="1:10" ht="20.100000000000001" customHeight="1" x14ac:dyDescent="0.25">
      <c r="G2241" s="131" t="s">
        <v>5382</v>
      </c>
      <c r="H2241" s="131"/>
    </row>
    <row r="2242" spans="1:10" ht="30" customHeight="1" x14ac:dyDescent="0.25">
      <c r="A2242" s="5" t="s">
        <v>1794</v>
      </c>
      <c r="C2242" s="11" t="s">
        <v>9</v>
      </c>
      <c r="D2242" s="11" t="s">
        <v>59</v>
      </c>
      <c r="E2242" s="11" t="s">
        <v>4858</v>
      </c>
      <c r="F2242" s="11" t="s">
        <v>1971</v>
      </c>
      <c r="G2242" s="131" t="s">
        <v>334</v>
      </c>
      <c r="H2242" s="131"/>
      <c r="J2242" s="7">
        <v>2680396</v>
      </c>
    </row>
    <row r="2243" spans="1:10" ht="30" customHeight="1" x14ac:dyDescent="0.25">
      <c r="G2243" s="131" t="s">
        <v>4866</v>
      </c>
      <c r="H2243" s="131"/>
    </row>
    <row r="2244" spans="1:10" ht="20.100000000000001" customHeight="1" x14ac:dyDescent="0.25">
      <c r="G2244" s="131" t="s">
        <v>5383</v>
      </c>
      <c r="H2244" s="131"/>
    </row>
    <row r="2245" spans="1:10" ht="30" customHeight="1" x14ac:dyDescent="0.25">
      <c r="A2245" s="5" t="s">
        <v>1794</v>
      </c>
      <c r="C2245" s="11" t="s">
        <v>9</v>
      </c>
      <c r="D2245" s="11" t="s">
        <v>59</v>
      </c>
      <c r="E2245" s="11" t="s">
        <v>4858</v>
      </c>
      <c r="F2245" s="11" t="s">
        <v>1972</v>
      </c>
      <c r="G2245" s="131" t="s">
        <v>336</v>
      </c>
      <c r="H2245" s="131"/>
      <c r="J2245" s="7">
        <v>2680396</v>
      </c>
    </row>
    <row r="2246" spans="1:10" ht="30" customHeight="1" x14ac:dyDescent="0.25">
      <c r="G2246" s="131" t="s">
        <v>4866</v>
      </c>
      <c r="H2246" s="131"/>
    </row>
    <row r="2247" spans="1:10" ht="20.100000000000001" customHeight="1" x14ac:dyDescent="0.25">
      <c r="G2247" s="131" t="s">
        <v>5384</v>
      </c>
      <c r="H2247" s="131"/>
    </row>
    <row r="2248" spans="1:10" ht="30" customHeight="1" x14ac:dyDescent="0.25">
      <c r="A2248" s="5" t="s">
        <v>1794</v>
      </c>
      <c r="C2248" s="11" t="s">
        <v>9</v>
      </c>
      <c r="D2248" s="11" t="s">
        <v>59</v>
      </c>
      <c r="E2248" s="11" t="s">
        <v>4858</v>
      </c>
      <c r="F2248" s="11" t="s">
        <v>1973</v>
      </c>
      <c r="G2248" s="131" t="s">
        <v>338</v>
      </c>
      <c r="H2248" s="131"/>
      <c r="J2248" s="7">
        <v>2680396</v>
      </c>
    </row>
    <row r="2249" spans="1:10" ht="30" customHeight="1" x14ac:dyDescent="0.25">
      <c r="G2249" s="131" t="s">
        <v>4866</v>
      </c>
      <c r="H2249" s="131"/>
    </row>
    <row r="2250" spans="1:10" ht="20.100000000000001" customHeight="1" x14ac:dyDescent="0.25">
      <c r="G2250" s="131" t="s">
        <v>5385</v>
      </c>
      <c r="H2250" s="131"/>
    </row>
    <row r="2251" spans="1:10" ht="30" customHeight="1" x14ac:dyDescent="0.25">
      <c r="A2251" s="5" t="s">
        <v>1794</v>
      </c>
      <c r="C2251" s="11" t="s">
        <v>9</v>
      </c>
      <c r="D2251" s="11" t="s">
        <v>59</v>
      </c>
      <c r="E2251" s="11" t="s">
        <v>4858</v>
      </c>
      <c r="F2251" s="11" t="s">
        <v>1974</v>
      </c>
      <c r="G2251" s="131" t="s">
        <v>340</v>
      </c>
      <c r="H2251" s="131"/>
      <c r="J2251" s="7">
        <v>2680396</v>
      </c>
    </row>
    <row r="2252" spans="1:10" ht="30" customHeight="1" x14ac:dyDescent="0.25">
      <c r="G2252" s="131" t="s">
        <v>4866</v>
      </c>
      <c r="H2252" s="131"/>
    </row>
    <row r="2253" spans="1:10" ht="20.100000000000001" customHeight="1" x14ac:dyDescent="0.25">
      <c r="G2253" s="131" t="s">
        <v>5386</v>
      </c>
      <c r="H2253" s="131"/>
    </row>
    <row r="2254" spans="1:10" ht="30" customHeight="1" x14ac:dyDescent="0.25">
      <c r="A2254" s="5" t="s">
        <v>1794</v>
      </c>
      <c r="C2254" s="11" t="s">
        <v>9</v>
      </c>
      <c r="D2254" s="11" t="s">
        <v>59</v>
      </c>
      <c r="E2254" s="11" t="s">
        <v>4858</v>
      </c>
      <c r="F2254" s="11" t="s">
        <v>1975</v>
      </c>
      <c r="G2254" s="131" t="s">
        <v>342</v>
      </c>
      <c r="H2254" s="131"/>
      <c r="J2254" s="7">
        <v>2680396</v>
      </c>
    </row>
    <row r="2255" spans="1:10" ht="30" customHeight="1" x14ac:dyDescent="0.25">
      <c r="G2255" s="131" t="s">
        <v>4866</v>
      </c>
      <c r="H2255" s="131"/>
    </row>
    <row r="2256" spans="1:10" ht="20.100000000000001" customHeight="1" x14ac:dyDescent="0.25">
      <c r="G2256" s="131" t="s">
        <v>5387</v>
      </c>
      <c r="H2256" s="131"/>
    </row>
    <row r="2257" spans="1:10" ht="30" customHeight="1" x14ac:dyDescent="0.25">
      <c r="A2257" s="5" t="s">
        <v>1794</v>
      </c>
      <c r="C2257" s="11" t="s">
        <v>9</v>
      </c>
      <c r="D2257" s="11" t="s">
        <v>59</v>
      </c>
      <c r="E2257" s="11" t="s">
        <v>4858</v>
      </c>
      <c r="F2257" s="11" t="s">
        <v>1976</v>
      </c>
      <c r="G2257" s="131" t="s">
        <v>344</v>
      </c>
      <c r="H2257" s="131"/>
      <c r="J2257" s="7">
        <v>2680396</v>
      </c>
    </row>
    <row r="2258" spans="1:10" ht="30" customHeight="1" x14ac:dyDescent="0.25">
      <c r="G2258" s="131" t="s">
        <v>4866</v>
      </c>
      <c r="H2258" s="131"/>
    </row>
    <row r="2259" spans="1:10" ht="20.100000000000001" customHeight="1" x14ac:dyDescent="0.25">
      <c r="G2259" s="131" t="s">
        <v>5388</v>
      </c>
      <c r="H2259" s="131"/>
    </row>
    <row r="2260" spans="1:10" ht="30" customHeight="1" x14ac:dyDescent="0.25">
      <c r="A2260" s="5" t="s">
        <v>1794</v>
      </c>
      <c r="C2260" s="11" t="s">
        <v>9</v>
      </c>
      <c r="D2260" s="11" t="s">
        <v>59</v>
      </c>
      <c r="E2260" s="11" t="s">
        <v>4858</v>
      </c>
      <c r="F2260" s="11" t="s">
        <v>1977</v>
      </c>
      <c r="G2260" s="131" t="s">
        <v>346</v>
      </c>
      <c r="H2260" s="131"/>
      <c r="J2260" s="7">
        <v>2680396</v>
      </c>
    </row>
    <row r="2261" spans="1:10" ht="30" customHeight="1" x14ac:dyDescent="0.25">
      <c r="G2261" s="131" t="s">
        <v>4866</v>
      </c>
      <c r="H2261" s="131"/>
    </row>
    <row r="2262" spans="1:10" ht="20.100000000000001" customHeight="1" x14ac:dyDescent="0.25">
      <c r="G2262" s="131" t="s">
        <v>5389</v>
      </c>
      <c r="H2262" s="131"/>
    </row>
    <row r="2263" spans="1:10" ht="30" customHeight="1" x14ac:dyDescent="0.25">
      <c r="A2263" s="5" t="s">
        <v>1794</v>
      </c>
      <c r="C2263" s="11" t="s">
        <v>9</v>
      </c>
      <c r="D2263" s="11" t="s">
        <v>59</v>
      </c>
      <c r="E2263" s="11" t="s">
        <v>4858</v>
      </c>
      <c r="F2263" s="11" t="s">
        <v>1978</v>
      </c>
      <c r="G2263" s="131" t="s">
        <v>348</v>
      </c>
      <c r="H2263" s="131"/>
      <c r="J2263" s="7">
        <v>2680396</v>
      </c>
    </row>
    <row r="2264" spans="1:10" ht="30" customHeight="1" x14ac:dyDescent="0.25">
      <c r="G2264" s="131" t="s">
        <v>4866</v>
      </c>
      <c r="H2264" s="131"/>
    </row>
    <row r="2265" spans="1:10" ht="20.100000000000001" customHeight="1" x14ac:dyDescent="0.25">
      <c r="G2265" s="131" t="s">
        <v>5390</v>
      </c>
      <c r="H2265" s="131"/>
    </row>
    <row r="2266" spans="1:10" ht="30" customHeight="1" x14ac:dyDescent="0.25">
      <c r="A2266" s="5" t="s">
        <v>1794</v>
      </c>
      <c r="C2266" s="11" t="s">
        <v>9</v>
      </c>
      <c r="D2266" s="11" t="s">
        <v>59</v>
      </c>
      <c r="E2266" s="11" t="s">
        <v>4858</v>
      </c>
      <c r="F2266" s="11" t="s">
        <v>1979</v>
      </c>
      <c r="G2266" s="131" t="s">
        <v>350</v>
      </c>
      <c r="H2266" s="131"/>
      <c r="J2266" s="7">
        <v>2680396</v>
      </c>
    </row>
    <row r="2267" spans="1:10" ht="30" customHeight="1" x14ac:dyDescent="0.25">
      <c r="G2267" s="131" t="s">
        <v>4866</v>
      </c>
      <c r="H2267" s="131"/>
    </row>
    <row r="2268" spans="1:10" ht="20.100000000000001" customHeight="1" x14ac:dyDescent="0.25">
      <c r="G2268" s="131" t="s">
        <v>5391</v>
      </c>
      <c r="H2268" s="131"/>
    </row>
    <row r="2269" spans="1:10" ht="30" customHeight="1" x14ac:dyDescent="0.25">
      <c r="A2269" s="5" t="s">
        <v>1794</v>
      </c>
      <c r="C2269" s="11" t="s">
        <v>9</v>
      </c>
      <c r="D2269" s="11" t="s">
        <v>59</v>
      </c>
      <c r="E2269" s="11" t="s">
        <v>4858</v>
      </c>
      <c r="F2269" s="11" t="s">
        <v>1980</v>
      </c>
      <c r="G2269" s="131" t="s">
        <v>352</v>
      </c>
      <c r="H2269" s="131"/>
      <c r="J2269" s="7">
        <v>2680396</v>
      </c>
    </row>
    <row r="2270" spans="1:10" ht="30" customHeight="1" x14ac:dyDescent="0.25">
      <c r="G2270" s="131" t="s">
        <v>4866</v>
      </c>
      <c r="H2270" s="131"/>
    </row>
    <row r="2271" spans="1:10" ht="20.100000000000001" customHeight="1" x14ac:dyDescent="0.25">
      <c r="G2271" s="131" t="s">
        <v>5392</v>
      </c>
      <c r="H2271" s="131"/>
    </row>
    <row r="2272" spans="1:10" ht="30" customHeight="1" x14ac:dyDescent="0.25">
      <c r="A2272" s="5" t="s">
        <v>1794</v>
      </c>
      <c r="C2272" s="11" t="s">
        <v>9</v>
      </c>
      <c r="D2272" s="11" t="s">
        <v>59</v>
      </c>
      <c r="E2272" s="11" t="s">
        <v>4858</v>
      </c>
      <c r="F2272" s="11" t="s">
        <v>1981</v>
      </c>
      <c r="G2272" s="131" t="s">
        <v>354</v>
      </c>
      <c r="H2272" s="131"/>
      <c r="J2272" s="7">
        <v>2680400</v>
      </c>
    </row>
    <row r="2273" spans="1:10" ht="30" customHeight="1" x14ac:dyDescent="0.25">
      <c r="G2273" s="131" t="s">
        <v>4866</v>
      </c>
      <c r="H2273" s="131"/>
    </row>
    <row r="2274" spans="1:10" ht="20.100000000000001" customHeight="1" x14ac:dyDescent="0.25">
      <c r="G2274" s="131" t="s">
        <v>5393</v>
      </c>
      <c r="H2274" s="131"/>
    </row>
    <row r="2275" spans="1:10" ht="20.100000000000001" customHeight="1" x14ac:dyDescent="0.25">
      <c r="A2275" s="6" t="s">
        <v>1811</v>
      </c>
      <c r="B2275" s="6" t="s">
        <v>1812</v>
      </c>
      <c r="J2275" s="10">
        <v>5707650000</v>
      </c>
    </row>
    <row r="2276" spans="1:10" ht="20.100000000000001" customHeight="1" x14ac:dyDescent="0.25">
      <c r="A2276" s="6" t="s">
        <v>1827</v>
      </c>
      <c r="B2276" s="6" t="s">
        <v>3431</v>
      </c>
      <c r="J2276" s="12">
        <v>5707650000</v>
      </c>
    </row>
    <row r="2277" spans="1:10" ht="20.100000000000001" customHeight="1" x14ac:dyDescent="0.25">
      <c r="A2277" s="6" t="s">
        <v>1828</v>
      </c>
      <c r="B2277" s="6" t="s">
        <v>1829</v>
      </c>
      <c r="J2277" s="9">
        <v>5707650000</v>
      </c>
    </row>
    <row r="2278" spans="1:10" ht="20.100000000000001" customHeight="1" x14ac:dyDescent="0.25">
      <c r="A2278" s="5" t="s">
        <v>1828</v>
      </c>
      <c r="C2278" s="11" t="s">
        <v>16</v>
      </c>
      <c r="D2278" s="11" t="s">
        <v>4868</v>
      </c>
      <c r="E2278" s="11" t="s">
        <v>4858</v>
      </c>
      <c r="F2278" s="11" t="s">
        <v>1359</v>
      </c>
      <c r="G2278" s="131" t="s">
        <v>153</v>
      </c>
      <c r="H2278" s="131"/>
      <c r="J2278" s="7">
        <v>5707650000</v>
      </c>
    </row>
    <row r="2279" spans="1:10" ht="60" customHeight="1" x14ac:dyDescent="0.25">
      <c r="G2279" s="131" t="s">
        <v>4869</v>
      </c>
      <c r="H2279" s="131"/>
    </row>
    <row r="2280" spans="1:10" ht="20.100000000000001" customHeight="1" x14ac:dyDescent="0.25">
      <c r="G2280" s="131" t="s">
        <v>4870</v>
      </c>
      <c r="H2280" s="131"/>
    </row>
    <row r="2283" spans="1:10" x14ac:dyDescent="0.25">
      <c r="A2283" s="117" t="s">
        <v>4871</v>
      </c>
      <c r="B2283" s="88"/>
      <c r="C2283" s="88"/>
      <c r="D2283" s="88"/>
      <c r="E2283" s="88"/>
      <c r="F2283" s="88"/>
      <c r="G2283" s="88"/>
      <c r="H2283" s="88"/>
    </row>
    <row r="2285" spans="1:10" x14ac:dyDescent="0.25">
      <c r="A2285" s="132" t="s">
        <v>2092</v>
      </c>
      <c r="B2285" s="132"/>
      <c r="C2285" s="132"/>
      <c r="D2285" s="132"/>
      <c r="E2285" s="132"/>
      <c r="F2285" s="132"/>
      <c r="G2285" s="132"/>
      <c r="H2285" s="132"/>
      <c r="I2285" s="132"/>
      <c r="J2285" s="132"/>
    </row>
    <row r="2287" spans="1:10" x14ac:dyDescent="0.25">
      <c r="D2287" s="6" t="s">
        <v>2140</v>
      </c>
      <c r="E2287" s="6" t="s">
        <v>2100</v>
      </c>
    </row>
    <row r="2288" spans="1:10" ht="15.75" thickBot="1" x14ac:dyDescent="0.3">
      <c r="F2288" s="6" t="s">
        <v>2103</v>
      </c>
      <c r="J2288" s="14">
        <v>152101607</v>
      </c>
    </row>
    <row r="2289" spans="1:10" x14ac:dyDescent="0.25">
      <c r="D2289" s="5" t="s">
        <v>9</v>
      </c>
      <c r="E2289" s="5" t="s">
        <v>2139</v>
      </c>
      <c r="J2289" s="7">
        <v>143167607</v>
      </c>
    </row>
    <row r="2290" spans="1:10" x14ac:dyDescent="0.25">
      <c r="D2290" s="5" t="s">
        <v>16</v>
      </c>
      <c r="E2290" s="5" t="s">
        <v>2145</v>
      </c>
      <c r="J2290" s="7">
        <v>8934000</v>
      </c>
    </row>
    <row r="2293" spans="1:10" x14ac:dyDescent="0.25">
      <c r="A2293" s="132" t="s">
        <v>2091</v>
      </c>
      <c r="B2293" s="132"/>
      <c r="C2293" s="132"/>
      <c r="D2293" s="132"/>
      <c r="E2293" s="132"/>
      <c r="F2293" s="132"/>
      <c r="G2293" s="132"/>
      <c r="H2293" s="132"/>
      <c r="I2293" s="132"/>
      <c r="J2293" s="132"/>
    </row>
    <row r="2294" spans="1:10" x14ac:dyDescent="0.25">
      <c r="A2294" s="86" t="s">
        <v>2097</v>
      </c>
      <c r="C2294" s="86" t="s">
        <v>2098</v>
      </c>
      <c r="D2294" s="86" t="s">
        <v>3</v>
      </c>
      <c r="E2294" s="86" t="s">
        <v>2099</v>
      </c>
      <c r="F2294" s="86" t="s">
        <v>1880</v>
      </c>
      <c r="G2294" s="6" t="s">
        <v>2100</v>
      </c>
      <c r="J2294" s="86" t="s">
        <v>8713</v>
      </c>
    </row>
    <row r="2296" spans="1:10" ht="15.75" thickBot="1" x14ac:dyDescent="0.3">
      <c r="G2296" s="13" t="s">
        <v>2103</v>
      </c>
      <c r="J2296" s="14">
        <v>152101607</v>
      </c>
    </row>
    <row r="2297" spans="1:10" ht="20.100000000000001" customHeight="1" x14ac:dyDescent="0.25">
      <c r="A2297" s="6" t="s">
        <v>1232</v>
      </c>
      <c r="B2297" s="6" t="s">
        <v>1233</v>
      </c>
      <c r="J2297" s="10">
        <v>105136861</v>
      </c>
    </row>
    <row r="2298" spans="1:10" ht="20.100000000000001" customHeight="1" x14ac:dyDescent="0.25">
      <c r="A2298" s="6" t="s">
        <v>9</v>
      </c>
      <c r="B2298" s="6" t="s">
        <v>1237</v>
      </c>
      <c r="J2298" s="9">
        <v>37574000</v>
      </c>
    </row>
    <row r="2299" spans="1:10" ht="20.100000000000001" customHeight="1" x14ac:dyDescent="0.25">
      <c r="A2299" s="5" t="s">
        <v>1240</v>
      </c>
      <c r="C2299" s="11" t="s">
        <v>9</v>
      </c>
      <c r="D2299" s="11" t="s">
        <v>10</v>
      </c>
      <c r="E2299" s="11" t="s">
        <v>4872</v>
      </c>
      <c r="F2299" s="11" t="s">
        <v>12</v>
      </c>
      <c r="G2299" s="131" t="s">
        <v>7116</v>
      </c>
      <c r="H2299" s="131"/>
      <c r="J2299" s="7">
        <v>37574000</v>
      </c>
    </row>
    <row r="2300" spans="1:10" ht="20.100000000000001" customHeight="1" x14ac:dyDescent="0.25">
      <c r="A2300" s="6" t="s">
        <v>1279</v>
      </c>
      <c r="B2300" s="6" t="s">
        <v>1280</v>
      </c>
      <c r="J2300" s="8">
        <v>51639000</v>
      </c>
    </row>
    <row r="2301" spans="1:10" ht="20.100000000000001" customHeight="1" x14ac:dyDescent="0.25">
      <c r="A2301" s="5" t="s">
        <v>1282</v>
      </c>
      <c r="C2301" s="11" t="s">
        <v>9</v>
      </c>
      <c r="D2301" s="11" t="s">
        <v>10</v>
      </c>
      <c r="E2301" s="11" t="s">
        <v>4872</v>
      </c>
      <c r="F2301" s="11" t="s">
        <v>12</v>
      </c>
      <c r="G2301" s="131" t="s">
        <v>1283</v>
      </c>
      <c r="H2301" s="131"/>
      <c r="J2301" s="7">
        <v>18330000</v>
      </c>
    </row>
    <row r="2302" spans="1:10" ht="20.100000000000001" customHeight="1" x14ac:dyDescent="0.25">
      <c r="A2302" s="5" t="s">
        <v>1286</v>
      </c>
      <c r="C2302" s="11" t="s">
        <v>9</v>
      </c>
      <c r="D2302" s="11" t="s">
        <v>10</v>
      </c>
      <c r="E2302" s="11" t="s">
        <v>4872</v>
      </c>
      <c r="F2302" s="11" t="s">
        <v>12</v>
      </c>
      <c r="G2302" s="131" t="s">
        <v>1287</v>
      </c>
      <c r="H2302" s="131"/>
      <c r="J2302" s="7">
        <v>18453000</v>
      </c>
    </row>
    <row r="2303" spans="1:10" ht="20.100000000000001" customHeight="1" x14ac:dyDescent="0.25">
      <c r="A2303" s="5" t="s">
        <v>1290</v>
      </c>
      <c r="C2303" s="11" t="s">
        <v>16</v>
      </c>
      <c r="D2303" s="11" t="s">
        <v>10</v>
      </c>
      <c r="E2303" s="11" t="s">
        <v>4872</v>
      </c>
      <c r="F2303" s="11" t="s">
        <v>12</v>
      </c>
      <c r="G2303" s="131" t="s">
        <v>17</v>
      </c>
      <c r="H2303" s="131"/>
      <c r="J2303" s="7">
        <v>6834000</v>
      </c>
    </row>
    <row r="2304" spans="1:10" ht="20.100000000000001" customHeight="1" x14ac:dyDescent="0.25">
      <c r="A2304" s="5" t="s">
        <v>1293</v>
      </c>
      <c r="C2304" s="11" t="s">
        <v>9</v>
      </c>
      <c r="D2304" s="11" t="s">
        <v>10</v>
      </c>
      <c r="E2304" s="11" t="s">
        <v>4872</v>
      </c>
      <c r="F2304" s="11" t="s">
        <v>12</v>
      </c>
      <c r="G2304" s="131" t="s">
        <v>18</v>
      </c>
      <c r="H2304" s="131"/>
      <c r="J2304" s="7">
        <v>5981000</v>
      </c>
    </row>
    <row r="2305" spans="1:10" ht="20.100000000000001" customHeight="1" x14ac:dyDescent="0.25">
      <c r="A2305" s="5" t="s">
        <v>1296</v>
      </c>
      <c r="C2305" s="11" t="s">
        <v>9</v>
      </c>
      <c r="D2305" s="11" t="s">
        <v>10</v>
      </c>
      <c r="E2305" s="11" t="s">
        <v>4872</v>
      </c>
      <c r="F2305" s="11" t="s">
        <v>12</v>
      </c>
      <c r="G2305" s="131" t="s">
        <v>19</v>
      </c>
      <c r="H2305" s="131"/>
      <c r="J2305" s="7">
        <v>2041000</v>
      </c>
    </row>
    <row r="2306" spans="1:10" ht="20.100000000000001" customHeight="1" x14ac:dyDescent="0.25">
      <c r="A2306" s="6" t="s">
        <v>1299</v>
      </c>
      <c r="B2306" s="6" t="s">
        <v>1300</v>
      </c>
      <c r="J2306" s="10">
        <v>8031953</v>
      </c>
    </row>
    <row r="2307" spans="1:10" ht="20.100000000000001" customHeight="1" x14ac:dyDescent="0.25">
      <c r="A2307" s="6" t="s">
        <v>1303</v>
      </c>
      <c r="B2307" s="6" t="s">
        <v>7118</v>
      </c>
      <c r="J2307" s="9">
        <v>7620058</v>
      </c>
    </row>
    <row r="2308" spans="1:10" ht="20.100000000000001" customHeight="1" x14ac:dyDescent="0.25">
      <c r="A2308" s="5" t="s">
        <v>1303</v>
      </c>
      <c r="C2308" s="11" t="s">
        <v>9</v>
      </c>
      <c r="D2308" s="11" t="s">
        <v>20</v>
      </c>
      <c r="E2308" s="11" t="s">
        <v>4872</v>
      </c>
      <c r="F2308" s="11" t="s">
        <v>1881</v>
      </c>
      <c r="G2308" s="131" t="s">
        <v>21</v>
      </c>
      <c r="H2308" s="131"/>
      <c r="J2308" s="7">
        <v>7620058</v>
      </c>
    </row>
    <row r="2309" spans="1:10" ht="60" customHeight="1" x14ac:dyDescent="0.25">
      <c r="G2309" s="131" t="s">
        <v>4797</v>
      </c>
      <c r="H2309" s="131"/>
    </row>
    <row r="2310" spans="1:10" ht="20.100000000000001" customHeight="1" x14ac:dyDescent="0.25">
      <c r="G2310" s="131" t="s">
        <v>2101</v>
      </c>
      <c r="H2310" s="131"/>
    </row>
    <row r="2311" spans="1:10" ht="20.100000000000001" customHeight="1" x14ac:dyDescent="0.25">
      <c r="A2311" s="6" t="s">
        <v>1316</v>
      </c>
      <c r="B2311" s="6" t="s">
        <v>7122</v>
      </c>
      <c r="J2311" s="8">
        <v>411895</v>
      </c>
    </row>
    <row r="2312" spans="1:10" ht="20.100000000000001" customHeight="1" x14ac:dyDescent="0.25">
      <c r="A2312" s="5" t="s">
        <v>1316</v>
      </c>
      <c r="C2312" s="11" t="s">
        <v>9</v>
      </c>
      <c r="D2312" s="11" t="s">
        <v>20</v>
      </c>
      <c r="E2312" s="11" t="s">
        <v>4872</v>
      </c>
      <c r="F2312" s="11" t="s">
        <v>1881</v>
      </c>
      <c r="G2312" s="131" t="s">
        <v>23</v>
      </c>
      <c r="H2312" s="131"/>
      <c r="J2312" s="7">
        <v>411895</v>
      </c>
    </row>
    <row r="2313" spans="1:10" ht="30" customHeight="1" x14ac:dyDescent="0.25">
      <c r="G2313" s="131" t="s">
        <v>4798</v>
      </c>
      <c r="H2313" s="131"/>
    </row>
    <row r="2314" spans="1:10" ht="20.100000000000001" customHeight="1" x14ac:dyDescent="0.25">
      <c r="G2314" s="131" t="s">
        <v>2102</v>
      </c>
      <c r="H2314" s="131"/>
    </row>
    <row r="2315" spans="1:10" ht="20.100000000000001" customHeight="1" x14ac:dyDescent="0.25">
      <c r="A2315" s="6" t="s">
        <v>1319</v>
      </c>
      <c r="B2315" s="6" t="s">
        <v>1320</v>
      </c>
      <c r="J2315" s="10">
        <v>7891908</v>
      </c>
    </row>
    <row r="2316" spans="1:10" ht="20.100000000000001" customHeight="1" x14ac:dyDescent="0.25">
      <c r="A2316" s="6" t="s">
        <v>1322</v>
      </c>
      <c r="B2316" s="6" t="s">
        <v>7123</v>
      </c>
      <c r="J2316" s="9">
        <v>4184853</v>
      </c>
    </row>
    <row r="2317" spans="1:10" ht="20.100000000000001" customHeight="1" x14ac:dyDescent="0.25">
      <c r="A2317" s="5" t="s">
        <v>1322</v>
      </c>
      <c r="C2317" s="11" t="s">
        <v>9</v>
      </c>
      <c r="D2317" s="11" t="s">
        <v>20</v>
      </c>
      <c r="E2317" s="11" t="s">
        <v>4872</v>
      </c>
      <c r="F2317" s="11" t="s">
        <v>1881</v>
      </c>
      <c r="G2317" s="131" t="s">
        <v>21</v>
      </c>
      <c r="H2317" s="131"/>
      <c r="J2317" s="7">
        <v>4184853</v>
      </c>
    </row>
    <row r="2318" spans="1:10" ht="60" customHeight="1" x14ac:dyDescent="0.25">
      <c r="G2318" s="131" t="s">
        <v>4799</v>
      </c>
      <c r="H2318" s="131"/>
    </row>
    <row r="2319" spans="1:10" ht="20.100000000000001" customHeight="1" x14ac:dyDescent="0.25">
      <c r="G2319" s="131" t="s">
        <v>2101</v>
      </c>
      <c r="H2319" s="131"/>
    </row>
    <row r="2320" spans="1:10" ht="20.100000000000001" customHeight="1" x14ac:dyDescent="0.25">
      <c r="A2320" s="6" t="s">
        <v>1324</v>
      </c>
      <c r="B2320" s="6" t="s">
        <v>7124</v>
      </c>
      <c r="J2320" s="8">
        <v>1235685</v>
      </c>
    </row>
    <row r="2321" spans="1:10" ht="20.100000000000001" customHeight="1" x14ac:dyDescent="0.25">
      <c r="A2321" s="5" t="s">
        <v>1324</v>
      </c>
      <c r="C2321" s="11" t="s">
        <v>9</v>
      </c>
      <c r="D2321" s="11" t="s">
        <v>20</v>
      </c>
      <c r="E2321" s="11" t="s">
        <v>4872</v>
      </c>
      <c r="F2321" s="11" t="s">
        <v>1881</v>
      </c>
      <c r="G2321" s="131" t="s">
        <v>21</v>
      </c>
      <c r="H2321" s="131"/>
      <c r="J2321" s="7">
        <v>1235685</v>
      </c>
    </row>
    <row r="2322" spans="1:10" ht="45" customHeight="1" x14ac:dyDescent="0.25">
      <c r="G2322" s="131" t="s">
        <v>4800</v>
      </c>
      <c r="H2322" s="131"/>
    </row>
    <row r="2323" spans="1:10" ht="20.100000000000001" customHeight="1" x14ac:dyDescent="0.25">
      <c r="G2323" s="131" t="s">
        <v>2101</v>
      </c>
      <c r="H2323" s="131"/>
    </row>
    <row r="2324" spans="1:10" ht="20.100000000000001" customHeight="1" x14ac:dyDescent="0.25">
      <c r="A2324" s="6" t="s">
        <v>1326</v>
      </c>
      <c r="B2324" s="6" t="s">
        <v>7125</v>
      </c>
      <c r="J2324" s="8">
        <v>2471370</v>
      </c>
    </row>
    <row r="2325" spans="1:10" ht="20.100000000000001" customHeight="1" x14ac:dyDescent="0.25">
      <c r="A2325" s="5" t="s">
        <v>1326</v>
      </c>
      <c r="C2325" s="11" t="s">
        <v>9</v>
      </c>
      <c r="D2325" s="11" t="s">
        <v>20</v>
      </c>
      <c r="E2325" s="11" t="s">
        <v>4872</v>
      </c>
      <c r="F2325" s="11" t="s">
        <v>1881</v>
      </c>
      <c r="G2325" s="131" t="s">
        <v>21</v>
      </c>
      <c r="H2325" s="131"/>
      <c r="J2325" s="7">
        <v>2471370</v>
      </c>
    </row>
    <row r="2326" spans="1:10" ht="45" customHeight="1" x14ac:dyDescent="0.25">
      <c r="G2326" s="131" t="s">
        <v>4801</v>
      </c>
      <c r="H2326" s="131"/>
    </row>
    <row r="2327" spans="1:10" ht="20.100000000000001" customHeight="1" x14ac:dyDescent="0.25">
      <c r="G2327" s="131" t="s">
        <v>2101</v>
      </c>
      <c r="H2327" s="131"/>
    </row>
    <row r="2328" spans="1:10" ht="20.100000000000001" customHeight="1" x14ac:dyDescent="0.25">
      <c r="A2328" s="6" t="s">
        <v>1344</v>
      </c>
      <c r="B2328" s="6" t="s">
        <v>1345</v>
      </c>
      <c r="J2328" s="10">
        <v>21285000</v>
      </c>
    </row>
    <row r="2329" spans="1:10" ht="20.100000000000001" customHeight="1" x14ac:dyDescent="0.25">
      <c r="A2329" s="6" t="s">
        <v>1231</v>
      </c>
      <c r="B2329" s="6" t="s">
        <v>3252</v>
      </c>
      <c r="J2329" s="9">
        <v>10035000</v>
      </c>
    </row>
    <row r="2330" spans="1:10" ht="20.100000000000001" customHeight="1" x14ac:dyDescent="0.25">
      <c r="A2330" s="5" t="s">
        <v>1349</v>
      </c>
      <c r="C2330" s="11" t="s">
        <v>9</v>
      </c>
      <c r="D2330" s="11" t="s">
        <v>11</v>
      </c>
      <c r="E2330" s="11" t="s">
        <v>4872</v>
      </c>
      <c r="F2330" s="11" t="s">
        <v>12</v>
      </c>
      <c r="G2330" s="131" t="s">
        <v>30</v>
      </c>
      <c r="H2330" s="131"/>
      <c r="J2330" s="7">
        <v>10035000</v>
      </c>
    </row>
    <row r="2331" spans="1:10" ht="20.100000000000001" customHeight="1" x14ac:dyDescent="0.25">
      <c r="A2331" s="6" t="s">
        <v>1239</v>
      </c>
      <c r="B2331" s="6" t="s">
        <v>1360</v>
      </c>
      <c r="J2331" s="8">
        <v>2465000</v>
      </c>
    </row>
    <row r="2332" spans="1:10" ht="20.100000000000001" customHeight="1" x14ac:dyDescent="0.25">
      <c r="A2332" s="5" t="s">
        <v>1361</v>
      </c>
      <c r="C2332" s="11" t="s">
        <v>9</v>
      </c>
      <c r="D2332" s="11" t="s">
        <v>11</v>
      </c>
      <c r="E2332" s="11" t="s">
        <v>4872</v>
      </c>
      <c r="F2332" s="11" t="s">
        <v>12</v>
      </c>
      <c r="G2332" s="131" t="s">
        <v>7127</v>
      </c>
      <c r="H2332" s="131"/>
      <c r="J2332" s="7">
        <v>460000</v>
      </c>
    </row>
    <row r="2333" spans="1:10" ht="20.100000000000001" customHeight="1" x14ac:dyDescent="0.25">
      <c r="A2333" s="5" t="s">
        <v>1364</v>
      </c>
      <c r="C2333" s="11" t="s">
        <v>9</v>
      </c>
      <c r="D2333" s="11" t="s">
        <v>11</v>
      </c>
      <c r="E2333" s="11" t="s">
        <v>4872</v>
      </c>
      <c r="F2333" s="11" t="s">
        <v>12</v>
      </c>
      <c r="G2333" s="131" t="s">
        <v>1365</v>
      </c>
      <c r="H2333" s="131"/>
      <c r="J2333" s="7">
        <v>511000</v>
      </c>
    </row>
    <row r="2334" spans="1:10" ht="20.100000000000001" customHeight="1" x14ac:dyDescent="0.25">
      <c r="A2334" s="5" t="s">
        <v>1369</v>
      </c>
      <c r="C2334" s="11" t="s">
        <v>9</v>
      </c>
      <c r="D2334" s="11" t="s">
        <v>11</v>
      </c>
      <c r="E2334" s="11" t="s">
        <v>4872</v>
      </c>
      <c r="F2334" s="11" t="s">
        <v>12</v>
      </c>
      <c r="G2334" s="131" t="s">
        <v>34</v>
      </c>
      <c r="H2334" s="131"/>
      <c r="J2334" s="7">
        <v>1494000</v>
      </c>
    </row>
    <row r="2335" spans="1:10" ht="20.100000000000001" customHeight="1" x14ac:dyDescent="0.25">
      <c r="A2335" s="6" t="s">
        <v>1249</v>
      </c>
      <c r="B2335" s="6" t="s">
        <v>1373</v>
      </c>
      <c r="J2335" s="8">
        <v>475000</v>
      </c>
    </row>
    <row r="2336" spans="1:10" ht="20.100000000000001" customHeight="1" x14ac:dyDescent="0.25">
      <c r="A2336" s="5" t="s">
        <v>1376</v>
      </c>
      <c r="C2336" s="11" t="s">
        <v>9</v>
      </c>
      <c r="D2336" s="11" t="s">
        <v>11</v>
      </c>
      <c r="E2336" s="11" t="s">
        <v>4872</v>
      </c>
      <c r="F2336" s="11" t="s">
        <v>12</v>
      </c>
      <c r="G2336" s="131" t="s">
        <v>3480</v>
      </c>
      <c r="H2336" s="131"/>
      <c r="J2336" s="7">
        <v>175000</v>
      </c>
    </row>
    <row r="2337" spans="1:10" ht="20.100000000000001" customHeight="1" x14ac:dyDescent="0.25">
      <c r="A2337" s="5" t="s">
        <v>1380</v>
      </c>
      <c r="C2337" s="11" t="s">
        <v>9</v>
      </c>
      <c r="D2337" s="11" t="s">
        <v>11</v>
      </c>
      <c r="E2337" s="11" t="s">
        <v>4872</v>
      </c>
      <c r="F2337" s="11" t="s">
        <v>12</v>
      </c>
      <c r="G2337" s="131" t="s">
        <v>1381</v>
      </c>
      <c r="H2337" s="131"/>
      <c r="J2337" s="7">
        <v>300000</v>
      </c>
    </row>
    <row r="2338" spans="1:10" ht="20.100000000000001" customHeight="1" x14ac:dyDescent="0.25">
      <c r="A2338" s="6" t="s">
        <v>1393</v>
      </c>
      <c r="B2338" s="6" t="s">
        <v>1394</v>
      </c>
      <c r="J2338" s="8">
        <v>3700000</v>
      </c>
    </row>
    <row r="2339" spans="1:10" ht="20.100000000000001" customHeight="1" x14ac:dyDescent="0.25">
      <c r="A2339" s="5" t="s">
        <v>1411</v>
      </c>
      <c r="C2339" s="11" t="s">
        <v>9</v>
      </c>
      <c r="D2339" s="11" t="s">
        <v>11</v>
      </c>
      <c r="E2339" s="11" t="s">
        <v>4872</v>
      </c>
      <c r="F2339" s="11" t="s">
        <v>12</v>
      </c>
      <c r="G2339" s="131" t="s">
        <v>3478</v>
      </c>
      <c r="H2339" s="131"/>
      <c r="J2339" s="7">
        <v>3675000</v>
      </c>
    </row>
    <row r="2340" spans="1:10" ht="30" customHeight="1" x14ac:dyDescent="0.25">
      <c r="G2340" s="131" t="s">
        <v>4571</v>
      </c>
      <c r="H2340" s="131"/>
    </row>
    <row r="2341" spans="1:10" ht="20.100000000000001" customHeight="1" x14ac:dyDescent="0.25">
      <c r="A2341" s="5" t="s">
        <v>1413</v>
      </c>
      <c r="C2341" s="11" t="s">
        <v>9</v>
      </c>
      <c r="D2341" s="11" t="s">
        <v>11</v>
      </c>
      <c r="E2341" s="11" t="s">
        <v>4872</v>
      </c>
      <c r="F2341" s="11" t="s">
        <v>12</v>
      </c>
      <c r="G2341" s="131" t="s">
        <v>1414</v>
      </c>
      <c r="H2341" s="131"/>
      <c r="J2341" s="7">
        <v>25000</v>
      </c>
    </row>
    <row r="2342" spans="1:10" ht="15" customHeight="1" x14ac:dyDescent="0.25">
      <c r="G2342" s="131" t="s">
        <v>4282</v>
      </c>
      <c r="H2342" s="131"/>
    </row>
    <row r="2343" spans="1:10" ht="20.100000000000001" customHeight="1" x14ac:dyDescent="0.25">
      <c r="A2343" s="6" t="s">
        <v>1416</v>
      </c>
      <c r="B2343" s="6" t="s">
        <v>1417</v>
      </c>
      <c r="J2343" s="8">
        <v>700000</v>
      </c>
    </row>
    <row r="2344" spans="1:10" ht="20.100000000000001" customHeight="1" x14ac:dyDescent="0.25">
      <c r="A2344" s="5" t="s">
        <v>1422</v>
      </c>
      <c r="C2344" s="11" t="s">
        <v>9</v>
      </c>
      <c r="D2344" s="11" t="s">
        <v>11</v>
      </c>
      <c r="E2344" s="11" t="s">
        <v>4872</v>
      </c>
      <c r="F2344" s="11" t="s">
        <v>12</v>
      </c>
      <c r="G2344" s="131" t="s">
        <v>1423</v>
      </c>
      <c r="H2344" s="131"/>
      <c r="J2344" s="7">
        <v>700000</v>
      </c>
    </row>
    <row r="2345" spans="1:10" ht="20.100000000000001" customHeight="1" x14ac:dyDescent="0.25">
      <c r="A2345" s="6" t="s">
        <v>1429</v>
      </c>
      <c r="B2345" s="6" t="s">
        <v>1430</v>
      </c>
      <c r="J2345" s="8">
        <v>3000000</v>
      </c>
    </row>
    <row r="2346" spans="1:10" ht="20.100000000000001" customHeight="1" x14ac:dyDescent="0.25">
      <c r="A2346" s="5" t="s">
        <v>1432</v>
      </c>
      <c r="C2346" s="11" t="s">
        <v>9</v>
      </c>
      <c r="D2346" s="11" t="s">
        <v>11</v>
      </c>
      <c r="E2346" s="11" t="s">
        <v>4872</v>
      </c>
      <c r="F2346" s="11" t="s">
        <v>12</v>
      </c>
      <c r="G2346" s="131" t="s">
        <v>7130</v>
      </c>
      <c r="H2346" s="131"/>
      <c r="J2346" s="7">
        <v>3000000</v>
      </c>
    </row>
    <row r="2347" spans="1:10" ht="20.100000000000001" customHeight="1" x14ac:dyDescent="0.25">
      <c r="A2347" s="6" t="s">
        <v>1449</v>
      </c>
      <c r="B2347" s="6" t="s">
        <v>1450</v>
      </c>
      <c r="J2347" s="8">
        <v>375000</v>
      </c>
    </row>
    <row r="2348" spans="1:10" ht="20.100000000000001" customHeight="1" x14ac:dyDescent="0.25">
      <c r="A2348" s="5" t="s">
        <v>1463</v>
      </c>
      <c r="C2348" s="11" t="s">
        <v>9</v>
      </c>
      <c r="D2348" s="11" t="s">
        <v>11</v>
      </c>
      <c r="E2348" s="11" t="s">
        <v>4872</v>
      </c>
      <c r="F2348" s="11" t="s">
        <v>12</v>
      </c>
      <c r="G2348" s="131" t="s">
        <v>1464</v>
      </c>
      <c r="H2348" s="131"/>
      <c r="J2348" s="7">
        <v>300000</v>
      </c>
    </row>
    <row r="2349" spans="1:10" ht="30" customHeight="1" x14ac:dyDescent="0.25">
      <c r="A2349" s="5" t="s">
        <v>1469</v>
      </c>
      <c r="C2349" s="11" t="s">
        <v>9</v>
      </c>
      <c r="D2349" s="11" t="s">
        <v>11</v>
      </c>
      <c r="E2349" s="11" t="s">
        <v>4872</v>
      </c>
      <c r="F2349" s="11" t="s">
        <v>12</v>
      </c>
      <c r="G2349" s="131" t="s">
        <v>7132</v>
      </c>
      <c r="H2349" s="131"/>
      <c r="J2349" s="7">
        <v>75000</v>
      </c>
    </row>
    <row r="2350" spans="1:10" ht="20.100000000000001" customHeight="1" x14ac:dyDescent="0.25">
      <c r="A2350" s="6" t="s">
        <v>1476</v>
      </c>
      <c r="B2350" s="6" t="s">
        <v>1477</v>
      </c>
      <c r="J2350" s="8">
        <v>35000</v>
      </c>
    </row>
    <row r="2351" spans="1:10" ht="20.100000000000001" customHeight="1" x14ac:dyDescent="0.25">
      <c r="A2351" s="5" t="s">
        <v>1488</v>
      </c>
      <c r="C2351" s="11" t="s">
        <v>9</v>
      </c>
      <c r="D2351" s="11" t="s">
        <v>41</v>
      </c>
      <c r="E2351" s="11" t="s">
        <v>4872</v>
      </c>
      <c r="F2351" s="11" t="s">
        <v>12</v>
      </c>
      <c r="G2351" s="131" t="s">
        <v>42</v>
      </c>
      <c r="H2351" s="131"/>
      <c r="J2351" s="7">
        <v>35000</v>
      </c>
    </row>
    <row r="2352" spans="1:10" ht="15" customHeight="1" x14ac:dyDescent="0.25">
      <c r="G2352" s="131" t="s">
        <v>4283</v>
      </c>
      <c r="H2352" s="131"/>
    </row>
    <row r="2353" spans="1:10" ht="20.100000000000001" customHeight="1" x14ac:dyDescent="0.25">
      <c r="A2353" s="6" t="s">
        <v>1490</v>
      </c>
      <c r="B2353" s="6" t="s">
        <v>1491</v>
      </c>
      <c r="J2353" s="8">
        <v>500000</v>
      </c>
    </row>
    <row r="2354" spans="1:10" ht="20.100000000000001" customHeight="1" x14ac:dyDescent="0.25">
      <c r="A2354" s="5" t="s">
        <v>1503</v>
      </c>
      <c r="C2354" s="11" t="s">
        <v>9</v>
      </c>
      <c r="D2354" s="11" t="s">
        <v>11</v>
      </c>
      <c r="E2354" s="11" t="s">
        <v>4872</v>
      </c>
      <c r="F2354" s="11" t="s">
        <v>12</v>
      </c>
      <c r="G2354" s="131" t="s">
        <v>44</v>
      </c>
      <c r="H2354" s="131"/>
      <c r="J2354" s="7">
        <v>500000</v>
      </c>
    </row>
    <row r="2355" spans="1:10" ht="20.100000000000001" customHeight="1" x14ac:dyDescent="0.25">
      <c r="A2355" s="6" t="s">
        <v>1508</v>
      </c>
      <c r="B2355" s="6" t="s">
        <v>1509</v>
      </c>
      <c r="J2355" s="10">
        <v>1570000</v>
      </c>
    </row>
    <row r="2356" spans="1:10" ht="20.100000000000001" customHeight="1" x14ac:dyDescent="0.25">
      <c r="A2356" s="6" t="s">
        <v>1256</v>
      </c>
      <c r="B2356" s="6" t="s">
        <v>1511</v>
      </c>
      <c r="J2356" s="9">
        <v>870000</v>
      </c>
    </row>
    <row r="2357" spans="1:10" ht="20.100000000000001" customHeight="1" x14ac:dyDescent="0.25">
      <c r="A2357" s="5" t="s">
        <v>1513</v>
      </c>
      <c r="C2357" s="11" t="s">
        <v>9</v>
      </c>
      <c r="D2357" s="11" t="s">
        <v>11</v>
      </c>
      <c r="E2357" s="11" t="s">
        <v>4872</v>
      </c>
      <c r="F2357" s="11" t="s">
        <v>12</v>
      </c>
      <c r="G2357" s="131" t="s">
        <v>45</v>
      </c>
      <c r="H2357" s="131"/>
      <c r="J2357" s="7">
        <v>720000</v>
      </c>
    </row>
    <row r="2358" spans="1:10" ht="20.100000000000001" customHeight="1" x14ac:dyDescent="0.25">
      <c r="A2358" s="5" t="s">
        <v>1518</v>
      </c>
      <c r="C2358" s="11" t="s">
        <v>9</v>
      </c>
      <c r="D2358" s="11" t="s">
        <v>11</v>
      </c>
      <c r="E2358" s="11" t="s">
        <v>4872</v>
      </c>
      <c r="F2358" s="11" t="s">
        <v>12</v>
      </c>
      <c r="G2358" s="131" t="s">
        <v>7135</v>
      </c>
      <c r="H2358" s="131"/>
      <c r="J2358" s="7">
        <v>150000</v>
      </c>
    </row>
    <row r="2359" spans="1:10" ht="20.100000000000001" customHeight="1" x14ac:dyDescent="0.25">
      <c r="A2359" s="6" t="s">
        <v>1572</v>
      </c>
      <c r="B2359" s="6" t="s">
        <v>1573</v>
      </c>
      <c r="J2359" s="8">
        <v>700000</v>
      </c>
    </row>
    <row r="2360" spans="1:10" ht="20.100000000000001" customHeight="1" x14ac:dyDescent="0.25">
      <c r="A2360" s="5" t="s">
        <v>1574</v>
      </c>
      <c r="C2360" s="11" t="s">
        <v>9</v>
      </c>
      <c r="D2360" s="11" t="s">
        <v>11</v>
      </c>
      <c r="E2360" s="11" t="s">
        <v>4872</v>
      </c>
      <c r="F2360" s="11" t="s">
        <v>12</v>
      </c>
      <c r="G2360" s="131" t="s">
        <v>1575</v>
      </c>
      <c r="H2360" s="131"/>
      <c r="J2360" s="7">
        <v>100000</v>
      </c>
    </row>
    <row r="2361" spans="1:10" ht="20.100000000000001" customHeight="1" x14ac:dyDescent="0.25">
      <c r="A2361" s="5" t="s">
        <v>1580</v>
      </c>
      <c r="C2361" s="11" t="s">
        <v>9</v>
      </c>
      <c r="D2361" s="11" t="s">
        <v>11</v>
      </c>
      <c r="E2361" s="11" t="s">
        <v>4872</v>
      </c>
      <c r="F2361" s="11" t="s">
        <v>12</v>
      </c>
      <c r="G2361" s="131" t="s">
        <v>1581</v>
      </c>
      <c r="H2361" s="131"/>
      <c r="J2361" s="7">
        <v>600000</v>
      </c>
    </row>
    <row r="2362" spans="1:10" ht="20.100000000000001" customHeight="1" x14ac:dyDescent="0.25">
      <c r="A2362" s="6" t="s">
        <v>1714</v>
      </c>
      <c r="B2362" s="6" t="s">
        <v>1715</v>
      </c>
      <c r="J2362" s="10">
        <v>2100000</v>
      </c>
    </row>
    <row r="2363" spans="1:10" ht="20.100000000000001" customHeight="1" x14ac:dyDescent="0.25">
      <c r="A2363" s="6" t="s">
        <v>1716</v>
      </c>
      <c r="B2363" s="6" t="s">
        <v>1717</v>
      </c>
      <c r="J2363" s="9">
        <v>2100000</v>
      </c>
    </row>
    <row r="2364" spans="1:10" ht="20.100000000000001" customHeight="1" x14ac:dyDescent="0.25">
      <c r="A2364" s="5" t="s">
        <v>1721</v>
      </c>
      <c r="C2364" s="11" t="s">
        <v>16</v>
      </c>
      <c r="D2364" s="11" t="s">
        <v>53</v>
      </c>
      <c r="E2364" s="11" t="s">
        <v>4872</v>
      </c>
      <c r="F2364" s="11" t="s">
        <v>12</v>
      </c>
      <c r="G2364" s="131" t="s">
        <v>1722</v>
      </c>
      <c r="H2364" s="131"/>
      <c r="J2364" s="7">
        <v>100000</v>
      </c>
    </row>
    <row r="2365" spans="1:10" ht="20.100000000000001" customHeight="1" x14ac:dyDescent="0.25">
      <c r="A2365" s="5" t="s">
        <v>1724</v>
      </c>
      <c r="C2365" s="11" t="s">
        <v>16</v>
      </c>
      <c r="D2365" s="11" t="s">
        <v>53</v>
      </c>
      <c r="E2365" s="11" t="s">
        <v>4872</v>
      </c>
      <c r="F2365" s="11" t="s">
        <v>12</v>
      </c>
      <c r="G2365" s="131" t="s">
        <v>7146</v>
      </c>
      <c r="H2365" s="131"/>
      <c r="J2365" s="7">
        <v>2000000</v>
      </c>
    </row>
    <row r="2366" spans="1:10" ht="20.100000000000001" customHeight="1" x14ac:dyDescent="0.25">
      <c r="A2366" s="6" t="s">
        <v>1759</v>
      </c>
      <c r="B2366" s="6" t="s">
        <v>1760</v>
      </c>
      <c r="J2366" s="10">
        <v>22009746</v>
      </c>
    </row>
    <row r="2367" spans="1:10" ht="20.100000000000001" customHeight="1" x14ac:dyDescent="0.25">
      <c r="A2367" s="6" t="s">
        <v>1761</v>
      </c>
      <c r="B2367" s="6" t="s">
        <v>1762</v>
      </c>
      <c r="J2367" s="12">
        <v>683746</v>
      </c>
    </row>
    <row r="2368" spans="1:10" ht="20.100000000000001" customHeight="1" x14ac:dyDescent="0.25">
      <c r="A2368" s="6" t="s">
        <v>1767</v>
      </c>
      <c r="B2368" s="6" t="s">
        <v>7149</v>
      </c>
      <c r="J2368" s="9">
        <v>683746</v>
      </c>
    </row>
    <row r="2369" spans="1:10" ht="20.100000000000001" customHeight="1" x14ac:dyDescent="0.25">
      <c r="A2369" s="5" t="s">
        <v>1767</v>
      </c>
      <c r="C2369" s="11" t="s">
        <v>9</v>
      </c>
      <c r="D2369" s="11" t="s">
        <v>41</v>
      </c>
      <c r="E2369" s="11" t="s">
        <v>4872</v>
      </c>
      <c r="F2369" s="11" t="s">
        <v>1881</v>
      </c>
      <c r="G2369" s="131" t="s">
        <v>21</v>
      </c>
      <c r="H2369" s="131"/>
      <c r="J2369" s="7">
        <v>477798</v>
      </c>
    </row>
    <row r="2370" spans="1:10" ht="60" customHeight="1" x14ac:dyDescent="0.25">
      <c r="G2370" s="131" t="s">
        <v>4802</v>
      </c>
      <c r="H2370" s="131"/>
    </row>
    <row r="2371" spans="1:10" ht="20.100000000000001" customHeight="1" x14ac:dyDescent="0.25">
      <c r="G2371" s="131" t="s">
        <v>2101</v>
      </c>
      <c r="H2371" s="131"/>
    </row>
    <row r="2372" spans="1:10" ht="20.100000000000001" customHeight="1" x14ac:dyDescent="0.25">
      <c r="A2372" s="5" t="s">
        <v>1767</v>
      </c>
      <c r="C2372" s="11" t="s">
        <v>9</v>
      </c>
      <c r="D2372" s="11" t="s">
        <v>41</v>
      </c>
      <c r="E2372" s="11" t="s">
        <v>4872</v>
      </c>
      <c r="F2372" s="11" t="s">
        <v>1278</v>
      </c>
      <c r="G2372" s="131" t="s">
        <v>21</v>
      </c>
      <c r="H2372" s="131"/>
      <c r="J2372" s="7">
        <v>205948</v>
      </c>
    </row>
    <row r="2373" spans="1:10" ht="60" customHeight="1" x14ac:dyDescent="0.25">
      <c r="G2373" s="131" t="s">
        <v>4803</v>
      </c>
      <c r="H2373" s="131"/>
    </row>
    <row r="2374" spans="1:10" ht="20.100000000000001" customHeight="1" x14ac:dyDescent="0.25">
      <c r="G2374" s="131" t="s">
        <v>2101</v>
      </c>
      <c r="H2374" s="131"/>
    </row>
    <row r="2375" spans="1:10" ht="20.100000000000001" customHeight="1" x14ac:dyDescent="0.25">
      <c r="A2375" s="6" t="s">
        <v>1784</v>
      </c>
      <c r="B2375" s="6" t="s">
        <v>1785</v>
      </c>
      <c r="J2375" s="8">
        <v>21326000</v>
      </c>
    </row>
    <row r="2376" spans="1:10" ht="20.100000000000001" customHeight="1" x14ac:dyDescent="0.25">
      <c r="A2376" s="5" t="s">
        <v>1786</v>
      </c>
      <c r="C2376" s="11" t="s">
        <v>9</v>
      </c>
      <c r="D2376" s="11" t="s">
        <v>59</v>
      </c>
      <c r="E2376" s="11" t="s">
        <v>4872</v>
      </c>
      <c r="F2376" s="11" t="s">
        <v>12</v>
      </c>
      <c r="G2376" s="131" t="s">
        <v>61</v>
      </c>
      <c r="H2376" s="131"/>
      <c r="J2376" s="7">
        <v>19326000</v>
      </c>
    </row>
    <row r="2377" spans="1:10" ht="20.100000000000001" customHeight="1" x14ac:dyDescent="0.25">
      <c r="A2377" s="5" t="s">
        <v>1792</v>
      </c>
      <c r="C2377" s="11" t="s">
        <v>9</v>
      </c>
      <c r="D2377" s="11" t="s">
        <v>59</v>
      </c>
      <c r="E2377" s="11" t="s">
        <v>4872</v>
      </c>
      <c r="F2377" s="11" t="s">
        <v>12</v>
      </c>
      <c r="G2377" s="131" t="s">
        <v>7156</v>
      </c>
      <c r="H2377" s="131"/>
      <c r="J2377" s="7">
        <v>2000000</v>
      </c>
    </row>
    <row r="2378" spans="1:10" ht="30" customHeight="1" x14ac:dyDescent="0.25">
      <c r="G2378" s="131" t="s">
        <v>4568</v>
      </c>
      <c r="H2378" s="131"/>
    </row>
    <row r="2381" spans="1:10" x14ac:dyDescent="0.25">
      <c r="A2381" s="117" t="s">
        <v>4873</v>
      </c>
      <c r="B2381" s="88"/>
      <c r="C2381" s="88"/>
      <c r="D2381" s="88"/>
      <c r="E2381" s="88"/>
      <c r="F2381" s="88"/>
      <c r="G2381" s="88"/>
      <c r="H2381" s="88"/>
    </row>
    <row r="2382" spans="1:10" x14ac:dyDescent="0.25">
      <c r="A2382" s="13" t="s">
        <v>4874</v>
      </c>
    </row>
    <row r="2384" spans="1:10" x14ac:dyDescent="0.25">
      <c r="A2384" s="132" t="s">
        <v>2092</v>
      </c>
      <c r="B2384" s="132"/>
      <c r="C2384" s="132"/>
      <c r="D2384" s="132"/>
      <c r="E2384" s="132"/>
      <c r="F2384" s="132"/>
      <c r="G2384" s="132"/>
      <c r="H2384" s="132"/>
      <c r="I2384" s="132"/>
      <c r="J2384" s="132"/>
    </row>
    <row r="2386" spans="1:10" x14ac:dyDescent="0.25">
      <c r="D2386" s="6" t="s">
        <v>2140</v>
      </c>
      <c r="E2386" s="6" t="s">
        <v>2100</v>
      </c>
    </row>
    <row r="2387" spans="1:10" ht="15.75" thickBot="1" x14ac:dyDescent="0.3">
      <c r="F2387" s="6" t="s">
        <v>2103</v>
      </c>
      <c r="J2387" s="14">
        <v>24279895557</v>
      </c>
    </row>
    <row r="2388" spans="1:10" x14ac:dyDescent="0.25">
      <c r="D2388" s="5" t="s">
        <v>9</v>
      </c>
      <c r="E2388" s="5" t="s">
        <v>2139</v>
      </c>
      <c r="J2388" s="7">
        <v>22279826122</v>
      </c>
    </row>
    <row r="2389" spans="1:10" x14ac:dyDescent="0.25">
      <c r="D2389" s="5" t="s">
        <v>16</v>
      </c>
      <c r="E2389" s="5" t="s">
        <v>2145</v>
      </c>
      <c r="J2389" s="7">
        <v>2000069435</v>
      </c>
    </row>
    <row r="2392" spans="1:10" x14ac:dyDescent="0.25">
      <c r="A2392" s="132" t="s">
        <v>2091</v>
      </c>
      <c r="B2392" s="132"/>
      <c r="C2392" s="132"/>
      <c r="D2392" s="132"/>
      <c r="E2392" s="132"/>
      <c r="F2392" s="132"/>
      <c r="G2392" s="132"/>
      <c r="H2392" s="132"/>
      <c r="I2392" s="132"/>
      <c r="J2392" s="132"/>
    </row>
    <row r="2393" spans="1:10" x14ac:dyDescent="0.25">
      <c r="A2393" s="86" t="s">
        <v>2097</v>
      </c>
      <c r="C2393" s="86" t="s">
        <v>2098</v>
      </c>
      <c r="D2393" s="86" t="s">
        <v>3</v>
      </c>
      <c r="E2393" s="86" t="s">
        <v>2099</v>
      </c>
      <c r="F2393" s="86" t="s">
        <v>1880</v>
      </c>
      <c r="G2393" s="6" t="s">
        <v>2100</v>
      </c>
      <c r="J2393" s="86" t="s">
        <v>8713</v>
      </c>
    </row>
    <row r="2395" spans="1:10" ht="15.75" thickBot="1" x14ac:dyDescent="0.3">
      <c r="G2395" s="13" t="s">
        <v>2103</v>
      </c>
      <c r="J2395" s="14">
        <v>24279895557</v>
      </c>
    </row>
    <row r="2396" spans="1:10" ht="20.100000000000001" customHeight="1" x14ac:dyDescent="0.25">
      <c r="A2396" s="6" t="s">
        <v>1232</v>
      </c>
      <c r="B2396" s="6" t="s">
        <v>1233</v>
      </c>
      <c r="J2396" s="10">
        <v>12379409759</v>
      </c>
    </row>
    <row r="2397" spans="1:10" ht="20.100000000000001" customHeight="1" x14ac:dyDescent="0.25">
      <c r="A2397" s="6" t="s">
        <v>9</v>
      </c>
      <c r="B2397" s="6" t="s">
        <v>1237</v>
      </c>
      <c r="J2397" s="9">
        <v>4857106217</v>
      </c>
    </row>
    <row r="2398" spans="1:10" ht="20.100000000000001" customHeight="1" x14ac:dyDescent="0.25">
      <c r="A2398" s="5" t="s">
        <v>1240</v>
      </c>
      <c r="C2398" s="11" t="s">
        <v>9</v>
      </c>
      <c r="D2398" s="11" t="s">
        <v>10</v>
      </c>
      <c r="E2398" s="11" t="s">
        <v>41</v>
      </c>
      <c r="F2398" s="11" t="s">
        <v>12</v>
      </c>
      <c r="G2398" s="131" t="s">
        <v>7116</v>
      </c>
      <c r="H2398" s="131"/>
      <c r="J2398" s="7">
        <v>4839540321</v>
      </c>
    </row>
    <row r="2399" spans="1:10" ht="20.100000000000001" customHeight="1" x14ac:dyDescent="0.25">
      <c r="A2399" s="5" t="s">
        <v>1254</v>
      </c>
      <c r="C2399" s="11" t="s">
        <v>9</v>
      </c>
      <c r="D2399" s="11" t="s">
        <v>10</v>
      </c>
      <c r="E2399" s="11" t="s">
        <v>41</v>
      </c>
      <c r="F2399" s="11" t="s">
        <v>12</v>
      </c>
      <c r="G2399" s="131" t="s">
        <v>7117</v>
      </c>
      <c r="H2399" s="131"/>
      <c r="J2399" s="7">
        <v>17565896</v>
      </c>
    </row>
    <row r="2400" spans="1:10" ht="20.100000000000001" customHeight="1" x14ac:dyDescent="0.25">
      <c r="A2400" s="6" t="s">
        <v>1257</v>
      </c>
      <c r="B2400" s="6" t="s">
        <v>1258</v>
      </c>
      <c r="J2400" s="8">
        <v>834460000</v>
      </c>
    </row>
    <row r="2401" spans="1:10" ht="20.100000000000001" customHeight="1" x14ac:dyDescent="0.25">
      <c r="A2401" s="5" t="s">
        <v>1261</v>
      </c>
      <c r="C2401" s="11" t="s">
        <v>9</v>
      </c>
      <c r="D2401" s="11" t="s">
        <v>10</v>
      </c>
      <c r="E2401" s="11" t="s">
        <v>41</v>
      </c>
      <c r="F2401" s="11" t="s">
        <v>12</v>
      </c>
      <c r="G2401" s="131" t="s">
        <v>13</v>
      </c>
      <c r="H2401" s="131"/>
      <c r="J2401" s="7">
        <v>200000000</v>
      </c>
    </row>
    <row r="2402" spans="1:10" ht="20.100000000000001" customHeight="1" x14ac:dyDescent="0.25">
      <c r="A2402" s="5" t="s">
        <v>1265</v>
      </c>
      <c r="C2402" s="11" t="s">
        <v>9</v>
      </c>
      <c r="D2402" s="11" t="s">
        <v>10</v>
      </c>
      <c r="E2402" s="11" t="s">
        <v>41</v>
      </c>
      <c r="F2402" s="11" t="s">
        <v>12</v>
      </c>
      <c r="G2402" s="131" t="s">
        <v>14</v>
      </c>
      <c r="H2402" s="131"/>
      <c r="J2402" s="7">
        <v>2500000</v>
      </c>
    </row>
    <row r="2403" spans="1:10" ht="20.100000000000001" customHeight="1" x14ac:dyDescent="0.25">
      <c r="A2403" s="5" t="s">
        <v>1269</v>
      </c>
      <c r="C2403" s="11" t="s">
        <v>9</v>
      </c>
      <c r="D2403" s="11" t="s">
        <v>10</v>
      </c>
      <c r="E2403" s="11" t="s">
        <v>41</v>
      </c>
      <c r="F2403" s="11" t="s">
        <v>12</v>
      </c>
      <c r="G2403" s="131" t="s">
        <v>117</v>
      </c>
      <c r="H2403" s="131"/>
      <c r="J2403" s="7">
        <v>621960000</v>
      </c>
    </row>
    <row r="2404" spans="1:10" ht="20.100000000000001" customHeight="1" x14ac:dyDescent="0.25">
      <c r="A2404" s="5" t="s">
        <v>1276</v>
      </c>
      <c r="C2404" s="11" t="s">
        <v>9</v>
      </c>
      <c r="D2404" s="11" t="s">
        <v>10</v>
      </c>
      <c r="E2404" s="11" t="s">
        <v>41</v>
      </c>
      <c r="F2404" s="11" t="s">
        <v>12</v>
      </c>
      <c r="G2404" s="131" t="s">
        <v>15</v>
      </c>
      <c r="H2404" s="131"/>
      <c r="J2404" s="7">
        <v>10000000</v>
      </c>
    </row>
    <row r="2405" spans="1:10" ht="20.100000000000001" customHeight="1" x14ac:dyDescent="0.25">
      <c r="A2405" s="6" t="s">
        <v>1279</v>
      </c>
      <c r="B2405" s="6" t="s">
        <v>1280</v>
      </c>
      <c r="J2405" s="8">
        <v>4575268033</v>
      </c>
    </row>
    <row r="2406" spans="1:10" ht="20.100000000000001" customHeight="1" x14ac:dyDescent="0.25">
      <c r="A2406" s="5" t="s">
        <v>1282</v>
      </c>
      <c r="C2406" s="11" t="s">
        <v>9</v>
      </c>
      <c r="D2406" s="11" t="s">
        <v>10</v>
      </c>
      <c r="E2406" s="11" t="s">
        <v>41</v>
      </c>
      <c r="F2406" s="11" t="s">
        <v>12</v>
      </c>
      <c r="G2406" s="131" t="s">
        <v>1283</v>
      </c>
      <c r="H2406" s="131"/>
      <c r="J2406" s="7">
        <v>1301244777</v>
      </c>
    </row>
    <row r="2407" spans="1:10" ht="20.100000000000001" customHeight="1" x14ac:dyDescent="0.25">
      <c r="A2407" s="5" t="s">
        <v>1286</v>
      </c>
      <c r="C2407" s="11" t="s">
        <v>9</v>
      </c>
      <c r="D2407" s="11" t="s">
        <v>10</v>
      </c>
      <c r="E2407" s="11" t="s">
        <v>41</v>
      </c>
      <c r="F2407" s="11" t="s">
        <v>12</v>
      </c>
      <c r="G2407" s="131" t="s">
        <v>1287</v>
      </c>
      <c r="H2407" s="131"/>
      <c r="J2407" s="7">
        <v>1028998000</v>
      </c>
    </row>
    <row r="2408" spans="1:10" ht="20.100000000000001" customHeight="1" x14ac:dyDescent="0.25">
      <c r="A2408" s="5" t="s">
        <v>1290</v>
      </c>
      <c r="C2408" s="11" t="s">
        <v>16</v>
      </c>
      <c r="D2408" s="11" t="s">
        <v>10</v>
      </c>
      <c r="E2408" s="11" t="s">
        <v>41</v>
      </c>
      <c r="F2408" s="11" t="s">
        <v>12</v>
      </c>
      <c r="G2408" s="131" t="s">
        <v>17</v>
      </c>
      <c r="H2408" s="131"/>
      <c r="J2408" s="7">
        <v>774569435</v>
      </c>
    </row>
    <row r="2409" spans="1:10" ht="20.100000000000001" customHeight="1" x14ac:dyDescent="0.25">
      <c r="A2409" s="5" t="s">
        <v>1293</v>
      </c>
      <c r="C2409" s="11" t="s">
        <v>9</v>
      </c>
      <c r="D2409" s="11" t="s">
        <v>10</v>
      </c>
      <c r="E2409" s="11" t="s">
        <v>41</v>
      </c>
      <c r="F2409" s="11" t="s">
        <v>12</v>
      </c>
      <c r="G2409" s="131" t="s">
        <v>18</v>
      </c>
      <c r="H2409" s="131"/>
      <c r="J2409" s="7">
        <v>603860000</v>
      </c>
    </row>
    <row r="2410" spans="1:10" ht="20.100000000000001" customHeight="1" x14ac:dyDescent="0.25">
      <c r="A2410" s="5" t="s">
        <v>1296</v>
      </c>
      <c r="C2410" s="11" t="s">
        <v>9</v>
      </c>
      <c r="D2410" s="11" t="s">
        <v>10</v>
      </c>
      <c r="E2410" s="11" t="s">
        <v>41</v>
      </c>
      <c r="F2410" s="11" t="s">
        <v>12</v>
      </c>
      <c r="G2410" s="131" t="s">
        <v>19</v>
      </c>
      <c r="H2410" s="131"/>
      <c r="J2410" s="7">
        <v>866595821</v>
      </c>
    </row>
    <row r="2411" spans="1:10" ht="20.100000000000001" customHeight="1" x14ac:dyDescent="0.25">
      <c r="A2411" s="6" t="s">
        <v>1299</v>
      </c>
      <c r="B2411" s="6" t="s">
        <v>1300</v>
      </c>
      <c r="J2411" s="10">
        <v>925495819</v>
      </c>
    </row>
    <row r="2412" spans="1:10" ht="20.100000000000001" customHeight="1" x14ac:dyDescent="0.25">
      <c r="A2412" s="6" t="s">
        <v>1303</v>
      </c>
      <c r="B2412" s="6" t="s">
        <v>7118</v>
      </c>
      <c r="J2412" s="9">
        <v>878034495</v>
      </c>
    </row>
    <row r="2413" spans="1:10" ht="20.100000000000001" customHeight="1" x14ac:dyDescent="0.25">
      <c r="A2413" s="5" t="s">
        <v>1303</v>
      </c>
      <c r="C2413" s="11" t="s">
        <v>9</v>
      </c>
      <c r="D2413" s="11" t="s">
        <v>20</v>
      </c>
      <c r="E2413" s="11" t="s">
        <v>41</v>
      </c>
      <c r="F2413" s="11" t="s">
        <v>1881</v>
      </c>
      <c r="G2413" s="131" t="s">
        <v>21</v>
      </c>
      <c r="H2413" s="131"/>
      <c r="J2413" s="7">
        <v>878034495</v>
      </c>
    </row>
    <row r="2414" spans="1:10" ht="60" customHeight="1" x14ac:dyDescent="0.25">
      <c r="G2414" s="131" t="s">
        <v>4797</v>
      </c>
      <c r="H2414" s="131"/>
    </row>
    <row r="2415" spans="1:10" ht="20.100000000000001" customHeight="1" x14ac:dyDescent="0.25">
      <c r="G2415" s="131" t="s">
        <v>2101</v>
      </c>
      <c r="H2415" s="131"/>
    </row>
    <row r="2416" spans="1:10" ht="20.100000000000001" customHeight="1" x14ac:dyDescent="0.25">
      <c r="A2416" s="6" t="s">
        <v>1316</v>
      </c>
      <c r="B2416" s="6" t="s">
        <v>7122</v>
      </c>
      <c r="J2416" s="8">
        <v>47461324</v>
      </c>
    </row>
    <row r="2417" spans="1:10" ht="20.100000000000001" customHeight="1" x14ac:dyDescent="0.25">
      <c r="A2417" s="5" t="s">
        <v>1316</v>
      </c>
      <c r="C2417" s="11" t="s">
        <v>9</v>
      </c>
      <c r="D2417" s="11" t="s">
        <v>20</v>
      </c>
      <c r="E2417" s="11" t="s">
        <v>41</v>
      </c>
      <c r="F2417" s="11" t="s">
        <v>1881</v>
      </c>
      <c r="G2417" s="131" t="s">
        <v>23</v>
      </c>
      <c r="H2417" s="131"/>
      <c r="J2417" s="7">
        <v>47461324</v>
      </c>
    </row>
    <row r="2418" spans="1:10" ht="30" customHeight="1" x14ac:dyDescent="0.25">
      <c r="G2418" s="131" t="s">
        <v>4798</v>
      </c>
      <c r="H2418" s="131"/>
    </row>
    <row r="2419" spans="1:10" ht="20.100000000000001" customHeight="1" x14ac:dyDescent="0.25">
      <c r="G2419" s="131" t="s">
        <v>2102</v>
      </c>
      <c r="H2419" s="131"/>
    </row>
    <row r="2420" spans="1:10" ht="20.100000000000001" customHeight="1" x14ac:dyDescent="0.25">
      <c r="A2420" s="6" t="s">
        <v>1319</v>
      </c>
      <c r="B2420" s="6" t="s">
        <v>1320</v>
      </c>
      <c r="J2420" s="10">
        <v>1187079690</v>
      </c>
    </row>
    <row r="2421" spans="1:10" ht="20.100000000000001" customHeight="1" x14ac:dyDescent="0.25">
      <c r="A2421" s="6" t="s">
        <v>1322</v>
      </c>
      <c r="B2421" s="6" t="s">
        <v>7123</v>
      </c>
      <c r="J2421" s="9">
        <v>482207053</v>
      </c>
    </row>
    <row r="2422" spans="1:10" ht="20.100000000000001" customHeight="1" x14ac:dyDescent="0.25">
      <c r="A2422" s="5" t="s">
        <v>1322</v>
      </c>
      <c r="C2422" s="11" t="s">
        <v>9</v>
      </c>
      <c r="D2422" s="11" t="s">
        <v>20</v>
      </c>
      <c r="E2422" s="11" t="s">
        <v>41</v>
      </c>
      <c r="F2422" s="11" t="s">
        <v>1881</v>
      </c>
      <c r="G2422" s="131" t="s">
        <v>21</v>
      </c>
      <c r="H2422" s="131"/>
      <c r="J2422" s="7">
        <v>482207053</v>
      </c>
    </row>
    <row r="2423" spans="1:10" ht="60" customHeight="1" x14ac:dyDescent="0.25">
      <c r="G2423" s="131" t="s">
        <v>4799</v>
      </c>
      <c r="H2423" s="131"/>
    </row>
    <row r="2424" spans="1:10" ht="20.100000000000001" customHeight="1" x14ac:dyDescent="0.25">
      <c r="G2424" s="131" t="s">
        <v>2101</v>
      </c>
      <c r="H2424" s="131"/>
    </row>
    <row r="2425" spans="1:10" ht="20.100000000000001" customHeight="1" x14ac:dyDescent="0.25">
      <c r="A2425" s="6" t="s">
        <v>1324</v>
      </c>
      <c r="B2425" s="6" t="s">
        <v>7124</v>
      </c>
      <c r="J2425" s="8">
        <v>142383972</v>
      </c>
    </row>
    <row r="2426" spans="1:10" ht="20.100000000000001" customHeight="1" x14ac:dyDescent="0.25">
      <c r="A2426" s="5" t="s">
        <v>1324</v>
      </c>
      <c r="C2426" s="11" t="s">
        <v>9</v>
      </c>
      <c r="D2426" s="11" t="s">
        <v>20</v>
      </c>
      <c r="E2426" s="11" t="s">
        <v>41</v>
      </c>
      <c r="F2426" s="11" t="s">
        <v>1881</v>
      </c>
      <c r="G2426" s="131" t="s">
        <v>21</v>
      </c>
      <c r="H2426" s="131"/>
      <c r="J2426" s="7">
        <v>142383972</v>
      </c>
    </row>
    <row r="2427" spans="1:10" ht="45" customHeight="1" x14ac:dyDescent="0.25">
      <c r="G2427" s="131" t="s">
        <v>4800</v>
      </c>
      <c r="H2427" s="131"/>
    </row>
    <row r="2428" spans="1:10" ht="20.100000000000001" customHeight="1" x14ac:dyDescent="0.25">
      <c r="G2428" s="131" t="s">
        <v>2101</v>
      </c>
      <c r="H2428" s="131"/>
    </row>
    <row r="2429" spans="1:10" ht="20.100000000000001" customHeight="1" x14ac:dyDescent="0.25">
      <c r="A2429" s="6" t="s">
        <v>1326</v>
      </c>
      <c r="B2429" s="6" t="s">
        <v>7125</v>
      </c>
      <c r="J2429" s="8">
        <v>284767945</v>
      </c>
    </row>
    <row r="2430" spans="1:10" ht="20.100000000000001" customHeight="1" x14ac:dyDescent="0.25">
      <c r="A2430" s="5" t="s">
        <v>1326</v>
      </c>
      <c r="C2430" s="11" t="s">
        <v>9</v>
      </c>
      <c r="D2430" s="11" t="s">
        <v>20</v>
      </c>
      <c r="E2430" s="11" t="s">
        <v>41</v>
      </c>
      <c r="F2430" s="11" t="s">
        <v>1881</v>
      </c>
      <c r="G2430" s="131" t="s">
        <v>21</v>
      </c>
      <c r="H2430" s="131"/>
      <c r="J2430" s="7">
        <v>284767945</v>
      </c>
    </row>
    <row r="2431" spans="1:10" ht="45" customHeight="1" x14ac:dyDescent="0.25">
      <c r="G2431" s="131" t="s">
        <v>4801</v>
      </c>
      <c r="H2431" s="131"/>
    </row>
    <row r="2432" spans="1:10" ht="20.100000000000001" customHeight="1" x14ac:dyDescent="0.25">
      <c r="G2432" s="131" t="s">
        <v>2101</v>
      </c>
      <c r="H2432" s="131"/>
    </row>
    <row r="2433" spans="1:10" ht="20.100000000000001" customHeight="1" x14ac:dyDescent="0.25">
      <c r="A2433" s="6" t="s">
        <v>1331</v>
      </c>
      <c r="B2433" s="6" t="s">
        <v>1332</v>
      </c>
      <c r="J2433" s="8">
        <v>277720720</v>
      </c>
    </row>
    <row r="2434" spans="1:10" ht="30" customHeight="1" x14ac:dyDescent="0.25">
      <c r="A2434" s="5" t="s">
        <v>1331</v>
      </c>
      <c r="C2434" s="11" t="s">
        <v>9</v>
      </c>
      <c r="D2434" s="11" t="s">
        <v>20</v>
      </c>
      <c r="E2434" s="11" t="s">
        <v>41</v>
      </c>
      <c r="F2434" s="11" t="s">
        <v>1881</v>
      </c>
      <c r="G2434" s="131" t="s">
        <v>358</v>
      </c>
      <c r="H2434" s="131"/>
      <c r="J2434" s="7">
        <v>277720720</v>
      </c>
    </row>
    <row r="2435" spans="1:10" ht="30" customHeight="1" x14ac:dyDescent="0.25">
      <c r="G2435" s="131" t="s">
        <v>4849</v>
      </c>
      <c r="H2435" s="131"/>
    </row>
    <row r="2436" spans="1:10" ht="20.100000000000001" customHeight="1" x14ac:dyDescent="0.25">
      <c r="G2436" s="131" t="s">
        <v>4875</v>
      </c>
      <c r="H2436" s="131"/>
    </row>
    <row r="2437" spans="1:10" ht="20.100000000000001" customHeight="1" x14ac:dyDescent="0.25">
      <c r="A2437" s="6" t="s">
        <v>1759</v>
      </c>
      <c r="B2437" s="6" t="s">
        <v>1760</v>
      </c>
      <c r="J2437" s="10">
        <v>10674985798</v>
      </c>
    </row>
    <row r="2438" spans="1:10" ht="20.100000000000001" customHeight="1" x14ac:dyDescent="0.25">
      <c r="A2438" s="6" t="s">
        <v>1761</v>
      </c>
      <c r="B2438" s="6" t="s">
        <v>1762</v>
      </c>
      <c r="J2438" s="12">
        <v>10609985798</v>
      </c>
    </row>
    <row r="2439" spans="1:10" ht="20.100000000000001" customHeight="1" x14ac:dyDescent="0.25">
      <c r="A2439" s="6" t="s">
        <v>1765</v>
      </c>
      <c r="B2439" s="6" t="s">
        <v>1766</v>
      </c>
      <c r="J2439" s="9">
        <v>8295700000</v>
      </c>
    </row>
    <row r="2440" spans="1:10" ht="30" customHeight="1" x14ac:dyDescent="0.25">
      <c r="A2440" s="5" t="s">
        <v>1765</v>
      </c>
      <c r="C2440" s="11" t="s">
        <v>9</v>
      </c>
      <c r="D2440" s="11" t="s">
        <v>41</v>
      </c>
      <c r="E2440" s="11" t="s">
        <v>41</v>
      </c>
      <c r="F2440" s="11" t="s">
        <v>1881</v>
      </c>
      <c r="G2440" s="131" t="s">
        <v>360</v>
      </c>
      <c r="H2440" s="131"/>
      <c r="J2440" s="7">
        <v>2831000000</v>
      </c>
    </row>
    <row r="2441" spans="1:10" ht="30" customHeight="1" x14ac:dyDescent="0.25">
      <c r="G2441" s="131" t="s">
        <v>7181</v>
      </c>
      <c r="H2441" s="131"/>
    </row>
    <row r="2442" spans="1:10" ht="20.100000000000001" customHeight="1" x14ac:dyDescent="0.25">
      <c r="G2442" s="131" t="s">
        <v>4876</v>
      </c>
      <c r="H2442" s="131"/>
    </row>
    <row r="2443" spans="1:10" ht="30" customHeight="1" x14ac:dyDescent="0.25">
      <c r="A2443" s="5" t="s">
        <v>1765</v>
      </c>
      <c r="C2443" s="11" t="s">
        <v>9</v>
      </c>
      <c r="D2443" s="11" t="s">
        <v>41</v>
      </c>
      <c r="E2443" s="11" t="s">
        <v>41</v>
      </c>
      <c r="F2443" s="11" t="s">
        <v>1278</v>
      </c>
      <c r="G2443" s="131" t="s">
        <v>360</v>
      </c>
      <c r="H2443" s="131"/>
      <c r="J2443" s="7">
        <v>975000000</v>
      </c>
    </row>
    <row r="2444" spans="1:10" ht="45" customHeight="1" x14ac:dyDescent="0.25">
      <c r="G2444" s="131" t="s">
        <v>7182</v>
      </c>
      <c r="H2444" s="131"/>
    </row>
    <row r="2445" spans="1:10" ht="20.100000000000001" customHeight="1" x14ac:dyDescent="0.25">
      <c r="G2445" s="131" t="s">
        <v>4876</v>
      </c>
      <c r="H2445" s="131"/>
    </row>
    <row r="2446" spans="1:10" ht="30" customHeight="1" x14ac:dyDescent="0.25">
      <c r="A2446" s="5" t="s">
        <v>1765</v>
      </c>
      <c r="C2446" s="11" t="s">
        <v>9</v>
      </c>
      <c r="D2446" s="11" t="s">
        <v>41</v>
      </c>
      <c r="E2446" s="11" t="s">
        <v>41</v>
      </c>
      <c r="F2446" s="11" t="s">
        <v>1318</v>
      </c>
      <c r="G2446" s="131" t="s">
        <v>360</v>
      </c>
      <c r="H2446" s="131"/>
      <c r="J2446" s="7">
        <v>2655000000</v>
      </c>
    </row>
    <row r="2447" spans="1:10" ht="45" customHeight="1" x14ac:dyDescent="0.25">
      <c r="G2447" s="131" t="s">
        <v>7183</v>
      </c>
      <c r="H2447" s="131"/>
    </row>
    <row r="2448" spans="1:10" ht="20.100000000000001" customHeight="1" x14ac:dyDescent="0.25">
      <c r="G2448" s="131" t="s">
        <v>4876</v>
      </c>
      <c r="H2448" s="131"/>
    </row>
    <row r="2449" spans="1:10" ht="30" customHeight="1" x14ac:dyDescent="0.25">
      <c r="A2449" s="5" t="s">
        <v>1765</v>
      </c>
      <c r="C2449" s="11" t="s">
        <v>9</v>
      </c>
      <c r="D2449" s="11" t="s">
        <v>41</v>
      </c>
      <c r="E2449" s="11" t="s">
        <v>41</v>
      </c>
      <c r="F2449" s="11" t="s">
        <v>1359</v>
      </c>
      <c r="G2449" s="131" t="s">
        <v>360</v>
      </c>
      <c r="H2449" s="131"/>
      <c r="J2449" s="7">
        <v>1834700000</v>
      </c>
    </row>
    <row r="2450" spans="1:10" ht="45" customHeight="1" x14ac:dyDescent="0.25">
      <c r="G2450" s="131" t="s">
        <v>5394</v>
      </c>
      <c r="H2450" s="131"/>
    </row>
    <row r="2451" spans="1:10" ht="20.100000000000001" customHeight="1" x14ac:dyDescent="0.25">
      <c r="G2451" s="131" t="s">
        <v>4876</v>
      </c>
      <c r="H2451" s="131"/>
    </row>
    <row r="2452" spans="1:10" ht="20.100000000000001" customHeight="1" x14ac:dyDescent="0.25">
      <c r="A2452" s="6" t="s">
        <v>1767</v>
      </c>
      <c r="B2452" s="6" t="s">
        <v>7149</v>
      </c>
      <c r="J2452" s="8">
        <v>78785798</v>
      </c>
    </row>
    <row r="2453" spans="1:10" ht="20.100000000000001" customHeight="1" x14ac:dyDescent="0.25">
      <c r="A2453" s="5" t="s">
        <v>1767</v>
      </c>
      <c r="C2453" s="11" t="s">
        <v>9</v>
      </c>
      <c r="D2453" s="11" t="s">
        <v>41</v>
      </c>
      <c r="E2453" s="11" t="s">
        <v>41</v>
      </c>
      <c r="F2453" s="11" t="s">
        <v>1881</v>
      </c>
      <c r="G2453" s="131" t="s">
        <v>21</v>
      </c>
      <c r="H2453" s="131"/>
      <c r="J2453" s="7">
        <v>55055136</v>
      </c>
    </row>
    <row r="2454" spans="1:10" ht="60" customHeight="1" x14ac:dyDescent="0.25">
      <c r="G2454" s="131" t="s">
        <v>4802</v>
      </c>
      <c r="H2454" s="131"/>
    </row>
    <row r="2455" spans="1:10" ht="20.100000000000001" customHeight="1" x14ac:dyDescent="0.25">
      <c r="G2455" s="131" t="s">
        <v>2101</v>
      </c>
      <c r="H2455" s="131"/>
    </row>
    <row r="2456" spans="1:10" ht="20.100000000000001" customHeight="1" x14ac:dyDescent="0.25">
      <c r="A2456" s="5" t="s">
        <v>1767</v>
      </c>
      <c r="C2456" s="11" t="s">
        <v>9</v>
      </c>
      <c r="D2456" s="11" t="s">
        <v>41</v>
      </c>
      <c r="E2456" s="11" t="s">
        <v>41</v>
      </c>
      <c r="F2456" s="11" t="s">
        <v>1278</v>
      </c>
      <c r="G2456" s="131" t="s">
        <v>21</v>
      </c>
      <c r="H2456" s="131"/>
      <c r="J2456" s="7">
        <v>23730662</v>
      </c>
    </row>
    <row r="2457" spans="1:10" ht="60" customHeight="1" x14ac:dyDescent="0.25">
      <c r="G2457" s="131" t="s">
        <v>4803</v>
      </c>
      <c r="H2457" s="131"/>
    </row>
    <row r="2458" spans="1:10" ht="20.100000000000001" customHeight="1" x14ac:dyDescent="0.25">
      <c r="G2458" s="131" t="s">
        <v>2101</v>
      </c>
      <c r="H2458" s="131"/>
    </row>
    <row r="2459" spans="1:10" ht="20.100000000000001" customHeight="1" x14ac:dyDescent="0.25">
      <c r="A2459" s="6" t="s">
        <v>1768</v>
      </c>
      <c r="B2459" s="6" t="s">
        <v>7150</v>
      </c>
      <c r="J2459" s="8">
        <v>2235500000</v>
      </c>
    </row>
    <row r="2460" spans="1:10" ht="20.100000000000001" customHeight="1" x14ac:dyDescent="0.25">
      <c r="A2460" s="5" t="s">
        <v>1768</v>
      </c>
      <c r="C2460" s="11" t="s">
        <v>9</v>
      </c>
      <c r="D2460" s="11" t="s">
        <v>41</v>
      </c>
      <c r="E2460" s="11" t="s">
        <v>4877</v>
      </c>
      <c r="F2460" s="11" t="s">
        <v>1967</v>
      </c>
      <c r="G2460" s="131" t="s">
        <v>362</v>
      </c>
      <c r="H2460" s="131"/>
      <c r="J2460" s="7">
        <v>1498300000</v>
      </c>
    </row>
    <row r="2461" spans="1:10" ht="45" customHeight="1" x14ac:dyDescent="0.25">
      <c r="G2461" s="131" t="s">
        <v>4878</v>
      </c>
      <c r="H2461" s="131"/>
    </row>
    <row r="2462" spans="1:10" ht="20.100000000000001" customHeight="1" x14ac:dyDescent="0.25">
      <c r="G2462" s="131" t="s">
        <v>4879</v>
      </c>
      <c r="H2462" s="131"/>
    </row>
    <row r="2463" spans="1:10" ht="20.100000000000001" customHeight="1" x14ac:dyDescent="0.25">
      <c r="A2463" s="5" t="s">
        <v>1768</v>
      </c>
      <c r="C2463" s="11" t="s">
        <v>9</v>
      </c>
      <c r="D2463" s="11" t="s">
        <v>41</v>
      </c>
      <c r="E2463" s="11" t="s">
        <v>4877</v>
      </c>
      <c r="F2463" s="11" t="s">
        <v>1599</v>
      </c>
      <c r="G2463" s="131" t="s">
        <v>142</v>
      </c>
      <c r="H2463" s="131"/>
      <c r="J2463" s="7">
        <v>414700000</v>
      </c>
    </row>
    <row r="2464" spans="1:10" ht="45" customHeight="1" x14ac:dyDescent="0.25">
      <c r="G2464" s="131" t="s">
        <v>4878</v>
      </c>
      <c r="H2464" s="131"/>
    </row>
    <row r="2465" spans="1:10" ht="20.100000000000001" customHeight="1" x14ac:dyDescent="0.25">
      <c r="G2465" s="131" t="s">
        <v>5395</v>
      </c>
      <c r="H2465" s="131"/>
    </row>
    <row r="2466" spans="1:10" ht="20.100000000000001" customHeight="1" x14ac:dyDescent="0.25">
      <c r="A2466" s="5" t="s">
        <v>1768</v>
      </c>
      <c r="C2466" s="11" t="s">
        <v>9</v>
      </c>
      <c r="D2466" s="11" t="s">
        <v>41</v>
      </c>
      <c r="E2466" s="11" t="s">
        <v>4877</v>
      </c>
      <c r="F2466" s="11" t="s">
        <v>1613</v>
      </c>
      <c r="G2466" s="131" t="s">
        <v>365</v>
      </c>
      <c r="H2466" s="131"/>
      <c r="J2466" s="7">
        <v>7400000</v>
      </c>
    </row>
    <row r="2467" spans="1:10" ht="45" customHeight="1" x14ac:dyDescent="0.25">
      <c r="G2467" s="131" t="s">
        <v>4878</v>
      </c>
      <c r="H2467" s="131"/>
    </row>
    <row r="2468" spans="1:10" ht="20.100000000000001" customHeight="1" x14ac:dyDescent="0.25">
      <c r="G2468" s="131" t="s">
        <v>5396</v>
      </c>
      <c r="H2468" s="131"/>
    </row>
    <row r="2469" spans="1:10" ht="20.100000000000001" customHeight="1" x14ac:dyDescent="0.25">
      <c r="A2469" s="5" t="s">
        <v>1768</v>
      </c>
      <c r="C2469" s="11" t="s">
        <v>9</v>
      </c>
      <c r="D2469" s="11" t="s">
        <v>41</v>
      </c>
      <c r="E2469" s="11" t="s">
        <v>4877</v>
      </c>
      <c r="F2469" s="11" t="s">
        <v>1637</v>
      </c>
      <c r="G2469" s="131" t="s">
        <v>367</v>
      </c>
      <c r="H2469" s="131"/>
      <c r="J2469" s="7">
        <v>105500000</v>
      </c>
    </row>
    <row r="2470" spans="1:10" ht="45" customHeight="1" x14ac:dyDescent="0.25">
      <c r="G2470" s="131" t="s">
        <v>4878</v>
      </c>
      <c r="H2470" s="131"/>
    </row>
    <row r="2471" spans="1:10" ht="20.100000000000001" customHeight="1" x14ac:dyDescent="0.25">
      <c r="G2471" s="131" t="s">
        <v>4860</v>
      </c>
      <c r="H2471" s="131"/>
    </row>
    <row r="2472" spans="1:10" ht="20.100000000000001" customHeight="1" x14ac:dyDescent="0.25">
      <c r="A2472" s="5" t="s">
        <v>1768</v>
      </c>
      <c r="C2472" s="11" t="s">
        <v>9</v>
      </c>
      <c r="D2472" s="11" t="s">
        <v>41</v>
      </c>
      <c r="E2472" s="11" t="s">
        <v>4877</v>
      </c>
      <c r="F2472" s="11" t="s">
        <v>1645</v>
      </c>
      <c r="G2472" s="131" t="s">
        <v>368</v>
      </c>
      <c r="H2472" s="131"/>
      <c r="J2472" s="7">
        <v>73500000</v>
      </c>
    </row>
    <row r="2473" spans="1:10" ht="45" customHeight="1" x14ac:dyDescent="0.25">
      <c r="G2473" s="131" t="s">
        <v>4878</v>
      </c>
      <c r="H2473" s="131"/>
    </row>
    <row r="2474" spans="1:10" ht="20.100000000000001" customHeight="1" x14ac:dyDescent="0.25">
      <c r="G2474" s="131" t="s">
        <v>5397</v>
      </c>
      <c r="H2474" s="131"/>
    </row>
    <row r="2475" spans="1:10" ht="20.100000000000001" customHeight="1" x14ac:dyDescent="0.25">
      <c r="A2475" s="5" t="s">
        <v>1768</v>
      </c>
      <c r="C2475" s="11" t="s">
        <v>9</v>
      </c>
      <c r="D2475" s="11" t="s">
        <v>41</v>
      </c>
      <c r="E2475" s="11" t="s">
        <v>4877</v>
      </c>
      <c r="F2475" s="11" t="s">
        <v>1666</v>
      </c>
      <c r="G2475" s="131" t="s">
        <v>370</v>
      </c>
      <c r="H2475" s="131"/>
      <c r="J2475" s="7">
        <v>136100000</v>
      </c>
    </row>
    <row r="2476" spans="1:10" ht="30" customHeight="1" x14ac:dyDescent="0.25">
      <c r="G2476" s="131" t="s">
        <v>5398</v>
      </c>
      <c r="H2476" s="131"/>
    </row>
    <row r="2477" spans="1:10" ht="20.100000000000001" customHeight="1" x14ac:dyDescent="0.25">
      <c r="G2477" s="131" t="s">
        <v>5399</v>
      </c>
      <c r="H2477" s="131"/>
    </row>
    <row r="2478" spans="1:10" ht="20.100000000000001" customHeight="1" x14ac:dyDescent="0.25">
      <c r="A2478" s="6" t="s">
        <v>1784</v>
      </c>
      <c r="B2478" s="6" t="s">
        <v>1785</v>
      </c>
      <c r="J2478" s="8">
        <v>65000000</v>
      </c>
    </row>
    <row r="2479" spans="1:10" ht="20.100000000000001" customHeight="1" x14ac:dyDescent="0.25">
      <c r="A2479" s="5" t="s">
        <v>1792</v>
      </c>
      <c r="C2479" s="11" t="s">
        <v>9</v>
      </c>
      <c r="D2479" s="11" t="s">
        <v>59</v>
      </c>
      <c r="E2479" s="11" t="s">
        <v>41</v>
      </c>
      <c r="F2479" s="11" t="s">
        <v>12</v>
      </c>
      <c r="G2479" s="131" t="s">
        <v>7156</v>
      </c>
      <c r="H2479" s="131"/>
      <c r="J2479" s="7">
        <v>65000000</v>
      </c>
    </row>
    <row r="2480" spans="1:10" ht="30" customHeight="1" x14ac:dyDescent="0.25">
      <c r="G2480" s="131" t="s">
        <v>4568</v>
      </c>
      <c r="H2480" s="131"/>
    </row>
    <row r="2481" spans="1:10" ht="20.100000000000001" customHeight="1" x14ac:dyDescent="0.25">
      <c r="A2481" s="6" t="s">
        <v>1811</v>
      </c>
      <c r="B2481" s="6" t="s">
        <v>1812</v>
      </c>
      <c r="J2481" s="10">
        <v>1225500000</v>
      </c>
    </row>
    <row r="2482" spans="1:10" ht="20.100000000000001" customHeight="1" x14ac:dyDescent="0.25">
      <c r="A2482" s="6" t="s">
        <v>1813</v>
      </c>
      <c r="B2482" s="6" t="s">
        <v>3421</v>
      </c>
      <c r="J2482" s="12">
        <v>1225500000</v>
      </c>
    </row>
    <row r="2483" spans="1:10" ht="20.100000000000001" customHeight="1" x14ac:dyDescent="0.25">
      <c r="A2483" s="6" t="s">
        <v>1818</v>
      </c>
      <c r="B2483" s="6" t="s">
        <v>1819</v>
      </c>
      <c r="J2483" s="9">
        <v>1225500000</v>
      </c>
    </row>
    <row r="2484" spans="1:10" ht="20.100000000000001" customHeight="1" x14ac:dyDescent="0.25">
      <c r="A2484" s="5" t="s">
        <v>1818</v>
      </c>
      <c r="C2484" s="11" t="s">
        <v>16</v>
      </c>
      <c r="D2484" s="11" t="s">
        <v>4832</v>
      </c>
      <c r="E2484" s="11" t="s">
        <v>4877</v>
      </c>
      <c r="F2484" s="11" t="s">
        <v>1982</v>
      </c>
      <c r="G2484" s="131" t="s">
        <v>373</v>
      </c>
      <c r="H2484" s="131"/>
      <c r="J2484" s="7">
        <v>525500000</v>
      </c>
    </row>
    <row r="2485" spans="1:10" ht="60" customHeight="1" x14ac:dyDescent="0.25">
      <c r="G2485" s="131" t="s">
        <v>4880</v>
      </c>
      <c r="H2485" s="131"/>
    </row>
    <row r="2486" spans="1:10" ht="20.100000000000001" customHeight="1" x14ac:dyDescent="0.25">
      <c r="G2486" s="131" t="s">
        <v>5400</v>
      </c>
      <c r="H2486" s="131"/>
    </row>
    <row r="2487" spans="1:10" ht="20.100000000000001" customHeight="1" x14ac:dyDescent="0.25">
      <c r="A2487" s="5" t="s">
        <v>1818</v>
      </c>
      <c r="C2487" s="11" t="s">
        <v>16</v>
      </c>
      <c r="D2487" s="11" t="s">
        <v>4832</v>
      </c>
      <c r="E2487" s="11" t="s">
        <v>4877</v>
      </c>
      <c r="F2487" s="11" t="s">
        <v>1784</v>
      </c>
      <c r="G2487" s="131" t="s">
        <v>376</v>
      </c>
      <c r="H2487" s="131"/>
      <c r="J2487" s="7">
        <v>70000000</v>
      </c>
    </row>
    <row r="2488" spans="1:10" ht="60" customHeight="1" x14ac:dyDescent="0.25">
      <c r="G2488" s="131" t="s">
        <v>4880</v>
      </c>
      <c r="H2488" s="131"/>
    </row>
    <row r="2489" spans="1:10" ht="20.100000000000001" customHeight="1" x14ac:dyDescent="0.25">
      <c r="G2489" s="131" t="s">
        <v>5401</v>
      </c>
      <c r="H2489" s="131"/>
    </row>
    <row r="2490" spans="1:10" ht="20.100000000000001" customHeight="1" x14ac:dyDescent="0.25">
      <c r="A2490" s="5" t="s">
        <v>1818</v>
      </c>
      <c r="C2490" s="11" t="s">
        <v>16</v>
      </c>
      <c r="D2490" s="11" t="s">
        <v>4832</v>
      </c>
      <c r="E2490" s="11" t="s">
        <v>4877</v>
      </c>
      <c r="F2490" s="11" t="s">
        <v>1793</v>
      </c>
      <c r="G2490" s="131" t="s">
        <v>378</v>
      </c>
      <c r="H2490" s="131"/>
      <c r="J2490" s="7">
        <v>70000000</v>
      </c>
    </row>
    <row r="2491" spans="1:10" ht="60" customHeight="1" x14ac:dyDescent="0.25">
      <c r="G2491" s="131" t="s">
        <v>4880</v>
      </c>
      <c r="H2491" s="131"/>
    </row>
    <row r="2492" spans="1:10" ht="20.100000000000001" customHeight="1" x14ac:dyDescent="0.25">
      <c r="G2492" s="131" t="s">
        <v>5244</v>
      </c>
      <c r="H2492" s="131"/>
    </row>
    <row r="2493" spans="1:10" ht="20.100000000000001" customHeight="1" x14ac:dyDescent="0.25">
      <c r="A2493" s="5" t="s">
        <v>1818</v>
      </c>
      <c r="C2493" s="11" t="s">
        <v>16</v>
      </c>
      <c r="D2493" s="11" t="s">
        <v>4832</v>
      </c>
      <c r="E2493" s="11" t="s">
        <v>4877</v>
      </c>
      <c r="F2493" s="11" t="s">
        <v>1801</v>
      </c>
      <c r="G2493" s="131" t="s">
        <v>380</v>
      </c>
      <c r="H2493" s="131"/>
      <c r="J2493" s="7">
        <v>70000000</v>
      </c>
    </row>
    <row r="2494" spans="1:10" ht="60" customHeight="1" x14ac:dyDescent="0.25">
      <c r="G2494" s="131" t="s">
        <v>4880</v>
      </c>
      <c r="H2494" s="131"/>
    </row>
    <row r="2495" spans="1:10" ht="20.100000000000001" customHeight="1" x14ac:dyDescent="0.25">
      <c r="G2495" s="131" t="s">
        <v>5402</v>
      </c>
      <c r="H2495" s="131"/>
    </row>
    <row r="2496" spans="1:10" ht="20.100000000000001" customHeight="1" x14ac:dyDescent="0.25">
      <c r="A2496" s="5" t="s">
        <v>1818</v>
      </c>
      <c r="C2496" s="11" t="s">
        <v>16</v>
      </c>
      <c r="D2496" s="11" t="s">
        <v>4832</v>
      </c>
      <c r="E2496" s="11" t="s">
        <v>4877</v>
      </c>
      <c r="F2496" s="11" t="s">
        <v>1803</v>
      </c>
      <c r="G2496" s="131" t="s">
        <v>362</v>
      </c>
      <c r="H2496" s="131"/>
      <c r="J2496" s="7">
        <v>70000000</v>
      </c>
    </row>
    <row r="2497" spans="1:10" ht="60" customHeight="1" x14ac:dyDescent="0.25">
      <c r="G2497" s="131" t="s">
        <v>4880</v>
      </c>
      <c r="H2497" s="131"/>
    </row>
    <row r="2498" spans="1:10" ht="20.100000000000001" customHeight="1" x14ac:dyDescent="0.25">
      <c r="G2498" s="131" t="s">
        <v>4879</v>
      </c>
      <c r="H2498" s="131"/>
    </row>
    <row r="2499" spans="1:10" ht="20.100000000000001" customHeight="1" x14ac:dyDescent="0.25">
      <c r="A2499" s="5" t="s">
        <v>1818</v>
      </c>
      <c r="C2499" s="11" t="s">
        <v>16</v>
      </c>
      <c r="D2499" s="11" t="s">
        <v>4832</v>
      </c>
      <c r="E2499" s="11" t="s">
        <v>4877</v>
      </c>
      <c r="F2499" s="11" t="s">
        <v>1806</v>
      </c>
      <c r="G2499" s="131" t="s">
        <v>382</v>
      </c>
      <c r="H2499" s="131"/>
      <c r="J2499" s="7">
        <v>70000000</v>
      </c>
    </row>
    <row r="2500" spans="1:10" ht="60" customHeight="1" x14ac:dyDescent="0.25">
      <c r="G2500" s="131" t="s">
        <v>4880</v>
      </c>
      <c r="H2500" s="131"/>
    </row>
    <row r="2501" spans="1:10" ht="20.100000000000001" customHeight="1" x14ac:dyDescent="0.25">
      <c r="G2501" s="131" t="s">
        <v>5403</v>
      </c>
      <c r="H2501" s="131"/>
    </row>
    <row r="2502" spans="1:10" ht="20.100000000000001" customHeight="1" x14ac:dyDescent="0.25">
      <c r="A2502" s="5" t="s">
        <v>1818</v>
      </c>
      <c r="C2502" s="11" t="s">
        <v>16</v>
      </c>
      <c r="D2502" s="11" t="s">
        <v>4832</v>
      </c>
      <c r="E2502" s="11" t="s">
        <v>4877</v>
      </c>
      <c r="F2502" s="11" t="s">
        <v>1983</v>
      </c>
      <c r="G2502" s="131" t="s">
        <v>384</v>
      </c>
      <c r="H2502" s="131"/>
      <c r="J2502" s="7">
        <v>70000000</v>
      </c>
    </row>
    <row r="2503" spans="1:10" ht="60" customHeight="1" x14ac:dyDescent="0.25">
      <c r="G2503" s="131" t="s">
        <v>4880</v>
      </c>
      <c r="H2503" s="131"/>
    </row>
    <row r="2504" spans="1:10" ht="20.100000000000001" customHeight="1" x14ac:dyDescent="0.25">
      <c r="G2504" s="131" t="s">
        <v>5404</v>
      </c>
      <c r="H2504" s="131"/>
    </row>
    <row r="2505" spans="1:10" ht="20.100000000000001" customHeight="1" x14ac:dyDescent="0.25">
      <c r="A2505" s="5" t="s">
        <v>1818</v>
      </c>
      <c r="C2505" s="11" t="s">
        <v>16</v>
      </c>
      <c r="D2505" s="11" t="s">
        <v>4832</v>
      </c>
      <c r="E2505" s="11" t="s">
        <v>4877</v>
      </c>
      <c r="F2505" s="11" t="s">
        <v>1984</v>
      </c>
      <c r="G2505" s="131" t="s">
        <v>386</v>
      </c>
      <c r="H2505" s="131"/>
      <c r="J2505" s="7">
        <v>70000000</v>
      </c>
    </row>
    <row r="2506" spans="1:10" ht="60" customHeight="1" x14ac:dyDescent="0.25">
      <c r="G2506" s="131" t="s">
        <v>4880</v>
      </c>
      <c r="H2506" s="131"/>
    </row>
    <row r="2507" spans="1:10" ht="20.100000000000001" customHeight="1" x14ac:dyDescent="0.25">
      <c r="G2507" s="131" t="s">
        <v>5245</v>
      </c>
      <c r="H2507" s="131"/>
    </row>
    <row r="2508" spans="1:10" ht="20.100000000000001" customHeight="1" x14ac:dyDescent="0.25">
      <c r="A2508" s="5" t="s">
        <v>1818</v>
      </c>
      <c r="C2508" s="11" t="s">
        <v>16</v>
      </c>
      <c r="D2508" s="11" t="s">
        <v>4832</v>
      </c>
      <c r="E2508" s="11" t="s">
        <v>4877</v>
      </c>
      <c r="F2508" s="11" t="s">
        <v>1985</v>
      </c>
      <c r="G2508" s="131" t="s">
        <v>389</v>
      </c>
      <c r="H2508" s="131"/>
      <c r="J2508" s="7">
        <v>70000000</v>
      </c>
    </row>
    <row r="2509" spans="1:10" ht="60" customHeight="1" x14ac:dyDescent="0.25">
      <c r="G2509" s="131" t="s">
        <v>4880</v>
      </c>
      <c r="H2509" s="131"/>
    </row>
    <row r="2510" spans="1:10" ht="20.100000000000001" customHeight="1" x14ac:dyDescent="0.25">
      <c r="G2510" s="131" t="s">
        <v>5405</v>
      </c>
      <c r="H2510" s="131"/>
    </row>
    <row r="2511" spans="1:10" ht="20.100000000000001" customHeight="1" x14ac:dyDescent="0.25">
      <c r="A2511" s="5" t="s">
        <v>1818</v>
      </c>
      <c r="C2511" s="11" t="s">
        <v>16</v>
      </c>
      <c r="D2511" s="11" t="s">
        <v>4832</v>
      </c>
      <c r="E2511" s="11" t="s">
        <v>4877</v>
      </c>
      <c r="F2511" s="11" t="s">
        <v>1986</v>
      </c>
      <c r="G2511" s="131" t="s">
        <v>391</v>
      </c>
      <c r="H2511" s="131"/>
      <c r="J2511" s="7">
        <v>70000000</v>
      </c>
    </row>
    <row r="2512" spans="1:10" ht="60" customHeight="1" x14ac:dyDescent="0.25">
      <c r="G2512" s="131" t="s">
        <v>4880</v>
      </c>
      <c r="H2512" s="131"/>
    </row>
    <row r="2513" spans="1:10" ht="20.100000000000001" customHeight="1" x14ac:dyDescent="0.25">
      <c r="G2513" s="131" t="s">
        <v>4881</v>
      </c>
      <c r="H2513" s="131"/>
    </row>
    <row r="2514" spans="1:10" ht="20.100000000000001" customHeight="1" x14ac:dyDescent="0.25">
      <c r="A2514" s="5" t="s">
        <v>1818</v>
      </c>
      <c r="C2514" s="11" t="s">
        <v>16</v>
      </c>
      <c r="D2514" s="11" t="s">
        <v>4832</v>
      </c>
      <c r="E2514" s="11" t="s">
        <v>4877</v>
      </c>
      <c r="F2514" s="11" t="s">
        <v>1987</v>
      </c>
      <c r="G2514" s="131" t="s">
        <v>393</v>
      </c>
      <c r="H2514" s="131"/>
      <c r="J2514" s="7">
        <v>70000000</v>
      </c>
    </row>
    <row r="2515" spans="1:10" ht="60" customHeight="1" x14ac:dyDescent="0.25">
      <c r="G2515" s="131" t="s">
        <v>4880</v>
      </c>
      <c r="H2515" s="131"/>
    </row>
    <row r="2516" spans="1:10" ht="20.100000000000001" customHeight="1" x14ac:dyDescent="0.25">
      <c r="G2516" s="131" t="s">
        <v>5406</v>
      </c>
      <c r="H2516" s="131"/>
    </row>
    <row r="2518" spans="1:10" x14ac:dyDescent="0.25">
      <c r="A2518" s="13" t="s">
        <v>4882</v>
      </c>
    </row>
    <row r="2520" spans="1:10" x14ac:dyDescent="0.25">
      <c r="A2520" s="132" t="s">
        <v>2092</v>
      </c>
      <c r="B2520" s="132"/>
      <c r="C2520" s="132"/>
      <c r="D2520" s="132"/>
      <c r="E2520" s="132"/>
      <c r="F2520" s="132"/>
      <c r="G2520" s="132"/>
      <c r="H2520" s="132"/>
      <c r="I2520" s="132"/>
      <c r="J2520" s="132"/>
    </row>
    <row r="2522" spans="1:10" x14ac:dyDescent="0.25">
      <c r="D2522" s="6" t="s">
        <v>2140</v>
      </c>
      <c r="E2522" s="6" t="s">
        <v>2100</v>
      </c>
    </row>
    <row r="2523" spans="1:10" ht="15.75" thickBot="1" x14ac:dyDescent="0.3">
      <c r="F2523" s="6" t="s">
        <v>2103</v>
      </c>
      <c r="J2523" s="14">
        <v>3251745894</v>
      </c>
    </row>
    <row r="2524" spans="1:10" x14ac:dyDescent="0.25">
      <c r="D2524" s="5" t="s">
        <v>9</v>
      </c>
      <c r="E2524" s="5" t="s">
        <v>2139</v>
      </c>
      <c r="J2524" s="7">
        <v>3064206894</v>
      </c>
    </row>
    <row r="2525" spans="1:10" x14ac:dyDescent="0.25">
      <c r="D2525" s="5" t="s">
        <v>16</v>
      </c>
      <c r="E2525" s="5" t="s">
        <v>2145</v>
      </c>
      <c r="J2525" s="7">
        <v>187539000</v>
      </c>
    </row>
    <row r="2528" spans="1:10" x14ac:dyDescent="0.25">
      <c r="A2528" s="132" t="s">
        <v>2091</v>
      </c>
      <c r="B2528" s="132"/>
      <c r="C2528" s="132"/>
      <c r="D2528" s="132"/>
      <c r="E2528" s="132"/>
      <c r="F2528" s="132"/>
      <c r="G2528" s="132"/>
      <c r="H2528" s="132"/>
      <c r="I2528" s="132"/>
      <c r="J2528" s="132"/>
    </row>
    <row r="2529" spans="1:10" x14ac:dyDescent="0.25">
      <c r="A2529" s="86" t="s">
        <v>2097</v>
      </c>
      <c r="C2529" s="86" t="s">
        <v>2098</v>
      </c>
      <c r="D2529" s="86" t="s">
        <v>3</v>
      </c>
      <c r="E2529" s="86" t="s">
        <v>2099</v>
      </c>
      <c r="F2529" s="86" t="s">
        <v>1880</v>
      </c>
      <c r="G2529" s="6" t="s">
        <v>2100</v>
      </c>
      <c r="J2529" s="86" t="s">
        <v>8713</v>
      </c>
    </row>
    <row r="2531" spans="1:10" ht="15.75" thickBot="1" x14ac:dyDescent="0.3">
      <c r="G2531" s="13" t="s">
        <v>2103</v>
      </c>
      <c r="J2531" s="14">
        <v>3251745894</v>
      </c>
    </row>
    <row r="2532" spans="1:10" ht="20.100000000000001" customHeight="1" x14ac:dyDescent="0.25">
      <c r="A2532" s="6" t="s">
        <v>1232</v>
      </c>
      <c r="B2532" s="6" t="s">
        <v>1233</v>
      </c>
      <c r="J2532" s="10">
        <v>3175624811</v>
      </c>
    </row>
    <row r="2533" spans="1:10" ht="20.100000000000001" customHeight="1" x14ac:dyDescent="0.25">
      <c r="A2533" s="6" t="s">
        <v>9</v>
      </c>
      <c r="B2533" s="6" t="s">
        <v>1237</v>
      </c>
      <c r="J2533" s="9">
        <v>1362993000</v>
      </c>
    </row>
    <row r="2534" spans="1:10" ht="20.100000000000001" customHeight="1" x14ac:dyDescent="0.25">
      <c r="A2534" s="5" t="s">
        <v>1240</v>
      </c>
      <c r="C2534" s="11" t="s">
        <v>9</v>
      </c>
      <c r="D2534" s="11" t="s">
        <v>10</v>
      </c>
      <c r="E2534" s="11" t="s">
        <v>4883</v>
      </c>
      <c r="F2534" s="11" t="s">
        <v>12</v>
      </c>
      <c r="G2534" s="131" t="s">
        <v>7116</v>
      </c>
      <c r="H2534" s="131"/>
      <c r="J2534" s="7">
        <v>1354579000</v>
      </c>
    </row>
    <row r="2535" spans="1:10" ht="20.100000000000001" customHeight="1" x14ac:dyDescent="0.25">
      <c r="A2535" s="5" t="s">
        <v>1254</v>
      </c>
      <c r="C2535" s="11" t="s">
        <v>9</v>
      </c>
      <c r="D2535" s="11" t="s">
        <v>10</v>
      </c>
      <c r="E2535" s="11" t="s">
        <v>4883</v>
      </c>
      <c r="F2535" s="11" t="s">
        <v>12</v>
      </c>
      <c r="G2535" s="131" t="s">
        <v>7117</v>
      </c>
      <c r="H2535" s="131"/>
      <c r="J2535" s="7">
        <v>8414000</v>
      </c>
    </row>
    <row r="2536" spans="1:10" ht="20.100000000000001" customHeight="1" x14ac:dyDescent="0.25">
      <c r="A2536" s="6" t="s">
        <v>1257</v>
      </c>
      <c r="B2536" s="6" t="s">
        <v>1258</v>
      </c>
      <c r="J2536" s="8">
        <v>73152400</v>
      </c>
    </row>
    <row r="2537" spans="1:10" ht="20.100000000000001" customHeight="1" x14ac:dyDescent="0.25">
      <c r="A2537" s="5" t="s">
        <v>1261</v>
      </c>
      <c r="C2537" s="11" t="s">
        <v>9</v>
      </c>
      <c r="D2537" s="11" t="s">
        <v>10</v>
      </c>
      <c r="E2537" s="11" t="s">
        <v>4883</v>
      </c>
      <c r="F2537" s="11" t="s">
        <v>12</v>
      </c>
      <c r="G2537" s="131" t="s">
        <v>13</v>
      </c>
      <c r="H2537" s="131"/>
      <c r="J2537" s="7">
        <v>62833000</v>
      </c>
    </row>
    <row r="2538" spans="1:10" ht="20.100000000000001" customHeight="1" x14ac:dyDescent="0.25">
      <c r="A2538" s="5" t="s">
        <v>1265</v>
      </c>
      <c r="C2538" s="11" t="s">
        <v>9</v>
      </c>
      <c r="D2538" s="11" t="s">
        <v>10</v>
      </c>
      <c r="E2538" s="11" t="s">
        <v>4883</v>
      </c>
      <c r="F2538" s="11" t="s">
        <v>12</v>
      </c>
      <c r="G2538" s="131" t="s">
        <v>14</v>
      </c>
      <c r="H2538" s="131"/>
      <c r="J2538" s="7">
        <v>2537400</v>
      </c>
    </row>
    <row r="2539" spans="1:10" ht="20.100000000000001" customHeight="1" x14ac:dyDescent="0.25">
      <c r="A2539" s="5" t="s">
        <v>1269</v>
      </c>
      <c r="C2539" s="11" t="s">
        <v>9</v>
      </c>
      <c r="D2539" s="11" t="s">
        <v>10</v>
      </c>
      <c r="E2539" s="11" t="s">
        <v>4883</v>
      </c>
      <c r="F2539" s="11" t="s">
        <v>12</v>
      </c>
      <c r="G2539" s="131" t="s">
        <v>117</v>
      </c>
      <c r="H2539" s="131"/>
      <c r="J2539" s="7">
        <v>7782000</v>
      </c>
    </row>
    <row r="2540" spans="1:10" ht="20.100000000000001" customHeight="1" x14ac:dyDescent="0.25">
      <c r="A2540" s="6" t="s">
        <v>1279</v>
      </c>
      <c r="B2540" s="6" t="s">
        <v>1280</v>
      </c>
      <c r="J2540" s="8">
        <v>1198691000</v>
      </c>
    </row>
    <row r="2541" spans="1:10" ht="20.100000000000001" customHeight="1" x14ac:dyDescent="0.25">
      <c r="A2541" s="5" t="s">
        <v>1282</v>
      </c>
      <c r="C2541" s="11" t="s">
        <v>9</v>
      </c>
      <c r="D2541" s="11" t="s">
        <v>10</v>
      </c>
      <c r="E2541" s="11" t="s">
        <v>4883</v>
      </c>
      <c r="F2541" s="11" t="s">
        <v>12</v>
      </c>
      <c r="G2541" s="131" t="s">
        <v>1283</v>
      </c>
      <c r="H2541" s="131"/>
      <c r="J2541" s="7">
        <v>411725000</v>
      </c>
    </row>
    <row r="2542" spans="1:10" ht="20.100000000000001" customHeight="1" x14ac:dyDescent="0.25">
      <c r="A2542" s="5" t="s">
        <v>1286</v>
      </c>
      <c r="C2542" s="11" t="s">
        <v>9</v>
      </c>
      <c r="D2542" s="11" t="s">
        <v>10</v>
      </c>
      <c r="E2542" s="11" t="s">
        <v>4883</v>
      </c>
      <c r="F2542" s="11" t="s">
        <v>12</v>
      </c>
      <c r="G2542" s="131" t="s">
        <v>1287</v>
      </c>
      <c r="H2542" s="131"/>
      <c r="J2542" s="7">
        <v>342107000</v>
      </c>
    </row>
    <row r="2543" spans="1:10" ht="20.100000000000001" customHeight="1" x14ac:dyDescent="0.25">
      <c r="A2543" s="5" t="s">
        <v>1290</v>
      </c>
      <c r="C2543" s="11" t="s">
        <v>16</v>
      </c>
      <c r="D2543" s="11" t="s">
        <v>10</v>
      </c>
      <c r="E2543" s="11" t="s">
        <v>4883</v>
      </c>
      <c r="F2543" s="11" t="s">
        <v>12</v>
      </c>
      <c r="G2543" s="131" t="s">
        <v>17</v>
      </c>
      <c r="H2543" s="131"/>
      <c r="J2543" s="7">
        <v>187539000</v>
      </c>
    </row>
    <row r="2544" spans="1:10" ht="20.100000000000001" customHeight="1" x14ac:dyDescent="0.25">
      <c r="A2544" s="5" t="s">
        <v>1293</v>
      </c>
      <c r="C2544" s="11" t="s">
        <v>9</v>
      </c>
      <c r="D2544" s="11" t="s">
        <v>10</v>
      </c>
      <c r="E2544" s="11" t="s">
        <v>4883</v>
      </c>
      <c r="F2544" s="11" t="s">
        <v>12</v>
      </c>
      <c r="G2544" s="131" t="s">
        <v>18</v>
      </c>
      <c r="H2544" s="131"/>
      <c r="J2544" s="7">
        <v>182117000</v>
      </c>
    </row>
    <row r="2545" spans="1:10" ht="20.100000000000001" customHeight="1" x14ac:dyDescent="0.25">
      <c r="A2545" s="5" t="s">
        <v>1296</v>
      </c>
      <c r="C2545" s="11" t="s">
        <v>9</v>
      </c>
      <c r="D2545" s="11" t="s">
        <v>10</v>
      </c>
      <c r="E2545" s="11" t="s">
        <v>4883</v>
      </c>
      <c r="F2545" s="11" t="s">
        <v>12</v>
      </c>
      <c r="G2545" s="131" t="s">
        <v>19</v>
      </c>
      <c r="H2545" s="131"/>
      <c r="J2545" s="7">
        <v>75203000</v>
      </c>
    </row>
    <row r="2546" spans="1:10" ht="20.100000000000001" customHeight="1" x14ac:dyDescent="0.25">
      <c r="A2546" s="6" t="s">
        <v>1299</v>
      </c>
      <c r="B2546" s="6" t="s">
        <v>1300</v>
      </c>
      <c r="J2546" s="10">
        <v>240853958</v>
      </c>
    </row>
    <row r="2547" spans="1:10" ht="20.100000000000001" customHeight="1" x14ac:dyDescent="0.25">
      <c r="A2547" s="6" t="s">
        <v>1303</v>
      </c>
      <c r="B2547" s="6" t="s">
        <v>7118</v>
      </c>
      <c r="J2547" s="9">
        <v>228502473</v>
      </c>
    </row>
    <row r="2548" spans="1:10" ht="20.100000000000001" customHeight="1" x14ac:dyDescent="0.25">
      <c r="A2548" s="5" t="s">
        <v>1303</v>
      </c>
      <c r="C2548" s="11" t="s">
        <v>9</v>
      </c>
      <c r="D2548" s="11" t="s">
        <v>20</v>
      </c>
      <c r="E2548" s="11" t="s">
        <v>4883</v>
      </c>
      <c r="F2548" s="11" t="s">
        <v>1881</v>
      </c>
      <c r="G2548" s="131" t="s">
        <v>21</v>
      </c>
      <c r="H2548" s="131"/>
      <c r="J2548" s="7">
        <v>228502473</v>
      </c>
    </row>
    <row r="2549" spans="1:10" ht="60" customHeight="1" x14ac:dyDescent="0.25">
      <c r="G2549" s="131" t="s">
        <v>4797</v>
      </c>
      <c r="H2549" s="131"/>
    </row>
    <row r="2550" spans="1:10" ht="20.100000000000001" customHeight="1" x14ac:dyDescent="0.25">
      <c r="G2550" s="131" t="s">
        <v>2101</v>
      </c>
      <c r="H2550" s="131"/>
    </row>
    <row r="2551" spans="1:10" ht="20.100000000000001" customHeight="1" x14ac:dyDescent="0.25">
      <c r="A2551" s="6" t="s">
        <v>1316</v>
      </c>
      <c r="B2551" s="6" t="s">
        <v>7122</v>
      </c>
      <c r="J2551" s="8">
        <v>12351485</v>
      </c>
    </row>
    <row r="2552" spans="1:10" ht="20.100000000000001" customHeight="1" x14ac:dyDescent="0.25">
      <c r="A2552" s="5" t="s">
        <v>1316</v>
      </c>
      <c r="C2552" s="11" t="s">
        <v>9</v>
      </c>
      <c r="D2552" s="11" t="s">
        <v>20</v>
      </c>
      <c r="E2552" s="11" t="s">
        <v>4883</v>
      </c>
      <c r="F2552" s="11" t="s">
        <v>1881</v>
      </c>
      <c r="G2552" s="131" t="s">
        <v>23</v>
      </c>
      <c r="H2552" s="131"/>
      <c r="J2552" s="7">
        <v>12351485</v>
      </c>
    </row>
    <row r="2553" spans="1:10" ht="30" customHeight="1" x14ac:dyDescent="0.25">
      <c r="G2553" s="131" t="s">
        <v>4798</v>
      </c>
      <c r="H2553" s="131"/>
    </row>
    <row r="2554" spans="1:10" ht="20.100000000000001" customHeight="1" x14ac:dyDescent="0.25">
      <c r="G2554" s="131" t="s">
        <v>2102</v>
      </c>
      <c r="H2554" s="131"/>
    </row>
    <row r="2555" spans="1:10" ht="20.100000000000001" customHeight="1" x14ac:dyDescent="0.25">
      <c r="A2555" s="6" t="s">
        <v>1319</v>
      </c>
      <c r="B2555" s="6" t="s">
        <v>1320</v>
      </c>
      <c r="J2555" s="10">
        <v>299934453</v>
      </c>
    </row>
    <row r="2556" spans="1:10" ht="20.100000000000001" customHeight="1" x14ac:dyDescent="0.25">
      <c r="A2556" s="6" t="s">
        <v>1322</v>
      </c>
      <c r="B2556" s="6" t="s">
        <v>7123</v>
      </c>
      <c r="J2556" s="9">
        <v>125491088</v>
      </c>
    </row>
    <row r="2557" spans="1:10" ht="20.100000000000001" customHeight="1" x14ac:dyDescent="0.25">
      <c r="A2557" s="5" t="s">
        <v>1322</v>
      </c>
      <c r="C2557" s="11" t="s">
        <v>9</v>
      </c>
      <c r="D2557" s="11" t="s">
        <v>20</v>
      </c>
      <c r="E2557" s="11" t="s">
        <v>4883</v>
      </c>
      <c r="F2557" s="11" t="s">
        <v>1881</v>
      </c>
      <c r="G2557" s="131" t="s">
        <v>21</v>
      </c>
      <c r="H2557" s="131"/>
      <c r="J2557" s="7">
        <v>125491088</v>
      </c>
    </row>
    <row r="2558" spans="1:10" ht="60" customHeight="1" x14ac:dyDescent="0.25">
      <c r="G2558" s="131" t="s">
        <v>4799</v>
      </c>
      <c r="H2558" s="131"/>
    </row>
    <row r="2559" spans="1:10" ht="20.100000000000001" customHeight="1" x14ac:dyDescent="0.25">
      <c r="G2559" s="131" t="s">
        <v>2101</v>
      </c>
      <c r="H2559" s="131"/>
    </row>
    <row r="2560" spans="1:10" ht="20.100000000000001" customHeight="1" x14ac:dyDescent="0.25">
      <c r="A2560" s="6" t="s">
        <v>1324</v>
      </c>
      <c r="B2560" s="6" t="s">
        <v>7124</v>
      </c>
      <c r="J2560" s="8">
        <v>37054455</v>
      </c>
    </row>
    <row r="2561" spans="1:10" ht="20.100000000000001" customHeight="1" x14ac:dyDescent="0.25">
      <c r="A2561" s="5" t="s">
        <v>1324</v>
      </c>
      <c r="C2561" s="11" t="s">
        <v>9</v>
      </c>
      <c r="D2561" s="11" t="s">
        <v>20</v>
      </c>
      <c r="E2561" s="11" t="s">
        <v>4883</v>
      </c>
      <c r="F2561" s="11" t="s">
        <v>1881</v>
      </c>
      <c r="G2561" s="131" t="s">
        <v>21</v>
      </c>
      <c r="H2561" s="131"/>
      <c r="J2561" s="7">
        <v>37054455</v>
      </c>
    </row>
    <row r="2562" spans="1:10" ht="45" customHeight="1" x14ac:dyDescent="0.25">
      <c r="G2562" s="131" t="s">
        <v>4800</v>
      </c>
      <c r="H2562" s="131"/>
    </row>
    <row r="2563" spans="1:10" ht="20.100000000000001" customHeight="1" x14ac:dyDescent="0.25">
      <c r="G2563" s="131" t="s">
        <v>2101</v>
      </c>
      <c r="H2563" s="131"/>
    </row>
    <row r="2564" spans="1:10" ht="20.100000000000001" customHeight="1" x14ac:dyDescent="0.25">
      <c r="A2564" s="6" t="s">
        <v>1326</v>
      </c>
      <c r="B2564" s="6" t="s">
        <v>7125</v>
      </c>
      <c r="J2564" s="8">
        <v>74108910</v>
      </c>
    </row>
    <row r="2565" spans="1:10" ht="20.100000000000001" customHeight="1" x14ac:dyDescent="0.25">
      <c r="A2565" s="5" t="s">
        <v>1326</v>
      </c>
      <c r="C2565" s="11" t="s">
        <v>9</v>
      </c>
      <c r="D2565" s="11" t="s">
        <v>20</v>
      </c>
      <c r="E2565" s="11" t="s">
        <v>4883</v>
      </c>
      <c r="F2565" s="11" t="s">
        <v>1881</v>
      </c>
      <c r="G2565" s="131" t="s">
        <v>21</v>
      </c>
      <c r="H2565" s="131"/>
      <c r="J2565" s="7">
        <v>74108910</v>
      </c>
    </row>
    <row r="2566" spans="1:10" ht="45" customHeight="1" x14ac:dyDescent="0.25">
      <c r="G2566" s="131" t="s">
        <v>4801</v>
      </c>
      <c r="H2566" s="131"/>
    </row>
    <row r="2567" spans="1:10" ht="20.100000000000001" customHeight="1" x14ac:dyDescent="0.25">
      <c r="G2567" s="131" t="s">
        <v>2101</v>
      </c>
      <c r="H2567" s="131"/>
    </row>
    <row r="2568" spans="1:10" ht="20.100000000000001" customHeight="1" x14ac:dyDescent="0.25">
      <c r="A2568" s="6" t="s">
        <v>1331</v>
      </c>
      <c r="B2568" s="6" t="s">
        <v>1332</v>
      </c>
      <c r="J2568" s="8">
        <v>63280000</v>
      </c>
    </row>
    <row r="2569" spans="1:10" ht="30" customHeight="1" x14ac:dyDescent="0.25">
      <c r="A2569" s="5" t="s">
        <v>1331</v>
      </c>
      <c r="C2569" s="11" t="s">
        <v>9</v>
      </c>
      <c r="D2569" s="11" t="s">
        <v>20</v>
      </c>
      <c r="E2569" s="11" t="s">
        <v>4883</v>
      </c>
      <c r="F2569" s="11" t="s">
        <v>1881</v>
      </c>
      <c r="G2569" s="131" t="s">
        <v>396</v>
      </c>
      <c r="H2569" s="131"/>
      <c r="J2569" s="7">
        <v>63280000</v>
      </c>
    </row>
    <row r="2570" spans="1:10" ht="30" customHeight="1" x14ac:dyDescent="0.25">
      <c r="G2570" s="131" t="s">
        <v>4849</v>
      </c>
      <c r="H2570" s="131"/>
    </row>
    <row r="2571" spans="1:10" ht="20.100000000000001" customHeight="1" x14ac:dyDescent="0.25">
      <c r="G2571" s="131" t="s">
        <v>4884</v>
      </c>
      <c r="H2571" s="131"/>
    </row>
    <row r="2572" spans="1:10" ht="20.100000000000001" customHeight="1" x14ac:dyDescent="0.25">
      <c r="A2572" s="6" t="s">
        <v>1759</v>
      </c>
      <c r="B2572" s="6" t="s">
        <v>1760</v>
      </c>
      <c r="J2572" s="10">
        <v>76121083</v>
      </c>
    </row>
    <row r="2573" spans="1:10" ht="20.100000000000001" customHeight="1" x14ac:dyDescent="0.25">
      <c r="A2573" s="6" t="s">
        <v>1761</v>
      </c>
      <c r="B2573" s="6" t="s">
        <v>1762</v>
      </c>
      <c r="J2573" s="12">
        <v>20370083</v>
      </c>
    </row>
    <row r="2574" spans="1:10" ht="20.100000000000001" customHeight="1" x14ac:dyDescent="0.25">
      <c r="A2574" s="6" t="s">
        <v>1767</v>
      </c>
      <c r="B2574" s="6" t="s">
        <v>7149</v>
      </c>
      <c r="J2574" s="9">
        <v>20370083</v>
      </c>
    </row>
    <row r="2575" spans="1:10" ht="20.100000000000001" customHeight="1" x14ac:dyDescent="0.25">
      <c r="A2575" s="5" t="s">
        <v>1767</v>
      </c>
      <c r="C2575" s="11" t="s">
        <v>9</v>
      </c>
      <c r="D2575" s="11" t="s">
        <v>41</v>
      </c>
      <c r="E2575" s="11" t="s">
        <v>4883</v>
      </c>
      <c r="F2575" s="11" t="s">
        <v>1881</v>
      </c>
      <c r="G2575" s="131" t="s">
        <v>21</v>
      </c>
      <c r="H2575" s="131"/>
      <c r="J2575" s="7">
        <v>14194340</v>
      </c>
    </row>
    <row r="2576" spans="1:10" ht="60" customHeight="1" x14ac:dyDescent="0.25">
      <c r="G2576" s="131" t="s">
        <v>4802</v>
      </c>
      <c r="H2576" s="131"/>
    </row>
    <row r="2577" spans="1:10" ht="20.100000000000001" customHeight="1" x14ac:dyDescent="0.25">
      <c r="G2577" s="131" t="s">
        <v>2101</v>
      </c>
      <c r="H2577" s="131"/>
    </row>
    <row r="2578" spans="1:10" ht="20.100000000000001" customHeight="1" x14ac:dyDescent="0.25">
      <c r="A2578" s="5" t="s">
        <v>1767</v>
      </c>
      <c r="C2578" s="11" t="s">
        <v>9</v>
      </c>
      <c r="D2578" s="11" t="s">
        <v>41</v>
      </c>
      <c r="E2578" s="11" t="s">
        <v>4883</v>
      </c>
      <c r="F2578" s="11" t="s">
        <v>1278</v>
      </c>
      <c r="G2578" s="131" t="s">
        <v>21</v>
      </c>
      <c r="H2578" s="131"/>
      <c r="J2578" s="7">
        <v>6175743</v>
      </c>
    </row>
    <row r="2579" spans="1:10" ht="60" customHeight="1" x14ac:dyDescent="0.25">
      <c r="G2579" s="131" t="s">
        <v>4803</v>
      </c>
      <c r="H2579" s="131"/>
    </row>
    <row r="2580" spans="1:10" ht="20.100000000000001" customHeight="1" x14ac:dyDescent="0.25">
      <c r="G2580" s="131" t="s">
        <v>2101</v>
      </c>
      <c r="H2580" s="131"/>
    </row>
    <row r="2581" spans="1:10" ht="20.100000000000001" customHeight="1" x14ac:dyDescent="0.25">
      <c r="A2581" s="6" t="s">
        <v>1778</v>
      </c>
      <c r="B2581" s="6" t="s">
        <v>1779</v>
      </c>
      <c r="J2581" s="8">
        <v>2000000</v>
      </c>
    </row>
    <row r="2582" spans="1:10" ht="20.100000000000001" customHeight="1" x14ac:dyDescent="0.25">
      <c r="A2582" s="5" t="s">
        <v>1782</v>
      </c>
      <c r="C2582" s="11" t="s">
        <v>9</v>
      </c>
      <c r="D2582" s="11" t="s">
        <v>59</v>
      </c>
      <c r="E2582" s="11" t="s">
        <v>4883</v>
      </c>
      <c r="F2582" s="11" t="s">
        <v>12</v>
      </c>
      <c r="G2582" s="131" t="s">
        <v>7152</v>
      </c>
      <c r="H2582" s="131"/>
      <c r="J2582" s="7">
        <v>2000000</v>
      </c>
    </row>
    <row r="2583" spans="1:10" ht="20.100000000000001" customHeight="1" x14ac:dyDescent="0.25">
      <c r="A2583" s="6" t="s">
        <v>1784</v>
      </c>
      <c r="B2583" s="6" t="s">
        <v>1785</v>
      </c>
      <c r="J2583" s="8">
        <v>53751000</v>
      </c>
    </row>
    <row r="2584" spans="1:10" ht="20.100000000000001" customHeight="1" x14ac:dyDescent="0.25">
      <c r="A2584" s="5" t="s">
        <v>1786</v>
      </c>
      <c r="C2584" s="11" t="s">
        <v>9</v>
      </c>
      <c r="D2584" s="11" t="s">
        <v>59</v>
      </c>
      <c r="E2584" s="11" t="s">
        <v>4883</v>
      </c>
      <c r="F2584" s="11" t="s">
        <v>12</v>
      </c>
      <c r="G2584" s="131" t="s">
        <v>61</v>
      </c>
      <c r="H2584" s="131"/>
      <c r="J2584" s="7">
        <v>33841000</v>
      </c>
    </row>
    <row r="2585" spans="1:10" ht="20.100000000000001" customHeight="1" x14ac:dyDescent="0.25">
      <c r="A2585" s="5" t="s">
        <v>1792</v>
      </c>
      <c r="C2585" s="11" t="s">
        <v>9</v>
      </c>
      <c r="D2585" s="11" t="s">
        <v>59</v>
      </c>
      <c r="E2585" s="11" t="s">
        <v>4883</v>
      </c>
      <c r="F2585" s="11" t="s">
        <v>12</v>
      </c>
      <c r="G2585" s="131" t="s">
        <v>7156</v>
      </c>
      <c r="H2585" s="131"/>
      <c r="J2585" s="7">
        <v>19910000</v>
      </c>
    </row>
    <row r="2586" spans="1:10" ht="30" customHeight="1" x14ac:dyDescent="0.25">
      <c r="G2586" s="131" t="s">
        <v>4572</v>
      </c>
      <c r="H2586" s="131"/>
    </row>
    <row r="2589" spans="1:10" ht="15.75" thickBot="1" x14ac:dyDescent="0.3">
      <c r="A2589" s="4" t="s">
        <v>4885</v>
      </c>
      <c r="B2589" s="84"/>
      <c r="C2589" s="84"/>
      <c r="D2589" s="84"/>
      <c r="E2589" s="84"/>
      <c r="F2589" s="84"/>
      <c r="G2589" s="84"/>
      <c r="H2589" s="84"/>
      <c r="I2589" s="84"/>
      <c r="J2589" s="14">
        <v>28865000000</v>
      </c>
    </row>
    <row r="2591" spans="1:10" x14ac:dyDescent="0.25">
      <c r="A2591" s="87" t="s">
        <v>4886</v>
      </c>
      <c r="B2591" s="88"/>
      <c r="C2591" s="88"/>
      <c r="D2591" s="88"/>
      <c r="E2591" s="88"/>
      <c r="F2591" s="88"/>
      <c r="G2591" s="88"/>
      <c r="H2591" s="88"/>
    </row>
    <row r="2593" spans="1:10" x14ac:dyDescent="0.25">
      <c r="A2593" s="132" t="s">
        <v>2092</v>
      </c>
      <c r="B2593" s="132"/>
      <c r="C2593" s="132"/>
      <c r="D2593" s="132"/>
      <c r="E2593" s="132"/>
      <c r="F2593" s="132"/>
      <c r="G2593" s="132"/>
      <c r="H2593" s="132"/>
      <c r="I2593" s="132"/>
      <c r="J2593" s="132"/>
    </row>
    <row r="2595" spans="1:10" x14ac:dyDescent="0.25">
      <c r="D2595" s="3" t="s">
        <v>2140</v>
      </c>
      <c r="E2595" s="3" t="s">
        <v>2100</v>
      </c>
    </row>
    <row r="2596" spans="1:10" ht="15.75" thickBot="1" x14ac:dyDescent="0.3">
      <c r="F2596" s="3" t="s">
        <v>2103</v>
      </c>
      <c r="J2596" s="14">
        <v>3837306425</v>
      </c>
    </row>
    <row r="2597" spans="1:10" x14ac:dyDescent="0.25">
      <c r="D2597" s="85" t="s">
        <v>9</v>
      </c>
      <c r="E2597" s="85" t="s">
        <v>2139</v>
      </c>
      <c r="J2597" s="7">
        <v>3614294925</v>
      </c>
    </row>
    <row r="2598" spans="1:10" x14ac:dyDescent="0.25">
      <c r="D2598" s="5" t="s">
        <v>16</v>
      </c>
      <c r="E2598" s="5" t="s">
        <v>2145</v>
      </c>
      <c r="J2598" s="7">
        <v>223011500</v>
      </c>
    </row>
    <row r="2601" spans="1:10" x14ac:dyDescent="0.25">
      <c r="A2601" s="132" t="s">
        <v>2091</v>
      </c>
      <c r="B2601" s="132"/>
      <c r="C2601" s="132"/>
      <c r="D2601" s="132"/>
      <c r="E2601" s="132"/>
      <c r="F2601" s="132"/>
      <c r="G2601" s="132"/>
      <c r="H2601" s="132"/>
      <c r="I2601" s="132"/>
      <c r="J2601" s="132"/>
    </row>
    <row r="2602" spans="1:10" x14ac:dyDescent="0.25">
      <c r="A2602" s="86" t="s">
        <v>2097</v>
      </c>
      <c r="C2602" s="86" t="s">
        <v>2098</v>
      </c>
      <c r="D2602" s="86" t="s">
        <v>3</v>
      </c>
      <c r="E2602" s="86" t="s">
        <v>2099</v>
      </c>
      <c r="F2602" s="86" t="s">
        <v>1880</v>
      </c>
      <c r="G2602" s="6" t="s">
        <v>2100</v>
      </c>
      <c r="J2602" s="86" t="s">
        <v>8713</v>
      </c>
    </row>
    <row r="2604" spans="1:10" ht="15.75" thickBot="1" x14ac:dyDescent="0.3">
      <c r="G2604" s="13" t="s">
        <v>2103</v>
      </c>
      <c r="J2604" s="14">
        <v>3837306425</v>
      </c>
    </row>
    <row r="2605" spans="1:10" ht="20.100000000000001" customHeight="1" x14ac:dyDescent="0.25">
      <c r="A2605" s="6" t="s">
        <v>1232</v>
      </c>
      <c r="B2605" s="6" t="s">
        <v>1233</v>
      </c>
      <c r="J2605" s="10">
        <v>2651129071</v>
      </c>
    </row>
    <row r="2606" spans="1:10" ht="20.100000000000001" customHeight="1" x14ac:dyDescent="0.25">
      <c r="A2606" s="6" t="s">
        <v>9</v>
      </c>
      <c r="B2606" s="6" t="s">
        <v>1237</v>
      </c>
      <c r="J2606" s="9">
        <v>958911400</v>
      </c>
    </row>
    <row r="2607" spans="1:10" ht="20.100000000000001" customHeight="1" x14ac:dyDescent="0.25">
      <c r="A2607" s="5" t="s">
        <v>1240</v>
      </c>
      <c r="C2607" s="11" t="s">
        <v>9</v>
      </c>
      <c r="D2607" s="11" t="s">
        <v>10</v>
      </c>
      <c r="E2607" s="11" t="s">
        <v>4887</v>
      </c>
      <c r="F2607" s="11" t="s">
        <v>12</v>
      </c>
      <c r="G2607" s="131" t="s">
        <v>7116</v>
      </c>
      <c r="H2607" s="131"/>
      <c r="J2607" s="7">
        <v>943911400</v>
      </c>
    </row>
    <row r="2608" spans="1:10" ht="20.100000000000001" customHeight="1" x14ac:dyDescent="0.25">
      <c r="A2608" s="5" t="s">
        <v>1254</v>
      </c>
      <c r="C2608" s="11" t="s">
        <v>9</v>
      </c>
      <c r="D2608" s="11" t="s">
        <v>10</v>
      </c>
      <c r="E2608" s="11" t="s">
        <v>4887</v>
      </c>
      <c r="F2608" s="11" t="s">
        <v>12</v>
      </c>
      <c r="G2608" s="131" t="s">
        <v>7117</v>
      </c>
      <c r="H2608" s="131"/>
      <c r="J2608" s="7">
        <v>15000000</v>
      </c>
    </row>
    <row r="2609" spans="1:10" ht="20.100000000000001" customHeight="1" x14ac:dyDescent="0.25">
      <c r="A2609" s="6" t="s">
        <v>1257</v>
      </c>
      <c r="B2609" s="6" t="s">
        <v>1258</v>
      </c>
      <c r="J2609" s="8">
        <v>18000000</v>
      </c>
    </row>
    <row r="2610" spans="1:10" ht="20.100000000000001" customHeight="1" x14ac:dyDescent="0.25">
      <c r="A2610" s="5" t="s">
        <v>1261</v>
      </c>
      <c r="C2610" s="11" t="s">
        <v>9</v>
      </c>
      <c r="D2610" s="11" t="s">
        <v>10</v>
      </c>
      <c r="E2610" s="11" t="s">
        <v>4887</v>
      </c>
      <c r="F2610" s="11" t="s">
        <v>12</v>
      </c>
      <c r="G2610" s="131" t="s">
        <v>13</v>
      </c>
      <c r="H2610" s="131"/>
      <c r="J2610" s="7">
        <v>18000000</v>
      </c>
    </row>
    <row r="2611" spans="1:10" ht="20.100000000000001" customHeight="1" x14ac:dyDescent="0.25">
      <c r="A2611" s="6" t="s">
        <v>1279</v>
      </c>
      <c r="B2611" s="6" t="s">
        <v>1280</v>
      </c>
      <c r="J2611" s="8">
        <v>1149375000</v>
      </c>
    </row>
    <row r="2612" spans="1:10" ht="20.100000000000001" customHeight="1" x14ac:dyDescent="0.25">
      <c r="A2612" s="5" t="s">
        <v>1282</v>
      </c>
      <c r="C2612" s="11" t="s">
        <v>9</v>
      </c>
      <c r="D2612" s="11" t="s">
        <v>10</v>
      </c>
      <c r="E2612" s="11" t="s">
        <v>4887</v>
      </c>
      <c r="F2612" s="11" t="s">
        <v>12</v>
      </c>
      <c r="G2612" s="131" t="s">
        <v>1283</v>
      </c>
      <c r="H2612" s="131"/>
      <c r="J2612" s="7">
        <v>340200000</v>
      </c>
    </row>
    <row r="2613" spans="1:10" ht="20.100000000000001" customHeight="1" x14ac:dyDescent="0.25">
      <c r="A2613" s="5" t="s">
        <v>1286</v>
      </c>
      <c r="C2613" s="11" t="s">
        <v>9</v>
      </c>
      <c r="D2613" s="11" t="s">
        <v>10</v>
      </c>
      <c r="E2613" s="11" t="s">
        <v>4887</v>
      </c>
      <c r="F2613" s="11" t="s">
        <v>12</v>
      </c>
      <c r="G2613" s="131" t="s">
        <v>1287</v>
      </c>
      <c r="H2613" s="131"/>
      <c r="J2613" s="7">
        <v>399852000</v>
      </c>
    </row>
    <row r="2614" spans="1:10" ht="20.100000000000001" customHeight="1" x14ac:dyDescent="0.25">
      <c r="A2614" s="5" t="s">
        <v>1290</v>
      </c>
      <c r="C2614" s="11" t="s">
        <v>16</v>
      </c>
      <c r="D2614" s="11" t="s">
        <v>10</v>
      </c>
      <c r="E2614" s="11" t="s">
        <v>4887</v>
      </c>
      <c r="F2614" s="11" t="s">
        <v>12</v>
      </c>
      <c r="G2614" s="131" t="s">
        <v>17</v>
      </c>
      <c r="H2614" s="131"/>
      <c r="J2614" s="7">
        <v>164700000</v>
      </c>
    </row>
    <row r="2615" spans="1:10" ht="20.100000000000001" customHeight="1" x14ac:dyDescent="0.25">
      <c r="A2615" s="5" t="s">
        <v>1293</v>
      </c>
      <c r="C2615" s="11" t="s">
        <v>9</v>
      </c>
      <c r="D2615" s="11" t="s">
        <v>10</v>
      </c>
      <c r="E2615" s="11" t="s">
        <v>4887</v>
      </c>
      <c r="F2615" s="11" t="s">
        <v>12</v>
      </c>
      <c r="G2615" s="131" t="s">
        <v>18</v>
      </c>
      <c r="H2615" s="131"/>
      <c r="J2615" s="7">
        <v>137580000</v>
      </c>
    </row>
    <row r="2616" spans="1:10" ht="20.100000000000001" customHeight="1" x14ac:dyDescent="0.25">
      <c r="A2616" s="5" t="s">
        <v>1296</v>
      </c>
      <c r="C2616" s="11" t="s">
        <v>9</v>
      </c>
      <c r="D2616" s="11" t="s">
        <v>10</v>
      </c>
      <c r="E2616" s="11" t="s">
        <v>4887</v>
      </c>
      <c r="F2616" s="11" t="s">
        <v>12</v>
      </c>
      <c r="G2616" s="131" t="s">
        <v>19</v>
      </c>
      <c r="H2616" s="131"/>
      <c r="J2616" s="7">
        <v>107043000</v>
      </c>
    </row>
    <row r="2617" spans="1:10" ht="20.100000000000001" customHeight="1" x14ac:dyDescent="0.25">
      <c r="A2617" s="6" t="s">
        <v>1299</v>
      </c>
      <c r="B2617" s="6" t="s">
        <v>1300</v>
      </c>
      <c r="J2617" s="10">
        <v>191254674</v>
      </c>
    </row>
    <row r="2618" spans="1:10" ht="20.100000000000001" customHeight="1" x14ac:dyDescent="0.25">
      <c r="A2618" s="6" t="s">
        <v>1303</v>
      </c>
      <c r="B2618" s="6" t="s">
        <v>7118</v>
      </c>
      <c r="J2618" s="9">
        <v>181446742</v>
      </c>
    </row>
    <row r="2619" spans="1:10" ht="20.100000000000001" customHeight="1" x14ac:dyDescent="0.25">
      <c r="A2619" s="5" t="s">
        <v>1303</v>
      </c>
      <c r="C2619" s="11" t="s">
        <v>9</v>
      </c>
      <c r="D2619" s="11" t="s">
        <v>20</v>
      </c>
      <c r="E2619" s="11" t="s">
        <v>4887</v>
      </c>
      <c r="F2619" s="11" t="s">
        <v>1881</v>
      </c>
      <c r="G2619" s="131" t="s">
        <v>21</v>
      </c>
      <c r="H2619" s="131"/>
      <c r="J2619" s="7">
        <v>181446742</v>
      </c>
    </row>
    <row r="2620" spans="1:10" ht="60" customHeight="1" x14ac:dyDescent="0.25">
      <c r="G2620" s="131" t="s">
        <v>4797</v>
      </c>
      <c r="H2620" s="131"/>
    </row>
    <row r="2621" spans="1:10" ht="20.100000000000001" customHeight="1" x14ac:dyDescent="0.25">
      <c r="G2621" s="131" t="s">
        <v>2101</v>
      </c>
      <c r="H2621" s="131"/>
    </row>
    <row r="2622" spans="1:10" ht="20.100000000000001" customHeight="1" x14ac:dyDescent="0.25">
      <c r="A2622" s="6" t="s">
        <v>1316</v>
      </c>
      <c r="B2622" s="6" t="s">
        <v>7122</v>
      </c>
      <c r="J2622" s="8">
        <v>9807932</v>
      </c>
    </row>
    <row r="2623" spans="1:10" ht="20.100000000000001" customHeight="1" x14ac:dyDescent="0.25">
      <c r="A2623" s="5" t="s">
        <v>1316</v>
      </c>
      <c r="C2623" s="11" t="s">
        <v>9</v>
      </c>
      <c r="D2623" s="11" t="s">
        <v>20</v>
      </c>
      <c r="E2623" s="11" t="s">
        <v>4887</v>
      </c>
      <c r="F2623" s="11" t="s">
        <v>1881</v>
      </c>
      <c r="G2623" s="131" t="s">
        <v>23</v>
      </c>
      <c r="H2623" s="131"/>
      <c r="J2623" s="7">
        <v>9807932</v>
      </c>
    </row>
    <row r="2624" spans="1:10" ht="30" customHeight="1" x14ac:dyDescent="0.25">
      <c r="G2624" s="131" t="s">
        <v>4798</v>
      </c>
      <c r="H2624" s="131"/>
    </row>
    <row r="2625" spans="1:10" ht="20.100000000000001" customHeight="1" x14ac:dyDescent="0.25">
      <c r="G2625" s="131" t="s">
        <v>2102</v>
      </c>
      <c r="H2625" s="131"/>
    </row>
    <row r="2626" spans="1:10" ht="20.100000000000001" customHeight="1" x14ac:dyDescent="0.25">
      <c r="A2626" s="6" t="s">
        <v>1319</v>
      </c>
      <c r="B2626" s="6" t="s">
        <v>1320</v>
      </c>
      <c r="J2626" s="10">
        <v>333587997</v>
      </c>
    </row>
    <row r="2627" spans="1:10" ht="20.100000000000001" customHeight="1" x14ac:dyDescent="0.25">
      <c r="A2627" s="6" t="s">
        <v>1322</v>
      </c>
      <c r="B2627" s="6" t="s">
        <v>7123</v>
      </c>
      <c r="J2627" s="9">
        <v>99648589</v>
      </c>
    </row>
    <row r="2628" spans="1:10" ht="20.100000000000001" customHeight="1" x14ac:dyDescent="0.25">
      <c r="A2628" s="5" t="s">
        <v>1322</v>
      </c>
      <c r="C2628" s="11" t="s">
        <v>9</v>
      </c>
      <c r="D2628" s="11" t="s">
        <v>20</v>
      </c>
      <c r="E2628" s="11" t="s">
        <v>4887</v>
      </c>
      <c r="F2628" s="11" t="s">
        <v>1881</v>
      </c>
      <c r="G2628" s="131" t="s">
        <v>21</v>
      </c>
      <c r="H2628" s="131"/>
      <c r="J2628" s="7">
        <v>99648589</v>
      </c>
    </row>
    <row r="2629" spans="1:10" ht="60" customHeight="1" x14ac:dyDescent="0.25">
      <c r="G2629" s="131" t="s">
        <v>4799</v>
      </c>
      <c r="H2629" s="131"/>
    </row>
    <row r="2630" spans="1:10" ht="20.100000000000001" customHeight="1" x14ac:dyDescent="0.25">
      <c r="G2630" s="131" t="s">
        <v>2101</v>
      </c>
      <c r="H2630" s="131"/>
    </row>
    <row r="2631" spans="1:10" ht="20.100000000000001" customHeight="1" x14ac:dyDescent="0.25">
      <c r="A2631" s="6" t="s">
        <v>1324</v>
      </c>
      <c r="B2631" s="6" t="s">
        <v>7124</v>
      </c>
      <c r="J2631" s="8">
        <v>29423796</v>
      </c>
    </row>
    <row r="2632" spans="1:10" ht="20.100000000000001" customHeight="1" x14ac:dyDescent="0.25">
      <c r="A2632" s="5" t="s">
        <v>1324</v>
      </c>
      <c r="C2632" s="11" t="s">
        <v>9</v>
      </c>
      <c r="D2632" s="11" t="s">
        <v>20</v>
      </c>
      <c r="E2632" s="11" t="s">
        <v>4887</v>
      </c>
      <c r="F2632" s="11" t="s">
        <v>1881</v>
      </c>
      <c r="G2632" s="131" t="s">
        <v>21</v>
      </c>
      <c r="H2632" s="131"/>
      <c r="J2632" s="7">
        <v>29423796</v>
      </c>
    </row>
    <row r="2633" spans="1:10" ht="45" customHeight="1" x14ac:dyDescent="0.25">
      <c r="G2633" s="131" t="s">
        <v>4800</v>
      </c>
      <c r="H2633" s="131"/>
    </row>
    <row r="2634" spans="1:10" ht="20.100000000000001" customHeight="1" x14ac:dyDescent="0.25">
      <c r="G2634" s="131" t="s">
        <v>2101</v>
      </c>
      <c r="H2634" s="131"/>
    </row>
    <row r="2635" spans="1:10" ht="20.100000000000001" customHeight="1" x14ac:dyDescent="0.25">
      <c r="A2635" s="6" t="s">
        <v>1326</v>
      </c>
      <c r="B2635" s="6" t="s">
        <v>7125</v>
      </c>
      <c r="J2635" s="8">
        <v>58847592</v>
      </c>
    </row>
    <row r="2636" spans="1:10" ht="20.100000000000001" customHeight="1" x14ac:dyDescent="0.25">
      <c r="A2636" s="5" t="s">
        <v>1326</v>
      </c>
      <c r="C2636" s="11" t="s">
        <v>9</v>
      </c>
      <c r="D2636" s="11" t="s">
        <v>20</v>
      </c>
      <c r="E2636" s="11" t="s">
        <v>4887</v>
      </c>
      <c r="F2636" s="11" t="s">
        <v>1881</v>
      </c>
      <c r="G2636" s="131" t="s">
        <v>21</v>
      </c>
      <c r="H2636" s="131"/>
      <c r="J2636" s="7">
        <v>58847592</v>
      </c>
    </row>
    <row r="2637" spans="1:10" ht="45" customHeight="1" x14ac:dyDescent="0.25">
      <c r="G2637" s="131" t="s">
        <v>4801</v>
      </c>
      <c r="H2637" s="131"/>
    </row>
    <row r="2638" spans="1:10" ht="20.100000000000001" customHeight="1" x14ac:dyDescent="0.25">
      <c r="G2638" s="131" t="s">
        <v>2101</v>
      </c>
      <c r="H2638" s="131"/>
    </row>
    <row r="2639" spans="1:10" ht="20.100000000000001" customHeight="1" x14ac:dyDescent="0.25">
      <c r="A2639" s="6" t="s">
        <v>1331</v>
      </c>
      <c r="B2639" s="6" t="s">
        <v>1332</v>
      </c>
      <c r="J2639" s="8">
        <v>145668020</v>
      </c>
    </row>
    <row r="2640" spans="1:10" ht="30" customHeight="1" x14ac:dyDescent="0.25">
      <c r="A2640" s="5" t="s">
        <v>1331</v>
      </c>
      <c r="C2640" s="11" t="s">
        <v>9</v>
      </c>
      <c r="D2640" s="11" t="s">
        <v>20</v>
      </c>
      <c r="E2640" s="11" t="s">
        <v>4887</v>
      </c>
      <c r="F2640" s="11" t="s">
        <v>1881</v>
      </c>
      <c r="G2640" s="131" t="s">
        <v>399</v>
      </c>
      <c r="H2640" s="131"/>
      <c r="J2640" s="7">
        <v>145668020</v>
      </c>
    </row>
    <row r="2641" spans="1:10" ht="30" customHeight="1" x14ac:dyDescent="0.25">
      <c r="G2641" s="131" t="s">
        <v>4849</v>
      </c>
      <c r="H2641" s="131"/>
    </row>
    <row r="2642" spans="1:10" ht="20.100000000000001" customHeight="1" x14ac:dyDescent="0.25">
      <c r="G2642" s="131" t="s">
        <v>4888</v>
      </c>
      <c r="H2642" s="131"/>
    </row>
    <row r="2643" spans="1:10" ht="20.100000000000001" customHeight="1" x14ac:dyDescent="0.25">
      <c r="A2643" s="6" t="s">
        <v>1344</v>
      </c>
      <c r="B2643" s="6" t="s">
        <v>1345</v>
      </c>
      <c r="J2643" s="10">
        <v>811118432</v>
      </c>
    </row>
    <row r="2644" spans="1:10" ht="20.100000000000001" customHeight="1" x14ac:dyDescent="0.25">
      <c r="A2644" s="6" t="s">
        <v>1231</v>
      </c>
      <c r="B2644" s="6" t="s">
        <v>3252</v>
      </c>
      <c r="J2644" s="9">
        <v>119052408</v>
      </c>
    </row>
    <row r="2645" spans="1:10" ht="20.100000000000001" customHeight="1" x14ac:dyDescent="0.25">
      <c r="A2645" s="5" t="s">
        <v>1349</v>
      </c>
      <c r="C2645" s="11" t="s">
        <v>9</v>
      </c>
      <c r="D2645" s="11" t="s">
        <v>11</v>
      </c>
      <c r="E2645" s="11" t="s">
        <v>4887</v>
      </c>
      <c r="F2645" s="11" t="s">
        <v>12</v>
      </c>
      <c r="G2645" s="131" t="s">
        <v>30</v>
      </c>
      <c r="H2645" s="131"/>
      <c r="J2645" s="7">
        <v>22875000</v>
      </c>
    </row>
    <row r="2646" spans="1:10" ht="20.100000000000001" customHeight="1" x14ac:dyDescent="0.25">
      <c r="A2646" s="5" t="s">
        <v>1353</v>
      </c>
      <c r="C2646" s="11" t="s">
        <v>9</v>
      </c>
      <c r="D2646" s="11" t="s">
        <v>11</v>
      </c>
      <c r="E2646" s="11" t="s">
        <v>4887</v>
      </c>
      <c r="F2646" s="11" t="s">
        <v>12</v>
      </c>
      <c r="G2646" s="131" t="s">
        <v>1354</v>
      </c>
      <c r="H2646" s="131"/>
      <c r="J2646" s="7">
        <v>95177408</v>
      </c>
    </row>
    <row r="2647" spans="1:10" ht="20.100000000000001" customHeight="1" x14ac:dyDescent="0.25">
      <c r="A2647" s="5" t="s">
        <v>1358</v>
      </c>
      <c r="C2647" s="11" t="s">
        <v>9</v>
      </c>
      <c r="D2647" s="11" t="s">
        <v>11</v>
      </c>
      <c r="E2647" s="11" t="s">
        <v>4887</v>
      </c>
      <c r="F2647" s="11" t="s">
        <v>12</v>
      </c>
      <c r="G2647" s="131" t="s">
        <v>32</v>
      </c>
      <c r="H2647" s="131"/>
      <c r="J2647" s="7">
        <v>1000000</v>
      </c>
    </row>
    <row r="2648" spans="1:10" ht="45" customHeight="1" x14ac:dyDescent="0.25">
      <c r="G2648" s="131" t="s">
        <v>5777</v>
      </c>
      <c r="H2648" s="131"/>
    </row>
    <row r="2649" spans="1:10" ht="20.100000000000001" customHeight="1" x14ac:dyDescent="0.25">
      <c r="A2649" s="6" t="s">
        <v>1239</v>
      </c>
      <c r="B2649" s="6" t="s">
        <v>1360</v>
      </c>
      <c r="J2649" s="8">
        <v>115879024</v>
      </c>
    </row>
    <row r="2650" spans="1:10" ht="20.100000000000001" customHeight="1" x14ac:dyDescent="0.25">
      <c r="A2650" s="5" t="s">
        <v>1361</v>
      </c>
      <c r="C2650" s="11" t="s">
        <v>9</v>
      </c>
      <c r="D2650" s="11" t="s">
        <v>11</v>
      </c>
      <c r="E2650" s="11" t="s">
        <v>4887</v>
      </c>
      <c r="F2650" s="11" t="s">
        <v>12</v>
      </c>
      <c r="G2650" s="131" t="s">
        <v>7127</v>
      </c>
      <c r="H2650" s="131"/>
      <c r="J2650" s="7">
        <v>20000000</v>
      </c>
    </row>
    <row r="2651" spans="1:10" ht="20.100000000000001" customHeight="1" x14ac:dyDescent="0.25">
      <c r="A2651" s="5" t="s">
        <v>1364</v>
      </c>
      <c r="C2651" s="11" t="s">
        <v>9</v>
      </c>
      <c r="D2651" s="11" t="s">
        <v>11</v>
      </c>
      <c r="E2651" s="11" t="s">
        <v>4887</v>
      </c>
      <c r="F2651" s="11" t="s">
        <v>12</v>
      </c>
      <c r="G2651" s="131" t="s">
        <v>1365</v>
      </c>
      <c r="H2651" s="131"/>
      <c r="J2651" s="7">
        <v>35500000</v>
      </c>
    </row>
    <row r="2652" spans="1:10" ht="20.100000000000001" customHeight="1" x14ac:dyDescent="0.25">
      <c r="A2652" s="5" t="s">
        <v>1367</v>
      </c>
      <c r="C2652" s="11" t="s">
        <v>9</v>
      </c>
      <c r="D2652" s="11" t="s">
        <v>11</v>
      </c>
      <c r="E2652" s="11" t="s">
        <v>4887</v>
      </c>
      <c r="F2652" s="11" t="s">
        <v>12</v>
      </c>
      <c r="G2652" s="131" t="s">
        <v>33</v>
      </c>
      <c r="H2652" s="131"/>
      <c r="J2652" s="7">
        <v>1145000</v>
      </c>
    </row>
    <row r="2653" spans="1:10" ht="20.100000000000001" customHeight="1" x14ac:dyDescent="0.25">
      <c r="A2653" s="5" t="s">
        <v>1369</v>
      </c>
      <c r="C2653" s="11" t="s">
        <v>9</v>
      </c>
      <c r="D2653" s="11" t="s">
        <v>11</v>
      </c>
      <c r="E2653" s="11" t="s">
        <v>4887</v>
      </c>
      <c r="F2653" s="11" t="s">
        <v>12</v>
      </c>
      <c r="G2653" s="131" t="s">
        <v>34</v>
      </c>
      <c r="H2653" s="131"/>
      <c r="J2653" s="7">
        <v>55734024</v>
      </c>
    </row>
    <row r="2654" spans="1:10" ht="20.100000000000001" customHeight="1" x14ac:dyDescent="0.25">
      <c r="A2654" s="5" t="s">
        <v>1371</v>
      </c>
      <c r="C2654" s="11" t="s">
        <v>9</v>
      </c>
      <c r="D2654" s="11" t="s">
        <v>11</v>
      </c>
      <c r="E2654" s="11" t="s">
        <v>4887</v>
      </c>
      <c r="F2654" s="11" t="s">
        <v>12</v>
      </c>
      <c r="G2654" s="131" t="s">
        <v>7128</v>
      </c>
      <c r="H2654" s="131"/>
      <c r="J2654" s="7">
        <v>3500000</v>
      </c>
    </row>
    <row r="2655" spans="1:10" ht="15" customHeight="1" x14ac:dyDescent="0.25">
      <c r="G2655" s="131" t="s">
        <v>4421</v>
      </c>
      <c r="H2655" s="131"/>
    </row>
    <row r="2656" spans="1:10" ht="20.100000000000001" customHeight="1" x14ac:dyDescent="0.25">
      <c r="A2656" s="6" t="s">
        <v>1249</v>
      </c>
      <c r="B2656" s="6" t="s">
        <v>1373</v>
      </c>
      <c r="J2656" s="8">
        <v>14010000</v>
      </c>
    </row>
    <row r="2657" spans="1:10" ht="20.100000000000001" customHeight="1" x14ac:dyDescent="0.25">
      <c r="A2657" s="5" t="s">
        <v>1376</v>
      </c>
      <c r="C2657" s="11" t="s">
        <v>9</v>
      </c>
      <c r="D2657" s="11" t="s">
        <v>11</v>
      </c>
      <c r="E2657" s="11" t="s">
        <v>4887</v>
      </c>
      <c r="F2657" s="11" t="s">
        <v>12</v>
      </c>
      <c r="G2657" s="131" t="s">
        <v>3480</v>
      </c>
      <c r="H2657" s="131"/>
      <c r="J2657" s="7">
        <v>4850000</v>
      </c>
    </row>
    <row r="2658" spans="1:10" ht="20.100000000000001" customHeight="1" x14ac:dyDescent="0.25">
      <c r="A2658" s="5" t="s">
        <v>1380</v>
      </c>
      <c r="C2658" s="11" t="s">
        <v>9</v>
      </c>
      <c r="D2658" s="11" t="s">
        <v>11</v>
      </c>
      <c r="E2658" s="11" t="s">
        <v>4887</v>
      </c>
      <c r="F2658" s="11" t="s">
        <v>12</v>
      </c>
      <c r="G2658" s="131" t="s">
        <v>1381</v>
      </c>
      <c r="H2658" s="131"/>
      <c r="J2658" s="7">
        <v>8600000</v>
      </c>
    </row>
    <row r="2659" spans="1:10" ht="20.100000000000001" customHeight="1" x14ac:dyDescent="0.25">
      <c r="A2659" s="5" t="s">
        <v>1386</v>
      </c>
      <c r="C2659" s="11" t="s">
        <v>9</v>
      </c>
      <c r="D2659" s="11" t="s">
        <v>11</v>
      </c>
      <c r="E2659" s="11" t="s">
        <v>4887</v>
      </c>
      <c r="F2659" s="11" t="s">
        <v>12</v>
      </c>
      <c r="G2659" s="131" t="s">
        <v>36</v>
      </c>
      <c r="H2659" s="131"/>
      <c r="J2659" s="7">
        <v>500000</v>
      </c>
    </row>
    <row r="2660" spans="1:10" ht="30" customHeight="1" x14ac:dyDescent="0.25">
      <c r="A2660" s="5" t="s">
        <v>1388</v>
      </c>
      <c r="C2660" s="11" t="s">
        <v>9</v>
      </c>
      <c r="D2660" s="11" t="s">
        <v>11</v>
      </c>
      <c r="E2660" s="11" t="s">
        <v>4887</v>
      </c>
      <c r="F2660" s="11" t="s">
        <v>12</v>
      </c>
      <c r="G2660" s="131" t="s">
        <v>1389</v>
      </c>
      <c r="H2660" s="131"/>
      <c r="J2660" s="7">
        <v>60000</v>
      </c>
    </row>
    <row r="2661" spans="1:10" ht="45" customHeight="1" x14ac:dyDescent="0.25">
      <c r="G2661" s="131" t="s">
        <v>4573</v>
      </c>
      <c r="H2661" s="131"/>
    </row>
    <row r="2662" spans="1:10" ht="20.100000000000001" customHeight="1" x14ac:dyDescent="0.25">
      <c r="A2662" s="6" t="s">
        <v>1393</v>
      </c>
      <c r="B2662" s="6" t="s">
        <v>1394</v>
      </c>
      <c r="J2662" s="8">
        <v>201435000</v>
      </c>
    </row>
    <row r="2663" spans="1:10" ht="20.100000000000001" customHeight="1" x14ac:dyDescent="0.25">
      <c r="A2663" s="5" t="s">
        <v>1400</v>
      </c>
      <c r="C2663" s="11" t="s">
        <v>9</v>
      </c>
      <c r="D2663" s="11" t="s">
        <v>11</v>
      </c>
      <c r="E2663" s="11" t="s">
        <v>4887</v>
      </c>
      <c r="F2663" s="11" t="s">
        <v>12</v>
      </c>
      <c r="G2663" s="131" t="s">
        <v>3477</v>
      </c>
      <c r="H2663" s="131"/>
      <c r="J2663" s="7">
        <v>10000000</v>
      </c>
    </row>
    <row r="2664" spans="1:10" ht="75" customHeight="1" x14ac:dyDescent="0.25">
      <c r="G2664" s="131" t="s">
        <v>7184</v>
      </c>
      <c r="H2664" s="131"/>
    </row>
    <row r="2665" spans="1:10" ht="20.100000000000001" customHeight="1" x14ac:dyDescent="0.25">
      <c r="A2665" s="5" t="s">
        <v>1402</v>
      </c>
      <c r="C2665" s="11" t="s">
        <v>9</v>
      </c>
      <c r="D2665" s="11" t="s">
        <v>11</v>
      </c>
      <c r="E2665" s="11" t="s">
        <v>4887</v>
      </c>
      <c r="F2665" s="11" t="s">
        <v>12</v>
      </c>
      <c r="G2665" s="131" t="s">
        <v>1403</v>
      </c>
      <c r="H2665" s="131"/>
      <c r="J2665" s="7">
        <v>9315000</v>
      </c>
    </row>
    <row r="2666" spans="1:10" ht="60" customHeight="1" x14ac:dyDescent="0.25">
      <c r="G2666" s="131" t="s">
        <v>5779</v>
      </c>
      <c r="H2666" s="131"/>
    </row>
    <row r="2667" spans="1:10" ht="20.100000000000001" customHeight="1" x14ac:dyDescent="0.25">
      <c r="A2667" s="5" t="s">
        <v>1405</v>
      </c>
      <c r="C2667" s="11" t="s">
        <v>9</v>
      </c>
      <c r="D2667" s="11" t="s">
        <v>11</v>
      </c>
      <c r="E2667" s="11" t="s">
        <v>4887</v>
      </c>
      <c r="F2667" s="11" t="s">
        <v>12</v>
      </c>
      <c r="G2667" s="131" t="s">
        <v>1406</v>
      </c>
      <c r="H2667" s="131"/>
      <c r="J2667" s="7">
        <v>4000000</v>
      </c>
    </row>
    <row r="2668" spans="1:10" ht="75" customHeight="1" x14ac:dyDescent="0.25">
      <c r="G2668" s="131" t="s">
        <v>5780</v>
      </c>
      <c r="H2668" s="131"/>
    </row>
    <row r="2669" spans="1:10" ht="20.100000000000001" customHeight="1" x14ac:dyDescent="0.25">
      <c r="A2669" s="5" t="s">
        <v>1408</v>
      </c>
      <c r="C2669" s="11" t="s">
        <v>9</v>
      </c>
      <c r="D2669" s="11" t="s">
        <v>11</v>
      </c>
      <c r="E2669" s="11" t="s">
        <v>4887</v>
      </c>
      <c r="F2669" s="11" t="s">
        <v>12</v>
      </c>
      <c r="G2669" s="131" t="s">
        <v>1409</v>
      </c>
      <c r="H2669" s="131"/>
      <c r="J2669" s="7">
        <v>60000000</v>
      </c>
    </row>
    <row r="2670" spans="1:10" ht="75" customHeight="1" x14ac:dyDescent="0.25">
      <c r="G2670" s="131" t="s">
        <v>7185</v>
      </c>
      <c r="H2670" s="131"/>
    </row>
    <row r="2671" spans="1:10" ht="20.100000000000001" customHeight="1" x14ac:dyDescent="0.25">
      <c r="A2671" s="5" t="s">
        <v>1411</v>
      </c>
      <c r="C2671" s="11" t="s">
        <v>9</v>
      </c>
      <c r="D2671" s="11" t="s">
        <v>11</v>
      </c>
      <c r="E2671" s="11" t="s">
        <v>4887</v>
      </c>
      <c r="F2671" s="11" t="s">
        <v>12</v>
      </c>
      <c r="G2671" s="131" t="s">
        <v>3478</v>
      </c>
      <c r="H2671" s="131"/>
      <c r="J2671" s="7">
        <v>98300000</v>
      </c>
    </row>
    <row r="2672" spans="1:10" ht="45" customHeight="1" x14ac:dyDescent="0.25">
      <c r="G2672" s="131" t="s">
        <v>5782</v>
      </c>
      <c r="H2672" s="131"/>
    </row>
    <row r="2673" spans="1:10" ht="20.100000000000001" customHeight="1" x14ac:dyDescent="0.25">
      <c r="A2673" s="5" t="s">
        <v>1413</v>
      </c>
      <c r="C2673" s="11" t="s">
        <v>9</v>
      </c>
      <c r="D2673" s="11" t="s">
        <v>11</v>
      </c>
      <c r="E2673" s="11" t="s">
        <v>4887</v>
      </c>
      <c r="F2673" s="11" t="s">
        <v>12</v>
      </c>
      <c r="G2673" s="131" t="s">
        <v>1414</v>
      </c>
      <c r="H2673" s="131"/>
      <c r="J2673" s="7">
        <v>19820000</v>
      </c>
    </row>
    <row r="2674" spans="1:10" ht="45" customHeight="1" x14ac:dyDescent="0.25">
      <c r="G2674" s="131" t="s">
        <v>5783</v>
      </c>
      <c r="H2674" s="131"/>
    </row>
    <row r="2675" spans="1:10" ht="20.100000000000001" customHeight="1" x14ac:dyDescent="0.25">
      <c r="A2675" s="6" t="s">
        <v>1416</v>
      </c>
      <c r="B2675" s="6" t="s">
        <v>1417</v>
      </c>
      <c r="J2675" s="8">
        <v>128305000</v>
      </c>
    </row>
    <row r="2676" spans="1:10" ht="20.100000000000001" customHeight="1" x14ac:dyDescent="0.25">
      <c r="A2676" s="5" t="s">
        <v>1419</v>
      </c>
      <c r="C2676" s="11" t="s">
        <v>9</v>
      </c>
      <c r="D2676" s="11" t="s">
        <v>11</v>
      </c>
      <c r="E2676" s="11" t="s">
        <v>4887</v>
      </c>
      <c r="F2676" s="11" t="s">
        <v>12</v>
      </c>
      <c r="G2676" s="131" t="s">
        <v>1420</v>
      </c>
      <c r="H2676" s="131"/>
      <c r="J2676" s="7">
        <v>720000</v>
      </c>
    </row>
    <row r="2677" spans="1:10" ht="20.100000000000001" customHeight="1" x14ac:dyDescent="0.25">
      <c r="A2677" s="5" t="s">
        <v>1422</v>
      </c>
      <c r="C2677" s="11" t="s">
        <v>9</v>
      </c>
      <c r="D2677" s="11" t="s">
        <v>11</v>
      </c>
      <c r="E2677" s="11" t="s">
        <v>4887</v>
      </c>
      <c r="F2677" s="11" t="s">
        <v>12</v>
      </c>
      <c r="G2677" s="131" t="s">
        <v>1423</v>
      </c>
      <c r="H2677" s="131"/>
      <c r="J2677" s="7">
        <v>1600000</v>
      </c>
    </row>
    <row r="2678" spans="1:10" ht="20.100000000000001" customHeight="1" x14ac:dyDescent="0.25">
      <c r="A2678" s="5" t="s">
        <v>1424</v>
      </c>
      <c r="C2678" s="11" t="s">
        <v>9</v>
      </c>
      <c r="D2678" s="11" t="s">
        <v>11</v>
      </c>
      <c r="E2678" s="11" t="s">
        <v>4887</v>
      </c>
      <c r="F2678" s="11" t="s">
        <v>12</v>
      </c>
      <c r="G2678" s="131" t="s">
        <v>38</v>
      </c>
      <c r="H2678" s="131"/>
      <c r="J2678" s="7">
        <v>83150000</v>
      </c>
    </row>
    <row r="2679" spans="1:10" ht="20.100000000000001" customHeight="1" x14ac:dyDescent="0.25">
      <c r="A2679" s="5" t="s">
        <v>1426</v>
      </c>
      <c r="C2679" s="11" t="s">
        <v>9</v>
      </c>
      <c r="D2679" s="11" t="s">
        <v>11</v>
      </c>
      <c r="E2679" s="11" t="s">
        <v>4887</v>
      </c>
      <c r="F2679" s="11" t="s">
        <v>12</v>
      </c>
      <c r="G2679" s="131" t="s">
        <v>1427</v>
      </c>
      <c r="H2679" s="131"/>
      <c r="J2679" s="7">
        <v>42835000</v>
      </c>
    </row>
    <row r="2680" spans="1:10" ht="20.100000000000001" customHeight="1" x14ac:dyDescent="0.25">
      <c r="A2680" s="6" t="s">
        <v>1429</v>
      </c>
      <c r="B2680" s="6" t="s">
        <v>1430</v>
      </c>
      <c r="J2680" s="8">
        <v>62366000</v>
      </c>
    </row>
    <row r="2681" spans="1:10" ht="20.100000000000001" customHeight="1" x14ac:dyDescent="0.25">
      <c r="A2681" s="5" t="s">
        <v>1432</v>
      </c>
      <c r="C2681" s="11" t="s">
        <v>9</v>
      </c>
      <c r="D2681" s="11" t="s">
        <v>11</v>
      </c>
      <c r="E2681" s="11" t="s">
        <v>4887</v>
      </c>
      <c r="F2681" s="11" t="s">
        <v>12</v>
      </c>
      <c r="G2681" s="131" t="s">
        <v>7130</v>
      </c>
      <c r="H2681" s="131"/>
      <c r="J2681" s="7">
        <v>62366000</v>
      </c>
    </row>
    <row r="2682" spans="1:10" ht="20.100000000000001" customHeight="1" x14ac:dyDescent="0.25">
      <c r="A2682" s="6" t="s">
        <v>1439</v>
      </c>
      <c r="B2682" s="6" t="s">
        <v>1440</v>
      </c>
      <c r="J2682" s="8">
        <v>16700000</v>
      </c>
    </row>
    <row r="2683" spans="1:10" ht="20.100000000000001" customHeight="1" x14ac:dyDescent="0.25">
      <c r="A2683" s="5" t="s">
        <v>1441</v>
      </c>
      <c r="C2683" s="11" t="s">
        <v>9</v>
      </c>
      <c r="D2683" s="11" t="s">
        <v>11</v>
      </c>
      <c r="E2683" s="11" t="s">
        <v>4887</v>
      </c>
      <c r="F2683" s="11" t="s">
        <v>12</v>
      </c>
      <c r="G2683" s="131" t="s">
        <v>1442</v>
      </c>
      <c r="H2683" s="131"/>
      <c r="J2683" s="7">
        <v>11500000</v>
      </c>
    </row>
    <row r="2684" spans="1:10" ht="90" customHeight="1" x14ac:dyDescent="0.25">
      <c r="G2684" s="131" t="s">
        <v>7186</v>
      </c>
      <c r="H2684" s="131"/>
    </row>
    <row r="2685" spans="1:10" ht="20.100000000000001" customHeight="1" x14ac:dyDescent="0.25">
      <c r="A2685" s="5" t="s">
        <v>1444</v>
      </c>
      <c r="C2685" s="11" t="s">
        <v>9</v>
      </c>
      <c r="D2685" s="11" t="s">
        <v>11</v>
      </c>
      <c r="E2685" s="11" t="s">
        <v>4887</v>
      </c>
      <c r="F2685" s="11" t="s">
        <v>12</v>
      </c>
      <c r="G2685" s="131" t="s">
        <v>3481</v>
      </c>
      <c r="H2685" s="131"/>
      <c r="J2685" s="7">
        <v>2700000</v>
      </c>
    </row>
    <row r="2686" spans="1:10" ht="60" customHeight="1" x14ac:dyDescent="0.25">
      <c r="G2686" s="131" t="s">
        <v>5785</v>
      </c>
      <c r="H2686" s="131"/>
    </row>
    <row r="2687" spans="1:10" ht="20.100000000000001" customHeight="1" x14ac:dyDescent="0.25">
      <c r="A2687" s="5" t="s">
        <v>1446</v>
      </c>
      <c r="C2687" s="11" t="s">
        <v>9</v>
      </c>
      <c r="D2687" s="11" t="s">
        <v>11</v>
      </c>
      <c r="E2687" s="11" t="s">
        <v>4887</v>
      </c>
      <c r="F2687" s="11" t="s">
        <v>12</v>
      </c>
      <c r="G2687" s="131" t="s">
        <v>1447</v>
      </c>
      <c r="H2687" s="131"/>
      <c r="J2687" s="7">
        <v>2500000</v>
      </c>
    </row>
    <row r="2688" spans="1:10" ht="20.100000000000001" customHeight="1" x14ac:dyDescent="0.25">
      <c r="A2688" s="6" t="s">
        <v>1449</v>
      </c>
      <c r="B2688" s="6" t="s">
        <v>1450</v>
      </c>
      <c r="J2688" s="8">
        <v>152321000</v>
      </c>
    </row>
    <row r="2689" spans="1:10" ht="20.100000000000001" customHeight="1" x14ac:dyDescent="0.25">
      <c r="A2689" s="5" t="s">
        <v>1453</v>
      </c>
      <c r="C2689" s="11" t="s">
        <v>9</v>
      </c>
      <c r="D2689" s="11" t="s">
        <v>11</v>
      </c>
      <c r="E2689" s="11" t="s">
        <v>4887</v>
      </c>
      <c r="F2689" s="11" t="s">
        <v>12</v>
      </c>
      <c r="G2689" s="131" t="s">
        <v>39</v>
      </c>
      <c r="H2689" s="131"/>
      <c r="J2689" s="7">
        <v>52700000</v>
      </c>
    </row>
    <row r="2690" spans="1:10" ht="30" customHeight="1" x14ac:dyDescent="0.25">
      <c r="A2690" s="5" t="s">
        <v>1460</v>
      </c>
      <c r="C2690" s="11" t="s">
        <v>9</v>
      </c>
      <c r="D2690" s="11" t="s">
        <v>11</v>
      </c>
      <c r="E2690" s="11" t="s">
        <v>4887</v>
      </c>
      <c r="F2690" s="11" t="s">
        <v>12</v>
      </c>
      <c r="G2690" s="131" t="s">
        <v>1461</v>
      </c>
      <c r="H2690" s="131"/>
      <c r="J2690" s="7">
        <v>3516000</v>
      </c>
    </row>
    <row r="2691" spans="1:10" ht="20.100000000000001" customHeight="1" x14ac:dyDescent="0.25">
      <c r="A2691" s="5" t="s">
        <v>1463</v>
      </c>
      <c r="C2691" s="11" t="s">
        <v>9</v>
      </c>
      <c r="D2691" s="11" t="s">
        <v>11</v>
      </c>
      <c r="E2691" s="11" t="s">
        <v>4887</v>
      </c>
      <c r="F2691" s="11" t="s">
        <v>12</v>
      </c>
      <c r="G2691" s="131" t="s">
        <v>1464</v>
      </c>
      <c r="H2691" s="131"/>
      <c r="J2691" s="7">
        <v>4865000</v>
      </c>
    </row>
    <row r="2692" spans="1:10" ht="20.100000000000001" customHeight="1" x14ac:dyDescent="0.25">
      <c r="A2692" s="5" t="s">
        <v>1466</v>
      </c>
      <c r="C2692" s="11" t="s">
        <v>9</v>
      </c>
      <c r="D2692" s="11" t="s">
        <v>11</v>
      </c>
      <c r="E2692" s="11" t="s">
        <v>4887</v>
      </c>
      <c r="F2692" s="11" t="s">
        <v>12</v>
      </c>
      <c r="G2692" s="131" t="s">
        <v>1467</v>
      </c>
      <c r="H2692" s="131"/>
      <c r="J2692" s="7">
        <v>10740000</v>
      </c>
    </row>
    <row r="2693" spans="1:10" ht="30" customHeight="1" x14ac:dyDescent="0.25">
      <c r="A2693" s="5" t="s">
        <v>1469</v>
      </c>
      <c r="C2693" s="11" t="s">
        <v>9</v>
      </c>
      <c r="D2693" s="11" t="s">
        <v>11</v>
      </c>
      <c r="E2693" s="11" t="s">
        <v>4887</v>
      </c>
      <c r="F2693" s="11" t="s">
        <v>12</v>
      </c>
      <c r="G2693" s="131" t="s">
        <v>7132</v>
      </c>
      <c r="H2693" s="131"/>
      <c r="J2693" s="7">
        <v>11350000</v>
      </c>
    </row>
    <row r="2694" spans="1:10" ht="30" customHeight="1" x14ac:dyDescent="0.25">
      <c r="A2694" s="5" t="s">
        <v>1471</v>
      </c>
      <c r="C2694" s="11" t="s">
        <v>9</v>
      </c>
      <c r="D2694" s="11" t="s">
        <v>11</v>
      </c>
      <c r="E2694" s="11" t="s">
        <v>4887</v>
      </c>
      <c r="F2694" s="11" t="s">
        <v>12</v>
      </c>
      <c r="G2694" s="131" t="s">
        <v>7133</v>
      </c>
      <c r="H2694" s="131"/>
      <c r="J2694" s="7">
        <v>67850000</v>
      </c>
    </row>
    <row r="2695" spans="1:10" ht="20.100000000000001" customHeight="1" x14ac:dyDescent="0.25">
      <c r="A2695" s="5" t="s">
        <v>1473</v>
      </c>
      <c r="C2695" s="11" t="s">
        <v>9</v>
      </c>
      <c r="D2695" s="11" t="s">
        <v>11</v>
      </c>
      <c r="E2695" s="11" t="s">
        <v>4887</v>
      </c>
      <c r="F2695" s="11" t="s">
        <v>12</v>
      </c>
      <c r="G2695" s="131" t="s">
        <v>1474</v>
      </c>
      <c r="H2695" s="131"/>
      <c r="J2695" s="7">
        <v>1300000</v>
      </c>
    </row>
    <row r="2696" spans="1:10" ht="20.100000000000001" customHeight="1" x14ac:dyDescent="0.25">
      <c r="A2696" s="6" t="s">
        <v>1490</v>
      </c>
      <c r="B2696" s="6" t="s">
        <v>1491</v>
      </c>
      <c r="J2696" s="8">
        <v>1050000</v>
      </c>
    </row>
    <row r="2697" spans="1:10" ht="20.100000000000001" customHeight="1" x14ac:dyDescent="0.25">
      <c r="A2697" s="5" t="s">
        <v>1496</v>
      </c>
      <c r="C2697" s="11" t="s">
        <v>9</v>
      </c>
      <c r="D2697" s="11" t="s">
        <v>11</v>
      </c>
      <c r="E2697" s="11" t="s">
        <v>4887</v>
      </c>
      <c r="F2697" s="11" t="s">
        <v>12</v>
      </c>
      <c r="G2697" s="131" t="s">
        <v>43</v>
      </c>
      <c r="H2697" s="131"/>
      <c r="J2697" s="7">
        <v>50000</v>
      </c>
    </row>
    <row r="2698" spans="1:10" ht="15" customHeight="1" x14ac:dyDescent="0.25">
      <c r="G2698" s="131" t="s">
        <v>4286</v>
      </c>
      <c r="H2698" s="131"/>
    </row>
    <row r="2699" spans="1:10" ht="20.100000000000001" customHeight="1" x14ac:dyDescent="0.25">
      <c r="A2699" s="5" t="s">
        <v>1503</v>
      </c>
      <c r="C2699" s="11" t="s">
        <v>9</v>
      </c>
      <c r="D2699" s="11" t="s">
        <v>11</v>
      </c>
      <c r="E2699" s="11" t="s">
        <v>4887</v>
      </c>
      <c r="F2699" s="11" t="s">
        <v>12</v>
      </c>
      <c r="G2699" s="131" t="s">
        <v>44</v>
      </c>
      <c r="H2699" s="131"/>
      <c r="J2699" s="7">
        <v>1000000</v>
      </c>
    </row>
    <row r="2700" spans="1:10" ht="20.100000000000001" customHeight="1" x14ac:dyDescent="0.25">
      <c r="A2700" s="6" t="s">
        <v>1508</v>
      </c>
      <c r="B2700" s="6" t="s">
        <v>1509</v>
      </c>
      <c r="J2700" s="10">
        <v>41568800</v>
      </c>
    </row>
    <row r="2701" spans="1:10" ht="20.100000000000001" customHeight="1" x14ac:dyDescent="0.25">
      <c r="A2701" s="6" t="s">
        <v>1256</v>
      </c>
      <c r="B2701" s="6" t="s">
        <v>1511</v>
      </c>
      <c r="J2701" s="9">
        <v>15685000</v>
      </c>
    </row>
    <row r="2702" spans="1:10" ht="20.100000000000001" customHeight="1" x14ac:dyDescent="0.25">
      <c r="A2702" s="5" t="s">
        <v>1513</v>
      </c>
      <c r="C2702" s="11" t="s">
        <v>9</v>
      </c>
      <c r="D2702" s="11" t="s">
        <v>11</v>
      </c>
      <c r="E2702" s="11" t="s">
        <v>4887</v>
      </c>
      <c r="F2702" s="11" t="s">
        <v>12</v>
      </c>
      <c r="G2702" s="131" t="s">
        <v>45</v>
      </c>
      <c r="H2702" s="131"/>
      <c r="J2702" s="7">
        <v>11000000</v>
      </c>
    </row>
    <row r="2703" spans="1:10" ht="20.100000000000001" customHeight="1" x14ac:dyDescent="0.25">
      <c r="A2703" s="5" t="s">
        <v>1514</v>
      </c>
      <c r="C2703" s="11" t="s">
        <v>9</v>
      </c>
      <c r="D2703" s="11" t="s">
        <v>11</v>
      </c>
      <c r="E2703" s="11" t="s">
        <v>4887</v>
      </c>
      <c r="F2703" s="11" t="s">
        <v>12</v>
      </c>
      <c r="G2703" s="131" t="s">
        <v>1515</v>
      </c>
      <c r="H2703" s="131"/>
      <c r="J2703" s="7">
        <v>400000</v>
      </c>
    </row>
    <row r="2704" spans="1:10" ht="20.100000000000001" customHeight="1" x14ac:dyDescent="0.25">
      <c r="A2704" s="5" t="s">
        <v>1518</v>
      </c>
      <c r="C2704" s="11" t="s">
        <v>9</v>
      </c>
      <c r="D2704" s="11" t="s">
        <v>11</v>
      </c>
      <c r="E2704" s="11" t="s">
        <v>4887</v>
      </c>
      <c r="F2704" s="11" t="s">
        <v>12</v>
      </c>
      <c r="G2704" s="131" t="s">
        <v>7135</v>
      </c>
      <c r="H2704" s="131"/>
      <c r="J2704" s="7">
        <v>4150000</v>
      </c>
    </row>
    <row r="2705" spans="1:10" ht="20.100000000000001" customHeight="1" x14ac:dyDescent="0.25">
      <c r="A2705" s="5" t="s">
        <v>1520</v>
      </c>
      <c r="C2705" s="11" t="s">
        <v>9</v>
      </c>
      <c r="D2705" s="11" t="s">
        <v>11</v>
      </c>
      <c r="E2705" s="11" t="s">
        <v>4887</v>
      </c>
      <c r="F2705" s="11" t="s">
        <v>12</v>
      </c>
      <c r="G2705" s="131" t="s">
        <v>1521</v>
      </c>
      <c r="H2705" s="131"/>
      <c r="J2705" s="7">
        <v>135000</v>
      </c>
    </row>
    <row r="2706" spans="1:10" ht="20.100000000000001" customHeight="1" x14ac:dyDescent="0.25">
      <c r="A2706" s="6" t="s">
        <v>1278</v>
      </c>
      <c r="B2706" s="6" t="s">
        <v>1524</v>
      </c>
      <c r="J2706" s="8">
        <v>4712800</v>
      </c>
    </row>
    <row r="2707" spans="1:10" ht="20.100000000000001" customHeight="1" x14ac:dyDescent="0.25">
      <c r="A2707" s="5" t="s">
        <v>1531</v>
      </c>
      <c r="C2707" s="11" t="s">
        <v>9</v>
      </c>
      <c r="D2707" s="11" t="s">
        <v>11</v>
      </c>
      <c r="E2707" s="11" t="s">
        <v>4887</v>
      </c>
      <c r="F2707" s="11" t="s">
        <v>12</v>
      </c>
      <c r="G2707" s="131" t="s">
        <v>47</v>
      </c>
      <c r="H2707" s="131"/>
      <c r="J2707" s="7">
        <v>4712800</v>
      </c>
    </row>
    <row r="2708" spans="1:10" ht="20.100000000000001" customHeight="1" x14ac:dyDescent="0.25">
      <c r="A2708" s="6" t="s">
        <v>1292</v>
      </c>
      <c r="B2708" s="6" t="s">
        <v>1535</v>
      </c>
      <c r="J2708" s="8">
        <v>1220000</v>
      </c>
    </row>
    <row r="2709" spans="1:10" ht="20.100000000000001" customHeight="1" x14ac:dyDescent="0.25">
      <c r="A2709" s="5" t="s">
        <v>1536</v>
      </c>
      <c r="C2709" s="11" t="s">
        <v>9</v>
      </c>
      <c r="D2709" s="11" t="s">
        <v>11</v>
      </c>
      <c r="E2709" s="11" t="s">
        <v>4887</v>
      </c>
      <c r="F2709" s="11" t="s">
        <v>12</v>
      </c>
      <c r="G2709" s="131" t="s">
        <v>1537</v>
      </c>
      <c r="H2709" s="131"/>
      <c r="J2709" s="7">
        <v>100000</v>
      </c>
    </row>
    <row r="2710" spans="1:10" ht="30" customHeight="1" x14ac:dyDescent="0.25">
      <c r="A2710" s="5" t="s">
        <v>1544</v>
      </c>
      <c r="C2710" s="11" t="s">
        <v>9</v>
      </c>
      <c r="D2710" s="11" t="s">
        <v>11</v>
      </c>
      <c r="E2710" s="11" t="s">
        <v>4887</v>
      </c>
      <c r="F2710" s="11" t="s">
        <v>12</v>
      </c>
      <c r="G2710" s="131" t="s">
        <v>1545</v>
      </c>
      <c r="H2710" s="131"/>
      <c r="J2710" s="7">
        <v>450000</v>
      </c>
    </row>
    <row r="2711" spans="1:10" ht="20.100000000000001" customHeight="1" x14ac:dyDescent="0.25">
      <c r="A2711" s="5" t="s">
        <v>1547</v>
      </c>
      <c r="C2711" s="11" t="s">
        <v>9</v>
      </c>
      <c r="D2711" s="11" t="s">
        <v>11</v>
      </c>
      <c r="E2711" s="11" t="s">
        <v>4887</v>
      </c>
      <c r="F2711" s="11" t="s">
        <v>12</v>
      </c>
      <c r="G2711" s="131" t="s">
        <v>49</v>
      </c>
      <c r="H2711" s="131"/>
      <c r="J2711" s="7">
        <v>370000</v>
      </c>
    </row>
    <row r="2712" spans="1:10" ht="20.100000000000001" customHeight="1" x14ac:dyDescent="0.25">
      <c r="A2712" s="5" t="s">
        <v>1549</v>
      </c>
      <c r="C2712" s="11" t="s">
        <v>9</v>
      </c>
      <c r="D2712" s="11" t="s">
        <v>11</v>
      </c>
      <c r="E2712" s="11" t="s">
        <v>4887</v>
      </c>
      <c r="F2712" s="11" t="s">
        <v>12</v>
      </c>
      <c r="G2712" s="131" t="s">
        <v>1550</v>
      </c>
      <c r="H2712" s="131"/>
      <c r="J2712" s="7">
        <v>200000</v>
      </c>
    </row>
    <row r="2713" spans="1:10" ht="30" customHeight="1" x14ac:dyDescent="0.25">
      <c r="A2713" s="5" t="s">
        <v>1551</v>
      </c>
      <c r="C2713" s="11" t="s">
        <v>9</v>
      </c>
      <c r="D2713" s="11" t="s">
        <v>11</v>
      </c>
      <c r="E2713" s="11" t="s">
        <v>4887</v>
      </c>
      <c r="F2713" s="11" t="s">
        <v>12</v>
      </c>
      <c r="G2713" s="131" t="s">
        <v>7136</v>
      </c>
      <c r="H2713" s="131"/>
      <c r="J2713" s="7">
        <v>100000</v>
      </c>
    </row>
    <row r="2714" spans="1:10" ht="20.100000000000001" customHeight="1" x14ac:dyDescent="0.25">
      <c r="A2714" s="6" t="s">
        <v>1318</v>
      </c>
      <c r="B2714" s="6" t="s">
        <v>1553</v>
      </c>
      <c r="J2714" s="8">
        <v>3425000</v>
      </c>
    </row>
    <row r="2715" spans="1:10" ht="20.100000000000001" customHeight="1" x14ac:dyDescent="0.25">
      <c r="A2715" s="5" t="s">
        <v>1555</v>
      </c>
      <c r="C2715" s="11" t="s">
        <v>9</v>
      </c>
      <c r="D2715" s="11" t="s">
        <v>11</v>
      </c>
      <c r="E2715" s="11" t="s">
        <v>4887</v>
      </c>
      <c r="F2715" s="11" t="s">
        <v>12</v>
      </c>
      <c r="G2715" s="131" t="s">
        <v>50</v>
      </c>
      <c r="H2715" s="131"/>
      <c r="J2715" s="7">
        <v>425000</v>
      </c>
    </row>
    <row r="2716" spans="1:10" ht="20.100000000000001" customHeight="1" x14ac:dyDescent="0.25">
      <c r="A2716" s="5" t="s">
        <v>1557</v>
      </c>
      <c r="C2716" s="11" t="s">
        <v>9</v>
      </c>
      <c r="D2716" s="11" t="s">
        <v>11</v>
      </c>
      <c r="E2716" s="11" t="s">
        <v>4887</v>
      </c>
      <c r="F2716" s="11" t="s">
        <v>12</v>
      </c>
      <c r="G2716" s="131" t="s">
        <v>51</v>
      </c>
      <c r="H2716" s="131"/>
      <c r="J2716" s="7">
        <v>3000000</v>
      </c>
    </row>
    <row r="2717" spans="1:10" ht="20.100000000000001" customHeight="1" x14ac:dyDescent="0.25">
      <c r="A2717" s="6" t="s">
        <v>1572</v>
      </c>
      <c r="B2717" s="6" t="s">
        <v>1573</v>
      </c>
      <c r="J2717" s="8">
        <v>16526000</v>
      </c>
    </row>
    <row r="2718" spans="1:10" ht="20.100000000000001" customHeight="1" x14ac:dyDescent="0.25">
      <c r="A2718" s="5" t="s">
        <v>1574</v>
      </c>
      <c r="C2718" s="11" t="s">
        <v>9</v>
      </c>
      <c r="D2718" s="11" t="s">
        <v>11</v>
      </c>
      <c r="E2718" s="11" t="s">
        <v>4887</v>
      </c>
      <c r="F2718" s="11" t="s">
        <v>12</v>
      </c>
      <c r="G2718" s="131" t="s">
        <v>1575</v>
      </c>
      <c r="H2718" s="131"/>
      <c r="J2718" s="7">
        <v>2445000</v>
      </c>
    </row>
    <row r="2719" spans="1:10" ht="20.100000000000001" customHeight="1" x14ac:dyDescent="0.25">
      <c r="A2719" s="5" t="s">
        <v>1580</v>
      </c>
      <c r="C2719" s="11" t="s">
        <v>9</v>
      </c>
      <c r="D2719" s="11" t="s">
        <v>11</v>
      </c>
      <c r="E2719" s="11" t="s">
        <v>4887</v>
      </c>
      <c r="F2719" s="11" t="s">
        <v>12</v>
      </c>
      <c r="G2719" s="131" t="s">
        <v>1581</v>
      </c>
      <c r="H2719" s="131"/>
      <c r="J2719" s="7">
        <v>7346000</v>
      </c>
    </row>
    <row r="2720" spans="1:10" ht="20.100000000000001" customHeight="1" x14ac:dyDescent="0.25">
      <c r="A2720" s="5" t="s">
        <v>1582</v>
      </c>
      <c r="C2720" s="11" t="s">
        <v>9</v>
      </c>
      <c r="D2720" s="11" t="s">
        <v>11</v>
      </c>
      <c r="E2720" s="11" t="s">
        <v>4887</v>
      </c>
      <c r="F2720" s="11" t="s">
        <v>12</v>
      </c>
      <c r="G2720" s="131" t="s">
        <v>52</v>
      </c>
      <c r="H2720" s="131"/>
      <c r="J2720" s="7">
        <v>5000000</v>
      </c>
    </row>
    <row r="2721" spans="1:10" ht="20.100000000000001" customHeight="1" x14ac:dyDescent="0.25">
      <c r="A2721" s="5" t="s">
        <v>1584</v>
      </c>
      <c r="C2721" s="11" t="s">
        <v>9</v>
      </c>
      <c r="D2721" s="11" t="s">
        <v>11</v>
      </c>
      <c r="E2721" s="11" t="s">
        <v>4887</v>
      </c>
      <c r="F2721" s="11" t="s">
        <v>12</v>
      </c>
      <c r="G2721" s="131" t="s">
        <v>1585</v>
      </c>
      <c r="H2721" s="131"/>
      <c r="J2721" s="7">
        <v>250000</v>
      </c>
    </row>
    <row r="2722" spans="1:10" ht="20.100000000000001" customHeight="1" x14ac:dyDescent="0.25">
      <c r="A2722" s="5" t="s">
        <v>1590</v>
      </c>
      <c r="C2722" s="11" t="s">
        <v>9</v>
      </c>
      <c r="D2722" s="11" t="s">
        <v>11</v>
      </c>
      <c r="E2722" s="11" t="s">
        <v>4887</v>
      </c>
      <c r="F2722" s="11" t="s">
        <v>12</v>
      </c>
      <c r="G2722" s="131" t="s">
        <v>1591</v>
      </c>
      <c r="H2722" s="131"/>
      <c r="J2722" s="7">
        <v>520000</v>
      </c>
    </row>
    <row r="2723" spans="1:10" ht="20.100000000000001" customHeight="1" x14ac:dyDescent="0.25">
      <c r="A2723" s="5" t="s">
        <v>1593</v>
      </c>
      <c r="C2723" s="11" t="s">
        <v>9</v>
      </c>
      <c r="D2723" s="11" t="s">
        <v>11</v>
      </c>
      <c r="E2723" s="11" t="s">
        <v>4887</v>
      </c>
      <c r="F2723" s="11" t="s">
        <v>12</v>
      </c>
      <c r="G2723" s="131" t="s">
        <v>1594</v>
      </c>
      <c r="H2723" s="131"/>
      <c r="J2723" s="7">
        <v>965000</v>
      </c>
    </row>
    <row r="2724" spans="1:10" ht="20.100000000000001" customHeight="1" x14ac:dyDescent="0.25">
      <c r="A2724" s="6" t="s">
        <v>1714</v>
      </c>
      <c r="B2724" s="6" t="s">
        <v>1715</v>
      </c>
      <c r="J2724" s="10">
        <v>58311500</v>
      </c>
    </row>
    <row r="2725" spans="1:10" ht="20.100000000000001" customHeight="1" x14ac:dyDescent="0.25">
      <c r="A2725" s="6" t="s">
        <v>1716</v>
      </c>
      <c r="B2725" s="6" t="s">
        <v>1717</v>
      </c>
      <c r="J2725" s="9">
        <v>50060500</v>
      </c>
    </row>
    <row r="2726" spans="1:10" ht="20.100000000000001" customHeight="1" x14ac:dyDescent="0.25">
      <c r="A2726" s="5" t="s">
        <v>1718</v>
      </c>
      <c r="C2726" s="11" t="s">
        <v>16</v>
      </c>
      <c r="D2726" s="11" t="s">
        <v>53</v>
      </c>
      <c r="E2726" s="11" t="s">
        <v>4887</v>
      </c>
      <c r="F2726" s="11" t="s">
        <v>12</v>
      </c>
      <c r="G2726" s="131" t="s">
        <v>1719</v>
      </c>
      <c r="H2726" s="131"/>
      <c r="J2726" s="7">
        <v>200000</v>
      </c>
    </row>
    <row r="2727" spans="1:10" ht="20.100000000000001" customHeight="1" x14ac:dyDescent="0.25">
      <c r="A2727" s="5" t="s">
        <v>1721</v>
      </c>
      <c r="C2727" s="11" t="s">
        <v>16</v>
      </c>
      <c r="D2727" s="11" t="s">
        <v>53</v>
      </c>
      <c r="E2727" s="11" t="s">
        <v>4887</v>
      </c>
      <c r="F2727" s="11" t="s">
        <v>12</v>
      </c>
      <c r="G2727" s="131" t="s">
        <v>1722</v>
      </c>
      <c r="H2727" s="131"/>
      <c r="J2727" s="7">
        <v>1000000</v>
      </c>
    </row>
    <row r="2728" spans="1:10" ht="20.100000000000001" customHeight="1" x14ac:dyDescent="0.25">
      <c r="A2728" s="5" t="s">
        <v>1723</v>
      </c>
      <c r="C2728" s="11" t="s">
        <v>16</v>
      </c>
      <c r="D2728" s="11" t="s">
        <v>53</v>
      </c>
      <c r="E2728" s="11" t="s">
        <v>4887</v>
      </c>
      <c r="F2728" s="11" t="s">
        <v>12</v>
      </c>
      <c r="G2728" s="131" t="s">
        <v>55</v>
      </c>
      <c r="H2728" s="131"/>
      <c r="J2728" s="7">
        <v>6040000</v>
      </c>
    </row>
    <row r="2729" spans="1:10" ht="20.100000000000001" customHeight="1" x14ac:dyDescent="0.25">
      <c r="A2729" s="5" t="s">
        <v>1724</v>
      </c>
      <c r="C2729" s="11" t="s">
        <v>16</v>
      </c>
      <c r="D2729" s="11" t="s">
        <v>53</v>
      </c>
      <c r="E2729" s="11" t="s">
        <v>4887</v>
      </c>
      <c r="F2729" s="11" t="s">
        <v>12</v>
      </c>
      <c r="G2729" s="131" t="s">
        <v>7146</v>
      </c>
      <c r="H2729" s="131"/>
      <c r="J2729" s="7">
        <v>41570500</v>
      </c>
    </row>
    <row r="2730" spans="1:10" ht="20.100000000000001" customHeight="1" x14ac:dyDescent="0.25">
      <c r="A2730" s="5" t="s">
        <v>1729</v>
      </c>
      <c r="C2730" s="11" t="s">
        <v>16</v>
      </c>
      <c r="D2730" s="11" t="s">
        <v>53</v>
      </c>
      <c r="E2730" s="11" t="s">
        <v>4887</v>
      </c>
      <c r="F2730" s="11" t="s">
        <v>12</v>
      </c>
      <c r="G2730" s="131" t="s">
        <v>7147</v>
      </c>
      <c r="H2730" s="131"/>
      <c r="J2730" s="7">
        <v>1250000</v>
      </c>
    </row>
    <row r="2731" spans="1:10" ht="20.100000000000001" customHeight="1" x14ac:dyDescent="0.25">
      <c r="A2731" s="6" t="s">
        <v>1751</v>
      </c>
      <c r="B2731" s="6" t="s">
        <v>1752</v>
      </c>
      <c r="J2731" s="8">
        <v>8251000</v>
      </c>
    </row>
    <row r="2732" spans="1:10" ht="20.100000000000001" customHeight="1" x14ac:dyDescent="0.25">
      <c r="A2732" s="5" t="s">
        <v>1755</v>
      </c>
      <c r="C2732" s="11" t="s">
        <v>16</v>
      </c>
      <c r="D2732" s="11" t="s">
        <v>4830</v>
      </c>
      <c r="E2732" s="11" t="s">
        <v>4887</v>
      </c>
      <c r="F2732" s="11" t="s">
        <v>12</v>
      </c>
      <c r="G2732" s="131" t="s">
        <v>1756</v>
      </c>
      <c r="H2732" s="131"/>
      <c r="J2732" s="7">
        <v>1000000</v>
      </c>
    </row>
    <row r="2733" spans="1:10" ht="20.100000000000001" customHeight="1" x14ac:dyDescent="0.25">
      <c r="A2733" s="5" t="s">
        <v>1757</v>
      </c>
      <c r="C2733" s="11" t="s">
        <v>16</v>
      </c>
      <c r="D2733" s="11" t="s">
        <v>56</v>
      </c>
      <c r="E2733" s="11" t="s">
        <v>4887</v>
      </c>
      <c r="F2733" s="11" t="s">
        <v>12</v>
      </c>
      <c r="G2733" s="131" t="s">
        <v>57</v>
      </c>
      <c r="H2733" s="131"/>
      <c r="J2733" s="7">
        <v>7251000</v>
      </c>
    </row>
    <row r="2734" spans="1:10" ht="20.100000000000001" customHeight="1" x14ac:dyDescent="0.25">
      <c r="A2734" s="6" t="s">
        <v>1759</v>
      </c>
      <c r="B2734" s="6" t="s">
        <v>1760</v>
      </c>
      <c r="J2734" s="10">
        <v>175178622</v>
      </c>
    </row>
    <row r="2735" spans="1:10" ht="20.100000000000001" customHeight="1" x14ac:dyDescent="0.25">
      <c r="A2735" s="6" t="s">
        <v>1761</v>
      </c>
      <c r="B2735" s="6" t="s">
        <v>1762</v>
      </c>
      <c r="J2735" s="12">
        <v>16281167</v>
      </c>
    </row>
    <row r="2736" spans="1:10" ht="20.100000000000001" customHeight="1" x14ac:dyDescent="0.25">
      <c r="A2736" s="6" t="s">
        <v>1767</v>
      </c>
      <c r="B2736" s="6" t="s">
        <v>7149</v>
      </c>
      <c r="J2736" s="9">
        <v>16281167</v>
      </c>
    </row>
    <row r="2737" spans="1:10" ht="20.100000000000001" customHeight="1" x14ac:dyDescent="0.25">
      <c r="A2737" s="5" t="s">
        <v>1767</v>
      </c>
      <c r="C2737" s="11" t="s">
        <v>9</v>
      </c>
      <c r="D2737" s="11" t="s">
        <v>41</v>
      </c>
      <c r="E2737" s="11" t="s">
        <v>4887</v>
      </c>
      <c r="F2737" s="11" t="s">
        <v>1881</v>
      </c>
      <c r="G2737" s="131" t="s">
        <v>21</v>
      </c>
      <c r="H2737" s="131"/>
      <c r="J2737" s="7">
        <v>11377201</v>
      </c>
    </row>
    <row r="2738" spans="1:10" ht="60" customHeight="1" x14ac:dyDescent="0.25">
      <c r="G2738" s="131" t="s">
        <v>4802</v>
      </c>
      <c r="H2738" s="131"/>
    </row>
    <row r="2739" spans="1:10" ht="20.100000000000001" customHeight="1" x14ac:dyDescent="0.25">
      <c r="G2739" s="131" t="s">
        <v>2101</v>
      </c>
      <c r="H2739" s="131"/>
    </row>
    <row r="2740" spans="1:10" ht="20.100000000000001" customHeight="1" x14ac:dyDescent="0.25">
      <c r="A2740" s="5" t="s">
        <v>1767</v>
      </c>
      <c r="C2740" s="11" t="s">
        <v>9</v>
      </c>
      <c r="D2740" s="11" t="s">
        <v>41</v>
      </c>
      <c r="E2740" s="11" t="s">
        <v>4887</v>
      </c>
      <c r="F2740" s="11" t="s">
        <v>1278</v>
      </c>
      <c r="G2740" s="131" t="s">
        <v>21</v>
      </c>
      <c r="H2740" s="131"/>
      <c r="J2740" s="7">
        <v>4903966</v>
      </c>
    </row>
    <row r="2741" spans="1:10" ht="60" customHeight="1" x14ac:dyDescent="0.25">
      <c r="G2741" s="131" t="s">
        <v>4803</v>
      </c>
      <c r="H2741" s="131"/>
    </row>
    <row r="2742" spans="1:10" ht="20.100000000000001" customHeight="1" x14ac:dyDescent="0.25">
      <c r="G2742" s="131" t="s">
        <v>2101</v>
      </c>
      <c r="H2742" s="131"/>
    </row>
    <row r="2743" spans="1:10" ht="20.100000000000001" customHeight="1" x14ac:dyDescent="0.25">
      <c r="A2743" s="6" t="s">
        <v>1778</v>
      </c>
      <c r="B2743" s="6" t="s">
        <v>1779</v>
      </c>
      <c r="J2743" s="8">
        <v>1000000</v>
      </c>
    </row>
    <row r="2744" spans="1:10" ht="20.100000000000001" customHeight="1" x14ac:dyDescent="0.25">
      <c r="A2744" s="5" t="s">
        <v>1780</v>
      </c>
      <c r="C2744" s="11" t="s">
        <v>9</v>
      </c>
      <c r="D2744" s="11" t="s">
        <v>59</v>
      </c>
      <c r="E2744" s="11" t="s">
        <v>4887</v>
      </c>
      <c r="F2744" s="11" t="s">
        <v>12</v>
      </c>
      <c r="G2744" s="131" t="s">
        <v>77</v>
      </c>
      <c r="H2744" s="131"/>
      <c r="J2744" s="7">
        <v>1000000</v>
      </c>
    </row>
    <row r="2745" spans="1:10" ht="20.100000000000001" customHeight="1" x14ac:dyDescent="0.25">
      <c r="A2745" s="6" t="s">
        <v>1784</v>
      </c>
      <c r="B2745" s="6" t="s">
        <v>1785</v>
      </c>
      <c r="J2745" s="8">
        <v>122897455</v>
      </c>
    </row>
    <row r="2746" spans="1:10" ht="20.100000000000001" customHeight="1" x14ac:dyDescent="0.25">
      <c r="A2746" s="5" t="s">
        <v>1786</v>
      </c>
      <c r="C2746" s="11" t="s">
        <v>9</v>
      </c>
      <c r="D2746" s="11" t="s">
        <v>59</v>
      </c>
      <c r="E2746" s="11" t="s">
        <v>4887</v>
      </c>
      <c r="F2746" s="11" t="s">
        <v>12</v>
      </c>
      <c r="G2746" s="131" t="s">
        <v>61</v>
      </c>
      <c r="H2746" s="131"/>
      <c r="J2746" s="7">
        <v>109897455</v>
      </c>
    </row>
    <row r="2747" spans="1:10" ht="20.100000000000001" customHeight="1" x14ac:dyDescent="0.25">
      <c r="A2747" s="5" t="s">
        <v>1792</v>
      </c>
      <c r="C2747" s="11" t="s">
        <v>9</v>
      </c>
      <c r="D2747" s="11" t="s">
        <v>59</v>
      </c>
      <c r="E2747" s="11" t="s">
        <v>4887</v>
      </c>
      <c r="F2747" s="11" t="s">
        <v>12</v>
      </c>
      <c r="G2747" s="131" t="s">
        <v>7156</v>
      </c>
      <c r="H2747" s="131"/>
      <c r="J2747" s="7">
        <v>13000000</v>
      </c>
    </row>
    <row r="2748" spans="1:10" ht="15" customHeight="1" x14ac:dyDescent="0.25">
      <c r="G2748" s="131" t="s">
        <v>4287</v>
      </c>
      <c r="H2748" s="131"/>
    </row>
    <row r="2749" spans="1:10" ht="20.100000000000001" customHeight="1" x14ac:dyDescent="0.25">
      <c r="A2749" s="6" t="s">
        <v>1803</v>
      </c>
      <c r="B2749" s="6" t="s">
        <v>3416</v>
      </c>
      <c r="J2749" s="8">
        <v>35000000</v>
      </c>
    </row>
    <row r="2750" spans="1:10" ht="20.100000000000001" customHeight="1" x14ac:dyDescent="0.25">
      <c r="A2750" s="5" t="s">
        <v>1804</v>
      </c>
      <c r="C2750" s="11" t="s">
        <v>9</v>
      </c>
      <c r="D2750" s="11" t="s">
        <v>59</v>
      </c>
      <c r="E2750" s="11" t="s">
        <v>4887</v>
      </c>
      <c r="F2750" s="11" t="s">
        <v>12</v>
      </c>
      <c r="G2750" s="131" t="s">
        <v>62</v>
      </c>
      <c r="H2750" s="131"/>
      <c r="J2750" s="7">
        <v>35000000</v>
      </c>
    </row>
    <row r="2751" spans="1:10" ht="30" customHeight="1" x14ac:dyDescent="0.25">
      <c r="G2751" s="131" t="s">
        <v>4288</v>
      </c>
      <c r="H2751" s="131"/>
    </row>
    <row r="2752" spans="1:10" ht="20.100000000000001" customHeight="1" x14ac:dyDescent="0.25">
      <c r="A2752" s="6" t="s">
        <v>1867</v>
      </c>
      <c r="B2752" s="6" t="s">
        <v>1868</v>
      </c>
      <c r="J2752" s="10">
        <v>100000000</v>
      </c>
    </row>
    <row r="2753" spans="1:10" ht="20.100000000000001" customHeight="1" x14ac:dyDescent="0.25">
      <c r="A2753" s="6" t="s">
        <v>1872</v>
      </c>
      <c r="B2753" s="6" t="s">
        <v>1873</v>
      </c>
      <c r="J2753" s="9">
        <v>100000000</v>
      </c>
    </row>
    <row r="2754" spans="1:10" ht="20.100000000000001" customHeight="1" x14ac:dyDescent="0.25">
      <c r="A2754" s="5" t="s">
        <v>1874</v>
      </c>
      <c r="C2754" s="11" t="s">
        <v>9</v>
      </c>
      <c r="D2754" s="11" t="s">
        <v>4862</v>
      </c>
      <c r="E2754" s="11" t="s">
        <v>4887</v>
      </c>
      <c r="F2754" s="11" t="s">
        <v>12</v>
      </c>
      <c r="G2754" s="131" t="s">
        <v>1875</v>
      </c>
      <c r="H2754" s="131"/>
      <c r="J2754" s="7">
        <v>100000000</v>
      </c>
    </row>
    <row r="2755" spans="1:10" ht="45" customHeight="1" x14ac:dyDescent="0.25">
      <c r="G2755" s="131" t="s">
        <v>5786</v>
      </c>
      <c r="H2755" s="131"/>
    </row>
    <row r="2758" spans="1:10" x14ac:dyDescent="0.25">
      <c r="A2758" s="117" t="s">
        <v>4889</v>
      </c>
      <c r="B2758" s="88"/>
      <c r="C2758" s="88"/>
      <c r="D2758" s="88"/>
      <c r="E2758" s="88"/>
      <c r="F2758" s="88"/>
      <c r="G2758" s="88"/>
      <c r="H2758" s="88"/>
    </row>
    <row r="2760" spans="1:10" x14ac:dyDescent="0.25">
      <c r="A2760" s="132" t="s">
        <v>2092</v>
      </c>
      <c r="B2760" s="132"/>
      <c r="C2760" s="132"/>
      <c r="D2760" s="132"/>
      <c r="E2760" s="132"/>
      <c r="F2760" s="132"/>
      <c r="G2760" s="132"/>
      <c r="H2760" s="132"/>
      <c r="I2760" s="132"/>
      <c r="J2760" s="132"/>
    </row>
    <row r="2762" spans="1:10" x14ac:dyDescent="0.25">
      <c r="D2762" s="6" t="s">
        <v>2140</v>
      </c>
      <c r="E2762" s="6" t="s">
        <v>2100</v>
      </c>
    </row>
    <row r="2763" spans="1:10" ht="15.75" thickBot="1" x14ac:dyDescent="0.3">
      <c r="F2763" s="6" t="s">
        <v>2103</v>
      </c>
      <c r="J2763" s="14">
        <v>19010479339</v>
      </c>
    </row>
    <row r="2764" spans="1:10" x14ac:dyDescent="0.25">
      <c r="D2764" s="5" t="s">
        <v>9</v>
      </c>
      <c r="E2764" s="5" t="s">
        <v>2139</v>
      </c>
      <c r="J2764" s="7">
        <v>18229979339</v>
      </c>
    </row>
    <row r="2765" spans="1:10" x14ac:dyDescent="0.25">
      <c r="D2765" s="5" t="s">
        <v>16</v>
      </c>
      <c r="E2765" s="5" t="s">
        <v>2145</v>
      </c>
      <c r="J2765" s="7">
        <v>780500000</v>
      </c>
    </row>
    <row r="2768" spans="1:10" x14ac:dyDescent="0.25">
      <c r="A2768" s="132" t="s">
        <v>2091</v>
      </c>
      <c r="B2768" s="132"/>
      <c r="C2768" s="132"/>
      <c r="D2768" s="132"/>
      <c r="E2768" s="132"/>
      <c r="F2768" s="132"/>
      <c r="G2768" s="132"/>
      <c r="H2768" s="132"/>
      <c r="I2768" s="132"/>
      <c r="J2768" s="132"/>
    </row>
    <row r="2769" spans="1:10" x14ac:dyDescent="0.25">
      <c r="A2769" s="86" t="s">
        <v>2097</v>
      </c>
      <c r="C2769" s="86" t="s">
        <v>2098</v>
      </c>
      <c r="D2769" s="86" t="s">
        <v>3</v>
      </c>
      <c r="E2769" s="86" t="s">
        <v>2099</v>
      </c>
      <c r="F2769" s="86" t="s">
        <v>1880</v>
      </c>
      <c r="G2769" s="6" t="s">
        <v>2100</v>
      </c>
      <c r="J2769" s="86" t="s">
        <v>8713</v>
      </c>
    </row>
    <row r="2771" spans="1:10" ht="15.75" thickBot="1" x14ac:dyDescent="0.3">
      <c r="G2771" s="13" t="s">
        <v>2103</v>
      </c>
      <c r="J2771" s="14">
        <v>19010479339</v>
      </c>
    </row>
    <row r="2772" spans="1:10" ht="20.100000000000001" customHeight="1" x14ac:dyDescent="0.25">
      <c r="A2772" s="6" t="s">
        <v>1232</v>
      </c>
      <c r="B2772" s="6" t="s">
        <v>1233</v>
      </c>
      <c r="J2772" s="10">
        <v>11877292638</v>
      </c>
    </row>
    <row r="2773" spans="1:10" ht="20.100000000000001" customHeight="1" x14ac:dyDescent="0.25">
      <c r="A2773" s="6" t="s">
        <v>9</v>
      </c>
      <c r="B2773" s="6" t="s">
        <v>1237</v>
      </c>
      <c r="J2773" s="9">
        <v>9299248000</v>
      </c>
    </row>
    <row r="2774" spans="1:10" ht="20.100000000000001" customHeight="1" x14ac:dyDescent="0.25">
      <c r="A2774" s="5" t="s">
        <v>1240</v>
      </c>
      <c r="C2774" s="11" t="s">
        <v>9</v>
      </c>
      <c r="D2774" s="11" t="s">
        <v>10</v>
      </c>
      <c r="E2774" s="11" t="s">
        <v>4887</v>
      </c>
      <c r="F2774" s="11" t="s">
        <v>12</v>
      </c>
      <c r="G2774" s="131" t="s">
        <v>7116</v>
      </c>
      <c r="H2774" s="131"/>
      <c r="J2774" s="7">
        <v>9299248000</v>
      </c>
    </row>
    <row r="2775" spans="1:10" ht="20.100000000000001" customHeight="1" x14ac:dyDescent="0.25">
      <c r="A2775" s="6" t="s">
        <v>1279</v>
      </c>
      <c r="B2775" s="6" t="s">
        <v>1280</v>
      </c>
      <c r="J2775" s="8">
        <v>780500000</v>
      </c>
    </row>
    <row r="2776" spans="1:10" ht="20.100000000000001" customHeight="1" x14ac:dyDescent="0.25">
      <c r="A2776" s="5" t="s">
        <v>1290</v>
      </c>
      <c r="C2776" s="11" t="s">
        <v>16</v>
      </c>
      <c r="D2776" s="11" t="s">
        <v>10</v>
      </c>
      <c r="E2776" s="11" t="s">
        <v>4887</v>
      </c>
      <c r="F2776" s="11" t="s">
        <v>12</v>
      </c>
      <c r="G2776" s="131" t="s">
        <v>17</v>
      </c>
      <c r="H2776" s="131"/>
      <c r="J2776" s="7">
        <v>780500000</v>
      </c>
    </row>
    <row r="2777" spans="1:10" ht="20.100000000000001" customHeight="1" x14ac:dyDescent="0.25">
      <c r="A2777" s="6" t="s">
        <v>1299</v>
      </c>
      <c r="B2777" s="6" t="s">
        <v>1300</v>
      </c>
      <c r="J2777" s="10">
        <v>906676680</v>
      </c>
    </row>
    <row r="2778" spans="1:10" ht="20.100000000000001" customHeight="1" x14ac:dyDescent="0.25">
      <c r="A2778" s="6" t="s">
        <v>1303</v>
      </c>
      <c r="B2778" s="6" t="s">
        <v>7118</v>
      </c>
      <c r="J2778" s="9">
        <v>860180440</v>
      </c>
    </row>
    <row r="2779" spans="1:10" ht="20.100000000000001" customHeight="1" x14ac:dyDescent="0.25">
      <c r="A2779" s="5" t="s">
        <v>1303</v>
      </c>
      <c r="C2779" s="11" t="s">
        <v>9</v>
      </c>
      <c r="D2779" s="11" t="s">
        <v>20</v>
      </c>
      <c r="E2779" s="11" t="s">
        <v>4887</v>
      </c>
      <c r="F2779" s="11" t="s">
        <v>1881</v>
      </c>
      <c r="G2779" s="131" t="s">
        <v>21</v>
      </c>
      <c r="H2779" s="131"/>
      <c r="J2779" s="7">
        <v>860180440</v>
      </c>
    </row>
    <row r="2780" spans="1:10" ht="60" customHeight="1" x14ac:dyDescent="0.25">
      <c r="G2780" s="131" t="s">
        <v>4797</v>
      </c>
      <c r="H2780" s="131"/>
    </row>
    <row r="2781" spans="1:10" ht="20.100000000000001" customHeight="1" x14ac:dyDescent="0.25">
      <c r="G2781" s="131" t="s">
        <v>2101</v>
      </c>
      <c r="H2781" s="131"/>
    </row>
    <row r="2782" spans="1:10" ht="20.100000000000001" customHeight="1" x14ac:dyDescent="0.25">
      <c r="A2782" s="6" t="s">
        <v>1316</v>
      </c>
      <c r="B2782" s="6" t="s">
        <v>7122</v>
      </c>
      <c r="J2782" s="8">
        <v>46496240</v>
      </c>
    </row>
    <row r="2783" spans="1:10" ht="20.100000000000001" customHeight="1" x14ac:dyDescent="0.25">
      <c r="A2783" s="5" t="s">
        <v>1316</v>
      </c>
      <c r="C2783" s="11" t="s">
        <v>9</v>
      </c>
      <c r="D2783" s="11" t="s">
        <v>20</v>
      </c>
      <c r="E2783" s="11" t="s">
        <v>4887</v>
      </c>
      <c r="F2783" s="11" t="s">
        <v>1881</v>
      </c>
      <c r="G2783" s="131" t="s">
        <v>23</v>
      </c>
      <c r="H2783" s="131"/>
      <c r="J2783" s="7">
        <v>46496240</v>
      </c>
    </row>
    <row r="2784" spans="1:10" ht="30" customHeight="1" x14ac:dyDescent="0.25">
      <c r="G2784" s="131" t="s">
        <v>4798</v>
      </c>
      <c r="H2784" s="131"/>
    </row>
    <row r="2785" spans="1:10" ht="20.100000000000001" customHeight="1" x14ac:dyDescent="0.25">
      <c r="G2785" s="131" t="s">
        <v>2102</v>
      </c>
      <c r="H2785" s="131"/>
    </row>
    <row r="2786" spans="1:10" ht="20.100000000000001" customHeight="1" x14ac:dyDescent="0.25">
      <c r="A2786" s="6" t="s">
        <v>1319</v>
      </c>
      <c r="B2786" s="6" t="s">
        <v>1320</v>
      </c>
      <c r="J2786" s="10">
        <v>890867958</v>
      </c>
    </row>
    <row r="2787" spans="1:10" ht="20.100000000000001" customHeight="1" x14ac:dyDescent="0.25">
      <c r="A2787" s="6" t="s">
        <v>1322</v>
      </c>
      <c r="B2787" s="6" t="s">
        <v>7123</v>
      </c>
      <c r="J2787" s="9">
        <v>472401798</v>
      </c>
    </row>
    <row r="2788" spans="1:10" ht="20.100000000000001" customHeight="1" x14ac:dyDescent="0.25">
      <c r="A2788" s="5" t="s">
        <v>1322</v>
      </c>
      <c r="C2788" s="11" t="s">
        <v>9</v>
      </c>
      <c r="D2788" s="11" t="s">
        <v>20</v>
      </c>
      <c r="E2788" s="11" t="s">
        <v>4887</v>
      </c>
      <c r="F2788" s="11" t="s">
        <v>1881</v>
      </c>
      <c r="G2788" s="131" t="s">
        <v>21</v>
      </c>
      <c r="H2788" s="131"/>
      <c r="J2788" s="7">
        <v>472401798</v>
      </c>
    </row>
    <row r="2789" spans="1:10" ht="60" customHeight="1" x14ac:dyDescent="0.25">
      <c r="G2789" s="131" t="s">
        <v>4799</v>
      </c>
      <c r="H2789" s="131"/>
    </row>
    <row r="2790" spans="1:10" ht="20.100000000000001" customHeight="1" x14ac:dyDescent="0.25">
      <c r="G2790" s="131" t="s">
        <v>2101</v>
      </c>
      <c r="H2790" s="131"/>
    </row>
    <row r="2791" spans="1:10" ht="20.100000000000001" customHeight="1" x14ac:dyDescent="0.25">
      <c r="A2791" s="6" t="s">
        <v>1324</v>
      </c>
      <c r="B2791" s="6" t="s">
        <v>7124</v>
      </c>
      <c r="J2791" s="8">
        <v>139488720</v>
      </c>
    </row>
    <row r="2792" spans="1:10" ht="20.100000000000001" customHeight="1" x14ac:dyDescent="0.25">
      <c r="A2792" s="5" t="s">
        <v>1324</v>
      </c>
      <c r="C2792" s="11" t="s">
        <v>9</v>
      </c>
      <c r="D2792" s="11" t="s">
        <v>20</v>
      </c>
      <c r="E2792" s="11" t="s">
        <v>4887</v>
      </c>
      <c r="F2792" s="11" t="s">
        <v>1881</v>
      </c>
      <c r="G2792" s="131" t="s">
        <v>21</v>
      </c>
      <c r="H2792" s="131"/>
      <c r="J2792" s="7">
        <v>139488720</v>
      </c>
    </row>
    <row r="2793" spans="1:10" ht="45" customHeight="1" x14ac:dyDescent="0.25">
      <c r="G2793" s="131" t="s">
        <v>4800</v>
      </c>
      <c r="H2793" s="131"/>
    </row>
    <row r="2794" spans="1:10" ht="20.100000000000001" customHeight="1" x14ac:dyDescent="0.25">
      <c r="G2794" s="131" t="s">
        <v>2101</v>
      </c>
      <c r="H2794" s="131"/>
    </row>
    <row r="2795" spans="1:10" ht="20.100000000000001" customHeight="1" x14ac:dyDescent="0.25">
      <c r="A2795" s="6" t="s">
        <v>1326</v>
      </c>
      <c r="B2795" s="6" t="s">
        <v>7125</v>
      </c>
      <c r="J2795" s="8">
        <v>278977440</v>
      </c>
    </row>
    <row r="2796" spans="1:10" ht="20.100000000000001" customHeight="1" x14ac:dyDescent="0.25">
      <c r="A2796" s="5" t="s">
        <v>1326</v>
      </c>
      <c r="C2796" s="11" t="s">
        <v>9</v>
      </c>
      <c r="D2796" s="11" t="s">
        <v>20</v>
      </c>
      <c r="E2796" s="11" t="s">
        <v>4887</v>
      </c>
      <c r="F2796" s="11" t="s">
        <v>1881</v>
      </c>
      <c r="G2796" s="131" t="s">
        <v>21</v>
      </c>
      <c r="H2796" s="131"/>
      <c r="J2796" s="7">
        <v>278977440</v>
      </c>
    </row>
    <row r="2797" spans="1:10" ht="45" customHeight="1" x14ac:dyDescent="0.25">
      <c r="G2797" s="131" t="s">
        <v>4801</v>
      </c>
      <c r="H2797" s="131"/>
    </row>
    <row r="2798" spans="1:10" ht="20.100000000000001" customHeight="1" x14ac:dyDescent="0.25">
      <c r="G2798" s="131" t="s">
        <v>2101</v>
      </c>
      <c r="H2798" s="131"/>
    </row>
    <row r="2799" spans="1:10" ht="20.100000000000001" customHeight="1" x14ac:dyDescent="0.25">
      <c r="A2799" s="6" t="s">
        <v>1344</v>
      </c>
      <c r="B2799" s="6" t="s">
        <v>1345</v>
      </c>
      <c r="J2799" s="10">
        <v>6369295623</v>
      </c>
    </row>
    <row r="2800" spans="1:10" ht="20.100000000000001" customHeight="1" x14ac:dyDescent="0.25">
      <c r="A2800" s="6" t="s">
        <v>1231</v>
      </c>
      <c r="B2800" s="6" t="s">
        <v>3252</v>
      </c>
      <c r="J2800" s="9">
        <v>51000000</v>
      </c>
    </row>
    <row r="2801" spans="1:10" ht="20.100000000000001" customHeight="1" x14ac:dyDescent="0.25">
      <c r="A2801" s="5" t="s">
        <v>1349</v>
      </c>
      <c r="C2801" s="11" t="s">
        <v>9</v>
      </c>
      <c r="D2801" s="11" t="s">
        <v>11</v>
      </c>
      <c r="E2801" s="11" t="s">
        <v>4887</v>
      </c>
      <c r="F2801" s="11" t="s">
        <v>12</v>
      </c>
      <c r="G2801" s="131" t="s">
        <v>30</v>
      </c>
      <c r="H2801" s="131"/>
      <c r="J2801" s="7">
        <v>49000000</v>
      </c>
    </row>
    <row r="2802" spans="1:10" ht="20.100000000000001" customHeight="1" x14ac:dyDescent="0.25">
      <c r="A2802" s="5" t="s">
        <v>1353</v>
      </c>
      <c r="C2802" s="11" t="s">
        <v>9</v>
      </c>
      <c r="D2802" s="11" t="s">
        <v>11</v>
      </c>
      <c r="E2802" s="11" t="s">
        <v>4887</v>
      </c>
      <c r="F2802" s="11" t="s">
        <v>12</v>
      </c>
      <c r="G2802" s="131" t="s">
        <v>1354</v>
      </c>
      <c r="H2802" s="131"/>
      <c r="J2802" s="7">
        <v>2000000</v>
      </c>
    </row>
    <row r="2803" spans="1:10" ht="20.100000000000001" customHeight="1" x14ac:dyDescent="0.25">
      <c r="A2803" s="6" t="s">
        <v>1239</v>
      </c>
      <c r="B2803" s="6" t="s">
        <v>1360</v>
      </c>
      <c r="J2803" s="8">
        <v>600000</v>
      </c>
    </row>
    <row r="2804" spans="1:10" ht="20.100000000000001" customHeight="1" x14ac:dyDescent="0.25">
      <c r="A2804" s="5" t="s">
        <v>1367</v>
      </c>
      <c r="C2804" s="11" t="s">
        <v>9</v>
      </c>
      <c r="D2804" s="11" t="s">
        <v>11</v>
      </c>
      <c r="E2804" s="11" t="s">
        <v>4887</v>
      </c>
      <c r="F2804" s="11" t="s">
        <v>12</v>
      </c>
      <c r="G2804" s="131" t="s">
        <v>33</v>
      </c>
      <c r="H2804" s="131"/>
      <c r="J2804" s="7">
        <v>600000</v>
      </c>
    </row>
    <row r="2805" spans="1:10" ht="20.100000000000001" customHeight="1" x14ac:dyDescent="0.25">
      <c r="A2805" s="6" t="s">
        <v>1249</v>
      </c>
      <c r="B2805" s="6" t="s">
        <v>1373</v>
      </c>
      <c r="J2805" s="8">
        <v>980675631</v>
      </c>
    </row>
    <row r="2806" spans="1:10" ht="20.100000000000001" customHeight="1" x14ac:dyDescent="0.25">
      <c r="A2806" s="5" t="s">
        <v>1376</v>
      </c>
      <c r="C2806" s="11" t="s">
        <v>9</v>
      </c>
      <c r="D2806" s="11" t="s">
        <v>11</v>
      </c>
      <c r="E2806" s="11" t="s">
        <v>4887</v>
      </c>
      <c r="F2806" s="11" t="s">
        <v>12</v>
      </c>
      <c r="G2806" s="131" t="s">
        <v>3480</v>
      </c>
      <c r="H2806" s="131"/>
      <c r="J2806" s="7">
        <v>5000000</v>
      </c>
    </row>
    <row r="2807" spans="1:10" ht="20.100000000000001" customHeight="1" x14ac:dyDescent="0.25">
      <c r="A2807" s="5" t="s">
        <v>1380</v>
      </c>
      <c r="C2807" s="11" t="s">
        <v>9</v>
      </c>
      <c r="D2807" s="11" t="s">
        <v>11</v>
      </c>
      <c r="E2807" s="11" t="s">
        <v>4887</v>
      </c>
      <c r="F2807" s="11" t="s">
        <v>12</v>
      </c>
      <c r="G2807" s="131" t="s">
        <v>1381</v>
      </c>
      <c r="H2807" s="131"/>
      <c r="J2807" s="7">
        <v>350000</v>
      </c>
    </row>
    <row r="2808" spans="1:10" ht="20.100000000000001" customHeight="1" x14ac:dyDescent="0.25">
      <c r="A2808" s="5" t="s">
        <v>1384</v>
      </c>
      <c r="C2808" s="11" t="s">
        <v>9</v>
      </c>
      <c r="D2808" s="11" t="s">
        <v>11</v>
      </c>
      <c r="E2808" s="11" t="s">
        <v>4887</v>
      </c>
      <c r="F2808" s="11" t="s">
        <v>12</v>
      </c>
      <c r="G2808" s="131" t="s">
        <v>35</v>
      </c>
      <c r="H2808" s="131"/>
      <c r="J2808" s="7">
        <v>975325631</v>
      </c>
    </row>
    <row r="2809" spans="1:10" ht="20.100000000000001" customHeight="1" x14ac:dyDescent="0.25">
      <c r="A2809" s="6" t="s">
        <v>1393</v>
      </c>
      <c r="B2809" s="6" t="s">
        <v>1394</v>
      </c>
      <c r="J2809" s="8">
        <v>15735000</v>
      </c>
    </row>
    <row r="2810" spans="1:10" ht="20.100000000000001" customHeight="1" x14ac:dyDescent="0.25">
      <c r="A2810" s="5" t="s">
        <v>1408</v>
      </c>
      <c r="C2810" s="11" t="s">
        <v>9</v>
      </c>
      <c r="D2810" s="11" t="s">
        <v>11</v>
      </c>
      <c r="E2810" s="11" t="s">
        <v>4887</v>
      </c>
      <c r="F2810" s="11" t="s">
        <v>12</v>
      </c>
      <c r="G2810" s="131" t="s">
        <v>1409</v>
      </c>
      <c r="H2810" s="131"/>
      <c r="J2810" s="7">
        <v>15525000</v>
      </c>
    </row>
    <row r="2811" spans="1:10" ht="45" customHeight="1" x14ac:dyDescent="0.25">
      <c r="G2811" s="131" t="s">
        <v>5787</v>
      </c>
      <c r="H2811" s="131"/>
    </row>
    <row r="2812" spans="1:10" ht="20.100000000000001" customHeight="1" x14ac:dyDescent="0.25">
      <c r="A2812" s="5" t="s">
        <v>1411</v>
      </c>
      <c r="C2812" s="11" t="s">
        <v>9</v>
      </c>
      <c r="D2812" s="11" t="s">
        <v>11</v>
      </c>
      <c r="E2812" s="11" t="s">
        <v>4887</v>
      </c>
      <c r="F2812" s="11" t="s">
        <v>12</v>
      </c>
      <c r="G2812" s="131" t="s">
        <v>3478</v>
      </c>
      <c r="H2812" s="131"/>
      <c r="J2812" s="7">
        <v>210000</v>
      </c>
    </row>
    <row r="2813" spans="1:10" ht="45" customHeight="1" x14ac:dyDescent="0.25">
      <c r="G2813" s="131" t="s">
        <v>4289</v>
      </c>
      <c r="H2813" s="131"/>
    </row>
    <row r="2814" spans="1:10" ht="20.100000000000001" customHeight="1" x14ac:dyDescent="0.25">
      <c r="A2814" s="6" t="s">
        <v>1416</v>
      </c>
      <c r="B2814" s="6" t="s">
        <v>1417</v>
      </c>
      <c r="J2814" s="8">
        <v>399748192</v>
      </c>
    </row>
    <row r="2815" spans="1:10" ht="20.100000000000001" customHeight="1" x14ac:dyDescent="0.25">
      <c r="A2815" s="5" t="s">
        <v>1419</v>
      </c>
      <c r="C2815" s="11" t="s">
        <v>9</v>
      </c>
      <c r="D2815" s="11" t="s">
        <v>11</v>
      </c>
      <c r="E2815" s="11" t="s">
        <v>4887</v>
      </c>
      <c r="F2815" s="11" t="s">
        <v>12</v>
      </c>
      <c r="G2815" s="131" t="s">
        <v>1420</v>
      </c>
      <c r="H2815" s="131"/>
      <c r="J2815" s="7">
        <v>20000</v>
      </c>
    </row>
    <row r="2816" spans="1:10" ht="20.100000000000001" customHeight="1" x14ac:dyDescent="0.25">
      <c r="A2816" s="5" t="s">
        <v>1422</v>
      </c>
      <c r="C2816" s="11" t="s">
        <v>9</v>
      </c>
      <c r="D2816" s="11" t="s">
        <v>11</v>
      </c>
      <c r="E2816" s="11" t="s">
        <v>4887</v>
      </c>
      <c r="F2816" s="11" t="s">
        <v>12</v>
      </c>
      <c r="G2816" s="131" t="s">
        <v>1423</v>
      </c>
      <c r="H2816" s="131"/>
      <c r="J2816" s="7">
        <v>50000</v>
      </c>
    </row>
    <row r="2817" spans="1:10" ht="20.100000000000001" customHeight="1" x14ac:dyDescent="0.25">
      <c r="A2817" s="5" t="s">
        <v>1424</v>
      </c>
      <c r="C2817" s="11" t="s">
        <v>9</v>
      </c>
      <c r="D2817" s="11" t="s">
        <v>11</v>
      </c>
      <c r="E2817" s="11" t="s">
        <v>4887</v>
      </c>
      <c r="F2817" s="11" t="s">
        <v>12</v>
      </c>
      <c r="G2817" s="131" t="s">
        <v>38</v>
      </c>
      <c r="H2817" s="131"/>
      <c r="J2817" s="7">
        <v>359710000</v>
      </c>
    </row>
    <row r="2818" spans="1:10" ht="20.100000000000001" customHeight="1" x14ac:dyDescent="0.25">
      <c r="A2818" s="5" t="s">
        <v>1426</v>
      </c>
      <c r="C2818" s="11" t="s">
        <v>9</v>
      </c>
      <c r="D2818" s="11" t="s">
        <v>11</v>
      </c>
      <c r="E2818" s="11" t="s">
        <v>4887</v>
      </c>
      <c r="F2818" s="11" t="s">
        <v>12</v>
      </c>
      <c r="G2818" s="131" t="s">
        <v>1427</v>
      </c>
      <c r="H2818" s="131"/>
      <c r="J2818" s="7">
        <v>39968192</v>
      </c>
    </row>
    <row r="2819" spans="1:10" ht="20.100000000000001" customHeight="1" x14ac:dyDescent="0.25">
      <c r="A2819" s="6" t="s">
        <v>1429</v>
      </c>
      <c r="B2819" s="6" t="s">
        <v>1430</v>
      </c>
      <c r="J2819" s="8">
        <v>95000000</v>
      </c>
    </row>
    <row r="2820" spans="1:10" ht="20.100000000000001" customHeight="1" x14ac:dyDescent="0.25">
      <c r="A2820" s="5" t="s">
        <v>1432</v>
      </c>
      <c r="C2820" s="11" t="s">
        <v>9</v>
      </c>
      <c r="D2820" s="11" t="s">
        <v>11</v>
      </c>
      <c r="E2820" s="11" t="s">
        <v>4887</v>
      </c>
      <c r="F2820" s="11" t="s">
        <v>12</v>
      </c>
      <c r="G2820" s="131" t="s">
        <v>7130</v>
      </c>
      <c r="H2820" s="131"/>
      <c r="J2820" s="7">
        <v>95000000</v>
      </c>
    </row>
    <row r="2821" spans="1:10" ht="20.100000000000001" customHeight="1" x14ac:dyDescent="0.25">
      <c r="A2821" s="6" t="s">
        <v>1490</v>
      </c>
      <c r="B2821" s="6" t="s">
        <v>1491</v>
      </c>
      <c r="J2821" s="8">
        <v>4826536800</v>
      </c>
    </row>
    <row r="2822" spans="1:10" ht="20.100000000000001" customHeight="1" x14ac:dyDescent="0.25">
      <c r="A2822" s="5" t="s">
        <v>1498</v>
      </c>
      <c r="C2822" s="11" t="s">
        <v>9</v>
      </c>
      <c r="D2822" s="11" t="s">
        <v>11</v>
      </c>
      <c r="E2822" s="11" t="s">
        <v>4887</v>
      </c>
      <c r="F2822" s="11" t="s">
        <v>12</v>
      </c>
      <c r="G2822" s="131" t="s">
        <v>402</v>
      </c>
      <c r="H2822" s="131"/>
      <c r="J2822" s="7">
        <v>4814536800</v>
      </c>
    </row>
    <row r="2823" spans="1:10" ht="20.100000000000001" customHeight="1" x14ac:dyDescent="0.25">
      <c r="A2823" s="5" t="s">
        <v>1506</v>
      </c>
      <c r="C2823" s="11" t="s">
        <v>9</v>
      </c>
      <c r="D2823" s="11" t="s">
        <v>11</v>
      </c>
      <c r="E2823" s="11" t="s">
        <v>4887</v>
      </c>
      <c r="F2823" s="11" t="s">
        <v>12</v>
      </c>
      <c r="G2823" s="131" t="s">
        <v>403</v>
      </c>
      <c r="H2823" s="131"/>
      <c r="J2823" s="7">
        <v>12000000</v>
      </c>
    </row>
    <row r="2824" spans="1:10" ht="45" customHeight="1" x14ac:dyDescent="0.25">
      <c r="G2824" s="131" t="s">
        <v>4290</v>
      </c>
      <c r="H2824" s="131"/>
    </row>
    <row r="2825" spans="1:10" ht="20.100000000000001" customHeight="1" x14ac:dyDescent="0.25">
      <c r="A2825" s="6" t="s">
        <v>1508</v>
      </c>
      <c r="B2825" s="6" t="s">
        <v>1509</v>
      </c>
      <c r="J2825" s="10">
        <v>1100000</v>
      </c>
    </row>
    <row r="2826" spans="1:10" ht="20.100000000000001" customHeight="1" x14ac:dyDescent="0.25">
      <c r="A2826" s="6" t="s">
        <v>1278</v>
      </c>
      <c r="B2826" s="6" t="s">
        <v>1524</v>
      </c>
      <c r="J2826" s="9">
        <v>350000</v>
      </c>
    </row>
    <row r="2827" spans="1:10" ht="20.100000000000001" customHeight="1" x14ac:dyDescent="0.25">
      <c r="A2827" s="5" t="s">
        <v>1531</v>
      </c>
      <c r="C2827" s="11" t="s">
        <v>9</v>
      </c>
      <c r="D2827" s="11" t="s">
        <v>11</v>
      </c>
      <c r="E2827" s="11" t="s">
        <v>4887</v>
      </c>
      <c r="F2827" s="11" t="s">
        <v>12</v>
      </c>
      <c r="G2827" s="131" t="s">
        <v>47</v>
      </c>
      <c r="H2827" s="131"/>
      <c r="J2827" s="7">
        <v>350000</v>
      </c>
    </row>
    <row r="2828" spans="1:10" ht="20.100000000000001" customHeight="1" x14ac:dyDescent="0.25">
      <c r="A2828" s="6" t="s">
        <v>1572</v>
      </c>
      <c r="B2828" s="6" t="s">
        <v>1573</v>
      </c>
      <c r="J2828" s="8">
        <v>750000</v>
      </c>
    </row>
    <row r="2829" spans="1:10" ht="20.100000000000001" customHeight="1" x14ac:dyDescent="0.25">
      <c r="A2829" s="5" t="s">
        <v>1574</v>
      </c>
      <c r="C2829" s="11" t="s">
        <v>9</v>
      </c>
      <c r="D2829" s="11" t="s">
        <v>11</v>
      </c>
      <c r="E2829" s="11" t="s">
        <v>4887</v>
      </c>
      <c r="F2829" s="11" t="s">
        <v>12</v>
      </c>
      <c r="G2829" s="131" t="s">
        <v>1575</v>
      </c>
      <c r="H2829" s="131"/>
      <c r="J2829" s="7">
        <v>450000</v>
      </c>
    </row>
    <row r="2830" spans="1:10" ht="20.100000000000001" customHeight="1" x14ac:dyDescent="0.25">
      <c r="A2830" s="5" t="s">
        <v>1580</v>
      </c>
      <c r="C2830" s="11" t="s">
        <v>9</v>
      </c>
      <c r="D2830" s="11" t="s">
        <v>11</v>
      </c>
      <c r="E2830" s="11" t="s">
        <v>4887</v>
      </c>
      <c r="F2830" s="11" t="s">
        <v>12</v>
      </c>
      <c r="G2830" s="131" t="s">
        <v>1581</v>
      </c>
      <c r="H2830" s="131"/>
      <c r="J2830" s="7">
        <v>300000</v>
      </c>
    </row>
    <row r="2831" spans="1:10" ht="20.100000000000001" customHeight="1" x14ac:dyDescent="0.25">
      <c r="A2831" s="6" t="s">
        <v>1759</v>
      </c>
      <c r="B2831" s="6" t="s">
        <v>1760</v>
      </c>
      <c r="J2831" s="10">
        <v>762791078</v>
      </c>
    </row>
    <row r="2832" spans="1:10" ht="20.100000000000001" customHeight="1" x14ac:dyDescent="0.25">
      <c r="A2832" s="6" t="s">
        <v>1761</v>
      </c>
      <c r="B2832" s="6" t="s">
        <v>1762</v>
      </c>
      <c r="J2832" s="12">
        <v>77183758</v>
      </c>
    </row>
    <row r="2833" spans="1:10" ht="20.100000000000001" customHeight="1" x14ac:dyDescent="0.25">
      <c r="A2833" s="6" t="s">
        <v>1767</v>
      </c>
      <c r="B2833" s="6" t="s">
        <v>7149</v>
      </c>
      <c r="J2833" s="9">
        <v>77183758</v>
      </c>
    </row>
    <row r="2834" spans="1:10" ht="20.100000000000001" customHeight="1" x14ac:dyDescent="0.25">
      <c r="A2834" s="5" t="s">
        <v>1767</v>
      </c>
      <c r="C2834" s="11" t="s">
        <v>9</v>
      </c>
      <c r="D2834" s="11" t="s">
        <v>41</v>
      </c>
      <c r="E2834" s="11" t="s">
        <v>4887</v>
      </c>
      <c r="F2834" s="11" t="s">
        <v>1881</v>
      </c>
      <c r="G2834" s="131" t="s">
        <v>21</v>
      </c>
      <c r="H2834" s="131"/>
      <c r="J2834" s="7">
        <v>53935638</v>
      </c>
    </row>
    <row r="2835" spans="1:10" ht="60" customHeight="1" x14ac:dyDescent="0.25">
      <c r="G2835" s="131" t="s">
        <v>4802</v>
      </c>
      <c r="H2835" s="131"/>
    </row>
    <row r="2836" spans="1:10" ht="20.100000000000001" customHeight="1" x14ac:dyDescent="0.25">
      <c r="G2836" s="131" t="s">
        <v>2101</v>
      </c>
      <c r="H2836" s="131"/>
    </row>
    <row r="2837" spans="1:10" ht="20.100000000000001" customHeight="1" x14ac:dyDescent="0.25">
      <c r="A2837" s="5" t="s">
        <v>1767</v>
      </c>
      <c r="C2837" s="11" t="s">
        <v>9</v>
      </c>
      <c r="D2837" s="11" t="s">
        <v>41</v>
      </c>
      <c r="E2837" s="11" t="s">
        <v>4887</v>
      </c>
      <c r="F2837" s="11" t="s">
        <v>1278</v>
      </c>
      <c r="G2837" s="131" t="s">
        <v>21</v>
      </c>
      <c r="H2837" s="131"/>
      <c r="J2837" s="7">
        <v>23248120</v>
      </c>
    </row>
    <row r="2838" spans="1:10" ht="60" customHeight="1" x14ac:dyDescent="0.25">
      <c r="G2838" s="131" t="s">
        <v>4803</v>
      </c>
      <c r="H2838" s="131"/>
    </row>
    <row r="2839" spans="1:10" ht="20.100000000000001" customHeight="1" x14ac:dyDescent="0.25">
      <c r="G2839" s="131" t="s">
        <v>2101</v>
      </c>
      <c r="H2839" s="131"/>
    </row>
    <row r="2840" spans="1:10" ht="20.100000000000001" customHeight="1" x14ac:dyDescent="0.25">
      <c r="A2840" s="6" t="s">
        <v>1778</v>
      </c>
      <c r="B2840" s="6" t="s">
        <v>1779</v>
      </c>
      <c r="J2840" s="8">
        <v>30000000</v>
      </c>
    </row>
    <row r="2841" spans="1:10" ht="20.100000000000001" customHeight="1" x14ac:dyDescent="0.25">
      <c r="A2841" s="5" t="s">
        <v>1782</v>
      </c>
      <c r="C2841" s="11" t="s">
        <v>9</v>
      </c>
      <c r="D2841" s="11" t="s">
        <v>59</v>
      </c>
      <c r="E2841" s="11" t="s">
        <v>4887</v>
      </c>
      <c r="F2841" s="11" t="s">
        <v>12</v>
      </c>
      <c r="G2841" s="131" t="s">
        <v>7152</v>
      </c>
      <c r="H2841" s="131"/>
      <c r="J2841" s="7">
        <v>30000000</v>
      </c>
    </row>
    <row r="2842" spans="1:10" ht="20.100000000000001" customHeight="1" x14ac:dyDescent="0.25">
      <c r="A2842" s="6" t="s">
        <v>1784</v>
      </c>
      <c r="B2842" s="6" t="s">
        <v>1785</v>
      </c>
      <c r="J2842" s="8">
        <v>385607320</v>
      </c>
    </row>
    <row r="2843" spans="1:10" ht="20.100000000000001" customHeight="1" x14ac:dyDescent="0.25">
      <c r="A2843" s="5" t="s">
        <v>1786</v>
      </c>
      <c r="C2843" s="11" t="s">
        <v>9</v>
      </c>
      <c r="D2843" s="11" t="s">
        <v>59</v>
      </c>
      <c r="E2843" s="11" t="s">
        <v>4887</v>
      </c>
      <c r="F2843" s="11" t="s">
        <v>12</v>
      </c>
      <c r="G2843" s="131" t="s">
        <v>61</v>
      </c>
      <c r="H2843" s="131"/>
      <c r="J2843" s="7">
        <v>325607320</v>
      </c>
    </row>
    <row r="2844" spans="1:10" ht="20.100000000000001" customHeight="1" x14ac:dyDescent="0.25">
      <c r="A2844" s="5" t="s">
        <v>1792</v>
      </c>
      <c r="C2844" s="11" t="s">
        <v>9</v>
      </c>
      <c r="D2844" s="11" t="s">
        <v>59</v>
      </c>
      <c r="E2844" s="11" t="s">
        <v>4887</v>
      </c>
      <c r="F2844" s="11" t="s">
        <v>12</v>
      </c>
      <c r="G2844" s="131" t="s">
        <v>7156</v>
      </c>
      <c r="H2844" s="131"/>
      <c r="J2844" s="7">
        <v>60000000</v>
      </c>
    </row>
    <row r="2845" spans="1:10" ht="15" customHeight="1" x14ac:dyDescent="0.25">
      <c r="G2845" s="131" t="s">
        <v>4287</v>
      </c>
      <c r="H2845" s="131"/>
    </row>
    <row r="2846" spans="1:10" ht="20.100000000000001" customHeight="1" x14ac:dyDescent="0.25">
      <c r="A2846" s="6" t="s">
        <v>1803</v>
      </c>
      <c r="B2846" s="6" t="s">
        <v>3416</v>
      </c>
      <c r="J2846" s="8">
        <v>270000000</v>
      </c>
    </row>
    <row r="2847" spans="1:10" ht="20.100000000000001" customHeight="1" x14ac:dyDescent="0.25">
      <c r="A2847" s="5" t="s">
        <v>1804</v>
      </c>
      <c r="C2847" s="11" t="s">
        <v>9</v>
      </c>
      <c r="D2847" s="11" t="s">
        <v>59</v>
      </c>
      <c r="E2847" s="11" t="s">
        <v>4887</v>
      </c>
      <c r="F2847" s="11" t="s">
        <v>12</v>
      </c>
      <c r="G2847" s="131" t="s">
        <v>62</v>
      </c>
      <c r="H2847" s="131"/>
      <c r="J2847" s="7">
        <v>270000000</v>
      </c>
    </row>
    <row r="2848" spans="1:10" ht="30" customHeight="1" x14ac:dyDescent="0.25">
      <c r="G2848" s="131" t="s">
        <v>4288</v>
      </c>
      <c r="H2848" s="131"/>
    </row>
    <row r="2851" spans="1:10" x14ac:dyDescent="0.25">
      <c r="A2851" s="117" t="s">
        <v>4890</v>
      </c>
      <c r="B2851" s="88"/>
      <c r="C2851" s="88"/>
      <c r="D2851" s="88"/>
      <c r="E2851" s="88"/>
      <c r="F2851" s="88"/>
      <c r="G2851" s="88"/>
      <c r="H2851" s="88"/>
    </row>
    <row r="2853" spans="1:10" x14ac:dyDescent="0.25">
      <c r="A2853" s="132" t="s">
        <v>2092</v>
      </c>
      <c r="B2853" s="132"/>
      <c r="C2853" s="132"/>
      <c r="D2853" s="132"/>
      <c r="E2853" s="132"/>
      <c r="F2853" s="132"/>
      <c r="G2853" s="132"/>
      <c r="H2853" s="132"/>
      <c r="I2853" s="132"/>
      <c r="J2853" s="132"/>
    </row>
    <row r="2855" spans="1:10" x14ac:dyDescent="0.25">
      <c r="D2855" s="6" t="s">
        <v>2140</v>
      </c>
      <c r="E2855" s="6" t="s">
        <v>2100</v>
      </c>
    </row>
    <row r="2856" spans="1:10" ht="15.75" thickBot="1" x14ac:dyDescent="0.3">
      <c r="F2856" s="6" t="s">
        <v>2103</v>
      </c>
      <c r="J2856" s="14">
        <v>3605213815</v>
      </c>
    </row>
    <row r="2857" spans="1:10" x14ac:dyDescent="0.25">
      <c r="D2857" s="5" t="s">
        <v>9</v>
      </c>
      <c r="E2857" s="5" t="s">
        <v>2139</v>
      </c>
      <c r="J2857" s="7">
        <v>3425363815</v>
      </c>
    </row>
    <row r="2858" spans="1:10" x14ac:dyDescent="0.25">
      <c r="D2858" s="5" t="s">
        <v>16</v>
      </c>
      <c r="E2858" s="5" t="s">
        <v>2145</v>
      </c>
      <c r="J2858" s="7">
        <v>179850000</v>
      </c>
    </row>
    <row r="2861" spans="1:10" x14ac:dyDescent="0.25">
      <c r="A2861" s="132" t="s">
        <v>2091</v>
      </c>
      <c r="B2861" s="132"/>
      <c r="C2861" s="132"/>
      <c r="D2861" s="132"/>
      <c r="E2861" s="132"/>
      <c r="F2861" s="132"/>
      <c r="G2861" s="132"/>
      <c r="H2861" s="132"/>
      <c r="I2861" s="132"/>
      <c r="J2861" s="132"/>
    </row>
    <row r="2862" spans="1:10" x14ac:dyDescent="0.25">
      <c r="A2862" s="86" t="s">
        <v>2097</v>
      </c>
      <c r="C2862" s="86" t="s">
        <v>2098</v>
      </c>
      <c r="D2862" s="86" t="s">
        <v>3</v>
      </c>
      <c r="E2862" s="86" t="s">
        <v>2099</v>
      </c>
      <c r="F2862" s="86" t="s">
        <v>1880</v>
      </c>
      <c r="G2862" s="6" t="s">
        <v>2100</v>
      </c>
      <c r="J2862" s="86" t="s">
        <v>8713</v>
      </c>
    </row>
    <row r="2864" spans="1:10" ht="15.75" thickBot="1" x14ac:dyDescent="0.3">
      <c r="G2864" s="13" t="s">
        <v>2103</v>
      </c>
      <c r="J2864" s="14">
        <v>3605213815</v>
      </c>
    </row>
    <row r="2865" spans="1:10" ht="20.100000000000001" customHeight="1" x14ac:dyDescent="0.25">
      <c r="A2865" s="6" t="s">
        <v>1232</v>
      </c>
      <c r="B2865" s="6" t="s">
        <v>1233</v>
      </c>
      <c r="J2865" s="10">
        <v>2695492747</v>
      </c>
    </row>
    <row r="2866" spans="1:10" ht="20.100000000000001" customHeight="1" x14ac:dyDescent="0.25">
      <c r="A2866" s="6" t="s">
        <v>9</v>
      </c>
      <c r="B2866" s="6" t="s">
        <v>1237</v>
      </c>
      <c r="J2866" s="9">
        <v>922732400</v>
      </c>
    </row>
    <row r="2867" spans="1:10" ht="20.100000000000001" customHeight="1" x14ac:dyDescent="0.25">
      <c r="A2867" s="5" t="s">
        <v>1240</v>
      </c>
      <c r="C2867" s="11" t="s">
        <v>9</v>
      </c>
      <c r="D2867" s="11" t="s">
        <v>10</v>
      </c>
      <c r="E2867" s="11" t="s">
        <v>4887</v>
      </c>
      <c r="F2867" s="11" t="s">
        <v>12</v>
      </c>
      <c r="G2867" s="131" t="s">
        <v>7116</v>
      </c>
      <c r="H2867" s="131"/>
      <c r="J2867" s="7">
        <v>922732400</v>
      </c>
    </row>
    <row r="2868" spans="1:10" ht="20.100000000000001" customHeight="1" x14ac:dyDescent="0.25">
      <c r="A2868" s="6" t="s">
        <v>1279</v>
      </c>
      <c r="B2868" s="6" t="s">
        <v>1280</v>
      </c>
      <c r="J2868" s="8">
        <v>1365257000</v>
      </c>
    </row>
    <row r="2869" spans="1:10" ht="20.100000000000001" customHeight="1" x14ac:dyDescent="0.25">
      <c r="A2869" s="5" t="s">
        <v>1282</v>
      </c>
      <c r="C2869" s="11" t="s">
        <v>9</v>
      </c>
      <c r="D2869" s="11" t="s">
        <v>10</v>
      </c>
      <c r="E2869" s="11" t="s">
        <v>4887</v>
      </c>
      <c r="F2869" s="11" t="s">
        <v>12</v>
      </c>
      <c r="G2869" s="131" t="s">
        <v>1283</v>
      </c>
      <c r="H2869" s="131"/>
      <c r="J2869" s="7">
        <v>349197000</v>
      </c>
    </row>
    <row r="2870" spans="1:10" ht="20.100000000000001" customHeight="1" x14ac:dyDescent="0.25">
      <c r="A2870" s="5" t="s">
        <v>1286</v>
      </c>
      <c r="C2870" s="11" t="s">
        <v>9</v>
      </c>
      <c r="D2870" s="11" t="s">
        <v>10</v>
      </c>
      <c r="E2870" s="11" t="s">
        <v>4887</v>
      </c>
      <c r="F2870" s="11" t="s">
        <v>12</v>
      </c>
      <c r="G2870" s="131" t="s">
        <v>1287</v>
      </c>
      <c r="H2870" s="131"/>
      <c r="J2870" s="7">
        <v>547330000</v>
      </c>
    </row>
    <row r="2871" spans="1:10" ht="20.100000000000001" customHeight="1" x14ac:dyDescent="0.25">
      <c r="A2871" s="5" t="s">
        <v>1290</v>
      </c>
      <c r="C2871" s="11" t="s">
        <v>16</v>
      </c>
      <c r="D2871" s="11" t="s">
        <v>10</v>
      </c>
      <c r="E2871" s="11" t="s">
        <v>4887</v>
      </c>
      <c r="F2871" s="11" t="s">
        <v>12</v>
      </c>
      <c r="G2871" s="131" t="s">
        <v>17</v>
      </c>
      <c r="H2871" s="131"/>
      <c r="J2871" s="7">
        <v>179850000</v>
      </c>
    </row>
    <row r="2872" spans="1:10" ht="20.100000000000001" customHeight="1" x14ac:dyDescent="0.25">
      <c r="A2872" s="5" t="s">
        <v>1293</v>
      </c>
      <c r="C2872" s="11" t="s">
        <v>9</v>
      </c>
      <c r="D2872" s="11" t="s">
        <v>10</v>
      </c>
      <c r="E2872" s="11" t="s">
        <v>4887</v>
      </c>
      <c r="F2872" s="11" t="s">
        <v>12</v>
      </c>
      <c r="G2872" s="131" t="s">
        <v>18</v>
      </c>
      <c r="H2872" s="131"/>
      <c r="J2872" s="7">
        <v>150070000</v>
      </c>
    </row>
    <row r="2873" spans="1:10" ht="20.100000000000001" customHeight="1" x14ac:dyDescent="0.25">
      <c r="A2873" s="5" t="s">
        <v>1296</v>
      </c>
      <c r="C2873" s="11" t="s">
        <v>9</v>
      </c>
      <c r="D2873" s="11" t="s">
        <v>10</v>
      </c>
      <c r="E2873" s="11" t="s">
        <v>4887</v>
      </c>
      <c r="F2873" s="11" t="s">
        <v>12</v>
      </c>
      <c r="G2873" s="131" t="s">
        <v>19</v>
      </c>
      <c r="H2873" s="131"/>
      <c r="J2873" s="7">
        <v>138810000</v>
      </c>
    </row>
    <row r="2874" spans="1:10" ht="20.100000000000001" customHeight="1" x14ac:dyDescent="0.25">
      <c r="A2874" s="6" t="s">
        <v>1299</v>
      </c>
      <c r="B2874" s="6" t="s">
        <v>1300</v>
      </c>
      <c r="J2874" s="10">
        <v>205543592</v>
      </c>
    </row>
    <row r="2875" spans="1:10" ht="20.100000000000001" customHeight="1" x14ac:dyDescent="0.25">
      <c r="A2875" s="6" t="s">
        <v>1303</v>
      </c>
      <c r="B2875" s="6" t="s">
        <v>7118</v>
      </c>
      <c r="J2875" s="9">
        <v>195002895</v>
      </c>
    </row>
    <row r="2876" spans="1:10" ht="20.100000000000001" customHeight="1" x14ac:dyDescent="0.25">
      <c r="A2876" s="5" t="s">
        <v>1303</v>
      </c>
      <c r="C2876" s="11" t="s">
        <v>9</v>
      </c>
      <c r="D2876" s="11" t="s">
        <v>20</v>
      </c>
      <c r="E2876" s="11" t="s">
        <v>4887</v>
      </c>
      <c r="F2876" s="11" t="s">
        <v>1881</v>
      </c>
      <c r="G2876" s="131" t="s">
        <v>21</v>
      </c>
      <c r="H2876" s="131"/>
      <c r="J2876" s="7">
        <v>195002895</v>
      </c>
    </row>
    <row r="2877" spans="1:10" ht="60" customHeight="1" x14ac:dyDescent="0.25">
      <c r="G2877" s="131" t="s">
        <v>4797</v>
      </c>
      <c r="H2877" s="131"/>
    </row>
    <row r="2878" spans="1:10" ht="20.100000000000001" customHeight="1" x14ac:dyDescent="0.25">
      <c r="G2878" s="131" t="s">
        <v>2101</v>
      </c>
      <c r="H2878" s="131"/>
    </row>
    <row r="2879" spans="1:10" ht="20.100000000000001" customHeight="1" x14ac:dyDescent="0.25">
      <c r="A2879" s="6" t="s">
        <v>1316</v>
      </c>
      <c r="B2879" s="6" t="s">
        <v>7122</v>
      </c>
      <c r="J2879" s="8">
        <v>10540697</v>
      </c>
    </row>
    <row r="2880" spans="1:10" ht="20.100000000000001" customHeight="1" x14ac:dyDescent="0.25">
      <c r="A2880" s="5" t="s">
        <v>1316</v>
      </c>
      <c r="C2880" s="11" t="s">
        <v>9</v>
      </c>
      <c r="D2880" s="11" t="s">
        <v>20</v>
      </c>
      <c r="E2880" s="11" t="s">
        <v>4887</v>
      </c>
      <c r="F2880" s="11" t="s">
        <v>1881</v>
      </c>
      <c r="G2880" s="131" t="s">
        <v>23</v>
      </c>
      <c r="H2880" s="131"/>
      <c r="J2880" s="7">
        <v>10540697</v>
      </c>
    </row>
    <row r="2881" spans="1:10" ht="30" customHeight="1" x14ac:dyDescent="0.25">
      <c r="G2881" s="131" t="s">
        <v>4798</v>
      </c>
      <c r="H2881" s="131"/>
    </row>
    <row r="2882" spans="1:10" ht="20.100000000000001" customHeight="1" x14ac:dyDescent="0.25">
      <c r="G2882" s="131" t="s">
        <v>2102</v>
      </c>
      <c r="H2882" s="131"/>
    </row>
    <row r="2883" spans="1:10" ht="20.100000000000001" customHeight="1" x14ac:dyDescent="0.25">
      <c r="A2883" s="6" t="s">
        <v>1319</v>
      </c>
      <c r="B2883" s="6" t="s">
        <v>1320</v>
      </c>
      <c r="J2883" s="10">
        <v>201959755</v>
      </c>
    </row>
    <row r="2884" spans="1:10" ht="20.100000000000001" customHeight="1" x14ac:dyDescent="0.25">
      <c r="A2884" s="6" t="s">
        <v>1322</v>
      </c>
      <c r="B2884" s="6" t="s">
        <v>7123</v>
      </c>
      <c r="J2884" s="9">
        <v>107093482</v>
      </c>
    </row>
    <row r="2885" spans="1:10" ht="20.100000000000001" customHeight="1" x14ac:dyDescent="0.25">
      <c r="A2885" s="5" t="s">
        <v>1322</v>
      </c>
      <c r="C2885" s="11" t="s">
        <v>9</v>
      </c>
      <c r="D2885" s="11" t="s">
        <v>20</v>
      </c>
      <c r="E2885" s="11" t="s">
        <v>4887</v>
      </c>
      <c r="F2885" s="11" t="s">
        <v>1881</v>
      </c>
      <c r="G2885" s="131" t="s">
        <v>21</v>
      </c>
      <c r="H2885" s="131"/>
      <c r="J2885" s="7">
        <v>107093482</v>
      </c>
    </row>
    <row r="2886" spans="1:10" ht="60" customHeight="1" x14ac:dyDescent="0.25">
      <c r="G2886" s="131" t="s">
        <v>4799</v>
      </c>
      <c r="H2886" s="131"/>
    </row>
    <row r="2887" spans="1:10" ht="20.100000000000001" customHeight="1" x14ac:dyDescent="0.25">
      <c r="G2887" s="131" t="s">
        <v>2101</v>
      </c>
      <c r="H2887" s="131"/>
    </row>
    <row r="2888" spans="1:10" ht="20.100000000000001" customHeight="1" x14ac:dyDescent="0.25">
      <c r="A2888" s="6" t="s">
        <v>1324</v>
      </c>
      <c r="B2888" s="6" t="s">
        <v>7124</v>
      </c>
      <c r="J2888" s="8">
        <v>31622091</v>
      </c>
    </row>
    <row r="2889" spans="1:10" ht="20.100000000000001" customHeight="1" x14ac:dyDescent="0.25">
      <c r="A2889" s="5" t="s">
        <v>1324</v>
      </c>
      <c r="C2889" s="11" t="s">
        <v>9</v>
      </c>
      <c r="D2889" s="11" t="s">
        <v>20</v>
      </c>
      <c r="E2889" s="11" t="s">
        <v>4887</v>
      </c>
      <c r="F2889" s="11" t="s">
        <v>1881</v>
      </c>
      <c r="G2889" s="131" t="s">
        <v>21</v>
      </c>
      <c r="H2889" s="131"/>
      <c r="J2889" s="7">
        <v>31622091</v>
      </c>
    </row>
    <row r="2890" spans="1:10" ht="45" customHeight="1" x14ac:dyDescent="0.25">
      <c r="G2890" s="131" t="s">
        <v>4800</v>
      </c>
      <c r="H2890" s="131"/>
    </row>
    <row r="2891" spans="1:10" ht="20.100000000000001" customHeight="1" x14ac:dyDescent="0.25">
      <c r="G2891" s="131" t="s">
        <v>2101</v>
      </c>
      <c r="H2891" s="131"/>
    </row>
    <row r="2892" spans="1:10" ht="20.100000000000001" customHeight="1" x14ac:dyDescent="0.25">
      <c r="A2892" s="6" t="s">
        <v>1326</v>
      </c>
      <c r="B2892" s="6" t="s">
        <v>7125</v>
      </c>
      <c r="J2892" s="8">
        <v>63244182</v>
      </c>
    </row>
    <row r="2893" spans="1:10" ht="20.100000000000001" customHeight="1" x14ac:dyDescent="0.25">
      <c r="A2893" s="5" t="s">
        <v>1326</v>
      </c>
      <c r="C2893" s="11" t="s">
        <v>9</v>
      </c>
      <c r="D2893" s="11" t="s">
        <v>20</v>
      </c>
      <c r="E2893" s="11" t="s">
        <v>4887</v>
      </c>
      <c r="F2893" s="11" t="s">
        <v>1881</v>
      </c>
      <c r="G2893" s="131" t="s">
        <v>21</v>
      </c>
      <c r="H2893" s="131"/>
      <c r="J2893" s="7">
        <v>63244182</v>
      </c>
    </row>
    <row r="2894" spans="1:10" ht="45" customHeight="1" x14ac:dyDescent="0.25">
      <c r="G2894" s="131" t="s">
        <v>4801</v>
      </c>
      <c r="H2894" s="131"/>
    </row>
    <row r="2895" spans="1:10" ht="20.100000000000001" customHeight="1" x14ac:dyDescent="0.25">
      <c r="G2895" s="131" t="s">
        <v>2101</v>
      </c>
      <c r="H2895" s="131"/>
    </row>
    <row r="2896" spans="1:10" ht="20.100000000000001" customHeight="1" x14ac:dyDescent="0.25">
      <c r="A2896" s="6" t="s">
        <v>1344</v>
      </c>
      <c r="B2896" s="6" t="s">
        <v>1345</v>
      </c>
      <c r="J2896" s="10">
        <v>612600000</v>
      </c>
    </row>
    <row r="2897" spans="1:10" ht="20.100000000000001" customHeight="1" x14ac:dyDescent="0.25">
      <c r="A2897" s="6" t="s">
        <v>1231</v>
      </c>
      <c r="B2897" s="6" t="s">
        <v>3252</v>
      </c>
      <c r="J2897" s="9">
        <v>10000000</v>
      </c>
    </row>
    <row r="2898" spans="1:10" ht="20.100000000000001" customHeight="1" x14ac:dyDescent="0.25">
      <c r="A2898" s="5" t="s">
        <v>1351</v>
      </c>
      <c r="C2898" s="11" t="s">
        <v>9</v>
      </c>
      <c r="D2898" s="11" t="s">
        <v>11</v>
      </c>
      <c r="E2898" s="11" t="s">
        <v>4887</v>
      </c>
      <c r="F2898" s="11" t="s">
        <v>12</v>
      </c>
      <c r="G2898" s="131" t="s">
        <v>31</v>
      </c>
      <c r="H2898" s="131"/>
      <c r="J2898" s="7">
        <v>5000000</v>
      </c>
    </row>
    <row r="2899" spans="1:10" ht="20.100000000000001" customHeight="1" x14ac:dyDescent="0.25">
      <c r="A2899" s="5" t="s">
        <v>1353</v>
      </c>
      <c r="C2899" s="11" t="s">
        <v>9</v>
      </c>
      <c r="D2899" s="11" t="s">
        <v>11</v>
      </c>
      <c r="E2899" s="11" t="s">
        <v>4887</v>
      </c>
      <c r="F2899" s="11" t="s">
        <v>12</v>
      </c>
      <c r="G2899" s="131" t="s">
        <v>1354</v>
      </c>
      <c r="H2899" s="131"/>
      <c r="J2899" s="7">
        <v>5000000</v>
      </c>
    </row>
    <row r="2900" spans="1:10" ht="20.100000000000001" customHeight="1" x14ac:dyDescent="0.25">
      <c r="A2900" s="6" t="s">
        <v>1239</v>
      </c>
      <c r="B2900" s="6" t="s">
        <v>1360</v>
      </c>
      <c r="J2900" s="8">
        <v>5650000</v>
      </c>
    </row>
    <row r="2901" spans="1:10" ht="20.100000000000001" customHeight="1" x14ac:dyDescent="0.25">
      <c r="A2901" s="5" t="s">
        <v>1367</v>
      </c>
      <c r="C2901" s="11" t="s">
        <v>9</v>
      </c>
      <c r="D2901" s="11" t="s">
        <v>11</v>
      </c>
      <c r="E2901" s="11" t="s">
        <v>4887</v>
      </c>
      <c r="F2901" s="11" t="s">
        <v>12</v>
      </c>
      <c r="G2901" s="131" t="s">
        <v>33</v>
      </c>
      <c r="H2901" s="131"/>
      <c r="J2901" s="7">
        <v>650000</v>
      </c>
    </row>
    <row r="2902" spans="1:10" ht="20.100000000000001" customHeight="1" x14ac:dyDescent="0.25">
      <c r="A2902" s="5" t="s">
        <v>1369</v>
      </c>
      <c r="C2902" s="11" t="s">
        <v>9</v>
      </c>
      <c r="D2902" s="11" t="s">
        <v>11</v>
      </c>
      <c r="E2902" s="11" t="s">
        <v>4887</v>
      </c>
      <c r="F2902" s="11" t="s">
        <v>12</v>
      </c>
      <c r="G2902" s="131" t="s">
        <v>34</v>
      </c>
      <c r="H2902" s="131"/>
      <c r="J2902" s="7">
        <v>5000000</v>
      </c>
    </row>
    <row r="2903" spans="1:10" ht="20.100000000000001" customHeight="1" x14ac:dyDescent="0.25">
      <c r="A2903" s="6" t="s">
        <v>1249</v>
      </c>
      <c r="B2903" s="6" t="s">
        <v>1373</v>
      </c>
      <c r="J2903" s="8">
        <v>5500000</v>
      </c>
    </row>
    <row r="2904" spans="1:10" ht="20.100000000000001" customHeight="1" x14ac:dyDescent="0.25">
      <c r="A2904" s="5" t="s">
        <v>1376</v>
      </c>
      <c r="C2904" s="11" t="s">
        <v>9</v>
      </c>
      <c r="D2904" s="11" t="s">
        <v>11</v>
      </c>
      <c r="E2904" s="11" t="s">
        <v>4887</v>
      </c>
      <c r="F2904" s="11" t="s">
        <v>12</v>
      </c>
      <c r="G2904" s="131" t="s">
        <v>3480</v>
      </c>
      <c r="H2904" s="131"/>
      <c r="J2904" s="7">
        <v>4000000</v>
      </c>
    </row>
    <row r="2905" spans="1:10" ht="20.100000000000001" customHeight="1" x14ac:dyDescent="0.25">
      <c r="A2905" s="5" t="s">
        <v>1380</v>
      </c>
      <c r="C2905" s="11" t="s">
        <v>9</v>
      </c>
      <c r="D2905" s="11" t="s">
        <v>11</v>
      </c>
      <c r="E2905" s="11" t="s">
        <v>4887</v>
      </c>
      <c r="F2905" s="11" t="s">
        <v>12</v>
      </c>
      <c r="G2905" s="131" t="s">
        <v>1381</v>
      </c>
      <c r="H2905" s="131"/>
      <c r="J2905" s="7">
        <v>1500000</v>
      </c>
    </row>
    <row r="2906" spans="1:10" ht="20.100000000000001" customHeight="1" x14ac:dyDescent="0.25">
      <c r="A2906" s="6" t="s">
        <v>1393</v>
      </c>
      <c r="B2906" s="6" t="s">
        <v>1394</v>
      </c>
      <c r="J2906" s="8">
        <v>264400000</v>
      </c>
    </row>
    <row r="2907" spans="1:10" ht="20.100000000000001" customHeight="1" x14ac:dyDescent="0.25">
      <c r="A2907" s="5" t="s">
        <v>1400</v>
      </c>
      <c r="C2907" s="11" t="s">
        <v>9</v>
      </c>
      <c r="D2907" s="11" t="s">
        <v>11</v>
      </c>
      <c r="E2907" s="11" t="s">
        <v>4887</v>
      </c>
      <c r="F2907" s="11" t="s">
        <v>12</v>
      </c>
      <c r="G2907" s="131" t="s">
        <v>3477</v>
      </c>
      <c r="H2907" s="131"/>
      <c r="J2907" s="7">
        <v>194000000</v>
      </c>
    </row>
    <row r="2908" spans="1:10" ht="90" customHeight="1" x14ac:dyDescent="0.25">
      <c r="G2908" s="131" t="s">
        <v>7187</v>
      </c>
      <c r="H2908" s="131"/>
    </row>
    <row r="2909" spans="1:10" ht="20.100000000000001" customHeight="1" x14ac:dyDescent="0.25">
      <c r="A2909" s="5" t="s">
        <v>1405</v>
      </c>
      <c r="C2909" s="11" t="s">
        <v>9</v>
      </c>
      <c r="D2909" s="11" t="s">
        <v>11</v>
      </c>
      <c r="E2909" s="11" t="s">
        <v>4887</v>
      </c>
      <c r="F2909" s="11" t="s">
        <v>12</v>
      </c>
      <c r="G2909" s="131" t="s">
        <v>1406</v>
      </c>
      <c r="H2909" s="131"/>
      <c r="J2909" s="7">
        <v>8400000</v>
      </c>
    </row>
    <row r="2910" spans="1:10" ht="60" customHeight="1" x14ac:dyDescent="0.25">
      <c r="G2910" s="131" t="s">
        <v>5789</v>
      </c>
      <c r="H2910" s="131"/>
    </row>
    <row r="2911" spans="1:10" ht="20.100000000000001" customHeight="1" x14ac:dyDescent="0.25">
      <c r="A2911" s="5" t="s">
        <v>1413</v>
      </c>
      <c r="C2911" s="11" t="s">
        <v>9</v>
      </c>
      <c r="D2911" s="11" t="s">
        <v>11</v>
      </c>
      <c r="E2911" s="11" t="s">
        <v>4887</v>
      </c>
      <c r="F2911" s="11" t="s">
        <v>12</v>
      </c>
      <c r="G2911" s="131" t="s">
        <v>1414</v>
      </c>
      <c r="H2911" s="131"/>
      <c r="J2911" s="7">
        <v>62000000</v>
      </c>
    </row>
    <row r="2912" spans="1:10" ht="60" customHeight="1" x14ac:dyDescent="0.25">
      <c r="G2912" s="131" t="s">
        <v>4291</v>
      </c>
      <c r="H2912" s="131"/>
    </row>
    <row r="2913" spans="1:10" ht="20.100000000000001" customHeight="1" x14ac:dyDescent="0.25">
      <c r="A2913" s="6" t="s">
        <v>1416</v>
      </c>
      <c r="B2913" s="6" t="s">
        <v>1417</v>
      </c>
      <c r="J2913" s="8">
        <v>247050000</v>
      </c>
    </row>
    <row r="2914" spans="1:10" ht="20.100000000000001" customHeight="1" x14ac:dyDescent="0.25">
      <c r="A2914" s="5" t="s">
        <v>1419</v>
      </c>
      <c r="C2914" s="11" t="s">
        <v>9</v>
      </c>
      <c r="D2914" s="11" t="s">
        <v>11</v>
      </c>
      <c r="E2914" s="11" t="s">
        <v>4887</v>
      </c>
      <c r="F2914" s="11" t="s">
        <v>12</v>
      </c>
      <c r="G2914" s="131" t="s">
        <v>1420</v>
      </c>
      <c r="H2914" s="131"/>
      <c r="J2914" s="7">
        <v>50000</v>
      </c>
    </row>
    <row r="2915" spans="1:10" ht="20.100000000000001" customHeight="1" x14ac:dyDescent="0.25">
      <c r="A2915" s="5" t="s">
        <v>1422</v>
      </c>
      <c r="C2915" s="11" t="s">
        <v>9</v>
      </c>
      <c r="D2915" s="11" t="s">
        <v>11</v>
      </c>
      <c r="E2915" s="11" t="s">
        <v>4887</v>
      </c>
      <c r="F2915" s="11" t="s">
        <v>12</v>
      </c>
      <c r="G2915" s="131" t="s">
        <v>1423</v>
      </c>
      <c r="H2915" s="131"/>
      <c r="J2915" s="7">
        <v>15000000</v>
      </c>
    </row>
    <row r="2916" spans="1:10" ht="20.100000000000001" customHeight="1" x14ac:dyDescent="0.25">
      <c r="A2916" s="5" t="s">
        <v>1424</v>
      </c>
      <c r="C2916" s="11" t="s">
        <v>9</v>
      </c>
      <c r="D2916" s="11" t="s">
        <v>11</v>
      </c>
      <c r="E2916" s="11" t="s">
        <v>4887</v>
      </c>
      <c r="F2916" s="11" t="s">
        <v>12</v>
      </c>
      <c r="G2916" s="131" t="s">
        <v>38</v>
      </c>
      <c r="H2916" s="131"/>
      <c r="J2916" s="7">
        <v>110000000</v>
      </c>
    </row>
    <row r="2917" spans="1:10" ht="20.100000000000001" customHeight="1" x14ac:dyDescent="0.25">
      <c r="A2917" s="5" t="s">
        <v>1426</v>
      </c>
      <c r="C2917" s="11" t="s">
        <v>9</v>
      </c>
      <c r="D2917" s="11" t="s">
        <v>11</v>
      </c>
      <c r="E2917" s="11" t="s">
        <v>4887</v>
      </c>
      <c r="F2917" s="11" t="s">
        <v>12</v>
      </c>
      <c r="G2917" s="131" t="s">
        <v>1427</v>
      </c>
      <c r="H2917" s="131"/>
      <c r="J2917" s="7">
        <v>122000000</v>
      </c>
    </row>
    <row r="2918" spans="1:10" ht="20.100000000000001" customHeight="1" x14ac:dyDescent="0.25">
      <c r="A2918" s="6" t="s">
        <v>1439</v>
      </c>
      <c r="B2918" s="6" t="s">
        <v>1440</v>
      </c>
      <c r="J2918" s="8">
        <v>80000000</v>
      </c>
    </row>
    <row r="2919" spans="1:10" ht="20.100000000000001" customHeight="1" x14ac:dyDescent="0.25">
      <c r="A2919" s="5" t="s">
        <v>1444</v>
      </c>
      <c r="C2919" s="11" t="s">
        <v>9</v>
      </c>
      <c r="D2919" s="11" t="s">
        <v>11</v>
      </c>
      <c r="E2919" s="11" t="s">
        <v>4887</v>
      </c>
      <c r="F2919" s="11" t="s">
        <v>12</v>
      </c>
      <c r="G2919" s="131" t="s">
        <v>3481</v>
      </c>
      <c r="H2919" s="131"/>
      <c r="J2919" s="7">
        <v>80000000</v>
      </c>
    </row>
    <row r="2920" spans="1:10" ht="45" customHeight="1" x14ac:dyDescent="0.25">
      <c r="G2920" s="131" t="s">
        <v>4574</v>
      </c>
      <c r="H2920" s="131"/>
    </row>
    <row r="2921" spans="1:10" ht="20.100000000000001" customHeight="1" x14ac:dyDescent="0.25">
      <c r="A2921" s="6" t="s">
        <v>1508</v>
      </c>
      <c r="B2921" s="6" t="s">
        <v>1509</v>
      </c>
      <c r="J2921" s="10">
        <v>19870000</v>
      </c>
    </row>
    <row r="2922" spans="1:10" ht="20.100000000000001" customHeight="1" x14ac:dyDescent="0.25">
      <c r="A2922" s="6" t="s">
        <v>1278</v>
      </c>
      <c r="B2922" s="6" t="s">
        <v>1524</v>
      </c>
      <c r="J2922" s="9">
        <v>15000000</v>
      </c>
    </row>
    <row r="2923" spans="1:10" ht="20.100000000000001" customHeight="1" x14ac:dyDescent="0.25">
      <c r="A2923" s="5" t="s">
        <v>1531</v>
      </c>
      <c r="C2923" s="11" t="s">
        <v>9</v>
      </c>
      <c r="D2923" s="11" t="s">
        <v>11</v>
      </c>
      <c r="E2923" s="11" t="s">
        <v>4887</v>
      </c>
      <c r="F2923" s="11" t="s">
        <v>12</v>
      </c>
      <c r="G2923" s="131" t="s">
        <v>47</v>
      </c>
      <c r="H2923" s="131"/>
      <c r="J2923" s="7">
        <v>15000000</v>
      </c>
    </row>
    <row r="2924" spans="1:10" ht="20.100000000000001" customHeight="1" x14ac:dyDescent="0.25">
      <c r="A2924" s="6" t="s">
        <v>1572</v>
      </c>
      <c r="B2924" s="6" t="s">
        <v>1573</v>
      </c>
      <c r="J2924" s="8">
        <v>4870000</v>
      </c>
    </row>
    <row r="2925" spans="1:10" ht="20.100000000000001" customHeight="1" x14ac:dyDescent="0.25">
      <c r="A2925" s="5" t="s">
        <v>1574</v>
      </c>
      <c r="C2925" s="11" t="s">
        <v>9</v>
      </c>
      <c r="D2925" s="11" t="s">
        <v>11</v>
      </c>
      <c r="E2925" s="11" t="s">
        <v>4887</v>
      </c>
      <c r="F2925" s="11" t="s">
        <v>12</v>
      </c>
      <c r="G2925" s="131" t="s">
        <v>1575</v>
      </c>
      <c r="H2925" s="131"/>
      <c r="J2925" s="7">
        <v>2500000</v>
      </c>
    </row>
    <row r="2926" spans="1:10" ht="20.100000000000001" customHeight="1" x14ac:dyDescent="0.25">
      <c r="A2926" s="5" t="s">
        <v>1580</v>
      </c>
      <c r="C2926" s="11" t="s">
        <v>9</v>
      </c>
      <c r="D2926" s="11" t="s">
        <v>11</v>
      </c>
      <c r="E2926" s="11" t="s">
        <v>4887</v>
      </c>
      <c r="F2926" s="11" t="s">
        <v>12</v>
      </c>
      <c r="G2926" s="131" t="s">
        <v>1581</v>
      </c>
      <c r="H2926" s="131"/>
      <c r="J2926" s="7">
        <v>1500000</v>
      </c>
    </row>
    <row r="2927" spans="1:10" ht="20.100000000000001" customHeight="1" x14ac:dyDescent="0.25">
      <c r="A2927" s="5" t="s">
        <v>1582</v>
      </c>
      <c r="C2927" s="11" t="s">
        <v>9</v>
      </c>
      <c r="D2927" s="11" t="s">
        <v>11</v>
      </c>
      <c r="E2927" s="11" t="s">
        <v>4887</v>
      </c>
      <c r="F2927" s="11" t="s">
        <v>12</v>
      </c>
      <c r="G2927" s="131" t="s">
        <v>52</v>
      </c>
      <c r="H2927" s="131"/>
      <c r="J2927" s="7">
        <v>870000</v>
      </c>
    </row>
    <row r="2928" spans="1:10" ht="20.100000000000001" customHeight="1" x14ac:dyDescent="0.25">
      <c r="A2928" s="6" t="s">
        <v>1759</v>
      </c>
      <c r="B2928" s="6" t="s">
        <v>1760</v>
      </c>
      <c r="J2928" s="10">
        <v>277251068</v>
      </c>
    </row>
    <row r="2929" spans="1:10" ht="20.100000000000001" customHeight="1" x14ac:dyDescent="0.25">
      <c r="A2929" s="6" t="s">
        <v>1761</v>
      </c>
      <c r="B2929" s="6" t="s">
        <v>1762</v>
      </c>
      <c r="J2929" s="12">
        <v>17497558</v>
      </c>
    </row>
    <row r="2930" spans="1:10" ht="20.100000000000001" customHeight="1" x14ac:dyDescent="0.25">
      <c r="A2930" s="6" t="s">
        <v>1767</v>
      </c>
      <c r="B2930" s="6" t="s">
        <v>7149</v>
      </c>
      <c r="J2930" s="9">
        <v>17497558</v>
      </c>
    </row>
    <row r="2931" spans="1:10" ht="20.100000000000001" customHeight="1" x14ac:dyDescent="0.25">
      <c r="A2931" s="5" t="s">
        <v>1767</v>
      </c>
      <c r="C2931" s="11" t="s">
        <v>9</v>
      </c>
      <c r="D2931" s="11" t="s">
        <v>41</v>
      </c>
      <c r="E2931" s="11" t="s">
        <v>4887</v>
      </c>
      <c r="F2931" s="11" t="s">
        <v>1881</v>
      </c>
      <c r="G2931" s="131" t="s">
        <v>21</v>
      </c>
      <c r="H2931" s="131"/>
      <c r="J2931" s="7">
        <v>12227209</v>
      </c>
    </row>
    <row r="2932" spans="1:10" ht="60" customHeight="1" x14ac:dyDescent="0.25">
      <c r="G2932" s="131" t="s">
        <v>4802</v>
      </c>
      <c r="H2932" s="131"/>
    </row>
    <row r="2933" spans="1:10" ht="20.100000000000001" customHeight="1" x14ac:dyDescent="0.25">
      <c r="G2933" s="131" t="s">
        <v>2101</v>
      </c>
      <c r="H2933" s="131"/>
    </row>
    <row r="2934" spans="1:10" ht="20.100000000000001" customHeight="1" x14ac:dyDescent="0.25">
      <c r="A2934" s="5" t="s">
        <v>1767</v>
      </c>
      <c r="C2934" s="11" t="s">
        <v>9</v>
      </c>
      <c r="D2934" s="11" t="s">
        <v>41</v>
      </c>
      <c r="E2934" s="11" t="s">
        <v>4887</v>
      </c>
      <c r="F2934" s="11" t="s">
        <v>1278</v>
      </c>
      <c r="G2934" s="131" t="s">
        <v>21</v>
      </c>
      <c r="H2934" s="131"/>
      <c r="J2934" s="7">
        <v>5270349</v>
      </c>
    </row>
    <row r="2935" spans="1:10" ht="60" customHeight="1" x14ac:dyDescent="0.25">
      <c r="G2935" s="131" t="s">
        <v>4803</v>
      </c>
      <c r="H2935" s="131"/>
    </row>
    <row r="2936" spans="1:10" ht="20.100000000000001" customHeight="1" x14ac:dyDescent="0.25">
      <c r="G2936" s="131" t="s">
        <v>2101</v>
      </c>
      <c r="H2936" s="131"/>
    </row>
    <row r="2937" spans="1:10" ht="20.100000000000001" customHeight="1" x14ac:dyDescent="0.25">
      <c r="A2937" s="6" t="s">
        <v>1784</v>
      </c>
      <c r="B2937" s="6" t="s">
        <v>1785</v>
      </c>
      <c r="J2937" s="8">
        <v>109753510</v>
      </c>
    </row>
    <row r="2938" spans="1:10" ht="20.100000000000001" customHeight="1" x14ac:dyDescent="0.25">
      <c r="A2938" s="5" t="s">
        <v>1786</v>
      </c>
      <c r="C2938" s="11" t="s">
        <v>9</v>
      </c>
      <c r="D2938" s="11" t="s">
        <v>59</v>
      </c>
      <c r="E2938" s="11" t="s">
        <v>4887</v>
      </c>
      <c r="F2938" s="11" t="s">
        <v>12</v>
      </c>
      <c r="G2938" s="131" t="s">
        <v>61</v>
      </c>
      <c r="H2938" s="131"/>
      <c r="J2938" s="7">
        <v>101753510</v>
      </c>
    </row>
    <row r="2939" spans="1:10" ht="20.100000000000001" customHeight="1" x14ac:dyDescent="0.25">
      <c r="A2939" s="5" t="s">
        <v>1792</v>
      </c>
      <c r="C2939" s="11" t="s">
        <v>9</v>
      </c>
      <c r="D2939" s="11" t="s">
        <v>59</v>
      </c>
      <c r="E2939" s="11" t="s">
        <v>4887</v>
      </c>
      <c r="F2939" s="11" t="s">
        <v>12</v>
      </c>
      <c r="G2939" s="131" t="s">
        <v>7156</v>
      </c>
      <c r="H2939" s="131"/>
      <c r="J2939" s="7">
        <v>8000000</v>
      </c>
    </row>
    <row r="2940" spans="1:10" ht="15" customHeight="1" x14ac:dyDescent="0.25">
      <c r="G2940" s="131" t="s">
        <v>4287</v>
      </c>
      <c r="H2940" s="131"/>
    </row>
    <row r="2941" spans="1:10" ht="20.100000000000001" customHeight="1" x14ac:dyDescent="0.25">
      <c r="A2941" s="6" t="s">
        <v>1803</v>
      </c>
      <c r="B2941" s="6" t="s">
        <v>3416</v>
      </c>
      <c r="J2941" s="8">
        <v>150000000</v>
      </c>
    </row>
    <row r="2942" spans="1:10" ht="20.100000000000001" customHeight="1" x14ac:dyDescent="0.25">
      <c r="A2942" s="5" t="s">
        <v>1804</v>
      </c>
      <c r="C2942" s="11" t="s">
        <v>9</v>
      </c>
      <c r="D2942" s="11" t="s">
        <v>59</v>
      </c>
      <c r="E2942" s="11" t="s">
        <v>4887</v>
      </c>
      <c r="F2942" s="11" t="s">
        <v>12</v>
      </c>
      <c r="G2942" s="131" t="s">
        <v>62</v>
      </c>
      <c r="H2942" s="131"/>
      <c r="J2942" s="7">
        <v>150000000</v>
      </c>
    </row>
    <row r="2943" spans="1:10" ht="30" customHeight="1" x14ac:dyDescent="0.25">
      <c r="G2943" s="131" t="s">
        <v>4288</v>
      </c>
      <c r="H2943" s="131"/>
    </row>
    <row r="2946" spans="1:10" x14ac:dyDescent="0.25">
      <c r="A2946" s="117" t="s">
        <v>4891</v>
      </c>
      <c r="B2946" s="88"/>
      <c r="C2946" s="88"/>
      <c r="D2946" s="88"/>
      <c r="E2946" s="88"/>
      <c r="F2946" s="88"/>
      <c r="G2946" s="88"/>
      <c r="H2946" s="88"/>
    </row>
    <row r="2948" spans="1:10" x14ac:dyDescent="0.25">
      <c r="A2948" s="132" t="s">
        <v>2092</v>
      </c>
      <c r="B2948" s="132"/>
      <c r="C2948" s="132"/>
      <c r="D2948" s="132"/>
      <c r="E2948" s="132"/>
      <c r="F2948" s="132"/>
      <c r="G2948" s="132"/>
      <c r="H2948" s="132"/>
      <c r="I2948" s="132"/>
      <c r="J2948" s="132"/>
    </row>
    <row r="2950" spans="1:10" x14ac:dyDescent="0.25">
      <c r="D2950" s="6" t="s">
        <v>2140</v>
      </c>
      <c r="E2950" s="6" t="s">
        <v>2100</v>
      </c>
    </row>
    <row r="2951" spans="1:10" ht="15.75" thickBot="1" x14ac:dyDescent="0.3">
      <c r="F2951" s="6" t="s">
        <v>2103</v>
      </c>
      <c r="J2951" s="14">
        <v>27745000</v>
      </c>
    </row>
    <row r="2952" spans="1:10" x14ac:dyDescent="0.25">
      <c r="D2952" s="5" t="s">
        <v>9</v>
      </c>
      <c r="E2952" s="5" t="s">
        <v>2139</v>
      </c>
      <c r="J2952" s="7">
        <v>27145000</v>
      </c>
    </row>
    <row r="2953" spans="1:10" x14ac:dyDescent="0.25">
      <c r="D2953" s="5" t="s">
        <v>16</v>
      </c>
      <c r="E2953" s="5" t="s">
        <v>2145</v>
      </c>
      <c r="J2953" s="7">
        <v>600000</v>
      </c>
    </row>
    <row r="2956" spans="1:10" x14ac:dyDescent="0.25">
      <c r="A2956" s="132" t="s">
        <v>2091</v>
      </c>
      <c r="B2956" s="132"/>
      <c r="C2956" s="132"/>
      <c r="D2956" s="132"/>
      <c r="E2956" s="132"/>
      <c r="F2956" s="132"/>
      <c r="G2956" s="132"/>
      <c r="H2956" s="132"/>
      <c r="I2956" s="132"/>
      <c r="J2956" s="132"/>
    </row>
    <row r="2957" spans="1:10" x14ac:dyDescent="0.25">
      <c r="A2957" s="86" t="s">
        <v>2097</v>
      </c>
      <c r="C2957" s="86" t="s">
        <v>2098</v>
      </c>
      <c r="D2957" s="86" t="s">
        <v>3</v>
      </c>
      <c r="E2957" s="86" t="s">
        <v>2099</v>
      </c>
      <c r="F2957" s="86" t="s">
        <v>1880</v>
      </c>
      <c r="G2957" s="6" t="s">
        <v>2100</v>
      </c>
      <c r="J2957" s="86" t="s">
        <v>8713</v>
      </c>
    </row>
    <row r="2959" spans="1:10" ht="15.75" thickBot="1" x14ac:dyDescent="0.3">
      <c r="G2959" s="13" t="s">
        <v>2103</v>
      </c>
      <c r="J2959" s="14">
        <v>27745000</v>
      </c>
    </row>
    <row r="2960" spans="1:10" ht="20.100000000000001" customHeight="1" x14ac:dyDescent="0.25">
      <c r="A2960" s="6" t="s">
        <v>1344</v>
      </c>
      <c r="B2960" s="6" t="s">
        <v>1345</v>
      </c>
      <c r="J2960" s="10">
        <v>25750000</v>
      </c>
    </row>
    <row r="2961" spans="1:10" ht="20.100000000000001" customHeight="1" x14ac:dyDescent="0.25">
      <c r="A2961" s="6" t="s">
        <v>1239</v>
      </c>
      <c r="B2961" s="6" t="s">
        <v>1360</v>
      </c>
      <c r="J2961" s="9">
        <v>50000</v>
      </c>
    </row>
    <row r="2962" spans="1:10" ht="20.100000000000001" customHeight="1" x14ac:dyDescent="0.25">
      <c r="A2962" s="5" t="s">
        <v>1367</v>
      </c>
      <c r="C2962" s="11" t="s">
        <v>9</v>
      </c>
      <c r="D2962" s="11" t="s">
        <v>11</v>
      </c>
      <c r="E2962" s="11" t="s">
        <v>4887</v>
      </c>
      <c r="F2962" s="11" t="s">
        <v>12</v>
      </c>
      <c r="G2962" s="131" t="s">
        <v>33</v>
      </c>
      <c r="H2962" s="131"/>
      <c r="J2962" s="7">
        <v>50000</v>
      </c>
    </row>
    <row r="2963" spans="1:10" ht="20.100000000000001" customHeight="1" x14ac:dyDescent="0.25">
      <c r="A2963" s="6" t="s">
        <v>1249</v>
      </c>
      <c r="B2963" s="6" t="s">
        <v>1373</v>
      </c>
      <c r="J2963" s="8">
        <v>300000</v>
      </c>
    </row>
    <row r="2964" spans="1:10" ht="20.100000000000001" customHeight="1" x14ac:dyDescent="0.25">
      <c r="A2964" s="5" t="s">
        <v>1376</v>
      </c>
      <c r="C2964" s="11" t="s">
        <v>9</v>
      </c>
      <c r="D2964" s="11" t="s">
        <v>11</v>
      </c>
      <c r="E2964" s="11" t="s">
        <v>4887</v>
      </c>
      <c r="F2964" s="11" t="s">
        <v>12</v>
      </c>
      <c r="G2964" s="131" t="s">
        <v>3480</v>
      </c>
      <c r="H2964" s="131"/>
      <c r="J2964" s="7">
        <v>300000</v>
      </c>
    </row>
    <row r="2965" spans="1:10" ht="20.100000000000001" customHeight="1" x14ac:dyDescent="0.25">
      <c r="A2965" s="6" t="s">
        <v>1416</v>
      </c>
      <c r="B2965" s="6" t="s">
        <v>1417</v>
      </c>
      <c r="J2965" s="8">
        <v>19400000</v>
      </c>
    </row>
    <row r="2966" spans="1:10" ht="20.100000000000001" customHeight="1" x14ac:dyDescent="0.25">
      <c r="A2966" s="5" t="s">
        <v>1419</v>
      </c>
      <c r="C2966" s="11" t="s">
        <v>9</v>
      </c>
      <c r="D2966" s="11" t="s">
        <v>11</v>
      </c>
      <c r="E2966" s="11" t="s">
        <v>4887</v>
      </c>
      <c r="F2966" s="11" t="s">
        <v>12</v>
      </c>
      <c r="G2966" s="131" t="s">
        <v>1420</v>
      </c>
      <c r="H2966" s="131"/>
      <c r="J2966" s="7">
        <v>100000</v>
      </c>
    </row>
    <row r="2967" spans="1:10" ht="20.100000000000001" customHeight="1" x14ac:dyDescent="0.25">
      <c r="A2967" s="5" t="s">
        <v>1422</v>
      </c>
      <c r="C2967" s="11" t="s">
        <v>9</v>
      </c>
      <c r="D2967" s="11" t="s">
        <v>11</v>
      </c>
      <c r="E2967" s="11" t="s">
        <v>4887</v>
      </c>
      <c r="F2967" s="11" t="s">
        <v>12</v>
      </c>
      <c r="G2967" s="131" t="s">
        <v>1423</v>
      </c>
      <c r="H2967" s="131"/>
      <c r="J2967" s="7">
        <v>300000</v>
      </c>
    </row>
    <row r="2968" spans="1:10" ht="20.100000000000001" customHeight="1" x14ac:dyDescent="0.25">
      <c r="A2968" s="5" t="s">
        <v>1424</v>
      </c>
      <c r="C2968" s="11" t="s">
        <v>9</v>
      </c>
      <c r="D2968" s="11" t="s">
        <v>11</v>
      </c>
      <c r="E2968" s="11" t="s">
        <v>4887</v>
      </c>
      <c r="F2968" s="11" t="s">
        <v>12</v>
      </c>
      <c r="G2968" s="131" t="s">
        <v>38</v>
      </c>
      <c r="H2968" s="131"/>
      <c r="J2968" s="7">
        <v>10000000</v>
      </c>
    </row>
    <row r="2969" spans="1:10" ht="20.100000000000001" customHeight="1" x14ac:dyDescent="0.25">
      <c r="A2969" s="5" t="s">
        <v>1426</v>
      </c>
      <c r="C2969" s="11" t="s">
        <v>9</v>
      </c>
      <c r="D2969" s="11" t="s">
        <v>11</v>
      </c>
      <c r="E2969" s="11" t="s">
        <v>4887</v>
      </c>
      <c r="F2969" s="11" t="s">
        <v>12</v>
      </c>
      <c r="G2969" s="131" t="s">
        <v>1427</v>
      </c>
      <c r="H2969" s="131"/>
      <c r="J2969" s="7">
        <v>9000000</v>
      </c>
    </row>
    <row r="2970" spans="1:10" ht="20.100000000000001" customHeight="1" x14ac:dyDescent="0.25">
      <c r="A2970" s="6" t="s">
        <v>1439</v>
      </c>
      <c r="B2970" s="6" t="s">
        <v>1440</v>
      </c>
      <c r="J2970" s="8">
        <v>6000000</v>
      </c>
    </row>
    <row r="2971" spans="1:10" ht="20.100000000000001" customHeight="1" x14ac:dyDescent="0.25">
      <c r="A2971" s="5" t="s">
        <v>1444</v>
      </c>
      <c r="C2971" s="11" t="s">
        <v>9</v>
      </c>
      <c r="D2971" s="11" t="s">
        <v>11</v>
      </c>
      <c r="E2971" s="11" t="s">
        <v>4887</v>
      </c>
      <c r="F2971" s="11" t="s">
        <v>12</v>
      </c>
      <c r="G2971" s="131" t="s">
        <v>3481</v>
      </c>
      <c r="H2971" s="131"/>
      <c r="J2971" s="7">
        <v>6000000</v>
      </c>
    </row>
    <row r="2972" spans="1:10" ht="60" customHeight="1" x14ac:dyDescent="0.25">
      <c r="G2972" s="131" t="s">
        <v>4575</v>
      </c>
      <c r="H2972" s="131"/>
    </row>
    <row r="2973" spans="1:10" ht="20.100000000000001" customHeight="1" x14ac:dyDescent="0.25">
      <c r="A2973" s="6" t="s">
        <v>1508</v>
      </c>
      <c r="B2973" s="6" t="s">
        <v>1509</v>
      </c>
      <c r="J2973" s="10">
        <v>1395000</v>
      </c>
    </row>
    <row r="2974" spans="1:10" ht="20.100000000000001" customHeight="1" x14ac:dyDescent="0.25">
      <c r="A2974" s="6" t="s">
        <v>1278</v>
      </c>
      <c r="B2974" s="6" t="s">
        <v>1524</v>
      </c>
      <c r="J2974" s="9">
        <v>1000000</v>
      </c>
    </row>
    <row r="2975" spans="1:10" ht="20.100000000000001" customHeight="1" x14ac:dyDescent="0.25">
      <c r="A2975" s="5" t="s">
        <v>1531</v>
      </c>
      <c r="C2975" s="11" t="s">
        <v>9</v>
      </c>
      <c r="D2975" s="11" t="s">
        <v>11</v>
      </c>
      <c r="E2975" s="11" t="s">
        <v>4887</v>
      </c>
      <c r="F2975" s="11" t="s">
        <v>12</v>
      </c>
      <c r="G2975" s="131" t="s">
        <v>47</v>
      </c>
      <c r="H2975" s="131"/>
      <c r="J2975" s="7">
        <v>1000000</v>
      </c>
    </row>
    <row r="2976" spans="1:10" ht="20.100000000000001" customHeight="1" x14ac:dyDescent="0.25">
      <c r="A2976" s="6" t="s">
        <v>1572</v>
      </c>
      <c r="B2976" s="6" t="s">
        <v>1573</v>
      </c>
      <c r="J2976" s="8">
        <v>395000</v>
      </c>
    </row>
    <row r="2977" spans="1:10" ht="20.100000000000001" customHeight="1" x14ac:dyDescent="0.25">
      <c r="A2977" s="5" t="s">
        <v>1574</v>
      </c>
      <c r="C2977" s="11" t="s">
        <v>9</v>
      </c>
      <c r="D2977" s="11" t="s">
        <v>11</v>
      </c>
      <c r="E2977" s="11" t="s">
        <v>4887</v>
      </c>
      <c r="F2977" s="11" t="s">
        <v>12</v>
      </c>
      <c r="G2977" s="131" t="s">
        <v>1575</v>
      </c>
      <c r="H2977" s="131"/>
      <c r="J2977" s="7">
        <v>95000</v>
      </c>
    </row>
    <row r="2978" spans="1:10" ht="20.100000000000001" customHeight="1" x14ac:dyDescent="0.25">
      <c r="A2978" s="5" t="s">
        <v>1580</v>
      </c>
      <c r="C2978" s="11" t="s">
        <v>9</v>
      </c>
      <c r="D2978" s="11" t="s">
        <v>11</v>
      </c>
      <c r="E2978" s="11" t="s">
        <v>4887</v>
      </c>
      <c r="F2978" s="11" t="s">
        <v>12</v>
      </c>
      <c r="G2978" s="131" t="s">
        <v>1581</v>
      </c>
      <c r="H2978" s="131"/>
      <c r="J2978" s="7">
        <v>300000</v>
      </c>
    </row>
    <row r="2979" spans="1:10" ht="20.100000000000001" customHeight="1" x14ac:dyDescent="0.25">
      <c r="A2979" s="6" t="s">
        <v>1714</v>
      </c>
      <c r="B2979" s="6" t="s">
        <v>1715</v>
      </c>
      <c r="J2979" s="10">
        <v>600000</v>
      </c>
    </row>
    <row r="2980" spans="1:10" ht="20.100000000000001" customHeight="1" x14ac:dyDescent="0.25">
      <c r="A2980" s="6" t="s">
        <v>1716</v>
      </c>
      <c r="B2980" s="6" t="s">
        <v>1717</v>
      </c>
      <c r="J2980" s="9">
        <v>600000</v>
      </c>
    </row>
    <row r="2981" spans="1:10" ht="20.100000000000001" customHeight="1" x14ac:dyDescent="0.25">
      <c r="A2981" s="5" t="s">
        <v>1721</v>
      </c>
      <c r="C2981" s="11" t="s">
        <v>16</v>
      </c>
      <c r="D2981" s="11" t="s">
        <v>53</v>
      </c>
      <c r="E2981" s="11" t="s">
        <v>4887</v>
      </c>
      <c r="F2981" s="11" t="s">
        <v>12</v>
      </c>
      <c r="G2981" s="131" t="s">
        <v>1722</v>
      </c>
      <c r="H2981" s="131"/>
      <c r="J2981" s="7">
        <v>100000</v>
      </c>
    </row>
    <row r="2982" spans="1:10" ht="20.100000000000001" customHeight="1" x14ac:dyDescent="0.25">
      <c r="A2982" s="5" t="s">
        <v>1723</v>
      </c>
      <c r="C2982" s="11" t="s">
        <v>16</v>
      </c>
      <c r="D2982" s="11" t="s">
        <v>53</v>
      </c>
      <c r="E2982" s="11" t="s">
        <v>4887</v>
      </c>
      <c r="F2982" s="11" t="s">
        <v>12</v>
      </c>
      <c r="G2982" s="131" t="s">
        <v>55</v>
      </c>
      <c r="H2982" s="131"/>
      <c r="J2982" s="7">
        <v>500000</v>
      </c>
    </row>
    <row r="2985" spans="1:10" x14ac:dyDescent="0.25">
      <c r="A2985" s="117" t="s">
        <v>4892</v>
      </c>
      <c r="B2985" s="88"/>
      <c r="C2985" s="88"/>
      <c r="D2985" s="88"/>
      <c r="E2985" s="88"/>
      <c r="F2985" s="88"/>
      <c r="G2985" s="88"/>
      <c r="H2985" s="88"/>
    </row>
    <row r="2987" spans="1:10" x14ac:dyDescent="0.25">
      <c r="A2987" s="132" t="s">
        <v>2092</v>
      </c>
      <c r="B2987" s="132"/>
      <c r="C2987" s="132"/>
      <c r="D2987" s="132"/>
      <c r="E2987" s="132"/>
      <c r="F2987" s="132"/>
      <c r="G2987" s="132"/>
      <c r="H2987" s="132"/>
      <c r="I2987" s="132"/>
      <c r="J2987" s="132"/>
    </row>
    <row r="2989" spans="1:10" x14ac:dyDescent="0.25">
      <c r="D2989" s="6" t="s">
        <v>2140</v>
      </c>
      <c r="E2989" s="6" t="s">
        <v>2100</v>
      </c>
    </row>
    <row r="2990" spans="1:10" ht="15.75" thickBot="1" x14ac:dyDescent="0.3">
      <c r="F2990" s="6" t="s">
        <v>2103</v>
      </c>
      <c r="J2990" s="14">
        <v>71550000</v>
      </c>
    </row>
    <row r="2991" spans="1:10" x14ac:dyDescent="0.25">
      <c r="D2991" s="5" t="s">
        <v>9</v>
      </c>
      <c r="E2991" s="5" t="s">
        <v>2139</v>
      </c>
      <c r="J2991" s="7">
        <v>66500000</v>
      </c>
    </row>
    <row r="2992" spans="1:10" x14ac:dyDescent="0.25">
      <c r="D2992" s="5" t="s">
        <v>16</v>
      </c>
      <c r="E2992" s="5" t="s">
        <v>2145</v>
      </c>
      <c r="J2992" s="7">
        <v>5050000</v>
      </c>
    </row>
    <row r="2995" spans="1:10" x14ac:dyDescent="0.25">
      <c r="A2995" s="132" t="s">
        <v>2091</v>
      </c>
      <c r="B2995" s="132"/>
      <c r="C2995" s="132"/>
      <c r="D2995" s="132"/>
      <c r="E2995" s="132"/>
      <c r="F2995" s="132"/>
      <c r="G2995" s="132"/>
      <c r="H2995" s="132"/>
      <c r="I2995" s="132"/>
      <c r="J2995" s="132"/>
    </row>
    <row r="2996" spans="1:10" x14ac:dyDescent="0.25">
      <c r="A2996" s="86" t="s">
        <v>2097</v>
      </c>
      <c r="C2996" s="86" t="s">
        <v>2098</v>
      </c>
      <c r="D2996" s="86" t="s">
        <v>3</v>
      </c>
      <c r="E2996" s="86" t="s">
        <v>2099</v>
      </c>
      <c r="F2996" s="86" t="s">
        <v>1880</v>
      </c>
      <c r="G2996" s="6" t="s">
        <v>2100</v>
      </c>
      <c r="J2996" s="86" t="s">
        <v>8713</v>
      </c>
    </row>
    <row r="2998" spans="1:10" ht="15.75" thickBot="1" x14ac:dyDescent="0.3">
      <c r="G2998" s="13" t="s">
        <v>2103</v>
      </c>
      <c r="J2998" s="14">
        <v>71550000</v>
      </c>
    </row>
    <row r="2999" spans="1:10" ht="20.100000000000001" customHeight="1" x14ac:dyDescent="0.25">
      <c r="A2999" s="6" t="s">
        <v>1344</v>
      </c>
      <c r="B2999" s="6" t="s">
        <v>1345</v>
      </c>
      <c r="J2999" s="10">
        <v>59200000</v>
      </c>
    </row>
    <row r="3000" spans="1:10" ht="20.100000000000001" customHeight="1" x14ac:dyDescent="0.25">
      <c r="A3000" s="6" t="s">
        <v>1239</v>
      </c>
      <c r="B3000" s="6" t="s">
        <v>1360</v>
      </c>
      <c r="J3000" s="9">
        <v>2000000</v>
      </c>
    </row>
    <row r="3001" spans="1:10" ht="20.100000000000001" customHeight="1" x14ac:dyDescent="0.25">
      <c r="A3001" s="5" t="s">
        <v>1367</v>
      </c>
      <c r="C3001" s="11" t="s">
        <v>9</v>
      </c>
      <c r="D3001" s="11" t="s">
        <v>11</v>
      </c>
      <c r="E3001" s="11" t="s">
        <v>4887</v>
      </c>
      <c r="F3001" s="11" t="s">
        <v>12</v>
      </c>
      <c r="G3001" s="131" t="s">
        <v>33</v>
      </c>
      <c r="H3001" s="131"/>
      <c r="J3001" s="7">
        <v>2000000</v>
      </c>
    </row>
    <row r="3002" spans="1:10" ht="20.100000000000001" customHeight="1" x14ac:dyDescent="0.25">
      <c r="A3002" s="6" t="s">
        <v>1249</v>
      </c>
      <c r="B3002" s="6" t="s">
        <v>1373</v>
      </c>
      <c r="J3002" s="8">
        <v>1000000</v>
      </c>
    </row>
    <row r="3003" spans="1:10" ht="20.100000000000001" customHeight="1" x14ac:dyDescent="0.25">
      <c r="A3003" s="5" t="s">
        <v>1380</v>
      </c>
      <c r="C3003" s="11" t="s">
        <v>9</v>
      </c>
      <c r="D3003" s="11" t="s">
        <v>11</v>
      </c>
      <c r="E3003" s="11" t="s">
        <v>4887</v>
      </c>
      <c r="F3003" s="11" t="s">
        <v>12</v>
      </c>
      <c r="G3003" s="131" t="s">
        <v>1381</v>
      </c>
      <c r="H3003" s="131"/>
      <c r="J3003" s="7">
        <v>1000000</v>
      </c>
    </row>
    <row r="3004" spans="1:10" ht="20.100000000000001" customHeight="1" x14ac:dyDescent="0.25">
      <c r="A3004" s="6" t="s">
        <v>1393</v>
      </c>
      <c r="B3004" s="6" t="s">
        <v>1394</v>
      </c>
      <c r="J3004" s="8">
        <v>4500000</v>
      </c>
    </row>
    <row r="3005" spans="1:10" ht="20.100000000000001" customHeight="1" x14ac:dyDescent="0.25">
      <c r="A3005" s="5" t="s">
        <v>1411</v>
      </c>
      <c r="C3005" s="11" t="s">
        <v>9</v>
      </c>
      <c r="D3005" s="11" t="s">
        <v>11</v>
      </c>
      <c r="E3005" s="11" t="s">
        <v>4887</v>
      </c>
      <c r="F3005" s="11" t="s">
        <v>12</v>
      </c>
      <c r="G3005" s="131" t="s">
        <v>3478</v>
      </c>
      <c r="H3005" s="131"/>
      <c r="J3005" s="7">
        <v>4500000</v>
      </c>
    </row>
    <row r="3006" spans="1:10" ht="60" customHeight="1" x14ac:dyDescent="0.25">
      <c r="G3006" s="131" t="s">
        <v>4576</v>
      </c>
      <c r="H3006" s="131"/>
    </row>
    <row r="3007" spans="1:10" ht="20.100000000000001" customHeight="1" x14ac:dyDescent="0.25">
      <c r="A3007" s="6" t="s">
        <v>1416</v>
      </c>
      <c r="B3007" s="6" t="s">
        <v>1417</v>
      </c>
      <c r="J3007" s="8">
        <v>13000000</v>
      </c>
    </row>
    <row r="3008" spans="1:10" ht="20.100000000000001" customHeight="1" x14ac:dyDescent="0.25">
      <c r="A3008" s="5" t="s">
        <v>1422</v>
      </c>
      <c r="C3008" s="11" t="s">
        <v>9</v>
      </c>
      <c r="D3008" s="11" t="s">
        <v>11</v>
      </c>
      <c r="E3008" s="11" t="s">
        <v>4887</v>
      </c>
      <c r="F3008" s="11" t="s">
        <v>12</v>
      </c>
      <c r="G3008" s="131" t="s">
        <v>1423</v>
      </c>
      <c r="H3008" s="131"/>
      <c r="J3008" s="7">
        <v>4000000</v>
      </c>
    </row>
    <row r="3009" spans="1:10" ht="20.100000000000001" customHeight="1" x14ac:dyDescent="0.25">
      <c r="A3009" s="5" t="s">
        <v>1424</v>
      </c>
      <c r="C3009" s="11" t="s">
        <v>9</v>
      </c>
      <c r="D3009" s="11" t="s">
        <v>11</v>
      </c>
      <c r="E3009" s="11" t="s">
        <v>4887</v>
      </c>
      <c r="F3009" s="11" t="s">
        <v>12</v>
      </c>
      <c r="G3009" s="131" t="s">
        <v>38</v>
      </c>
      <c r="H3009" s="131"/>
      <c r="J3009" s="7">
        <v>4000000</v>
      </c>
    </row>
    <row r="3010" spans="1:10" ht="20.100000000000001" customHeight="1" x14ac:dyDescent="0.25">
      <c r="A3010" s="5" t="s">
        <v>1426</v>
      </c>
      <c r="C3010" s="11" t="s">
        <v>9</v>
      </c>
      <c r="D3010" s="11" t="s">
        <v>11</v>
      </c>
      <c r="E3010" s="11" t="s">
        <v>4887</v>
      </c>
      <c r="F3010" s="11" t="s">
        <v>12</v>
      </c>
      <c r="G3010" s="131" t="s">
        <v>1427</v>
      </c>
      <c r="H3010" s="131"/>
      <c r="J3010" s="7">
        <v>5000000</v>
      </c>
    </row>
    <row r="3011" spans="1:10" ht="20.100000000000001" customHeight="1" x14ac:dyDescent="0.25">
      <c r="A3011" s="6" t="s">
        <v>1439</v>
      </c>
      <c r="B3011" s="6" t="s">
        <v>1440</v>
      </c>
      <c r="J3011" s="8">
        <v>35000000</v>
      </c>
    </row>
    <row r="3012" spans="1:10" ht="20.100000000000001" customHeight="1" x14ac:dyDescent="0.25">
      <c r="A3012" s="5" t="s">
        <v>1444</v>
      </c>
      <c r="C3012" s="11" t="s">
        <v>9</v>
      </c>
      <c r="D3012" s="11" t="s">
        <v>11</v>
      </c>
      <c r="E3012" s="11" t="s">
        <v>4887</v>
      </c>
      <c r="F3012" s="11" t="s">
        <v>12</v>
      </c>
      <c r="G3012" s="131" t="s">
        <v>3481</v>
      </c>
      <c r="H3012" s="131"/>
      <c r="J3012" s="7">
        <v>35000000</v>
      </c>
    </row>
    <row r="3013" spans="1:10" ht="60" customHeight="1" x14ac:dyDescent="0.25">
      <c r="G3013" s="131" t="s">
        <v>4577</v>
      </c>
      <c r="H3013" s="131"/>
    </row>
    <row r="3014" spans="1:10" ht="20.100000000000001" customHeight="1" x14ac:dyDescent="0.25">
      <c r="A3014" s="6" t="s">
        <v>1449</v>
      </c>
      <c r="B3014" s="6" t="s">
        <v>1450</v>
      </c>
      <c r="J3014" s="8">
        <v>3700000</v>
      </c>
    </row>
    <row r="3015" spans="1:10" ht="30" customHeight="1" x14ac:dyDescent="0.25">
      <c r="A3015" s="5" t="s">
        <v>1471</v>
      </c>
      <c r="C3015" s="11" t="s">
        <v>9</v>
      </c>
      <c r="D3015" s="11" t="s">
        <v>11</v>
      </c>
      <c r="E3015" s="11" t="s">
        <v>4887</v>
      </c>
      <c r="F3015" s="11" t="s">
        <v>12</v>
      </c>
      <c r="G3015" s="131" t="s">
        <v>7133</v>
      </c>
      <c r="H3015" s="131"/>
      <c r="J3015" s="7">
        <v>3700000</v>
      </c>
    </row>
    <row r="3016" spans="1:10" ht="20.100000000000001" customHeight="1" x14ac:dyDescent="0.25">
      <c r="A3016" s="6" t="s">
        <v>1508</v>
      </c>
      <c r="B3016" s="6" t="s">
        <v>1509</v>
      </c>
      <c r="J3016" s="10">
        <v>7300000</v>
      </c>
    </row>
    <row r="3017" spans="1:10" ht="20.100000000000001" customHeight="1" x14ac:dyDescent="0.25">
      <c r="A3017" s="6" t="s">
        <v>1256</v>
      </c>
      <c r="B3017" s="6" t="s">
        <v>1511</v>
      </c>
      <c r="J3017" s="9">
        <v>1500000</v>
      </c>
    </row>
    <row r="3018" spans="1:10" ht="20.100000000000001" customHeight="1" x14ac:dyDescent="0.25">
      <c r="A3018" s="5" t="s">
        <v>1518</v>
      </c>
      <c r="C3018" s="11" t="s">
        <v>9</v>
      </c>
      <c r="D3018" s="11" t="s">
        <v>11</v>
      </c>
      <c r="E3018" s="11" t="s">
        <v>4887</v>
      </c>
      <c r="F3018" s="11" t="s">
        <v>12</v>
      </c>
      <c r="G3018" s="131" t="s">
        <v>7135</v>
      </c>
      <c r="H3018" s="131"/>
      <c r="J3018" s="7">
        <v>1500000</v>
      </c>
    </row>
    <row r="3019" spans="1:10" ht="20.100000000000001" customHeight="1" x14ac:dyDescent="0.25">
      <c r="A3019" s="6" t="s">
        <v>1278</v>
      </c>
      <c r="B3019" s="6" t="s">
        <v>1524</v>
      </c>
      <c r="J3019" s="8">
        <v>500000</v>
      </c>
    </row>
    <row r="3020" spans="1:10" ht="20.100000000000001" customHeight="1" x14ac:dyDescent="0.25">
      <c r="A3020" s="5" t="s">
        <v>1531</v>
      </c>
      <c r="C3020" s="11" t="s">
        <v>9</v>
      </c>
      <c r="D3020" s="11" t="s">
        <v>11</v>
      </c>
      <c r="E3020" s="11" t="s">
        <v>4887</v>
      </c>
      <c r="F3020" s="11" t="s">
        <v>12</v>
      </c>
      <c r="G3020" s="131" t="s">
        <v>47</v>
      </c>
      <c r="H3020" s="131"/>
      <c r="J3020" s="7">
        <v>500000</v>
      </c>
    </row>
    <row r="3021" spans="1:10" ht="20.100000000000001" customHeight="1" x14ac:dyDescent="0.25">
      <c r="A3021" s="6" t="s">
        <v>1318</v>
      </c>
      <c r="B3021" s="6" t="s">
        <v>1553</v>
      </c>
      <c r="J3021" s="8">
        <v>300000</v>
      </c>
    </row>
    <row r="3022" spans="1:10" ht="20.100000000000001" customHeight="1" x14ac:dyDescent="0.25">
      <c r="A3022" s="5" t="s">
        <v>1557</v>
      </c>
      <c r="C3022" s="11" t="s">
        <v>9</v>
      </c>
      <c r="D3022" s="11" t="s">
        <v>11</v>
      </c>
      <c r="E3022" s="11" t="s">
        <v>4887</v>
      </c>
      <c r="F3022" s="11" t="s">
        <v>12</v>
      </c>
      <c r="G3022" s="131" t="s">
        <v>51</v>
      </c>
      <c r="H3022" s="131"/>
      <c r="J3022" s="7">
        <v>300000</v>
      </c>
    </row>
    <row r="3023" spans="1:10" ht="20.100000000000001" customHeight="1" x14ac:dyDescent="0.25">
      <c r="A3023" s="6" t="s">
        <v>1572</v>
      </c>
      <c r="B3023" s="6" t="s">
        <v>1573</v>
      </c>
      <c r="J3023" s="8">
        <v>5000000</v>
      </c>
    </row>
    <row r="3024" spans="1:10" ht="20.100000000000001" customHeight="1" x14ac:dyDescent="0.25">
      <c r="A3024" s="5" t="s">
        <v>1574</v>
      </c>
      <c r="C3024" s="11" t="s">
        <v>9</v>
      </c>
      <c r="D3024" s="11" t="s">
        <v>11</v>
      </c>
      <c r="E3024" s="11" t="s">
        <v>4887</v>
      </c>
      <c r="F3024" s="11" t="s">
        <v>12</v>
      </c>
      <c r="G3024" s="131" t="s">
        <v>1575</v>
      </c>
      <c r="H3024" s="131"/>
      <c r="J3024" s="7">
        <v>400000</v>
      </c>
    </row>
    <row r="3025" spans="1:10" ht="20.100000000000001" customHeight="1" x14ac:dyDescent="0.25">
      <c r="A3025" s="5" t="s">
        <v>1580</v>
      </c>
      <c r="C3025" s="11" t="s">
        <v>9</v>
      </c>
      <c r="D3025" s="11" t="s">
        <v>11</v>
      </c>
      <c r="E3025" s="11" t="s">
        <v>4887</v>
      </c>
      <c r="F3025" s="11" t="s">
        <v>12</v>
      </c>
      <c r="G3025" s="131" t="s">
        <v>1581</v>
      </c>
      <c r="H3025" s="131"/>
      <c r="J3025" s="7">
        <v>600000</v>
      </c>
    </row>
    <row r="3026" spans="1:10" ht="20.100000000000001" customHeight="1" x14ac:dyDescent="0.25">
      <c r="A3026" s="5" t="s">
        <v>1582</v>
      </c>
      <c r="C3026" s="11" t="s">
        <v>9</v>
      </c>
      <c r="D3026" s="11" t="s">
        <v>11</v>
      </c>
      <c r="E3026" s="11" t="s">
        <v>4887</v>
      </c>
      <c r="F3026" s="11" t="s">
        <v>12</v>
      </c>
      <c r="G3026" s="131" t="s">
        <v>52</v>
      </c>
      <c r="H3026" s="131"/>
      <c r="J3026" s="7">
        <v>1000000</v>
      </c>
    </row>
    <row r="3027" spans="1:10" ht="20.100000000000001" customHeight="1" x14ac:dyDescent="0.25">
      <c r="A3027" s="5" t="s">
        <v>1593</v>
      </c>
      <c r="C3027" s="11" t="s">
        <v>9</v>
      </c>
      <c r="D3027" s="11" t="s">
        <v>11</v>
      </c>
      <c r="E3027" s="11" t="s">
        <v>4887</v>
      </c>
      <c r="F3027" s="11" t="s">
        <v>12</v>
      </c>
      <c r="G3027" s="131" t="s">
        <v>1594</v>
      </c>
      <c r="H3027" s="131"/>
      <c r="J3027" s="7">
        <v>3000000</v>
      </c>
    </row>
    <row r="3028" spans="1:10" ht="20.100000000000001" customHeight="1" x14ac:dyDescent="0.25">
      <c r="A3028" s="6" t="s">
        <v>1714</v>
      </c>
      <c r="B3028" s="6" t="s">
        <v>1715</v>
      </c>
      <c r="J3028" s="10">
        <v>5050000</v>
      </c>
    </row>
    <row r="3029" spans="1:10" ht="20.100000000000001" customHeight="1" x14ac:dyDescent="0.25">
      <c r="A3029" s="6" t="s">
        <v>1716</v>
      </c>
      <c r="B3029" s="6" t="s">
        <v>1717</v>
      </c>
      <c r="J3029" s="9">
        <v>5050000</v>
      </c>
    </row>
    <row r="3030" spans="1:10" ht="20.100000000000001" customHeight="1" x14ac:dyDescent="0.25">
      <c r="A3030" s="5" t="s">
        <v>1723</v>
      </c>
      <c r="C3030" s="11" t="s">
        <v>16</v>
      </c>
      <c r="D3030" s="11" t="s">
        <v>53</v>
      </c>
      <c r="E3030" s="11" t="s">
        <v>4887</v>
      </c>
      <c r="F3030" s="11" t="s">
        <v>12</v>
      </c>
      <c r="G3030" s="131" t="s">
        <v>55</v>
      </c>
      <c r="H3030" s="131"/>
      <c r="J3030" s="7">
        <v>5000000</v>
      </c>
    </row>
    <row r="3031" spans="1:10" ht="20.100000000000001" customHeight="1" x14ac:dyDescent="0.25">
      <c r="A3031" s="5" t="s">
        <v>1729</v>
      </c>
      <c r="C3031" s="11" t="s">
        <v>16</v>
      </c>
      <c r="D3031" s="11" t="s">
        <v>53</v>
      </c>
      <c r="E3031" s="11" t="s">
        <v>4887</v>
      </c>
      <c r="F3031" s="11" t="s">
        <v>12</v>
      </c>
      <c r="G3031" s="131" t="s">
        <v>7147</v>
      </c>
      <c r="H3031" s="131"/>
      <c r="J3031" s="7">
        <v>50000</v>
      </c>
    </row>
    <row r="3034" spans="1:10" x14ac:dyDescent="0.25">
      <c r="A3034" s="117" t="s">
        <v>4893</v>
      </c>
      <c r="B3034" s="88"/>
      <c r="C3034" s="88"/>
      <c r="D3034" s="88"/>
      <c r="E3034" s="88"/>
      <c r="F3034" s="88"/>
      <c r="G3034" s="88"/>
      <c r="H3034" s="88"/>
    </row>
    <row r="3036" spans="1:10" x14ac:dyDescent="0.25">
      <c r="A3036" s="132" t="s">
        <v>2092</v>
      </c>
      <c r="B3036" s="132"/>
      <c r="C3036" s="132"/>
      <c r="D3036" s="132"/>
      <c r="E3036" s="132"/>
      <c r="F3036" s="132"/>
      <c r="G3036" s="132"/>
      <c r="H3036" s="132"/>
      <c r="I3036" s="132"/>
      <c r="J3036" s="132"/>
    </row>
    <row r="3038" spans="1:10" x14ac:dyDescent="0.25">
      <c r="D3038" s="6" t="s">
        <v>2140</v>
      </c>
      <c r="E3038" s="6" t="s">
        <v>2100</v>
      </c>
    </row>
    <row r="3039" spans="1:10" ht="15.75" thickBot="1" x14ac:dyDescent="0.3">
      <c r="F3039" s="6" t="s">
        <v>2103</v>
      </c>
      <c r="J3039" s="14">
        <v>2312705421</v>
      </c>
    </row>
    <row r="3040" spans="1:10" x14ac:dyDescent="0.25">
      <c r="D3040" s="5" t="s">
        <v>9</v>
      </c>
      <c r="E3040" s="5" t="s">
        <v>2139</v>
      </c>
      <c r="J3040" s="7">
        <v>2312705421</v>
      </c>
    </row>
    <row r="3043" spans="1:10" x14ac:dyDescent="0.25">
      <c r="A3043" s="132" t="s">
        <v>2091</v>
      </c>
      <c r="B3043" s="132"/>
      <c r="C3043" s="132"/>
      <c r="D3043" s="132"/>
      <c r="E3043" s="132"/>
      <c r="F3043" s="132"/>
      <c r="G3043" s="132"/>
      <c r="H3043" s="132"/>
      <c r="I3043" s="132"/>
      <c r="J3043" s="132"/>
    </row>
    <row r="3044" spans="1:10" x14ac:dyDescent="0.25">
      <c r="A3044" s="86" t="s">
        <v>2097</v>
      </c>
      <c r="C3044" s="86" t="s">
        <v>2098</v>
      </c>
      <c r="D3044" s="86" t="s">
        <v>3</v>
      </c>
      <c r="E3044" s="86" t="s">
        <v>2099</v>
      </c>
      <c r="F3044" s="86" t="s">
        <v>1880</v>
      </c>
      <c r="G3044" s="6" t="s">
        <v>2100</v>
      </c>
      <c r="J3044" s="86" t="s">
        <v>8713</v>
      </c>
    </row>
    <row r="3046" spans="1:10" ht="15.75" thickBot="1" x14ac:dyDescent="0.3">
      <c r="G3046" s="13" t="s">
        <v>2103</v>
      </c>
      <c r="J3046" s="14">
        <v>2312705421</v>
      </c>
    </row>
    <row r="3047" spans="1:10" ht="20.100000000000001" customHeight="1" x14ac:dyDescent="0.25">
      <c r="A3047" s="6" t="s">
        <v>1759</v>
      </c>
      <c r="B3047" s="6" t="s">
        <v>1760</v>
      </c>
      <c r="J3047" s="10">
        <v>2312705421</v>
      </c>
    </row>
    <row r="3048" spans="1:10" ht="20.100000000000001" customHeight="1" x14ac:dyDescent="0.25">
      <c r="A3048" s="6" t="s">
        <v>1806</v>
      </c>
      <c r="B3048" s="6" t="s">
        <v>1807</v>
      </c>
      <c r="J3048" s="12">
        <v>2312705421</v>
      </c>
    </row>
    <row r="3049" spans="1:10" ht="20.100000000000001" customHeight="1" x14ac:dyDescent="0.25">
      <c r="A3049" s="6" t="s">
        <v>1808</v>
      </c>
      <c r="B3049" s="6" t="s">
        <v>1809</v>
      </c>
      <c r="J3049" s="9">
        <v>2312705421</v>
      </c>
    </row>
    <row r="3050" spans="1:10" ht="30" customHeight="1" x14ac:dyDescent="0.25">
      <c r="A3050" s="5" t="s">
        <v>1808</v>
      </c>
      <c r="C3050" s="11" t="s">
        <v>9</v>
      </c>
      <c r="D3050" s="11" t="s">
        <v>4821</v>
      </c>
      <c r="E3050" s="11" t="s">
        <v>4887</v>
      </c>
      <c r="F3050" s="11" t="s">
        <v>1881</v>
      </c>
      <c r="G3050" s="131" t="s">
        <v>4292</v>
      </c>
      <c r="H3050" s="131"/>
      <c r="J3050" s="7">
        <v>8730000</v>
      </c>
    </row>
    <row r="3051" spans="1:10" ht="15" customHeight="1" x14ac:dyDescent="0.25">
      <c r="G3051" s="131" t="s">
        <v>5407</v>
      </c>
      <c r="H3051" s="131"/>
    </row>
    <row r="3052" spans="1:10" ht="20.100000000000001" customHeight="1" x14ac:dyDescent="0.25">
      <c r="G3052" s="131" t="s">
        <v>5408</v>
      </c>
      <c r="H3052" s="131"/>
    </row>
    <row r="3053" spans="1:10" ht="30" customHeight="1" x14ac:dyDescent="0.25">
      <c r="A3053" s="5" t="s">
        <v>1808</v>
      </c>
      <c r="C3053" s="11" t="s">
        <v>9</v>
      </c>
      <c r="D3053" s="11" t="s">
        <v>4821</v>
      </c>
      <c r="E3053" s="11" t="s">
        <v>4887</v>
      </c>
      <c r="F3053" s="11" t="s">
        <v>1421</v>
      </c>
      <c r="G3053" s="131" t="s">
        <v>4295</v>
      </c>
      <c r="H3053" s="131"/>
      <c r="J3053" s="7">
        <v>11660370</v>
      </c>
    </row>
    <row r="3054" spans="1:10" ht="30" customHeight="1" x14ac:dyDescent="0.25">
      <c r="G3054" s="131" t="s">
        <v>5409</v>
      </c>
      <c r="H3054" s="131"/>
    </row>
    <row r="3055" spans="1:10" ht="20.100000000000001" customHeight="1" x14ac:dyDescent="0.25">
      <c r="G3055" s="131" t="s">
        <v>5410</v>
      </c>
      <c r="H3055" s="131"/>
    </row>
    <row r="3056" spans="1:10" ht="20.100000000000001" customHeight="1" x14ac:dyDescent="0.25">
      <c r="A3056" s="5" t="s">
        <v>1808</v>
      </c>
      <c r="C3056" s="11" t="s">
        <v>9</v>
      </c>
      <c r="D3056" s="11" t="s">
        <v>4821</v>
      </c>
      <c r="E3056" s="11" t="s">
        <v>4887</v>
      </c>
      <c r="F3056" s="11" t="s">
        <v>1459</v>
      </c>
      <c r="G3056" s="131" t="s">
        <v>4298</v>
      </c>
      <c r="H3056" s="131"/>
      <c r="J3056" s="7">
        <v>17477460</v>
      </c>
    </row>
    <row r="3057" spans="1:10" ht="15" customHeight="1" x14ac:dyDescent="0.25">
      <c r="G3057" s="131" t="s">
        <v>5411</v>
      </c>
      <c r="H3057" s="131"/>
    </row>
    <row r="3058" spans="1:10" ht="20.100000000000001" customHeight="1" x14ac:dyDescent="0.25">
      <c r="G3058" s="131" t="s">
        <v>5412</v>
      </c>
      <c r="H3058" s="131"/>
    </row>
    <row r="3059" spans="1:10" ht="20.100000000000001" customHeight="1" x14ac:dyDescent="0.25">
      <c r="A3059" s="5" t="s">
        <v>1808</v>
      </c>
      <c r="C3059" s="11" t="s">
        <v>9</v>
      </c>
      <c r="D3059" s="11" t="s">
        <v>4821</v>
      </c>
      <c r="E3059" s="11" t="s">
        <v>4887</v>
      </c>
      <c r="F3059" s="11" t="s">
        <v>1628</v>
      </c>
      <c r="G3059" s="131" t="s">
        <v>4299</v>
      </c>
      <c r="H3059" s="131"/>
      <c r="J3059" s="7">
        <v>3766460</v>
      </c>
    </row>
    <row r="3060" spans="1:10" ht="15" customHeight="1" x14ac:dyDescent="0.25">
      <c r="G3060" s="131" t="s">
        <v>5413</v>
      </c>
      <c r="H3060" s="131"/>
    </row>
    <row r="3061" spans="1:10" ht="20.100000000000001" customHeight="1" x14ac:dyDescent="0.25">
      <c r="G3061" s="131" t="s">
        <v>5414</v>
      </c>
      <c r="H3061" s="131"/>
    </row>
    <row r="3062" spans="1:10" ht="20.100000000000001" customHeight="1" x14ac:dyDescent="0.25">
      <c r="A3062" s="5" t="s">
        <v>1808</v>
      </c>
      <c r="C3062" s="11" t="s">
        <v>9</v>
      </c>
      <c r="D3062" s="11" t="s">
        <v>4821</v>
      </c>
      <c r="E3062" s="11" t="s">
        <v>4887</v>
      </c>
      <c r="F3062" s="11" t="s">
        <v>1633</v>
      </c>
      <c r="G3062" s="131" t="s">
        <v>412</v>
      </c>
      <c r="H3062" s="131"/>
      <c r="J3062" s="7">
        <v>2894400</v>
      </c>
    </row>
    <row r="3063" spans="1:10" ht="30" customHeight="1" x14ac:dyDescent="0.25">
      <c r="G3063" s="131" t="s">
        <v>5415</v>
      </c>
      <c r="H3063" s="131"/>
    </row>
    <row r="3064" spans="1:10" ht="20.100000000000001" customHeight="1" x14ac:dyDescent="0.25">
      <c r="G3064" s="131" t="s">
        <v>4895</v>
      </c>
      <c r="H3064" s="131"/>
    </row>
    <row r="3065" spans="1:10" ht="30" customHeight="1" x14ac:dyDescent="0.25">
      <c r="A3065" s="5" t="s">
        <v>1808</v>
      </c>
      <c r="C3065" s="11" t="s">
        <v>9</v>
      </c>
      <c r="D3065" s="11" t="s">
        <v>4821</v>
      </c>
      <c r="E3065" s="11" t="s">
        <v>4887</v>
      </c>
      <c r="F3065" s="11" t="s">
        <v>1907</v>
      </c>
      <c r="G3065" s="131" t="s">
        <v>4301</v>
      </c>
      <c r="H3065" s="131"/>
      <c r="J3065" s="7">
        <v>1966200</v>
      </c>
    </row>
    <row r="3066" spans="1:10" ht="30" customHeight="1" x14ac:dyDescent="0.25">
      <c r="G3066" s="131" t="s">
        <v>5416</v>
      </c>
      <c r="H3066" s="131"/>
    </row>
    <row r="3067" spans="1:10" ht="20.100000000000001" customHeight="1" x14ac:dyDescent="0.25">
      <c r="G3067" s="131" t="s">
        <v>5414</v>
      </c>
      <c r="H3067" s="131"/>
    </row>
    <row r="3068" spans="1:10" ht="20.100000000000001" customHeight="1" x14ac:dyDescent="0.25">
      <c r="A3068" s="5" t="s">
        <v>1808</v>
      </c>
      <c r="C3068" s="11" t="s">
        <v>9</v>
      </c>
      <c r="D3068" s="11" t="s">
        <v>4821</v>
      </c>
      <c r="E3068" s="11" t="s">
        <v>4887</v>
      </c>
      <c r="F3068" s="11" t="s">
        <v>1908</v>
      </c>
      <c r="G3068" s="131" t="s">
        <v>414</v>
      </c>
      <c r="H3068" s="131"/>
      <c r="J3068" s="7">
        <v>20787850</v>
      </c>
    </row>
    <row r="3069" spans="1:10" ht="15" customHeight="1" x14ac:dyDescent="0.25">
      <c r="G3069" s="131" t="s">
        <v>5417</v>
      </c>
      <c r="H3069" s="131"/>
    </row>
    <row r="3070" spans="1:10" ht="20.100000000000001" customHeight="1" x14ac:dyDescent="0.25">
      <c r="G3070" s="131" t="s">
        <v>5414</v>
      </c>
      <c r="H3070" s="131"/>
    </row>
    <row r="3071" spans="1:10" ht="20.100000000000001" customHeight="1" x14ac:dyDescent="0.25">
      <c r="A3071" s="5" t="s">
        <v>1808</v>
      </c>
      <c r="C3071" s="11" t="s">
        <v>9</v>
      </c>
      <c r="D3071" s="11" t="s">
        <v>4821</v>
      </c>
      <c r="E3071" s="11" t="s">
        <v>4887</v>
      </c>
      <c r="F3071" s="11" t="s">
        <v>1910</v>
      </c>
      <c r="G3071" s="131" t="s">
        <v>4304</v>
      </c>
      <c r="H3071" s="131"/>
      <c r="J3071" s="7">
        <v>695041278</v>
      </c>
    </row>
    <row r="3072" spans="1:10" ht="30" customHeight="1" x14ac:dyDescent="0.25">
      <c r="G3072" s="131" t="s">
        <v>7188</v>
      </c>
      <c r="H3072" s="131"/>
    </row>
    <row r="3073" spans="1:10" ht="20.100000000000001" customHeight="1" x14ac:dyDescent="0.25">
      <c r="G3073" s="131" t="s">
        <v>5418</v>
      </c>
      <c r="H3073" s="131"/>
    </row>
    <row r="3074" spans="1:10" ht="20.100000000000001" customHeight="1" x14ac:dyDescent="0.25">
      <c r="A3074" s="5" t="s">
        <v>1808</v>
      </c>
      <c r="C3074" s="11" t="s">
        <v>9</v>
      </c>
      <c r="D3074" s="11" t="s">
        <v>4821</v>
      </c>
      <c r="E3074" s="11" t="s">
        <v>4887</v>
      </c>
      <c r="F3074" s="11" t="s">
        <v>1911</v>
      </c>
      <c r="G3074" s="131" t="s">
        <v>4305</v>
      </c>
      <c r="H3074" s="131"/>
      <c r="J3074" s="7">
        <v>81000000</v>
      </c>
    </row>
    <row r="3075" spans="1:10" ht="30" customHeight="1" x14ac:dyDescent="0.25">
      <c r="G3075" s="131" t="s">
        <v>5419</v>
      </c>
      <c r="H3075" s="131"/>
    </row>
    <row r="3076" spans="1:10" ht="20.100000000000001" customHeight="1" x14ac:dyDescent="0.25">
      <c r="G3076" s="131" t="s">
        <v>4895</v>
      </c>
      <c r="H3076" s="131"/>
    </row>
    <row r="3077" spans="1:10" ht="20.100000000000001" customHeight="1" x14ac:dyDescent="0.25">
      <c r="A3077" s="5" t="s">
        <v>1808</v>
      </c>
      <c r="C3077" s="11" t="s">
        <v>9</v>
      </c>
      <c r="D3077" s="11" t="s">
        <v>4821</v>
      </c>
      <c r="E3077" s="11" t="s">
        <v>4887</v>
      </c>
      <c r="F3077" s="11" t="s">
        <v>1913</v>
      </c>
      <c r="G3077" s="131" t="s">
        <v>4305</v>
      </c>
      <c r="H3077" s="131"/>
      <c r="J3077" s="7">
        <v>120000300</v>
      </c>
    </row>
    <row r="3078" spans="1:10" ht="15" customHeight="1" x14ac:dyDescent="0.25">
      <c r="G3078" s="131" t="s">
        <v>4894</v>
      </c>
      <c r="H3078" s="131"/>
    </row>
    <row r="3079" spans="1:10" ht="20.100000000000001" customHeight="1" x14ac:dyDescent="0.25">
      <c r="G3079" s="131" t="s">
        <v>4895</v>
      </c>
      <c r="H3079" s="131"/>
    </row>
    <row r="3080" spans="1:10" ht="30" customHeight="1" x14ac:dyDescent="0.25">
      <c r="A3080" s="5" t="s">
        <v>1808</v>
      </c>
      <c r="C3080" s="11" t="s">
        <v>9</v>
      </c>
      <c r="D3080" s="11" t="s">
        <v>4821</v>
      </c>
      <c r="E3080" s="11" t="s">
        <v>4887</v>
      </c>
      <c r="F3080" s="11" t="s">
        <v>1915</v>
      </c>
      <c r="G3080" s="131" t="s">
        <v>4307</v>
      </c>
      <c r="H3080" s="131"/>
      <c r="J3080" s="7">
        <v>198336000</v>
      </c>
    </row>
    <row r="3081" spans="1:10" ht="30" customHeight="1" x14ac:dyDescent="0.25">
      <c r="G3081" s="131" t="s">
        <v>5420</v>
      </c>
      <c r="H3081" s="131"/>
    </row>
    <row r="3082" spans="1:10" ht="20.100000000000001" customHeight="1" x14ac:dyDescent="0.25">
      <c r="G3082" s="131" t="s">
        <v>4895</v>
      </c>
      <c r="H3082" s="131"/>
    </row>
    <row r="3083" spans="1:10" ht="20.100000000000001" customHeight="1" x14ac:dyDescent="0.25">
      <c r="A3083" s="5" t="s">
        <v>1808</v>
      </c>
      <c r="C3083" s="11" t="s">
        <v>9</v>
      </c>
      <c r="D3083" s="11" t="s">
        <v>4821</v>
      </c>
      <c r="E3083" s="11" t="s">
        <v>4887</v>
      </c>
      <c r="F3083" s="11" t="s">
        <v>1917</v>
      </c>
      <c r="G3083" s="131" t="s">
        <v>416</v>
      </c>
      <c r="H3083" s="131"/>
      <c r="J3083" s="7">
        <v>58200000</v>
      </c>
    </row>
    <row r="3084" spans="1:10" ht="30" customHeight="1" x14ac:dyDescent="0.25">
      <c r="G3084" s="131" t="s">
        <v>5421</v>
      </c>
      <c r="H3084" s="131"/>
    </row>
    <row r="3085" spans="1:10" ht="20.100000000000001" customHeight="1" x14ac:dyDescent="0.25">
      <c r="G3085" s="131" t="s">
        <v>5422</v>
      </c>
      <c r="H3085" s="131"/>
    </row>
    <row r="3086" spans="1:10" ht="20.100000000000001" customHeight="1" x14ac:dyDescent="0.25">
      <c r="A3086" s="5" t="s">
        <v>1808</v>
      </c>
      <c r="C3086" s="11" t="s">
        <v>9</v>
      </c>
      <c r="D3086" s="11" t="s">
        <v>4821</v>
      </c>
      <c r="E3086" s="11" t="s">
        <v>4887</v>
      </c>
      <c r="F3086" s="11" t="s">
        <v>1919</v>
      </c>
      <c r="G3086" s="131" t="s">
        <v>417</v>
      </c>
      <c r="H3086" s="131"/>
      <c r="J3086" s="7">
        <v>4447560</v>
      </c>
    </row>
    <row r="3087" spans="1:10" ht="30" customHeight="1" x14ac:dyDescent="0.25">
      <c r="G3087" s="131" t="s">
        <v>5423</v>
      </c>
      <c r="H3087" s="131"/>
    </row>
    <row r="3088" spans="1:10" ht="20.100000000000001" customHeight="1" x14ac:dyDescent="0.25">
      <c r="G3088" s="131" t="s">
        <v>4895</v>
      </c>
      <c r="H3088" s="131"/>
    </row>
    <row r="3089" spans="1:10" ht="20.100000000000001" customHeight="1" x14ac:dyDescent="0.25">
      <c r="A3089" s="5" t="s">
        <v>1808</v>
      </c>
      <c r="C3089" s="11" t="s">
        <v>9</v>
      </c>
      <c r="D3089" s="11" t="s">
        <v>4821</v>
      </c>
      <c r="E3089" s="11" t="s">
        <v>4887</v>
      </c>
      <c r="F3089" s="11" t="s">
        <v>1920</v>
      </c>
      <c r="G3089" s="131" t="s">
        <v>418</v>
      </c>
      <c r="H3089" s="131"/>
      <c r="J3089" s="7">
        <v>1769280</v>
      </c>
    </row>
    <row r="3090" spans="1:10" ht="30" customHeight="1" x14ac:dyDescent="0.25">
      <c r="G3090" s="131" t="s">
        <v>5424</v>
      </c>
      <c r="H3090" s="131"/>
    </row>
    <row r="3091" spans="1:10" ht="20.100000000000001" customHeight="1" x14ac:dyDescent="0.25">
      <c r="G3091" s="131" t="s">
        <v>4895</v>
      </c>
      <c r="H3091" s="131"/>
    </row>
    <row r="3092" spans="1:10" ht="20.100000000000001" customHeight="1" x14ac:dyDescent="0.25">
      <c r="A3092" s="5" t="s">
        <v>1808</v>
      </c>
      <c r="C3092" s="11" t="s">
        <v>9</v>
      </c>
      <c r="D3092" s="11" t="s">
        <v>4821</v>
      </c>
      <c r="E3092" s="11" t="s">
        <v>4887</v>
      </c>
      <c r="F3092" s="11" t="s">
        <v>1923</v>
      </c>
      <c r="G3092" s="131" t="s">
        <v>419</v>
      </c>
      <c r="H3092" s="131"/>
      <c r="J3092" s="7">
        <v>4074000</v>
      </c>
    </row>
    <row r="3093" spans="1:10" ht="30" customHeight="1" x14ac:dyDescent="0.25">
      <c r="G3093" s="131" t="s">
        <v>5425</v>
      </c>
      <c r="H3093" s="131"/>
    </row>
    <row r="3094" spans="1:10" ht="20.100000000000001" customHeight="1" x14ac:dyDescent="0.25">
      <c r="G3094" s="131" t="s">
        <v>5426</v>
      </c>
      <c r="H3094" s="131"/>
    </row>
    <row r="3095" spans="1:10" ht="20.100000000000001" customHeight="1" x14ac:dyDescent="0.25">
      <c r="A3095" s="5" t="s">
        <v>1808</v>
      </c>
      <c r="C3095" s="11" t="s">
        <v>9</v>
      </c>
      <c r="D3095" s="11" t="s">
        <v>4821</v>
      </c>
      <c r="E3095" s="11" t="s">
        <v>4887</v>
      </c>
      <c r="F3095" s="11" t="s">
        <v>1925</v>
      </c>
      <c r="G3095" s="131" t="s">
        <v>4315</v>
      </c>
      <c r="H3095" s="131"/>
      <c r="J3095" s="7">
        <v>54999000</v>
      </c>
    </row>
    <row r="3096" spans="1:10" ht="45" customHeight="1" x14ac:dyDescent="0.25">
      <c r="G3096" s="131" t="s">
        <v>7189</v>
      </c>
      <c r="H3096" s="131"/>
    </row>
    <row r="3097" spans="1:10" ht="20.100000000000001" customHeight="1" x14ac:dyDescent="0.25">
      <c r="G3097" s="131" t="s">
        <v>5427</v>
      </c>
      <c r="H3097" s="131"/>
    </row>
    <row r="3098" spans="1:10" ht="30" customHeight="1" x14ac:dyDescent="0.25">
      <c r="A3098" s="5" t="s">
        <v>1808</v>
      </c>
      <c r="C3098" s="11" t="s">
        <v>9</v>
      </c>
      <c r="D3098" s="11" t="s">
        <v>4821</v>
      </c>
      <c r="E3098" s="11" t="s">
        <v>4887</v>
      </c>
      <c r="F3098" s="11" t="s">
        <v>1927</v>
      </c>
      <c r="G3098" s="131" t="s">
        <v>4316</v>
      </c>
      <c r="H3098" s="131"/>
      <c r="J3098" s="7">
        <v>16063200</v>
      </c>
    </row>
    <row r="3099" spans="1:10" ht="15" customHeight="1" x14ac:dyDescent="0.25">
      <c r="G3099" s="131" t="s">
        <v>5428</v>
      </c>
      <c r="H3099" s="131"/>
    </row>
    <row r="3100" spans="1:10" ht="20.100000000000001" customHeight="1" x14ac:dyDescent="0.25">
      <c r="G3100" s="131" t="s">
        <v>5429</v>
      </c>
      <c r="H3100" s="131"/>
    </row>
    <row r="3101" spans="1:10" ht="30" customHeight="1" x14ac:dyDescent="0.25">
      <c r="A3101" s="5" t="s">
        <v>1808</v>
      </c>
      <c r="C3101" s="11" t="s">
        <v>9</v>
      </c>
      <c r="D3101" s="11" t="s">
        <v>4821</v>
      </c>
      <c r="E3101" s="11" t="s">
        <v>4887</v>
      </c>
      <c r="F3101" s="11" t="s">
        <v>1929</v>
      </c>
      <c r="G3101" s="131" t="s">
        <v>424</v>
      </c>
      <c r="H3101" s="131"/>
      <c r="J3101" s="7">
        <v>144644460</v>
      </c>
    </row>
    <row r="3102" spans="1:10" ht="15" customHeight="1" x14ac:dyDescent="0.25">
      <c r="G3102" s="131" t="s">
        <v>5430</v>
      </c>
      <c r="H3102" s="131"/>
    </row>
    <row r="3103" spans="1:10" ht="20.100000000000001" customHeight="1" x14ac:dyDescent="0.25">
      <c r="G3103" s="131" t="s">
        <v>5429</v>
      </c>
      <c r="H3103" s="131"/>
    </row>
    <row r="3104" spans="1:10" ht="20.100000000000001" customHeight="1" x14ac:dyDescent="0.25">
      <c r="A3104" s="5" t="s">
        <v>1808</v>
      </c>
      <c r="C3104" s="11" t="s">
        <v>9</v>
      </c>
      <c r="D3104" s="11" t="s">
        <v>4821</v>
      </c>
      <c r="E3104" s="11" t="s">
        <v>4887</v>
      </c>
      <c r="F3104" s="11" t="s">
        <v>1930</v>
      </c>
      <c r="G3104" s="131" t="s">
        <v>4317</v>
      </c>
      <c r="H3104" s="131"/>
      <c r="J3104" s="7">
        <v>3249310</v>
      </c>
    </row>
    <row r="3105" spans="1:10" ht="15" customHeight="1" x14ac:dyDescent="0.25">
      <c r="G3105" s="131" t="s">
        <v>5430</v>
      </c>
      <c r="H3105" s="131"/>
    </row>
    <row r="3106" spans="1:10" ht="20.100000000000001" customHeight="1" x14ac:dyDescent="0.25">
      <c r="G3106" s="131" t="s">
        <v>5431</v>
      </c>
      <c r="H3106" s="131"/>
    </row>
    <row r="3107" spans="1:10" ht="20.100000000000001" customHeight="1" x14ac:dyDescent="0.25">
      <c r="A3107" s="5" t="s">
        <v>1808</v>
      </c>
      <c r="C3107" s="11" t="s">
        <v>9</v>
      </c>
      <c r="D3107" s="11" t="s">
        <v>4821</v>
      </c>
      <c r="E3107" s="11" t="s">
        <v>4887</v>
      </c>
      <c r="F3107" s="11" t="s">
        <v>1932</v>
      </c>
      <c r="G3107" s="131" t="s">
        <v>4319</v>
      </c>
      <c r="H3107" s="131"/>
      <c r="J3107" s="7">
        <v>13005900</v>
      </c>
    </row>
    <row r="3108" spans="1:10" ht="15" customHeight="1" x14ac:dyDescent="0.25">
      <c r="G3108" s="131" t="s">
        <v>5432</v>
      </c>
      <c r="H3108" s="131"/>
    </row>
    <row r="3109" spans="1:10" ht="20.100000000000001" customHeight="1" x14ac:dyDescent="0.25">
      <c r="G3109" s="131" t="s">
        <v>5414</v>
      </c>
      <c r="H3109" s="131"/>
    </row>
    <row r="3110" spans="1:10" ht="30" customHeight="1" x14ac:dyDescent="0.25">
      <c r="A3110" s="5" t="s">
        <v>1808</v>
      </c>
      <c r="C3110" s="11" t="s">
        <v>9</v>
      </c>
      <c r="D3110" s="11" t="s">
        <v>4821</v>
      </c>
      <c r="E3110" s="11" t="s">
        <v>4887</v>
      </c>
      <c r="F3110" s="11" t="s">
        <v>1882</v>
      </c>
      <c r="G3110" s="131" t="s">
        <v>427</v>
      </c>
      <c r="H3110" s="131"/>
      <c r="J3110" s="7">
        <v>1763460</v>
      </c>
    </row>
    <row r="3111" spans="1:10" ht="15" customHeight="1" x14ac:dyDescent="0.25">
      <c r="G3111" s="131" t="s">
        <v>428</v>
      </c>
      <c r="H3111" s="131"/>
    </row>
    <row r="3112" spans="1:10" ht="20.100000000000001" customHeight="1" x14ac:dyDescent="0.25">
      <c r="G3112" s="131" t="s">
        <v>5429</v>
      </c>
      <c r="H3112" s="131"/>
    </row>
    <row r="3113" spans="1:10" ht="30" customHeight="1" x14ac:dyDescent="0.25">
      <c r="A3113" s="5" t="s">
        <v>1808</v>
      </c>
      <c r="C3113" s="11" t="s">
        <v>9</v>
      </c>
      <c r="D3113" s="11" t="s">
        <v>4821</v>
      </c>
      <c r="E3113" s="11" t="s">
        <v>4887</v>
      </c>
      <c r="F3113" s="11" t="s">
        <v>1936</v>
      </c>
      <c r="G3113" s="131" t="s">
        <v>4320</v>
      </c>
      <c r="H3113" s="131"/>
      <c r="J3113" s="7">
        <v>5238000</v>
      </c>
    </row>
    <row r="3114" spans="1:10" ht="30" customHeight="1" x14ac:dyDescent="0.25">
      <c r="G3114" s="131" t="s">
        <v>5433</v>
      </c>
      <c r="H3114" s="131"/>
    </row>
    <row r="3115" spans="1:10" ht="20.100000000000001" customHeight="1" x14ac:dyDescent="0.25">
      <c r="G3115" s="131" t="s">
        <v>5431</v>
      </c>
      <c r="H3115" s="131"/>
    </row>
    <row r="3116" spans="1:10" ht="20.100000000000001" customHeight="1" x14ac:dyDescent="0.25">
      <c r="A3116" s="5" t="s">
        <v>1808</v>
      </c>
      <c r="C3116" s="11" t="s">
        <v>9</v>
      </c>
      <c r="D3116" s="11" t="s">
        <v>4821</v>
      </c>
      <c r="E3116" s="11" t="s">
        <v>4887</v>
      </c>
      <c r="F3116" s="11" t="s">
        <v>1937</v>
      </c>
      <c r="G3116" s="131" t="s">
        <v>4322</v>
      </c>
      <c r="H3116" s="131"/>
      <c r="J3116" s="7">
        <v>29202960</v>
      </c>
    </row>
    <row r="3117" spans="1:10" ht="30" customHeight="1" x14ac:dyDescent="0.25">
      <c r="G3117" s="131" t="s">
        <v>5434</v>
      </c>
      <c r="H3117" s="131"/>
    </row>
    <row r="3118" spans="1:10" ht="20.100000000000001" customHeight="1" x14ac:dyDescent="0.25">
      <c r="G3118" s="131" t="s">
        <v>5414</v>
      </c>
      <c r="H3118" s="131"/>
    </row>
    <row r="3119" spans="1:10" ht="20.100000000000001" customHeight="1" x14ac:dyDescent="0.25">
      <c r="A3119" s="5" t="s">
        <v>1808</v>
      </c>
      <c r="C3119" s="11" t="s">
        <v>9</v>
      </c>
      <c r="D3119" s="11" t="s">
        <v>4821</v>
      </c>
      <c r="E3119" s="11" t="s">
        <v>4887</v>
      </c>
      <c r="F3119" s="11" t="s">
        <v>1938</v>
      </c>
      <c r="G3119" s="131" t="s">
        <v>4324</v>
      </c>
      <c r="H3119" s="131"/>
      <c r="J3119" s="7">
        <v>180127780</v>
      </c>
    </row>
    <row r="3120" spans="1:10" ht="30" customHeight="1" x14ac:dyDescent="0.25">
      <c r="G3120" s="131" t="s">
        <v>5435</v>
      </c>
      <c r="H3120" s="131"/>
    </row>
    <row r="3121" spans="1:10" ht="20.100000000000001" customHeight="1" x14ac:dyDescent="0.25">
      <c r="G3121" s="131" t="s">
        <v>5414</v>
      </c>
      <c r="H3121" s="131"/>
    </row>
    <row r="3122" spans="1:10" ht="20.100000000000001" customHeight="1" x14ac:dyDescent="0.25">
      <c r="A3122" s="5" t="s">
        <v>1808</v>
      </c>
      <c r="C3122" s="11" t="s">
        <v>9</v>
      </c>
      <c r="D3122" s="11" t="s">
        <v>4821</v>
      </c>
      <c r="E3122" s="11" t="s">
        <v>4887</v>
      </c>
      <c r="F3122" s="11" t="s">
        <v>1939</v>
      </c>
      <c r="G3122" s="131" t="s">
        <v>429</v>
      </c>
      <c r="H3122" s="131"/>
      <c r="J3122" s="7">
        <v>734485</v>
      </c>
    </row>
    <row r="3123" spans="1:10" ht="30" customHeight="1" x14ac:dyDescent="0.25">
      <c r="G3123" s="131" t="s">
        <v>5436</v>
      </c>
      <c r="H3123" s="131"/>
    </row>
    <row r="3124" spans="1:10" ht="20.100000000000001" customHeight="1" x14ac:dyDescent="0.25">
      <c r="G3124" s="131" t="s">
        <v>5414</v>
      </c>
      <c r="H3124" s="131"/>
    </row>
    <row r="3125" spans="1:10" ht="30" customHeight="1" x14ac:dyDescent="0.25">
      <c r="A3125" s="5" t="s">
        <v>1808</v>
      </c>
      <c r="C3125" s="11" t="s">
        <v>9</v>
      </c>
      <c r="D3125" s="11" t="s">
        <v>4821</v>
      </c>
      <c r="E3125" s="11" t="s">
        <v>4887</v>
      </c>
      <c r="F3125" s="11" t="s">
        <v>1940</v>
      </c>
      <c r="G3125" s="131" t="s">
        <v>430</v>
      </c>
      <c r="H3125" s="131"/>
      <c r="J3125" s="7">
        <v>458268273</v>
      </c>
    </row>
    <row r="3126" spans="1:10" ht="15" customHeight="1" x14ac:dyDescent="0.25">
      <c r="G3126" s="131" t="s">
        <v>4503</v>
      </c>
      <c r="H3126" s="131"/>
    </row>
    <row r="3127" spans="1:10" ht="20.100000000000001" customHeight="1" x14ac:dyDescent="0.25">
      <c r="G3127" s="131" t="s">
        <v>4895</v>
      </c>
      <c r="H3127" s="131"/>
    </row>
    <row r="3128" spans="1:10" ht="20.100000000000001" customHeight="1" x14ac:dyDescent="0.25">
      <c r="A3128" s="5" t="s">
        <v>1808</v>
      </c>
      <c r="C3128" s="11" t="s">
        <v>9</v>
      </c>
      <c r="D3128" s="11" t="s">
        <v>4821</v>
      </c>
      <c r="E3128" s="11" t="s">
        <v>4887</v>
      </c>
      <c r="F3128" s="11" t="s">
        <v>1941</v>
      </c>
      <c r="G3128" s="131" t="s">
        <v>431</v>
      </c>
      <c r="H3128" s="131"/>
      <c r="J3128" s="7">
        <v>5837460</v>
      </c>
    </row>
    <row r="3129" spans="1:10" ht="15" customHeight="1" x14ac:dyDescent="0.25">
      <c r="G3129" s="131" t="s">
        <v>4503</v>
      </c>
      <c r="H3129" s="131"/>
    </row>
    <row r="3130" spans="1:10" ht="20.100000000000001" customHeight="1" x14ac:dyDescent="0.25">
      <c r="G3130" s="131" t="s">
        <v>4895</v>
      </c>
      <c r="H3130" s="131"/>
    </row>
    <row r="3131" spans="1:10" ht="30" customHeight="1" x14ac:dyDescent="0.25">
      <c r="A3131" s="5" t="s">
        <v>1808</v>
      </c>
      <c r="C3131" s="11" t="s">
        <v>9</v>
      </c>
      <c r="D3131" s="11" t="s">
        <v>4821</v>
      </c>
      <c r="E3131" s="11" t="s">
        <v>4887</v>
      </c>
      <c r="F3131" s="11" t="s">
        <v>1945</v>
      </c>
      <c r="G3131" s="131" t="s">
        <v>4327</v>
      </c>
      <c r="H3131" s="131"/>
      <c r="J3131" s="7">
        <v>2927460</v>
      </c>
    </row>
    <row r="3132" spans="1:10" ht="15" customHeight="1" x14ac:dyDescent="0.25">
      <c r="G3132" s="131" t="s">
        <v>4503</v>
      </c>
      <c r="H3132" s="131"/>
    </row>
    <row r="3133" spans="1:10" ht="20.100000000000001" customHeight="1" x14ac:dyDescent="0.25">
      <c r="G3133" s="131" t="s">
        <v>4895</v>
      </c>
      <c r="H3133" s="131"/>
    </row>
    <row r="3134" spans="1:10" ht="20.100000000000001" customHeight="1" x14ac:dyDescent="0.25">
      <c r="A3134" s="5" t="s">
        <v>1808</v>
      </c>
      <c r="C3134" s="11" t="s">
        <v>9</v>
      </c>
      <c r="D3134" s="11" t="s">
        <v>4821</v>
      </c>
      <c r="E3134" s="11" t="s">
        <v>4887</v>
      </c>
      <c r="F3134" s="11" t="s">
        <v>1947</v>
      </c>
      <c r="G3134" s="131" t="s">
        <v>433</v>
      </c>
      <c r="H3134" s="131"/>
      <c r="J3134" s="7">
        <v>75913345</v>
      </c>
    </row>
    <row r="3135" spans="1:10" ht="30" customHeight="1" x14ac:dyDescent="0.25">
      <c r="G3135" s="131" t="s">
        <v>5437</v>
      </c>
      <c r="H3135" s="131"/>
    </row>
    <row r="3136" spans="1:10" ht="20.100000000000001" customHeight="1" x14ac:dyDescent="0.25">
      <c r="G3136" s="131" t="s">
        <v>4895</v>
      </c>
      <c r="H3136" s="131"/>
    </row>
    <row r="3137" spans="1:10" ht="30" customHeight="1" x14ac:dyDescent="0.25">
      <c r="A3137" s="5" t="s">
        <v>1808</v>
      </c>
      <c r="C3137" s="11" t="s">
        <v>9</v>
      </c>
      <c r="D3137" s="11" t="s">
        <v>4821</v>
      </c>
      <c r="E3137" s="11" t="s">
        <v>4887</v>
      </c>
      <c r="F3137" s="11" t="s">
        <v>1948</v>
      </c>
      <c r="G3137" s="131" t="s">
        <v>434</v>
      </c>
      <c r="H3137" s="131"/>
      <c r="J3137" s="7">
        <v>4110085</v>
      </c>
    </row>
    <row r="3138" spans="1:10" ht="30" customHeight="1" x14ac:dyDescent="0.25">
      <c r="G3138" s="131" t="s">
        <v>5438</v>
      </c>
      <c r="H3138" s="131"/>
    </row>
    <row r="3139" spans="1:10" ht="20.100000000000001" customHeight="1" x14ac:dyDescent="0.25">
      <c r="G3139" s="131" t="s">
        <v>5410</v>
      </c>
      <c r="H3139" s="131"/>
    </row>
    <row r="3140" spans="1:10" ht="30" customHeight="1" x14ac:dyDescent="0.25">
      <c r="A3140" s="5" t="s">
        <v>1808</v>
      </c>
      <c r="C3140" s="11" t="s">
        <v>9</v>
      </c>
      <c r="D3140" s="11" t="s">
        <v>4821</v>
      </c>
      <c r="E3140" s="11" t="s">
        <v>4887</v>
      </c>
      <c r="F3140" s="11" t="s">
        <v>1949</v>
      </c>
      <c r="G3140" s="131" t="s">
        <v>4330</v>
      </c>
      <c r="H3140" s="131"/>
      <c r="J3140" s="7">
        <v>37520725</v>
      </c>
    </row>
    <row r="3141" spans="1:10" ht="15" customHeight="1" x14ac:dyDescent="0.25">
      <c r="G3141" s="131" t="s">
        <v>5439</v>
      </c>
      <c r="H3141" s="131"/>
    </row>
    <row r="3142" spans="1:10" ht="20.100000000000001" customHeight="1" x14ac:dyDescent="0.25">
      <c r="G3142" s="131" t="s">
        <v>4895</v>
      </c>
      <c r="H3142" s="131"/>
    </row>
    <row r="3143" spans="1:10" ht="20.100000000000001" customHeight="1" x14ac:dyDescent="0.25">
      <c r="A3143" s="5" t="s">
        <v>1808</v>
      </c>
      <c r="C3143" s="11" t="s">
        <v>9</v>
      </c>
      <c r="D3143" s="11" t="s">
        <v>4821</v>
      </c>
      <c r="E3143" s="11" t="s">
        <v>4887</v>
      </c>
      <c r="F3143" s="11" t="s">
        <v>16</v>
      </c>
      <c r="G3143" s="131" t="s">
        <v>436</v>
      </c>
      <c r="H3143" s="131"/>
      <c r="J3143" s="7">
        <v>122450</v>
      </c>
    </row>
    <row r="3144" spans="1:10" ht="15" customHeight="1" x14ac:dyDescent="0.25">
      <c r="G3144" s="131" t="s">
        <v>5440</v>
      </c>
      <c r="H3144" s="131"/>
    </row>
    <row r="3145" spans="1:10" ht="20.100000000000001" customHeight="1" x14ac:dyDescent="0.25">
      <c r="G3145" s="131" t="s">
        <v>5414</v>
      </c>
      <c r="H3145" s="131"/>
    </row>
    <row r="3146" spans="1:10" ht="30" customHeight="1" x14ac:dyDescent="0.25">
      <c r="A3146" s="5" t="s">
        <v>1808</v>
      </c>
      <c r="C3146" s="11" t="s">
        <v>9</v>
      </c>
      <c r="D3146" s="11" t="s">
        <v>4821</v>
      </c>
      <c r="E3146" s="11" t="s">
        <v>4887</v>
      </c>
      <c r="F3146" s="11" t="s">
        <v>1950</v>
      </c>
      <c r="G3146" s="131" t="s">
        <v>4331</v>
      </c>
      <c r="H3146" s="131"/>
      <c r="J3146" s="7">
        <v>3019300</v>
      </c>
    </row>
    <row r="3147" spans="1:10" ht="30" customHeight="1" x14ac:dyDescent="0.25">
      <c r="G3147" s="131" t="s">
        <v>438</v>
      </c>
      <c r="H3147" s="131"/>
    </row>
    <row r="3148" spans="1:10" ht="20.100000000000001" customHeight="1" x14ac:dyDescent="0.25">
      <c r="G3148" s="131" t="s">
        <v>5414</v>
      </c>
      <c r="H3148" s="131"/>
    </row>
    <row r="3149" spans="1:10" ht="20.100000000000001" customHeight="1" x14ac:dyDescent="0.25">
      <c r="A3149" s="5" t="s">
        <v>1808</v>
      </c>
      <c r="C3149" s="11" t="s">
        <v>9</v>
      </c>
      <c r="D3149" s="11" t="s">
        <v>4821</v>
      </c>
      <c r="E3149" s="11" t="s">
        <v>4887</v>
      </c>
      <c r="F3149" s="11" t="s">
        <v>1186</v>
      </c>
      <c r="G3149" s="131" t="s">
        <v>4332</v>
      </c>
      <c r="H3149" s="131"/>
      <c r="J3149" s="7">
        <v>29100000</v>
      </c>
    </row>
    <row r="3150" spans="1:10" ht="30" customHeight="1" x14ac:dyDescent="0.25">
      <c r="G3150" s="131" t="s">
        <v>5441</v>
      </c>
      <c r="H3150" s="131"/>
    </row>
    <row r="3151" spans="1:10" ht="20.100000000000001" customHeight="1" x14ac:dyDescent="0.25">
      <c r="G3151" s="131" t="s">
        <v>5442</v>
      </c>
      <c r="H3151" s="131"/>
    </row>
    <row r="3152" spans="1:10" ht="30" customHeight="1" x14ac:dyDescent="0.25">
      <c r="A3152" s="5" t="s">
        <v>1808</v>
      </c>
      <c r="C3152" s="11" t="s">
        <v>9</v>
      </c>
      <c r="D3152" s="11" t="s">
        <v>4821</v>
      </c>
      <c r="E3152" s="11" t="s">
        <v>4887</v>
      </c>
      <c r="F3152" s="11" t="s">
        <v>1953</v>
      </c>
      <c r="G3152" s="131" t="s">
        <v>4334</v>
      </c>
      <c r="H3152" s="131"/>
      <c r="J3152" s="7">
        <v>3363960</v>
      </c>
    </row>
    <row r="3153" spans="1:10" ht="15" customHeight="1" x14ac:dyDescent="0.25">
      <c r="G3153" s="131" t="s">
        <v>5443</v>
      </c>
      <c r="H3153" s="131"/>
    </row>
    <row r="3154" spans="1:10" ht="20.100000000000001" customHeight="1" x14ac:dyDescent="0.25">
      <c r="G3154" s="131" t="s">
        <v>5414</v>
      </c>
      <c r="H3154" s="131"/>
    </row>
    <row r="3155" spans="1:10" ht="30" customHeight="1" x14ac:dyDescent="0.25">
      <c r="A3155" s="5" t="s">
        <v>1808</v>
      </c>
      <c r="C3155" s="11" t="s">
        <v>9</v>
      </c>
      <c r="D3155" s="11" t="s">
        <v>4821</v>
      </c>
      <c r="E3155" s="11" t="s">
        <v>4887</v>
      </c>
      <c r="F3155" s="11" t="s">
        <v>1955</v>
      </c>
      <c r="G3155" s="131" t="s">
        <v>441</v>
      </c>
      <c r="H3155" s="131"/>
      <c r="J3155" s="7">
        <v>3218460</v>
      </c>
    </row>
    <row r="3156" spans="1:10" ht="15" customHeight="1" x14ac:dyDescent="0.25">
      <c r="G3156" s="131" t="s">
        <v>5444</v>
      </c>
      <c r="H3156" s="131"/>
    </row>
    <row r="3157" spans="1:10" ht="20.100000000000001" customHeight="1" x14ac:dyDescent="0.25">
      <c r="G3157" s="131" t="s">
        <v>5414</v>
      </c>
      <c r="H3157" s="131"/>
    </row>
    <row r="3158" spans="1:10" ht="20.100000000000001" customHeight="1" x14ac:dyDescent="0.25">
      <c r="A3158" s="5" t="s">
        <v>1808</v>
      </c>
      <c r="C3158" s="11" t="s">
        <v>9</v>
      </c>
      <c r="D3158" s="11" t="s">
        <v>4821</v>
      </c>
      <c r="E3158" s="11" t="s">
        <v>4887</v>
      </c>
      <c r="F3158" s="11" t="s">
        <v>1957</v>
      </c>
      <c r="G3158" s="131" t="s">
        <v>442</v>
      </c>
      <c r="H3158" s="131"/>
      <c r="J3158" s="7">
        <v>308460</v>
      </c>
    </row>
    <row r="3159" spans="1:10" ht="15" customHeight="1" x14ac:dyDescent="0.25">
      <c r="G3159" s="131" t="s">
        <v>5445</v>
      </c>
      <c r="H3159" s="131"/>
    </row>
    <row r="3160" spans="1:10" ht="20.100000000000001" customHeight="1" x14ac:dyDescent="0.25">
      <c r="G3160" s="131" t="s">
        <v>5414</v>
      </c>
      <c r="H3160" s="131"/>
    </row>
    <row r="3161" spans="1:10" ht="30" customHeight="1" x14ac:dyDescent="0.25">
      <c r="A3161" s="5" t="s">
        <v>1808</v>
      </c>
      <c r="C3161" s="11" t="s">
        <v>9</v>
      </c>
      <c r="D3161" s="11" t="s">
        <v>4821</v>
      </c>
      <c r="E3161" s="11" t="s">
        <v>4887</v>
      </c>
      <c r="F3161" s="11" t="s">
        <v>1959</v>
      </c>
      <c r="G3161" s="131" t="s">
        <v>443</v>
      </c>
      <c r="H3161" s="131"/>
      <c r="J3161" s="7">
        <v>3704730</v>
      </c>
    </row>
    <row r="3162" spans="1:10" ht="15" customHeight="1" x14ac:dyDescent="0.25">
      <c r="G3162" s="131" t="s">
        <v>5446</v>
      </c>
      <c r="H3162" s="131"/>
    </row>
    <row r="3163" spans="1:10" ht="20.100000000000001" customHeight="1" x14ac:dyDescent="0.25">
      <c r="G3163" s="131" t="s">
        <v>5414</v>
      </c>
      <c r="H3163" s="131"/>
    </row>
    <row r="3164" spans="1:10" ht="20.100000000000001" customHeight="1" x14ac:dyDescent="0.25">
      <c r="A3164" s="5" t="s">
        <v>1808</v>
      </c>
      <c r="C3164" s="11" t="s">
        <v>9</v>
      </c>
      <c r="D3164" s="11" t="s">
        <v>4821</v>
      </c>
      <c r="E3164" s="11" t="s">
        <v>4887</v>
      </c>
      <c r="F3164" s="11" t="s">
        <v>1961</v>
      </c>
      <c r="G3164" s="131" t="s">
        <v>444</v>
      </c>
      <c r="H3164" s="131"/>
      <c r="J3164" s="7">
        <v>291000</v>
      </c>
    </row>
    <row r="3165" spans="1:10" ht="15" customHeight="1" x14ac:dyDescent="0.25">
      <c r="G3165" s="131" t="s">
        <v>5447</v>
      </c>
      <c r="H3165" s="131"/>
    </row>
    <row r="3166" spans="1:10" ht="20.100000000000001" customHeight="1" x14ac:dyDescent="0.25">
      <c r="G3166" s="131" t="s">
        <v>5414</v>
      </c>
      <c r="H3166" s="131"/>
    </row>
    <row r="3167" spans="1:10" ht="20.100000000000001" customHeight="1" x14ac:dyDescent="0.25">
      <c r="A3167" s="5" t="s">
        <v>1808</v>
      </c>
      <c r="C3167" s="11" t="s">
        <v>9</v>
      </c>
      <c r="D3167" s="11" t="s">
        <v>4821</v>
      </c>
      <c r="E3167" s="11" t="s">
        <v>4887</v>
      </c>
      <c r="F3167" s="11" t="s">
        <v>1966</v>
      </c>
      <c r="G3167" s="131" t="s">
        <v>4339</v>
      </c>
      <c r="H3167" s="131"/>
      <c r="J3167" s="7">
        <v>5820000</v>
      </c>
    </row>
    <row r="3168" spans="1:10" ht="15" customHeight="1" x14ac:dyDescent="0.25">
      <c r="G3168" s="131" t="s">
        <v>5792</v>
      </c>
      <c r="H3168" s="131"/>
    </row>
    <row r="3169" spans="1:10" ht="20.100000000000001" customHeight="1" x14ac:dyDescent="0.25">
      <c r="G3169" s="131" t="s">
        <v>5429</v>
      </c>
      <c r="H3169" s="131"/>
    </row>
    <row r="3172" spans="1:10" ht="15.75" thickBot="1" x14ac:dyDescent="0.3">
      <c r="A3172" s="4" t="s">
        <v>4896</v>
      </c>
      <c r="B3172" s="84"/>
      <c r="C3172" s="84"/>
      <c r="D3172" s="84"/>
      <c r="E3172" s="84"/>
      <c r="F3172" s="84"/>
      <c r="G3172" s="84"/>
      <c r="H3172" s="84"/>
      <c r="I3172" s="84"/>
      <c r="J3172" s="14">
        <v>258595000000</v>
      </c>
    </row>
    <row r="3174" spans="1:10" x14ac:dyDescent="0.25">
      <c r="A3174" s="87" t="s">
        <v>4897</v>
      </c>
      <c r="B3174" s="88"/>
      <c r="C3174" s="88"/>
      <c r="D3174" s="88"/>
      <c r="E3174" s="88"/>
      <c r="F3174" s="88"/>
      <c r="G3174" s="88"/>
      <c r="H3174" s="88"/>
    </row>
    <row r="3176" spans="1:10" x14ac:dyDescent="0.25">
      <c r="A3176" s="132" t="s">
        <v>2092</v>
      </c>
      <c r="B3176" s="132"/>
      <c r="C3176" s="132"/>
      <c r="D3176" s="132"/>
      <c r="E3176" s="132"/>
      <c r="F3176" s="132"/>
      <c r="G3176" s="132"/>
      <c r="H3176" s="132"/>
      <c r="I3176" s="132"/>
      <c r="J3176" s="132"/>
    </row>
    <row r="3178" spans="1:10" x14ac:dyDescent="0.25">
      <c r="D3178" s="3" t="s">
        <v>2140</v>
      </c>
      <c r="E3178" s="3" t="s">
        <v>2100</v>
      </c>
    </row>
    <row r="3179" spans="1:10" ht="15.75" thickBot="1" x14ac:dyDescent="0.3">
      <c r="F3179" s="3" t="s">
        <v>2103</v>
      </c>
      <c r="J3179" s="14">
        <v>16092635000</v>
      </c>
    </row>
    <row r="3180" spans="1:10" x14ac:dyDescent="0.25">
      <c r="D3180" s="85" t="s">
        <v>9</v>
      </c>
      <c r="E3180" s="85" t="s">
        <v>2139</v>
      </c>
      <c r="J3180" s="7">
        <v>15106525167</v>
      </c>
    </row>
    <row r="3181" spans="1:10" x14ac:dyDescent="0.25">
      <c r="D3181" s="5" t="s">
        <v>16</v>
      </c>
      <c r="E3181" s="5" t="s">
        <v>2145</v>
      </c>
      <c r="J3181" s="7">
        <v>986109833</v>
      </c>
    </row>
    <row r="3184" spans="1:10" x14ac:dyDescent="0.25">
      <c r="A3184" s="132" t="s">
        <v>2091</v>
      </c>
      <c r="B3184" s="132"/>
      <c r="C3184" s="132"/>
      <c r="D3184" s="132"/>
      <c r="E3184" s="132"/>
      <c r="F3184" s="132"/>
      <c r="G3184" s="132"/>
      <c r="H3184" s="132"/>
      <c r="I3184" s="132"/>
      <c r="J3184" s="132"/>
    </row>
    <row r="3185" spans="1:10" x14ac:dyDescent="0.25">
      <c r="A3185" s="86" t="s">
        <v>2097</v>
      </c>
      <c r="C3185" s="86" t="s">
        <v>2098</v>
      </c>
      <c r="D3185" s="86" t="s">
        <v>3</v>
      </c>
      <c r="E3185" s="86" t="s">
        <v>2099</v>
      </c>
      <c r="F3185" s="86" t="s">
        <v>1880</v>
      </c>
      <c r="G3185" s="6" t="s">
        <v>2100</v>
      </c>
      <c r="J3185" s="86" t="s">
        <v>8713</v>
      </c>
    </row>
    <row r="3187" spans="1:10" ht="15.75" thickBot="1" x14ac:dyDescent="0.3">
      <c r="G3187" s="13" t="s">
        <v>2103</v>
      </c>
      <c r="J3187" s="14">
        <v>16092635000</v>
      </c>
    </row>
    <row r="3188" spans="1:10" ht="20.100000000000001" customHeight="1" x14ac:dyDescent="0.25">
      <c r="A3188" s="6" t="s">
        <v>1232</v>
      </c>
      <c r="B3188" s="6" t="s">
        <v>1233</v>
      </c>
      <c r="J3188" s="10">
        <v>13776440498</v>
      </c>
    </row>
    <row r="3189" spans="1:10" ht="20.100000000000001" customHeight="1" x14ac:dyDescent="0.25">
      <c r="A3189" s="6" t="s">
        <v>9</v>
      </c>
      <c r="B3189" s="6" t="s">
        <v>1237</v>
      </c>
      <c r="J3189" s="9">
        <v>5281009392</v>
      </c>
    </row>
    <row r="3190" spans="1:10" ht="20.100000000000001" customHeight="1" x14ac:dyDescent="0.25">
      <c r="A3190" s="5" t="s">
        <v>1240</v>
      </c>
      <c r="C3190" s="11" t="s">
        <v>9</v>
      </c>
      <c r="D3190" s="11" t="s">
        <v>10</v>
      </c>
      <c r="E3190" s="11" t="s">
        <v>113</v>
      </c>
      <c r="F3190" s="11" t="s">
        <v>12</v>
      </c>
      <c r="G3190" s="131" t="s">
        <v>7116</v>
      </c>
      <c r="H3190" s="131"/>
      <c r="J3190" s="7">
        <v>5281009392</v>
      </c>
    </row>
    <row r="3191" spans="1:10" ht="20.100000000000001" customHeight="1" x14ac:dyDescent="0.25">
      <c r="A3191" s="6" t="s">
        <v>1257</v>
      </c>
      <c r="B3191" s="6" t="s">
        <v>1258</v>
      </c>
      <c r="J3191" s="8">
        <v>13059000</v>
      </c>
    </row>
    <row r="3192" spans="1:10" ht="20.100000000000001" customHeight="1" x14ac:dyDescent="0.25">
      <c r="A3192" s="5" t="s">
        <v>1261</v>
      </c>
      <c r="C3192" s="11" t="s">
        <v>9</v>
      </c>
      <c r="D3192" s="11" t="s">
        <v>10</v>
      </c>
      <c r="E3192" s="11" t="s">
        <v>113</v>
      </c>
      <c r="F3192" s="11" t="s">
        <v>12</v>
      </c>
      <c r="G3192" s="131" t="s">
        <v>13</v>
      </c>
      <c r="H3192" s="131"/>
      <c r="J3192" s="7">
        <v>10000000</v>
      </c>
    </row>
    <row r="3193" spans="1:10" ht="20.100000000000001" customHeight="1" x14ac:dyDescent="0.25">
      <c r="A3193" s="5" t="s">
        <v>1269</v>
      </c>
      <c r="C3193" s="11" t="s">
        <v>9</v>
      </c>
      <c r="D3193" s="11" t="s">
        <v>10</v>
      </c>
      <c r="E3193" s="11" t="s">
        <v>113</v>
      </c>
      <c r="F3193" s="11" t="s">
        <v>12</v>
      </c>
      <c r="G3193" s="131" t="s">
        <v>117</v>
      </c>
      <c r="H3193" s="131"/>
      <c r="J3193" s="7">
        <v>3059000</v>
      </c>
    </row>
    <row r="3194" spans="1:10" ht="20.100000000000001" customHeight="1" x14ac:dyDescent="0.25">
      <c r="A3194" s="6" t="s">
        <v>1279</v>
      </c>
      <c r="B3194" s="6" t="s">
        <v>1280</v>
      </c>
      <c r="J3194" s="8">
        <v>6276541000</v>
      </c>
    </row>
    <row r="3195" spans="1:10" ht="20.100000000000001" customHeight="1" x14ac:dyDescent="0.25">
      <c r="A3195" s="5" t="s">
        <v>1282</v>
      </c>
      <c r="C3195" s="11" t="s">
        <v>9</v>
      </c>
      <c r="D3195" s="11" t="s">
        <v>10</v>
      </c>
      <c r="E3195" s="11" t="s">
        <v>113</v>
      </c>
      <c r="F3195" s="11" t="s">
        <v>12</v>
      </c>
      <c r="G3195" s="131" t="s">
        <v>1283</v>
      </c>
      <c r="H3195" s="131"/>
      <c r="J3195" s="7">
        <v>1895776000</v>
      </c>
    </row>
    <row r="3196" spans="1:10" ht="20.100000000000001" customHeight="1" x14ac:dyDescent="0.25">
      <c r="A3196" s="5" t="s">
        <v>1286</v>
      </c>
      <c r="C3196" s="11" t="s">
        <v>9</v>
      </c>
      <c r="D3196" s="11" t="s">
        <v>10</v>
      </c>
      <c r="E3196" s="11" t="s">
        <v>113</v>
      </c>
      <c r="F3196" s="11" t="s">
        <v>12</v>
      </c>
      <c r="G3196" s="131" t="s">
        <v>1287</v>
      </c>
      <c r="H3196" s="131"/>
      <c r="J3196" s="7">
        <v>2131379000</v>
      </c>
    </row>
    <row r="3197" spans="1:10" ht="20.100000000000001" customHeight="1" x14ac:dyDescent="0.25">
      <c r="A3197" s="5" t="s">
        <v>1290</v>
      </c>
      <c r="C3197" s="11" t="s">
        <v>16</v>
      </c>
      <c r="D3197" s="11" t="s">
        <v>10</v>
      </c>
      <c r="E3197" s="11" t="s">
        <v>113</v>
      </c>
      <c r="F3197" s="11" t="s">
        <v>12</v>
      </c>
      <c r="G3197" s="131" t="s">
        <v>17</v>
      </c>
      <c r="H3197" s="131"/>
      <c r="J3197" s="7">
        <v>909300000</v>
      </c>
    </row>
    <row r="3198" spans="1:10" ht="20.100000000000001" customHeight="1" x14ac:dyDescent="0.25">
      <c r="A3198" s="5" t="s">
        <v>1293</v>
      </c>
      <c r="C3198" s="11" t="s">
        <v>9</v>
      </c>
      <c r="D3198" s="11" t="s">
        <v>10</v>
      </c>
      <c r="E3198" s="11" t="s">
        <v>113</v>
      </c>
      <c r="F3198" s="11" t="s">
        <v>12</v>
      </c>
      <c r="G3198" s="131" t="s">
        <v>18</v>
      </c>
      <c r="H3198" s="131"/>
      <c r="J3198" s="7">
        <v>704030000</v>
      </c>
    </row>
    <row r="3199" spans="1:10" ht="45" customHeight="1" x14ac:dyDescent="0.25">
      <c r="G3199" s="131" t="s">
        <v>7190</v>
      </c>
      <c r="H3199" s="131"/>
    </row>
    <row r="3200" spans="1:10" ht="20.100000000000001" customHeight="1" x14ac:dyDescent="0.25">
      <c r="A3200" s="5" t="s">
        <v>1296</v>
      </c>
      <c r="C3200" s="11" t="s">
        <v>9</v>
      </c>
      <c r="D3200" s="11" t="s">
        <v>10</v>
      </c>
      <c r="E3200" s="11" t="s">
        <v>113</v>
      </c>
      <c r="F3200" s="11" t="s">
        <v>12</v>
      </c>
      <c r="G3200" s="131" t="s">
        <v>19</v>
      </c>
      <c r="H3200" s="131"/>
      <c r="J3200" s="7">
        <v>636056000</v>
      </c>
    </row>
    <row r="3201" spans="1:10" ht="20.100000000000001" customHeight="1" x14ac:dyDescent="0.25">
      <c r="A3201" s="6" t="s">
        <v>1299</v>
      </c>
      <c r="B3201" s="6" t="s">
        <v>1300</v>
      </c>
      <c r="J3201" s="10">
        <v>1039477666</v>
      </c>
    </row>
    <row r="3202" spans="1:10" ht="20.100000000000001" customHeight="1" x14ac:dyDescent="0.25">
      <c r="A3202" s="6" t="s">
        <v>1303</v>
      </c>
      <c r="B3202" s="6" t="s">
        <v>7118</v>
      </c>
      <c r="J3202" s="9">
        <v>986171119</v>
      </c>
    </row>
    <row r="3203" spans="1:10" ht="20.100000000000001" customHeight="1" x14ac:dyDescent="0.25">
      <c r="A3203" s="5" t="s">
        <v>1303</v>
      </c>
      <c r="C3203" s="11" t="s">
        <v>9</v>
      </c>
      <c r="D3203" s="11" t="s">
        <v>20</v>
      </c>
      <c r="E3203" s="11" t="s">
        <v>113</v>
      </c>
      <c r="F3203" s="11" t="s">
        <v>1881</v>
      </c>
      <c r="G3203" s="131" t="s">
        <v>21</v>
      </c>
      <c r="H3203" s="131"/>
      <c r="J3203" s="7">
        <v>986171119</v>
      </c>
    </row>
    <row r="3204" spans="1:10" ht="60" customHeight="1" x14ac:dyDescent="0.25">
      <c r="G3204" s="131" t="s">
        <v>4797</v>
      </c>
      <c r="H3204" s="131"/>
    </row>
    <row r="3205" spans="1:10" ht="20.100000000000001" customHeight="1" x14ac:dyDescent="0.25">
      <c r="G3205" s="131" t="s">
        <v>2101</v>
      </c>
      <c r="H3205" s="131"/>
    </row>
    <row r="3206" spans="1:10" ht="20.100000000000001" customHeight="1" x14ac:dyDescent="0.25">
      <c r="A3206" s="6" t="s">
        <v>1316</v>
      </c>
      <c r="B3206" s="6" t="s">
        <v>7122</v>
      </c>
      <c r="J3206" s="8">
        <v>53306547</v>
      </c>
    </row>
    <row r="3207" spans="1:10" ht="20.100000000000001" customHeight="1" x14ac:dyDescent="0.25">
      <c r="A3207" s="5" t="s">
        <v>1316</v>
      </c>
      <c r="C3207" s="11" t="s">
        <v>9</v>
      </c>
      <c r="D3207" s="11" t="s">
        <v>20</v>
      </c>
      <c r="E3207" s="11" t="s">
        <v>113</v>
      </c>
      <c r="F3207" s="11" t="s">
        <v>1881</v>
      </c>
      <c r="G3207" s="131" t="s">
        <v>23</v>
      </c>
      <c r="H3207" s="131"/>
      <c r="J3207" s="7">
        <v>53306547</v>
      </c>
    </row>
    <row r="3208" spans="1:10" ht="30" customHeight="1" x14ac:dyDescent="0.25">
      <c r="G3208" s="131" t="s">
        <v>4798</v>
      </c>
      <c r="H3208" s="131"/>
    </row>
    <row r="3209" spans="1:10" ht="20.100000000000001" customHeight="1" x14ac:dyDescent="0.25">
      <c r="G3209" s="131" t="s">
        <v>2102</v>
      </c>
      <c r="H3209" s="131"/>
    </row>
    <row r="3210" spans="1:10" ht="20.100000000000001" customHeight="1" x14ac:dyDescent="0.25">
      <c r="A3210" s="6" t="s">
        <v>1319</v>
      </c>
      <c r="B3210" s="6" t="s">
        <v>1320</v>
      </c>
      <c r="J3210" s="10">
        <v>1166353440</v>
      </c>
    </row>
    <row r="3211" spans="1:10" ht="20.100000000000001" customHeight="1" x14ac:dyDescent="0.25">
      <c r="A3211" s="6" t="s">
        <v>1322</v>
      </c>
      <c r="B3211" s="6" t="s">
        <v>7123</v>
      </c>
      <c r="J3211" s="9">
        <v>541594517</v>
      </c>
    </row>
    <row r="3212" spans="1:10" ht="20.100000000000001" customHeight="1" x14ac:dyDescent="0.25">
      <c r="A3212" s="5" t="s">
        <v>1322</v>
      </c>
      <c r="C3212" s="11" t="s">
        <v>9</v>
      </c>
      <c r="D3212" s="11" t="s">
        <v>20</v>
      </c>
      <c r="E3212" s="11" t="s">
        <v>113</v>
      </c>
      <c r="F3212" s="11" t="s">
        <v>1881</v>
      </c>
      <c r="G3212" s="131" t="s">
        <v>21</v>
      </c>
      <c r="H3212" s="131"/>
      <c r="J3212" s="7">
        <v>541594517</v>
      </c>
    </row>
    <row r="3213" spans="1:10" ht="60" customHeight="1" x14ac:dyDescent="0.25">
      <c r="G3213" s="131" t="s">
        <v>4799</v>
      </c>
      <c r="H3213" s="131"/>
    </row>
    <row r="3214" spans="1:10" ht="20.100000000000001" customHeight="1" x14ac:dyDescent="0.25">
      <c r="G3214" s="131" t="s">
        <v>2101</v>
      </c>
      <c r="H3214" s="131"/>
    </row>
    <row r="3215" spans="1:10" ht="20.100000000000001" customHeight="1" x14ac:dyDescent="0.25">
      <c r="A3215" s="6" t="s">
        <v>1324</v>
      </c>
      <c r="B3215" s="6" t="s">
        <v>7124</v>
      </c>
      <c r="J3215" s="8">
        <v>159919641</v>
      </c>
    </row>
    <row r="3216" spans="1:10" ht="20.100000000000001" customHeight="1" x14ac:dyDescent="0.25">
      <c r="A3216" s="5" t="s">
        <v>1324</v>
      </c>
      <c r="C3216" s="11" t="s">
        <v>9</v>
      </c>
      <c r="D3216" s="11" t="s">
        <v>20</v>
      </c>
      <c r="E3216" s="11" t="s">
        <v>113</v>
      </c>
      <c r="F3216" s="11" t="s">
        <v>1881</v>
      </c>
      <c r="G3216" s="131" t="s">
        <v>21</v>
      </c>
      <c r="H3216" s="131"/>
      <c r="J3216" s="7">
        <v>159919641</v>
      </c>
    </row>
    <row r="3217" spans="1:10" ht="45" customHeight="1" x14ac:dyDescent="0.25">
      <c r="G3217" s="131" t="s">
        <v>4800</v>
      </c>
      <c r="H3217" s="131"/>
    </row>
    <row r="3218" spans="1:10" ht="20.100000000000001" customHeight="1" x14ac:dyDescent="0.25">
      <c r="G3218" s="131" t="s">
        <v>2101</v>
      </c>
      <c r="H3218" s="131"/>
    </row>
    <row r="3219" spans="1:10" ht="20.100000000000001" customHeight="1" x14ac:dyDescent="0.25">
      <c r="A3219" s="6" t="s">
        <v>1326</v>
      </c>
      <c r="B3219" s="6" t="s">
        <v>7125</v>
      </c>
      <c r="J3219" s="8">
        <v>319839282</v>
      </c>
    </row>
    <row r="3220" spans="1:10" ht="20.100000000000001" customHeight="1" x14ac:dyDescent="0.25">
      <c r="A3220" s="5" t="s">
        <v>1326</v>
      </c>
      <c r="C3220" s="11" t="s">
        <v>9</v>
      </c>
      <c r="D3220" s="11" t="s">
        <v>20</v>
      </c>
      <c r="E3220" s="11" t="s">
        <v>113</v>
      </c>
      <c r="F3220" s="11" t="s">
        <v>1881</v>
      </c>
      <c r="G3220" s="131" t="s">
        <v>21</v>
      </c>
      <c r="H3220" s="131"/>
      <c r="J3220" s="7">
        <v>319839282</v>
      </c>
    </row>
    <row r="3221" spans="1:10" ht="45" customHeight="1" x14ac:dyDescent="0.25">
      <c r="G3221" s="131" t="s">
        <v>4801</v>
      </c>
      <c r="H3221" s="131"/>
    </row>
    <row r="3222" spans="1:10" ht="20.100000000000001" customHeight="1" x14ac:dyDescent="0.25">
      <c r="G3222" s="131" t="s">
        <v>2101</v>
      </c>
      <c r="H3222" s="131"/>
    </row>
    <row r="3223" spans="1:10" ht="20.100000000000001" customHeight="1" x14ac:dyDescent="0.25">
      <c r="A3223" s="6" t="s">
        <v>1331</v>
      </c>
      <c r="B3223" s="6" t="s">
        <v>1332</v>
      </c>
      <c r="J3223" s="8">
        <v>145000000</v>
      </c>
    </row>
    <row r="3224" spans="1:10" ht="30" customHeight="1" x14ac:dyDescent="0.25">
      <c r="A3224" s="5" t="s">
        <v>1331</v>
      </c>
      <c r="C3224" s="11" t="s">
        <v>9</v>
      </c>
      <c r="D3224" s="11" t="s">
        <v>20</v>
      </c>
      <c r="E3224" s="11" t="s">
        <v>113</v>
      </c>
      <c r="F3224" s="11" t="s">
        <v>1881</v>
      </c>
      <c r="G3224" s="131" t="s">
        <v>446</v>
      </c>
      <c r="H3224" s="131"/>
      <c r="J3224" s="7">
        <v>145000000</v>
      </c>
    </row>
    <row r="3225" spans="1:10" ht="30" customHeight="1" x14ac:dyDescent="0.25">
      <c r="G3225" s="131" t="s">
        <v>4849</v>
      </c>
      <c r="H3225" s="131"/>
    </row>
    <row r="3226" spans="1:10" ht="20.100000000000001" customHeight="1" x14ac:dyDescent="0.25">
      <c r="G3226" s="131" t="s">
        <v>4857</v>
      </c>
      <c r="H3226" s="131"/>
    </row>
    <row r="3227" spans="1:10" ht="20.100000000000001" customHeight="1" x14ac:dyDescent="0.25">
      <c r="A3227" s="6" t="s">
        <v>1344</v>
      </c>
      <c r="B3227" s="6" t="s">
        <v>1345</v>
      </c>
      <c r="J3227" s="10">
        <v>1699995160</v>
      </c>
    </row>
    <row r="3228" spans="1:10" ht="20.100000000000001" customHeight="1" x14ac:dyDescent="0.25">
      <c r="A3228" s="6" t="s">
        <v>1231</v>
      </c>
      <c r="B3228" s="6" t="s">
        <v>3252</v>
      </c>
      <c r="J3228" s="9">
        <v>472706000</v>
      </c>
    </row>
    <row r="3229" spans="1:10" ht="20.100000000000001" customHeight="1" x14ac:dyDescent="0.25">
      <c r="A3229" s="5" t="s">
        <v>1349</v>
      </c>
      <c r="C3229" s="11" t="s">
        <v>9</v>
      </c>
      <c r="D3229" s="11" t="s">
        <v>11</v>
      </c>
      <c r="E3229" s="11" t="s">
        <v>113</v>
      </c>
      <c r="F3229" s="11" t="s">
        <v>12</v>
      </c>
      <c r="G3229" s="131" t="s">
        <v>30</v>
      </c>
      <c r="H3229" s="131"/>
      <c r="J3229" s="7">
        <v>172000000</v>
      </c>
    </row>
    <row r="3230" spans="1:10" ht="20.100000000000001" customHeight="1" x14ac:dyDescent="0.25">
      <c r="A3230" s="5" t="s">
        <v>1353</v>
      </c>
      <c r="C3230" s="11" t="s">
        <v>9</v>
      </c>
      <c r="D3230" s="11" t="s">
        <v>11</v>
      </c>
      <c r="E3230" s="11" t="s">
        <v>113</v>
      </c>
      <c r="F3230" s="11" t="s">
        <v>12</v>
      </c>
      <c r="G3230" s="131" t="s">
        <v>1354</v>
      </c>
      <c r="H3230" s="131"/>
      <c r="J3230" s="7">
        <v>281500000</v>
      </c>
    </row>
    <row r="3231" spans="1:10" ht="20.100000000000001" customHeight="1" x14ac:dyDescent="0.25">
      <c r="A3231" s="5" t="s">
        <v>1358</v>
      </c>
      <c r="C3231" s="11" t="s">
        <v>9</v>
      </c>
      <c r="D3231" s="11" t="s">
        <v>11</v>
      </c>
      <c r="E3231" s="11" t="s">
        <v>113</v>
      </c>
      <c r="F3231" s="11" t="s">
        <v>12</v>
      </c>
      <c r="G3231" s="131" t="s">
        <v>32</v>
      </c>
      <c r="H3231" s="131"/>
      <c r="J3231" s="7">
        <v>19206000</v>
      </c>
    </row>
    <row r="3232" spans="1:10" ht="30" customHeight="1" x14ac:dyDescent="0.25">
      <c r="G3232" s="131" t="s">
        <v>5794</v>
      </c>
      <c r="H3232" s="131"/>
    </row>
    <row r="3233" spans="1:10" ht="20.100000000000001" customHeight="1" x14ac:dyDescent="0.25">
      <c r="A3233" s="6" t="s">
        <v>1239</v>
      </c>
      <c r="B3233" s="6" t="s">
        <v>1360</v>
      </c>
      <c r="J3233" s="8">
        <v>290354000</v>
      </c>
    </row>
    <row r="3234" spans="1:10" ht="20.100000000000001" customHeight="1" x14ac:dyDescent="0.25">
      <c r="A3234" s="5" t="s">
        <v>1361</v>
      </c>
      <c r="C3234" s="11" t="s">
        <v>9</v>
      </c>
      <c r="D3234" s="11" t="s">
        <v>11</v>
      </c>
      <c r="E3234" s="11" t="s">
        <v>113</v>
      </c>
      <c r="F3234" s="11" t="s">
        <v>12</v>
      </c>
      <c r="G3234" s="131" t="s">
        <v>7127</v>
      </c>
      <c r="H3234" s="131"/>
      <c r="J3234" s="7">
        <v>37000000</v>
      </c>
    </row>
    <row r="3235" spans="1:10" ht="20.100000000000001" customHeight="1" x14ac:dyDescent="0.25">
      <c r="A3235" s="5" t="s">
        <v>1364</v>
      </c>
      <c r="C3235" s="11" t="s">
        <v>9</v>
      </c>
      <c r="D3235" s="11" t="s">
        <v>11</v>
      </c>
      <c r="E3235" s="11" t="s">
        <v>113</v>
      </c>
      <c r="F3235" s="11" t="s">
        <v>12</v>
      </c>
      <c r="G3235" s="131" t="s">
        <v>1365</v>
      </c>
      <c r="H3235" s="131"/>
      <c r="J3235" s="7">
        <v>150200000</v>
      </c>
    </row>
    <row r="3236" spans="1:10" ht="20.100000000000001" customHeight="1" x14ac:dyDescent="0.25">
      <c r="A3236" s="5" t="s">
        <v>1367</v>
      </c>
      <c r="C3236" s="11" t="s">
        <v>9</v>
      </c>
      <c r="D3236" s="11" t="s">
        <v>11</v>
      </c>
      <c r="E3236" s="11" t="s">
        <v>113</v>
      </c>
      <c r="F3236" s="11" t="s">
        <v>12</v>
      </c>
      <c r="G3236" s="131" t="s">
        <v>33</v>
      </c>
      <c r="H3236" s="131"/>
      <c r="J3236" s="7">
        <v>7550000</v>
      </c>
    </row>
    <row r="3237" spans="1:10" ht="20.100000000000001" customHeight="1" x14ac:dyDescent="0.25">
      <c r="A3237" s="5" t="s">
        <v>1369</v>
      </c>
      <c r="C3237" s="11" t="s">
        <v>9</v>
      </c>
      <c r="D3237" s="11" t="s">
        <v>11</v>
      </c>
      <c r="E3237" s="11" t="s">
        <v>113</v>
      </c>
      <c r="F3237" s="11" t="s">
        <v>12</v>
      </c>
      <c r="G3237" s="131" t="s">
        <v>34</v>
      </c>
      <c r="H3237" s="131"/>
      <c r="J3237" s="7">
        <v>77200000</v>
      </c>
    </row>
    <row r="3238" spans="1:10" ht="20.100000000000001" customHeight="1" x14ac:dyDescent="0.25">
      <c r="A3238" s="5" t="s">
        <v>1371</v>
      </c>
      <c r="C3238" s="11" t="s">
        <v>9</v>
      </c>
      <c r="D3238" s="11" t="s">
        <v>11</v>
      </c>
      <c r="E3238" s="11" t="s">
        <v>113</v>
      </c>
      <c r="F3238" s="11" t="s">
        <v>12</v>
      </c>
      <c r="G3238" s="131" t="s">
        <v>7128</v>
      </c>
      <c r="H3238" s="131"/>
      <c r="J3238" s="7">
        <v>18404000</v>
      </c>
    </row>
    <row r="3239" spans="1:10" ht="60" customHeight="1" x14ac:dyDescent="0.25">
      <c r="G3239" s="131" t="s">
        <v>5795</v>
      </c>
      <c r="H3239" s="131"/>
    </row>
    <row r="3240" spans="1:10" ht="20.100000000000001" customHeight="1" x14ac:dyDescent="0.25">
      <c r="A3240" s="6" t="s">
        <v>1249</v>
      </c>
      <c r="B3240" s="6" t="s">
        <v>1373</v>
      </c>
      <c r="J3240" s="8">
        <v>19010000</v>
      </c>
    </row>
    <row r="3241" spans="1:10" ht="20.100000000000001" customHeight="1" x14ac:dyDescent="0.25">
      <c r="A3241" s="5" t="s">
        <v>1376</v>
      </c>
      <c r="C3241" s="11" t="s">
        <v>9</v>
      </c>
      <c r="D3241" s="11" t="s">
        <v>11</v>
      </c>
      <c r="E3241" s="11" t="s">
        <v>113</v>
      </c>
      <c r="F3241" s="11" t="s">
        <v>12</v>
      </c>
      <c r="G3241" s="131" t="s">
        <v>3480</v>
      </c>
      <c r="H3241" s="131"/>
      <c r="J3241" s="7">
        <v>6000000</v>
      </c>
    </row>
    <row r="3242" spans="1:10" ht="20.100000000000001" customHeight="1" x14ac:dyDescent="0.25">
      <c r="A3242" s="5" t="s">
        <v>1380</v>
      </c>
      <c r="C3242" s="11" t="s">
        <v>9</v>
      </c>
      <c r="D3242" s="11" t="s">
        <v>11</v>
      </c>
      <c r="E3242" s="11" t="s">
        <v>113</v>
      </c>
      <c r="F3242" s="11" t="s">
        <v>12</v>
      </c>
      <c r="G3242" s="131" t="s">
        <v>1381</v>
      </c>
      <c r="H3242" s="131"/>
      <c r="J3242" s="7">
        <v>10790000</v>
      </c>
    </row>
    <row r="3243" spans="1:10" ht="30" customHeight="1" x14ac:dyDescent="0.25">
      <c r="A3243" s="5" t="s">
        <v>1388</v>
      </c>
      <c r="C3243" s="11" t="s">
        <v>9</v>
      </c>
      <c r="D3243" s="11" t="s">
        <v>11</v>
      </c>
      <c r="E3243" s="11" t="s">
        <v>113</v>
      </c>
      <c r="F3243" s="11" t="s">
        <v>12</v>
      </c>
      <c r="G3243" s="131" t="s">
        <v>1389</v>
      </c>
      <c r="H3243" s="131"/>
      <c r="J3243" s="7">
        <v>220000</v>
      </c>
    </row>
    <row r="3244" spans="1:10" ht="60" customHeight="1" x14ac:dyDescent="0.25">
      <c r="G3244" s="131" t="s">
        <v>4579</v>
      </c>
      <c r="H3244" s="131"/>
    </row>
    <row r="3245" spans="1:10" ht="20.100000000000001" customHeight="1" x14ac:dyDescent="0.25">
      <c r="A3245" s="5" t="s">
        <v>1391</v>
      </c>
      <c r="C3245" s="11" t="s">
        <v>9</v>
      </c>
      <c r="D3245" s="11" t="s">
        <v>11</v>
      </c>
      <c r="E3245" s="11" t="s">
        <v>113</v>
      </c>
      <c r="F3245" s="11" t="s">
        <v>12</v>
      </c>
      <c r="G3245" s="131" t="s">
        <v>7129</v>
      </c>
      <c r="H3245" s="131"/>
      <c r="J3245" s="7">
        <v>2000000</v>
      </c>
    </row>
    <row r="3246" spans="1:10" ht="20.100000000000001" customHeight="1" x14ac:dyDescent="0.25">
      <c r="A3246" s="6" t="s">
        <v>1393</v>
      </c>
      <c r="B3246" s="6" t="s">
        <v>1394</v>
      </c>
      <c r="J3246" s="8">
        <v>205827160</v>
      </c>
    </row>
    <row r="3247" spans="1:10" ht="20.100000000000001" customHeight="1" x14ac:dyDescent="0.25">
      <c r="A3247" s="5" t="s">
        <v>1396</v>
      </c>
      <c r="C3247" s="11" t="s">
        <v>9</v>
      </c>
      <c r="D3247" s="11" t="s">
        <v>11</v>
      </c>
      <c r="E3247" s="11" t="s">
        <v>113</v>
      </c>
      <c r="F3247" s="11" t="s">
        <v>12</v>
      </c>
      <c r="G3247" s="131" t="s">
        <v>1397</v>
      </c>
      <c r="H3247" s="131"/>
      <c r="J3247" s="7">
        <v>5115000</v>
      </c>
    </row>
    <row r="3248" spans="1:10" ht="75" customHeight="1" x14ac:dyDescent="0.25">
      <c r="G3248" s="131" t="s">
        <v>5796</v>
      </c>
      <c r="H3248" s="131"/>
    </row>
    <row r="3249" spans="1:10" ht="20.100000000000001" customHeight="1" x14ac:dyDescent="0.25">
      <c r="A3249" s="5" t="s">
        <v>1402</v>
      </c>
      <c r="C3249" s="11" t="s">
        <v>9</v>
      </c>
      <c r="D3249" s="11" t="s">
        <v>11</v>
      </c>
      <c r="E3249" s="11" t="s">
        <v>113</v>
      </c>
      <c r="F3249" s="11" t="s">
        <v>12</v>
      </c>
      <c r="G3249" s="131" t="s">
        <v>1403</v>
      </c>
      <c r="H3249" s="131"/>
      <c r="J3249" s="7">
        <v>432000</v>
      </c>
    </row>
    <row r="3250" spans="1:10" ht="30" customHeight="1" x14ac:dyDescent="0.25">
      <c r="G3250" s="131" t="s">
        <v>5797</v>
      </c>
      <c r="H3250" s="131"/>
    </row>
    <row r="3251" spans="1:10" ht="20.100000000000001" customHeight="1" x14ac:dyDescent="0.25">
      <c r="A3251" s="5" t="s">
        <v>1408</v>
      </c>
      <c r="C3251" s="11" t="s">
        <v>9</v>
      </c>
      <c r="D3251" s="11" t="s">
        <v>11</v>
      </c>
      <c r="E3251" s="11" t="s">
        <v>113</v>
      </c>
      <c r="F3251" s="11" t="s">
        <v>12</v>
      </c>
      <c r="G3251" s="131" t="s">
        <v>1409</v>
      </c>
      <c r="H3251" s="131"/>
      <c r="J3251" s="7">
        <v>19257000</v>
      </c>
    </row>
    <row r="3252" spans="1:10" ht="30" customHeight="1" x14ac:dyDescent="0.25">
      <c r="G3252" s="131" t="s">
        <v>5798</v>
      </c>
      <c r="H3252" s="131"/>
    </row>
    <row r="3253" spans="1:10" ht="20.100000000000001" customHeight="1" x14ac:dyDescent="0.25">
      <c r="A3253" s="5" t="s">
        <v>1411</v>
      </c>
      <c r="C3253" s="11" t="s">
        <v>9</v>
      </c>
      <c r="D3253" s="11" t="s">
        <v>11</v>
      </c>
      <c r="E3253" s="11" t="s">
        <v>113</v>
      </c>
      <c r="F3253" s="11" t="s">
        <v>12</v>
      </c>
      <c r="G3253" s="131" t="s">
        <v>3478</v>
      </c>
      <c r="H3253" s="131"/>
      <c r="J3253" s="7">
        <v>177586000</v>
      </c>
    </row>
    <row r="3254" spans="1:10" ht="60" customHeight="1" x14ac:dyDescent="0.25">
      <c r="G3254" s="131" t="s">
        <v>5799</v>
      </c>
      <c r="H3254" s="131"/>
    </row>
    <row r="3255" spans="1:10" ht="20.100000000000001" customHeight="1" x14ac:dyDescent="0.25">
      <c r="A3255" s="5" t="s">
        <v>1413</v>
      </c>
      <c r="C3255" s="11" t="s">
        <v>9</v>
      </c>
      <c r="D3255" s="11" t="s">
        <v>11</v>
      </c>
      <c r="E3255" s="11" t="s">
        <v>113</v>
      </c>
      <c r="F3255" s="11" t="s">
        <v>12</v>
      </c>
      <c r="G3255" s="131" t="s">
        <v>1414</v>
      </c>
      <c r="H3255" s="131"/>
      <c r="J3255" s="7">
        <v>3437160</v>
      </c>
    </row>
    <row r="3256" spans="1:10" ht="45" customHeight="1" x14ac:dyDescent="0.25">
      <c r="G3256" s="131" t="s">
        <v>5800</v>
      </c>
      <c r="H3256" s="131"/>
    </row>
    <row r="3257" spans="1:10" ht="20.100000000000001" customHeight="1" x14ac:dyDescent="0.25">
      <c r="A3257" s="6" t="s">
        <v>1416</v>
      </c>
      <c r="B3257" s="6" t="s">
        <v>1417</v>
      </c>
      <c r="J3257" s="8">
        <v>59050000</v>
      </c>
    </row>
    <row r="3258" spans="1:10" ht="20.100000000000001" customHeight="1" x14ac:dyDescent="0.25">
      <c r="A3258" s="5" t="s">
        <v>1419</v>
      </c>
      <c r="C3258" s="11" t="s">
        <v>9</v>
      </c>
      <c r="D3258" s="11" t="s">
        <v>11</v>
      </c>
      <c r="E3258" s="11" t="s">
        <v>113</v>
      </c>
      <c r="F3258" s="11" t="s">
        <v>12</v>
      </c>
      <c r="G3258" s="131" t="s">
        <v>1420</v>
      </c>
      <c r="H3258" s="131"/>
      <c r="J3258" s="7">
        <v>2050000</v>
      </c>
    </row>
    <row r="3259" spans="1:10" ht="20.100000000000001" customHeight="1" x14ac:dyDescent="0.25">
      <c r="A3259" s="5" t="s">
        <v>1422</v>
      </c>
      <c r="C3259" s="11" t="s">
        <v>9</v>
      </c>
      <c r="D3259" s="11" t="s">
        <v>11</v>
      </c>
      <c r="E3259" s="11" t="s">
        <v>113</v>
      </c>
      <c r="F3259" s="11" t="s">
        <v>12</v>
      </c>
      <c r="G3259" s="131" t="s">
        <v>1423</v>
      </c>
      <c r="H3259" s="131"/>
      <c r="J3259" s="7">
        <v>57000000</v>
      </c>
    </row>
    <row r="3260" spans="1:10" ht="20.100000000000001" customHeight="1" x14ac:dyDescent="0.25">
      <c r="A3260" s="6" t="s">
        <v>1429</v>
      </c>
      <c r="B3260" s="6" t="s">
        <v>1430</v>
      </c>
      <c r="J3260" s="8">
        <v>305743000</v>
      </c>
    </row>
    <row r="3261" spans="1:10" ht="20.100000000000001" customHeight="1" x14ac:dyDescent="0.25">
      <c r="A3261" s="5" t="s">
        <v>1432</v>
      </c>
      <c r="C3261" s="11" t="s">
        <v>9</v>
      </c>
      <c r="D3261" s="11" t="s">
        <v>11</v>
      </c>
      <c r="E3261" s="11" t="s">
        <v>113</v>
      </c>
      <c r="F3261" s="11" t="s">
        <v>12</v>
      </c>
      <c r="G3261" s="131" t="s">
        <v>7130</v>
      </c>
      <c r="H3261" s="131"/>
      <c r="J3261" s="7">
        <v>305743000</v>
      </c>
    </row>
    <row r="3262" spans="1:10" ht="20.100000000000001" customHeight="1" x14ac:dyDescent="0.25">
      <c r="A3262" s="6" t="s">
        <v>1439</v>
      </c>
      <c r="B3262" s="6" t="s">
        <v>1440</v>
      </c>
      <c r="J3262" s="8">
        <v>3000000</v>
      </c>
    </row>
    <row r="3263" spans="1:10" ht="20.100000000000001" customHeight="1" x14ac:dyDescent="0.25">
      <c r="A3263" s="5" t="s">
        <v>1444</v>
      </c>
      <c r="C3263" s="11" t="s">
        <v>9</v>
      </c>
      <c r="D3263" s="11" t="s">
        <v>11</v>
      </c>
      <c r="E3263" s="11" t="s">
        <v>113</v>
      </c>
      <c r="F3263" s="11" t="s">
        <v>12</v>
      </c>
      <c r="G3263" s="131" t="s">
        <v>3481</v>
      </c>
      <c r="H3263" s="131"/>
      <c r="J3263" s="7">
        <v>1000000</v>
      </c>
    </row>
    <row r="3264" spans="1:10" ht="45" customHeight="1" x14ac:dyDescent="0.25">
      <c r="G3264" s="131" t="s">
        <v>5801</v>
      </c>
      <c r="H3264" s="131"/>
    </row>
    <row r="3265" spans="1:10" ht="20.100000000000001" customHeight="1" x14ac:dyDescent="0.25">
      <c r="A3265" s="5" t="s">
        <v>1446</v>
      </c>
      <c r="C3265" s="11" t="s">
        <v>9</v>
      </c>
      <c r="D3265" s="11" t="s">
        <v>11</v>
      </c>
      <c r="E3265" s="11" t="s">
        <v>113</v>
      </c>
      <c r="F3265" s="11" t="s">
        <v>12</v>
      </c>
      <c r="G3265" s="131" t="s">
        <v>1447</v>
      </c>
      <c r="H3265" s="131"/>
      <c r="J3265" s="7">
        <v>2000000</v>
      </c>
    </row>
    <row r="3266" spans="1:10" ht="20.100000000000001" customHeight="1" x14ac:dyDescent="0.25">
      <c r="A3266" s="6" t="s">
        <v>1449</v>
      </c>
      <c r="B3266" s="6" t="s">
        <v>1450</v>
      </c>
      <c r="J3266" s="8">
        <v>334305000</v>
      </c>
    </row>
    <row r="3267" spans="1:10" ht="20.100000000000001" customHeight="1" x14ac:dyDescent="0.25">
      <c r="A3267" s="5" t="s">
        <v>1453</v>
      </c>
      <c r="C3267" s="11" t="s">
        <v>9</v>
      </c>
      <c r="D3267" s="11" t="s">
        <v>11</v>
      </c>
      <c r="E3267" s="11" t="s">
        <v>113</v>
      </c>
      <c r="F3267" s="11" t="s">
        <v>12</v>
      </c>
      <c r="G3267" s="131" t="s">
        <v>39</v>
      </c>
      <c r="H3267" s="131"/>
      <c r="J3267" s="7">
        <v>67200000</v>
      </c>
    </row>
    <row r="3268" spans="1:10" ht="30" customHeight="1" x14ac:dyDescent="0.25">
      <c r="A3268" s="5" t="s">
        <v>1460</v>
      </c>
      <c r="C3268" s="11" t="s">
        <v>9</v>
      </c>
      <c r="D3268" s="11" t="s">
        <v>11</v>
      </c>
      <c r="E3268" s="11" t="s">
        <v>113</v>
      </c>
      <c r="F3268" s="11" t="s">
        <v>12</v>
      </c>
      <c r="G3268" s="131" t="s">
        <v>1461</v>
      </c>
      <c r="H3268" s="131"/>
      <c r="J3268" s="7">
        <v>12000000</v>
      </c>
    </row>
    <row r="3269" spans="1:10" ht="20.100000000000001" customHeight="1" x14ac:dyDescent="0.25">
      <c r="A3269" s="5" t="s">
        <v>1463</v>
      </c>
      <c r="C3269" s="11" t="s">
        <v>9</v>
      </c>
      <c r="D3269" s="11" t="s">
        <v>11</v>
      </c>
      <c r="E3269" s="11" t="s">
        <v>113</v>
      </c>
      <c r="F3269" s="11" t="s">
        <v>12</v>
      </c>
      <c r="G3269" s="131" t="s">
        <v>1464</v>
      </c>
      <c r="H3269" s="131"/>
      <c r="J3269" s="7">
        <v>50600000</v>
      </c>
    </row>
    <row r="3270" spans="1:10" ht="20.100000000000001" customHeight="1" x14ac:dyDescent="0.25">
      <c r="A3270" s="5" t="s">
        <v>1466</v>
      </c>
      <c r="C3270" s="11" t="s">
        <v>9</v>
      </c>
      <c r="D3270" s="11" t="s">
        <v>11</v>
      </c>
      <c r="E3270" s="11" t="s">
        <v>113</v>
      </c>
      <c r="F3270" s="11" t="s">
        <v>12</v>
      </c>
      <c r="G3270" s="131" t="s">
        <v>1467</v>
      </c>
      <c r="H3270" s="131"/>
      <c r="J3270" s="7">
        <v>20300000</v>
      </c>
    </row>
    <row r="3271" spans="1:10" ht="30" customHeight="1" x14ac:dyDescent="0.25">
      <c r="A3271" s="5" t="s">
        <v>1469</v>
      </c>
      <c r="C3271" s="11" t="s">
        <v>9</v>
      </c>
      <c r="D3271" s="11" t="s">
        <v>11</v>
      </c>
      <c r="E3271" s="11" t="s">
        <v>113</v>
      </c>
      <c r="F3271" s="11" t="s">
        <v>12</v>
      </c>
      <c r="G3271" s="131" t="s">
        <v>7132</v>
      </c>
      <c r="H3271" s="131"/>
      <c r="J3271" s="7">
        <v>41600000</v>
      </c>
    </row>
    <row r="3272" spans="1:10" ht="30" customHeight="1" x14ac:dyDescent="0.25">
      <c r="A3272" s="5" t="s">
        <v>1471</v>
      </c>
      <c r="C3272" s="11" t="s">
        <v>9</v>
      </c>
      <c r="D3272" s="11" t="s">
        <v>11</v>
      </c>
      <c r="E3272" s="11" t="s">
        <v>113</v>
      </c>
      <c r="F3272" s="11" t="s">
        <v>12</v>
      </c>
      <c r="G3272" s="131" t="s">
        <v>7133</v>
      </c>
      <c r="H3272" s="131"/>
      <c r="J3272" s="7">
        <v>135500000</v>
      </c>
    </row>
    <row r="3273" spans="1:10" ht="20.100000000000001" customHeight="1" x14ac:dyDescent="0.25">
      <c r="A3273" s="5" t="s">
        <v>1473</v>
      </c>
      <c r="C3273" s="11" t="s">
        <v>9</v>
      </c>
      <c r="D3273" s="11" t="s">
        <v>11</v>
      </c>
      <c r="E3273" s="11" t="s">
        <v>113</v>
      </c>
      <c r="F3273" s="11" t="s">
        <v>12</v>
      </c>
      <c r="G3273" s="131" t="s">
        <v>1474</v>
      </c>
      <c r="H3273" s="131"/>
      <c r="J3273" s="7">
        <v>7105000</v>
      </c>
    </row>
    <row r="3274" spans="1:10" ht="20.100000000000001" customHeight="1" x14ac:dyDescent="0.25">
      <c r="A3274" s="6" t="s">
        <v>1476</v>
      </c>
      <c r="B3274" s="6" t="s">
        <v>1477</v>
      </c>
      <c r="J3274" s="8">
        <v>4500000</v>
      </c>
    </row>
    <row r="3275" spans="1:10" ht="20.100000000000001" customHeight="1" x14ac:dyDescent="0.25">
      <c r="A3275" s="5" t="s">
        <v>1488</v>
      </c>
      <c r="C3275" s="11" t="s">
        <v>9</v>
      </c>
      <c r="D3275" s="11" t="s">
        <v>41</v>
      </c>
      <c r="E3275" s="11" t="s">
        <v>113</v>
      </c>
      <c r="F3275" s="11" t="s">
        <v>12</v>
      </c>
      <c r="G3275" s="131" t="s">
        <v>42</v>
      </c>
      <c r="H3275" s="131"/>
      <c r="J3275" s="7">
        <v>4500000</v>
      </c>
    </row>
    <row r="3276" spans="1:10" ht="60" customHeight="1" x14ac:dyDescent="0.25">
      <c r="G3276" s="131" t="s">
        <v>5802</v>
      </c>
      <c r="H3276" s="131"/>
    </row>
    <row r="3277" spans="1:10" ht="20.100000000000001" customHeight="1" x14ac:dyDescent="0.25">
      <c r="A3277" s="6" t="s">
        <v>1490</v>
      </c>
      <c r="B3277" s="6" t="s">
        <v>1491</v>
      </c>
      <c r="J3277" s="8">
        <v>5500000</v>
      </c>
    </row>
    <row r="3278" spans="1:10" ht="20.100000000000001" customHeight="1" x14ac:dyDescent="0.25">
      <c r="A3278" s="5" t="s">
        <v>1496</v>
      </c>
      <c r="C3278" s="11" t="s">
        <v>9</v>
      </c>
      <c r="D3278" s="11" t="s">
        <v>11</v>
      </c>
      <c r="E3278" s="11" t="s">
        <v>113</v>
      </c>
      <c r="F3278" s="11" t="s">
        <v>12</v>
      </c>
      <c r="G3278" s="131" t="s">
        <v>43</v>
      </c>
      <c r="H3278" s="131"/>
      <c r="J3278" s="7">
        <v>150000</v>
      </c>
    </row>
    <row r="3279" spans="1:10" ht="45" customHeight="1" x14ac:dyDescent="0.25">
      <c r="G3279" s="131" t="s">
        <v>4580</v>
      </c>
      <c r="H3279" s="131"/>
    </row>
    <row r="3280" spans="1:10" ht="20.100000000000001" customHeight="1" x14ac:dyDescent="0.25">
      <c r="A3280" s="5" t="s">
        <v>1503</v>
      </c>
      <c r="C3280" s="11" t="s">
        <v>9</v>
      </c>
      <c r="D3280" s="11" t="s">
        <v>11</v>
      </c>
      <c r="E3280" s="11" t="s">
        <v>113</v>
      </c>
      <c r="F3280" s="11" t="s">
        <v>12</v>
      </c>
      <c r="G3280" s="131" t="s">
        <v>44</v>
      </c>
      <c r="H3280" s="131"/>
      <c r="J3280" s="7">
        <v>5000000</v>
      </c>
    </row>
    <row r="3281" spans="1:10" ht="20.100000000000001" customHeight="1" x14ac:dyDescent="0.25">
      <c r="A3281" s="5" t="s">
        <v>1506</v>
      </c>
      <c r="C3281" s="11" t="s">
        <v>9</v>
      </c>
      <c r="D3281" s="11" t="s">
        <v>11</v>
      </c>
      <c r="E3281" s="11" t="s">
        <v>113</v>
      </c>
      <c r="F3281" s="11" t="s">
        <v>12</v>
      </c>
      <c r="G3281" s="131" t="s">
        <v>403</v>
      </c>
      <c r="H3281" s="131"/>
      <c r="J3281" s="7">
        <v>350000</v>
      </c>
    </row>
    <row r="3282" spans="1:10" ht="30" customHeight="1" x14ac:dyDescent="0.25">
      <c r="G3282" s="131" t="s">
        <v>4340</v>
      </c>
      <c r="H3282" s="131"/>
    </row>
    <row r="3283" spans="1:10" ht="20.100000000000001" customHeight="1" x14ac:dyDescent="0.25">
      <c r="A3283" s="6" t="s">
        <v>1508</v>
      </c>
      <c r="B3283" s="6" t="s">
        <v>1509</v>
      </c>
      <c r="J3283" s="10">
        <v>265900642</v>
      </c>
    </row>
    <row r="3284" spans="1:10" ht="20.100000000000001" customHeight="1" x14ac:dyDescent="0.25">
      <c r="A3284" s="6" t="s">
        <v>1256</v>
      </c>
      <c r="B3284" s="6" t="s">
        <v>1511</v>
      </c>
      <c r="J3284" s="9">
        <v>104233000</v>
      </c>
    </row>
    <row r="3285" spans="1:10" ht="20.100000000000001" customHeight="1" x14ac:dyDescent="0.25">
      <c r="A3285" s="5" t="s">
        <v>1513</v>
      </c>
      <c r="C3285" s="11" t="s">
        <v>9</v>
      </c>
      <c r="D3285" s="11" t="s">
        <v>11</v>
      </c>
      <c r="E3285" s="11" t="s">
        <v>113</v>
      </c>
      <c r="F3285" s="11" t="s">
        <v>12</v>
      </c>
      <c r="G3285" s="131" t="s">
        <v>45</v>
      </c>
      <c r="H3285" s="131"/>
      <c r="J3285" s="7">
        <v>75500000</v>
      </c>
    </row>
    <row r="3286" spans="1:10" ht="20.100000000000001" customHeight="1" x14ac:dyDescent="0.25">
      <c r="A3286" s="5" t="s">
        <v>1514</v>
      </c>
      <c r="C3286" s="11" t="s">
        <v>9</v>
      </c>
      <c r="D3286" s="11" t="s">
        <v>11</v>
      </c>
      <c r="E3286" s="11" t="s">
        <v>113</v>
      </c>
      <c r="F3286" s="11" t="s">
        <v>12</v>
      </c>
      <c r="G3286" s="131" t="s">
        <v>1515</v>
      </c>
      <c r="H3286" s="131"/>
      <c r="J3286" s="7">
        <v>5000000</v>
      </c>
    </row>
    <row r="3287" spans="1:10" ht="20.100000000000001" customHeight="1" x14ac:dyDescent="0.25">
      <c r="A3287" s="5" t="s">
        <v>1518</v>
      </c>
      <c r="C3287" s="11" t="s">
        <v>9</v>
      </c>
      <c r="D3287" s="11" t="s">
        <v>11</v>
      </c>
      <c r="E3287" s="11" t="s">
        <v>113</v>
      </c>
      <c r="F3287" s="11" t="s">
        <v>12</v>
      </c>
      <c r="G3287" s="131" t="s">
        <v>7135</v>
      </c>
      <c r="H3287" s="131"/>
      <c r="J3287" s="7">
        <v>21590000</v>
      </c>
    </row>
    <row r="3288" spans="1:10" ht="20.100000000000001" customHeight="1" x14ac:dyDescent="0.25">
      <c r="A3288" s="5" t="s">
        <v>1520</v>
      </c>
      <c r="C3288" s="11" t="s">
        <v>9</v>
      </c>
      <c r="D3288" s="11" t="s">
        <v>11</v>
      </c>
      <c r="E3288" s="11" t="s">
        <v>113</v>
      </c>
      <c r="F3288" s="11" t="s">
        <v>12</v>
      </c>
      <c r="G3288" s="131" t="s">
        <v>1521</v>
      </c>
      <c r="H3288" s="131"/>
      <c r="J3288" s="7">
        <v>2143000</v>
      </c>
    </row>
    <row r="3289" spans="1:10" ht="20.100000000000001" customHeight="1" x14ac:dyDescent="0.25">
      <c r="A3289" s="6" t="s">
        <v>1278</v>
      </c>
      <c r="B3289" s="6" t="s">
        <v>1524</v>
      </c>
      <c r="J3289" s="8">
        <v>4299642</v>
      </c>
    </row>
    <row r="3290" spans="1:10" ht="20.100000000000001" customHeight="1" x14ac:dyDescent="0.25">
      <c r="A3290" s="5" t="s">
        <v>1531</v>
      </c>
      <c r="C3290" s="11" t="s">
        <v>9</v>
      </c>
      <c r="D3290" s="11" t="s">
        <v>11</v>
      </c>
      <c r="E3290" s="11" t="s">
        <v>113</v>
      </c>
      <c r="F3290" s="11" t="s">
        <v>12</v>
      </c>
      <c r="G3290" s="131" t="s">
        <v>47</v>
      </c>
      <c r="H3290" s="131"/>
      <c r="J3290" s="7">
        <v>4299642</v>
      </c>
    </row>
    <row r="3291" spans="1:10" ht="20.100000000000001" customHeight="1" x14ac:dyDescent="0.25">
      <c r="A3291" s="6" t="s">
        <v>1292</v>
      </c>
      <c r="B3291" s="6" t="s">
        <v>1535</v>
      </c>
      <c r="J3291" s="8">
        <v>8169000</v>
      </c>
    </row>
    <row r="3292" spans="1:10" ht="20.100000000000001" customHeight="1" x14ac:dyDescent="0.25">
      <c r="A3292" s="5" t="s">
        <v>1536</v>
      </c>
      <c r="C3292" s="11" t="s">
        <v>9</v>
      </c>
      <c r="D3292" s="11" t="s">
        <v>11</v>
      </c>
      <c r="E3292" s="11" t="s">
        <v>113</v>
      </c>
      <c r="F3292" s="11" t="s">
        <v>12</v>
      </c>
      <c r="G3292" s="131" t="s">
        <v>1537</v>
      </c>
      <c r="H3292" s="131"/>
      <c r="J3292" s="7">
        <v>2107000</v>
      </c>
    </row>
    <row r="3293" spans="1:10" ht="20.100000000000001" customHeight="1" x14ac:dyDescent="0.25">
      <c r="A3293" s="5" t="s">
        <v>1539</v>
      </c>
      <c r="C3293" s="11" t="s">
        <v>9</v>
      </c>
      <c r="D3293" s="11" t="s">
        <v>11</v>
      </c>
      <c r="E3293" s="11" t="s">
        <v>113</v>
      </c>
      <c r="F3293" s="11" t="s">
        <v>12</v>
      </c>
      <c r="G3293" s="131" t="s">
        <v>1540</v>
      </c>
      <c r="H3293" s="131"/>
      <c r="J3293" s="7">
        <v>150000</v>
      </c>
    </row>
    <row r="3294" spans="1:10" ht="20.100000000000001" customHeight="1" x14ac:dyDescent="0.25">
      <c r="A3294" s="5" t="s">
        <v>1542</v>
      </c>
      <c r="C3294" s="11" t="s">
        <v>9</v>
      </c>
      <c r="D3294" s="11" t="s">
        <v>11</v>
      </c>
      <c r="E3294" s="11" t="s">
        <v>113</v>
      </c>
      <c r="F3294" s="11" t="s">
        <v>12</v>
      </c>
      <c r="G3294" s="131" t="s">
        <v>48</v>
      </c>
      <c r="H3294" s="131"/>
      <c r="J3294" s="7">
        <v>150000</v>
      </c>
    </row>
    <row r="3295" spans="1:10" ht="30" customHeight="1" x14ac:dyDescent="0.25">
      <c r="A3295" s="5" t="s">
        <v>1544</v>
      </c>
      <c r="C3295" s="11" t="s">
        <v>9</v>
      </c>
      <c r="D3295" s="11" t="s">
        <v>11</v>
      </c>
      <c r="E3295" s="11" t="s">
        <v>113</v>
      </c>
      <c r="F3295" s="11" t="s">
        <v>12</v>
      </c>
      <c r="G3295" s="131" t="s">
        <v>1545</v>
      </c>
      <c r="H3295" s="131"/>
      <c r="J3295" s="7">
        <v>4292000</v>
      </c>
    </row>
    <row r="3296" spans="1:10" ht="20.100000000000001" customHeight="1" x14ac:dyDescent="0.25">
      <c r="A3296" s="5" t="s">
        <v>1547</v>
      </c>
      <c r="C3296" s="11" t="s">
        <v>9</v>
      </c>
      <c r="D3296" s="11" t="s">
        <v>11</v>
      </c>
      <c r="E3296" s="11" t="s">
        <v>113</v>
      </c>
      <c r="F3296" s="11" t="s">
        <v>12</v>
      </c>
      <c r="G3296" s="131" t="s">
        <v>49</v>
      </c>
      <c r="H3296" s="131"/>
      <c r="J3296" s="7">
        <v>300000</v>
      </c>
    </row>
    <row r="3297" spans="1:10" ht="20.100000000000001" customHeight="1" x14ac:dyDescent="0.25">
      <c r="A3297" s="5" t="s">
        <v>1549</v>
      </c>
      <c r="C3297" s="11" t="s">
        <v>9</v>
      </c>
      <c r="D3297" s="11" t="s">
        <v>11</v>
      </c>
      <c r="E3297" s="11" t="s">
        <v>113</v>
      </c>
      <c r="F3297" s="11" t="s">
        <v>12</v>
      </c>
      <c r="G3297" s="131" t="s">
        <v>1550</v>
      </c>
      <c r="H3297" s="131"/>
      <c r="J3297" s="7">
        <v>325000</v>
      </c>
    </row>
    <row r="3298" spans="1:10" ht="30" customHeight="1" x14ac:dyDescent="0.25">
      <c r="A3298" s="5" t="s">
        <v>1551</v>
      </c>
      <c r="C3298" s="11" t="s">
        <v>9</v>
      </c>
      <c r="D3298" s="11" t="s">
        <v>11</v>
      </c>
      <c r="E3298" s="11" t="s">
        <v>113</v>
      </c>
      <c r="F3298" s="11" t="s">
        <v>12</v>
      </c>
      <c r="G3298" s="131" t="s">
        <v>7136</v>
      </c>
      <c r="H3298" s="131"/>
      <c r="J3298" s="7">
        <v>845000</v>
      </c>
    </row>
    <row r="3299" spans="1:10" ht="20.100000000000001" customHeight="1" x14ac:dyDescent="0.25">
      <c r="A3299" s="6" t="s">
        <v>1318</v>
      </c>
      <c r="B3299" s="6" t="s">
        <v>1553</v>
      </c>
      <c r="J3299" s="8">
        <v>19430000</v>
      </c>
    </row>
    <row r="3300" spans="1:10" ht="20.100000000000001" customHeight="1" x14ac:dyDescent="0.25">
      <c r="A3300" s="5" t="s">
        <v>1555</v>
      </c>
      <c r="C3300" s="11" t="s">
        <v>9</v>
      </c>
      <c r="D3300" s="11" t="s">
        <v>11</v>
      </c>
      <c r="E3300" s="11" t="s">
        <v>113</v>
      </c>
      <c r="F3300" s="11" t="s">
        <v>12</v>
      </c>
      <c r="G3300" s="131" t="s">
        <v>50</v>
      </c>
      <c r="H3300" s="131"/>
      <c r="J3300" s="7">
        <v>6554000</v>
      </c>
    </row>
    <row r="3301" spans="1:10" ht="20.100000000000001" customHeight="1" x14ac:dyDescent="0.25">
      <c r="A3301" s="5" t="s">
        <v>1557</v>
      </c>
      <c r="C3301" s="11" t="s">
        <v>9</v>
      </c>
      <c r="D3301" s="11" t="s">
        <v>11</v>
      </c>
      <c r="E3301" s="11" t="s">
        <v>5194</v>
      </c>
      <c r="F3301" s="11" t="s">
        <v>12</v>
      </c>
      <c r="G3301" s="131" t="s">
        <v>51</v>
      </c>
      <c r="H3301" s="131"/>
      <c r="J3301" s="7">
        <v>12876000</v>
      </c>
    </row>
    <row r="3302" spans="1:10" ht="20.100000000000001" customHeight="1" x14ac:dyDescent="0.25">
      <c r="A3302" s="6" t="s">
        <v>1572</v>
      </c>
      <c r="B3302" s="6" t="s">
        <v>1573</v>
      </c>
      <c r="J3302" s="8">
        <v>129769000</v>
      </c>
    </row>
    <row r="3303" spans="1:10" ht="20.100000000000001" customHeight="1" x14ac:dyDescent="0.25">
      <c r="A3303" s="5" t="s">
        <v>1574</v>
      </c>
      <c r="C3303" s="11" t="s">
        <v>9</v>
      </c>
      <c r="D3303" s="11" t="s">
        <v>11</v>
      </c>
      <c r="E3303" s="11" t="s">
        <v>113</v>
      </c>
      <c r="F3303" s="11" t="s">
        <v>12</v>
      </c>
      <c r="G3303" s="131" t="s">
        <v>1575</v>
      </c>
      <c r="H3303" s="131"/>
      <c r="J3303" s="7">
        <v>7996000</v>
      </c>
    </row>
    <row r="3304" spans="1:10" ht="30" customHeight="1" x14ac:dyDescent="0.25">
      <c r="A3304" s="5" t="s">
        <v>1577</v>
      </c>
      <c r="C3304" s="11" t="s">
        <v>9</v>
      </c>
      <c r="D3304" s="11" t="s">
        <v>11</v>
      </c>
      <c r="E3304" s="11" t="s">
        <v>113</v>
      </c>
      <c r="F3304" s="11" t="s">
        <v>12</v>
      </c>
      <c r="G3304" s="131" t="s">
        <v>1578</v>
      </c>
      <c r="H3304" s="131"/>
      <c r="J3304" s="7">
        <v>88375000</v>
      </c>
    </row>
    <row r="3305" spans="1:10" ht="20.100000000000001" customHeight="1" x14ac:dyDescent="0.25">
      <c r="A3305" s="5" t="s">
        <v>1580</v>
      </c>
      <c r="C3305" s="11" t="s">
        <v>9</v>
      </c>
      <c r="D3305" s="11" t="s">
        <v>11</v>
      </c>
      <c r="E3305" s="11" t="s">
        <v>113</v>
      </c>
      <c r="F3305" s="11" t="s">
        <v>12</v>
      </c>
      <c r="G3305" s="131" t="s">
        <v>1581</v>
      </c>
      <c r="H3305" s="131"/>
      <c r="J3305" s="7">
        <v>24887000</v>
      </c>
    </row>
    <row r="3306" spans="1:10" ht="20.100000000000001" customHeight="1" x14ac:dyDescent="0.25">
      <c r="A3306" s="5" t="s">
        <v>1582</v>
      </c>
      <c r="C3306" s="11" t="s">
        <v>9</v>
      </c>
      <c r="D3306" s="11" t="s">
        <v>11</v>
      </c>
      <c r="E3306" s="11" t="s">
        <v>113</v>
      </c>
      <c r="F3306" s="11" t="s">
        <v>12</v>
      </c>
      <c r="G3306" s="131" t="s">
        <v>52</v>
      </c>
      <c r="H3306" s="131"/>
      <c r="J3306" s="7">
        <v>454000</v>
      </c>
    </row>
    <row r="3307" spans="1:10" ht="20.100000000000001" customHeight="1" x14ac:dyDescent="0.25">
      <c r="A3307" s="5" t="s">
        <v>1584</v>
      </c>
      <c r="C3307" s="11" t="s">
        <v>9</v>
      </c>
      <c r="D3307" s="11" t="s">
        <v>11</v>
      </c>
      <c r="E3307" s="11" t="s">
        <v>5194</v>
      </c>
      <c r="F3307" s="11" t="s">
        <v>12</v>
      </c>
      <c r="G3307" s="131" t="s">
        <v>1585</v>
      </c>
      <c r="H3307" s="131"/>
      <c r="J3307" s="7">
        <v>7065000</v>
      </c>
    </row>
    <row r="3308" spans="1:10" ht="20.100000000000001" customHeight="1" x14ac:dyDescent="0.25">
      <c r="A3308" s="5" t="s">
        <v>1587</v>
      </c>
      <c r="C3308" s="11" t="s">
        <v>9</v>
      </c>
      <c r="D3308" s="11" t="s">
        <v>11</v>
      </c>
      <c r="E3308" s="11" t="s">
        <v>113</v>
      </c>
      <c r="F3308" s="11" t="s">
        <v>12</v>
      </c>
      <c r="G3308" s="131" t="s">
        <v>1588</v>
      </c>
      <c r="H3308" s="131"/>
      <c r="J3308" s="7">
        <v>527000</v>
      </c>
    </row>
    <row r="3309" spans="1:10" ht="20.100000000000001" customHeight="1" x14ac:dyDescent="0.25">
      <c r="A3309" s="5" t="s">
        <v>1590</v>
      </c>
      <c r="C3309" s="11" t="s">
        <v>9</v>
      </c>
      <c r="D3309" s="11" t="s">
        <v>11</v>
      </c>
      <c r="E3309" s="11" t="s">
        <v>113</v>
      </c>
      <c r="F3309" s="11" t="s">
        <v>12</v>
      </c>
      <c r="G3309" s="131" t="s">
        <v>1591</v>
      </c>
      <c r="H3309" s="131"/>
      <c r="J3309" s="7">
        <v>150000</v>
      </c>
    </row>
    <row r="3310" spans="1:10" ht="20.100000000000001" customHeight="1" x14ac:dyDescent="0.25">
      <c r="A3310" s="5" t="s">
        <v>1593</v>
      </c>
      <c r="C3310" s="11" t="s">
        <v>9</v>
      </c>
      <c r="D3310" s="11" t="s">
        <v>11</v>
      </c>
      <c r="E3310" s="11" t="s">
        <v>113</v>
      </c>
      <c r="F3310" s="11" t="s">
        <v>12</v>
      </c>
      <c r="G3310" s="131" t="s">
        <v>1594</v>
      </c>
      <c r="H3310" s="131"/>
      <c r="J3310" s="7">
        <v>315000</v>
      </c>
    </row>
    <row r="3311" spans="1:10" ht="20.100000000000001" customHeight="1" x14ac:dyDescent="0.25">
      <c r="A3311" s="6" t="s">
        <v>1714</v>
      </c>
      <c r="B3311" s="6" t="s">
        <v>1715</v>
      </c>
      <c r="J3311" s="10">
        <v>76809833</v>
      </c>
    </row>
    <row r="3312" spans="1:10" ht="20.100000000000001" customHeight="1" x14ac:dyDescent="0.25">
      <c r="A3312" s="6" t="s">
        <v>1716</v>
      </c>
      <c r="B3312" s="6" t="s">
        <v>1717</v>
      </c>
      <c r="J3312" s="9">
        <v>8818000</v>
      </c>
    </row>
    <row r="3313" spans="1:10" ht="20.100000000000001" customHeight="1" x14ac:dyDescent="0.25">
      <c r="A3313" s="5" t="s">
        <v>1720</v>
      </c>
      <c r="C3313" s="11" t="s">
        <v>16</v>
      </c>
      <c r="D3313" s="11" t="s">
        <v>53</v>
      </c>
      <c r="E3313" s="11" t="s">
        <v>113</v>
      </c>
      <c r="F3313" s="11" t="s">
        <v>12</v>
      </c>
      <c r="G3313" s="131" t="s">
        <v>54</v>
      </c>
      <c r="H3313" s="131"/>
      <c r="J3313" s="7">
        <v>200000</v>
      </c>
    </row>
    <row r="3314" spans="1:10" ht="20.100000000000001" customHeight="1" x14ac:dyDescent="0.25">
      <c r="A3314" s="5" t="s">
        <v>1723</v>
      </c>
      <c r="C3314" s="11" t="s">
        <v>16</v>
      </c>
      <c r="D3314" s="11" t="s">
        <v>53</v>
      </c>
      <c r="E3314" s="11" t="s">
        <v>113</v>
      </c>
      <c r="F3314" s="11" t="s">
        <v>12</v>
      </c>
      <c r="G3314" s="131" t="s">
        <v>55</v>
      </c>
      <c r="H3314" s="131"/>
      <c r="J3314" s="7">
        <v>5718000</v>
      </c>
    </row>
    <row r="3315" spans="1:10" ht="20.100000000000001" customHeight="1" x14ac:dyDescent="0.25">
      <c r="A3315" s="5" t="s">
        <v>1724</v>
      </c>
      <c r="C3315" s="11" t="s">
        <v>16</v>
      </c>
      <c r="D3315" s="11" t="s">
        <v>53</v>
      </c>
      <c r="E3315" s="11" t="s">
        <v>113</v>
      </c>
      <c r="F3315" s="11" t="s">
        <v>12</v>
      </c>
      <c r="G3315" s="131" t="s">
        <v>7146</v>
      </c>
      <c r="H3315" s="131"/>
      <c r="J3315" s="7">
        <v>2900000</v>
      </c>
    </row>
    <row r="3316" spans="1:10" ht="20.100000000000001" customHeight="1" x14ac:dyDescent="0.25">
      <c r="A3316" s="6" t="s">
        <v>1751</v>
      </c>
      <c r="B3316" s="6" t="s">
        <v>1752</v>
      </c>
      <c r="J3316" s="8">
        <v>67991833</v>
      </c>
    </row>
    <row r="3317" spans="1:10" ht="20.100000000000001" customHeight="1" x14ac:dyDescent="0.25">
      <c r="A3317" s="5" t="s">
        <v>1757</v>
      </c>
      <c r="C3317" s="11" t="s">
        <v>16</v>
      </c>
      <c r="D3317" s="11" t="s">
        <v>56</v>
      </c>
      <c r="E3317" s="11" t="s">
        <v>113</v>
      </c>
      <c r="F3317" s="11" t="s">
        <v>12</v>
      </c>
      <c r="G3317" s="131" t="s">
        <v>57</v>
      </c>
      <c r="H3317" s="131"/>
      <c r="J3317" s="7">
        <v>67991833</v>
      </c>
    </row>
    <row r="3318" spans="1:10" ht="20.100000000000001" customHeight="1" x14ac:dyDescent="0.25">
      <c r="A3318" s="6" t="s">
        <v>1759</v>
      </c>
      <c r="B3318" s="6" t="s">
        <v>1760</v>
      </c>
      <c r="J3318" s="10">
        <v>263488867</v>
      </c>
    </row>
    <row r="3319" spans="1:10" ht="20.100000000000001" customHeight="1" x14ac:dyDescent="0.25">
      <c r="A3319" s="6" t="s">
        <v>1761</v>
      </c>
      <c r="B3319" s="6" t="s">
        <v>1762</v>
      </c>
      <c r="J3319" s="12">
        <v>88488867</v>
      </c>
    </row>
    <row r="3320" spans="1:10" ht="20.100000000000001" customHeight="1" x14ac:dyDescent="0.25">
      <c r="A3320" s="6" t="s">
        <v>1767</v>
      </c>
      <c r="B3320" s="6" t="s">
        <v>7149</v>
      </c>
      <c r="J3320" s="9">
        <v>88488867</v>
      </c>
    </row>
    <row r="3321" spans="1:10" ht="20.100000000000001" customHeight="1" x14ac:dyDescent="0.25">
      <c r="A3321" s="5" t="s">
        <v>1767</v>
      </c>
      <c r="C3321" s="11" t="s">
        <v>9</v>
      </c>
      <c r="D3321" s="11" t="s">
        <v>41</v>
      </c>
      <c r="E3321" s="11" t="s">
        <v>113</v>
      </c>
      <c r="F3321" s="11" t="s">
        <v>1881</v>
      </c>
      <c r="G3321" s="131" t="s">
        <v>21</v>
      </c>
      <c r="H3321" s="131"/>
      <c r="J3321" s="7">
        <v>61835594</v>
      </c>
    </row>
    <row r="3322" spans="1:10" ht="60" customHeight="1" x14ac:dyDescent="0.25">
      <c r="G3322" s="131" t="s">
        <v>4802</v>
      </c>
      <c r="H3322" s="131"/>
    </row>
    <row r="3323" spans="1:10" ht="20.100000000000001" customHeight="1" x14ac:dyDescent="0.25">
      <c r="G3323" s="131" t="s">
        <v>2101</v>
      </c>
      <c r="H3323" s="131"/>
    </row>
    <row r="3324" spans="1:10" ht="20.100000000000001" customHeight="1" x14ac:dyDescent="0.25">
      <c r="A3324" s="5" t="s">
        <v>1767</v>
      </c>
      <c r="C3324" s="11" t="s">
        <v>9</v>
      </c>
      <c r="D3324" s="11" t="s">
        <v>41</v>
      </c>
      <c r="E3324" s="11" t="s">
        <v>113</v>
      </c>
      <c r="F3324" s="11" t="s">
        <v>1278</v>
      </c>
      <c r="G3324" s="131" t="s">
        <v>21</v>
      </c>
      <c r="H3324" s="131"/>
      <c r="J3324" s="7">
        <v>26653273</v>
      </c>
    </row>
    <row r="3325" spans="1:10" ht="60" customHeight="1" x14ac:dyDescent="0.25">
      <c r="G3325" s="131" t="s">
        <v>4803</v>
      </c>
      <c r="H3325" s="131"/>
    </row>
    <row r="3326" spans="1:10" ht="20.100000000000001" customHeight="1" x14ac:dyDescent="0.25">
      <c r="G3326" s="131" t="s">
        <v>2101</v>
      </c>
      <c r="H3326" s="131"/>
    </row>
    <row r="3327" spans="1:10" ht="20.100000000000001" customHeight="1" x14ac:dyDescent="0.25">
      <c r="A3327" s="6" t="s">
        <v>1784</v>
      </c>
      <c r="B3327" s="6" t="s">
        <v>1785</v>
      </c>
      <c r="J3327" s="8">
        <v>150000000</v>
      </c>
    </row>
    <row r="3328" spans="1:10" ht="20.100000000000001" customHeight="1" x14ac:dyDescent="0.25">
      <c r="A3328" s="5" t="s">
        <v>1786</v>
      </c>
      <c r="C3328" s="11" t="s">
        <v>9</v>
      </c>
      <c r="D3328" s="11" t="s">
        <v>59</v>
      </c>
      <c r="E3328" s="11" t="s">
        <v>113</v>
      </c>
      <c r="F3328" s="11" t="s">
        <v>12</v>
      </c>
      <c r="G3328" s="131" t="s">
        <v>61</v>
      </c>
      <c r="H3328" s="131"/>
      <c r="J3328" s="7">
        <v>75000000</v>
      </c>
    </row>
    <row r="3329" spans="1:10" ht="20.100000000000001" customHeight="1" x14ac:dyDescent="0.25">
      <c r="A3329" s="5" t="s">
        <v>1792</v>
      </c>
      <c r="C3329" s="11" t="s">
        <v>9</v>
      </c>
      <c r="D3329" s="11" t="s">
        <v>59</v>
      </c>
      <c r="E3329" s="11" t="s">
        <v>113</v>
      </c>
      <c r="F3329" s="11" t="s">
        <v>12</v>
      </c>
      <c r="G3329" s="131" t="s">
        <v>7156</v>
      </c>
      <c r="H3329" s="131"/>
      <c r="J3329" s="7">
        <v>75000000</v>
      </c>
    </row>
    <row r="3330" spans="1:10" ht="15" customHeight="1" x14ac:dyDescent="0.25">
      <c r="G3330" s="131" t="s">
        <v>4341</v>
      </c>
      <c r="H3330" s="131"/>
    </row>
    <row r="3331" spans="1:10" ht="20.100000000000001" customHeight="1" x14ac:dyDescent="0.25">
      <c r="A3331" s="6" t="s">
        <v>1803</v>
      </c>
      <c r="B3331" s="6" t="s">
        <v>3416</v>
      </c>
      <c r="J3331" s="8">
        <v>25000000</v>
      </c>
    </row>
    <row r="3332" spans="1:10" ht="20.100000000000001" customHeight="1" x14ac:dyDescent="0.25">
      <c r="A3332" s="5" t="s">
        <v>1804</v>
      </c>
      <c r="C3332" s="11" t="s">
        <v>9</v>
      </c>
      <c r="D3332" s="11" t="s">
        <v>59</v>
      </c>
      <c r="E3332" s="11" t="s">
        <v>113</v>
      </c>
      <c r="F3332" s="11" t="s">
        <v>12</v>
      </c>
      <c r="G3332" s="131" t="s">
        <v>62</v>
      </c>
      <c r="H3332" s="131"/>
      <c r="J3332" s="7">
        <v>25000000</v>
      </c>
    </row>
    <row r="3333" spans="1:10" ht="30" customHeight="1" x14ac:dyDescent="0.25">
      <c r="G3333" s="131" t="s">
        <v>4342</v>
      </c>
      <c r="H3333" s="131"/>
    </row>
    <row r="3334" spans="1:10" ht="20.100000000000001" customHeight="1" x14ac:dyDescent="0.25">
      <c r="A3334" s="6" t="s">
        <v>1867</v>
      </c>
      <c r="B3334" s="6" t="s">
        <v>1868</v>
      </c>
      <c r="J3334" s="10">
        <v>10000000</v>
      </c>
    </row>
    <row r="3335" spans="1:10" ht="20.100000000000001" customHeight="1" x14ac:dyDescent="0.25">
      <c r="A3335" s="6" t="s">
        <v>1869</v>
      </c>
      <c r="B3335" s="6" t="s">
        <v>1870</v>
      </c>
      <c r="J3335" s="9">
        <v>10000000</v>
      </c>
    </row>
    <row r="3336" spans="1:10" ht="20.100000000000001" customHeight="1" x14ac:dyDescent="0.25">
      <c r="A3336" s="5" t="s">
        <v>1871</v>
      </c>
      <c r="C3336" s="11" t="s">
        <v>9</v>
      </c>
      <c r="D3336" s="11" t="s">
        <v>11</v>
      </c>
      <c r="E3336" s="11" t="s">
        <v>113</v>
      </c>
      <c r="F3336" s="11" t="s">
        <v>12</v>
      </c>
      <c r="G3336" s="131" t="s">
        <v>101</v>
      </c>
      <c r="H3336" s="131"/>
      <c r="J3336" s="7">
        <v>10000000</v>
      </c>
    </row>
    <row r="3337" spans="1:10" ht="30" customHeight="1" x14ac:dyDescent="0.25">
      <c r="G3337" s="131" t="s">
        <v>4343</v>
      </c>
      <c r="H3337" s="131"/>
    </row>
    <row r="3340" spans="1:10" x14ac:dyDescent="0.25">
      <c r="A3340" s="117" t="s">
        <v>4898</v>
      </c>
      <c r="B3340" s="88"/>
      <c r="C3340" s="88"/>
      <c r="D3340" s="88"/>
      <c r="E3340" s="88"/>
      <c r="F3340" s="88"/>
      <c r="G3340" s="88"/>
      <c r="H3340" s="88"/>
    </row>
    <row r="3341" spans="1:10" x14ac:dyDescent="0.25">
      <c r="A3341" s="13" t="s">
        <v>4899</v>
      </c>
    </row>
    <row r="3343" spans="1:10" x14ac:dyDescent="0.25">
      <c r="A3343" s="132" t="s">
        <v>2092</v>
      </c>
      <c r="B3343" s="132"/>
      <c r="C3343" s="132"/>
      <c r="D3343" s="132"/>
      <c r="E3343" s="132"/>
      <c r="F3343" s="132"/>
      <c r="G3343" s="132"/>
      <c r="H3343" s="132"/>
      <c r="I3343" s="132"/>
      <c r="J3343" s="132"/>
    </row>
    <row r="3345" spans="1:10" x14ac:dyDescent="0.25">
      <c r="D3345" s="6" t="s">
        <v>2140</v>
      </c>
      <c r="E3345" s="6" t="s">
        <v>2100</v>
      </c>
    </row>
    <row r="3346" spans="1:10" ht="15.75" thickBot="1" x14ac:dyDescent="0.3">
      <c r="F3346" s="6" t="s">
        <v>2103</v>
      </c>
      <c r="J3346" s="14">
        <v>7273884000</v>
      </c>
    </row>
    <row r="3347" spans="1:10" x14ac:dyDescent="0.25">
      <c r="D3347" s="5" t="s">
        <v>9</v>
      </c>
      <c r="E3347" s="5" t="s">
        <v>2139</v>
      </c>
      <c r="J3347" s="7">
        <v>5000455705</v>
      </c>
    </row>
    <row r="3348" spans="1:10" x14ac:dyDescent="0.25">
      <c r="D3348" s="5" t="s">
        <v>16</v>
      </c>
      <c r="E3348" s="5" t="s">
        <v>2145</v>
      </c>
      <c r="J3348" s="7">
        <v>2273428295</v>
      </c>
    </row>
    <row r="3351" spans="1:10" x14ac:dyDescent="0.25">
      <c r="A3351" s="132" t="s">
        <v>2091</v>
      </c>
      <c r="B3351" s="132"/>
      <c r="C3351" s="132"/>
      <c r="D3351" s="132"/>
      <c r="E3351" s="132"/>
      <c r="F3351" s="132"/>
      <c r="G3351" s="132"/>
      <c r="H3351" s="132"/>
      <c r="I3351" s="132"/>
      <c r="J3351" s="132"/>
    </row>
    <row r="3352" spans="1:10" x14ac:dyDescent="0.25">
      <c r="A3352" s="86" t="s">
        <v>2097</v>
      </c>
      <c r="C3352" s="86" t="s">
        <v>2098</v>
      </c>
      <c r="D3352" s="86" t="s">
        <v>3</v>
      </c>
      <c r="E3352" s="86" t="s">
        <v>2099</v>
      </c>
      <c r="F3352" s="86" t="s">
        <v>1880</v>
      </c>
      <c r="G3352" s="6" t="s">
        <v>2100</v>
      </c>
      <c r="J3352" s="86" t="s">
        <v>8713</v>
      </c>
    </row>
    <row r="3354" spans="1:10" ht="15.75" thickBot="1" x14ac:dyDescent="0.3">
      <c r="G3354" s="13" t="s">
        <v>2103</v>
      </c>
      <c r="J3354" s="14">
        <v>7273884000</v>
      </c>
    </row>
    <row r="3355" spans="1:10" ht="20.100000000000001" customHeight="1" x14ac:dyDescent="0.25">
      <c r="A3355" s="6" t="s">
        <v>1232</v>
      </c>
      <c r="B3355" s="6" t="s">
        <v>1233</v>
      </c>
      <c r="J3355" s="10">
        <v>4273093119</v>
      </c>
    </row>
    <row r="3356" spans="1:10" ht="20.100000000000001" customHeight="1" x14ac:dyDescent="0.25">
      <c r="A3356" s="6" t="s">
        <v>9</v>
      </c>
      <c r="B3356" s="6" t="s">
        <v>1237</v>
      </c>
      <c r="J3356" s="9">
        <v>1637123800</v>
      </c>
    </row>
    <row r="3357" spans="1:10" ht="20.100000000000001" customHeight="1" x14ac:dyDescent="0.25">
      <c r="A3357" s="5" t="s">
        <v>1240</v>
      </c>
      <c r="C3357" s="11" t="s">
        <v>9</v>
      </c>
      <c r="D3357" s="11" t="s">
        <v>10</v>
      </c>
      <c r="E3357" s="11" t="s">
        <v>41</v>
      </c>
      <c r="F3357" s="11" t="s">
        <v>12</v>
      </c>
      <c r="G3357" s="131" t="s">
        <v>7116</v>
      </c>
      <c r="H3357" s="131"/>
      <c r="J3357" s="7">
        <v>1634123800</v>
      </c>
    </row>
    <row r="3358" spans="1:10" ht="20.100000000000001" customHeight="1" x14ac:dyDescent="0.25">
      <c r="A3358" s="5" t="s">
        <v>1254</v>
      </c>
      <c r="C3358" s="11" t="s">
        <v>9</v>
      </c>
      <c r="D3358" s="11" t="s">
        <v>10</v>
      </c>
      <c r="E3358" s="11" t="s">
        <v>41</v>
      </c>
      <c r="F3358" s="11" t="s">
        <v>12</v>
      </c>
      <c r="G3358" s="131" t="s">
        <v>7117</v>
      </c>
      <c r="H3358" s="131"/>
      <c r="J3358" s="7">
        <v>3000000</v>
      </c>
    </row>
    <row r="3359" spans="1:10" ht="20.100000000000001" customHeight="1" x14ac:dyDescent="0.25">
      <c r="A3359" s="6" t="s">
        <v>1257</v>
      </c>
      <c r="B3359" s="6" t="s">
        <v>1258</v>
      </c>
      <c r="J3359" s="8">
        <v>480897000</v>
      </c>
    </row>
    <row r="3360" spans="1:10" ht="20.100000000000001" customHeight="1" x14ac:dyDescent="0.25">
      <c r="A3360" s="5" t="s">
        <v>1261</v>
      </c>
      <c r="C3360" s="11" t="s">
        <v>9</v>
      </c>
      <c r="D3360" s="11" t="s">
        <v>10</v>
      </c>
      <c r="E3360" s="11" t="s">
        <v>41</v>
      </c>
      <c r="F3360" s="11" t="s">
        <v>12</v>
      </c>
      <c r="G3360" s="131" t="s">
        <v>13</v>
      </c>
      <c r="H3360" s="131"/>
      <c r="J3360" s="7">
        <v>30000000</v>
      </c>
    </row>
    <row r="3361" spans="1:10" ht="20.100000000000001" customHeight="1" x14ac:dyDescent="0.25">
      <c r="A3361" s="5" t="s">
        <v>1269</v>
      </c>
      <c r="C3361" s="11" t="s">
        <v>9</v>
      </c>
      <c r="D3361" s="11" t="s">
        <v>10</v>
      </c>
      <c r="E3361" s="11" t="s">
        <v>41</v>
      </c>
      <c r="F3361" s="11" t="s">
        <v>12</v>
      </c>
      <c r="G3361" s="131" t="s">
        <v>117</v>
      </c>
      <c r="H3361" s="131"/>
      <c r="J3361" s="7">
        <v>450897000</v>
      </c>
    </row>
    <row r="3362" spans="1:10" ht="20.100000000000001" customHeight="1" x14ac:dyDescent="0.25">
      <c r="A3362" s="6" t="s">
        <v>1279</v>
      </c>
      <c r="B3362" s="6" t="s">
        <v>1280</v>
      </c>
      <c r="J3362" s="8">
        <v>1492712000</v>
      </c>
    </row>
    <row r="3363" spans="1:10" ht="20.100000000000001" customHeight="1" x14ac:dyDescent="0.25">
      <c r="A3363" s="5" t="s">
        <v>1282</v>
      </c>
      <c r="C3363" s="11" t="s">
        <v>9</v>
      </c>
      <c r="D3363" s="11" t="s">
        <v>10</v>
      </c>
      <c r="E3363" s="11" t="s">
        <v>41</v>
      </c>
      <c r="F3363" s="11" t="s">
        <v>12</v>
      </c>
      <c r="G3363" s="131" t="s">
        <v>1283</v>
      </c>
      <c r="H3363" s="131"/>
      <c r="J3363" s="7">
        <v>452206000</v>
      </c>
    </row>
    <row r="3364" spans="1:10" ht="20.100000000000001" customHeight="1" x14ac:dyDescent="0.25">
      <c r="A3364" s="5" t="s">
        <v>1286</v>
      </c>
      <c r="C3364" s="11" t="s">
        <v>9</v>
      </c>
      <c r="D3364" s="11" t="s">
        <v>10</v>
      </c>
      <c r="E3364" s="11" t="s">
        <v>41</v>
      </c>
      <c r="F3364" s="11" t="s">
        <v>12</v>
      </c>
      <c r="G3364" s="131" t="s">
        <v>1287</v>
      </c>
      <c r="H3364" s="131"/>
      <c r="J3364" s="7">
        <v>68088000</v>
      </c>
    </row>
    <row r="3365" spans="1:10" ht="20.100000000000001" customHeight="1" x14ac:dyDescent="0.25">
      <c r="A3365" s="5" t="s">
        <v>1290</v>
      </c>
      <c r="C3365" s="11" t="s">
        <v>16</v>
      </c>
      <c r="D3365" s="11" t="s">
        <v>10</v>
      </c>
      <c r="E3365" s="11" t="s">
        <v>41</v>
      </c>
      <c r="F3365" s="11" t="s">
        <v>12</v>
      </c>
      <c r="G3365" s="131" t="s">
        <v>17</v>
      </c>
      <c r="H3365" s="131"/>
      <c r="J3365" s="7">
        <v>270876000</v>
      </c>
    </row>
    <row r="3366" spans="1:10" ht="20.100000000000001" customHeight="1" x14ac:dyDescent="0.25">
      <c r="A3366" s="5" t="s">
        <v>1293</v>
      </c>
      <c r="C3366" s="11" t="s">
        <v>9</v>
      </c>
      <c r="D3366" s="11" t="s">
        <v>10</v>
      </c>
      <c r="E3366" s="11" t="s">
        <v>41</v>
      </c>
      <c r="F3366" s="11" t="s">
        <v>12</v>
      </c>
      <c r="G3366" s="131" t="s">
        <v>18</v>
      </c>
      <c r="H3366" s="131"/>
      <c r="J3366" s="7">
        <v>203354000</v>
      </c>
    </row>
    <row r="3367" spans="1:10" ht="20.100000000000001" customHeight="1" x14ac:dyDescent="0.25">
      <c r="A3367" s="5" t="s">
        <v>1296</v>
      </c>
      <c r="C3367" s="11" t="s">
        <v>9</v>
      </c>
      <c r="D3367" s="11" t="s">
        <v>10</v>
      </c>
      <c r="E3367" s="11" t="s">
        <v>41</v>
      </c>
      <c r="F3367" s="11" t="s">
        <v>12</v>
      </c>
      <c r="G3367" s="131" t="s">
        <v>19</v>
      </c>
      <c r="H3367" s="131"/>
      <c r="J3367" s="7">
        <v>498188000</v>
      </c>
    </row>
    <row r="3368" spans="1:10" ht="20.100000000000001" customHeight="1" x14ac:dyDescent="0.25">
      <c r="A3368" s="6" t="s">
        <v>1299</v>
      </c>
      <c r="B3368" s="6" t="s">
        <v>1300</v>
      </c>
      <c r="J3368" s="10">
        <v>325636038</v>
      </c>
    </row>
    <row r="3369" spans="1:10" ht="20.100000000000001" customHeight="1" x14ac:dyDescent="0.25">
      <c r="A3369" s="6" t="s">
        <v>1303</v>
      </c>
      <c r="B3369" s="6" t="s">
        <v>7118</v>
      </c>
      <c r="J3369" s="9">
        <v>308936754</v>
      </c>
    </row>
    <row r="3370" spans="1:10" ht="20.100000000000001" customHeight="1" x14ac:dyDescent="0.25">
      <c r="A3370" s="5" t="s">
        <v>1303</v>
      </c>
      <c r="C3370" s="11" t="s">
        <v>9</v>
      </c>
      <c r="D3370" s="11" t="s">
        <v>20</v>
      </c>
      <c r="E3370" s="11" t="s">
        <v>41</v>
      </c>
      <c r="F3370" s="11" t="s">
        <v>1881</v>
      </c>
      <c r="G3370" s="131" t="s">
        <v>21</v>
      </c>
      <c r="H3370" s="131"/>
      <c r="J3370" s="7">
        <v>308936754</v>
      </c>
    </row>
    <row r="3371" spans="1:10" ht="60" customHeight="1" x14ac:dyDescent="0.25">
      <c r="G3371" s="131" t="s">
        <v>4797</v>
      </c>
      <c r="H3371" s="131"/>
    </row>
    <row r="3372" spans="1:10" ht="20.100000000000001" customHeight="1" x14ac:dyDescent="0.25">
      <c r="G3372" s="131" t="s">
        <v>2101</v>
      </c>
      <c r="H3372" s="131"/>
    </row>
    <row r="3373" spans="1:10" ht="20.100000000000001" customHeight="1" x14ac:dyDescent="0.25">
      <c r="A3373" s="6" t="s">
        <v>1316</v>
      </c>
      <c r="B3373" s="6" t="s">
        <v>7122</v>
      </c>
      <c r="J3373" s="8">
        <v>16699284</v>
      </c>
    </row>
    <row r="3374" spans="1:10" ht="20.100000000000001" customHeight="1" x14ac:dyDescent="0.25">
      <c r="A3374" s="5" t="s">
        <v>1316</v>
      </c>
      <c r="C3374" s="11" t="s">
        <v>9</v>
      </c>
      <c r="D3374" s="11" t="s">
        <v>20</v>
      </c>
      <c r="E3374" s="11" t="s">
        <v>41</v>
      </c>
      <c r="F3374" s="11" t="s">
        <v>1881</v>
      </c>
      <c r="G3374" s="131" t="s">
        <v>23</v>
      </c>
      <c r="H3374" s="131"/>
      <c r="J3374" s="7">
        <v>16699284</v>
      </c>
    </row>
    <row r="3375" spans="1:10" ht="30" customHeight="1" x14ac:dyDescent="0.25">
      <c r="G3375" s="131" t="s">
        <v>4798</v>
      </c>
      <c r="H3375" s="131"/>
    </row>
    <row r="3376" spans="1:10" ht="20.100000000000001" customHeight="1" x14ac:dyDescent="0.25">
      <c r="G3376" s="131" t="s">
        <v>2102</v>
      </c>
      <c r="H3376" s="131"/>
    </row>
    <row r="3377" spans="1:10" ht="20.100000000000001" customHeight="1" x14ac:dyDescent="0.25">
      <c r="A3377" s="6" t="s">
        <v>1319</v>
      </c>
      <c r="B3377" s="6" t="s">
        <v>1320</v>
      </c>
      <c r="J3377" s="10">
        <v>336724281</v>
      </c>
    </row>
    <row r="3378" spans="1:10" ht="20.100000000000001" customHeight="1" x14ac:dyDescent="0.25">
      <c r="A3378" s="6" t="s">
        <v>1322</v>
      </c>
      <c r="B3378" s="6" t="s">
        <v>7123</v>
      </c>
      <c r="J3378" s="9">
        <v>169664725</v>
      </c>
    </row>
    <row r="3379" spans="1:10" ht="20.100000000000001" customHeight="1" x14ac:dyDescent="0.25">
      <c r="A3379" s="5" t="s">
        <v>1322</v>
      </c>
      <c r="C3379" s="11" t="s">
        <v>9</v>
      </c>
      <c r="D3379" s="11" t="s">
        <v>20</v>
      </c>
      <c r="E3379" s="11" t="s">
        <v>41</v>
      </c>
      <c r="F3379" s="11" t="s">
        <v>1881</v>
      </c>
      <c r="G3379" s="131" t="s">
        <v>21</v>
      </c>
      <c r="H3379" s="131"/>
      <c r="J3379" s="7">
        <v>169664725</v>
      </c>
    </row>
    <row r="3380" spans="1:10" ht="60" customHeight="1" x14ac:dyDescent="0.25">
      <c r="G3380" s="131" t="s">
        <v>4799</v>
      </c>
      <c r="H3380" s="131"/>
    </row>
    <row r="3381" spans="1:10" ht="20.100000000000001" customHeight="1" x14ac:dyDescent="0.25">
      <c r="G3381" s="131" t="s">
        <v>2101</v>
      </c>
      <c r="H3381" s="131"/>
    </row>
    <row r="3382" spans="1:10" ht="20.100000000000001" customHeight="1" x14ac:dyDescent="0.25">
      <c r="A3382" s="6" t="s">
        <v>1324</v>
      </c>
      <c r="B3382" s="6" t="s">
        <v>7124</v>
      </c>
      <c r="J3382" s="8">
        <v>50097852</v>
      </c>
    </row>
    <row r="3383" spans="1:10" ht="20.100000000000001" customHeight="1" x14ac:dyDescent="0.25">
      <c r="A3383" s="5" t="s">
        <v>1324</v>
      </c>
      <c r="C3383" s="11" t="s">
        <v>9</v>
      </c>
      <c r="D3383" s="11" t="s">
        <v>20</v>
      </c>
      <c r="E3383" s="11" t="s">
        <v>41</v>
      </c>
      <c r="F3383" s="11" t="s">
        <v>1881</v>
      </c>
      <c r="G3383" s="131" t="s">
        <v>21</v>
      </c>
      <c r="H3383" s="131"/>
      <c r="J3383" s="7">
        <v>50097852</v>
      </c>
    </row>
    <row r="3384" spans="1:10" ht="45" customHeight="1" x14ac:dyDescent="0.25">
      <c r="G3384" s="131" t="s">
        <v>4800</v>
      </c>
      <c r="H3384" s="131"/>
    </row>
    <row r="3385" spans="1:10" ht="20.100000000000001" customHeight="1" x14ac:dyDescent="0.25">
      <c r="G3385" s="131" t="s">
        <v>2101</v>
      </c>
      <c r="H3385" s="131"/>
    </row>
    <row r="3386" spans="1:10" ht="20.100000000000001" customHeight="1" x14ac:dyDescent="0.25">
      <c r="A3386" s="6" t="s">
        <v>1326</v>
      </c>
      <c r="B3386" s="6" t="s">
        <v>7125</v>
      </c>
      <c r="J3386" s="8">
        <v>100195704</v>
      </c>
    </row>
    <row r="3387" spans="1:10" ht="20.100000000000001" customHeight="1" x14ac:dyDescent="0.25">
      <c r="A3387" s="5" t="s">
        <v>1326</v>
      </c>
      <c r="C3387" s="11" t="s">
        <v>9</v>
      </c>
      <c r="D3387" s="11" t="s">
        <v>20</v>
      </c>
      <c r="E3387" s="11" t="s">
        <v>41</v>
      </c>
      <c r="F3387" s="11" t="s">
        <v>1881</v>
      </c>
      <c r="G3387" s="131" t="s">
        <v>21</v>
      </c>
      <c r="H3387" s="131"/>
      <c r="J3387" s="7">
        <v>100195704</v>
      </c>
    </row>
    <row r="3388" spans="1:10" ht="45" customHeight="1" x14ac:dyDescent="0.25">
      <c r="G3388" s="131" t="s">
        <v>4801</v>
      </c>
      <c r="H3388" s="131"/>
    </row>
    <row r="3389" spans="1:10" ht="20.100000000000001" customHeight="1" x14ac:dyDescent="0.25">
      <c r="G3389" s="131" t="s">
        <v>2101</v>
      </c>
      <c r="H3389" s="131"/>
    </row>
    <row r="3390" spans="1:10" ht="20.100000000000001" customHeight="1" x14ac:dyDescent="0.25">
      <c r="A3390" s="6" t="s">
        <v>1331</v>
      </c>
      <c r="B3390" s="6" t="s">
        <v>1332</v>
      </c>
      <c r="J3390" s="8">
        <v>16766000</v>
      </c>
    </row>
    <row r="3391" spans="1:10" ht="30" customHeight="1" x14ac:dyDescent="0.25">
      <c r="A3391" s="5" t="s">
        <v>1331</v>
      </c>
      <c r="C3391" s="11" t="s">
        <v>9</v>
      </c>
      <c r="D3391" s="11" t="s">
        <v>20</v>
      </c>
      <c r="E3391" s="11" t="s">
        <v>41</v>
      </c>
      <c r="F3391" s="11" t="s">
        <v>1881</v>
      </c>
      <c r="G3391" s="131" t="s">
        <v>446</v>
      </c>
      <c r="H3391" s="131"/>
      <c r="J3391" s="7">
        <v>16766000</v>
      </c>
    </row>
    <row r="3392" spans="1:10" ht="30" customHeight="1" x14ac:dyDescent="0.25">
      <c r="G3392" s="131" t="s">
        <v>4849</v>
      </c>
      <c r="H3392" s="131"/>
    </row>
    <row r="3393" spans="1:10" ht="20.100000000000001" customHeight="1" x14ac:dyDescent="0.25">
      <c r="G3393" s="131" t="s">
        <v>4857</v>
      </c>
      <c r="H3393" s="131"/>
    </row>
    <row r="3394" spans="1:10" ht="20.100000000000001" customHeight="1" x14ac:dyDescent="0.25">
      <c r="A3394" s="6" t="s">
        <v>1344</v>
      </c>
      <c r="B3394" s="6" t="s">
        <v>1345</v>
      </c>
      <c r="J3394" s="10">
        <v>448650000</v>
      </c>
    </row>
    <row r="3395" spans="1:10" ht="20.100000000000001" customHeight="1" x14ac:dyDescent="0.25">
      <c r="A3395" s="6" t="s">
        <v>1231</v>
      </c>
      <c r="B3395" s="6" t="s">
        <v>3252</v>
      </c>
      <c r="J3395" s="9">
        <v>8035000</v>
      </c>
    </row>
    <row r="3396" spans="1:10" ht="20.100000000000001" customHeight="1" x14ac:dyDescent="0.25">
      <c r="A3396" s="5" t="s">
        <v>1349</v>
      </c>
      <c r="C3396" s="11" t="s">
        <v>9</v>
      </c>
      <c r="D3396" s="11" t="s">
        <v>11</v>
      </c>
      <c r="E3396" s="11" t="s">
        <v>41</v>
      </c>
      <c r="F3396" s="11" t="s">
        <v>12</v>
      </c>
      <c r="G3396" s="131" t="s">
        <v>30</v>
      </c>
      <c r="H3396" s="131"/>
      <c r="J3396" s="7">
        <v>8035000</v>
      </c>
    </row>
    <row r="3397" spans="1:10" ht="20.100000000000001" customHeight="1" x14ac:dyDescent="0.25">
      <c r="A3397" s="6" t="s">
        <v>1239</v>
      </c>
      <c r="B3397" s="6" t="s">
        <v>1360</v>
      </c>
      <c r="J3397" s="8">
        <v>103270000</v>
      </c>
    </row>
    <row r="3398" spans="1:10" ht="20.100000000000001" customHeight="1" x14ac:dyDescent="0.25">
      <c r="A3398" s="5" t="s">
        <v>1361</v>
      </c>
      <c r="C3398" s="11" t="s">
        <v>9</v>
      </c>
      <c r="D3398" s="11" t="s">
        <v>11</v>
      </c>
      <c r="E3398" s="11" t="s">
        <v>41</v>
      </c>
      <c r="F3398" s="11" t="s">
        <v>12</v>
      </c>
      <c r="G3398" s="131" t="s">
        <v>7127</v>
      </c>
      <c r="H3398" s="131"/>
      <c r="J3398" s="7">
        <v>13000000</v>
      </c>
    </row>
    <row r="3399" spans="1:10" ht="20.100000000000001" customHeight="1" x14ac:dyDescent="0.25">
      <c r="A3399" s="5" t="s">
        <v>1364</v>
      </c>
      <c r="C3399" s="11" t="s">
        <v>9</v>
      </c>
      <c r="D3399" s="11" t="s">
        <v>11</v>
      </c>
      <c r="E3399" s="11" t="s">
        <v>41</v>
      </c>
      <c r="F3399" s="11" t="s">
        <v>12</v>
      </c>
      <c r="G3399" s="131" t="s">
        <v>1365</v>
      </c>
      <c r="H3399" s="131"/>
      <c r="J3399" s="7">
        <v>40000000</v>
      </c>
    </row>
    <row r="3400" spans="1:10" ht="20.100000000000001" customHeight="1" x14ac:dyDescent="0.25">
      <c r="A3400" s="5" t="s">
        <v>1367</v>
      </c>
      <c r="C3400" s="11" t="s">
        <v>9</v>
      </c>
      <c r="D3400" s="11" t="s">
        <v>11</v>
      </c>
      <c r="E3400" s="11" t="s">
        <v>41</v>
      </c>
      <c r="F3400" s="11" t="s">
        <v>12</v>
      </c>
      <c r="G3400" s="131" t="s">
        <v>33</v>
      </c>
      <c r="H3400" s="131"/>
      <c r="J3400" s="7">
        <v>20000</v>
      </c>
    </row>
    <row r="3401" spans="1:10" ht="20.100000000000001" customHeight="1" x14ac:dyDescent="0.25">
      <c r="A3401" s="5" t="s">
        <v>1369</v>
      </c>
      <c r="C3401" s="11" t="s">
        <v>9</v>
      </c>
      <c r="D3401" s="11" t="s">
        <v>11</v>
      </c>
      <c r="E3401" s="11" t="s">
        <v>41</v>
      </c>
      <c r="F3401" s="11" t="s">
        <v>12</v>
      </c>
      <c r="G3401" s="131" t="s">
        <v>34</v>
      </c>
      <c r="H3401" s="131"/>
      <c r="J3401" s="7">
        <v>50000000</v>
      </c>
    </row>
    <row r="3402" spans="1:10" ht="20.100000000000001" customHeight="1" x14ac:dyDescent="0.25">
      <c r="A3402" s="5" t="s">
        <v>1371</v>
      </c>
      <c r="C3402" s="11" t="s">
        <v>9</v>
      </c>
      <c r="D3402" s="11" t="s">
        <v>11</v>
      </c>
      <c r="E3402" s="11" t="s">
        <v>41</v>
      </c>
      <c r="F3402" s="11" t="s">
        <v>12</v>
      </c>
      <c r="G3402" s="131" t="s">
        <v>7128</v>
      </c>
      <c r="H3402" s="131"/>
      <c r="J3402" s="7">
        <v>250000</v>
      </c>
    </row>
    <row r="3403" spans="1:10" ht="15" customHeight="1" x14ac:dyDescent="0.25">
      <c r="G3403" s="131" t="s">
        <v>4344</v>
      </c>
      <c r="H3403" s="131"/>
    </row>
    <row r="3404" spans="1:10" ht="20.100000000000001" customHeight="1" x14ac:dyDescent="0.25">
      <c r="A3404" s="6" t="s">
        <v>1249</v>
      </c>
      <c r="B3404" s="6" t="s">
        <v>1373</v>
      </c>
      <c r="J3404" s="8">
        <v>2743000</v>
      </c>
    </row>
    <row r="3405" spans="1:10" ht="20.100000000000001" customHeight="1" x14ac:dyDescent="0.25">
      <c r="A3405" s="5" t="s">
        <v>1376</v>
      </c>
      <c r="C3405" s="11" t="s">
        <v>9</v>
      </c>
      <c r="D3405" s="11" t="s">
        <v>11</v>
      </c>
      <c r="E3405" s="11" t="s">
        <v>41</v>
      </c>
      <c r="F3405" s="11" t="s">
        <v>12</v>
      </c>
      <c r="G3405" s="131" t="s">
        <v>3480</v>
      </c>
      <c r="H3405" s="131"/>
      <c r="J3405" s="7">
        <v>120000</v>
      </c>
    </row>
    <row r="3406" spans="1:10" ht="20.100000000000001" customHeight="1" x14ac:dyDescent="0.25">
      <c r="A3406" s="5" t="s">
        <v>1380</v>
      </c>
      <c r="C3406" s="11" t="s">
        <v>9</v>
      </c>
      <c r="D3406" s="11" t="s">
        <v>11</v>
      </c>
      <c r="E3406" s="11" t="s">
        <v>41</v>
      </c>
      <c r="F3406" s="11" t="s">
        <v>12</v>
      </c>
      <c r="G3406" s="131" t="s">
        <v>1381</v>
      </c>
      <c r="H3406" s="131"/>
      <c r="J3406" s="7">
        <v>2500000</v>
      </c>
    </row>
    <row r="3407" spans="1:10" ht="20.100000000000001" customHeight="1" x14ac:dyDescent="0.25">
      <c r="A3407" s="5" t="s">
        <v>1384</v>
      </c>
      <c r="C3407" s="11" t="s">
        <v>9</v>
      </c>
      <c r="D3407" s="11" t="s">
        <v>11</v>
      </c>
      <c r="E3407" s="11" t="s">
        <v>41</v>
      </c>
      <c r="F3407" s="11" t="s">
        <v>12</v>
      </c>
      <c r="G3407" s="131" t="s">
        <v>35</v>
      </c>
      <c r="H3407" s="131"/>
      <c r="J3407" s="7">
        <v>75000</v>
      </c>
    </row>
    <row r="3408" spans="1:10" ht="30" customHeight="1" x14ac:dyDescent="0.25">
      <c r="A3408" s="5" t="s">
        <v>1388</v>
      </c>
      <c r="C3408" s="11" t="s">
        <v>9</v>
      </c>
      <c r="D3408" s="11" t="s">
        <v>11</v>
      </c>
      <c r="E3408" s="11" t="s">
        <v>41</v>
      </c>
      <c r="F3408" s="11" t="s">
        <v>12</v>
      </c>
      <c r="G3408" s="131" t="s">
        <v>1389</v>
      </c>
      <c r="H3408" s="131"/>
      <c r="J3408" s="7">
        <v>48000</v>
      </c>
    </row>
    <row r="3409" spans="1:10" ht="30" customHeight="1" x14ac:dyDescent="0.25">
      <c r="G3409" s="131" t="s">
        <v>4581</v>
      </c>
      <c r="H3409" s="131"/>
    </row>
    <row r="3410" spans="1:10" ht="20.100000000000001" customHeight="1" x14ac:dyDescent="0.25">
      <c r="A3410" s="6" t="s">
        <v>1393</v>
      </c>
      <c r="B3410" s="6" t="s">
        <v>1394</v>
      </c>
      <c r="J3410" s="8">
        <v>4500000</v>
      </c>
    </row>
    <row r="3411" spans="1:10" ht="20.100000000000001" customHeight="1" x14ac:dyDescent="0.25">
      <c r="A3411" s="5" t="s">
        <v>1402</v>
      </c>
      <c r="C3411" s="11" t="s">
        <v>9</v>
      </c>
      <c r="D3411" s="11" t="s">
        <v>11</v>
      </c>
      <c r="E3411" s="11" t="s">
        <v>41</v>
      </c>
      <c r="F3411" s="11" t="s">
        <v>12</v>
      </c>
      <c r="G3411" s="131" t="s">
        <v>1403</v>
      </c>
      <c r="H3411" s="131"/>
      <c r="J3411" s="7">
        <v>2000000</v>
      </c>
    </row>
    <row r="3412" spans="1:10" ht="60" customHeight="1" x14ac:dyDescent="0.25">
      <c r="G3412" s="131" t="s">
        <v>5803</v>
      </c>
      <c r="H3412" s="131"/>
    </row>
    <row r="3413" spans="1:10" ht="20.100000000000001" customHeight="1" x14ac:dyDescent="0.25">
      <c r="A3413" s="5" t="s">
        <v>1411</v>
      </c>
      <c r="C3413" s="11" t="s">
        <v>9</v>
      </c>
      <c r="D3413" s="11" t="s">
        <v>11</v>
      </c>
      <c r="E3413" s="11" t="s">
        <v>41</v>
      </c>
      <c r="F3413" s="11" t="s">
        <v>12</v>
      </c>
      <c r="G3413" s="131" t="s">
        <v>3478</v>
      </c>
      <c r="H3413" s="131"/>
      <c r="J3413" s="7">
        <v>1500000</v>
      </c>
    </row>
    <row r="3414" spans="1:10" ht="30" customHeight="1" x14ac:dyDescent="0.25">
      <c r="G3414" s="131" t="s">
        <v>5804</v>
      </c>
      <c r="H3414" s="131"/>
    </row>
    <row r="3415" spans="1:10" ht="20.100000000000001" customHeight="1" x14ac:dyDescent="0.25">
      <c r="A3415" s="5" t="s">
        <v>1413</v>
      </c>
      <c r="C3415" s="11" t="s">
        <v>9</v>
      </c>
      <c r="D3415" s="11" t="s">
        <v>11</v>
      </c>
      <c r="E3415" s="11" t="s">
        <v>41</v>
      </c>
      <c r="F3415" s="11" t="s">
        <v>12</v>
      </c>
      <c r="G3415" s="131" t="s">
        <v>1414</v>
      </c>
      <c r="H3415" s="131"/>
      <c r="J3415" s="7">
        <v>1000000</v>
      </c>
    </row>
    <row r="3416" spans="1:10" ht="45" customHeight="1" x14ac:dyDescent="0.25">
      <c r="G3416" s="131" t="s">
        <v>5805</v>
      </c>
      <c r="H3416" s="131"/>
    </row>
    <row r="3417" spans="1:10" ht="20.100000000000001" customHeight="1" x14ac:dyDescent="0.25">
      <c r="A3417" s="6" t="s">
        <v>1416</v>
      </c>
      <c r="B3417" s="6" t="s">
        <v>1417</v>
      </c>
      <c r="J3417" s="8">
        <v>24500000</v>
      </c>
    </row>
    <row r="3418" spans="1:10" ht="20.100000000000001" customHeight="1" x14ac:dyDescent="0.25">
      <c r="A3418" s="5" t="s">
        <v>1419</v>
      </c>
      <c r="C3418" s="11" t="s">
        <v>9</v>
      </c>
      <c r="D3418" s="11" t="s">
        <v>11</v>
      </c>
      <c r="E3418" s="11" t="s">
        <v>41</v>
      </c>
      <c r="F3418" s="11" t="s">
        <v>12</v>
      </c>
      <c r="G3418" s="131" t="s">
        <v>1420</v>
      </c>
      <c r="H3418" s="131"/>
      <c r="J3418" s="7">
        <v>4500000</v>
      </c>
    </row>
    <row r="3419" spans="1:10" ht="20.100000000000001" customHeight="1" x14ac:dyDescent="0.25">
      <c r="A3419" s="5" t="s">
        <v>1422</v>
      </c>
      <c r="C3419" s="11" t="s">
        <v>9</v>
      </c>
      <c r="D3419" s="11" t="s">
        <v>11</v>
      </c>
      <c r="E3419" s="11" t="s">
        <v>41</v>
      </c>
      <c r="F3419" s="11" t="s">
        <v>12</v>
      </c>
      <c r="G3419" s="131" t="s">
        <v>1423</v>
      </c>
      <c r="H3419" s="131"/>
      <c r="J3419" s="7">
        <v>20000000</v>
      </c>
    </row>
    <row r="3420" spans="1:10" ht="20.100000000000001" customHeight="1" x14ac:dyDescent="0.25">
      <c r="A3420" s="6" t="s">
        <v>1429</v>
      </c>
      <c r="B3420" s="6" t="s">
        <v>1430</v>
      </c>
      <c r="J3420" s="8">
        <v>275000000</v>
      </c>
    </row>
    <row r="3421" spans="1:10" ht="20.100000000000001" customHeight="1" x14ac:dyDescent="0.25">
      <c r="A3421" s="5" t="s">
        <v>1432</v>
      </c>
      <c r="C3421" s="11" t="s">
        <v>9</v>
      </c>
      <c r="D3421" s="11" t="s">
        <v>11</v>
      </c>
      <c r="E3421" s="11" t="s">
        <v>41</v>
      </c>
      <c r="F3421" s="11" t="s">
        <v>12</v>
      </c>
      <c r="G3421" s="131" t="s">
        <v>7130</v>
      </c>
      <c r="H3421" s="131"/>
      <c r="J3421" s="7">
        <v>275000000</v>
      </c>
    </row>
    <row r="3422" spans="1:10" ht="20.100000000000001" customHeight="1" x14ac:dyDescent="0.25">
      <c r="A3422" s="6" t="s">
        <v>1449</v>
      </c>
      <c r="B3422" s="6" t="s">
        <v>1450</v>
      </c>
      <c r="J3422" s="8">
        <v>21000000</v>
      </c>
    </row>
    <row r="3423" spans="1:10" ht="20.100000000000001" customHeight="1" x14ac:dyDescent="0.25">
      <c r="A3423" s="5" t="s">
        <v>1453</v>
      </c>
      <c r="C3423" s="11" t="s">
        <v>9</v>
      </c>
      <c r="D3423" s="11" t="s">
        <v>11</v>
      </c>
      <c r="E3423" s="11" t="s">
        <v>41</v>
      </c>
      <c r="F3423" s="11" t="s">
        <v>12</v>
      </c>
      <c r="G3423" s="131" t="s">
        <v>39</v>
      </c>
      <c r="H3423" s="131"/>
      <c r="J3423" s="7">
        <v>10000000</v>
      </c>
    </row>
    <row r="3424" spans="1:10" ht="30" customHeight="1" x14ac:dyDescent="0.25">
      <c r="A3424" s="5" t="s">
        <v>1460</v>
      </c>
      <c r="C3424" s="11" t="s">
        <v>9</v>
      </c>
      <c r="D3424" s="11" t="s">
        <v>11</v>
      </c>
      <c r="E3424" s="11" t="s">
        <v>41</v>
      </c>
      <c r="F3424" s="11" t="s">
        <v>12</v>
      </c>
      <c r="G3424" s="131" t="s">
        <v>1461</v>
      </c>
      <c r="H3424" s="131"/>
      <c r="J3424" s="7">
        <v>300000</v>
      </c>
    </row>
    <row r="3425" spans="1:10" ht="20.100000000000001" customHeight="1" x14ac:dyDescent="0.25">
      <c r="A3425" s="5" t="s">
        <v>1463</v>
      </c>
      <c r="C3425" s="11" t="s">
        <v>9</v>
      </c>
      <c r="D3425" s="11" t="s">
        <v>11</v>
      </c>
      <c r="E3425" s="11" t="s">
        <v>41</v>
      </c>
      <c r="F3425" s="11" t="s">
        <v>12</v>
      </c>
      <c r="G3425" s="131" t="s">
        <v>1464</v>
      </c>
      <c r="H3425" s="131"/>
      <c r="J3425" s="7">
        <v>8000000</v>
      </c>
    </row>
    <row r="3426" spans="1:10" ht="20.100000000000001" customHeight="1" x14ac:dyDescent="0.25">
      <c r="A3426" s="5" t="s">
        <v>1466</v>
      </c>
      <c r="C3426" s="11" t="s">
        <v>9</v>
      </c>
      <c r="D3426" s="11" t="s">
        <v>11</v>
      </c>
      <c r="E3426" s="11" t="s">
        <v>41</v>
      </c>
      <c r="F3426" s="11" t="s">
        <v>12</v>
      </c>
      <c r="G3426" s="131" t="s">
        <v>1467</v>
      </c>
      <c r="H3426" s="131"/>
      <c r="J3426" s="7">
        <v>300000</v>
      </c>
    </row>
    <row r="3427" spans="1:10" ht="30" customHeight="1" x14ac:dyDescent="0.25">
      <c r="A3427" s="5" t="s">
        <v>1469</v>
      </c>
      <c r="C3427" s="11" t="s">
        <v>9</v>
      </c>
      <c r="D3427" s="11" t="s">
        <v>11</v>
      </c>
      <c r="E3427" s="11" t="s">
        <v>41</v>
      </c>
      <c r="F3427" s="11" t="s">
        <v>12</v>
      </c>
      <c r="G3427" s="131" t="s">
        <v>7132</v>
      </c>
      <c r="H3427" s="131"/>
      <c r="J3427" s="7">
        <v>1500000</v>
      </c>
    </row>
    <row r="3428" spans="1:10" ht="30" customHeight="1" x14ac:dyDescent="0.25">
      <c r="A3428" s="5" t="s">
        <v>1471</v>
      </c>
      <c r="C3428" s="11" t="s">
        <v>9</v>
      </c>
      <c r="D3428" s="11" t="s">
        <v>11</v>
      </c>
      <c r="E3428" s="11" t="s">
        <v>41</v>
      </c>
      <c r="F3428" s="11" t="s">
        <v>12</v>
      </c>
      <c r="G3428" s="131" t="s">
        <v>7133</v>
      </c>
      <c r="H3428" s="131"/>
      <c r="J3428" s="7">
        <v>300000</v>
      </c>
    </row>
    <row r="3429" spans="1:10" ht="20.100000000000001" customHeight="1" x14ac:dyDescent="0.25">
      <c r="A3429" s="5" t="s">
        <v>1473</v>
      </c>
      <c r="C3429" s="11" t="s">
        <v>9</v>
      </c>
      <c r="D3429" s="11" t="s">
        <v>11</v>
      </c>
      <c r="E3429" s="11" t="s">
        <v>41</v>
      </c>
      <c r="F3429" s="11" t="s">
        <v>12</v>
      </c>
      <c r="G3429" s="131" t="s">
        <v>1474</v>
      </c>
      <c r="H3429" s="131"/>
      <c r="J3429" s="7">
        <v>600000</v>
      </c>
    </row>
    <row r="3430" spans="1:10" ht="20.100000000000001" customHeight="1" x14ac:dyDescent="0.25">
      <c r="A3430" s="6" t="s">
        <v>1476</v>
      </c>
      <c r="B3430" s="6" t="s">
        <v>1477</v>
      </c>
      <c r="J3430" s="8">
        <v>3400000</v>
      </c>
    </row>
    <row r="3431" spans="1:10" ht="20.100000000000001" customHeight="1" x14ac:dyDescent="0.25">
      <c r="A3431" s="5" t="s">
        <v>1488</v>
      </c>
      <c r="C3431" s="11" t="s">
        <v>9</v>
      </c>
      <c r="D3431" s="11" t="s">
        <v>41</v>
      </c>
      <c r="E3431" s="11" t="s">
        <v>41</v>
      </c>
      <c r="F3431" s="11" t="s">
        <v>12</v>
      </c>
      <c r="G3431" s="131" t="s">
        <v>42</v>
      </c>
      <c r="H3431" s="131"/>
      <c r="J3431" s="7">
        <v>3400000</v>
      </c>
    </row>
    <row r="3432" spans="1:10" ht="60" customHeight="1" x14ac:dyDescent="0.25">
      <c r="G3432" s="131" t="s">
        <v>5806</v>
      </c>
      <c r="H3432" s="131"/>
    </row>
    <row r="3433" spans="1:10" ht="20.100000000000001" customHeight="1" x14ac:dyDescent="0.25">
      <c r="A3433" s="6" t="s">
        <v>1490</v>
      </c>
      <c r="B3433" s="6" t="s">
        <v>1491</v>
      </c>
      <c r="J3433" s="8">
        <v>6202000</v>
      </c>
    </row>
    <row r="3434" spans="1:10" ht="20.100000000000001" customHeight="1" x14ac:dyDescent="0.25">
      <c r="A3434" s="5" t="s">
        <v>1496</v>
      </c>
      <c r="C3434" s="11" t="s">
        <v>9</v>
      </c>
      <c r="D3434" s="11" t="s">
        <v>11</v>
      </c>
      <c r="E3434" s="11" t="s">
        <v>41</v>
      </c>
      <c r="F3434" s="11" t="s">
        <v>12</v>
      </c>
      <c r="G3434" s="131" t="s">
        <v>43</v>
      </c>
      <c r="H3434" s="131"/>
      <c r="J3434" s="7">
        <v>50000</v>
      </c>
    </row>
    <row r="3435" spans="1:10" ht="30" customHeight="1" x14ac:dyDescent="0.25">
      <c r="G3435" s="131" t="s">
        <v>4582</v>
      </c>
      <c r="H3435" s="131"/>
    </row>
    <row r="3436" spans="1:10" ht="20.100000000000001" customHeight="1" x14ac:dyDescent="0.25">
      <c r="A3436" s="5" t="s">
        <v>1503</v>
      </c>
      <c r="C3436" s="11" t="s">
        <v>9</v>
      </c>
      <c r="D3436" s="11" t="s">
        <v>11</v>
      </c>
      <c r="E3436" s="11" t="s">
        <v>41</v>
      </c>
      <c r="F3436" s="11" t="s">
        <v>12</v>
      </c>
      <c r="G3436" s="131" t="s">
        <v>44</v>
      </c>
      <c r="H3436" s="131"/>
      <c r="J3436" s="7">
        <v>6000000</v>
      </c>
    </row>
    <row r="3437" spans="1:10" ht="20.100000000000001" customHeight="1" x14ac:dyDescent="0.25">
      <c r="A3437" s="5" t="s">
        <v>1506</v>
      </c>
      <c r="C3437" s="11" t="s">
        <v>9</v>
      </c>
      <c r="D3437" s="11" t="s">
        <v>11</v>
      </c>
      <c r="E3437" s="11" t="s">
        <v>41</v>
      </c>
      <c r="F3437" s="11" t="s">
        <v>12</v>
      </c>
      <c r="G3437" s="131" t="s">
        <v>403</v>
      </c>
      <c r="H3437" s="131"/>
      <c r="J3437" s="7">
        <v>152000</v>
      </c>
    </row>
    <row r="3438" spans="1:10" ht="15" customHeight="1" x14ac:dyDescent="0.25">
      <c r="G3438" s="131" t="s">
        <v>5807</v>
      </c>
      <c r="H3438" s="131"/>
    </row>
    <row r="3439" spans="1:10" ht="20.100000000000001" customHeight="1" x14ac:dyDescent="0.25">
      <c r="A3439" s="6" t="s">
        <v>1508</v>
      </c>
      <c r="B3439" s="6" t="s">
        <v>1509</v>
      </c>
      <c r="J3439" s="10">
        <v>409867775</v>
      </c>
    </row>
    <row r="3440" spans="1:10" ht="20.100000000000001" customHeight="1" x14ac:dyDescent="0.25">
      <c r="A3440" s="6" t="s">
        <v>1256</v>
      </c>
      <c r="B3440" s="6" t="s">
        <v>1511</v>
      </c>
      <c r="J3440" s="9">
        <v>128200000</v>
      </c>
    </row>
    <row r="3441" spans="1:10" ht="20.100000000000001" customHeight="1" x14ac:dyDescent="0.25">
      <c r="A3441" s="5" t="s">
        <v>1513</v>
      </c>
      <c r="C3441" s="11" t="s">
        <v>9</v>
      </c>
      <c r="D3441" s="11" t="s">
        <v>11</v>
      </c>
      <c r="E3441" s="11" t="s">
        <v>41</v>
      </c>
      <c r="F3441" s="11" t="s">
        <v>12</v>
      </c>
      <c r="G3441" s="131" t="s">
        <v>45</v>
      </c>
      <c r="H3441" s="131"/>
      <c r="J3441" s="7">
        <v>123000000</v>
      </c>
    </row>
    <row r="3442" spans="1:10" ht="20.100000000000001" customHeight="1" x14ac:dyDescent="0.25">
      <c r="A3442" s="5" t="s">
        <v>1518</v>
      </c>
      <c r="C3442" s="11" t="s">
        <v>9</v>
      </c>
      <c r="D3442" s="11" t="s">
        <v>11</v>
      </c>
      <c r="E3442" s="11" t="s">
        <v>41</v>
      </c>
      <c r="F3442" s="11" t="s">
        <v>12</v>
      </c>
      <c r="G3442" s="131" t="s">
        <v>7135</v>
      </c>
      <c r="H3442" s="131"/>
      <c r="J3442" s="7">
        <v>4000000</v>
      </c>
    </row>
    <row r="3443" spans="1:10" ht="20.100000000000001" customHeight="1" x14ac:dyDescent="0.25">
      <c r="A3443" s="5" t="s">
        <v>1520</v>
      </c>
      <c r="C3443" s="11" t="s">
        <v>9</v>
      </c>
      <c r="D3443" s="11" t="s">
        <v>11</v>
      </c>
      <c r="E3443" s="11" t="s">
        <v>41</v>
      </c>
      <c r="F3443" s="11" t="s">
        <v>12</v>
      </c>
      <c r="G3443" s="131" t="s">
        <v>1521</v>
      </c>
      <c r="H3443" s="131"/>
      <c r="J3443" s="7">
        <v>1200000</v>
      </c>
    </row>
    <row r="3444" spans="1:10" ht="20.100000000000001" customHeight="1" x14ac:dyDescent="0.25">
      <c r="A3444" s="6" t="s">
        <v>1278</v>
      </c>
      <c r="B3444" s="6" t="s">
        <v>1524</v>
      </c>
      <c r="J3444" s="8">
        <v>135000000</v>
      </c>
    </row>
    <row r="3445" spans="1:10" ht="20.100000000000001" customHeight="1" x14ac:dyDescent="0.25">
      <c r="A3445" s="5" t="s">
        <v>1531</v>
      </c>
      <c r="C3445" s="11" t="s">
        <v>9</v>
      </c>
      <c r="D3445" s="11" t="s">
        <v>11</v>
      </c>
      <c r="E3445" s="11" t="s">
        <v>41</v>
      </c>
      <c r="F3445" s="11" t="s">
        <v>12</v>
      </c>
      <c r="G3445" s="131" t="s">
        <v>47</v>
      </c>
      <c r="H3445" s="131"/>
      <c r="J3445" s="7">
        <v>135000000</v>
      </c>
    </row>
    <row r="3446" spans="1:10" ht="20.100000000000001" customHeight="1" x14ac:dyDescent="0.25">
      <c r="A3446" s="6" t="s">
        <v>1292</v>
      </c>
      <c r="B3446" s="6" t="s">
        <v>1535</v>
      </c>
      <c r="J3446" s="8">
        <v>9000000</v>
      </c>
    </row>
    <row r="3447" spans="1:10" ht="20.100000000000001" customHeight="1" x14ac:dyDescent="0.25">
      <c r="A3447" s="5" t="s">
        <v>1536</v>
      </c>
      <c r="C3447" s="11" t="s">
        <v>9</v>
      </c>
      <c r="D3447" s="11" t="s">
        <v>11</v>
      </c>
      <c r="E3447" s="11" t="s">
        <v>41</v>
      </c>
      <c r="F3447" s="11" t="s">
        <v>12</v>
      </c>
      <c r="G3447" s="131" t="s">
        <v>1537</v>
      </c>
      <c r="H3447" s="131"/>
      <c r="J3447" s="7">
        <v>300000</v>
      </c>
    </row>
    <row r="3448" spans="1:10" ht="20.100000000000001" customHeight="1" x14ac:dyDescent="0.25">
      <c r="A3448" s="5" t="s">
        <v>1539</v>
      </c>
      <c r="C3448" s="11" t="s">
        <v>9</v>
      </c>
      <c r="D3448" s="11" t="s">
        <v>11</v>
      </c>
      <c r="E3448" s="11" t="s">
        <v>41</v>
      </c>
      <c r="F3448" s="11" t="s">
        <v>12</v>
      </c>
      <c r="G3448" s="131" t="s">
        <v>1540</v>
      </c>
      <c r="H3448" s="131"/>
      <c r="J3448" s="7">
        <v>150000</v>
      </c>
    </row>
    <row r="3449" spans="1:10" ht="30" customHeight="1" x14ac:dyDescent="0.25">
      <c r="A3449" s="5" t="s">
        <v>1544</v>
      </c>
      <c r="C3449" s="11" t="s">
        <v>9</v>
      </c>
      <c r="D3449" s="11" t="s">
        <v>11</v>
      </c>
      <c r="E3449" s="11" t="s">
        <v>41</v>
      </c>
      <c r="F3449" s="11" t="s">
        <v>12</v>
      </c>
      <c r="G3449" s="131" t="s">
        <v>1545</v>
      </c>
      <c r="H3449" s="131"/>
      <c r="J3449" s="7">
        <v>350000</v>
      </c>
    </row>
    <row r="3450" spans="1:10" ht="20.100000000000001" customHeight="1" x14ac:dyDescent="0.25">
      <c r="A3450" s="5" t="s">
        <v>1549</v>
      </c>
      <c r="C3450" s="11" t="s">
        <v>9</v>
      </c>
      <c r="D3450" s="11" t="s">
        <v>11</v>
      </c>
      <c r="E3450" s="11" t="s">
        <v>41</v>
      </c>
      <c r="F3450" s="11" t="s">
        <v>12</v>
      </c>
      <c r="G3450" s="131" t="s">
        <v>1550</v>
      </c>
      <c r="H3450" s="131"/>
      <c r="J3450" s="7">
        <v>200000</v>
      </c>
    </row>
    <row r="3451" spans="1:10" ht="30" customHeight="1" x14ac:dyDescent="0.25">
      <c r="A3451" s="5" t="s">
        <v>1551</v>
      </c>
      <c r="C3451" s="11" t="s">
        <v>9</v>
      </c>
      <c r="D3451" s="11" t="s">
        <v>11</v>
      </c>
      <c r="E3451" s="11" t="s">
        <v>41</v>
      </c>
      <c r="F3451" s="11" t="s">
        <v>12</v>
      </c>
      <c r="G3451" s="131" t="s">
        <v>7136</v>
      </c>
      <c r="H3451" s="131"/>
      <c r="J3451" s="7">
        <v>8000000</v>
      </c>
    </row>
    <row r="3452" spans="1:10" ht="20.100000000000001" customHeight="1" x14ac:dyDescent="0.25">
      <c r="A3452" s="6" t="s">
        <v>1318</v>
      </c>
      <c r="B3452" s="6" t="s">
        <v>1553</v>
      </c>
      <c r="J3452" s="8">
        <v>27567775</v>
      </c>
    </row>
    <row r="3453" spans="1:10" ht="20.100000000000001" customHeight="1" x14ac:dyDescent="0.25">
      <c r="A3453" s="5" t="s">
        <v>1555</v>
      </c>
      <c r="C3453" s="11" t="s">
        <v>9</v>
      </c>
      <c r="D3453" s="11" t="s">
        <v>11</v>
      </c>
      <c r="E3453" s="11" t="s">
        <v>41</v>
      </c>
      <c r="F3453" s="11" t="s">
        <v>12</v>
      </c>
      <c r="G3453" s="131" t="s">
        <v>50</v>
      </c>
      <c r="H3453" s="131"/>
      <c r="J3453" s="7">
        <v>5000000</v>
      </c>
    </row>
    <row r="3454" spans="1:10" ht="20.100000000000001" customHeight="1" x14ac:dyDescent="0.25">
      <c r="A3454" s="5" t="s">
        <v>1557</v>
      </c>
      <c r="C3454" s="11" t="s">
        <v>9</v>
      </c>
      <c r="D3454" s="11" t="s">
        <v>11</v>
      </c>
      <c r="E3454" s="11" t="s">
        <v>41</v>
      </c>
      <c r="F3454" s="11" t="s">
        <v>12</v>
      </c>
      <c r="G3454" s="131" t="s">
        <v>51</v>
      </c>
      <c r="H3454" s="131"/>
      <c r="J3454" s="7">
        <v>22567775</v>
      </c>
    </row>
    <row r="3455" spans="1:10" ht="20.100000000000001" customHeight="1" x14ac:dyDescent="0.25">
      <c r="A3455" s="6" t="s">
        <v>1572</v>
      </c>
      <c r="B3455" s="6" t="s">
        <v>1573</v>
      </c>
      <c r="J3455" s="8">
        <v>110100000</v>
      </c>
    </row>
    <row r="3456" spans="1:10" ht="20.100000000000001" customHeight="1" x14ac:dyDescent="0.25">
      <c r="A3456" s="5" t="s">
        <v>1574</v>
      </c>
      <c r="C3456" s="11" t="s">
        <v>9</v>
      </c>
      <c r="D3456" s="11" t="s">
        <v>11</v>
      </c>
      <c r="E3456" s="11" t="s">
        <v>41</v>
      </c>
      <c r="F3456" s="11" t="s">
        <v>12</v>
      </c>
      <c r="G3456" s="131" t="s">
        <v>1575</v>
      </c>
      <c r="H3456" s="131"/>
      <c r="J3456" s="7">
        <v>5000000</v>
      </c>
    </row>
    <row r="3457" spans="1:10" ht="30" customHeight="1" x14ac:dyDescent="0.25">
      <c r="A3457" s="5" t="s">
        <v>1577</v>
      </c>
      <c r="C3457" s="11" t="s">
        <v>9</v>
      </c>
      <c r="D3457" s="11" t="s">
        <v>11</v>
      </c>
      <c r="E3457" s="11" t="s">
        <v>41</v>
      </c>
      <c r="F3457" s="11" t="s">
        <v>12</v>
      </c>
      <c r="G3457" s="131" t="s">
        <v>1578</v>
      </c>
      <c r="H3457" s="131"/>
      <c r="J3457" s="7">
        <v>10000000</v>
      </c>
    </row>
    <row r="3458" spans="1:10" ht="20.100000000000001" customHeight="1" x14ac:dyDescent="0.25">
      <c r="A3458" s="5" t="s">
        <v>1580</v>
      </c>
      <c r="C3458" s="11" t="s">
        <v>9</v>
      </c>
      <c r="D3458" s="11" t="s">
        <v>11</v>
      </c>
      <c r="E3458" s="11" t="s">
        <v>41</v>
      </c>
      <c r="F3458" s="11" t="s">
        <v>12</v>
      </c>
      <c r="G3458" s="131" t="s">
        <v>1581</v>
      </c>
      <c r="H3458" s="131"/>
      <c r="J3458" s="7">
        <v>8000000</v>
      </c>
    </row>
    <row r="3459" spans="1:10" ht="20.100000000000001" customHeight="1" x14ac:dyDescent="0.25">
      <c r="A3459" s="5" t="s">
        <v>1582</v>
      </c>
      <c r="C3459" s="11" t="s">
        <v>9</v>
      </c>
      <c r="D3459" s="11" t="s">
        <v>11</v>
      </c>
      <c r="E3459" s="11" t="s">
        <v>41</v>
      </c>
      <c r="F3459" s="11" t="s">
        <v>12</v>
      </c>
      <c r="G3459" s="131" t="s">
        <v>52</v>
      </c>
      <c r="H3459" s="131"/>
      <c r="J3459" s="7">
        <v>30000000</v>
      </c>
    </row>
    <row r="3460" spans="1:10" ht="20.100000000000001" customHeight="1" x14ac:dyDescent="0.25">
      <c r="A3460" s="5" t="s">
        <v>1584</v>
      </c>
      <c r="C3460" s="11" t="s">
        <v>9</v>
      </c>
      <c r="D3460" s="11" t="s">
        <v>11</v>
      </c>
      <c r="E3460" s="11" t="s">
        <v>41</v>
      </c>
      <c r="F3460" s="11" t="s">
        <v>12</v>
      </c>
      <c r="G3460" s="131" t="s">
        <v>1585</v>
      </c>
      <c r="H3460" s="131"/>
      <c r="J3460" s="7">
        <v>8000000</v>
      </c>
    </row>
    <row r="3461" spans="1:10" ht="20.100000000000001" customHeight="1" x14ac:dyDescent="0.25">
      <c r="A3461" s="5" t="s">
        <v>1587</v>
      </c>
      <c r="C3461" s="11" t="s">
        <v>9</v>
      </c>
      <c r="D3461" s="11" t="s">
        <v>11</v>
      </c>
      <c r="E3461" s="11" t="s">
        <v>41</v>
      </c>
      <c r="F3461" s="11" t="s">
        <v>12</v>
      </c>
      <c r="G3461" s="131" t="s">
        <v>1588</v>
      </c>
      <c r="H3461" s="131"/>
      <c r="J3461" s="7">
        <v>46000000</v>
      </c>
    </row>
    <row r="3462" spans="1:10" ht="20.100000000000001" customHeight="1" x14ac:dyDescent="0.25">
      <c r="A3462" s="5" t="s">
        <v>1590</v>
      </c>
      <c r="C3462" s="11" t="s">
        <v>9</v>
      </c>
      <c r="D3462" s="11" t="s">
        <v>11</v>
      </c>
      <c r="E3462" s="11" t="s">
        <v>41</v>
      </c>
      <c r="F3462" s="11" t="s">
        <v>12</v>
      </c>
      <c r="G3462" s="131" t="s">
        <v>1591</v>
      </c>
      <c r="H3462" s="131"/>
      <c r="J3462" s="7">
        <v>500000</v>
      </c>
    </row>
    <row r="3463" spans="1:10" ht="20.100000000000001" customHeight="1" x14ac:dyDescent="0.25">
      <c r="A3463" s="5" t="s">
        <v>1593</v>
      </c>
      <c r="C3463" s="11" t="s">
        <v>9</v>
      </c>
      <c r="D3463" s="11" t="s">
        <v>11</v>
      </c>
      <c r="E3463" s="11" t="s">
        <v>41</v>
      </c>
      <c r="F3463" s="11" t="s">
        <v>12</v>
      </c>
      <c r="G3463" s="131" t="s">
        <v>1594</v>
      </c>
      <c r="H3463" s="131"/>
      <c r="J3463" s="7">
        <v>2600000</v>
      </c>
    </row>
    <row r="3464" spans="1:10" ht="20.100000000000001" customHeight="1" x14ac:dyDescent="0.25">
      <c r="A3464" s="6" t="s">
        <v>1714</v>
      </c>
      <c r="B3464" s="6" t="s">
        <v>1715</v>
      </c>
      <c r="J3464" s="10">
        <v>2002552295</v>
      </c>
    </row>
    <row r="3465" spans="1:10" ht="20.100000000000001" customHeight="1" x14ac:dyDescent="0.25">
      <c r="A3465" s="6" t="s">
        <v>1716</v>
      </c>
      <c r="B3465" s="6" t="s">
        <v>1717</v>
      </c>
      <c r="J3465" s="9">
        <v>350850000</v>
      </c>
    </row>
    <row r="3466" spans="1:10" ht="20.100000000000001" customHeight="1" x14ac:dyDescent="0.25">
      <c r="A3466" s="5" t="s">
        <v>1718</v>
      </c>
      <c r="C3466" s="11" t="s">
        <v>16</v>
      </c>
      <c r="D3466" s="11" t="s">
        <v>53</v>
      </c>
      <c r="E3466" s="11" t="s">
        <v>41</v>
      </c>
      <c r="F3466" s="11" t="s">
        <v>12</v>
      </c>
      <c r="G3466" s="131" t="s">
        <v>1719</v>
      </c>
      <c r="H3466" s="131"/>
      <c r="J3466" s="7">
        <v>3000000</v>
      </c>
    </row>
    <row r="3467" spans="1:10" ht="20.100000000000001" customHeight="1" x14ac:dyDescent="0.25">
      <c r="A3467" s="5" t="s">
        <v>1720</v>
      </c>
      <c r="C3467" s="11" t="s">
        <v>16</v>
      </c>
      <c r="D3467" s="11" t="s">
        <v>53</v>
      </c>
      <c r="E3467" s="11" t="s">
        <v>41</v>
      </c>
      <c r="F3467" s="11" t="s">
        <v>12</v>
      </c>
      <c r="G3467" s="131" t="s">
        <v>54</v>
      </c>
      <c r="H3467" s="131"/>
      <c r="J3467" s="7">
        <v>188000000</v>
      </c>
    </row>
    <row r="3468" spans="1:10" ht="75" customHeight="1" x14ac:dyDescent="0.25">
      <c r="G3468" s="131" t="s">
        <v>7191</v>
      </c>
      <c r="H3468" s="131"/>
    </row>
    <row r="3469" spans="1:10" ht="20.100000000000001" customHeight="1" x14ac:dyDescent="0.25">
      <c r="A3469" s="5" t="s">
        <v>1721</v>
      </c>
      <c r="C3469" s="11" t="s">
        <v>16</v>
      </c>
      <c r="D3469" s="11" t="s">
        <v>53</v>
      </c>
      <c r="E3469" s="11" t="s">
        <v>41</v>
      </c>
      <c r="F3469" s="11" t="s">
        <v>12</v>
      </c>
      <c r="G3469" s="131" t="s">
        <v>1722</v>
      </c>
      <c r="H3469" s="131"/>
      <c r="J3469" s="7">
        <v>5000000</v>
      </c>
    </row>
    <row r="3470" spans="1:10" ht="20.100000000000001" customHeight="1" x14ac:dyDescent="0.25">
      <c r="A3470" s="5" t="s">
        <v>1723</v>
      </c>
      <c r="C3470" s="11" t="s">
        <v>16</v>
      </c>
      <c r="D3470" s="11" t="s">
        <v>53</v>
      </c>
      <c r="E3470" s="11" t="s">
        <v>41</v>
      </c>
      <c r="F3470" s="11" t="s">
        <v>12</v>
      </c>
      <c r="G3470" s="131" t="s">
        <v>55</v>
      </c>
      <c r="H3470" s="131"/>
      <c r="J3470" s="7">
        <v>4000000</v>
      </c>
    </row>
    <row r="3471" spans="1:10" ht="20.100000000000001" customHeight="1" x14ac:dyDescent="0.25">
      <c r="A3471" s="5" t="s">
        <v>1724</v>
      </c>
      <c r="C3471" s="11" t="s">
        <v>16</v>
      </c>
      <c r="D3471" s="11" t="s">
        <v>53</v>
      </c>
      <c r="E3471" s="11" t="s">
        <v>41</v>
      </c>
      <c r="F3471" s="11" t="s">
        <v>12</v>
      </c>
      <c r="G3471" s="131" t="s">
        <v>7146</v>
      </c>
      <c r="H3471" s="131"/>
      <c r="J3471" s="7">
        <v>116850000</v>
      </c>
    </row>
    <row r="3472" spans="1:10" ht="75" customHeight="1" x14ac:dyDescent="0.25">
      <c r="G3472" s="131" t="s">
        <v>7192</v>
      </c>
      <c r="H3472" s="131"/>
    </row>
    <row r="3473" spans="1:10" ht="20.100000000000001" customHeight="1" x14ac:dyDescent="0.25">
      <c r="A3473" s="5" t="s">
        <v>1729</v>
      </c>
      <c r="C3473" s="11" t="s">
        <v>16</v>
      </c>
      <c r="D3473" s="11" t="s">
        <v>53</v>
      </c>
      <c r="E3473" s="11" t="s">
        <v>41</v>
      </c>
      <c r="F3473" s="11" t="s">
        <v>12</v>
      </c>
      <c r="G3473" s="131" t="s">
        <v>7147</v>
      </c>
      <c r="H3473" s="131"/>
      <c r="J3473" s="7">
        <v>34000000</v>
      </c>
    </row>
    <row r="3474" spans="1:10" ht="75" customHeight="1" x14ac:dyDescent="0.25">
      <c r="G3474" s="131" t="s">
        <v>7193</v>
      </c>
      <c r="H3474" s="131"/>
    </row>
    <row r="3475" spans="1:10" ht="20.100000000000001" customHeight="1" x14ac:dyDescent="0.25">
      <c r="A3475" s="6" t="s">
        <v>1730</v>
      </c>
      <c r="B3475" s="6" t="s">
        <v>1731</v>
      </c>
      <c r="J3475" s="8">
        <v>1651702295</v>
      </c>
    </row>
    <row r="3476" spans="1:10" ht="20.100000000000001" customHeight="1" x14ac:dyDescent="0.25">
      <c r="A3476" s="5" t="s">
        <v>1732</v>
      </c>
      <c r="C3476" s="11" t="s">
        <v>16</v>
      </c>
      <c r="D3476" s="11" t="s">
        <v>4820</v>
      </c>
      <c r="E3476" s="11" t="s">
        <v>41</v>
      </c>
      <c r="F3476" s="11" t="s">
        <v>12</v>
      </c>
      <c r="G3476" s="131" t="s">
        <v>87</v>
      </c>
      <c r="H3476" s="131"/>
      <c r="J3476" s="7">
        <v>1651702295</v>
      </c>
    </row>
    <row r="3477" spans="1:10" ht="75" customHeight="1" x14ac:dyDescent="0.25">
      <c r="G3477" s="131" t="s">
        <v>7194</v>
      </c>
      <c r="H3477" s="131"/>
    </row>
    <row r="3478" spans="1:10" ht="20.100000000000001" customHeight="1" x14ac:dyDescent="0.25">
      <c r="A3478" s="6" t="s">
        <v>1759</v>
      </c>
      <c r="B3478" s="6" t="s">
        <v>1760</v>
      </c>
      <c r="J3478" s="10">
        <v>97720811</v>
      </c>
    </row>
    <row r="3479" spans="1:10" ht="20.100000000000001" customHeight="1" x14ac:dyDescent="0.25">
      <c r="A3479" s="6" t="s">
        <v>1761</v>
      </c>
      <c r="B3479" s="6" t="s">
        <v>1762</v>
      </c>
      <c r="J3479" s="12">
        <v>27720811</v>
      </c>
    </row>
    <row r="3480" spans="1:10" ht="20.100000000000001" customHeight="1" x14ac:dyDescent="0.25">
      <c r="A3480" s="6" t="s">
        <v>1767</v>
      </c>
      <c r="B3480" s="6" t="s">
        <v>7149</v>
      </c>
      <c r="J3480" s="9">
        <v>27720811</v>
      </c>
    </row>
    <row r="3481" spans="1:10" ht="20.100000000000001" customHeight="1" x14ac:dyDescent="0.25">
      <c r="A3481" s="5" t="s">
        <v>1767</v>
      </c>
      <c r="C3481" s="11" t="s">
        <v>9</v>
      </c>
      <c r="D3481" s="11" t="s">
        <v>41</v>
      </c>
      <c r="E3481" s="11" t="s">
        <v>41</v>
      </c>
      <c r="F3481" s="11" t="s">
        <v>1881</v>
      </c>
      <c r="G3481" s="131" t="s">
        <v>21</v>
      </c>
      <c r="H3481" s="131"/>
      <c r="J3481" s="7">
        <v>19371169</v>
      </c>
    </row>
    <row r="3482" spans="1:10" ht="60" customHeight="1" x14ac:dyDescent="0.25">
      <c r="G3482" s="131" t="s">
        <v>4802</v>
      </c>
      <c r="H3482" s="131"/>
    </row>
    <row r="3483" spans="1:10" ht="20.100000000000001" customHeight="1" x14ac:dyDescent="0.25">
      <c r="G3483" s="131" t="s">
        <v>2101</v>
      </c>
      <c r="H3483" s="131"/>
    </row>
    <row r="3484" spans="1:10" ht="20.100000000000001" customHeight="1" x14ac:dyDescent="0.25">
      <c r="A3484" s="5" t="s">
        <v>1767</v>
      </c>
      <c r="C3484" s="11" t="s">
        <v>9</v>
      </c>
      <c r="D3484" s="11" t="s">
        <v>41</v>
      </c>
      <c r="E3484" s="11" t="s">
        <v>41</v>
      </c>
      <c r="F3484" s="11" t="s">
        <v>1278</v>
      </c>
      <c r="G3484" s="131" t="s">
        <v>21</v>
      </c>
      <c r="H3484" s="131"/>
      <c r="J3484" s="7">
        <v>8349642</v>
      </c>
    </row>
    <row r="3485" spans="1:10" ht="60" customHeight="1" x14ac:dyDescent="0.25">
      <c r="G3485" s="131" t="s">
        <v>4803</v>
      </c>
      <c r="H3485" s="131"/>
    </row>
    <row r="3486" spans="1:10" ht="20.100000000000001" customHeight="1" x14ac:dyDescent="0.25">
      <c r="G3486" s="131" t="s">
        <v>2101</v>
      </c>
      <c r="H3486" s="131"/>
    </row>
    <row r="3487" spans="1:10" ht="20.100000000000001" customHeight="1" x14ac:dyDescent="0.25">
      <c r="A3487" s="6" t="s">
        <v>1784</v>
      </c>
      <c r="B3487" s="6" t="s">
        <v>1785</v>
      </c>
      <c r="J3487" s="8">
        <v>45000000</v>
      </c>
    </row>
    <row r="3488" spans="1:10" ht="20.100000000000001" customHeight="1" x14ac:dyDescent="0.25">
      <c r="A3488" s="5" t="s">
        <v>1786</v>
      </c>
      <c r="C3488" s="11" t="s">
        <v>9</v>
      </c>
      <c r="D3488" s="11" t="s">
        <v>59</v>
      </c>
      <c r="E3488" s="11" t="s">
        <v>41</v>
      </c>
      <c r="F3488" s="11" t="s">
        <v>12</v>
      </c>
      <c r="G3488" s="131" t="s">
        <v>61</v>
      </c>
      <c r="H3488" s="131"/>
      <c r="J3488" s="7">
        <v>20000000</v>
      </c>
    </row>
    <row r="3489" spans="1:10" ht="20.100000000000001" customHeight="1" x14ac:dyDescent="0.25">
      <c r="A3489" s="5" t="s">
        <v>1792</v>
      </c>
      <c r="C3489" s="11" t="s">
        <v>9</v>
      </c>
      <c r="D3489" s="11" t="s">
        <v>59</v>
      </c>
      <c r="E3489" s="11" t="s">
        <v>41</v>
      </c>
      <c r="F3489" s="11" t="s">
        <v>12</v>
      </c>
      <c r="G3489" s="131" t="s">
        <v>7156</v>
      </c>
      <c r="H3489" s="131"/>
      <c r="J3489" s="7">
        <v>25000000</v>
      </c>
    </row>
    <row r="3490" spans="1:10" ht="15" customHeight="1" x14ac:dyDescent="0.25">
      <c r="G3490" s="131" t="s">
        <v>4341</v>
      </c>
      <c r="H3490" s="131"/>
    </row>
    <row r="3491" spans="1:10" ht="20.100000000000001" customHeight="1" x14ac:dyDescent="0.25">
      <c r="A3491" s="6" t="s">
        <v>1803</v>
      </c>
      <c r="B3491" s="6" t="s">
        <v>3416</v>
      </c>
      <c r="J3491" s="8">
        <v>25000000</v>
      </c>
    </row>
    <row r="3492" spans="1:10" ht="20.100000000000001" customHeight="1" x14ac:dyDescent="0.25">
      <c r="A3492" s="5" t="s">
        <v>1804</v>
      </c>
      <c r="C3492" s="11" t="s">
        <v>9</v>
      </c>
      <c r="D3492" s="11" t="s">
        <v>59</v>
      </c>
      <c r="E3492" s="11" t="s">
        <v>41</v>
      </c>
      <c r="F3492" s="11" t="s">
        <v>12</v>
      </c>
      <c r="G3492" s="131" t="s">
        <v>62</v>
      </c>
      <c r="H3492" s="131"/>
      <c r="J3492" s="7">
        <v>25000000</v>
      </c>
    </row>
    <row r="3493" spans="1:10" ht="30" customHeight="1" x14ac:dyDescent="0.25">
      <c r="G3493" s="131" t="s">
        <v>4342</v>
      </c>
      <c r="H3493" s="131"/>
    </row>
    <row r="3494" spans="1:10" ht="20.100000000000001" customHeight="1" x14ac:dyDescent="0.25">
      <c r="A3494" s="6" t="s">
        <v>1867</v>
      </c>
      <c r="B3494" s="6" t="s">
        <v>1868</v>
      </c>
      <c r="J3494" s="10">
        <v>42000000</v>
      </c>
    </row>
    <row r="3495" spans="1:10" ht="20.100000000000001" customHeight="1" x14ac:dyDescent="0.25">
      <c r="A3495" s="6" t="s">
        <v>1869</v>
      </c>
      <c r="B3495" s="6" t="s">
        <v>1870</v>
      </c>
      <c r="J3495" s="9">
        <v>42000000</v>
      </c>
    </row>
    <row r="3496" spans="1:10" ht="20.100000000000001" customHeight="1" x14ac:dyDescent="0.25">
      <c r="A3496" s="5" t="s">
        <v>1871</v>
      </c>
      <c r="C3496" s="11" t="s">
        <v>9</v>
      </c>
      <c r="D3496" s="11" t="s">
        <v>11</v>
      </c>
      <c r="E3496" s="11" t="s">
        <v>41</v>
      </c>
      <c r="F3496" s="11" t="s">
        <v>12</v>
      </c>
      <c r="G3496" s="131" t="s">
        <v>101</v>
      </c>
      <c r="H3496" s="131"/>
      <c r="J3496" s="7">
        <v>42000000</v>
      </c>
    </row>
    <row r="3497" spans="1:10" ht="30" customHeight="1" x14ac:dyDescent="0.25">
      <c r="G3497" s="131" t="s">
        <v>4345</v>
      </c>
      <c r="H3497" s="131"/>
    </row>
    <row r="3499" spans="1:10" x14ac:dyDescent="0.25">
      <c r="A3499" s="13" t="s">
        <v>4900</v>
      </c>
    </row>
    <row r="3501" spans="1:10" x14ac:dyDescent="0.25">
      <c r="A3501" s="132" t="s">
        <v>2092</v>
      </c>
      <c r="B3501" s="132"/>
      <c r="C3501" s="132"/>
      <c r="D3501" s="132"/>
      <c r="E3501" s="132"/>
      <c r="F3501" s="132"/>
      <c r="G3501" s="132"/>
      <c r="H3501" s="132"/>
      <c r="I3501" s="132"/>
      <c r="J3501" s="132"/>
    </row>
    <row r="3503" spans="1:10" x14ac:dyDescent="0.25">
      <c r="D3503" s="6" t="s">
        <v>2140</v>
      </c>
      <c r="E3503" s="6" t="s">
        <v>2100</v>
      </c>
    </row>
    <row r="3504" spans="1:10" ht="15.75" thickBot="1" x14ac:dyDescent="0.3">
      <c r="F3504" s="6" t="s">
        <v>2103</v>
      </c>
      <c r="J3504" s="14">
        <v>8989115000</v>
      </c>
    </row>
    <row r="3505" spans="1:10" x14ac:dyDescent="0.25">
      <c r="D3505" s="5" t="s">
        <v>9</v>
      </c>
      <c r="E3505" s="5" t="s">
        <v>2139</v>
      </c>
      <c r="J3505" s="7">
        <v>8123486000</v>
      </c>
    </row>
    <row r="3506" spans="1:10" x14ac:dyDescent="0.25">
      <c r="D3506" s="5" t="s">
        <v>16</v>
      </c>
      <c r="E3506" s="5" t="s">
        <v>2145</v>
      </c>
      <c r="J3506" s="7">
        <v>865629000</v>
      </c>
    </row>
    <row r="3509" spans="1:10" x14ac:dyDescent="0.25">
      <c r="A3509" s="132" t="s">
        <v>2091</v>
      </c>
      <c r="B3509" s="132"/>
      <c r="C3509" s="132"/>
      <c r="D3509" s="132"/>
      <c r="E3509" s="132"/>
      <c r="F3509" s="132"/>
      <c r="G3509" s="132"/>
      <c r="H3509" s="132"/>
      <c r="I3509" s="132"/>
      <c r="J3509" s="132"/>
    </row>
    <row r="3510" spans="1:10" x14ac:dyDescent="0.25">
      <c r="A3510" s="86" t="s">
        <v>2097</v>
      </c>
      <c r="C3510" s="86" t="s">
        <v>2098</v>
      </c>
      <c r="D3510" s="86" t="s">
        <v>3</v>
      </c>
      <c r="E3510" s="86" t="s">
        <v>2099</v>
      </c>
      <c r="F3510" s="86" t="s">
        <v>1880</v>
      </c>
      <c r="G3510" s="6" t="s">
        <v>2100</v>
      </c>
      <c r="J3510" s="86" t="s">
        <v>8713</v>
      </c>
    </row>
    <row r="3512" spans="1:10" ht="15.75" thickBot="1" x14ac:dyDescent="0.3">
      <c r="G3512" s="13" t="s">
        <v>2103</v>
      </c>
      <c r="J3512" s="14">
        <v>8989115000</v>
      </c>
    </row>
    <row r="3513" spans="1:10" ht="20.100000000000001" customHeight="1" x14ac:dyDescent="0.25">
      <c r="A3513" s="6" t="s">
        <v>1232</v>
      </c>
      <c r="B3513" s="6" t="s">
        <v>1233</v>
      </c>
      <c r="J3513" s="10">
        <v>4223594980</v>
      </c>
    </row>
    <row r="3514" spans="1:10" ht="20.100000000000001" customHeight="1" x14ac:dyDescent="0.25">
      <c r="A3514" s="6" t="s">
        <v>9</v>
      </c>
      <c r="B3514" s="6" t="s">
        <v>1237</v>
      </c>
      <c r="J3514" s="9">
        <v>1672314000</v>
      </c>
    </row>
    <row r="3515" spans="1:10" ht="20.100000000000001" customHeight="1" x14ac:dyDescent="0.25">
      <c r="A3515" s="5" t="s">
        <v>1240</v>
      </c>
      <c r="C3515" s="11" t="s">
        <v>9</v>
      </c>
      <c r="D3515" s="11" t="s">
        <v>10</v>
      </c>
      <c r="E3515" s="11" t="s">
        <v>41</v>
      </c>
      <c r="F3515" s="11" t="s">
        <v>12</v>
      </c>
      <c r="G3515" s="131" t="s">
        <v>7116</v>
      </c>
      <c r="H3515" s="131"/>
      <c r="J3515" s="7">
        <v>1150458200</v>
      </c>
    </row>
    <row r="3516" spans="1:10" ht="20.100000000000001" customHeight="1" x14ac:dyDescent="0.25">
      <c r="A3516" s="5" t="s">
        <v>1247</v>
      </c>
      <c r="C3516" s="11" t="s">
        <v>9</v>
      </c>
      <c r="D3516" s="11" t="s">
        <v>10</v>
      </c>
      <c r="E3516" s="11" t="s">
        <v>41</v>
      </c>
      <c r="F3516" s="11" t="s">
        <v>12</v>
      </c>
      <c r="G3516" s="131" t="s">
        <v>449</v>
      </c>
      <c r="H3516" s="131"/>
      <c r="J3516" s="7">
        <v>521855800</v>
      </c>
    </row>
    <row r="3517" spans="1:10" ht="20.100000000000001" customHeight="1" x14ac:dyDescent="0.25">
      <c r="A3517" s="6" t="s">
        <v>1257</v>
      </c>
      <c r="B3517" s="6" t="s">
        <v>1258</v>
      </c>
      <c r="J3517" s="8">
        <v>294327000</v>
      </c>
    </row>
    <row r="3518" spans="1:10" ht="20.100000000000001" customHeight="1" x14ac:dyDescent="0.25">
      <c r="A3518" s="5" t="s">
        <v>1261</v>
      </c>
      <c r="C3518" s="11" t="s">
        <v>9</v>
      </c>
      <c r="D3518" s="11" t="s">
        <v>10</v>
      </c>
      <c r="E3518" s="11" t="s">
        <v>41</v>
      </c>
      <c r="F3518" s="11" t="s">
        <v>12</v>
      </c>
      <c r="G3518" s="131" t="s">
        <v>13</v>
      </c>
      <c r="H3518" s="131"/>
      <c r="J3518" s="7">
        <v>20000000</v>
      </c>
    </row>
    <row r="3519" spans="1:10" ht="20.100000000000001" customHeight="1" x14ac:dyDescent="0.25">
      <c r="A3519" s="5" t="s">
        <v>1269</v>
      </c>
      <c r="C3519" s="11" t="s">
        <v>9</v>
      </c>
      <c r="D3519" s="11" t="s">
        <v>10</v>
      </c>
      <c r="E3519" s="11" t="s">
        <v>41</v>
      </c>
      <c r="F3519" s="11" t="s">
        <v>12</v>
      </c>
      <c r="G3519" s="131" t="s">
        <v>117</v>
      </c>
      <c r="H3519" s="131"/>
      <c r="J3519" s="7">
        <v>274327000</v>
      </c>
    </row>
    <row r="3520" spans="1:10" ht="20.100000000000001" customHeight="1" x14ac:dyDescent="0.25">
      <c r="A3520" s="6" t="s">
        <v>1279</v>
      </c>
      <c r="B3520" s="6" t="s">
        <v>1280</v>
      </c>
      <c r="J3520" s="8">
        <v>1524547000</v>
      </c>
    </row>
    <row r="3521" spans="1:10" ht="20.100000000000001" customHeight="1" x14ac:dyDescent="0.25">
      <c r="A3521" s="5" t="s">
        <v>1282</v>
      </c>
      <c r="C3521" s="11" t="s">
        <v>9</v>
      </c>
      <c r="D3521" s="11" t="s">
        <v>10</v>
      </c>
      <c r="E3521" s="11" t="s">
        <v>41</v>
      </c>
      <c r="F3521" s="11" t="s">
        <v>12</v>
      </c>
      <c r="G3521" s="131" t="s">
        <v>1283</v>
      </c>
      <c r="H3521" s="131"/>
      <c r="J3521" s="7">
        <v>423444000</v>
      </c>
    </row>
    <row r="3522" spans="1:10" ht="20.100000000000001" customHeight="1" x14ac:dyDescent="0.25">
      <c r="A3522" s="5" t="s">
        <v>1286</v>
      </c>
      <c r="C3522" s="11" t="s">
        <v>9</v>
      </c>
      <c r="D3522" s="11" t="s">
        <v>10</v>
      </c>
      <c r="E3522" s="11" t="s">
        <v>41</v>
      </c>
      <c r="F3522" s="11" t="s">
        <v>12</v>
      </c>
      <c r="G3522" s="131" t="s">
        <v>1287</v>
      </c>
      <c r="H3522" s="131"/>
      <c r="J3522" s="7">
        <v>184950000</v>
      </c>
    </row>
    <row r="3523" spans="1:10" ht="20.100000000000001" customHeight="1" x14ac:dyDescent="0.25">
      <c r="A3523" s="5" t="s">
        <v>1290</v>
      </c>
      <c r="C3523" s="11" t="s">
        <v>16</v>
      </c>
      <c r="D3523" s="11" t="s">
        <v>10</v>
      </c>
      <c r="E3523" s="11" t="s">
        <v>41</v>
      </c>
      <c r="F3523" s="11" t="s">
        <v>12</v>
      </c>
      <c r="G3523" s="131" t="s">
        <v>17</v>
      </c>
      <c r="H3523" s="131"/>
      <c r="J3523" s="7">
        <v>256129000</v>
      </c>
    </row>
    <row r="3524" spans="1:10" ht="20.100000000000001" customHeight="1" x14ac:dyDescent="0.25">
      <c r="A3524" s="5" t="s">
        <v>1293</v>
      </c>
      <c r="C3524" s="11" t="s">
        <v>9</v>
      </c>
      <c r="D3524" s="11" t="s">
        <v>10</v>
      </c>
      <c r="E3524" s="11" t="s">
        <v>41</v>
      </c>
      <c r="F3524" s="11" t="s">
        <v>12</v>
      </c>
      <c r="G3524" s="131" t="s">
        <v>18</v>
      </c>
      <c r="H3524" s="131"/>
      <c r="J3524" s="7">
        <v>183602000</v>
      </c>
    </row>
    <row r="3525" spans="1:10" ht="20.100000000000001" customHeight="1" x14ac:dyDescent="0.25">
      <c r="A3525" s="5" t="s">
        <v>1296</v>
      </c>
      <c r="C3525" s="11" t="s">
        <v>9</v>
      </c>
      <c r="D3525" s="11" t="s">
        <v>10</v>
      </c>
      <c r="E3525" s="11" t="s">
        <v>41</v>
      </c>
      <c r="F3525" s="11" t="s">
        <v>12</v>
      </c>
      <c r="G3525" s="131" t="s">
        <v>19</v>
      </c>
      <c r="H3525" s="131"/>
      <c r="J3525" s="7">
        <v>476422000</v>
      </c>
    </row>
    <row r="3526" spans="1:10" ht="20.100000000000001" customHeight="1" x14ac:dyDescent="0.25">
      <c r="A3526" s="6" t="s">
        <v>1299</v>
      </c>
      <c r="B3526" s="6" t="s">
        <v>1300</v>
      </c>
      <c r="J3526" s="10">
        <v>362413683</v>
      </c>
    </row>
    <row r="3527" spans="1:10" ht="20.100000000000001" customHeight="1" x14ac:dyDescent="0.25">
      <c r="A3527" s="6" t="s">
        <v>1303</v>
      </c>
      <c r="B3527" s="6" t="s">
        <v>7118</v>
      </c>
      <c r="J3527" s="9">
        <v>344697554</v>
      </c>
    </row>
    <row r="3528" spans="1:10" ht="20.100000000000001" customHeight="1" x14ac:dyDescent="0.25">
      <c r="A3528" s="5" t="s">
        <v>1303</v>
      </c>
      <c r="C3528" s="11" t="s">
        <v>9</v>
      </c>
      <c r="D3528" s="11" t="s">
        <v>20</v>
      </c>
      <c r="E3528" s="11" t="s">
        <v>41</v>
      </c>
      <c r="F3528" s="11" t="s">
        <v>1881</v>
      </c>
      <c r="G3528" s="131" t="s">
        <v>21</v>
      </c>
      <c r="H3528" s="131"/>
      <c r="J3528" s="7">
        <v>299242958</v>
      </c>
    </row>
    <row r="3529" spans="1:10" ht="60" customHeight="1" x14ac:dyDescent="0.25">
      <c r="G3529" s="131" t="s">
        <v>4797</v>
      </c>
      <c r="H3529" s="131"/>
    </row>
    <row r="3530" spans="1:10" ht="20.100000000000001" customHeight="1" x14ac:dyDescent="0.25">
      <c r="G3530" s="131" t="s">
        <v>2101</v>
      </c>
      <c r="H3530" s="131"/>
    </row>
    <row r="3531" spans="1:10" ht="20.100000000000001" customHeight="1" x14ac:dyDescent="0.25">
      <c r="A3531" s="5" t="s">
        <v>1303</v>
      </c>
      <c r="C3531" s="11" t="s">
        <v>9</v>
      </c>
      <c r="D3531" s="11" t="s">
        <v>20</v>
      </c>
      <c r="E3531" s="11" t="s">
        <v>41</v>
      </c>
      <c r="F3531" s="11" t="s">
        <v>1292</v>
      </c>
      <c r="G3531" s="131" t="s">
        <v>122</v>
      </c>
      <c r="H3531" s="131"/>
      <c r="J3531" s="7">
        <v>45454596</v>
      </c>
    </row>
    <row r="3532" spans="1:10" ht="75" customHeight="1" x14ac:dyDescent="0.25">
      <c r="G3532" s="131" t="s">
        <v>7195</v>
      </c>
      <c r="H3532" s="131"/>
    </row>
    <row r="3533" spans="1:10" ht="20.100000000000001" customHeight="1" x14ac:dyDescent="0.25">
      <c r="G3533" s="131" t="s">
        <v>2101</v>
      </c>
      <c r="H3533" s="131"/>
    </row>
    <row r="3534" spans="1:10" ht="20.100000000000001" customHeight="1" x14ac:dyDescent="0.25">
      <c r="A3534" s="6" t="s">
        <v>1316</v>
      </c>
      <c r="B3534" s="6" t="s">
        <v>7122</v>
      </c>
      <c r="J3534" s="8">
        <v>17716129</v>
      </c>
    </row>
    <row r="3535" spans="1:10" ht="20.100000000000001" customHeight="1" x14ac:dyDescent="0.25">
      <c r="A3535" s="5" t="s">
        <v>1316</v>
      </c>
      <c r="C3535" s="11" t="s">
        <v>9</v>
      </c>
      <c r="D3535" s="11" t="s">
        <v>20</v>
      </c>
      <c r="E3535" s="11" t="s">
        <v>41</v>
      </c>
      <c r="F3535" s="11" t="s">
        <v>1881</v>
      </c>
      <c r="G3535" s="131" t="s">
        <v>23</v>
      </c>
      <c r="H3535" s="131"/>
      <c r="J3535" s="7">
        <v>16175295</v>
      </c>
    </row>
    <row r="3536" spans="1:10" ht="30" customHeight="1" x14ac:dyDescent="0.25">
      <c r="G3536" s="131" t="s">
        <v>4798</v>
      </c>
      <c r="H3536" s="131"/>
    </row>
    <row r="3537" spans="1:10" ht="20.100000000000001" customHeight="1" x14ac:dyDescent="0.25">
      <c r="G3537" s="131" t="s">
        <v>2102</v>
      </c>
      <c r="H3537" s="131"/>
    </row>
    <row r="3538" spans="1:10" ht="20.100000000000001" customHeight="1" x14ac:dyDescent="0.25">
      <c r="A3538" s="5" t="s">
        <v>1316</v>
      </c>
      <c r="C3538" s="11" t="s">
        <v>9</v>
      </c>
      <c r="D3538" s="11" t="s">
        <v>20</v>
      </c>
      <c r="E3538" s="11" t="s">
        <v>41</v>
      </c>
      <c r="F3538" s="11" t="s">
        <v>1292</v>
      </c>
      <c r="G3538" s="131" t="s">
        <v>5813</v>
      </c>
      <c r="H3538" s="131"/>
      <c r="J3538" s="7">
        <v>1540834</v>
      </c>
    </row>
    <row r="3539" spans="1:10" ht="75" customHeight="1" x14ac:dyDescent="0.25">
      <c r="G3539" s="131" t="s">
        <v>4901</v>
      </c>
      <c r="H3539" s="131"/>
    </row>
    <row r="3540" spans="1:10" ht="20.100000000000001" customHeight="1" x14ac:dyDescent="0.25">
      <c r="G3540" s="131" t="s">
        <v>2102</v>
      </c>
      <c r="H3540" s="131"/>
    </row>
    <row r="3541" spans="1:10" ht="20.100000000000001" customHeight="1" x14ac:dyDescent="0.25">
      <c r="A3541" s="6" t="s">
        <v>1319</v>
      </c>
      <c r="B3541" s="6" t="s">
        <v>1320</v>
      </c>
      <c r="J3541" s="10">
        <v>369993297</v>
      </c>
    </row>
    <row r="3542" spans="1:10" ht="20.100000000000001" customHeight="1" x14ac:dyDescent="0.25">
      <c r="A3542" s="6" t="s">
        <v>1322</v>
      </c>
      <c r="B3542" s="6" t="s">
        <v>7123</v>
      </c>
      <c r="J3542" s="9">
        <v>191829471</v>
      </c>
    </row>
    <row r="3543" spans="1:10" ht="20.100000000000001" customHeight="1" x14ac:dyDescent="0.25">
      <c r="A3543" s="5" t="s">
        <v>1322</v>
      </c>
      <c r="C3543" s="11" t="s">
        <v>9</v>
      </c>
      <c r="D3543" s="11" t="s">
        <v>20</v>
      </c>
      <c r="E3543" s="11" t="s">
        <v>41</v>
      </c>
      <c r="F3543" s="11" t="s">
        <v>1881</v>
      </c>
      <c r="G3543" s="131" t="s">
        <v>21</v>
      </c>
      <c r="H3543" s="131"/>
      <c r="J3543" s="7">
        <v>164340997</v>
      </c>
    </row>
    <row r="3544" spans="1:10" ht="60" customHeight="1" x14ac:dyDescent="0.25">
      <c r="G3544" s="131" t="s">
        <v>4799</v>
      </c>
      <c r="H3544" s="131"/>
    </row>
    <row r="3545" spans="1:10" ht="20.100000000000001" customHeight="1" x14ac:dyDescent="0.25">
      <c r="G3545" s="131" t="s">
        <v>2101</v>
      </c>
      <c r="H3545" s="131"/>
    </row>
    <row r="3546" spans="1:10" ht="20.100000000000001" customHeight="1" x14ac:dyDescent="0.25">
      <c r="A3546" s="5" t="s">
        <v>1322</v>
      </c>
      <c r="C3546" s="11" t="s">
        <v>9</v>
      </c>
      <c r="D3546" s="11" t="s">
        <v>20</v>
      </c>
      <c r="E3546" s="11" t="s">
        <v>41</v>
      </c>
      <c r="F3546" s="11" t="s">
        <v>1292</v>
      </c>
      <c r="G3546" s="131" t="s">
        <v>122</v>
      </c>
      <c r="H3546" s="131"/>
      <c r="J3546" s="7">
        <v>27488474</v>
      </c>
    </row>
    <row r="3547" spans="1:10" ht="75" customHeight="1" x14ac:dyDescent="0.25">
      <c r="G3547" s="131" t="s">
        <v>5448</v>
      </c>
      <c r="H3547" s="131"/>
    </row>
    <row r="3548" spans="1:10" ht="20.100000000000001" customHeight="1" x14ac:dyDescent="0.25">
      <c r="G3548" s="131" t="s">
        <v>2101</v>
      </c>
      <c r="H3548" s="131"/>
    </row>
    <row r="3549" spans="1:10" ht="20.100000000000001" customHeight="1" x14ac:dyDescent="0.25">
      <c r="A3549" s="6" t="s">
        <v>1324</v>
      </c>
      <c r="B3549" s="6" t="s">
        <v>7124</v>
      </c>
      <c r="J3549" s="8">
        <v>56230054</v>
      </c>
    </row>
    <row r="3550" spans="1:10" ht="20.100000000000001" customHeight="1" x14ac:dyDescent="0.25">
      <c r="A3550" s="5" t="s">
        <v>1324</v>
      </c>
      <c r="C3550" s="11" t="s">
        <v>9</v>
      </c>
      <c r="D3550" s="11" t="s">
        <v>20</v>
      </c>
      <c r="E3550" s="11" t="s">
        <v>41</v>
      </c>
      <c r="F3550" s="11" t="s">
        <v>1881</v>
      </c>
      <c r="G3550" s="131" t="s">
        <v>21</v>
      </c>
      <c r="H3550" s="131"/>
      <c r="J3550" s="7">
        <v>48525885</v>
      </c>
    </row>
    <row r="3551" spans="1:10" ht="45" customHeight="1" x14ac:dyDescent="0.25">
      <c r="G3551" s="131" t="s">
        <v>4800</v>
      </c>
      <c r="H3551" s="131"/>
    </row>
    <row r="3552" spans="1:10" ht="20.100000000000001" customHeight="1" x14ac:dyDescent="0.25">
      <c r="G3552" s="131" t="s">
        <v>2101</v>
      </c>
      <c r="H3552" s="131"/>
    </row>
    <row r="3553" spans="1:10" ht="20.100000000000001" customHeight="1" x14ac:dyDescent="0.25">
      <c r="A3553" s="5" t="s">
        <v>1324</v>
      </c>
      <c r="C3553" s="11" t="s">
        <v>9</v>
      </c>
      <c r="D3553" s="11" t="s">
        <v>20</v>
      </c>
      <c r="E3553" s="11" t="s">
        <v>41</v>
      </c>
      <c r="F3553" s="11" t="s">
        <v>1292</v>
      </c>
      <c r="G3553" s="131" t="s">
        <v>122</v>
      </c>
      <c r="H3553" s="131"/>
      <c r="J3553" s="7">
        <v>7704169</v>
      </c>
    </row>
    <row r="3554" spans="1:10" ht="75" customHeight="1" x14ac:dyDescent="0.25">
      <c r="G3554" s="131" t="s">
        <v>5449</v>
      </c>
      <c r="H3554" s="131"/>
    </row>
    <row r="3555" spans="1:10" ht="20.100000000000001" customHeight="1" x14ac:dyDescent="0.25">
      <c r="G3555" s="131" t="s">
        <v>2101</v>
      </c>
      <c r="H3555" s="131"/>
    </row>
    <row r="3556" spans="1:10" ht="20.100000000000001" customHeight="1" x14ac:dyDescent="0.25">
      <c r="A3556" s="6" t="s">
        <v>1326</v>
      </c>
      <c r="B3556" s="6" t="s">
        <v>7125</v>
      </c>
      <c r="J3556" s="8">
        <v>106296772</v>
      </c>
    </row>
    <row r="3557" spans="1:10" ht="20.100000000000001" customHeight="1" x14ac:dyDescent="0.25">
      <c r="A3557" s="5" t="s">
        <v>1326</v>
      </c>
      <c r="C3557" s="11" t="s">
        <v>9</v>
      </c>
      <c r="D3557" s="11" t="s">
        <v>20</v>
      </c>
      <c r="E3557" s="11" t="s">
        <v>41</v>
      </c>
      <c r="F3557" s="11" t="s">
        <v>1881</v>
      </c>
      <c r="G3557" s="131" t="s">
        <v>21</v>
      </c>
      <c r="H3557" s="131"/>
      <c r="J3557" s="7">
        <v>97051770</v>
      </c>
    </row>
    <row r="3558" spans="1:10" ht="45" customHeight="1" x14ac:dyDescent="0.25">
      <c r="G3558" s="131" t="s">
        <v>4801</v>
      </c>
      <c r="H3558" s="131"/>
    </row>
    <row r="3559" spans="1:10" ht="20.100000000000001" customHeight="1" x14ac:dyDescent="0.25">
      <c r="G3559" s="131" t="s">
        <v>2101</v>
      </c>
      <c r="H3559" s="131"/>
    </row>
    <row r="3560" spans="1:10" ht="20.100000000000001" customHeight="1" x14ac:dyDescent="0.25">
      <c r="A3560" s="5" t="s">
        <v>1326</v>
      </c>
      <c r="C3560" s="11" t="s">
        <v>9</v>
      </c>
      <c r="D3560" s="11" t="s">
        <v>20</v>
      </c>
      <c r="E3560" s="11" t="s">
        <v>41</v>
      </c>
      <c r="F3560" s="11" t="s">
        <v>1292</v>
      </c>
      <c r="G3560" s="131" t="s">
        <v>122</v>
      </c>
      <c r="H3560" s="131"/>
      <c r="J3560" s="7">
        <v>9245002</v>
      </c>
    </row>
    <row r="3561" spans="1:10" ht="75" customHeight="1" x14ac:dyDescent="0.25">
      <c r="G3561" s="131" t="s">
        <v>5450</v>
      </c>
      <c r="H3561" s="131"/>
    </row>
    <row r="3562" spans="1:10" ht="20.100000000000001" customHeight="1" x14ac:dyDescent="0.25">
      <c r="G3562" s="131" t="s">
        <v>2101</v>
      </c>
      <c r="H3562" s="131"/>
    </row>
    <row r="3563" spans="1:10" ht="20.100000000000001" customHeight="1" x14ac:dyDescent="0.25">
      <c r="A3563" s="6" t="s">
        <v>1331</v>
      </c>
      <c r="B3563" s="6" t="s">
        <v>1332</v>
      </c>
      <c r="J3563" s="8">
        <v>15637000</v>
      </c>
    </row>
    <row r="3564" spans="1:10" ht="30" customHeight="1" x14ac:dyDescent="0.25">
      <c r="A3564" s="5" t="s">
        <v>1331</v>
      </c>
      <c r="C3564" s="11" t="s">
        <v>9</v>
      </c>
      <c r="D3564" s="11" t="s">
        <v>20</v>
      </c>
      <c r="E3564" s="11" t="s">
        <v>41</v>
      </c>
      <c r="F3564" s="11" t="s">
        <v>1881</v>
      </c>
      <c r="G3564" s="131" t="s">
        <v>446</v>
      </c>
      <c r="H3564" s="131"/>
      <c r="J3564" s="7">
        <v>15637000</v>
      </c>
    </row>
    <row r="3565" spans="1:10" ht="30" customHeight="1" x14ac:dyDescent="0.25">
      <c r="G3565" s="131" t="s">
        <v>4849</v>
      </c>
      <c r="H3565" s="131"/>
    </row>
    <row r="3566" spans="1:10" ht="20.100000000000001" customHeight="1" x14ac:dyDescent="0.25">
      <c r="G3566" s="131" t="s">
        <v>4857</v>
      </c>
      <c r="H3566" s="131"/>
    </row>
    <row r="3567" spans="1:10" ht="20.100000000000001" customHeight="1" x14ac:dyDescent="0.25">
      <c r="A3567" s="6" t="s">
        <v>1344</v>
      </c>
      <c r="B3567" s="6" t="s">
        <v>1345</v>
      </c>
      <c r="J3567" s="10">
        <v>2114510955</v>
      </c>
    </row>
    <row r="3568" spans="1:10" ht="20.100000000000001" customHeight="1" x14ac:dyDescent="0.25">
      <c r="A3568" s="6" t="s">
        <v>1231</v>
      </c>
      <c r="B3568" s="6" t="s">
        <v>3252</v>
      </c>
      <c r="J3568" s="9">
        <v>55500000</v>
      </c>
    </row>
    <row r="3569" spans="1:10" ht="20.100000000000001" customHeight="1" x14ac:dyDescent="0.25">
      <c r="A3569" s="5" t="s">
        <v>1349</v>
      </c>
      <c r="C3569" s="11" t="s">
        <v>9</v>
      </c>
      <c r="D3569" s="11" t="s">
        <v>11</v>
      </c>
      <c r="E3569" s="11" t="s">
        <v>41</v>
      </c>
      <c r="F3569" s="11" t="s">
        <v>12</v>
      </c>
      <c r="G3569" s="131" t="s">
        <v>30</v>
      </c>
      <c r="H3569" s="131"/>
      <c r="J3569" s="7">
        <v>6500000</v>
      </c>
    </row>
    <row r="3570" spans="1:10" ht="20.100000000000001" customHeight="1" x14ac:dyDescent="0.25">
      <c r="A3570" s="5" t="s">
        <v>1351</v>
      </c>
      <c r="C3570" s="11" t="s">
        <v>9</v>
      </c>
      <c r="D3570" s="11" t="s">
        <v>11</v>
      </c>
      <c r="E3570" s="11" t="s">
        <v>41</v>
      </c>
      <c r="F3570" s="11" t="s">
        <v>12</v>
      </c>
      <c r="G3570" s="131" t="s">
        <v>31</v>
      </c>
      <c r="H3570" s="131"/>
      <c r="J3570" s="7">
        <v>4000000</v>
      </c>
    </row>
    <row r="3571" spans="1:10" ht="20.100000000000001" customHeight="1" x14ac:dyDescent="0.25">
      <c r="A3571" s="5" t="s">
        <v>1353</v>
      </c>
      <c r="C3571" s="11" t="s">
        <v>9</v>
      </c>
      <c r="D3571" s="11" t="s">
        <v>11</v>
      </c>
      <c r="E3571" s="11" t="s">
        <v>41</v>
      </c>
      <c r="F3571" s="11" t="s">
        <v>12</v>
      </c>
      <c r="G3571" s="131" t="s">
        <v>1354</v>
      </c>
      <c r="H3571" s="131"/>
      <c r="J3571" s="7">
        <v>45000000</v>
      </c>
    </row>
    <row r="3572" spans="1:10" ht="20.100000000000001" customHeight="1" x14ac:dyDescent="0.25">
      <c r="A3572" s="6" t="s">
        <v>1239</v>
      </c>
      <c r="B3572" s="6" t="s">
        <v>1360</v>
      </c>
      <c r="J3572" s="8">
        <v>502917000</v>
      </c>
    </row>
    <row r="3573" spans="1:10" ht="20.100000000000001" customHeight="1" x14ac:dyDescent="0.25">
      <c r="A3573" s="5" t="s">
        <v>1361</v>
      </c>
      <c r="C3573" s="11" t="s">
        <v>9</v>
      </c>
      <c r="D3573" s="11" t="s">
        <v>11</v>
      </c>
      <c r="E3573" s="11" t="s">
        <v>41</v>
      </c>
      <c r="F3573" s="11" t="s">
        <v>12</v>
      </c>
      <c r="G3573" s="131" t="s">
        <v>7127</v>
      </c>
      <c r="H3573" s="131"/>
      <c r="J3573" s="7">
        <v>48000000</v>
      </c>
    </row>
    <row r="3574" spans="1:10" ht="20.100000000000001" customHeight="1" x14ac:dyDescent="0.25">
      <c r="A3574" s="5" t="s">
        <v>1364</v>
      </c>
      <c r="C3574" s="11" t="s">
        <v>9</v>
      </c>
      <c r="D3574" s="11" t="s">
        <v>11</v>
      </c>
      <c r="E3574" s="11" t="s">
        <v>41</v>
      </c>
      <c r="F3574" s="11" t="s">
        <v>12</v>
      </c>
      <c r="G3574" s="131" t="s">
        <v>1365</v>
      </c>
      <c r="H3574" s="131"/>
      <c r="J3574" s="7">
        <v>273540000</v>
      </c>
    </row>
    <row r="3575" spans="1:10" ht="20.100000000000001" customHeight="1" x14ac:dyDescent="0.25">
      <c r="A3575" s="5" t="s">
        <v>1369</v>
      </c>
      <c r="C3575" s="11" t="s">
        <v>9</v>
      </c>
      <c r="D3575" s="11" t="s">
        <v>11</v>
      </c>
      <c r="E3575" s="11" t="s">
        <v>41</v>
      </c>
      <c r="F3575" s="11" t="s">
        <v>12</v>
      </c>
      <c r="G3575" s="131" t="s">
        <v>34</v>
      </c>
      <c r="H3575" s="131"/>
      <c r="J3575" s="7">
        <v>165450000</v>
      </c>
    </row>
    <row r="3576" spans="1:10" ht="20.100000000000001" customHeight="1" x14ac:dyDescent="0.25">
      <c r="A3576" s="5" t="s">
        <v>1371</v>
      </c>
      <c r="C3576" s="11" t="s">
        <v>9</v>
      </c>
      <c r="D3576" s="11" t="s">
        <v>11</v>
      </c>
      <c r="E3576" s="11" t="s">
        <v>53</v>
      </c>
      <c r="F3576" s="11" t="s">
        <v>12</v>
      </c>
      <c r="G3576" s="131" t="s">
        <v>7128</v>
      </c>
      <c r="H3576" s="131"/>
      <c r="J3576" s="7">
        <v>15927000</v>
      </c>
    </row>
    <row r="3577" spans="1:10" ht="45" customHeight="1" x14ac:dyDescent="0.25">
      <c r="G3577" s="131" t="s">
        <v>5814</v>
      </c>
      <c r="H3577" s="131"/>
    </row>
    <row r="3578" spans="1:10" ht="20.100000000000001" customHeight="1" x14ac:dyDescent="0.25">
      <c r="A3578" s="6" t="s">
        <v>1249</v>
      </c>
      <c r="B3578" s="6" t="s">
        <v>1373</v>
      </c>
      <c r="J3578" s="8">
        <v>4750000</v>
      </c>
    </row>
    <row r="3579" spans="1:10" ht="20.100000000000001" customHeight="1" x14ac:dyDescent="0.25">
      <c r="A3579" s="5" t="s">
        <v>1376</v>
      </c>
      <c r="C3579" s="11" t="s">
        <v>9</v>
      </c>
      <c r="D3579" s="11" t="s">
        <v>11</v>
      </c>
      <c r="E3579" s="11" t="s">
        <v>41</v>
      </c>
      <c r="F3579" s="11" t="s">
        <v>12</v>
      </c>
      <c r="G3579" s="131" t="s">
        <v>3480</v>
      </c>
      <c r="H3579" s="131"/>
      <c r="J3579" s="7">
        <v>1700000</v>
      </c>
    </row>
    <row r="3580" spans="1:10" ht="20.100000000000001" customHeight="1" x14ac:dyDescent="0.25">
      <c r="A3580" s="5" t="s">
        <v>1380</v>
      </c>
      <c r="C3580" s="11" t="s">
        <v>9</v>
      </c>
      <c r="D3580" s="11" t="s">
        <v>11</v>
      </c>
      <c r="E3580" s="11" t="s">
        <v>41</v>
      </c>
      <c r="F3580" s="11" t="s">
        <v>12</v>
      </c>
      <c r="G3580" s="131" t="s">
        <v>1381</v>
      </c>
      <c r="H3580" s="131"/>
      <c r="J3580" s="7">
        <v>3000000</v>
      </c>
    </row>
    <row r="3581" spans="1:10" ht="20.100000000000001" customHeight="1" x14ac:dyDescent="0.25">
      <c r="A3581" s="5" t="s">
        <v>1391</v>
      </c>
      <c r="C3581" s="11" t="s">
        <v>9</v>
      </c>
      <c r="D3581" s="11" t="s">
        <v>11</v>
      </c>
      <c r="E3581" s="11" t="s">
        <v>41</v>
      </c>
      <c r="F3581" s="11" t="s">
        <v>12</v>
      </c>
      <c r="G3581" s="131" t="s">
        <v>7129</v>
      </c>
      <c r="H3581" s="131"/>
      <c r="J3581" s="7">
        <v>50000</v>
      </c>
    </row>
    <row r="3582" spans="1:10" ht="20.100000000000001" customHeight="1" x14ac:dyDescent="0.25">
      <c r="A3582" s="6" t="s">
        <v>1393</v>
      </c>
      <c r="B3582" s="6" t="s">
        <v>1394</v>
      </c>
      <c r="J3582" s="8">
        <v>1032805000</v>
      </c>
    </row>
    <row r="3583" spans="1:10" ht="20.100000000000001" customHeight="1" x14ac:dyDescent="0.25">
      <c r="A3583" s="5" t="s">
        <v>1402</v>
      </c>
      <c r="C3583" s="11" t="s">
        <v>9</v>
      </c>
      <c r="D3583" s="11" t="s">
        <v>11</v>
      </c>
      <c r="E3583" s="11" t="s">
        <v>41</v>
      </c>
      <c r="F3583" s="11" t="s">
        <v>12</v>
      </c>
      <c r="G3583" s="131" t="s">
        <v>1403</v>
      </c>
      <c r="H3583" s="131"/>
      <c r="J3583" s="7">
        <v>115000000</v>
      </c>
    </row>
    <row r="3584" spans="1:10" ht="75" customHeight="1" x14ac:dyDescent="0.25">
      <c r="G3584" s="131" t="s">
        <v>5815</v>
      </c>
      <c r="H3584" s="131"/>
    </row>
    <row r="3585" spans="1:10" ht="20.100000000000001" customHeight="1" x14ac:dyDescent="0.25">
      <c r="A3585" s="5" t="s">
        <v>1411</v>
      </c>
      <c r="C3585" s="11" t="s">
        <v>9</v>
      </c>
      <c r="D3585" s="11" t="s">
        <v>11</v>
      </c>
      <c r="E3585" s="11" t="s">
        <v>41</v>
      </c>
      <c r="F3585" s="11" t="s">
        <v>12</v>
      </c>
      <c r="G3585" s="131" t="s">
        <v>3478</v>
      </c>
      <c r="H3585" s="131"/>
      <c r="J3585" s="7">
        <v>854430000</v>
      </c>
    </row>
    <row r="3586" spans="1:10" ht="45" customHeight="1" x14ac:dyDescent="0.25">
      <c r="G3586" s="131" t="s">
        <v>5816</v>
      </c>
      <c r="H3586" s="131"/>
    </row>
    <row r="3587" spans="1:10" ht="20.100000000000001" customHeight="1" x14ac:dyDescent="0.25">
      <c r="A3587" s="5" t="s">
        <v>1413</v>
      </c>
      <c r="C3587" s="11" t="s">
        <v>9</v>
      </c>
      <c r="D3587" s="11" t="s">
        <v>11</v>
      </c>
      <c r="E3587" s="11" t="s">
        <v>5194</v>
      </c>
      <c r="F3587" s="11" t="s">
        <v>12</v>
      </c>
      <c r="G3587" s="131" t="s">
        <v>1414</v>
      </c>
      <c r="H3587" s="131"/>
      <c r="J3587" s="7">
        <v>63375000</v>
      </c>
    </row>
    <row r="3588" spans="1:10" ht="30" customHeight="1" x14ac:dyDescent="0.25">
      <c r="G3588" s="131" t="s">
        <v>5817</v>
      </c>
      <c r="H3588" s="131"/>
    </row>
    <row r="3589" spans="1:10" ht="20.100000000000001" customHeight="1" x14ac:dyDescent="0.25">
      <c r="A3589" s="6" t="s">
        <v>1416</v>
      </c>
      <c r="B3589" s="6" t="s">
        <v>1417</v>
      </c>
      <c r="J3589" s="8">
        <v>25300000</v>
      </c>
    </row>
    <row r="3590" spans="1:10" ht="20.100000000000001" customHeight="1" x14ac:dyDescent="0.25">
      <c r="A3590" s="5" t="s">
        <v>1419</v>
      </c>
      <c r="C3590" s="11" t="s">
        <v>9</v>
      </c>
      <c r="D3590" s="11" t="s">
        <v>11</v>
      </c>
      <c r="E3590" s="11" t="s">
        <v>41</v>
      </c>
      <c r="F3590" s="11" t="s">
        <v>12</v>
      </c>
      <c r="G3590" s="131" t="s">
        <v>1420</v>
      </c>
      <c r="H3590" s="131"/>
      <c r="J3590" s="7">
        <v>50000</v>
      </c>
    </row>
    <row r="3591" spans="1:10" ht="20.100000000000001" customHeight="1" x14ac:dyDescent="0.25">
      <c r="A3591" s="5" t="s">
        <v>1422</v>
      </c>
      <c r="C3591" s="11" t="s">
        <v>9</v>
      </c>
      <c r="D3591" s="11" t="s">
        <v>11</v>
      </c>
      <c r="E3591" s="11" t="s">
        <v>41</v>
      </c>
      <c r="F3591" s="11" t="s">
        <v>12</v>
      </c>
      <c r="G3591" s="131" t="s">
        <v>1423</v>
      </c>
      <c r="H3591" s="131"/>
      <c r="J3591" s="7">
        <v>25250000</v>
      </c>
    </row>
    <row r="3592" spans="1:10" ht="20.100000000000001" customHeight="1" x14ac:dyDescent="0.25">
      <c r="A3592" s="6" t="s">
        <v>1429</v>
      </c>
      <c r="B3592" s="6" t="s">
        <v>1430</v>
      </c>
      <c r="J3592" s="8">
        <v>260000000</v>
      </c>
    </row>
    <row r="3593" spans="1:10" ht="20.100000000000001" customHeight="1" x14ac:dyDescent="0.25">
      <c r="A3593" s="5" t="s">
        <v>1432</v>
      </c>
      <c r="C3593" s="11" t="s">
        <v>9</v>
      </c>
      <c r="D3593" s="11" t="s">
        <v>11</v>
      </c>
      <c r="E3593" s="11" t="s">
        <v>41</v>
      </c>
      <c r="F3593" s="11" t="s">
        <v>12</v>
      </c>
      <c r="G3593" s="131" t="s">
        <v>7130</v>
      </c>
      <c r="H3593" s="131"/>
      <c r="J3593" s="7">
        <v>260000000</v>
      </c>
    </row>
    <row r="3594" spans="1:10" ht="20.100000000000001" customHeight="1" x14ac:dyDescent="0.25">
      <c r="A3594" s="6" t="s">
        <v>1439</v>
      </c>
      <c r="B3594" s="6" t="s">
        <v>1440</v>
      </c>
      <c r="J3594" s="8">
        <v>15000000</v>
      </c>
    </row>
    <row r="3595" spans="1:10" ht="20.100000000000001" customHeight="1" x14ac:dyDescent="0.25">
      <c r="A3595" s="5" t="s">
        <v>1441</v>
      </c>
      <c r="C3595" s="11" t="s">
        <v>9</v>
      </c>
      <c r="D3595" s="11" t="s">
        <v>11</v>
      </c>
      <c r="E3595" s="11" t="s">
        <v>41</v>
      </c>
      <c r="F3595" s="11" t="s">
        <v>12</v>
      </c>
      <c r="G3595" s="131" t="s">
        <v>1442</v>
      </c>
      <c r="H3595" s="131"/>
      <c r="J3595" s="7">
        <v>10000000</v>
      </c>
    </row>
    <row r="3596" spans="1:10" ht="45" customHeight="1" x14ac:dyDescent="0.25">
      <c r="G3596" s="131" t="s">
        <v>5818</v>
      </c>
      <c r="H3596" s="131"/>
    </row>
    <row r="3597" spans="1:10" ht="20.100000000000001" customHeight="1" x14ac:dyDescent="0.25">
      <c r="A3597" s="5" t="s">
        <v>1444</v>
      </c>
      <c r="C3597" s="11" t="s">
        <v>9</v>
      </c>
      <c r="D3597" s="11" t="s">
        <v>11</v>
      </c>
      <c r="E3597" s="11" t="s">
        <v>41</v>
      </c>
      <c r="F3597" s="11" t="s">
        <v>12</v>
      </c>
      <c r="G3597" s="131" t="s">
        <v>3481</v>
      </c>
      <c r="H3597" s="131"/>
      <c r="J3597" s="7">
        <v>5000000</v>
      </c>
    </row>
    <row r="3598" spans="1:10" ht="60" customHeight="1" x14ac:dyDescent="0.25">
      <c r="G3598" s="131" t="s">
        <v>5819</v>
      </c>
      <c r="H3598" s="131"/>
    </row>
    <row r="3599" spans="1:10" ht="20.100000000000001" customHeight="1" x14ac:dyDescent="0.25">
      <c r="A3599" s="6" t="s">
        <v>1449</v>
      </c>
      <c r="B3599" s="6" t="s">
        <v>1450</v>
      </c>
      <c r="J3599" s="8">
        <v>211000000</v>
      </c>
    </row>
    <row r="3600" spans="1:10" ht="20.100000000000001" customHeight="1" x14ac:dyDescent="0.25">
      <c r="A3600" s="5" t="s">
        <v>1458</v>
      </c>
      <c r="C3600" s="11" t="s">
        <v>9</v>
      </c>
      <c r="D3600" s="11" t="s">
        <v>11</v>
      </c>
      <c r="E3600" s="11" t="s">
        <v>5169</v>
      </c>
      <c r="F3600" s="11" t="s">
        <v>12</v>
      </c>
      <c r="G3600" s="131" t="s">
        <v>40</v>
      </c>
      <c r="H3600" s="131"/>
      <c r="J3600" s="7">
        <v>15000000</v>
      </c>
    </row>
    <row r="3601" spans="1:10" ht="30" customHeight="1" x14ac:dyDescent="0.25">
      <c r="A3601" s="5" t="s">
        <v>1460</v>
      </c>
      <c r="C3601" s="11" t="s">
        <v>9</v>
      </c>
      <c r="D3601" s="11" t="s">
        <v>11</v>
      </c>
      <c r="E3601" s="11" t="s">
        <v>41</v>
      </c>
      <c r="F3601" s="11" t="s">
        <v>12</v>
      </c>
      <c r="G3601" s="131" t="s">
        <v>1461</v>
      </c>
      <c r="H3601" s="131"/>
      <c r="J3601" s="7">
        <v>5000000</v>
      </c>
    </row>
    <row r="3602" spans="1:10" ht="20.100000000000001" customHeight="1" x14ac:dyDescent="0.25">
      <c r="A3602" s="5" t="s">
        <v>1463</v>
      </c>
      <c r="C3602" s="11" t="s">
        <v>9</v>
      </c>
      <c r="D3602" s="11" t="s">
        <v>11</v>
      </c>
      <c r="E3602" s="11" t="s">
        <v>41</v>
      </c>
      <c r="F3602" s="11" t="s">
        <v>12</v>
      </c>
      <c r="G3602" s="131" t="s">
        <v>1464</v>
      </c>
      <c r="H3602" s="131"/>
      <c r="J3602" s="7">
        <v>150000000</v>
      </c>
    </row>
    <row r="3603" spans="1:10" ht="20.100000000000001" customHeight="1" x14ac:dyDescent="0.25">
      <c r="A3603" s="5" t="s">
        <v>1466</v>
      </c>
      <c r="C3603" s="11" t="s">
        <v>9</v>
      </c>
      <c r="D3603" s="11" t="s">
        <v>11</v>
      </c>
      <c r="E3603" s="11" t="s">
        <v>41</v>
      </c>
      <c r="F3603" s="11" t="s">
        <v>12</v>
      </c>
      <c r="G3603" s="131" t="s">
        <v>1467</v>
      </c>
      <c r="H3603" s="131"/>
      <c r="J3603" s="7">
        <v>5000000</v>
      </c>
    </row>
    <row r="3604" spans="1:10" ht="30" customHeight="1" x14ac:dyDescent="0.25">
      <c r="A3604" s="5" t="s">
        <v>1469</v>
      </c>
      <c r="C3604" s="11" t="s">
        <v>9</v>
      </c>
      <c r="D3604" s="11" t="s">
        <v>11</v>
      </c>
      <c r="E3604" s="11" t="s">
        <v>41</v>
      </c>
      <c r="F3604" s="11" t="s">
        <v>12</v>
      </c>
      <c r="G3604" s="131" t="s">
        <v>7132</v>
      </c>
      <c r="H3604" s="131"/>
      <c r="J3604" s="7">
        <v>3200000</v>
      </c>
    </row>
    <row r="3605" spans="1:10" ht="30" customHeight="1" x14ac:dyDescent="0.25">
      <c r="A3605" s="5" t="s">
        <v>1471</v>
      </c>
      <c r="C3605" s="11" t="s">
        <v>9</v>
      </c>
      <c r="D3605" s="11" t="s">
        <v>11</v>
      </c>
      <c r="E3605" s="11" t="s">
        <v>41</v>
      </c>
      <c r="F3605" s="11" t="s">
        <v>12</v>
      </c>
      <c r="G3605" s="131" t="s">
        <v>7133</v>
      </c>
      <c r="H3605" s="131"/>
      <c r="J3605" s="7">
        <v>30000000</v>
      </c>
    </row>
    <row r="3606" spans="1:10" ht="20.100000000000001" customHeight="1" x14ac:dyDescent="0.25">
      <c r="A3606" s="5" t="s">
        <v>1473</v>
      </c>
      <c r="C3606" s="11" t="s">
        <v>9</v>
      </c>
      <c r="D3606" s="11" t="s">
        <v>11</v>
      </c>
      <c r="E3606" s="11" t="s">
        <v>41</v>
      </c>
      <c r="F3606" s="11" t="s">
        <v>12</v>
      </c>
      <c r="G3606" s="131" t="s">
        <v>1474</v>
      </c>
      <c r="H3606" s="131"/>
      <c r="J3606" s="7">
        <v>2800000</v>
      </c>
    </row>
    <row r="3607" spans="1:10" ht="20.100000000000001" customHeight="1" x14ac:dyDescent="0.25">
      <c r="A3607" s="6" t="s">
        <v>1476</v>
      </c>
      <c r="B3607" s="6" t="s">
        <v>1477</v>
      </c>
      <c r="J3607" s="8">
        <v>4563955</v>
      </c>
    </row>
    <row r="3608" spans="1:10" ht="20.100000000000001" customHeight="1" x14ac:dyDescent="0.25">
      <c r="A3608" s="5" t="s">
        <v>1488</v>
      </c>
      <c r="C3608" s="11" t="s">
        <v>9</v>
      </c>
      <c r="D3608" s="11" t="s">
        <v>41</v>
      </c>
      <c r="E3608" s="11" t="s">
        <v>41</v>
      </c>
      <c r="F3608" s="11" t="s">
        <v>12</v>
      </c>
      <c r="G3608" s="131" t="s">
        <v>42</v>
      </c>
      <c r="H3608" s="131"/>
      <c r="J3608" s="7">
        <v>4563955</v>
      </c>
    </row>
    <row r="3609" spans="1:10" ht="30" customHeight="1" x14ac:dyDescent="0.25">
      <c r="G3609" s="131" t="s">
        <v>5820</v>
      </c>
      <c r="H3609" s="131"/>
    </row>
    <row r="3610" spans="1:10" ht="20.100000000000001" customHeight="1" x14ac:dyDescent="0.25">
      <c r="A3610" s="6" t="s">
        <v>1490</v>
      </c>
      <c r="B3610" s="6" t="s">
        <v>1491</v>
      </c>
      <c r="J3610" s="8">
        <v>2675000</v>
      </c>
    </row>
    <row r="3611" spans="1:10" ht="20.100000000000001" customHeight="1" x14ac:dyDescent="0.25">
      <c r="A3611" s="5" t="s">
        <v>1496</v>
      </c>
      <c r="C3611" s="11" t="s">
        <v>9</v>
      </c>
      <c r="D3611" s="11" t="s">
        <v>11</v>
      </c>
      <c r="E3611" s="11" t="s">
        <v>41</v>
      </c>
      <c r="F3611" s="11" t="s">
        <v>12</v>
      </c>
      <c r="G3611" s="131" t="s">
        <v>43</v>
      </c>
      <c r="H3611" s="131"/>
      <c r="J3611" s="7">
        <v>175000</v>
      </c>
    </row>
    <row r="3612" spans="1:10" ht="45" customHeight="1" x14ac:dyDescent="0.25">
      <c r="G3612" s="131" t="s">
        <v>4585</v>
      </c>
      <c r="H3612" s="131"/>
    </row>
    <row r="3613" spans="1:10" ht="20.100000000000001" customHeight="1" x14ac:dyDescent="0.25">
      <c r="A3613" s="5" t="s">
        <v>1503</v>
      </c>
      <c r="C3613" s="11" t="s">
        <v>9</v>
      </c>
      <c r="D3613" s="11" t="s">
        <v>11</v>
      </c>
      <c r="E3613" s="11" t="s">
        <v>41</v>
      </c>
      <c r="F3613" s="11" t="s">
        <v>12</v>
      </c>
      <c r="G3613" s="131" t="s">
        <v>44</v>
      </c>
      <c r="H3613" s="131"/>
      <c r="J3613" s="7">
        <v>2500000</v>
      </c>
    </row>
    <row r="3614" spans="1:10" ht="20.100000000000001" customHeight="1" x14ac:dyDescent="0.25">
      <c r="A3614" s="6" t="s">
        <v>1508</v>
      </c>
      <c r="B3614" s="6" t="s">
        <v>1509</v>
      </c>
      <c r="J3614" s="10">
        <v>1972100291</v>
      </c>
    </row>
    <row r="3615" spans="1:10" ht="20.100000000000001" customHeight="1" x14ac:dyDescent="0.25">
      <c r="A3615" s="6" t="s">
        <v>1256</v>
      </c>
      <c r="B3615" s="6" t="s">
        <v>1511</v>
      </c>
      <c r="J3615" s="9">
        <v>203250291</v>
      </c>
    </row>
    <row r="3616" spans="1:10" ht="20.100000000000001" customHeight="1" x14ac:dyDescent="0.25">
      <c r="A3616" s="5" t="s">
        <v>1513</v>
      </c>
      <c r="C3616" s="11" t="s">
        <v>9</v>
      </c>
      <c r="D3616" s="11" t="s">
        <v>11</v>
      </c>
      <c r="E3616" s="11" t="s">
        <v>41</v>
      </c>
      <c r="F3616" s="11" t="s">
        <v>12</v>
      </c>
      <c r="G3616" s="131" t="s">
        <v>45</v>
      </c>
      <c r="H3616" s="131"/>
      <c r="J3616" s="7">
        <v>114250291</v>
      </c>
    </row>
    <row r="3617" spans="1:10" ht="20.100000000000001" customHeight="1" x14ac:dyDescent="0.25">
      <c r="A3617" s="5" t="s">
        <v>1514</v>
      </c>
      <c r="C3617" s="11" t="s">
        <v>9</v>
      </c>
      <c r="D3617" s="11" t="s">
        <v>11</v>
      </c>
      <c r="E3617" s="11" t="s">
        <v>41</v>
      </c>
      <c r="F3617" s="11" t="s">
        <v>12</v>
      </c>
      <c r="G3617" s="131" t="s">
        <v>1515</v>
      </c>
      <c r="H3617" s="131"/>
      <c r="J3617" s="7">
        <v>16000000</v>
      </c>
    </row>
    <row r="3618" spans="1:10" ht="20.100000000000001" customHeight="1" x14ac:dyDescent="0.25">
      <c r="A3618" s="5" t="s">
        <v>1518</v>
      </c>
      <c r="C3618" s="11" t="s">
        <v>9</v>
      </c>
      <c r="D3618" s="11" t="s">
        <v>11</v>
      </c>
      <c r="E3618" s="11" t="s">
        <v>41</v>
      </c>
      <c r="F3618" s="11" t="s">
        <v>12</v>
      </c>
      <c r="G3618" s="131" t="s">
        <v>7135</v>
      </c>
      <c r="H3618" s="131"/>
      <c r="J3618" s="7">
        <v>70000000</v>
      </c>
    </row>
    <row r="3619" spans="1:10" ht="20.100000000000001" customHeight="1" x14ac:dyDescent="0.25">
      <c r="A3619" s="5" t="s">
        <v>1520</v>
      </c>
      <c r="C3619" s="11" t="s">
        <v>9</v>
      </c>
      <c r="D3619" s="11" t="s">
        <v>11</v>
      </c>
      <c r="E3619" s="11" t="s">
        <v>41</v>
      </c>
      <c r="F3619" s="11" t="s">
        <v>12</v>
      </c>
      <c r="G3619" s="131" t="s">
        <v>1521</v>
      </c>
      <c r="H3619" s="131"/>
      <c r="J3619" s="7">
        <v>3000000</v>
      </c>
    </row>
    <row r="3620" spans="1:10" ht="20.100000000000001" customHeight="1" x14ac:dyDescent="0.25">
      <c r="A3620" s="6" t="s">
        <v>1278</v>
      </c>
      <c r="B3620" s="6" t="s">
        <v>1524</v>
      </c>
      <c r="J3620" s="8">
        <v>1300000000</v>
      </c>
    </row>
    <row r="3621" spans="1:10" ht="20.100000000000001" customHeight="1" x14ac:dyDescent="0.25">
      <c r="A3621" s="5" t="s">
        <v>1531</v>
      </c>
      <c r="C3621" s="11" t="s">
        <v>9</v>
      </c>
      <c r="D3621" s="11" t="s">
        <v>11</v>
      </c>
      <c r="E3621" s="11" t="s">
        <v>41</v>
      </c>
      <c r="F3621" s="11" t="s">
        <v>12</v>
      </c>
      <c r="G3621" s="131" t="s">
        <v>47</v>
      </c>
      <c r="H3621" s="131"/>
      <c r="J3621" s="7">
        <v>1300000000</v>
      </c>
    </row>
    <row r="3622" spans="1:10" ht="20.100000000000001" customHeight="1" x14ac:dyDescent="0.25">
      <c r="A3622" s="6" t="s">
        <v>1292</v>
      </c>
      <c r="B3622" s="6" t="s">
        <v>1535</v>
      </c>
      <c r="J3622" s="8">
        <v>8000000</v>
      </c>
    </row>
    <row r="3623" spans="1:10" ht="20.100000000000001" customHeight="1" x14ac:dyDescent="0.25">
      <c r="A3623" s="5" t="s">
        <v>1536</v>
      </c>
      <c r="C3623" s="11" t="s">
        <v>9</v>
      </c>
      <c r="D3623" s="11" t="s">
        <v>11</v>
      </c>
      <c r="E3623" s="11" t="s">
        <v>41</v>
      </c>
      <c r="F3623" s="11" t="s">
        <v>12</v>
      </c>
      <c r="G3623" s="131" t="s">
        <v>1537</v>
      </c>
      <c r="H3623" s="131"/>
      <c r="J3623" s="7">
        <v>1000000</v>
      </c>
    </row>
    <row r="3624" spans="1:10" ht="20.100000000000001" customHeight="1" x14ac:dyDescent="0.25">
      <c r="A3624" s="5" t="s">
        <v>1539</v>
      </c>
      <c r="C3624" s="11" t="s">
        <v>9</v>
      </c>
      <c r="D3624" s="11" t="s">
        <v>11</v>
      </c>
      <c r="E3624" s="11" t="s">
        <v>41</v>
      </c>
      <c r="F3624" s="11" t="s">
        <v>12</v>
      </c>
      <c r="G3624" s="131" t="s">
        <v>1540</v>
      </c>
      <c r="H3624" s="131"/>
      <c r="J3624" s="7">
        <v>2000000</v>
      </c>
    </row>
    <row r="3625" spans="1:10" ht="20.100000000000001" customHeight="1" x14ac:dyDescent="0.25">
      <c r="A3625" s="5" t="s">
        <v>1542</v>
      </c>
      <c r="C3625" s="11" t="s">
        <v>9</v>
      </c>
      <c r="D3625" s="11" t="s">
        <v>11</v>
      </c>
      <c r="E3625" s="11" t="s">
        <v>41</v>
      </c>
      <c r="F3625" s="11" t="s">
        <v>12</v>
      </c>
      <c r="G3625" s="131" t="s">
        <v>48</v>
      </c>
      <c r="H3625" s="131"/>
      <c r="J3625" s="7">
        <v>1000000</v>
      </c>
    </row>
    <row r="3626" spans="1:10" ht="30" customHeight="1" x14ac:dyDescent="0.25">
      <c r="A3626" s="5" t="s">
        <v>1544</v>
      </c>
      <c r="C3626" s="11" t="s">
        <v>9</v>
      </c>
      <c r="D3626" s="11" t="s">
        <v>11</v>
      </c>
      <c r="E3626" s="11" t="s">
        <v>41</v>
      </c>
      <c r="F3626" s="11" t="s">
        <v>12</v>
      </c>
      <c r="G3626" s="131" t="s">
        <v>1545</v>
      </c>
      <c r="H3626" s="131"/>
      <c r="J3626" s="7">
        <v>1000000</v>
      </c>
    </row>
    <row r="3627" spans="1:10" ht="20.100000000000001" customHeight="1" x14ac:dyDescent="0.25">
      <c r="A3627" s="5" t="s">
        <v>1547</v>
      </c>
      <c r="C3627" s="11" t="s">
        <v>9</v>
      </c>
      <c r="D3627" s="11" t="s">
        <v>11</v>
      </c>
      <c r="E3627" s="11" t="s">
        <v>41</v>
      </c>
      <c r="F3627" s="11" t="s">
        <v>12</v>
      </c>
      <c r="G3627" s="131" t="s">
        <v>49</v>
      </c>
      <c r="H3627" s="131"/>
      <c r="J3627" s="7">
        <v>1000000</v>
      </c>
    </row>
    <row r="3628" spans="1:10" ht="20.100000000000001" customHeight="1" x14ac:dyDescent="0.25">
      <c r="A3628" s="5" t="s">
        <v>1549</v>
      </c>
      <c r="C3628" s="11" t="s">
        <v>9</v>
      </c>
      <c r="D3628" s="11" t="s">
        <v>11</v>
      </c>
      <c r="E3628" s="11" t="s">
        <v>41</v>
      </c>
      <c r="F3628" s="11" t="s">
        <v>12</v>
      </c>
      <c r="G3628" s="131" t="s">
        <v>1550</v>
      </c>
      <c r="H3628" s="131"/>
      <c r="J3628" s="7">
        <v>1000000</v>
      </c>
    </row>
    <row r="3629" spans="1:10" ht="30" customHeight="1" x14ac:dyDescent="0.25">
      <c r="A3629" s="5" t="s">
        <v>1551</v>
      </c>
      <c r="C3629" s="11" t="s">
        <v>9</v>
      </c>
      <c r="D3629" s="11" t="s">
        <v>11</v>
      </c>
      <c r="E3629" s="11" t="s">
        <v>41</v>
      </c>
      <c r="F3629" s="11" t="s">
        <v>12</v>
      </c>
      <c r="G3629" s="131" t="s">
        <v>7136</v>
      </c>
      <c r="H3629" s="131"/>
      <c r="J3629" s="7">
        <v>1000000</v>
      </c>
    </row>
    <row r="3630" spans="1:10" ht="20.100000000000001" customHeight="1" x14ac:dyDescent="0.25">
      <c r="A3630" s="6" t="s">
        <v>1318</v>
      </c>
      <c r="B3630" s="6" t="s">
        <v>1553</v>
      </c>
      <c r="J3630" s="8">
        <v>30850000</v>
      </c>
    </row>
    <row r="3631" spans="1:10" ht="20.100000000000001" customHeight="1" x14ac:dyDescent="0.25">
      <c r="A3631" s="5" t="s">
        <v>1555</v>
      </c>
      <c r="C3631" s="11" t="s">
        <v>9</v>
      </c>
      <c r="D3631" s="11" t="s">
        <v>11</v>
      </c>
      <c r="E3631" s="11" t="s">
        <v>41</v>
      </c>
      <c r="F3631" s="11" t="s">
        <v>12</v>
      </c>
      <c r="G3631" s="131" t="s">
        <v>50</v>
      </c>
      <c r="H3631" s="131"/>
      <c r="J3631" s="7">
        <v>2500000</v>
      </c>
    </row>
    <row r="3632" spans="1:10" ht="20.100000000000001" customHeight="1" x14ac:dyDescent="0.25">
      <c r="A3632" s="5" t="s">
        <v>1557</v>
      </c>
      <c r="C3632" s="11" t="s">
        <v>9</v>
      </c>
      <c r="D3632" s="11" t="s">
        <v>11</v>
      </c>
      <c r="E3632" s="11" t="s">
        <v>41</v>
      </c>
      <c r="F3632" s="11" t="s">
        <v>12</v>
      </c>
      <c r="G3632" s="131" t="s">
        <v>51</v>
      </c>
      <c r="H3632" s="131"/>
      <c r="J3632" s="7">
        <v>28350000</v>
      </c>
    </row>
    <row r="3633" spans="1:10" ht="20.100000000000001" customHeight="1" x14ac:dyDescent="0.25">
      <c r="A3633" s="6" t="s">
        <v>1572</v>
      </c>
      <c r="B3633" s="6" t="s">
        <v>1573</v>
      </c>
      <c r="J3633" s="8">
        <v>430000000</v>
      </c>
    </row>
    <row r="3634" spans="1:10" ht="20.100000000000001" customHeight="1" x14ac:dyDescent="0.25">
      <c r="A3634" s="5" t="s">
        <v>1574</v>
      </c>
      <c r="C3634" s="11" t="s">
        <v>9</v>
      </c>
      <c r="D3634" s="11" t="s">
        <v>11</v>
      </c>
      <c r="E3634" s="11" t="s">
        <v>41</v>
      </c>
      <c r="F3634" s="11" t="s">
        <v>12</v>
      </c>
      <c r="G3634" s="131" t="s">
        <v>1575</v>
      </c>
      <c r="H3634" s="131"/>
      <c r="J3634" s="7">
        <v>6000000</v>
      </c>
    </row>
    <row r="3635" spans="1:10" ht="30" customHeight="1" x14ac:dyDescent="0.25">
      <c r="A3635" s="5" t="s">
        <v>1577</v>
      </c>
      <c r="C3635" s="11" t="s">
        <v>9</v>
      </c>
      <c r="D3635" s="11" t="s">
        <v>11</v>
      </c>
      <c r="E3635" s="11" t="s">
        <v>41</v>
      </c>
      <c r="F3635" s="11" t="s">
        <v>12</v>
      </c>
      <c r="G3635" s="131" t="s">
        <v>1578</v>
      </c>
      <c r="H3635" s="131"/>
      <c r="J3635" s="7">
        <v>5000000</v>
      </c>
    </row>
    <row r="3636" spans="1:10" ht="20.100000000000001" customHeight="1" x14ac:dyDescent="0.25">
      <c r="A3636" s="5" t="s">
        <v>1580</v>
      </c>
      <c r="C3636" s="11" t="s">
        <v>9</v>
      </c>
      <c r="D3636" s="11" t="s">
        <v>11</v>
      </c>
      <c r="E3636" s="11" t="s">
        <v>41</v>
      </c>
      <c r="F3636" s="11" t="s">
        <v>12</v>
      </c>
      <c r="G3636" s="131" t="s">
        <v>1581</v>
      </c>
      <c r="H3636" s="131"/>
      <c r="J3636" s="7">
        <v>20000000</v>
      </c>
    </row>
    <row r="3637" spans="1:10" ht="20.100000000000001" customHeight="1" x14ac:dyDescent="0.25">
      <c r="A3637" s="5" t="s">
        <v>1582</v>
      </c>
      <c r="C3637" s="11" t="s">
        <v>9</v>
      </c>
      <c r="D3637" s="11" t="s">
        <v>11</v>
      </c>
      <c r="E3637" s="11" t="s">
        <v>41</v>
      </c>
      <c r="F3637" s="11" t="s">
        <v>12</v>
      </c>
      <c r="G3637" s="131" t="s">
        <v>52</v>
      </c>
      <c r="H3637" s="131"/>
      <c r="J3637" s="7">
        <v>100000000</v>
      </c>
    </row>
    <row r="3638" spans="1:10" ht="20.100000000000001" customHeight="1" x14ac:dyDescent="0.25">
      <c r="A3638" s="5" t="s">
        <v>1584</v>
      </c>
      <c r="C3638" s="11" t="s">
        <v>9</v>
      </c>
      <c r="D3638" s="11" t="s">
        <v>11</v>
      </c>
      <c r="E3638" s="11" t="s">
        <v>41</v>
      </c>
      <c r="F3638" s="11" t="s">
        <v>12</v>
      </c>
      <c r="G3638" s="131" t="s">
        <v>1585</v>
      </c>
      <c r="H3638" s="131"/>
      <c r="J3638" s="7">
        <v>20000000</v>
      </c>
    </row>
    <row r="3639" spans="1:10" ht="20.100000000000001" customHeight="1" x14ac:dyDescent="0.25">
      <c r="A3639" s="5" t="s">
        <v>1587</v>
      </c>
      <c r="C3639" s="11" t="s">
        <v>9</v>
      </c>
      <c r="D3639" s="11" t="s">
        <v>11</v>
      </c>
      <c r="E3639" s="11" t="s">
        <v>41</v>
      </c>
      <c r="F3639" s="11" t="s">
        <v>12</v>
      </c>
      <c r="G3639" s="131" t="s">
        <v>1588</v>
      </c>
      <c r="H3639" s="131"/>
      <c r="J3639" s="7">
        <v>260000000</v>
      </c>
    </row>
    <row r="3640" spans="1:10" ht="20.100000000000001" customHeight="1" x14ac:dyDescent="0.25">
      <c r="A3640" s="5" t="s">
        <v>1590</v>
      </c>
      <c r="C3640" s="11" t="s">
        <v>9</v>
      </c>
      <c r="D3640" s="11" t="s">
        <v>11</v>
      </c>
      <c r="E3640" s="11" t="s">
        <v>41</v>
      </c>
      <c r="F3640" s="11" t="s">
        <v>12</v>
      </c>
      <c r="G3640" s="131" t="s">
        <v>1591</v>
      </c>
      <c r="H3640" s="131"/>
      <c r="J3640" s="7">
        <v>5000000</v>
      </c>
    </row>
    <row r="3641" spans="1:10" ht="20.100000000000001" customHeight="1" x14ac:dyDescent="0.25">
      <c r="A3641" s="5" t="s">
        <v>1593</v>
      </c>
      <c r="C3641" s="11" t="s">
        <v>9</v>
      </c>
      <c r="D3641" s="11" t="s">
        <v>11</v>
      </c>
      <c r="E3641" s="11" t="s">
        <v>41</v>
      </c>
      <c r="F3641" s="11" t="s">
        <v>12</v>
      </c>
      <c r="G3641" s="131" t="s">
        <v>1594</v>
      </c>
      <c r="H3641" s="131"/>
      <c r="J3641" s="7">
        <v>14000000</v>
      </c>
    </row>
    <row r="3642" spans="1:10" ht="20.100000000000001" customHeight="1" x14ac:dyDescent="0.25">
      <c r="A3642" s="6" t="s">
        <v>1714</v>
      </c>
      <c r="B3642" s="6" t="s">
        <v>1715</v>
      </c>
      <c r="J3642" s="10">
        <v>609500000</v>
      </c>
    </row>
    <row r="3643" spans="1:10" ht="20.100000000000001" customHeight="1" x14ac:dyDescent="0.25">
      <c r="A3643" s="6" t="s">
        <v>1716</v>
      </c>
      <c r="B3643" s="6" t="s">
        <v>1717</v>
      </c>
      <c r="J3643" s="9">
        <v>544500000</v>
      </c>
    </row>
    <row r="3644" spans="1:10" ht="20.100000000000001" customHeight="1" x14ac:dyDescent="0.25">
      <c r="A3644" s="5" t="s">
        <v>1721</v>
      </c>
      <c r="C3644" s="11" t="s">
        <v>16</v>
      </c>
      <c r="D3644" s="11" t="s">
        <v>53</v>
      </c>
      <c r="E3644" s="11" t="s">
        <v>41</v>
      </c>
      <c r="F3644" s="11" t="s">
        <v>12</v>
      </c>
      <c r="G3644" s="131" t="s">
        <v>1722</v>
      </c>
      <c r="H3644" s="131"/>
      <c r="J3644" s="7">
        <v>178236043</v>
      </c>
    </row>
    <row r="3645" spans="1:10" ht="75" customHeight="1" x14ac:dyDescent="0.25">
      <c r="G3645" s="131" t="s">
        <v>7196</v>
      </c>
      <c r="H3645" s="131"/>
    </row>
    <row r="3646" spans="1:10" ht="20.100000000000001" customHeight="1" x14ac:dyDescent="0.25">
      <c r="A3646" s="5" t="s">
        <v>1723</v>
      </c>
      <c r="C3646" s="11" t="s">
        <v>16</v>
      </c>
      <c r="D3646" s="11" t="s">
        <v>53</v>
      </c>
      <c r="E3646" s="11" t="s">
        <v>41</v>
      </c>
      <c r="F3646" s="11" t="s">
        <v>12</v>
      </c>
      <c r="G3646" s="131" t="s">
        <v>55</v>
      </c>
      <c r="H3646" s="131"/>
      <c r="J3646" s="7">
        <v>70000000</v>
      </c>
    </row>
    <row r="3647" spans="1:10" ht="60" customHeight="1" x14ac:dyDescent="0.25">
      <c r="G3647" s="131" t="s">
        <v>7197</v>
      </c>
      <c r="H3647" s="131"/>
    </row>
    <row r="3648" spans="1:10" ht="20.100000000000001" customHeight="1" x14ac:dyDescent="0.25">
      <c r="A3648" s="5" t="s">
        <v>1724</v>
      </c>
      <c r="C3648" s="11" t="s">
        <v>16</v>
      </c>
      <c r="D3648" s="11" t="s">
        <v>53</v>
      </c>
      <c r="E3648" s="11" t="s">
        <v>41</v>
      </c>
      <c r="F3648" s="11" t="s">
        <v>12</v>
      </c>
      <c r="G3648" s="131" t="s">
        <v>7146</v>
      </c>
      <c r="H3648" s="131"/>
      <c r="J3648" s="7">
        <v>126263957</v>
      </c>
    </row>
    <row r="3649" spans="1:10" ht="75" customHeight="1" x14ac:dyDescent="0.25">
      <c r="G3649" s="131" t="s">
        <v>7198</v>
      </c>
      <c r="H3649" s="131"/>
    </row>
    <row r="3650" spans="1:10" ht="20.100000000000001" customHeight="1" x14ac:dyDescent="0.25">
      <c r="A3650" s="5" t="s">
        <v>1727</v>
      </c>
      <c r="C3650" s="11" t="s">
        <v>16</v>
      </c>
      <c r="D3650" s="11" t="s">
        <v>53</v>
      </c>
      <c r="E3650" s="11" t="s">
        <v>41</v>
      </c>
      <c r="F3650" s="11" t="s">
        <v>12</v>
      </c>
      <c r="G3650" s="131" t="s">
        <v>1728</v>
      </c>
      <c r="H3650" s="131"/>
      <c r="J3650" s="7">
        <v>120000000</v>
      </c>
    </row>
    <row r="3651" spans="1:10" ht="60" customHeight="1" x14ac:dyDescent="0.25">
      <c r="G3651" s="131" t="s">
        <v>7199</v>
      </c>
      <c r="H3651" s="131"/>
    </row>
    <row r="3652" spans="1:10" ht="20.100000000000001" customHeight="1" x14ac:dyDescent="0.25">
      <c r="A3652" s="5" t="s">
        <v>1729</v>
      </c>
      <c r="C3652" s="11" t="s">
        <v>16</v>
      </c>
      <c r="D3652" s="11" t="s">
        <v>53</v>
      </c>
      <c r="E3652" s="11" t="s">
        <v>41</v>
      </c>
      <c r="F3652" s="11" t="s">
        <v>12</v>
      </c>
      <c r="G3652" s="131" t="s">
        <v>7147</v>
      </c>
      <c r="H3652" s="131"/>
      <c r="J3652" s="7">
        <v>50000000</v>
      </c>
    </row>
    <row r="3653" spans="1:10" ht="60" customHeight="1" x14ac:dyDescent="0.25">
      <c r="G3653" s="131" t="s">
        <v>7200</v>
      </c>
      <c r="H3653" s="131"/>
    </row>
    <row r="3654" spans="1:10" ht="20.100000000000001" customHeight="1" x14ac:dyDescent="0.25">
      <c r="A3654" s="6" t="s">
        <v>1730</v>
      </c>
      <c r="B3654" s="6" t="s">
        <v>1731</v>
      </c>
      <c r="J3654" s="8">
        <v>65000000</v>
      </c>
    </row>
    <row r="3655" spans="1:10" ht="20.100000000000001" customHeight="1" x14ac:dyDescent="0.25">
      <c r="A3655" s="5" t="s">
        <v>1732</v>
      </c>
      <c r="C3655" s="11" t="s">
        <v>16</v>
      </c>
      <c r="D3655" s="11" t="s">
        <v>4820</v>
      </c>
      <c r="E3655" s="11" t="s">
        <v>41</v>
      </c>
      <c r="F3655" s="11" t="s">
        <v>12</v>
      </c>
      <c r="G3655" s="131" t="s">
        <v>87</v>
      </c>
      <c r="H3655" s="131"/>
      <c r="J3655" s="7">
        <v>65000000</v>
      </c>
    </row>
    <row r="3656" spans="1:10" ht="75" customHeight="1" x14ac:dyDescent="0.25">
      <c r="G3656" s="131" t="s">
        <v>7201</v>
      </c>
      <c r="H3656" s="131"/>
    </row>
    <row r="3657" spans="1:10" ht="20.100000000000001" customHeight="1" x14ac:dyDescent="0.25">
      <c r="A3657" s="6" t="s">
        <v>1759</v>
      </c>
      <c r="B3657" s="6" t="s">
        <v>1760</v>
      </c>
      <c r="J3657" s="10">
        <v>69408774</v>
      </c>
    </row>
    <row r="3658" spans="1:10" ht="20.100000000000001" customHeight="1" x14ac:dyDescent="0.25">
      <c r="A3658" s="6" t="s">
        <v>1761</v>
      </c>
      <c r="B3658" s="6" t="s">
        <v>1762</v>
      </c>
      <c r="J3658" s="12">
        <v>29408774</v>
      </c>
    </row>
    <row r="3659" spans="1:10" ht="20.100000000000001" customHeight="1" x14ac:dyDescent="0.25">
      <c r="A3659" s="6" t="s">
        <v>1767</v>
      </c>
      <c r="B3659" s="6" t="s">
        <v>7149</v>
      </c>
      <c r="J3659" s="9">
        <v>29408774</v>
      </c>
    </row>
    <row r="3660" spans="1:10" ht="20.100000000000001" customHeight="1" x14ac:dyDescent="0.25">
      <c r="A3660" s="5" t="s">
        <v>1767</v>
      </c>
      <c r="C3660" s="11" t="s">
        <v>9</v>
      </c>
      <c r="D3660" s="11" t="s">
        <v>41</v>
      </c>
      <c r="E3660" s="11" t="s">
        <v>41</v>
      </c>
      <c r="F3660" s="11" t="s">
        <v>1881</v>
      </c>
      <c r="G3660" s="131" t="s">
        <v>21</v>
      </c>
      <c r="H3660" s="131"/>
      <c r="J3660" s="7">
        <v>18763342</v>
      </c>
    </row>
    <row r="3661" spans="1:10" ht="60" customHeight="1" x14ac:dyDescent="0.25">
      <c r="G3661" s="131" t="s">
        <v>4802</v>
      </c>
      <c r="H3661" s="131"/>
    </row>
    <row r="3662" spans="1:10" ht="20.100000000000001" customHeight="1" x14ac:dyDescent="0.25">
      <c r="G3662" s="131" t="s">
        <v>2101</v>
      </c>
      <c r="H3662" s="131"/>
    </row>
    <row r="3663" spans="1:10" ht="20.100000000000001" customHeight="1" x14ac:dyDescent="0.25">
      <c r="A3663" s="5" t="s">
        <v>1767</v>
      </c>
      <c r="C3663" s="11" t="s">
        <v>9</v>
      </c>
      <c r="D3663" s="11" t="s">
        <v>41</v>
      </c>
      <c r="E3663" s="11" t="s">
        <v>41</v>
      </c>
      <c r="F3663" s="11" t="s">
        <v>1278</v>
      </c>
      <c r="G3663" s="131" t="s">
        <v>21</v>
      </c>
      <c r="H3663" s="131"/>
      <c r="J3663" s="7">
        <v>8087648</v>
      </c>
    </row>
    <row r="3664" spans="1:10" ht="60" customHeight="1" x14ac:dyDescent="0.25">
      <c r="G3664" s="131" t="s">
        <v>4803</v>
      </c>
      <c r="H3664" s="131"/>
    </row>
    <row r="3665" spans="1:10" ht="20.100000000000001" customHeight="1" x14ac:dyDescent="0.25">
      <c r="G3665" s="131" t="s">
        <v>2101</v>
      </c>
      <c r="H3665" s="131"/>
    </row>
    <row r="3666" spans="1:10" ht="20.100000000000001" customHeight="1" x14ac:dyDescent="0.25">
      <c r="A3666" s="5" t="s">
        <v>1767</v>
      </c>
      <c r="C3666" s="11" t="s">
        <v>9</v>
      </c>
      <c r="D3666" s="11" t="s">
        <v>41</v>
      </c>
      <c r="E3666" s="11" t="s">
        <v>41</v>
      </c>
      <c r="F3666" s="11" t="s">
        <v>1292</v>
      </c>
      <c r="G3666" s="131" t="s">
        <v>122</v>
      </c>
      <c r="H3666" s="131"/>
      <c r="J3666" s="7">
        <v>1787367</v>
      </c>
    </row>
    <row r="3667" spans="1:10" ht="75" customHeight="1" x14ac:dyDescent="0.25">
      <c r="G3667" s="131" t="s">
        <v>5451</v>
      </c>
      <c r="H3667" s="131"/>
    </row>
    <row r="3668" spans="1:10" ht="20.100000000000001" customHeight="1" x14ac:dyDescent="0.25">
      <c r="G3668" s="131" t="s">
        <v>2101</v>
      </c>
      <c r="H3668" s="131"/>
    </row>
    <row r="3669" spans="1:10" ht="20.100000000000001" customHeight="1" x14ac:dyDescent="0.25">
      <c r="A3669" s="5" t="s">
        <v>1767</v>
      </c>
      <c r="C3669" s="11" t="s">
        <v>9</v>
      </c>
      <c r="D3669" s="11" t="s">
        <v>41</v>
      </c>
      <c r="E3669" s="11" t="s">
        <v>41</v>
      </c>
      <c r="F3669" s="11" t="s">
        <v>1336</v>
      </c>
      <c r="G3669" s="131" t="s">
        <v>122</v>
      </c>
      <c r="H3669" s="131"/>
      <c r="J3669" s="7">
        <v>770417</v>
      </c>
    </row>
    <row r="3670" spans="1:10" ht="75" customHeight="1" x14ac:dyDescent="0.25">
      <c r="G3670" s="131" t="s">
        <v>5452</v>
      </c>
      <c r="H3670" s="131"/>
    </row>
    <row r="3671" spans="1:10" ht="20.100000000000001" customHeight="1" x14ac:dyDescent="0.25">
      <c r="G3671" s="131" t="s">
        <v>2101</v>
      </c>
      <c r="H3671" s="131"/>
    </row>
    <row r="3672" spans="1:10" ht="20.100000000000001" customHeight="1" x14ac:dyDescent="0.25">
      <c r="A3672" s="6" t="s">
        <v>1784</v>
      </c>
      <c r="B3672" s="6" t="s">
        <v>1785</v>
      </c>
      <c r="J3672" s="8">
        <v>37000000</v>
      </c>
    </row>
    <row r="3673" spans="1:10" ht="20.100000000000001" customHeight="1" x14ac:dyDescent="0.25">
      <c r="A3673" s="5" t="s">
        <v>1786</v>
      </c>
      <c r="C3673" s="11" t="s">
        <v>9</v>
      </c>
      <c r="D3673" s="11" t="s">
        <v>59</v>
      </c>
      <c r="E3673" s="11" t="s">
        <v>41</v>
      </c>
      <c r="F3673" s="11" t="s">
        <v>12</v>
      </c>
      <c r="G3673" s="131" t="s">
        <v>61</v>
      </c>
      <c r="H3673" s="131"/>
      <c r="J3673" s="7">
        <v>20000000</v>
      </c>
    </row>
    <row r="3674" spans="1:10" ht="20.100000000000001" customHeight="1" x14ac:dyDescent="0.25">
      <c r="A3674" s="5" t="s">
        <v>1792</v>
      </c>
      <c r="C3674" s="11" t="s">
        <v>9</v>
      </c>
      <c r="D3674" s="11" t="s">
        <v>59</v>
      </c>
      <c r="E3674" s="11" t="s">
        <v>41</v>
      </c>
      <c r="F3674" s="11" t="s">
        <v>12</v>
      </c>
      <c r="G3674" s="131" t="s">
        <v>7156</v>
      </c>
      <c r="H3674" s="131"/>
      <c r="J3674" s="7">
        <v>17000000</v>
      </c>
    </row>
    <row r="3675" spans="1:10" ht="15" customHeight="1" x14ac:dyDescent="0.25">
      <c r="G3675" s="131" t="s">
        <v>4341</v>
      </c>
      <c r="H3675" s="131"/>
    </row>
    <row r="3676" spans="1:10" ht="20.100000000000001" customHeight="1" x14ac:dyDescent="0.25">
      <c r="A3676" s="6" t="s">
        <v>1803</v>
      </c>
      <c r="B3676" s="6" t="s">
        <v>3416</v>
      </c>
      <c r="J3676" s="8">
        <v>3000000</v>
      </c>
    </row>
    <row r="3677" spans="1:10" ht="20.100000000000001" customHeight="1" x14ac:dyDescent="0.25">
      <c r="A3677" s="5" t="s">
        <v>1804</v>
      </c>
      <c r="C3677" s="11" t="s">
        <v>9</v>
      </c>
      <c r="D3677" s="11" t="s">
        <v>59</v>
      </c>
      <c r="E3677" s="11" t="s">
        <v>41</v>
      </c>
      <c r="F3677" s="11" t="s">
        <v>12</v>
      </c>
      <c r="G3677" s="131" t="s">
        <v>62</v>
      </c>
      <c r="H3677" s="131"/>
      <c r="J3677" s="7">
        <v>3000000</v>
      </c>
    </row>
    <row r="3678" spans="1:10" ht="30" customHeight="1" x14ac:dyDescent="0.25">
      <c r="G3678" s="131" t="s">
        <v>4342</v>
      </c>
      <c r="H3678" s="131"/>
    </row>
    <row r="3680" spans="1:10" x14ac:dyDescent="0.25">
      <c r="A3680" s="13" t="s">
        <v>4903</v>
      </c>
    </row>
    <row r="3682" spans="1:10" x14ac:dyDescent="0.25">
      <c r="A3682" s="132" t="s">
        <v>2092</v>
      </c>
      <c r="B3682" s="132"/>
      <c r="C3682" s="132"/>
      <c r="D3682" s="132"/>
      <c r="E3682" s="132"/>
      <c r="F3682" s="132"/>
      <c r="G3682" s="132"/>
      <c r="H3682" s="132"/>
      <c r="I3682" s="132"/>
      <c r="J3682" s="132"/>
    </row>
    <row r="3684" spans="1:10" x14ac:dyDescent="0.25">
      <c r="D3684" s="6" t="s">
        <v>2140</v>
      </c>
      <c r="E3684" s="6" t="s">
        <v>2100</v>
      </c>
    </row>
    <row r="3685" spans="1:10" ht="15.75" thickBot="1" x14ac:dyDescent="0.3">
      <c r="F3685" s="6" t="s">
        <v>2103</v>
      </c>
      <c r="J3685" s="14">
        <v>197515958000</v>
      </c>
    </row>
    <row r="3686" spans="1:10" x14ac:dyDescent="0.25">
      <c r="D3686" s="5" t="s">
        <v>9</v>
      </c>
      <c r="E3686" s="5" t="s">
        <v>2139</v>
      </c>
      <c r="J3686" s="7">
        <v>181820383033</v>
      </c>
    </row>
    <row r="3687" spans="1:10" x14ac:dyDescent="0.25">
      <c r="D3687" s="5" t="s">
        <v>16</v>
      </c>
      <c r="E3687" s="5" t="s">
        <v>2145</v>
      </c>
      <c r="J3687" s="7">
        <v>15695574967</v>
      </c>
    </row>
    <row r="3690" spans="1:10" x14ac:dyDescent="0.25">
      <c r="A3690" s="132" t="s">
        <v>2091</v>
      </c>
      <c r="B3690" s="132"/>
      <c r="C3690" s="132"/>
      <c r="D3690" s="132"/>
      <c r="E3690" s="132"/>
      <c r="F3690" s="132"/>
      <c r="G3690" s="132"/>
      <c r="H3690" s="132"/>
      <c r="I3690" s="132"/>
      <c r="J3690" s="132"/>
    </row>
    <row r="3691" spans="1:10" x14ac:dyDescent="0.25">
      <c r="A3691" s="86" t="s">
        <v>2097</v>
      </c>
      <c r="C3691" s="86" t="s">
        <v>2098</v>
      </c>
      <c r="D3691" s="86" t="s">
        <v>3</v>
      </c>
      <c r="E3691" s="86" t="s">
        <v>2099</v>
      </c>
      <c r="F3691" s="86" t="s">
        <v>1880</v>
      </c>
      <c r="G3691" s="6" t="s">
        <v>2100</v>
      </c>
      <c r="J3691" s="86" t="s">
        <v>8713</v>
      </c>
    </row>
    <row r="3693" spans="1:10" ht="15.75" thickBot="1" x14ac:dyDescent="0.3">
      <c r="G3693" s="13" t="s">
        <v>2103</v>
      </c>
      <c r="J3693" s="14">
        <v>197515958000</v>
      </c>
    </row>
    <row r="3694" spans="1:10" ht="20.100000000000001" customHeight="1" x14ac:dyDescent="0.25">
      <c r="A3694" s="6" t="s">
        <v>1232</v>
      </c>
      <c r="B3694" s="6" t="s">
        <v>1233</v>
      </c>
      <c r="J3694" s="10">
        <v>152350392982</v>
      </c>
    </row>
    <row r="3695" spans="1:10" ht="20.100000000000001" customHeight="1" x14ac:dyDescent="0.25">
      <c r="A3695" s="6" t="s">
        <v>9</v>
      </c>
      <c r="B3695" s="6" t="s">
        <v>1237</v>
      </c>
      <c r="J3695" s="9">
        <v>61117989358</v>
      </c>
    </row>
    <row r="3696" spans="1:10" ht="20.100000000000001" customHeight="1" x14ac:dyDescent="0.25">
      <c r="A3696" s="5" t="s">
        <v>1240</v>
      </c>
      <c r="C3696" s="11" t="s">
        <v>9</v>
      </c>
      <c r="D3696" s="11" t="s">
        <v>10</v>
      </c>
      <c r="E3696" s="11" t="s">
        <v>41</v>
      </c>
      <c r="F3696" s="11" t="s">
        <v>12</v>
      </c>
      <c r="G3696" s="131" t="s">
        <v>7116</v>
      </c>
      <c r="H3696" s="131"/>
      <c r="J3696" s="7">
        <v>61117989358</v>
      </c>
    </row>
    <row r="3697" spans="1:10" ht="60" customHeight="1" x14ac:dyDescent="0.25">
      <c r="G3697" s="131" t="s">
        <v>7202</v>
      </c>
      <c r="H3697" s="131"/>
    </row>
    <row r="3698" spans="1:10" ht="20.100000000000001" customHeight="1" x14ac:dyDescent="0.25">
      <c r="A3698" s="6" t="s">
        <v>1257</v>
      </c>
      <c r="B3698" s="6" t="s">
        <v>1258</v>
      </c>
      <c r="J3698" s="8">
        <v>13992307798</v>
      </c>
    </row>
    <row r="3699" spans="1:10" ht="20.100000000000001" customHeight="1" x14ac:dyDescent="0.25">
      <c r="A3699" s="5" t="s">
        <v>1261</v>
      </c>
      <c r="C3699" s="11" t="s">
        <v>9</v>
      </c>
      <c r="D3699" s="11" t="s">
        <v>10</v>
      </c>
      <c r="E3699" s="11" t="s">
        <v>41</v>
      </c>
      <c r="F3699" s="11" t="s">
        <v>12</v>
      </c>
      <c r="G3699" s="131" t="s">
        <v>13</v>
      </c>
      <c r="H3699" s="131"/>
      <c r="J3699" s="7">
        <v>100000000</v>
      </c>
    </row>
    <row r="3700" spans="1:10" ht="20.100000000000001" customHeight="1" x14ac:dyDescent="0.25">
      <c r="A3700" s="5" t="s">
        <v>1269</v>
      </c>
      <c r="C3700" s="11" t="s">
        <v>9</v>
      </c>
      <c r="D3700" s="11" t="s">
        <v>10</v>
      </c>
      <c r="E3700" s="11" t="s">
        <v>41</v>
      </c>
      <c r="F3700" s="11" t="s">
        <v>12</v>
      </c>
      <c r="G3700" s="131" t="s">
        <v>117</v>
      </c>
      <c r="H3700" s="131"/>
      <c r="J3700" s="7">
        <v>13892307798</v>
      </c>
    </row>
    <row r="3701" spans="1:10" ht="60" customHeight="1" x14ac:dyDescent="0.25">
      <c r="G3701" s="131" t="s">
        <v>7203</v>
      </c>
      <c r="H3701" s="131"/>
    </row>
    <row r="3702" spans="1:10" ht="20.100000000000001" customHeight="1" x14ac:dyDescent="0.25">
      <c r="A3702" s="6" t="s">
        <v>1279</v>
      </c>
      <c r="B3702" s="6" t="s">
        <v>1280</v>
      </c>
      <c r="J3702" s="8">
        <v>53667269988</v>
      </c>
    </row>
    <row r="3703" spans="1:10" ht="20.100000000000001" customHeight="1" x14ac:dyDescent="0.25">
      <c r="A3703" s="5" t="s">
        <v>1282</v>
      </c>
      <c r="C3703" s="11" t="s">
        <v>9</v>
      </c>
      <c r="D3703" s="11" t="s">
        <v>10</v>
      </c>
      <c r="E3703" s="11" t="s">
        <v>41</v>
      </c>
      <c r="F3703" s="11" t="s">
        <v>12</v>
      </c>
      <c r="G3703" s="131" t="s">
        <v>1283</v>
      </c>
      <c r="H3703" s="131"/>
      <c r="J3703" s="7">
        <v>15943622223</v>
      </c>
    </row>
    <row r="3704" spans="1:10" ht="20.100000000000001" customHeight="1" x14ac:dyDescent="0.25">
      <c r="A3704" s="5" t="s">
        <v>1286</v>
      </c>
      <c r="C3704" s="11" t="s">
        <v>9</v>
      </c>
      <c r="D3704" s="11" t="s">
        <v>10</v>
      </c>
      <c r="E3704" s="11" t="s">
        <v>41</v>
      </c>
      <c r="F3704" s="11" t="s">
        <v>12</v>
      </c>
      <c r="G3704" s="131" t="s">
        <v>1287</v>
      </c>
      <c r="H3704" s="131"/>
      <c r="J3704" s="7">
        <v>643777000</v>
      </c>
    </row>
    <row r="3705" spans="1:10" ht="20.100000000000001" customHeight="1" x14ac:dyDescent="0.25">
      <c r="A3705" s="5" t="s">
        <v>1290</v>
      </c>
      <c r="C3705" s="11" t="s">
        <v>16</v>
      </c>
      <c r="D3705" s="11" t="s">
        <v>10</v>
      </c>
      <c r="E3705" s="11" t="s">
        <v>41</v>
      </c>
      <c r="F3705" s="11" t="s">
        <v>12</v>
      </c>
      <c r="G3705" s="131" t="s">
        <v>17</v>
      </c>
      <c r="H3705" s="131"/>
      <c r="J3705" s="7">
        <v>9738074967</v>
      </c>
    </row>
    <row r="3706" spans="1:10" ht="60" customHeight="1" x14ac:dyDescent="0.25">
      <c r="G3706" s="131" t="s">
        <v>7204</v>
      </c>
      <c r="H3706" s="131"/>
    </row>
    <row r="3707" spans="1:10" ht="20.100000000000001" customHeight="1" x14ac:dyDescent="0.25">
      <c r="A3707" s="5" t="s">
        <v>1293</v>
      </c>
      <c r="C3707" s="11" t="s">
        <v>9</v>
      </c>
      <c r="D3707" s="11" t="s">
        <v>10</v>
      </c>
      <c r="E3707" s="11" t="s">
        <v>41</v>
      </c>
      <c r="F3707" s="11" t="s">
        <v>12</v>
      </c>
      <c r="G3707" s="131" t="s">
        <v>18</v>
      </c>
      <c r="H3707" s="131"/>
      <c r="J3707" s="7">
        <v>7878083000</v>
      </c>
    </row>
    <row r="3708" spans="1:10" ht="30" customHeight="1" x14ac:dyDescent="0.25">
      <c r="G3708" s="131" t="s">
        <v>5830</v>
      </c>
      <c r="H3708" s="131"/>
    </row>
    <row r="3709" spans="1:10" ht="20.100000000000001" customHeight="1" x14ac:dyDescent="0.25">
      <c r="A3709" s="5" t="s">
        <v>1296</v>
      </c>
      <c r="C3709" s="11" t="s">
        <v>9</v>
      </c>
      <c r="D3709" s="11" t="s">
        <v>10</v>
      </c>
      <c r="E3709" s="11" t="s">
        <v>41</v>
      </c>
      <c r="F3709" s="11" t="s">
        <v>12</v>
      </c>
      <c r="G3709" s="131" t="s">
        <v>19</v>
      </c>
      <c r="H3709" s="131"/>
      <c r="J3709" s="7">
        <v>19463712798</v>
      </c>
    </row>
    <row r="3710" spans="1:10" ht="60" customHeight="1" x14ac:dyDescent="0.25">
      <c r="G3710" s="131" t="s">
        <v>7205</v>
      </c>
      <c r="H3710" s="131"/>
    </row>
    <row r="3711" spans="1:10" ht="20.100000000000001" customHeight="1" x14ac:dyDescent="0.25">
      <c r="A3711" s="6" t="s">
        <v>1299</v>
      </c>
      <c r="B3711" s="6" t="s">
        <v>1300</v>
      </c>
      <c r="J3711" s="10">
        <v>11606350487</v>
      </c>
    </row>
    <row r="3712" spans="1:10" ht="20.100000000000001" customHeight="1" x14ac:dyDescent="0.25">
      <c r="A3712" s="6" t="s">
        <v>1303</v>
      </c>
      <c r="B3712" s="6" t="s">
        <v>7118</v>
      </c>
      <c r="J3712" s="9">
        <v>11011153026</v>
      </c>
    </row>
    <row r="3713" spans="1:10" ht="20.100000000000001" customHeight="1" x14ac:dyDescent="0.25">
      <c r="A3713" s="5" t="s">
        <v>1303</v>
      </c>
      <c r="C3713" s="11" t="s">
        <v>9</v>
      </c>
      <c r="D3713" s="11" t="s">
        <v>20</v>
      </c>
      <c r="E3713" s="11" t="s">
        <v>41</v>
      </c>
      <c r="F3713" s="11" t="s">
        <v>1881</v>
      </c>
      <c r="G3713" s="131" t="s">
        <v>21</v>
      </c>
      <c r="H3713" s="131"/>
      <c r="J3713" s="7">
        <v>11011153026</v>
      </c>
    </row>
    <row r="3714" spans="1:10" ht="75" customHeight="1" x14ac:dyDescent="0.25">
      <c r="G3714" s="131" t="s">
        <v>7206</v>
      </c>
      <c r="H3714" s="131"/>
    </row>
    <row r="3715" spans="1:10" ht="20.100000000000001" customHeight="1" x14ac:dyDescent="0.25">
      <c r="G3715" s="131" t="s">
        <v>2101</v>
      </c>
      <c r="H3715" s="131"/>
    </row>
    <row r="3716" spans="1:10" ht="20.100000000000001" customHeight="1" x14ac:dyDescent="0.25">
      <c r="A3716" s="6" t="s">
        <v>1316</v>
      </c>
      <c r="B3716" s="6" t="s">
        <v>7122</v>
      </c>
      <c r="J3716" s="8">
        <v>595197461</v>
      </c>
    </row>
    <row r="3717" spans="1:10" ht="20.100000000000001" customHeight="1" x14ac:dyDescent="0.25">
      <c r="A3717" s="5" t="s">
        <v>1316</v>
      </c>
      <c r="C3717" s="11" t="s">
        <v>9</v>
      </c>
      <c r="D3717" s="11" t="s">
        <v>20</v>
      </c>
      <c r="E3717" s="11" t="s">
        <v>41</v>
      </c>
      <c r="F3717" s="11" t="s">
        <v>1881</v>
      </c>
      <c r="G3717" s="131" t="s">
        <v>23</v>
      </c>
      <c r="H3717" s="131"/>
      <c r="J3717" s="7">
        <v>595197461</v>
      </c>
    </row>
    <row r="3718" spans="1:10" ht="75" customHeight="1" x14ac:dyDescent="0.25">
      <c r="G3718" s="131" t="s">
        <v>7207</v>
      </c>
      <c r="H3718" s="131"/>
    </row>
    <row r="3719" spans="1:10" ht="20.100000000000001" customHeight="1" x14ac:dyDescent="0.25">
      <c r="G3719" s="131" t="s">
        <v>2102</v>
      </c>
      <c r="H3719" s="131"/>
    </row>
    <row r="3720" spans="1:10" ht="20.100000000000001" customHeight="1" x14ac:dyDescent="0.25">
      <c r="A3720" s="6" t="s">
        <v>1319</v>
      </c>
      <c r="B3720" s="6" t="s">
        <v>1320</v>
      </c>
      <c r="J3720" s="10">
        <v>11966475351</v>
      </c>
    </row>
    <row r="3721" spans="1:10" ht="20.100000000000001" customHeight="1" x14ac:dyDescent="0.25">
      <c r="A3721" s="6" t="s">
        <v>1322</v>
      </c>
      <c r="B3721" s="6" t="s">
        <v>7123</v>
      </c>
      <c r="J3721" s="9">
        <v>6047206203</v>
      </c>
    </row>
    <row r="3722" spans="1:10" ht="20.100000000000001" customHeight="1" x14ac:dyDescent="0.25">
      <c r="A3722" s="5" t="s">
        <v>1322</v>
      </c>
      <c r="C3722" s="11" t="s">
        <v>9</v>
      </c>
      <c r="D3722" s="11" t="s">
        <v>20</v>
      </c>
      <c r="E3722" s="11" t="s">
        <v>41</v>
      </c>
      <c r="F3722" s="11" t="s">
        <v>1881</v>
      </c>
      <c r="G3722" s="131" t="s">
        <v>21</v>
      </c>
      <c r="H3722" s="131"/>
      <c r="J3722" s="7">
        <v>6047206203</v>
      </c>
    </row>
    <row r="3723" spans="1:10" ht="75" customHeight="1" x14ac:dyDescent="0.25">
      <c r="G3723" s="131" t="s">
        <v>7208</v>
      </c>
      <c r="H3723" s="131"/>
    </row>
    <row r="3724" spans="1:10" ht="20.100000000000001" customHeight="1" x14ac:dyDescent="0.25">
      <c r="G3724" s="131" t="s">
        <v>2101</v>
      </c>
      <c r="H3724" s="131"/>
    </row>
    <row r="3725" spans="1:10" ht="20.100000000000001" customHeight="1" x14ac:dyDescent="0.25">
      <c r="A3725" s="6" t="s">
        <v>1324</v>
      </c>
      <c r="B3725" s="6" t="s">
        <v>7124</v>
      </c>
      <c r="J3725" s="8">
        <v>1785592383</v>
      </c>
    </row>
    <row r="3726" spans="1:10" ht="20.100000000000001" customHeight="1" x14ac:dyDescent="0.25">
      <c r="A3726" s="5" t="s">
        <v>1324</v>
      </c>
      <c r="C3726" s="11" t="s">
        <v>9</v>
      </c>
      <c r="D3726" s="11" t="s">
        <v>20</v>
      </c>
      <c r="E3726" s="11" t="s">
        <v>41</v>
      </c>
      <c r="F3726" s="11" t="s">
        <v>1881</v>
      </c>
      <c r="G3726" s="131" t="s">
        <v>21</v>
      </c>
      <c r="H3726" s="131"/>
      <c r="J3726" s="7">
        <v>1785592383</v>
      </c>
    </row>
    <row r="3727" spans="1:10" ht="75" customHeight="1" x14ac:dyDescent="0.25">
      <c r="G3727" s="131" t="s">
        <v>7209</v>
      </c>
      <c r="H3727" s="131"/>
    </row>
    <row r="3728" spans="1:10" ht="20.100000000000001" customHeight="1" x14ac:dyDescent="0.25">
      <c r="G3728" s="131" t="s">
        <v>2101</v>
      </c>
      <c r="H3728" s="131"/>
    </row>
    <row r="3729" spans="1:10" ht="20.100000000000001" customHeight="1" x14ac:dyDescent="0.25">
      <c r="A3729" s="6" t="s">
        <v>1326</v>
      </c>
      <c r="B3729" s="6" t="s">
        <v>7125</v>
      </c>
      <c r="J3729" s="8">
        <v>3571184765</v>
      </c>
    </row>
    <row r="3730" spans="1:10" ht="20.100000000000001" customHeight="1" x14ac:dyDescent="0.25">
      <c r="A3730" s="5" t="s">
        <v>1326</v>
      </c>
      <c r="C3730" s="11" t="s">
        <v>9</v>
      </c>
      <c r="D3730" s="11" t="s">
        <v>20</v>
      </c>
      <c r="E3730" s="11" t="s">
        <v>41</v>
      </c>
      <c r="F3730" s="11" t="s">
        <v>1881</v>
      </c>
      <c r="G3730" s="131" t="s">
        <v>21</v>
      </c>
      <c r="H3730" s="131"/>
      <c r="J3730" s="7">
        <v>3571184765</v>
      </c>
    </row>
    <row r="3731" spans="1:10" ht="75" customHeight="1" x14ac:dyDescent="0.25">
      <c r="G3731" s="131" t="s">
        <v>7210</v>
      </c>
      <c r="H3731" s="131"/>
    </row>
    <row r="3732" spans="1:10" ht="20.100000000000001" customHeight="1" x14ac:dyDescent="0.25">
      <c r="G3732" s="131" t="s">
        <v>2101</v>
      </c>
      <c r="H3732" s="131"/>
    </row>
    <row r="3733" spans="1:10" ht="20.100000000000001" customHeight="1" x14ac:dyDescent="0.25">
      <c r="A3733" s="6" t="s">
        <v>1331</v>
      </c>
      <c r="B3733" s="6" t="s">
        <v>1332</v>
      </c>
      <c r="J3733" s="8">
        <v>562492000</v>
      </c>
    </row>
    <row r="3734" spans="1:10" ht="30" customHeight="1" x14ac:dyDescent="0.25">
      <c r="A3734" s="5" t="s">
        <v>1331</v>
      </c>
      <c r="C3734" s="11" t="s">
        <v>9</v>
      </c>
      <c r="D3734" s="11" t="s">
        <v>20</v>
      </c>
      <c r="E3734" s="11" t="s">
        <v>41</v>
      </c>
      <c r="F3734" s="11" t="s">
        <v>1881</v>
      </c>
      <c r="G3734" s="131" t="s">
        <v>446</v>
      </c>
      <c r="H3734" s="131"/>
      <c r="J3734" s="7">
        <v>562492000</v>
      </c>
    </row>
    <row r="3735" spans="1:10" ht="30" customHeight="1" x14ac:dyDescent="0.25">
      <c r="G3735" s="131" t="s">
        <v>4849</v>
      </c>
      <c r="H3735" s="131"/>
    </row>
    <row r="3736" spans="1:10" ht="20.100000000000001" customHeight="1" x14ac:dyDescent="0.25">
      <c r="G3736" s="131" t="s">
        <v>4857</v>
      </c>
      <c r="H3736" s="131"/>
    </row>
    <row r="3737" spans="1:10" ht="20.100000000000001" customHeight="1" x14ac:dyDescent="0.25">
      <c r="A3737" s="6" t="s">
        <v>1344</v>
      </c>
      <c r="B3737" s="6" t="s">
        <v>1345</v>
      </c>
      <c r="J3737" s="10">
        <v>16975579686</v>
      </c>
    </row>
    <row r="3738" spans="1:10" ht="20.100000000000001" customHeight="1" x14ac:dyDescent="0.25">
      <c r="A3738" s="6" t="s">
        <v>1231</v>
      </c>
      <c r="B3738" s="6" t="s">
        <v>3252</v>
      </c>
      <c r="J3738" s="9">
        <v>2696364569</v>
      </c>
    </row>
    <row r="3739" spans="1:10" ht="20.100000000000001" customHeight="1" x14ac:dyDescent="0.25">
      <c r="A3739" s="5" t="s">
        <v>1349</v>
      </c>
      <c r="C3739" s="11" t="s">
        <v>9</v>
      </c>
      <c r="D3739" s="11" t="s">
        <v>11</v>
      </c>
      <c r="E3739" s="11" t="s">
        <v>41</v>
      </c>
      <c r="F3739" s="11" t="s">
        <v>12</v>
      </c>
      <c r="G3739" s="131" t="s">
        <v>30</v>
      </c>
      <c r="H3739" s="131"/>
      <c r="J3739" s="7">
        <v>2680364569</v>
      </c>
    </row>
    <row r="3740" spans="1:10" ht="20.100000000000001" customHeight="1" x14ac:dyDescent="0.25">
      <c r="A3740" s="5" t="s">
        <v>1351</v>
      </c>
      <c r="C3740" s="11" t="s">
        <v>9</v>
      </c>
      <c r="D3740" s="11" t="s">
        <v>11</v>
      </c>
      <c r="E3740" s="11" t="s">
        <v>41</v>
      </c>
      <c r="F3740" s="11" t="s">
        <v>12</v>
      </c>
      <c r="G3740" s="131" t="s">
        <v>31</v>
      </c>
      <c r="H3740" s="131"/>
      <c r="J3740" s="7">
        <v>1000000</v>
      </c>
    </row>
    <row r="3741" spans="1:10" ht="20.100000000000001" customHeight="1" x14ac:dyDescent="0.25">
      <c r="A3741" s="5" t="s">
        <v>1358</v>
      </c>
      <c r="C3741" s="11" t="s">
        <v>9</v>
      </c>
      <c r="D3741" s="11" t="s">
        <v>11</v>
      </c>
      <c r="E3741" s="11" t="s">
        <v>41</v>
      </c>
      <c r="F3741" s="11" t="s">
        <v>12</v>
      </c>
      <c r="G3741" s="131" t="s">
        <v>32</v>
      </c>
      <c r="H3741" s="131"/>
      <c r="J3741" s="7">
        <v>15000000</v>
      </c>
    </row>
    <row r="3742" spans="1:10" ht="30" customHeight="1" x14ac:dyDescent="0.25">
      <c r="G3742" s="131" t="s">
        <v>4587</v>
      </c>
      <c r="H3742" s="131"/>
    </row>
    <row r="3743" spans="1:10" ht="20.100000000000001" customHeight="1" x14ac:dyDescent="0.25">
      <c r="A3743" s="6" t="s">
        <v>1239</v>
      </c>
      <c r="B3743" s="6" t="s">
        <v>1360</v>
      </c>
      <c r="J3743" s="8">
        <v>3538010920</v>
      </c>
    </row>
    <row r="3744" spans="1:10" ht="20.100000000000001" customHeight="1" x14ac:dyDescent="0.25">
      <c r="A3744" s="5" t="s">
        <v>1361</v>
      </c>
      <c r="C3744" s="11" t="s">
        <v>9</v>
      </c>
      <c r="D3744" s="11" t="s">
        <v>11</v>
      </c>
      <c r="E3744" s="11" t="s">
        <v>41</v>
      </c>
      <c r="F3744" s="11" t="s">
        <v>12</v>
      </c>
      <c r="G3744" s="131" t="s">
        <v>7127</v>
      </c>
      <c r="H3744" s="131"/>
      <c r="J3744" s="7">
        <v>583180091</v>
      </c>
    </row>
    <row r="3745" spans="1:10" ht="20.100000000000001" customHeight="1" x14ac:dyDescent="0.25">
      <c r="A3745" s="5" t="s">
        <v>1364</v>
      </c>
      <c r="C3745" s="11" t="s">
        <v>9</v>
      </c>
      <c r="D3745" s="11" t="s">
        <v>11</v>
      </c>
      <c r="E3745" s="11" t="s">
        <v>41</v>
      </c>
      <c r="F3745" s="11" t="s">
        <v>12</v>
      </c>
      <c r="G3745" s="131" t="s">
        <v>1365</v>
      </c>
      <c r="H3745" s="131"/>
      <c r="J3745" s="7">
        <v>791620273</v>
      </c>
    </row>
    <row r="3746" spans="1:10" ht="20.100000000000001" customHeight="1" x14ac:dyDescent="0.25">
      <c r="A3746" s="5" t="s">
        <v>1367</v>
      </c>
      <c r="C3746" s="11" t="s">
        <v>9</v>
      </c>
      <c r="D3746" s="11" t="s">
        <v>11</v>
      </c>
      <c r="E3746" s="11" t="s">
        <v>41</v>
      </c>
      <c r="F3746" s="11" t="s">
        <v>12</v>
      </c>
      <c r="G3746" s="131" t="s">
        <v>33</v>
      </c>
      <c r="H3746" s="131"/>
      <c r="J3746" s="7">
        <v>45362611</v>
      </c>
    </row>
    <row r="3747" spans="1:10" ht="20.100000000000001" customHeight="1" x14ac:dyDescent="0.25">
      <c r="A3747" s="5" t="s">
        <v>1369</v>
      </c>
      <c r="C3747" s="11" t="s">
        <v>9</v>
      </c>
      <c r="D3747" s="11" t="s">
        <v>11</v>
      </c>
      <c r="E3747" s="11" t="s">
        <v>41</v>
      </c>
      <c r="F3747" s="11" t="s">
        <v>12</v>
      </c>
      <c r="G3747" s="131" t="s">
        <v>34</v>
      </c>
      <c r="H3747" s="131"/>
      <c r="J3747" s="7">
        <v>2098551876</v>
      </c>
    </row>
    <row r="3748" spans="1:10" ht="20.100000000000001" customHeight="1" x14ac:dyDescent="0.25">
      <c r="A3748" s="5" t="s">
        <v>1371</v>
      </c>
      <c r="C3748" s="11" t="s">
        <v>9</v>
      </c>
      <c r="D3748" s="11" t="s">
        <v>11</v>
      </c>
      <c r="E3748" s="11" t="s">
        <v>41</v>
      </c>
      <c r="F3748" s="11" t="s">
        <v>12</v>
      </c>
      <c r="G3748" s="131" t="s">
        <v>7128</v>
      </c>
      <c r="H3748" s="131"/>
      <c r="J3748" s="7">
        <v>19296069</v>
      </c>
    </row>
    <row r="3749" spans="1:10" ht="15" customHeight="1" x14ac:dyDescent="0.25">
      <c r="G3749" s="131" t="s">
        <v>4344</v>
      </c>
      <c r="H3749" s="131"/>
    </row>
    <row r="3750" spans="1:10" ht="20.100000000000001" customHeight="1" x14ac:dyDescent="0.25">
      <c r="A3750" s="6" t="s">
        <v>1249</v>
      </c>
      <c r="B3750" s="6" t="s">
        <v>1373</v>
      </c>
      <c r="J3750" s="8">
        <v>1654000000</v>
      </c>
    </row>
    <row r="3751" spans="1:10" ht="20.100000000000001" customHeight="1" x14ac:dyDescent="0.25">
      <c r="A3751" s="5" t="s">
        <v>1376</v>
      </c>
      <c r="C3751" s="11" t="s">
        <v>9</v>
      </c>
      <c r="D3751" s="11" t="s">
        <v>11</v>
      </c>
      <c r="E3751" s="11" t="s">
        <v>41</v>
      </c>
      <c r="F3751" s="11" t="s">
        <v>12</v>
      </c>
      <c r="G3751" s="131" t="s">
        <v>3480</v>
      </c>
      <c r="H3751" s="131"/>
      <c r="J3751" s="7">
        <v>80000000</v>
      </c>
    </row>
    <row r="3752" spans="1:10" ht="20.100000000000001" customHeight="1" x14ac:dyDescent="0.25">
      <c r="A3752" s="5" t="s">
        <v>1380</v>
      </c>
      <c r="C3752" s="11" t="s">
        <v>9</v>
      </c>
      <c r="D3752" s="11" t="s">
        <v>11</v>
      </c>
      <c r="E3752" s="11" t="s">
        <v>41</v>
      </c>
      <c r="F3752" s="11" t="s">
        <v>12</v>
      </c>
      <c r="G3752" s="131" t="s">
        <v>1381</v>
      </c>
      <c r="H3752" s="131"/>
      <c r="J3752" s="7">
        <v>62000000</v>
      </c>
    </row>
    <row r="3753" spans="1:10" ht="20.100000000000001" customHeight="1" x14ac:dyDescent="0.25">
      <c r="A3753" s="5" t="s">
        <v>1384</v>
      </c>
      <c r="C3753" s="11" t="s">
        <v>9</v>
      </c>
      <c r="D3753" s="11" t="s">
        <v>11</v>
      </c>
      <c r="E3753" s="11" t="s">
        <v>41</v>
      </c>
      <c r="F3753" s="11" t="s">
        <v>12</v>
      </c>
      <c r="G3753" s="131" t="s">
        <v>35</v>
      </c>
      <c r="H3753" s="131"/>
      <c r="J3753" s="7">
        <v>11000000</v>
      </c>
    </row>
    <row r="3754" spans="1:10" ht="30" customHeight="1" x14ac:dyDescent="0.25">
      <c r="A3754" s="5" t="s">
        <v>1388</v>
      </c>
      <c r="C3754" s="11" t="s">
        <v>9</v>
      </c>
      <c r="D3754" s="11" t="s">
        <v>11</v>
      </c>
      <c r="E3754" s="11" t="s">
        <v>41</v>
      </c>
      <c r="F3754" s="11" t="s">
        <v>12</v>
      </c>
      <c r="G3754" s="131" t="s">
        <v>1389</v>
      </c>
      <c r="H3754" s="131"/>
      <c r="J3754" s="7">
        <v>1500000000</v>
      </c>
    </row>
    <row r="3755" spans="1:10" ht="45" customHeight="1" x14ac:dyDescent="0.25">
      <c r="G3755" s="131" t="s">
        <v>5837</v>
      </c>
      <c r="H3755" s="131"/>
    </row>
    <row r="3756" spans="1:10" ht="20.100000000000001" customHeight="1" x14ac:dyDescent="0.25">
      <c r="A3756" s="5" t="s">
        <v>1391</v>
      </c>
      <c r="C3756" s="11" t="s">
        <v>9</v>
      </c>
      <c r="D3756" s="11" t="s">
        <v>11</v>
      </c>
      <c r="E3756" s="11" t="s">
        <v>41</v>
      </c>
      <c r="F3756" s="11" t="s">
        <v>12</v>
      </c>
      <c r="G3756" s="131" t="s">
        <v>7129</v>
      </c>
      <c r="H3756" s="131"/>
      <c r="J3756" s="7">
        <v>1000000</v>
      </c>
    </row>
    <row r="3757" spans="1:10" ht="20.100000000000001" customHeight="1" x14ac:dyDescent="0.25">
      <c r="A3757" s="6" t="s">
        <v>1393</v>
      </c>
      <c r="B3757" s="6" t="s">
        <v>1394</v>
      </c>
      <c r="J3757" s="8">
        <v>855150000</v>
      </c>
    </row>
    <row r="3758" spans="1:10" ht="20.100000000000001" customHeight="1" x14ac:dyDescent="0.25">
      <c r="A3758" s="5" t="s">
        <v>1396</v>
      </c>
      <c r="C3758" s="11" t="s">
        <v>9</v>
      </c>
      <c r="D3758" s="11" t="s">
        <v>11</v>
      </c>
      <c r="E3758" s="11" t="s">
        <v>41</v>
      </c>
      <c r="F3758" s="11" t="s">
        <v>12</v>
      </c>
      <c r="G3758" s="131" t="s">
        <v>1397</v>
      </c>
      <c r="H3758" s="131"/>
      <c r="J3758" s="7">
        <v>44500000</v>
      </c>
    </row>
    <row r="3759" spans="1:10" ht="45" customHeight="1" x14ac:dyDescent="0.25">
      <c r="G3759" s="131" t="s">
        <v>5838</v>
      </c>
      <c r="H3759" s="131"/>
    </row>
    <row r="3760" spans="1:10" ht="20.100000000000001" customHeight="1" x14ac:dyDescent="0.25">
      <c r="A3760" s="5" t="s">
        <v>1402</v>
      </c>
      <c r="C3760" s="11" t="s">
        <v>9</v>
      </c>
      <c r="D3760" s="11" t="s">
        <v>11</v>
      </c>
      <c r="E3760" s="11" t="s">
        <v>41</v>
      </c>
      <c r="F3760" s="11" t="s">
        <v>12</v>
      </c>
      <c r="G3760" s="131" t="s">
        <v>1403</v>
      </c>
      <c r="H3760" s="131"/>
      <c r="J3760" s="7">
        <v>75000000</v>
      </c>
    </row>
    <row r="3761" spans="1:10" ht="60" customHeight="1" x14ac:dyDescent="0.25">
      <c r="G3761" s="131" t="s">
        <v>5839</v>
      </c>
      <c r="H3761" s="131"/>
    </row>
    <row r="3762" spans="1:10" ht="20.100000000000001" customHeight="1" x14ac:dyDescent="0.25">
      <c r="A3762" s="5" t="s">
        <v>1405</v>
      </c>
      <c r="C3762" s="11" t="s">
        <v>9</v>
      </c>
      <c r="D3762" s="11" t="s">
        <v>11</v>
      </c>
      <c r="E3762" s="11" t="s">
        <v>41</v>
      </c>
      <c r="F3762" s="11" t="s">
        <v>12</v>
      </c>
      <c r="G3762" s="131" t="s">
        <v>1406</v>
      </c>
      <c r="H3762" s="131"/>
      <c r="J3762" s="7">
        <v>507000000</v>
      </c>
    </row>
    <row r="3763" spans="1:10" ht="75" customHeight="1" x14ac:dyDescent="0.25">
      <c r="G3763" s="131" t="s">
        <v>7211</v>
      </c>
      <c r="H3763" s="131"/>
    </row>
    <row r="3764" spans="1:10" ht="20.100000000000001" customHeight="1" x14ac:dyDescent="0.25">
      <c r="A3764" s="5" t="s">
        <v>1411</v>
      </c>
      <c r="C3764" s="11" t="s">
        <v>9</v>
      </c>
      <c r="D3764" s="11" t="s">
        <v>11</v>
      </c>
      <c r="E3764" s="11" t="s">
        <v>41</v>
      </c>
      <c r="F3764" s="11" t="s">
        <v>12</v>
      </c>
      <c r="G3764" s="131" t="s">
        <v>3478</v>
      </c>
      <c r="H3764" s="131"/>
      <c r="J3764" s="7">
        <v>183350000</v>
      </c>
    </row>
    <row r="3765" spans="1:10" ht="30" customHeight="1" x14ac:dyDescent="0.25">
      <c r="G3765" s="131" t="s">
        <v>5841</v>
      </c>
      <c r="H3765" s="131"/>
    </row>
    <row r="3766" spans="1:10" ht="20.100000000000001" customHeight="1" x14ac:dyDescent="0.25">
      <c r="A3766" s="5" t="s">
        <v>1413</v>
      </c>
      <c r="C3766" s="11" t="s">
        <v>9</v>
      </c>
      <c r="D3766" s="11" t="s">
        <v>11</v>
      </c>
      <c r="E3766" s="11" t="s">
        <v>4833</v>
      </c>
      <c r="F3766" s="11" t="s">
        <v>12</v>
      </c>
      <c r="G3766" s="131" t="s">
        <v>1414</v>
      </c>
      <c r="H3766" s="131"/>
      <c r="J3766" s="7">
        <v>45300000</v>
      </c>
    </row>
    <row r="3767" spans="1:10" ht="30" customHeight="1" x14ac:dyDescent="0.25">
      <c r="G3767" s="131" t="s">
        <v>5842</v>
      </c>
      <c r="H3767" s="131"/>
    </row>
    <row r="3768" spans="1:10" ht="20.100000000000001" customHeight="1" x14ac:dyDescent="0.25">
      <c r="A3768" s="6" t="s">
        <v>1416</v>
      </c>
      <c r="B3768" s="6" t="s">
        <v>1417</v>
      </c>
      <c r="J3768" s="8">
        <v>48000000</v>
      </c>
    </row>
    <row r="3769" spans="1:10" ht="20.100000000000001" customHeight="1" x14ac:dyDescent="0.25">
      <c r="A3769" s="5" t="s">
        <v>1419</v>
      </c>
      <c r="C3769" s="11" t="s">
        <v>9</v>
      </c>
      <c r="D3769" s="11" t="s">
        <v>11</v>
      </c>
      <c r="E3769" s="11" t="s">
        <v>41</v>
      </c>
      <c r="F3769" s="11" t="s">
        <v>12</v>
      </c>
      <c r="G3769" s="131" t="s">
        <v>1420</v>
      </c>
      <c r="H3769" s="131"/>
      <c r="J3769" s="7">
        <v>1000000</v>
      </c>
    </row>
    <row r="3770" spans="1:10" ht="20.100000000000001" customHeight="1" x14ac:dyDescent="0.25">
      <c r="A3770" s="5" t="s">
        <v>1422</v>
      </c>
      <c r="C3770" s="11" t="s">
        <v>9</v>
      </c>
      <c r="D3770" s="11" t="s">
        <v>11</v>
      </c>
      <c r="E3770" s="11" t="s">
        <v>41</v>
      </c>
      <c r="F3770" s="11" t="s">
        <v>12</v>
      </c>
      <c r="G3770" s="131" t="s">
        <v>1423</v>
      </c>
      <c r="H3770" s="131"/>
      <c r="J3770" s="7">
        <v>47000000</v>
      </c>
    </row>
    <row r="3771" spans="1:10" ht="20.100000000000001" customHeight="1" x14ac:dyDescent="0.25">
      <c r="A3771" s="6" t="s">
        <v>1429</v>
      </c>
      <c r="B3771" s="6" t="s">
        <v>1430</v>
      </c>
      <c r="J3771" s="8">
        <v>6702254197</v>
      </c>
    </row>
    <row r="3772" spans="1:10" ht="20.100000000000001" customHeight="1" x14ac:dyDescent="0.25">
      <c r="A3772" s="5" t="s">
        <v>1432</v>
      </c>
      <c r="C3772" s="11" t="s">
        <v>9</v>
      </c>
      <c r="D3772" s="11" t="s">
        <v>11</v>
      </c>
      <c r="E3772" s="11" t="s">
        <v>41</v>
      </c>
      <c r="F3772" s="11" t="s">
        <v>12</v>
      </c>
      <c r="G3772" s="131" t="s">
        <v>7130</v>
      </c>
      <c r="H3772" s="131"/>
      <c r="J3772" s="7">
        <v>6702254197</v>
      </c>
    </row>
    <row r="3773" spans="1:10" ht="20.100000000000001" customHeight="1" x14ac:dyDescent="0.25">
      <c r="A3773" s="6" t="s">
        <v>1439</v>
      </c>
      <c r="B3773" s="6" t="s">
        <v>1440</v>
      </c>
      <c r="J3773" s="8">
        <v>75000000</v>
      </c>
    </row>
    <row r="3774" spans="1:10" ht="20.100000000000001" customHeight="1" x14ac:dyDescent="0.25">
      <c r="A3774" s="5" t="s">
        <v>1441</v>
      </c>
      <c r="C3774" s="11" t="s">
        <v>9</v>
      </c>
      <c r="D3774" s="11" t="s">
        <v>11</v>
      </c>
      <c r="E3774" s="11" t="s">
        <v>41</v>
      </c>
      <c r="F3774" s="11" t="s">
        <v>12</v>
      </c>
      <c r="G3774" s="131" t="s">
        <v>1442</v>
      </c>
      <c r="H3774" s="131"/>
      <c r="J3774" s="7">
        <v>53000000</v>
      </c>
    </row>
    <row r="3775" spans="1:10" ht="90" customHeight="1" x14ac:dyDescent="0.25">
      <c r="G3775" s="131" t="s">
        <v>7212</v>
      </c>
      <c r="H3775" s="131"/>
    </row>
    <row r="3776" spans="1:10" ht="20.100000000000001" customHeight="1" x14ac:dyDescent="0.25">
      <c r="A3776" s="5" t="s">
        <v>1444</v>
      </c>
      <c r="C3776" s="11" t="s">
        <v>9</v>
      </c>
      <c r="D3776" s="11" t="s">
        <v>11</v>
      </c>
      <c r="E3776" s="11" t="s">
        <v>41</v>
      </c>
      <c r="F3776" s="11" t="s">
        <v>12</v>
      </c>
      <c r="G3776" s="131" t="s">
        <v>3481</v>
      </c>
      <c r="H3776" s="131"/>
      <c r="J3776" s="7">
        <v>22000000</v>
      </c>
    </row>
    <row r="3777" spans="1:10" ht="30" customHeight="1" x14ac:dyDescent="0.25">
      <c r="G3777" s="131" t="s">
        <v>5844</v>
      </c>
      <c r="H3777" s="131"/>
    </row>
    <row r="3778" spans="1:10" ht="20.100000000000001" customHeight="1" x14ac:dyDescent="0.25">
      <c r="A3778" s="6" t="s">
        <v>1449</v>
      </c>
      <c r="B3778" s="6" t="s">
        <v>1450</v>
      </c>
      <c r="J3778" s="8">
        <v>1074750000</v>
      </c>
    </row>
    <row r="3779" spans="1:10" ht="20.100000000000001" customHeight="1" x14ac:dyDescent="0.25">
      <c r="A3779" s="5" t="s">
        <v>1453</v>
      </c>
      <c r="C3779" s="11" t="s">
        <v>9</v>
      </c>
      <c r="D3779" s="11" t="s">
        <v>11</v>
      </c>
      <c r="E3779" s="11" t="s">
        <v>41</v>
      </c>
      <c r="F3779" s="11" t="s">
        <v>12</v>
      </c>
      <c r="G3779" s="131" t="s">
        <v>39</v>
      </c>
      <c r="H3779" s="131"/>
      <c r="J3779" s="7">
        <v>105500000</v>
      </c>
    </row>
    <row r="3780" spans="1:10" ht="30" customHeight="1" x14ac:dyDescent="0.25">
      <c r="A3780" s="5" t="s">
        <v>1460</v>
      </c>
      <c r="C3780" s="11" t="s">
        <v>9</v>
      </c>
      <c r="D3780" s="11" t="s">
        <v>11</v>
      </c>
      <c r="E3780" s="11" t="s">
        <v>41</v>
      </c>
      <c r="F3780" s="11" t="s">
        <v>12</v>
      </c>
      <c r="G3780" s="131" t="s">
        <v>1461</v>
      </c>
      <c r="H3780" s="131"/>
      <c r="J3780" s="7">
        <v>11550000</v>
      </c>
    </row>
    <row r="3781" spans="1:10" ht="20.100000000000001" customHeight="1" x14ac:dyDescent="0.25">
      <c r="A3781" s="5" t="s">
        <v>1463</v>
      </c>
      <c r="C3781" s="11" t="s">
        <v>9</v>
      </c>
      <c r="D3781" s="11" t="s">
        <v>11</v>
      </c>
      <c r="E3781" s="11" t="s">
        <v>4833</v>
      </c>
      <c r="F3781" s="11" t="s">
        <v>12</v>
      </c>
      <c r="G3781" s="131" t="s">
        <v>1464</v>
      </c>
      <c r="H3781" s="131"/>
      <c r="J3781" s="7">
        <v>802250000</v>
      </c>
    </row>
    <row r="3782" spans="1:10" ht="60" customHeight="1" x14ac:dyDescent="0.25">
      <c r="G3782" s="131" t="s">
        <v>7213</v>
      </c>
      <c r="H3782" s="131"/>
    </row>
    <row r="3783" spans="1:10" ht="20.100000000000001" customHeight="1" x14ac:dyDescent="0.25">
      <c r="A3783" s="5" t="s">
        <v>1466</v>
      </c>
      <c r="C3783" s="11" t="s">
        <v>9</v>
      </c>
      <c r="D3783" s="11" t="s">
        <v>11</v>
      </c>
      <c r="E3783" s="11" t="s">
        <v>41</v>
      </c>
      <c r="F3783" s="11" t="s">
        <v>12</v>
      </c>
      <c r="G3783" s="131" t="s">
        <v>1467</v>
      </c>
      <c r="H3783" s="131"/>
      <c r="J3783" s="7">
        <v>41000000</v>
      </c>
    </row>
    <row r="3784" spans="1:10" ht="30" customHeight="1" x14ac:dyDescent="0.25">
      <c r="A3784" s="5" t="s">
        <v>1469</v>
      </c>
      <c r="C3784" s="11" t="s">
        <v>9</v>
      </c>
      <c r="D3784" s="11" t="s">
        <v>11</v>
      </c>
      <c r="E3784" s="11" t="s">
        <v>41</v>
      </c>
      <c r="F3784" s="11" t="s">
        <v>12</v>
      </c>
      <c r="G3784" s="131" t="s">
        <v>7132</v>
      </c>
      <c r="H3784" s="131"/>
      <c r="J3784" s="7">
        <v>3500000</v>
      </c>
    </row>
    <row r="3785" spans="1:10" ht="30" customHeight="1" x14ac:dyDescent="0.25">
      <c r="A3785" s="5" t="s">
        <v>1471</v>
      </c>
      <c r="C3785" s="11" t="s">
        <v>9</v>
      </c>
      <c r="D3785" s="11" t="s">
        <v>11</v>
      </c>
      <c r="E3785" s="11" t="s">
        <v>41</v>
      </c>
      <c r="F3785" s="11" t="s">
        <v>12</v>
      </c>
      <c r="G3785" s="131" t="s">
        <v>7133</v>
      </c>
      <c r="H3785" s="131"/>
      <c r="J3785" s="7">
        <v>60500000</v>
      </c>
    </row>
    <row r="3786" spans="1:10" ht="20.100000000000001" customHeight="1" x14ac:dyDescent="0.25">
      <c r="A3786" s="5" t="s">
        <v>1473</v>
      </c>
      <c r="C3786" s="11" t="s">
        <v>9</v>
      </c>
      <c r="D3786" s="11" t="s">
        <v>11</v>
      </c>
      <c r="E3786" s="11" t="s">
        <v>41</v>
      </c>
      <c r="F3786" s="11" t="s">
        <v>12</v>
      </c>
      <c r="G3786" s="131" t="s">
        <v>1474</v>
      </c>
      <c r="H3786" s="131"/>
      <c r="J3786" s="7">
        <v>50450000</v>
      </c>
    </row>
    <row r="3787" spans="1:10" ht="20.100000000000001" customHeight="1" x14ac:dyDescent="0.25">
      <c r="A3787" s="6" t="s">
        <v>1476</v>
      </c>
      <c r="B3787" s="6" t="s">
        <v>1477</v>
      </c>
      <c r="J3787" s="8">
        <v>120050000</v>
      </c>
    </row>
    <row r="3788" spans="1:10" ht="20.100000000000001" customHeight="1" x14ac:dyDescent="0.25">
      <c r="A3788" s="5" t="s">
        <v>1488</v>
      </c>
      <c r="C3788" s="11" t="s">
        <v>9</v>
      </c>
      <c r="D3788" s="11" t="s">
        <v>41</v>
      </c>
      <c r="E3788" s="11" t="s">
        <v>41</v>
      </c>
      <c r="F3788" s="11" t="s">
        <v>12</v>
      </c>
      <c r="G3788" s="131" t="s">
        <v>42</v>
      </c>
      <c r="H3788" s="131"/>
      <c r="J3788" s="7">
        <v>120050000</v>
      </c>
    </row>
    <row r="3789" spans="1:10" ht="30" customHeight="1" x14ac:dyDescent="0.25">
      <c r="G3789" s="131" t="s">
        <v>5846</v>
      </c>
      <c r="H3789" s="131"/>
    </row>
    <row r="3790" spans="1:10" ht="20.100000000000001" customHeight="1" x14ac:dyDescent="0.25">
      <c r="A3790" s="6" t="s">
        <v>1490</v>
      </c>
      <c r="B3790" s="6" t="s">
        <v>1491</v>
      </c>
      <c r="J3790" s="8">
        <v>212000000</v>
      </c>
    </row>
    <row r="3791" spans="1:10" ht="20.100000000000001" customHeight="1" x14ac:dyDescent="0.25">
      <c r="A3791" s="5" t="s">
        <v>1496</v>
      </c>
      <c r="C3791" s="11" t="s">
        <v>9</v>
      </c>
      <c r="D3791" s="11" t="s">
        <v>11</v>
      </c>
      <c r="E3791" s="11" t="s">
        <v>41</v>
      </c>
      <c r="F3791" s="11" t="s">
        <v>12</v>
      </c>
      <c r="G3791" s="131" t="s">
        <v>43</v>
      </c>
      <c r="H3791" s="131"/>
      <c r="J3791" s="7">
        <v>10000000</v>
      </c>
    </row>
    <row r="3792" spans="1:10" ht="45" customHeight="1" x14ac:dyDescent="0.25">
      <c r="G3792" s="131" t="s">
        <v>4588</v>
      </c>
      <c r="H3792" s="131"/>
    </row>
    <row r="3793" spans="1:10" ht="20.100000000000001" customHeight="1" x14ac:dyDescent="0.25">
      <c r="A3793" s="5" t="s">
        <v>1503</v>
      </c>
      <c r="C3793" s="11" t="s">
        <v>9</v>
      </c>
      <c r="D3793" s="11" t="s">
        <v>11</v>
      </c>
      <c r="E3793" s="11" t="s">
        <v>41</v>
      </c>
      <c r="F3793" s="11" t="s">
        <v>12</v>
      </c>
      <c r="G3793" s="131" t="s">
        <v>44</v>
      </c>
      <c r="H3793" s="131"/>
      <c r="J3793" s="7">
        <v>200000000</v>
      </c>
    </row>
    <row r="3794" spans="1:10" ht="20.100000000000001" customHeight="1" x14ac:dyDescent="0.25">
      <c r="A3794" s="5" t="s">
        <v>1506</v>
      </c>
      <c r="C3794" s="11" t="s">
        <v>9</v>
      </c>
      <c r="D3794" s="11" t="s">
        <v>11</v>
      </c>
      <c r="E3794" s="11" t="s">
        <v>41</v>
      </c>
      <c r="F3794" s="11" t="s">
        <v>12</v>
      </c>
      <c r="G3794" s="131" t="s">
        <v>403</v>
      </c>
      <c r="H3794" s="131"/>
      <c r="J3794" s="7">
        <v>2000000</v>
      </c>
    </row>
    <row r="3795" spans="1:10" ht="30" customHeight="1" x14ac:dyDescent="0.25">
      <c r="G3795" s="131" t="s">
        <v>4589</v>
      </c>
      <c r="H3795" s="131"/>
    </row>
    <row r="3796" spans="1:10" ht="20.100000000000001" customHeight="1" x14ac:dyDescent="0.25">
      <c r="A3796" s="6" t="s">
        <v>1508</v>
      </c>
      <c r="B3796" s="6" t="s">
        <v>1509</v>
      </c>
      <c r="J3796" s="10">
        <v>18867276566</v>
      </c>
    </row>
    <row r="3797" spans="1:10" ht="20.100000000000001" customHeight="1" x14ac:dyDescent="0.25">
      <c r="A3797" s="6" t="s">
        <v>1256</v>
      </c>
      <c r="B3797" s="6" t="s">
        <v>1511</v>
      </c>
      <c r="J3797" s="9">
        <v>4966948000</v>
      </c>
    </row>
    <row r="3798" spans="1:10" ht="20.100000000000001" customHeight="1" x14ac:dyDescent="0.25">
      <c r="A3798" s="5" t="s">
        <v>1513</v>
      </c>
      <c r="C3798" s="11" t="s">
        <v>9</v>
      </c>
      <c r="D3798" s="11" t="s">
        <v>11</v>
      </c>
      <c r="E3798" s="11" t="s">
        <v>41</v>
      </c>
      <c r="F3798" s="11" t="s">
        <v>12</v>
      </c>
      <c r="G3798" s="131" t="s">
        <v>45</v>
      </c>
      <c r="H3798" s="131"/>
      <c r="J3798" s="7">
        <v>4787948000</v>
      </c>
    </row>
    <row r="3799" spans="1:10" ht="20.100000000000001" customHeight="1" x14ac:dyDescent="0.25">
      <c r="A3799" s="5" t="s">
        <v>1514</v>
      </c>
      <c r="C3799" s="11" t="s">
        <v>9</v>
      </c>
      <c r="D3799" s="11" t="s">
        <v>11</v>
      </c>
      <c r="E3799" s="11" t="s">
        <v>41</v>
      </c>
      <c r="F3799" s="11" t="s">
        <v>12</v>
      </c>
      <c r="G3799" s="131" t="s">
        <v>1515</v>
      </c>
      <c r="H3799" s="131"/>
      <c r="J3799" s="7">
        <v>37500000</v>
      </c>
    </row>
    <row r="3800" spans="1:10" ht="20.100000000000001" customHeight="1" x14ac:dyDescent="0.25">
      <c r="A3800" s="5" t="s">
        <v>1517</v>
      </c>
      <c r="C3800" s="11" t="s">
        <v>9</v>
      </c>
      <c r="D3800" s="11" t="s">
        <v>11</v>
      </c>
      <c r="E3800" s="11" t="s">
        <v>41</v>
      </c>
      <c r="F3800" s="11" t="s">
        <v>12</v>
      </c>
      <c r="G3800" s="131" t="s">
        <v>451</v>
      </c>
      <c r="H3800" s="131"/>
      <c r="J3800" s="7">
        <v>40500000</v>
      </c>
    </row>
    <row r="3801" spans="1:10" ht="20.100000000000001" customHeight="1" x14ac:dyDescent="0.25">
      <c r="A3801" s="5" t="s">
        <v>1518</v>
      </c>
      <c r="C3801" s="11" t="s">
        <v>9</v>
      </c>
      <c r="D3801" s="11" t="s">
        <v>11</v>
      </c>
      <c r="E3801" s="11" t="s">
        <v>41</v>
      </c>
      <c r="F3801" s="11" t="s">
        <v>12</v>
      </c>
      <c r="G3801" s="131" t="s">
        <v>7135</v>
      </c>
      <c r="H3801" s="131"/>
      <c r="J3801" s="7">
        <v>99000000</v>
      </c>
    </row>
    <row r="3802" spans="1:10" ht="20.100000000000001" customHeight="1" x14ac:dyDescent="0.25">
      <c r="A3802" s="5" t="s">
        <v>1520</v>
      </c>
      <c r="C3802" s="11" t="s">
        <v>9</v>
      </c>
      <c r="D3802" s="11" t="s">
        <v>11</v>
      </c>
      <c r="E3802" s="11" t="s">
        <v>41</v>
      </c>
      <c r="F3802" s="11" t="s">
        <v>12</v>
      </c>
      <c r="G3802" s="131" t="s">
        <v>1521</v>
      </c>
      <c r="H3802" s="131"/>
      <c r="J3802" s="7">
        <v>2000000</v>
      </c>
    </row>
    <row r="3803" spans="1:10" ht="20.100000000000001" customHeight="1" x14ac:dyDescent="0.25">
      <c r="A3803" s="6" t="s">
        <v>1278</v>
      </c>
      <c r="B3803" s="6" t="s">
        <v>1524</v>
      </c>
      <c r="J3803" s="8">
        <v>6771395564</v>
      </c>
    </row>
    <row r="3804" spans="1:10" ht="20.100000000000001" customHeight="1" x14ac:dyDescent="0.25">
      <c r="A3804" s="5" t="s">
        <v>1531</v>
      </c>
      <c r="C3804" s="11" t="s">
        <v>9</v>
      </c>
      <c r="D3804" s="11" t="s">
        <v>11</v>
      </c>
      <c r="E3804" s="11" t="s">
        <v>41</v>
      </c>
      <c r="F3804" s="11" t="s">
        <v>12</v>
      </c>
      <c r="G3804" s="131" t="s">
        <v>47</v>
      </c>
      <c r="H3804" s="131"/>
      <c r="J3804" s="7">
        <v>6663895564</v>
      </c>
    </row>
    <row r="3805" spans="1:10" ht="20.100000000000001" customHeight="1" x14ac:dyDescent="0.25">
      <c r="A3805" s="5" t="s">
        <v>1533</v>
      </c>
      <c r="C3805" s="11" t="s">
        <v>9</v>
      </c>
      <c r="D3805" s="11" t="s">
        <v>11</v>
      </c>
      <c r="E3805" s="11" t="s">
        <v>41</v>
      </c>
      <c r="F3805" s="11" t="s">
        <v>12</v>
      </c>
      <c r="G3805" s="131" t="s">
        <v>452</v>
      </c>
      <c r="H3805" s="131"/>
      <c r="J3805" s="7">
        <v>107500000</v>
      </c>
    </row>
    <row r="3806" spans="1:10" ht="20.100000000000001" customHeight="1" x14ac:dyDescent="0.25">
      <c r="A3806" s="6" t="s">
        <v>1292</v>
      </c>
      <c r="B3806" s="6" t="s">
        <v>1535</v>
      </c>
      <c r="J3806" s="8">
        <v>265000000</v>
      </c>
    </row>
    <row r="3807" spans="1:10" ht="20.100000000000001" customHeight="1" x14ac:dyDescent="0.25">
      <c r="A3807" s="5" t="s">
        <v>1536</v>
      </c>
      <c r="C3807" s="11" t="s">
        <v>9</v>
      </c>
      <c r="D3807" s="11" t="s">
        <v>11</v>
      </c>
      <c r="E3807" s="11" t="s">
        <v>41</v>
      </c>
      <c r="F3807" s="11" t="s">
        <v>12</v>
      </c>
      <c r="G3807" s="131" t="s">
        <v>1537</v>
      </c>
      <c r="H3807" s="131"/>
      <c r="J3807" s="7">
        <v>87000000</v>
      </c>
    </row>
    <row r="3808" spans="1:10" ht="20.100000000000001" customHeight="1" x14ac:dyDescent="0.25">
      <c r="A3808" s="5" t="s">
        <v>1539</v>
      </c>
      <c r="C3808" s="11" t="s">
        <v>9</v>
      </c>
      <c r="D3808" s="11" t="s">
        <v>11</v>
      </c>
      <c r="E3808" s="11" t="s">
        <v>41</v>
      </c>
      <c r="F3808" s="11" t="s">
        <v>12</v>
      </c>
      <c r="G3808" s="131" t="s">
        <v>1540</v>
      </c>
      <c r="H3808" s="131"/>
      <c r="J3808" s="7">
        <v>48000000</v>
      </c>
    </row>
    <row r="3809" spans="1:10" ht="20.100000000000001" customHeight="1" x14ac:dyDescent="0.25">
      <c r="A3809" s="5" t="s">
        <v>1542</v>
      </c>
      <c r="C3809" s="11" t="s">
        <v>9</v>
      </c>
      <c r="D3809" s="11" t="s">
        <v>11</v>
      </c>
      <c r="E3809" s="11" t="s">
        <v>41</v>
      </c>
      <c r="F3809" s="11" t="s">
        <v>12</v>
      </c>
      <c r="G3809" s="131" t="s">
        <v>48</v>
      </c>
      <c r="H3809" s="131"/>
      <c r="J3809" s="7">
        <v>21000000</v>
      </c>
    </row>
    <row r="3810" spans="1:10" ht="30" customHeight="1" x14ac:dyDescent="0.25">
      <c r="A3810" s="5" t="s">
        <v>1544</v>
      </c>
      <c r="C3810" s="11" t="s">
        <v>9</v>
      </c>
      <c r="D3810" s="11" t="s">
        <v>11</v>
      </c>
      <c r="E3810" s="11" t="s">
        <v>41</v>
      </c>
      <c r="F3810" s="11" t="s">
        <v>12</v>
      </c>
      <c r="G3810" s="131" t="s">
        <v>1545</v>
      </c>
      <c r="H3810" s="131"/>
      <c r="J3810" s="7">
        <v>63000000</v>
      </c>
    </row>
    <row r="3811" spans="1:10" ht="20.100000000000001" customHeight="1" x14ac:dyDescent="0.25">
      <c r="A3811" s="5" t="s">
        <v>1547</v>
      </c>
      <c r="C3811" s="11" t="s">
        <v>9</v>
      </c>
      <c r="D3811" s="11" t="s">
        <v>11</v>
      </c>
      <c r="E3811" s="11" t="s">
        <v>41</v>
      </c>
      <c r="F3811" s="11" t="s">
        <v>12</v>
      </c>
      <c r="G3811" s="131" t="s">
        <v>49</v>
      </c>
      <c r="H3811" s="131"/>
      <c r="J3811" s="7">
        <v>4000000</v>
      </c>
    </row>
    <row r="3812" spans="1:10" ht="20.100000000000001" customHeight="1" x14ac:dyDescent="0.25">
      <c r="A3812" s="5" t="s">
        <v>1549</v>
      </c>
      <c r="C3812" s="11" t="s">
        <v>9</v>
      </c>
      <c r="D3812" s="11" t="s">
        <v>11</v>
      </c>
      <c r="E3812" s="11" t="s">
        <v>41</v>
      </c>
      <c r="F3812" s="11" t="s">
        <v>12</v>
      </c>
      <c r="G3812" s="131" t="s">
        <v>1550</v>
      </c>
      <c r="H3812" s="131"/>
      <c r="J3812" s="7">
        <v>26000000</v>
      </c>
    </row>
    <row r="3813" spans="1:10" ht="30" customHeight="1" x14ac:dyDescent="0.25">
      <c r="A3813" s="5" t="s">
        <v>1551</v>
      </c>
      <c r="C3813" s="11" t="s">
        <v>9</v>
      </c>
      <c r="D3813" s="11" t="s">
        <v>11</v>
      </c>
      <c r="E3813" s="11" t="s">
        <v>41</v>
      </c>
      <c r="F3813" s="11" t="s">
        <v>12</v>
      </c>
      <c r="G3813" s="131" t="s">
        <v>7136</v>
      </c>
      <c r="H3813" s="131"/>
      <c r="J3813" s="7">
        <v>16000000</v>
      </c>
    </row>
    <row r="3814" spans="1:10" ht="20.100000000000001" customHeight="1" x14ac:dyDescent="0.25">
      <c r="A3814" s="6" t="s">
        <v>1318</v>
      </c>
      <c r="B3814" s="6" t="s">
        <v>1553</v>
      </c>
      <c r="J3814" s="8">
        <v>981850000</v>
      </c>
    </row>
    <row r="3815" spans="1:10" ht="20.100000000000001" customHeight="1" x14ac:dyDescent="0.25">
      <c r="A3815" s="5" t="s">
        <v>1555</v>
      </c>
      <c r="C3815" s="11" t="s">
        <v>9</v>
      </c>
      <c r="D3815" s="11" t="s">
        <v>11</v>
      </c>
      <c r="E3815" s="11" t="s">
        <v>41</v>
      </c>
      <c r="F3815" s="11" t="s">
        <v>12</v>
      </c>
      <c r="G3815" s="131" t="s">
        <v>50</v>
      </c>
      <c r="H3815" s="131"/>
      <c r="J3815" s="7">
        <v>45200000</v>
      </c>
    </row>
    <row r="3816" spans="1:10" ht="20.100000000000001" customHeight="1" x14ac:dyDescent="0.25">
      <c r="A3816" s="5" t="s">
        <v>1557</v>
      </c>
      <c r="C3816" s="11" t="s">
        <v>9</v>
      </c>
      <c r="D3816" s="11" t="s">
        <v>11</v>
      </c>
      <c r="E3816" s="11" t="s">
        <v>5194</v>
      </c>
      <c r="F3816" s="11" t="s">
        <v>12</v>
      </c>
      <c r="G3816" s="131" t="s">
        <v>51</v>
      </c>
      <c r="H3816" s="131"/>
      <c r="J3816" s="7">
        <v>936650000</v>
      </c>
    </row>
    <row r="3817" spans="1:10" ht="60" customHeight="1" x14ac:dyDescent="0.25">
      <c r="G3817" s="131" t="s">
        <v>7213</v>
      </c>
      <c r="H3817" s="131"/>
    </row>
    <row r="3818" spans="1:10" ht="20.100000000000001" customHeight="1" x14ac:dyDescent="0.25">
      <c r="A3818" s="6" t="s">
        <v>1572</v>
      </c>
      <c r="B3818" s="6" t="s">
        <v>1573</v>
      </c>
      <c r="J3818" s="8">
        <v>5882083002</v>
      </c>
    </row>
    <row r="3819" spans="1:10" ht="20.100000000000001" customHeight="1" x14ac:dyDescent="0.25">
      <c r="A3819" s="5" t="s">
        <v>1574</v>
      </c>
      <c r="C3819" s="11" t="s">
        <v>9</v>
      </c>
      <c r="D3819" s="11" t="s">
        <v>11</v>
      </c>
      <c r="E3819" s="11" t="s">
        <v>41</v>
      </c>
      <c r="F3819" s="11" t="s">
        <v>12</v>
      </c>
      <c r="G3819" s="131" t="s">
        <v>1575</v>
      </c>
      <c r="H3819" s="131"/>
      <c r="J3819" s="7">
        <v>55000000</v>
      </c>
    </row>
    <row r="3820" spans="1:10" ht="30" customHeight="1" x14ac:dyDescent="0.25">
      <c r="A3820" s="5" t="s">
        <v>1577</v>
      </c>
      <c r="C3820" s="11" t="s">
        <v>9</v>
      </c>
      <c r="D3820" s="11" t="s">
        <v>11</v>
      </c>
      <c r="E3820" s="11" t="s">
        <v>41</v>
      </c>
      <c r="F3820" s="11" t="s">
        <v>12</v>
      </c>
      <c r="G3820" s="131" t="s">
        <v>1578</v>
      </c>
      <c r="H3820" s="131"/>
      <c r="J3820" s="7">
        <v>9000000</v>
      </c>
    </row>
    <row r="3821" spans="1:10" ht="20.100000000000001" customHeight="1" x14ac:dyDescent="0.25">
      <c r="A3821" s="5" t="s">
        <v>1580</v>
      </c>
      <c r="C3821" s="11" t="s">
        <v>9</v>
      </c>
      <c r="D3821" s="11" t="s">
        <v>11</v>
      </c>
      <c r="E3821" s="11" t="s">
        <v>41</v>
      </c>
      <c r="F3821" s="11" t="s">
        <v>12</v>
      </c>
      <c r="G3821" s="131" t="s">
        <v>1581</v>
      </c>
      <c r="H3821" s="131"/>
      <c r="J3821" s="7">
        <v>166000000</v>
      </c>
    </row>
    <row r="3822" spans="1:10" ht="20.100000000000001" customHeight="1" x14ac:dyDescent="0.25">
      <c r="A3822" s="5" t="s">
        <v>1582</v>
      </c>
      <c r="C3822" s="11" t="s">
        <v>9</v>
      </c>
      <c r="D3822" s="11" t="s">
        <v>11</v>
      </c>
      <c r="E3822" s="11" t="s">
        <v>41</v>
      </c>
      <c r="F3822" s="11" t="s">
        <v>12</v>
      </c>
      <c r="G3822" s="131" t="s">
        <v>52</v>
      </c>
      <c r="H3822" s="131"/>
      <c r="J3822" s="7">
        <v>3123491300</v>
      </c>
    </row>
    <row r="3823" spans="1:10" ht="75" customHeight="1" x14ac:dyDescent="0.25">
      <c r="G3823" s="131" t="s">
        <v>7214</v>
      </c>
      <c r="H3823" s="131"/>
    </row>
    <row r="3824" spans="1:10" ht="20.100000000000001" customHeight="1" x14ac:dyDescent="0.25">
      <c r="A3824" s="5" t="s">
        <v>1584</v>
      </c>
      <c r="C3824" s="11" t="s">
        <v>9</v>
      </c>
      <c r="D3824" s="11" t="s">
        <v>11</v>
      </c>
      <c r="E3824" s="11" t="s">
        <v>41</v>
      </c>
      <c r="F3824" s="11" t="s">
        <v>12</v>
      </c>
      <c r="G3824" s="131" t="s">
        <v>1585</v>
      </c>
      <c r="H3824" s="131"/>
      <c r="J3824" s="7">
        <v>115000000</v>
      </c>
    </row>
    <row r="3825" spans="1:10" ht="20.100000000000001" customHeight="1" x14ac:dyDescent="0.25">
      <c r="A3825" s="5" t="s">
        <v>1587</v>
      </c>
      <c r="C3825" s="11" t="s">
        <v>9</v>
      </c>
      <c r="D3825" s="11" t="s">
        <v>11</v>
      </c>
      <c r="E3825" s="11" t="s">
        <v>41</v>
      </c>
      <c r="F3825" s="11" t="s">
        <v>12</v>
      </c>
      <c r="G3825" s="131" t="s">
        <v>1588</v>
      </c>
      <c r="H3825" s="131"/>
      <c r="J3825" s="7">
        <v>2277591702</v>
      </c>
    </row>
    <row r="3826" spans="1:10" ht="60" customHeight="1" x14ac:dyDescent="0.25">
      <c r="G3826" s="131" t="s">
        <v>7215</v>
      </c>
      <c r="H3826" s="131"/>
    </row>
    <row r="3827" spans="1:10" ht="20.100000000000001" customHeight="1" x14ac:dyDescent="0.25">
      <c r="A3827" s="5" t="s">
        <v>1590</v>
      </c>
      <c r="C3827" s="11" t="s">
        <v>9</v>
      </c>
      <c r="D3827" s="11" t="s">
        <v>11</v>
      </c>
      <c r="E3827" s="11" t="s">
        <v>41</v>
      </c>
      <c r="F3827" s="11" t="s">
        <v>12</v>
      </c>
      <c r="G3827" s="131" t="s">
        <v>1591</v>
      </c>
      <c r="H3827" s="131"/>
      <c r="J3827" s="7">
        <v>61000000</v>
      </c>
    </row>
    <row r="3828" spans="1:10" ht="20.100000000000001" customHeight="1" x14ac:dyDescent="0.25">
      <c r="A3828" s="5" t="s">
        <v>1593</v>
      </c>
      <c r="C3828" s="11" t="s">
        <v>9</v>
      </c>
      <c r="D3828" s="11" t="s">
        <v>11</v>
      </c>
      <c r="E3828" s="11" t="s">
        <v>41</v>
      </c>
      <c r="F3828" s="11" t="s">
        <v>12</v>
      </c>
      <c r="G3828" s="131" t="s">
        <v>1594</v>
      </c>
      <c r="H3828" s="131"/>
      <c r="J3828" s="7">
        <v>75000000</v>
      </c>
    </row>
    <row r="3829" spans="1:10" ht="20.100000000000001" customHeight="1" x14ac:dyDescent="0.25">
      <c r="A3829" s="6" t="s">
        <v>1714</v>
      </c>
      <c r="B3829" s="6" t="s">
        <v>1715</v>
      </c>
      <c r="J3829" s="10">
        <v>5957500000</v>
      </c>
    </row>
    <row r="3830" spans="1:10" ht="20.100000000000001" customHeight="1" x14ac:dyDescent="0.25">
      <c r="A3830" s="6" t="s">
        <v>1716</v>
      </c>
      <c r="B3830" s="6" t="s">
        <v>1717</v>
      </c>
      <c r="J3830" s="9">
        <v>1718500000</v>
      </c>
    </row>
    <row r="3831" spans="1:10" ht="20.100000000000001" customHeight="1" x14ac:dyDescent="0.25">
      <c r="A3831" s="5" t="s">
        <v>1718</v>
      </c>
      <c r="C3831" s="11" t="s">
        <v>16</v>
      </c>
      <c r="D3831" s="11" t="s">
        <v>53</v>
      </c>
      <c r="E3831" s="11" t="s">
        <v>41</v>
      </c>
      <c r="F3831" s="11" t="s">
        <v>12</v>
      </c>
      <c r="G3831" s="131" t="s">
        <v>1719</v>
      </c>
      <c r="H3831" s="131"/>
      <c r="J3831" s="7">
        <v>25138050</v>
      </c>
    </row>
    <row r="3832" spans="1:10" ht="20.100000000000001" customHeight="1" x14ac:dyDescent="0.25">
      <c r="A3832" s="5" t="s">
        <v>1720</v>
      </c>
      <c r="C3832" s="11" t="s">
        <v>16</v>
      </c>
      <c r="D3832" s="11" t="s">
        <v>53</v>
      </c>
      <c r="E3832" s="11" t="s">
        <v>41</v>
      </c>
      <c r="F3832" s="11" t="s">
        <v>12</v>
      </c>
      <c r="G3832" s="131" t="s">
        <v>54</v>
      </c>
      <c r="H3832" s="131"/>
      <c r="J3832" s="7">
        <v>106500000</v>
      </c>
    </row>
    <row r="3833" spans="1:10" ht="20.100000000000001" customHeight="1" x14ac:dyDescent="0.25">
      <c r="A3833" s="5" t="s">
        <v>1721</v>
      </c>
      <c r="C3833" s="11" t="s">
        <v>16</v>
      </c>
      <c r="D3833" s="11" t="s">
        <v>53</v>
      </c>
      <c r="E3833" s="11" t="s">
        <v>41</v>
      </c>
      <c r="F3833" s="11" t="s">
        <v>12</v>
      </c>
      <c r="G3833" s="131" t="s">
        <v>1722</v>
      </c>
      <c r="H3833" s="131"/>
      <c r="J3833" s="7">
        <v>475000000</v>
      </c>
    </row>
    <row r="3834" spans="1:10" ht="60" customHeight="1" x14ac:dyDescent="0.25">
      <c r="G3834" s="131" t="s">
        <v>7216</v>
      </c>
      <c r="H3834" s="131"/>
    </row>
    <row r="3835" spans="1:10" ht="20.100000000000001" customHeight="1" x14ac:dyDescent="0.25">
      <c r="A3835" s="5" t="s">
        <v>1723</v>
      </c>
      <c r="C3835" s="11" t="s">
        <v>16</v>
      </c>
      <c r="D3835" s="11" t="s">
        <v>53</v>
      </c>
      <c r="E3835" s="11" t="s">
        <v>41</v>
      </c>
      <c r="F3835" s="11" t="s">
        <v>12</v>
      </c>
      <c r="G3835" s="131" t="s">
        <v>55</v>
      </c>
      <c r="H3835" s="131"/>
      <c r="J3835" s="7">
        <v>194400000</v>
      </c>
    </row>
    <row r="3836" spans="1:10" ht="20.100000000000001" customHeight="1" x14ac:dyDescent="0.25">
      <c r="A3836" s="5" t="s">
        <v>1724</v>
      </c>
      <c r="C3836" s="11" t="s">
        <v>16</v>
      </c>
      <c r="D3836" s="11" t="s">
        <v>53</v>
      </c>
      <c r="E3836" s="11" t="s">
        <v>41</v>
      </c>
      <c r="F3836" s="11" t="s">
        <v>12</v>
      </c>
      <c r="G3836" s="131" t="s">
        <v>7146</v>
      </c>
      <c r="H3836" s="131"/>
      <c r="J3836" s="7">
        <v>135500000</v>
      </c>
    </row>
    <row r="3837" spans="1:10" ht="20.100000000000001" customHeight="1" x14ac:dyDescent="0.25">
      <c r="A3837" s="5" t="s">
        <v>1725</v>
      </c>
      <c r="C3837" s="11" t="s">
        <v>16</v>
      </c>
      <c r="D3837" s="11" t="s">
        <v>53</v>
      </c>
      <c r="E3837" s="11" t="s">
        <v>41</v>
      </c>
      <c r="F3837" s="11" t="s">
        <v>12</v>
      </c>
      <c r="G3837" s="131" t="s">
        <v>1726</v>
      </c>
      <c r="H3837" s="131"/>
      <c r="J3837" s="7">
        <v>41000000</v>
      </c>
    </row>
    <row r="3838" spans="1:10" ht="20.100000000000001" customHeight="1" x14ac:dyDescent="0.25">
      <c r="A3838" s="5" t="s">
        <v>1729</v>
      </c>
      <c r="C3838" s="11" t="s">
        <v>16</v>
      </c>
      <c r="D3838" s="11" t="s">
        <v>53</v>
      </c>
      <c r="E3838" s="11" t="s">
        <v>41</v>
      </c>
      <c r="F3838" s="11" t="s">
        <v>12</v>
      </c>
      <c r="G3838" s="131" t="s">
        <v>7147</v>
      </c>
      <c r="H3838" s="131"/>
      <c r="J3838" s="7">
        <v>740961950</v>
      </c>
    </row>
    <row r="3839" spans="1:10" ht="60" customHeight="1" x14ac:dyDescent="0.25">
      <c r="G3839" s="131" t="s">
        <v>7217</v>
      </c>
      <c r="H3839" s="131"/>
    </row>
    <row r="3840" spans="1:10" ht="20.100000000000001" customHeight="1" x14ac:dyDescent="0.25">
      <c r="A3840" s="6" t="s">
        <v>1730</v>
      </c>
      <c r="B3840" s="6" t="s">
        <v>1731</v>
      </c>
      <c r="J3840" s="8">
        <v>4219000000</v>
      </c>
    </row>
    <row r="3841" spans="1:10" ht="20.100000000000001" customHeight="1" x14ac:dyDescent="0.25">
      <c r="A3841" s="5" t="s">
        <v>1732</v>
      </c>
      <c r="C3841" s="11" t="s">
        <v>16</v>
      </c>
      <c r="D3841" s="11" t="s">
        <v>4820</v>
      </c>
      <c r="E3841" s="11" t="s">
        <v>41</v>
      </c>
      <c r="F3841" s="11" t="s">
        <v>12</v>
      </c>
      <c r="G3841" s="131" t="s">
        <v>87</v>
      </c>
      <c r="H3841" s="131"/>
      <c r="J3841" s="7">
        <v>4019000000</v>
      </c>
    </row>
    <row r="3842" spans="1:10" ht="75" customHeight="1" x14ac:dyDescent="0.25">
      <c r="G3842" s="131" t="s">
        <v>7218</v>
      </c>
      <c r="H3842" s="131"/>
    </row>
    <row r="3843" spans="1:10" ht="20.100000000000001" customHeight="1" x14ac:dyDescent="0.25">
      <c r="A3843" s="5" t="s">
        <v>1744</v>
      </c>
      <c r="C3843" s="11" t="s">
        <v>16</v>
      </c>
      <c r="D3843" s="11" t="s">
        <v>4839</v>
      </c>
      <c r="E3843" s="11" t="s">
        <v>41</v>
      </c>
      <c r="F3843" s="11" t="s">
        <v>12</v>
      </c>
      <c r="G3843" s="131" t="s">
        <v>7148</v>
      </c>
      <c r="H3843" s="131"/>
      <c r="J3843" s="7">
        <v>200000000</v>
      </c>
    </row>
    <row r="3844" spans="1:10" ht="75" customHeight="1" x14ac:dyDescent="0.25">
      <c r="G3844" s="131" t="s">
        <v>7219</v>
      </c>
      <c r="H3844" s="131"/>
    </row>
    <row r="3845" spans="1:10" ht="20.100000000000001" customHeight="1" x14ac:dyDescent="0.25">
      <c r="A3845" s="6" t="s">
        <v>1751</v>
      </c>
      <c r="B3845" s="6" t="s">
        <v>1752</v>
      </c>
      <c r="J3845" s="8">
        <v>20000000</v>
      </c>
    </row>
    <row r="3846" spans="1:10" ht="20.100000000000001" customHeight="1" x14ac:dyDescent="0.25">
      <c r="A3846" s="5" t="s">
        <v>1757</v>
      </c>
      <c r="C3846" s="11" t="s">
        <v>16</v>
      </c>
      <c r="D3846" s="11" t="s">
        <v>56</v>
      </c>
      <c r="E3846" s="11" t="s">
        <v>41</v>
      </c>
      <c r="F3846" s="11" t="s">
        <v>12</v>
      </c>
      <c r="G3846" s="131" t="s">
        <v>57</v>
      </c>
      <c r="H3846" s="131"/>
      <c r="J3846" s="7">
        <v>20000000</v>
      </c>
    </row>
    <row r="3847" spans="1:10" ht="20.100000000000001" customHeight="1" x14ac:dyDescent="0.25">
      <c r="A3847" s="6" t="s">
        <v>1759</v>
      </c>
      <c r="B3847" s="6" t="s">
        <v>1760</v>
      </c>
      <c r="J3847" s="10">
        <v>3365208766</v>
      </c>
    </row>
    <row r="3848" spans="1:10" ht="20.100000000000001" customHeight="1" x14ac:dyDescent="0.25">
      <c r="A3848" s="6" t="s">
        <v>1761</v>
      </c>
      <c r="B3848" s="6" t="s">
        <v>1762</v>
      </c>
      <c r="J3848" s="12">
        <v>988027785</v>
      </c>
    </row>
    <row r="3849" spans="1:10" ht="20.100000000000001" customHeight="1" x14ac:dyDescent="0.25">
      <c r="A3849" s="6" t="s">
        <v>1767</v>
      </c>
      <c r="B3849" s="6" t="s">
        <v>7149</v>
      </c>
      <c r="J3849" s="9">
        <v>988027785</v>
      </c>
    </row>
    <row r="3850" spans="1:10" ht="20.100000000000001" customHeight="1" x14ac:dyDescent="0.25">
      <c r="A3850" s="5" t="s">
        <v>1767</v>
      </c>
      <c r="C3850" s="11" t="s">
        <v>9</v>
      </c>
      <c r="D3850" s="11" t="s">
        <v>41</v>
      </c>
      <c r="E3850" s="11" t="s">
        <v>41</v>
      </c>
      <c r="F3850" s="11" t="s">
        <v>1881</v>
      </c>
      <c r="G3850" s="131" t="s">
        <v>21</v>
      </c>
      <c r="H3850" s="131"/>
      <c r="J3850" s="7">
        <v>690429055</v>
      </c>
    </row>
    <row r="3851" spans="1:10" ht="75" customHeight="1" x14ac:dyDescent="0.25">
      <c r="G3851" s="131" t="s">
        <v>7220</v>
      </c>
      <c r="H3851" s="131"/>
    </row>
    <row r="3852" spans="1:10" ht="20.100000000000001" customHeight="1" x14ac:dyDescent="0.25">
      <c r="G3852" s="131" t="s">
        <v>2101</v>
      </c>
      <c r="H3852" s="131"/>
    </row>
    <row r="3853" spans="1:10" ht="20.100000000000001" customHeight="1" x14ac:dyDescent="0.25">
      <c r="A3853" s="5" t="s">
        <v>1767</v>
      </c>
      <c r="C3853" s="11" t="s">
        <v>9</v>
      </c>
      <c r="D3853" s="11" t="s">
        <v>41</v>
      </c>
      <c r="E3853" s="11" t="s">
        <v>41</v>
      </c>
      <c r="F3853" s="11" t="s">
        <v>1278</v>
      </c>
      <c r="G3853" s="131" t="s">
        <v>21</v>
      </c>
      <c r="H3853" s="131"/>
      <c r="J3853" s="7">
        <v>297598730</v>
      </c>
    </row>
    <row r="3854" spans="1:10" ht="75" customHeight="1" x14ac:dyDescent="0.25">
      <c r="G3854" s="131" t="s">
        <v>7221</v>
      </c>
      <c r="H3854" s="131"/>
    </row>
    <row r="3855" spans="1:10" ht="20.100000000000001" customHeight="1" x14ac:dyDescent="0.25">
      <c r="G3855" s="131" t="s">
        <v>2101</v>
      </c>
      <c r="H3855" s="131"/>
    </row>
    <row r="3856" spans="1:10" ht="20.100000000000001" customHeight="1" x14ac:dyDescent="0.25">
      <c r="A3856" s="6" t="s">
        <v>1784</v>
      </c>
      <c r="B3856" s="6" t="s">
        <v>1785</v>
      </c>
      <c r="J3856" s="8">
        <v>1800000000</v>
      </c>
    </row>
    <row r="3857" spans="1:10" ht="20.100000000000001" customHeight="1" x14ac:dyDescent="0.25">
      <c r="A3857" s="5" t="s">
        <v>1786</v>
      </c>
      <c r="C3857" s="11" t="s">
        <v>9</v>
      </c>
      <c r="D3857" s="11" t="s">
        <v>59</v>
      </c>
      <c r="E3857" s="11" t="s">
        <v>41</v>
      </c>
      <c r="F3857" s="11" t="s">
        <v>12</v>
      </c>
      <c r="G3857" s="131" t="s">
        <v>61</v>
      </c>
      <c r="H3857" s="131"/>
      <c r="J3857" s="7">
        <v>800000000</v>
      </c>
    </row>
    <row r="3858" spans="1:10" ht="20.100000000000001" customHeight="1" x14ac:dyDescent="0.25">
      <c r="A3858" s="5" t="s">
        <v>1792</v>
      </c>
      <c r="C3858" s="11" t="s">
        <v>9</v>
      </c>
      <c r="D3858" s="11" t="s">
        <v>59</v>
      </c>
      <c r="E3858" s="11" t="s">
        <v>41</v>
      </c>
      <c r="F3858" s="11" t="s">
        <v>12</v>
      </c>
      <c r="G3858" s="131" t="s">
        <v>7156</v>
      </c>
      <c r="H3858" s="131"/>
      <c r="J3858" s="7">
        <v>1000000000</v>
      </c>
    </row>
    <row r="3859" spans="1:10" ht="15" customHeight="1" x14ac:dyDescent="0.25">
      <c r="G3859" s="131" t="s">
        <v>4341</v>
      </c>
      <c r="H3859" s="131"/>
    </row>
    <row r="3860" spans="1:10" ht="20.100000000000001" customHeight="1" x14ac:dyDescent="0.25">
      <c r="A3860" s="6" t="s">
        <v>1803</v>
      </c>
      <c r="B3860" s="6" t="s">
        <v>3416</v>
      </c>
      <c r="J3860" s="8">
        <v>577180981</v>
      </c>
    </row>
    <row r="3861" spans="1:10" ht="20.100000000000001" customHeight="1" x14ac:dyDescent="0.25">
      <c r="A3861" s="5" t="s">
        <v>1804</v>
      </c>
      <c r="C3861" s="11" t="s">
        <v>9</v>
      </c>
      <c r="D3861" s="11" t="s">
        <v>59</v>
      </c>
      <c r="E3861" s="11" t="s">
        <v>41</v>
      </c>
      <c r="F3861" s="11" t="s">
        <v>12</v>
      </c>
      <c r="G3861" s="131" t="s">
        <v>62</v>
      </c>
      <c r="H3861" s="131"/>
      <c r="J3861" s="7">
        <v>577180981</v>
      </c>
    </row>
    <row r="3862" spans="1:10" ht="30" customHeight="1" x14ac:dyDescent="0.25">
      <c r="G3862" s="131" t="s">
        <v>4342</v>
      </c>
      <c r="H3862" s="131"/>
    </row>
    <row r="3864" spans="1:10" x14ac:dyDescent="0.25">
      <c r="A3864" s="13" t="s">
        <v>4904</v>
      </c>
    </row>
    <row r="3866" spans="1:10" x14ac:dyDescent="0.25">
      <c r="A3866" s="132" t="s">
        <v>2092</v>
      </c>
      <c r="B3866" s="132"/>
      <c r="C3866" s="132"/>
      <c r="D3866" s="132"/>
      <c r="E3866" s="132"/>
      <c r="F3866" s="132"/>
      <c r="G3866" s="132"/>
      <c r="H3866" s="132"/>
      <c r="I3866" s="132"/>
      <c r="J3866" s="132"/>
    </row>
    <row r="3868" spans="1:10" x14ac:dyDescent="0.25">
      <c r="D3868" s="6" t="s">
        <v>2140</v>
      </c>
      <c r="E3868" s="6" t="s">
        <v>2100</v>
      </c>
    </row>
    <row r="3869" spans="1:10" ht="15.75" thickBot="1" x14ac:dyDescent="0.3">
      <c r="F3869" s="6" t="s">
        <v>2103</v>
      </c>
      <c r="J3869" s="14">
        <v>11514249000</v>
      </c>
    </row>
    <row r="3870" spans="1:10" x14ac:dyDescent="0.25">
      <c r="D3870" s="5" t="s">
        <v>9</v>
      </c>
      <c r="E3870" s="5" t="s">
        <v>2139</v>
      </c>
      <c r="J3870" s="7">
        <v>9980951000</v>
      </c>
    </row>
    <row r="3871" spans="1:10" x14ac:dyDescent="0.25">
      <c r="D3871" s="5" t="s">
        <v>16</v>
      </c>
      <c r="E3871" s="5" t="s">
        <v>2145</v>
      </c>
      <c r="J3871" s="7">
        <v>1533298000</v>
      </c>
    </row>
    <row r="3874" spans="1:10" x14ac:dyDescent="0.25">
      <c r="A3874" s="132" t="s">
        <v>2091</v>
      </c>
      <c r="B3874" s="132"/>
      <c r="C3874" s="132"/>
      <c r="D3874" s="132"/>
      <c r="E3874" s="132"/>
      <c r="F3874" s="132"/>
      <c r="G3874" s="132"/>
      <c r="H3874" s="132"/>
      <c r="I3874" s="132"/>
      <c r="J3874" s="132"/>
    </row>
    <row r="3875" spans="1:10" x14ac:dyDescent="0.25">
      <c r="A3875" s="86" t="s">
        <v>2097</v>
      </c>
      <c r="C3875" s="86" t="s">
        <v>2098</v>
      </c>
      <c r="D3875" s="86" t="s">
        <v>3</v>
      </c>
      <c r="E3875" s="86" t="s">
        <v>2099</v>
      </c>
      <c r="F3875" s="86" t="s">
        <v>1880</v>
      </c>
      <c r="G3875" s="6" t="s">
        <v>2100</v>
      </c>
      <c r="J3875" s="86" t="s">
        <v>8713</v>
      </c>
    </row>
    <row r="3877" spans="1:10" ht="15.75" thickBot="1" x14ac:dyDescent="0.3">
      <c r="G3877" s="13" t="s">
        <v>2103</v>
      </c>
      <c r="J3877" s="14">
        <v>11514249000</v>
      </c>
    </row>
    <row r="3878" spans="1:10" ht="20.100000000000001" customHeight="1" x14ac:dyDescent="0.25">
      <c r="A3878" s="6" t="s">
        <v>1232</v>
      </c>
      <c r="B3878" s="6" t="s">
        <v>1233</v>
      </c>
      <c r="J3878" s="10">
        <v>7141621940</v>
      </c>
    </row>
    <row r="3879" spans="1:10" ht="20.100000000000001" customHeight="1" x14ac:dyDescent="0.25">
      <c r="A3879" s="6" t="s">
        <v>9</v>
      </c>
      <c r="B3879" s="6" t="s">
        <v>1237</v>
      </c>
      <c r="J3879" s="9">
        <v>2924206000</v>
      </c>
    </row>
    <row r="3880" spans="1:10" ht="20.100000000000001" customHeight="1" x14ac:dyDescent="0.25">
      <c r="A3880" s="5" t="s">
        <v>1240</v>
      </c>
      <c r="C3880" s="11" t="s">
        <v>9</v>
      </c>
      <c r="D3880" s="11" t="s">
        <v>10</v>
      </c>
      <c r="E3880" s="11" t="s">
        <v>41</v>
      </c>
      <c r="F3880" s="11" t="s">
        <v>12</v>
      </c>
      <c r="G3880" s="131" t="s">
        <v>7116</v>
      </c>
      <c r="H3880" s="131"/>
      <c r="J3880" s="7">
        <v>2924206000</v>
      </c>
    </row>
    <row r="3881" spans="1:10" ht="20.100000000000001" customHeight="1" x14ac:dyDescent="0.25">
      <c r="A3881" s="6" t="s">
        <v>1257</v>
      </c>
      <c r="B3881" s="6" t="s">
        <v>1258</v>
      </c>
      <c r="J3881" s="8">
        <v>579374000</v>
      </c>
    </row>
    <row r="3882" spans="1:10" ht="20.100000000000001" customHeight="1" x14ac:dyDescent="0.25">
      <c r="A3882" s="5" t="s">
        <v>1261</v>
      </c>
      <c r="C3882" s="11" t="s">
        <v>9</v>
      </c>
      <c r="D3882" s="11" t="s">
        <v>10</v>
      </c>
      <c r="E3882" s="11" t="s">
        <v>41</v>
      </c>
      <c r="F3882" s="11" t="s">
        <v>12</v>
      </c>
      <c r="G3882" s="131" t="s">
        <v>13</v>
      </c>
      <c r="H3882" s="131"/>
      <c r="J3882" s="7">
        <v>8000000</v>
      </c>
    </row>
    <row r="3883" spans="1:10" ht="20.100000000000001" customHeight="1" x14ac:dyDescent="0.25">
      <c r="A3883" s="5" t="s">
        <v>1269</v>
      </c>
      <c r="C3883" s="11" t="s">
        <v>9</v>
      </c>
      <c r="D3883" s="11" t="s">
        <v>10</v>
      </c>
      <c r="E3883" s="11" t="s">
        <v>41</v>
      </c>
      <c r="F3883" s="11" t="s">
        <v>12</v>
      </c>
      <c r="G3883" s="131" t="s">
        <v>117</v>
      </c>
      <c r="H3883" s="131"/>
      <c r="J3883" s="7">
        <v>571374000</v>
      </c>
    </row>
    <row r="3884" spans="1:10" ht="20.100000000000001" customHeight="1" x14ac:dyDescent="0.25">
      <c r="A3884" s="6" t="s">
        <v>1279</v>
      </c>
      <c r="B3884" s="6" t="s">
        <v>1280</v>
      </c>
      <c r="J3884" s="8">
        <v>2502609510</v>
      </c>
    </row>
    <row r="3885" spans="1:10" ht="20.100000000000001" customHeight="1" x14ac:dyDescent="0.25">
      <c r="A3885" s="5" t="s">
        <v>1282</v>
      </c>
      <c r="C3885" s="11" t="s">
        <v>9</v>
      </c>
      <c r="D3885" s="11" t="s">
        <v>10</v>
      </c>
      <c r="E3885" s="11" t="s">
        <v>41</v>
      </c>
      <c r="F3885" s="11" t="s">
        <v>12</v>
      </c>
      <c r="G3885" s="131" t="s">
        <v>1283</v>
      </c>
      <c r="H3885" s="131"/>
      <c r="J3885" s="7">
        <v>715974510</v>
      </c>
    </row>
    <row r="3886" spans="1:10" ht="20.100000000000001" customHeight="1" x14ac:dyDescent="0.25">
      <c r="A3886" s="5" t="s">
        <v>1286</v>
      </c>
      <c r="C3886" s="11" t="s">
        <v>9</v>
      </c>
      <c r="D3886" s="11" t="s">
        <v>10</v>
      </c>
      <c r="E3886" s="11" t="s">
        <v>41</v>
      </c>
      <c r="F3886" s="11" t="s">
        <v>12</v>
      </c>
      <c r="G3886" s="131" t="s">
        <v>1287</v>
      </c>
      <c r="H3886" s="131"/>
      <c r="J3886" s="7">
        <v>90973000</v>
      </c>
    </row>
    <row r="3887" spans="1:10" ht="20.100000000000001" customHeight="1" x14ac:dyDescent="0.25">
      <c r="A3887" s="5" t="s">
        <v>1290</v>
      </c>
      <c r="C3887" s="11" t="s">
        <v>16</v>
      </c>
      <c r="D3887" s="11" t="s">
        <v>10</v>
      </c>
      <c r="E3887" s="11" t="s">
        <v>41</v>
      </c>
      <c r="F3887" s="11" t="s">
        <v>12</v>
      </c>
      <c r="G3887" s="131" t="s">
        <v>17</v>
      </c>
      <c r="H3887" s="131"/>
      <c r="J3887" s="7">
        <v>448298000</v>
      </c>
    </row>
    <row r="3888" spans="1:10" ht="20.100000000000001" customHeight="1" x14ac:dyDescent="0.25">
      <c r="A3888" s="5" t="s">
        <v>1293</v>
      </c>
      <c r="C3888" s="11" t="s">
        <v>9</v>
      </c>
      <c r="D3888" s="11" t="s">
        <v>10</v>
      </c>
      <c r="E3888" s="11" t="s">
        <v>41</v>
      </c>
      <c r="F3888" s="11" t="s">
        <v>12</v>
      </c>
      <c r="G3888" s="131" t="s">
        <v>18</v>
      </c>
      <c r="H3888" s="131"/>
      <c r="J3888" s="7">
        <v>332997000</v>
      </c>
    </row>
    <row r="3889" spans="1:10" ht="20.100000000000001" customHeight="1" x14ac:dyDescent="0.25">
      <c r="A3889" s="5" t="s">
        <v>1296</v>
      </c>
      <c r="C3889" s="11" t="s">
        <v>9</v>
      </c>
      <c r="D3889" s="11" t="s">
        <v>10</v>
      </c>
      <c r="E3889" s="11" t="s">
        <v>41</v>
      </c>
      <c r="F3889" s="11" t="s">
        <v>12</v>
      </c>
      <c r="G3889" s="131" t="s">
        <v>19</v>
      </c>
      <c r="H3889" s="131"/>
      <c r="J3889" s="7">
        <v>914367000</v>
      </c>
    </row>
    <row r="3890" spans="1:10" ht="20.100000000000001" customHeight="1" x14ac:dyDescent="0.25">
      <c r="A3890" s="6" t="s">
        <v>1299</v>
      </c>
      <c r="B3890" s="6" t="s">
        <v>1300</v>
      </c>
      <c r="J3890" s="10">
        <v>541894423</v>
      </c>
    </row>
    <row r="3891" spans="1:10" ht="20.100000000000001" customHeight="1" x14ac:dyDescent="0.25">
      <c r="A3891" s="6" t="s">
        <v>1303</v>
      </c>
      <c r="B3891" s="6" t="s">
        <v>7118</v>
      </c>
      <c r="J3891" s="9">
        <v>514104965</v>
      </c>
    </row>
    <row r="3892" spans="1:10" ht="20.100000000000001" customHeight="1" x14ac:dyDescent="0.25">
      <c r="A3892" s="5" t="s">
        <v>1303</v>
      </c>
      <c r="C3892" s="11" t="s">
        <v>9</v>
      </c>
      <c r="D3892" s="11" t="s">
        <v>20</v>
      </c>
      <c r="E3892" s="11" t="s">
        <v>41</v>
      </c>
      <c r="F3892" s="11" t="s">
        <v>1881</v>
      </c>
      <c r="G3892" s="131" t="s">
        <v>21</v>
      </c>
      <c r="H3892" s="131"/>
      <c r="J3892" s="7">
        <v>514104965</v>
      </c>
    </row>
    <row r="3893" spans="1:10" ht="60" customHeight="1" x14ac:dyDescent="0.25">
      <c r="G3893" s="131" t="s">
        <v>4797</v>
      </c>
      <c r="H3893" s="131"/>
    </row>
    <row r="3894" spans="1:10" ht="20.100000000000001" customHeight="1" x14ac:dyDescent="0.25">
      <c r="G3894" s="131" t="s">
        <v>2101</v>
      </c>
      <c r="H3894" s="131"/>
    </row>
    <row r="3895" spans="1:10" ht="20.100000000000001" customHeight="1" x14ac:dyDescent="0.25">
      <c r="A3895" s="6" t="s">
        <v>1316</v>
      </c>
      <c r="B3895" s="6" t="s">
        <v>7122</v>
      </c>
      <c r="J3895" s="8">
        <v>27789458</v>
      </c>
    </row>
    <row r="3896" spans="1:10" ht="20.100000000000001" customHeight="1" x14ac:dyDescent="0.25">
      <c r="A3896" s="5" t="s">
        <v>1316</v>
      </c>
      <c r="C3896" s="11" t="s">
        <v>9</v>
      </c>
      <c r="D3896" s="11" t="s">
        <v>20</v>
      </c>
      <c r="E3896" s="11" t="s">
        <v>41</v>
      </c>
      <c r="F3896" s="11" t="s">
        <v>1881</v>
      </c>
      <c r="G3896" s="131" t="s">
        <v>23</v>
      </c>
      <c r="H3896" s="131"/>
      <c r="J3896" s="7">
        <v>27789458</v>
      </c>
    </row>
    <row r="3897" spans="1:10" ht="30" customHeight="1" x14ac:dyDescent="0.25">
      <c r="G3897" s="131" t="s">
        <v>4798</v>
      </c>
      <c r="H3897" s="131"/>
    </row>
    <row r="3898" spans="1:10" ht="20.100000000000001" customHeight="1" x14ac:dyDescent="0.25">
      <c r="G3898" s="131" t="s">
        <v>2102</v>
      </c>
      <c r="H3898" s="131"/>
    </row>
    <row r="3899" spans="1:10" ht="20.100000000000001" customHeight="1" x14ac:dyDescent="0.25">
      <c r="A3899" s="6" t="s">
        <v>1319</v>
      </c>
      <c r="B3899" s="6" t="s">
        <v>1320</v>
      </c>
      <c r="J3899" s="10">
        <v>593538007</v>
      </c>
    </row>
    <row r="3900" spans="1:10" ht="20.100000000000001" customHeight="1" x14ac:dyDescent="0.25">
      <c r="A3900" s="6" t="s">
        <v>1322</v>
      </c>
      <c r="B3900" s="6" t="s">
        <v>7123</v>
      </c>
      <c r="J3900" s="9">
        <v>282340889</v>
      </c>
    </row>
    <row r="3901" spans="1:10" ht="20.100000000000001" customHeight="1" x14ac:dyDescent="0.25">
      <c r="A3901" s="5" t="s">
        <v>1322</v>
      </c>
      <c r="C3901" s="11" t="s">
        <v>9</v>
      </c>
      <c r="D3901" s="11" t="s">
        <v>20</v>
      </c>
      <c r="E3901" s="11" t="s">
        <v>41</v>
      </c>
      <c r="F3901" s="11" t="s">
        <v>1881</v>
      </c>
      <c r="G3901" s="131" t="s">
        <v>21</v>
      </c>
      <c r="H3901" s="131"/>
      <c r="J3901" s="7">
        <v>282340889</v>
      </c>
    </row>
    <row r="3902" spans="1:10" ht="60" customHeight="1" x14ac:dyDescent="0.25">
      <c r="G3902" s="131" t="s">
        <v>4799</v>
      </c>
      <c r="H3902" s="131"/>
    </row>
    <row r="3903" spans="1:10" ht="20.100000000000001" customHeight="1" x14ac:dyDescent="0.25">
      <c r="G3903" s="131" t="s">
        <v>2101</v>
      </c>
      <c r="H3903" s="131"/>
    </row>
    <row r="3904" spans="1:10" ht="20.100000000000001" customHeight="1" x14ac:dyDescent="0.25">
      <c r="A3904" s="6" t="s">
        <v>1324</v>
      </c>
      <c r="B3904" s="6" t="s">
        <v>7124</v>
      </c>
      <c r="J3904" s="8">
        <v>83368373</v>
      </c>
    </row>
    <row r="3905" spans="1:10" ht="20.100000000000001" customHeight="1" x14ac:dyDescent="0.25">
      <c r="A3905" s="5" t="s">
        <v>1324</v>
      </c>
      <c r="C3905" s="11" t="s">
        <v>9</v>
      </c>
      <c r="D3905" s="11" t="s">
        <v>20</v>
      </c>
      <c r="E3905" s="11" t="s">
        <v>41</v>
      </c>
      <c r="F3905" s="11" t="s">
        <v>1881</v>
      </c>
      <c r="G3905" s="131" t="s">
        <v>21</v>
      </c>
      <c r="H3905" s="131"/>
      <c r="J3905" s="7">
        <v>83368373</v>
      </c>
    </row>
    <row r="3906" spans="1:10" ht="45" customHeight="1" x14ac:dyDescent="0.25">
      <c r="G3906" s="131" t="s">
        <v>4800</v>
      </c>
      <c r="H3906" s="131"/>
    </row>
    <row r="3907" spans="1:10" ht="20.100000000000001" customHeight="1" x14ac:dyDescent="0.25">
      <c r="G3907" s="131" t="s">
        <v>2101</v>
      </c>
      <c r="H3907" s="131"/>
    </row>
    <row r="3908" spans="1:10" ht="20.100000000000001" customHeight="1" x14ac:dyDescent="0.25">
      <c r="A3908" s="6" t="s">
        <v>1326</v>
      </c>
      <c r="B3908" s="6" t="s">
        <v>7125</v>
      </c>
      <c r="J3908" s="8">
        <v>166736745</v>
      </c>
    </row>
    <row r="3909" spans="1:10" ht="20.100000000000001" customHeight="1" x14ac:dyDescent="0.25">
      <c r="A3909" s="5" t="s">
        <v>1326</v>
      </c>
      <c r="C3909" s="11" t="s">
        <v>9</v>
      </c>
      <c r="D3909" s="11" t="s">
        <v>20</v>
      </c>
      <c r="E3909" s="11" t="s">
        <v>41</v>
      </c>
      <c r="F3909" s="11" t="s">
        <v>1881</v>
      </c>
      <c r="G3909" s="131" t="s">
        <v>21</v>
      </c>
      <c r="H3909" s="131"/>
      <c r="J3909" s="7">
        <v>166736745</v>
      </c>
    </row>
    <row r="3910" spans="1:10" ht="45" customHeight="1" x14ac:dyDescent="0.25">
      <c r="G3910" s="131" t="s">
        <v>4801</v>
      </c>
      <c r="H3910" s="131"/>
    </row>
    <row r="3911" spans="1:10" ht="20.100000000000001" customHeight="1" x14ac:dyDescent="0.25">
      <c r="G3911" s="131" t="s">
        <v>2101</v>
      </c>
      <c r="H3911" s="131"/>
    </row>
    <row r="3912" spans="1:10" ht="20.100000000000001" customHeight="1" x14ac:dyDescent="0.25">
      <c r="A3912" s="6" t="s">
        <v>1331</v>
      </c>
      <c r="B3912" s="6" t="s">
        <v>1332</v>
      </c>
      <c r="J3912" s="8">
        <v>61092000</v>
      </c>
    </row>
    <row r="3913" spans="1:10" ht="30" customHeight="1" x14ac:dyDescent="0.25">
      <c r="A3913" s="5" t="s">
        <v>1331</v>
      </c>
      <c r="C3913" s="11" t="s">
        <v>9</v>
      </c>
      <c r="D3913" s="11" t="s">
        <v>20</v>
      </c>
      <c r="E3913" s="11" t="s">
        <v>41</v>
      </c>
      <c r="F3913" s="11" t="s">
        <v>1881</v>
      </c>
      <c r="G3913" s="131" t="s">
        <v>446</v>
      </c>
      <c r="H3913" s="131"/>
      <c r="J3913" s="7">
        <v>61092000</v>
      </c>
    </row>
    <row r="3914" spans="1:10" ht="30" customHeight="1" x14ac:dyDescent="0.25">
      <c r="G3914" s="131" t="s">
        <v>4849</v>
      </c>
      <c r="H3914" s="131"/>
    </row>
    <row r="3915" spans="1:10" ht="20.100000000000001" customHeight="1" x14ac:dyDescent="0.25">
      <c r="G3915" s="131" t="s">
        <v>4857</v>
      </c>
      <c r="H3915" s="131"/>
    </row>
    <row r="3916" spans="1:10" ht="20.100000000000001" customHeight="1" x14ac:dyDescent="0.25">
      <c r="A3916" s="6" t="s">
        <v>1344</v>
      </c>
      <c r="B3916" s="6" t="s">
        <v>1345</v>
      </c>
      <c r="J3916" s="10">
        <v>843948517</v>
      </c>
    </row>
    <row r="3917" spans="1:10" ht="20.100000000000001" customHeight="1" x14ac:dyDescent="0.25">
      <c r="A3917" s="6" t="s">
        <v>1231</v>
      </c>
      <c r="B3917" s="6" t="s">
        <v>3252</v>
      </c>
      <c r="J3917" s="9">
        <v>97120000</v>
      </c>
    </row>
    <row r="3918" spans="1:10" ht="20.100000000000001" customHeight="1" x14ac:dyDescent="0.25">
      <c r="A3918" s="5" t="s">
        <v>1349</v>
      </c>
      <c r="C3918" s="11" t="s">
        <v>9</v>
      </c>
      <c r="D3918" s="11" t="s">
        <v>11</v>
      </c>
      <c r="E3918" s="11" t="s">
        <v>41</v>
      </c>
      <c r="F3918" s="11" t="s">
        <v>12</v>
      </c>
      <c r="G3918" s="131" t="s">
        <v>30</v>
      </c>
      <c r="H3918" s="131"/>
      <c r="J3918" s="7">
        <v>69420000</v>
      </c>
    </row>
    <row r="3919" spans="1:10" ht="20.100000000000001" customHeight="1" x14ac:dyDescent="0.25">
      <c r="A3919" s="5" t="s">
        <v>1353</v>
      </c>
      <c r="C3919" s="11" t="s">
        <v>9</v>
      </c>
      <c r="D3919" s="11" t="s">
        <v>11</v>
      </c>
      <c r="E3919" s="11" t="s">
        <v>41</v>
      </c>
      <c r="F3919" s="11" t="s">
        <v>12</v>
      </c>
      <c r="G3919" s="131" t="s">
        <v>1354</v>
      </c>
      <c r="H3919" s="131"/>
      <c r="J3919" s="7">
        <v>27700000</v>
      </c>
    </row>
    <row r="3920" spans="1:10" ht="20.100000000000001" customHeight="1" x14ac:dyDescent="0.25">
      <c r="A3920" s="6" t="s">
        <v>1239</v>
      </c>
      <c r="B3920" s="6" t="s">
        <v>1360</v>
      </c>
      <c r="J3920" s="8">
        <v>141917296</v>
      </c>
    </row>
    <row r="3921" spans="1:10" ht="20.100000000000001" customHeight="1" x14ac:dyDescent="0.25">
      <c r="A3921" s="5" t="s">
        <v>1361</v>
      </c>
      <c r="C3921" s="11" t="s">
        <v>9</v>
      </c>
      <c r="D3921" s="11" t="s">
        <v>11</v>
      </c>
      <c r="E3921" s="11" t="s">
        <v>41</v>
      </c>
      <c r="F3921" s="11" t="s">
        <v>12</v>
      </c>
      <c r="G3921" s="131" t="s">
        <v>7127</v>
      </c>
      <c r="H3921" s="131"/>
      <c r="J3921" s="7">
        <v>31212164</v>
      </c>
    </row>
    <row r="3922" spans="1:10" ht="20.100000000000001" customHeight="1" x14ac:dyDescent="0.25">
      <c r="A3922" s="5" t="s">
        <v>1364</v>
      </c>
      <c r="C3922" s="11" t="s">
        <v>9</v>
      </c>
      <c r="D3922" s="11" t="s">
        <v>11</v>
      </c>
      <c r="E3922" s="11" t="s">
        <v>41</v>
      </c>
      <c r="F3922" s="11" t="s">
        <v>12</v>
      </c>
      <c r="G3922" s="131" t="s">
        <v>1365</v>
      </c>
      <c r="H3922" s="131"/>
      <c r="J3922" s="7">
        <v>73017196</v>
      </c>
    </row>
    <row r="3923" spans="1:10" ht="20.100000000000001" customHeight="1" x14ac:dyDescent="0.25">
      <c r="A3923" s="5" t="s">
        <v>1369</v>
      </c>
      <c r="C3923" s="11" t="s">
        <v>9</v>
      </c>
      <c r="D3923" s="11" t="s">
        <v>11</v>
      </c>
      <c r="E3923" s="11" t="s">
        <v>41</v>
      </c>
      <c r="F3923" s="11" t="s">
        <v>12</v>
      </c>
      <c r="G3923" s="131" t="s">
        <v>34</v>
      </c>
      <c r="H3923" s="131"/>
      <c r="J3923" s="7">
        <v>37687936</v>
      </c>
    </row>
    <row r="3924" spans="1:10" ht="20.100000000000001" customHeight="1" x14ac:dyDescent="0.25">
      <c r="A3924" s="6" t="s">
        <v>1249</v>
      </c>
      <c r="B3924" s="6" t="s">
        <v>1373</v>
      </c>
      <c r="J3924" s="8">
        <v>3000000</v>
      </c>
    </row>
    <row r="3925" spans="1:10" ht="20.100000000000001" customHeight="1" x14ac:dyDescent="0.25">
      <c r="A3925" s="5" t="s">
        <v>1376</v>
      </c>
      <c r="C3925" s="11" t="s">
        <v>9</v>
      </c>
      <c r="D3925" s="11" t="s">
        <v>11</v>
      </c>
      <c r="E3925" s="11" t="s">
        <v>41</v>
      </c>
      <c r="F3925" s="11" t="s">
        <v>12</v>
      </c>
      <c r="G3925" s="131" t="s">
        <v>3480</v>
      </c>
      <c r="H3925" s="131"/>
      <c r="J3925" s="7">
        <v>1000000</v>
      </c>
    </row>
    <row r="3926" spans="1:10" ht="20.100000000000001" customHeight="1" x14ac:dyDescent="0.25">
      <c r="A3926" s="5" t="s">
        <v>1380</v>
      </c>
      <c r="C3926" s="11" t="s">
        <v>9</v>
      </c>
      <c r="D3926" s="11" t="s">
        <v>11</v>
      </c>
      <c r="E3926" s="11" t="s">
        <v>41</v>
      </c>
      <c r="F3926" s="11" t="s">
        <v>12</v>
      </c>
      <c r="G3926" s="131" t="s">
        <v>1381</v>
      </c>
      <c r="H3926" s="131"/>
      <c r="J3926" s="7">
        <v>2000000</v>
      </c>
    </row>
    <row r="3927" spans="1:10" ht="20.100000000000001" customHeight="1" x14ac:dyDescent="0.25">
      <c r="A3927" s="6" t="s">
        <v>1393</v>
      </c>
      <c r="B3927" s="6" t="s">
        <v>1394</v>
      </c>
      <c r="J3927" s="8">
        <v>7000000</v>
      </c>
    </row>
    <row r="3928" spans="1:10" ht="20.100000000000001" customHeight="1" x14ac:dyDescent="0.25">
      <c r="A3928" s="5" t="s">
        <v>1411</v>
      </c>
      <c r="C3928" s="11" t="s">
        <v>9</v>
      </c>
      <c r="D3928" s="11" t="s">
        <v>11</v>
      </c>
      <c r="E3928" s="11" t="s">
        <v>41</v>
      </c>
      <c r="F3928" s="11" t="s">
        <v>12</v>
      </c>
      <c r="G3928" s="131" t="s">
        <v>3478</v>
      </c>
      <c r="H3928" s="131"/>
      <c r="J3928" s="7">
        <v>4000000</v>
      </c>
    </row>
    <row r="3929" spans="1:10" ht="45" customHeight="1" x14ac:dyDescent="0.25">
      <c r="G3929" s="131" t="s">
        <v>5855</v>
      </c>
      <c r="H3929" s="131"/>
    </row>
    <row r="3930" spans="1:10" ht="20.100000000000001" customHeight="1" x14ac:dyDescent="0.25">
      <c r="A3930" s="5" t="s">
        <v>1413</v>
      </c>
      <c r="C3930" s="11" t="s">
        <v>9</v>
      </c>
      <c r="D3930" s="11" t="s">
        <v>11</v>
      </c>
      <c r="E3930" s="11" t="s">
        <v>41</v>
      </c>
      <c r="F3930" s="11" t="s">
        <v>12</v>
      </c>
      <c r="G3930" s="131" t="s">
        <v>1414</v>
      </c>
      <c r="H3930" s="131"/>
      <c r="J3930" s="7">
        <v>3000000</v>
      </c>
    </row>
    <row r="3931" spans="1:10" ht="75" customHeight="1" x14ac:dyDescent="0.25">
      <c r="G3931" s="131" t="s">
        <v>5856</v>
      </c>
      <c r="H3931" s="131"/>
    </row>
    <row r="3932" spans="1:10" ht="20.100000000000001" customHeight="1" x14ac:dyDescent="0.25">
      <c r="A3932" s="6" t="s">
        <v>1416</v>
      </c>
      <c r="B3932" s="6" t="s">
        <v>1417</v>
      </c>
      <c r="J3932" s="8">
        <v>6300000</v>
      </c>
    </row>
    <row r="3933" spans="1:10" ht="20.100000000000001" customHeight="1" x14ac:dyDescent="0.25">
      <c r="A3933" s="5" t="s">
        <v>1419</v>
      </c>
      <c r="C3933" s="11" t="s">
        <v>9</v>
      </c>
      <c r="D3933" s="11" t="s">
        <v>11</v>
      </c>
      <c r="E3933" s="11" t="s">
        <v>41</v>
      </c>
      <c r="F3933" s="11" t="s">
        <v>12</v>
      </c>
      <c r="G3933" s="131" t="s">
        <v>1420</v>
      </c>
      <c r="H3933" s="131"/>
      <c r="J3933" s="7">
        <v>300000</v>
      </c>
    </row>
    <row r="3934" spans="1:10" ht="20.100000000000001" customHeight="1" x14ac:dyDescent="0.25">
      <c r="A3934" s="5" t="s">
        <v>1422</v>
      </c>
      <c r="C3934" s="11" t="s">
        <v>9</v>
      </c>
      <c r="D3934" s="11" t="s">
        <v>11</v>
      </c>
      <c r="E3934" s="11" t="s">
        <v>41</v>
      </c>
      <c r="F3934" s="11" t="s">
        <v>12</v>
      </c>
      <c r="G3934" s="131" t="s">
        <v>1423</v>
      </c>
      <c r="H3934" s="131"/>
      <c r="J3934" s="7">
        <v>6000000</v>
      </c>
    </row>
    <row r="3935" spans="1:10" ht="20.100000000000001" customHeight="1" x14ac:dyDescent="0.25">
      <c r="A3935" s="6" t="s">
        <v>1429</v>
      </c>
      <c r="B3935" s="6" t="s">
        <v>1430</v>
      </c>
      <c r="J3935" s="8">
        <v>325000000</v>
      </c>
    </row>
    <row r="3936" spans="1:10" ht="20.100000000000001" customHeight="1" x14ac:dyDescent="0.25">
      <c r="A3936" s="5" t="s">
        <v>1432</v>
      </c>
      <c r="C3936" s="11" t="s">
        <v>9</v>
      </c>
      <c r="D3936" s="11" t="s">
        <v>11</v>
      </c>
      <c r="E3936" s="11" t="s">
        <v>41</v>
      </c>
      <c r="F3936" s="11" t="s">
        <v>12</v>
      </c>
      <c r="G3936" s="131" t="s">
        <v>7130</v>
      </c>
      <c r="H3936" s="131"/>
      <c r="J3936" s="7">
        <v>325000000</v>
      </c>
    </row>
    <row r="3937" spans="1:10" ht="20.100000000000001" customHeight="1" x14ac:dyDescent="0.25">
      <c r="A3937" s="6" t="s">
        <v>1439</v>
      </c>
      <c r="B3937" s="6" t="s">
        <v>1440</v>
      </c>
      <c r="J3937" s="8">
        <v>4500000</v>
      </c>
    </row>
    <row r="3938" spans="1:10" ht="20.100000000000001" customHeight="1" x14ac:dyDescent="0.25">
      <c r="A3938" s="5" t="s">
        <v>1441</v>
      </c>
      <c r="C3938" s="11" t="s">
        <v>9</v>
      </c>
      <c r="D3938" s="11" t="s">
        <v>11</v>
      </c>
      <c r="E3938" s="11" t="s">
        <v>41</v>
      </c>
      <c r="F3938" s="11" t="s">
        <v>12</v>
      </c>
      <c r="G3938" s="131" t="s">
        <v>1442</v>
      </c>
      <c r="H3938" s="131"/>
      <c r="J3938" s="7">
        <v>1500000</v>
      </c>
    </row>
    <row r="3939" spans="1:10" ht="75" customHeight="1" x14ac:dyDescent="0.25">
      <c r="G3939" s="131" t="s">
        <v>7222</v>
      </c>
      <c r="H3939" s="131"/>
    </row>
    <row r="3940" spans="1:10" ht="20.100000000000001" customHeight="1" x14ac:dyDescent="0.25">
      <c r="A3940" s="5" t="s">
        <v>1444</v>
      </c>
      <c r="C3940" s="11" t="s">
        <v>9</v>
      </c>
      <c r="D3940" s="11" t="s">
        <v>11</v>
      </c>
      <c r="E3940" s="11" t="s">
        <v>41</v>
      </c>
      <c r="F3940" s="11" t="s">
        <v>12</v>
      </c>
      <c r="G3940" s="131" t="s">
        <v>3481</v>
      </c>
      <c r="H3940" s="131"/>
      <c r="J3940" s="7">
        <v>3000000</v>
      </c>
    </row>
    <row r="3941" spans="1:10" ht="30" customHeight="1" x14ac:dyDescent="0.25">
      <c r="G3941" s="131" t="s">
        <v>5858</v>
      </c>
      <c r="H3941" s="131"/>
    </row>
    <row r="3942" spans="1:10" ht="20.100000000000001" customHeight="1" x14ac:dyDescent="0.25">
      <c r="A3942" s="6" t="s">
        <v>1449</v>
      </c>
      <c r="B3942" s="6" t="s">
        <v>1450</v>
      </c>
      <c r="J3942" s="8">
        <v>254975013</v>
      </c>
    </row>
    <row r="3943" spans="1:10" ht="20.100000000000001" customHeight="1" x14ac:dyDescent="0.25">
      <c r="A3943" s="5" t="s">
        <v>1453</v>
      </c>
      <c r="C3943" s="11" t="s">
        <v>9</v>
      </c>
      <c r="D3943" s="11" t="s">
        <v>11</v>
      </c>
      <c r="E3943" s="11" t="s">
        <v>41</v>
      </c>
      <c r="F3943" s="11" t="s">
        <v>12</v>
      </c>
      <c r="G3943" s="131" t="s">
        <v>39</v>
      </c>
      <c r="H3943" s="131"/>
      <c r="J3943" s="7">
        <v>30000000</v>
      </c>
    </row>
    <row r="3944" spans="1:10" ht="20.100000000000001" customHeight="1" x14ac:dyDescent="0.25">
      <c r="A3944" s="5" t="s">
        <v>1463</v>
      </c>
      <c r="C3944" s="11" t="s">
        <v>9</v>
      </c>
      <c r="D3944" s="11" t="s">
        <v>11</v>
      </c>
      <c r="E3944" s="11" t="s">
        <v>41</v>
      </c>
      <c r="F3944" s="11" t="s">
        <v>12</v>
      </c>
      <c r="G3944" s="131" t="s">
        <v>1464</v>
      </c>
      <c r="H3944" s="131"/>
      <c r="J3944" s="7">
        <v>224975013</v>
      </c>
    </row>
    <row r="3945" spans="1:10" ht="20.100000000000001" customHeight="1" x14ac:dyDescent="0.25">
      <c r="A3945" s="6" t="s">
        <v>1476</v>
      </c>
      <c r="B3945" s="6" t="s">
        <v>1477</v>
      </c>
      <c r="J3945" s="8">
        <v>1186208</v>
      </c>
    </row>
    <row r="3946" spans="1:10" ht="20.100000000000001" customHeight="1" x14ac:dyDescent="0.25">
      <c r="A3946" s="5" t="s">
        <v>1488</v>
      </c>
      <c r="C3946" s="11" t="s">
        <v>9</v>
      </c>
      <c r="D3946" s="11" t="s">
        <v>41</v>
      </c>
      <c r="E3946" s="11" t="s">
        <v>41</v>
      </c>
      <c r="F3946" s="11" t="s">
        <v>12</v>
      </c>
      <c r="G3946" s="131" t="s">
        <v>42</v>
      </c>
      <c r="H3946" s="131"/>
      <c r="J3946" s="7">
        <v>1186208</v>
      </c>
    </row>
    <row r="3947" spans="1:10" ht="30" customHeight="1" x14ac:dyDescent="0.25">
      <c r="G3947" s="131" t="s">
        <v>5859</v>
      </c>
      <c r="H3947" s="131"/>
    </row>
    <row r="3948" spans="1:10" ht="20.100000000000001" customHeight="1" x14ac:dyDescent="0.25">
      <c r="A3948" s="6" t="s">
        <v>1490</v>
      </c>
      <c r="B3948" s="6" t="s">
        <v>1491</v>
      </c>
      <c r="J3948" s="8">
        <v>2950000</v>
      </c>
    </row>
    <row r="3949" spans="1:10" ht="20.100000000000001" customHeight="1" x14ac:dyDescent="0.25">
      <c r="A3949" s="5" t="s">
        <v>1496</v>
      </c>
      <c r="C3949" s="11" t="s">
        <v>9</v>
      </c>
      <c r="D3949" s="11" t="s">
        <v>11</v>
      </c>
      <c r="E3949" s="11" t="s">
        <v>41</v>
      </c>
      <c r="F3949" s="11" t="s">
        <v>12</v>
      </c>
      <c r="G3949" s="131" t="s">
        <v>43</v>
      </c>
      <c r="H3949" s="131"/>
      <c r="J3949" s="7">
        <v>500000</v>
      </c>
    </row>
    <row r="3950" spans="1:10" ht="30" customHeight="1" x14ac:dyDescent="0.25">
      <c r="G3950" s="131" t="s">
        <v>5860</v>
      </c>
      <c r="H3950" s="131"/>
    </row>
    <row r="3951" spans="1:10" ht="20.100000000000001" customHeight="1" x14ac:dyDescent="0.25">
      <c r="A3951" s="5" t="s">
        <v>1503</v>
      </c>
      <c r="C3951" s="11" t="s">
        <v>9</v>
      </c>
      <c r="D3951" s="11" t="s">
        <v>11</v>
      </c>
      <c r="E3951" s="11" t="s">
        <v>41</v>
      </c>
      <c r="F3951" s="11" t="s">
        <v>12</v>
      </c>
      <c r="G3951" s="131" t="s">
        <v>44</v>
      </c>
      <c r="H3951" s="131"/>
      <c r="J3951" s="7">
        <v>2450000</v>
      </c>
    </row>
    <row r="3952" spans="1:10" ht="20.100000000000001" customHeight="1" x14ac:dyDescent="0.25">
      <c r="A3952" s="6" t="s">
        <v>1508</v>
      </c>
      <c r="B3952" s="6" t="s">
        <v>1509</v>
      </c>
      <c r="J3952" s="10">
        <v>2292548043</v>
      </c>
    </row>
    <row r="3953" spans="1:10" ht="20.100000000000001" customHeight="1" x14ac:dyDescent="0.25">
      <c r="A3953" s="6" t="s">
        <v>1256</v>
      </c>
      <c r="B3953" s="6" t="s">
        <v>1511</v>
      </c>
      <c r="J3953" s="9">
        <v>897000000</v>
      </c>
    </row>
    <row r="3954" spans="1:10" ht="20.100000000000001" customHeight="1" x14ac:dyDescent="0.25">
      <c r="A3954" s="5" t="s">
        <v>1513</v>
      </c>
      <c r="C3954" s="11" t="s">
        <v>9</v>
      </c>
      <c r="D3954" s="11" t="s">
        <v>11</v>
      </c>
      <c r="E3954" s="11" t="s">
        <v>4833</v>
      </c>
      <c r="F3954" s="11" t="s">
        <v>12</v>
      </c>
      <c r="G3954" s="131" t="s">
        <v>45</v>
      </c>
      <c r="H3954" s="131"/>
      <c r="J3954" s="7">
        <v>850000000</v>
      </c>
    </row>
    <row r="3955" spans="1:10" ht="20.100000000000001" customHeight="1" x14ac:dyDescent="0.25">
      <c r="A3955" s="5" t="s">
        <v>1514</v>
      </c>
      <c r="C3955" s="11" t="s">
        <v>9</v>
      </c>
      <c r="D3955" s="11" t="s">
        <v>11</v>
      </c>
      <c r="E3955" s="11" t="s">
        <v>41</v>
      </c>
      <c r="F3955" s="11" t="s">
        <v>12</v>
      </c>
      <c r="G3955" s="131" t="s">
        <v>1515</v>
      </c>
      <c r="H3955" s="131"/>
      <c r="J3955" s="7">
        <v>15000000</v>
      </c>
    </row>
    <row r="3956" spans="1:10" ht="20.100000000000001" customHeight="1" x14ac:dyDescent="0.25">
      <c r="A3956" s="5" t="s">
        <v>1517</v>
      </c>
      <c r="C3956" s="11" t="s">
        <v>9</v>
      </c>
      <c r="D3956" s="11" t="s">
        <v>11</v>
      </c>
      <c r="E3956" s="11" t="s">
        <v>41</v>
      </c>
      <c r="F3956" s="11" t="s">
        <v>12</v>
      </c>
      <c r="G3956" s="131" t="s">
        <v>451</v>
      </c>
      <c r="H3956" s="131"/>
      <c r="J3956" s="7">
        <v>3000000</v>
      </c>
    </row>
    <row r="3957" spans="1:10" ht="20.100000000000001" customHeight="1" x14ac:dyDescent="0.25">
      <c r="A3957" s="5" t="s">
        <v>1518</v>
      </c>
      <c r="C3957" s="11" t="s">
        <v>9</v>
      </c>
      <c r="D3957" s="11" t="s">
        <v>11</v>
      </c>
      <c r="E3957" s="11" t="s">
        <v>5194</v>
      </c>
      <c r="F3957" s="11" t="s">
        <v>12</v>
      </c>
      <c r="G3957" s="131" t="s">
        <v>7135</v>
      </c>
      <c r="H3957" s="131"/>
      <c r="J3957" s="7">
        <v>25000000</v>
      </c>
    </row>
    <row r="3958" spans="1:10" ht="20.100000000000001" customHeight="1" x14ac:dyDescent="0.25">
      <c r="A3958" s="5" t="s">
        <v>1520</v>
      </c>
      <c r="C3958" s="11" t="s">
        <v>9</v>
      </c>
      <c r="D3958" s="11" t="s">
        <v>11</v>
      </c>
      <c r="E3958" s="11" t="s">
        <v>5194</v>
      </c>
      <c r="F3958" s="11" t="s">
        <v>12</v>
      </c>
      <c r="G3958" s="131" t="s">
        <v>1521</v>
      </c>
      <c r="H3958" s="131"/>
      <c r="J3958" s="7">
        <v>4000000</v>
      </c>
    </row>
    <row r="3959" spans="1:10" ht="20.100000000000001" customHeight="1" x14ac:dyDescent="0.25">
      <c r="A3959" s="6" t="s">
        <v>1278</v>
      </c>
      <c r="B3959" s="6" t="s">
        <v>1524</v>
      </c>
      <c r="J3959" s="8">
        <v>681730534</v>
      </c>
    </row>
    <row r="3960" spans="1:10" ht="20.100000000000001" customHeight="1" x14ac:dyDescent="0.25">
      <c r="A3960" s="5" t="s">
        <v>1531</v>
      </c>
      <c r="C3960" s="11" t="s">
        <v>9</v>
      </c>
      <c r="D3960" s="11" t="s">
        <v>11</v>
      </c>
      <c r="E3960" s="11" t="s">
        <v>41</v>
      </c>
      <c r="F3960" s="11" t="s">
        <v>12</v>
      </c>
      <c r="G3960" s="131" t="s">
        <v>47</v>
      </c>
      <c r="H3960" s="131"/>
      <c r="J3960" s="7">
        <v>679230534</v>
      </c>
    </row>
    <row r="3961" spans="1:10" ht="20.100000000000001" customHeight="1" x14ac:dyDescent="0.25">
      <c r="A3961" s="5" t="s">
        <v>1533</v>
      </c>
      <c r="C3961" s="11" t="s">
        <v>9</v>
      </c>
      <c r="D3961" s="11" t="s">
        <v>11</v>
      </c>
      <c r="E3961" s="11" t="s">
        <v>41</v>
      </c>
      <c r="F3961" s="11" t="s">
        <v>12</v>
      </c>
      <c r="G3961" s="131" t="s">
        <v>452</v>
      </c>
      <c r="H3961" s="131"/>
      <c r="J3961" s="7">
        <v>2500000</v>
      </c>
    </row>
    <row r="3962" spans="1:10" ht="20.100000000000001" customHeight="1" x14ac:dyDescent="0.25">
      <c r="A3962" s="6" t="s">
        <v>1292</v>
      </c>
      <c r="B3962" s="6" t="s">
        <v>1535</v>
      </c>
      <c r="J3962" s="8">
        <v>27500000</v>
      </c>
    </row>
    <row r="3963" spans="1:10" ht="20.100000000000001" customHeight="1" x14ac:dyDescent="0.25">
      <c r="A3963" s="5" t="s">
        <v>1536</v>
      </c>
      <c r="C3963" s="11" t="s">
        <v>9</v>
      </c>
      <c r="D3963" s="11" t="s">
        <v>11</v>
      </c>
      <c r="E3963" s="11" t="s">
        <v>41</v>
      </c>
      <c r="F3963" s="11" t="s">
        <v>12</v>
      </c>
      <c r="G3963" s="131" t="s">
        <v>1537</v>
      </c>
      <c r="H3963" s="131"/>
      <c r="J3963" s="7">
        <v>10000000</v>
      </c>
    </row>
    <row r="3964" spans="1:10" ht="20.100000000000001" customHeight="1" x14ac:dyDescent="0.25">
      <c r="A3964" s="5" t="s">
        <v>1539</v>
      </c>
      <c r="C3964" s="11" t="s">
        <v>9</v>
      </c>
      <c r="D3964" s="11" t="s">
        <v>11</v>
      </c>
      <c r="E3964" s="11" t="s">
        <v>41</v>
      </c>
      <c r="F3964" s="11" t="s">
        <v>12</v>
      </c>
      <c r="G3964" s="131" t="s">
        <v>1540</v>
      </c>
      <c r="H3964" s="131"/>
      <c r="J3964" s="7">
        <v>1000000</v>
      </c>
    </row>
    <row r="3965" spans="1:10" ht="20.100000000000001" customHeight="1" x14ac:dyDescent="0.25">
      <c r="A3965" s="5" t="s">
        <v>1542</v>
      </c>
      <c r="C3965" s="11" t="s">
        <v>9</v>
      </c>
      <c r="D3965" s="11" t="s">
        <v>11</v>
      </c>
      <c r="E3965" s="11" t="s">
        <v>41</v>
      </c>
      <c r="F3965" s="11" t="s">
        <v>12</v>
      </c>
      <c r="G3965" s="131" t="s">
        <v>48</v>
      </c>
      <c r="H3965" s="131"/>
      <c r="J3965" s="7">
        <v>1000000</v>
      </c>
    </row>
    <row r="3966" spans="1:10" ht="30" customHeight="1" x14ac:dyDescent="0.25">
      <c r="A3966" s="5" t="s">
        <v>1544</v>
      </c>
      <c r="C3966" s="11" t="s">
        <v>9</v>
      </c>
      <c r="D3966" s="11" t="s">
        <v>11</v>
      </c>
      <c r="E3966" s="11" t="s">
        <v>41</v>
      </c>
      <c r="F3966" s="11" t="s">
        <v>12</v>
      </c>
      <c r="G3966" s="131" t="s">
        <v>1545</v>
      </c>
      <c r="H3966" s="131"/>
      <c r="J3966" s="7">
        <v>10000000</v>
      </c>
    </row>
    <row r="3967" spans="1:10" ht="20.100000000000001" customHeight="1" x14ac:dyDescent="0.25">
      <c r="A3967" s="5" t="s">
        <v>1547</v>
      </c>
      <c r="C3967" s="11" t="s">
        <v>9</v>
      </c>
      <c r="D3967" s="11" t="s">
        <v>11</v>
      </c>
      <c r="E3967" s="11" t="s">
        <v>41</v>
      </c>
      <c r="F3967" s="11" t="s">
        <v>12</v>
      </c>
      <c r="G3967" s="131" t="s">
        <v>49</v>
      </c>
      <c r="H3967" s="131"/>
      <c r="J3967" s="7">
        <v>5000000</v>
      </c>
    </row>
    <row r="3968" spans="1:10" ht="20.100000000000001" customHeight="1" x14ac:dyDescent="0.25">
      <c r="A3968" s="5" t="s">
        <v>1549</v>
      </c>
      <c r="C3968" s="11" t="s">
        <v>9</v>
      </c>
      <c r="D3968" s="11" t="s">
        <v>11</v>
      </c>
      <c r="E3968" s="11" t="s">
        <v>41</v>
      </c>
      <c r="F3968" s="11" t="s">
        <v>12</v>
      </c>
      <c r="G3968" s="131" t="s">
        <v>1550</v>
      </c>
      <c r="H3968" s="131"/>
      <c r="J3968" s="7">
        <v>500000</v>
      </c>
    </row>
    <row r="3969" spans="1:10" ht="20.100000000000001" customHeight="1" x14ac:dyDescent="0.25">
      <c r="A3969" s="6" t="s">
        <v>1318</v>
      </c>
      <c r="B3969" s="6" t="s">
        <v>1553</v>
      </c>
      <c r="J3969" s="8">
        <v>125000000</v>
      </c>
    </row>
    <row r="3970" spans="1:10" ht="20.100000000000001" customHeight="1" x14ac:dyDescent="0.25">
      <c r="A3970" s="5" t="s">
        <v>1555</v>
      </c>
      <c r="C3970" s="11" t="s">
        <v>9</v>
      </c>
      <c r="D3970" s="11" t="s">
        <v>11</v>
      </c>
      <c r="E3970" s="11" t="s">
        <v>41</v>
      </c>
      <c r="F3970" s="11" t="s">
        <v>12</v>
      </c>
      <c r="G3970" s="131" t="s">
        <v>50</v>
      </c>
      <c r="H3970" s="131"/>
      <c r="J3970" s="7">
        <v>25000000</v>
      </c>
    </row>
    <row r="3971" spans="1:10" ht="20.100000000000001" customHeight="1" x14ac:dyDescent="0.25">
      <c r="A3971" s="5" t="s">
        <v>1557</v>
      </c>
      <c r="C3971" s="11" t="s">
        <v>9</v>
      </c>
      <c r="D3971" s="11" t="s">
        <v>11</v>
      </c>
      <c r="E3971" s="11" t="s">
        <v>41</v>
      </c>
      <c r="F3971" s="11" t="s">
        <v>12</v>
      </c>
      <c r="G3971" s="131" t="s">
        <v>51</v>
      </c>
      <c r="H3971" s="131"/>
      <c r="J3971" s="7">
        <v>100000000</v>
      </c>
    </row>
    <row r="3972" spans="1:10" ht="20.100000000000001" customHeight="1" x14ac:dyDescent="0.25">
      <c r="A3972" s="6" t="s">
        <v>1572</v>
      </c>
      <c r="B3972" s="6" t="s">
        <v>1573</v>
      </c>
      <c r="J3972" s="8">
        <v>561317509</v>
      </c>
    </row>
    <row r="3973" spans="1:10" ht="20.100000000000001" customHeight="1" x14ac:dyDescent="0.25">
      <c r="A3973" s="5" t="s">
        <v>1574</v>
      </c>
      <c r="C3973" s="11" t="s">
        <v>9</v>
      </c>
      <c r="D3973" s="11" t="s">
        <v>11</v>
      </c>
      <c r="E3973" s="11" t="s">
        <v>41</v>
      </c>
      <c r="F3973" s="11" t="s">
        <v>12</v>
      </c>
      <c r="G3973" s="131" t="s">
        <v>1575</v>
      </c>
      <c r="H3973" s="131"/>
      <c r="J3973" s="7">
        <v>3000000</v>
      </c>
    </row>
    <row r="3974" spans="1:10" ht="30" customHeight="1" x14ac:dyDescent="0.25">
      <c r="A3974" s="5" t="s">
        <v>1577</v>
      </c>
      <c r="C3974" s="11" t="s">
        <v>9</v>
      </c>
      <c r="D3974" s="11" t="s">
        <v>11</v>
      </c>
      <c r="E3974" s="11" t="s">
        <v>41</v>
      </c>
      <c r="F3974" s="11" t="s">
        <v>12</v>
      </c>
      <c r="G3974" s="131" t="s">
        <v>1578</v>
      </c>
      <c r="H3974" s="131"/>
      <c r="J3974" s="7">
        <v>2000000</v>
      </c>
    </row>
    <row r="3975" spans="1:10" ht="20.100000000000001" customHeight="1" x14ac:dyDescent="0.25">
      <c r="A3975" s="5" t="s">
        <v>1580</v>
      </c>
      <c r="C3975" s="11" t="s">
        <v>9</v>
      </c>
      <c r="D3975" s="11" t="s">
        <v>11</v>
      </c>
      <c r="E3975" s="11" t="s">
        <v>41</v>
      </c>
      <c r="F3975" s="11" t="s">
        <v>12</v>
      </c>
      <c r="G3975" s="131" t="s">
        <v>1581</v>
      </c>
      <c r="H3975" s="131"/>
      <c r="J3975" s="7">
        <v>5500000</v>
      </c>
    </row>
    <row r="3976" spans="1:10" ht="20.100000000000001" customHeight="1" x14ac:dyDescent="0.25">
      <c r="A3976" s="5" t="s">
        <v>1582</v>
      </c>
      <c r="C3976" s="11" t="s">
        <v>9</v>
      </c>
      <c r="D3976" s="11" t="s">
        <v>11</v>
      </c>
      <c r="E3976" s="11" t="s">
        <v>41</v>
      </c>
      <c r="F3976" s="11" t="s">
        <v>12</v>
      </c>
      <c r="G3976" s="131" t="s">
        <v>52</v>
      </c>
      <c r="H3976" s="131"/>
      <c r="J3976" s="7">
        <v>237537509</v>
      </c>
    </row>
    <row r="3977" spans="1:10" ht="20.100000000000001" customHeight="1" x14ac:dyDescent="0.25">
      <c r="A3977" s="5" t="s">
        <v>1584</v>
      </c>
      <c r="C3977" s="11" t="s">
        <v>9</v>
      </c>
      <c r="D3977" s="11" t="s">
        <v>11</v>
      </c>
      <c r="E3977" s="11" t="s">
        <v>41</v>
      </c>
      <c r="F3977" s="11" t="s">
        <v>12</v>
      </c>
      <c r="G3977" s="131" t="s">
        <v>1585</v>
      </c>
      <c r="H3977" s="131"/>
      <c r="J3977" s="7">
        <v>14000000</v>
      </c>
    </row>
    <row r="3978" spans="1:10" ht="20.100000000000001" customHeight="1" x14ac:dyDescent="0.25">
      <c r="A3978" s="5" t="s">
        <v>1587</v>
      </c>
      <c r="C3978" s="11" t="s">
        <v>9</v>
      </c>
      <c r="D3978" s="11" t="s">
        <v>11</v>
      </c>
      <c r="E3978" s="11" t="s">
        <v>41</v>
      </c>
      <c r="F3978" s="11" t="s">
        <v>12</v>
      </c>
      <c r="G3978" s="131" t="s">
        <v>1588</v>
      </c>
      <c r="H3978" s="131"/>
      <c r="J3978" s="7">
        <v>273280000</v>
      </c>
    </row>
    <row r="3979" spans="1:10" ht="20.100000000000001" customHeight="1" x14ac:dyDescent="0.25">
      <c r="A3979" s="5" t="s">
        <v>1590</v>
      </c>
      <c r="C3979" s="11" t="s">
        <v>9</v>
      </c>
      <c r="D3979" s="11" t="s">
        <v>11</v>
      </c>
      <c r="E3979" s="11" t="s">
        <v>41</v>
      </c>
      <c r="F3979" s="11" t="s">
        <v>12</v>
      </c>
      <c r="G3979" s="131" t="s">
        <v>1591</v>
      </c>
      <c r="H3979" s="131"/>
      <c r="J3979" s="7">
        <v>10000000</v>
      </c>
    </row>
    <row r="3980" spans="1:10" ht="20.100000000000001" customHeight="1" x14ac:dyDescent="0.25">
      <c r="A3980" s="5" t="s">
        <v>1593</v>
      </c>
      <c r="C3980" s="11" t="s">
        <v>9</v>
      </c>
      <c r="D3980" s="11" t="s">
        <v>11</v>
      </c>
      <c r="E3980" s="11" t="s">
        <v>41</v>
      </c>
      <c r="F3980" s="11" t="s">
        <v>12</v>
      </c>
      <c r="G3980" s="131" t="s">
        <v>1594</v>
      </c>
      <c r="H3980" s="131"/>
      <c r="J3980" s="7">
        <v>16000000</v>
      </c>
    </row>
    <row r="3981" spans="1:10" ht="20.100000000000001" customHeight="1" x14ac:dyDescent="0.25">
      <c r="A3981" s="6" t="s">
        <v>1714</v>
      </c>
      <c r="B3981" s="6" t="s">
        <v>1715</v>
      </c>
      <c r="J3981" s="10">
        <v>1085000000</v>
      </c>
    </row>
    <row r="3982" spans="1:10" ht="20.100000000000001" customHeight="1" x14ac:dyDescent="0.25">
      <c r="A3982" s="6" t="s">
        <v>1716</v>
      </c>
      <c r="B3982" s="6" t="s">
        <v>1717</v>
      </c>
      <c r="J3982" s="9">
        <v>1085000000</v>
      </c>
    </row>
    <row r="3983" spans="1:10" ht="20.100000000000001" customHeight="1" x14ac:dyDescent="0.25">
      <c r="A3983" s="5" t="s">
        <v>1718</v>
      </c>
      <c r="C3983" s="11" t="s">
        <v>16</v>
      </c>
      <c r="D3983" s="11" t="s">
        <v>53</v>
      </c>
      <c r="E3983" s="11" t="s">
        <v>41</v>
      </c>
      <c r="F3983" s="11" t="s">
        <v>12</v>
      </c>
      <c r="G3983" s="131" t="s">
        <v>1719</v>
      </c>
      <c r="H3983" s="131"/>
      <c r="J3983" s="7">
        <v>104000000</v>
      </c>
    </row>
    <row r="3984" spans="1:10" ht="20.100000000000001" customHeight="1" x14ac:dyDescent="0.25">
      <c r="A3984" s="5" t="s">
        <v>1720</v>
      </c>
      <c r="C3984" s="11" t="s">
        <v>16</v>
      </c>
      <c r="D3984" s="11" t="s">
        <v>53</v>
      </c>
      <c r="E3984" s="11" t="s">
        <v>41</v>
      </c>
      <c r="F3984" s="11" t="s">
        <v>12</v>
      </c>
      <c r="G3984" s="131" t="s">
        <v>54</v>
      </c>
      <c r="H3984" s="131"/>
      <c r="J3984" s="7">
        <v>560000000</v>
      </c>
    </row>
    <row r="3985" spans="1:10" ht="20.100000000000001" customHeight="1" x14ac:dyDescent="0.25">
      <c r="A3985" s="5" t="s">
        <v>1721</v>
      </c>
      <c r="C3985" s="11" t="s">
        <v>16</v>
      </c>
      <c r="D3985" s="11" t="s">
        <v>53</v>
      </c>
      <c r="E3985" s="11" t="s">
        <v>41</v>
      </c>
      <c r="F3985" s="11" t="s">
        <v>12</v>
      </c>
      <c r="G3985" s="131" t="s">
        <v>1722</v>
      </c>
      <c r="H3985" s="131"/>
      <c r="J3985" s="7">
        <v>90000000</v>
      </c>
    </row>
    <row r="3986" spans="1:10" ht="20.100000000000001" customHeight="1" x14ac:dyDescent="0.25">
      <c r="A3986" s="5" t="s">
        <v>1723</v>
      </c>
      <c r="C3986" s="11" t="s">
        <v>16</v>
      </c>
      <c r="D3986" s="11" t="s">
        <v>53</v>
      </c>
      <c r="E3986" s="11" t="s">
        <v>41</v>
      </c>
      <c r="F3986" s="11" t="s">
        <v>12</v>
      </c>
      <c r="G3986" s="131" t="s">
        <v>55</v>
      </c>
      <c r="H3986" s="131"/>
      <c r="J3986" s="7">
        <v>15000000</v>
      </c>
    </row>
    <row r="3987" spans="1:10" ht="20.100000000000001" customHeight="1" x14ac:dyDescent="0.25">
      <c r="A3987" s="5" t="s">
        <v>1724</v>
      </c>
      <c r="C3987" s="11" t="s">
        <v>16</v>
      </c>
      <c r="D3987" s="11" t="s">
        <v>53</v>
      </c>
      <c r="E3987" s="11" t="s">
        <v>41</v>
      </c>
      <c r="F3987" s="11" t="s">
        <v>12</v>
      </c>
      <c r="G3987" s="131" t="s">
        <v>7146</v>
      </c>
      <c r="H3987" s="131"/>
      <c r="J3987" s="7">
        <v>15000000</v>
      </c>
    </row>
    <row r="3988" spans="1:10" ht="20.100000000000001" customHeight="1" x14ac:dyDescent="0.25">
      <c r="A3988" s="5" t="s">
        <v>1725</v>
      </c>
      <c r="C3988" s="11" t="s">
        <v>16</v>
      </c>
      <c r="D3988" s="11" t="s">
        <v>53</v>
      </c>
      <c r="E3988" s="11" t="s">
        <v>5194</v>
      </c>
      <c r="F3988" s="11" t="s">
        <v>12</v>
      </c>
      <c r="G3988" s="131" t="s">
        <v>1726</v>
      </c>
      <c r="H3988" s="131"/>
      <c r="J3988" s="7">
        <v>80000000</v>
      </c>
    </row>
    <row r="3989" spans="1:10" ht="20.100000000000001" customHeight="1" x14ac:dyDescent="0.25">
      <c r="A3989" s="5" t="s">
        <v>1727</v>
      </c>
      <c r="C3989" s="11" t="s">
        <v>16</v>
      </c>
      <c r="D3989" s="11" t="s">
        <v>53</v>
      </c>
      <c r="E3989" s="11" t="s">
        <v>41</v>
      </c>
      <c r="F3989" s="11" t="s">
        <v>12</v>
      </c>
      <c r="G3989" s="131" t="s">
        <v>1728</v>
      </c>
      <c r="H3989" s="131"/>
      <c r="J3989" s="7">
        <v>15000000</v>
      </c>
    </row>
    <row r="3990" spans="1:10" ht="20.100000000000001" customHeight="1" x14ac:dyDescent="0.25">
      <c r="A3990" s="5" t="s">
        <v>1729</v>
      </c>
      <c r="C3990" s="11" t="s">
        <v>16</v>
      </c>
      <c r="D3990" s="11" t="s">
        <v>53</v>
      </c>
      <c r="E3990" s="11" t="s">
        <v>41</v>
      </c>
      <c r="F3990" s="11" t="s">
        <v>12</v>
      </c>
      <c r="G3990" s="131" t="s">
        <v>7147</v>
      </c>
      <c r="H3990" s="131"/>
      <c r="J3990" s="7">
        <v>206000000</v>
      </c>
    </row>
    <row r="3991" spans="1:10" ht="20.100000000000001" customHeight="1" x14ac:dyDescent="0.25">
      <c r="A3991" s="6" t="s">
        <v>1759</v>
      </c>
      <c r="B3991" s="6" t="s">
        <v>1760</v>
      </c>
      <c r="J3991" s="10">
        <v>151130500</v>
      </c>
    </row>
    <row r="3992" spans="1:10" ht="20.100000000000001" customHeight="1" x14ac:dyDescent="0.25">
      <c r="A3992" s="6" t="s">
        <v>1761</v>
      </c>
      <c r="B3992" s="6" t="s">
        <v>1762</v>
      </c>
      <c r="J3992" s="12">
        <v>46130500</v>
      </c>
    </row>
    <row r="3993" spans="1:10" ht="20.100000000000001" customHeight="1" x14ac:dyDescent="0.25">
      <c r="A3993" s="6" t="s">
        <v>1767</v>
      </c>
      <c r="B3993" s="6" t="s">
        <v>7149</v>
      </c>
      <c r="J3993" s="9">
        <v>46130500</v>
      </c>
    </row>
    <row r="3994" spans="1:10" ht="20.100000000000001" customHeight="1" x14ac:dyDescent="0.25">
      <c r="A3994" s="5" t="s">
        <v>1767</v>
      </c>
      <c r="C3994" s="11" t="s">
        <v>9</v>
      </c>
      <c r="D3994" s="11" t="s">
        <v>41</v>
      </c>
      <c r="E3994" s="11" t="s">
        <v>41</v>
      </c>
      <c r="F3994" s="11" t="s">
        <v>1881</v>
      </c>
      <c r="G3994" s="131" t="s">
        <v>21</v>
      </c>
      <c r="H3994" s="131"/>
      <c r="J3994" s="7">
        <v>32235771</v>
      </c>
    </row>
    <row r="3995" spans="1:10" ht="60" customHeight="1" x14ac:dyDescent="0.25">
      <c r="G3995" s="131" t="s">
        <v>4802</v>
      </c>
      <c r="H3995" s="131"/>
    </row>
    <row r="3996" spans="1:10" ht="20.100000000000001" customHeight="1" x14ac:dyDescent="0.25">
      <c r="G3996" s="131" t="s">
        <v>2101</v>
      </c>
      <c r="H3996" s="131"/>
    </row>
    <row r="3997" spans="1:10" ht="20.100000000000001" customHeight="1" x14ac:dyDescent="0.25">
      <c r="A3997" s="5" t="s">
        <v>1767</v>
      </c>
      <c r="C3997" s="11" t="s">
        <v>9</v>
      </c>
      <c r="D3997" s="11" t="s">
        <v>41</v>
      </c>
      <c r="E3997" s="11" t="s">
        <v>41</v>
      </c>
      <c r="F3997" s="11" t="s">
        <v>1278</v>
      </c>
      <c r="G3997" s="131" t="s">
        <v>21</v>
      </c>
      <c r="H3997" s="131"/>
      <c r="J3997" s="7">
        <v>13894729</v>
      </c>
    </row>
    <row r="3998" spans="1:10" ht="60" customHeight="1" x14ac:dyDescent="0.25">
      <c r="G3998" s="131" t="s">
        <v>4803</v>
      </c>
      <c r="H3998" s="131"/>
    </row>
    <row r="3999" spans="1:10" ht="20.100000000000001" customHeight="1" x14ac:dyDescent="0.25">
      <c r="G3999" s="131" t="s">
        <v>2101</v>
      </c>
      <c r="H3999" s="131"/>
    </row>
    <row r="4000" spans="1:10" ht="20.100000000000001" customHeight="1" x14ac:dyDescent="0.25">
      <c r="A4000" s="6" t="s">
        <v>1784</v>
      </c>
      <c r="B4000" s="6" t="s">
        <v>1785</v>
      </c>
      <c r="J4000" s="8">
        <v>65000000</v>
      </c>
    </row>
    <row r="4001" spans="1:10" ht="20.100000000000001" customHeight="1" x14ac:dyDescent="0.25">
      <c r="A4001" s="5" t="s">
        <v>1786</v>
      </c>
      <c r="C4001" s="11" t="s">
        <v>9</v>
      </c>
      <c r="D4001" s="11" t="s">
        <v>59</v>
      </c>
      <c r="E4001" s="11" t="s">
        <v>41</v>
      </c>
      <c r="F4001" s="11" t="s">
        <v>12</v>
      </c>
      <c r="G4001" s="131" t="s">
        <v>61</v>
      </c>
      <c r="H4001" s="131"/>
      <c r="J4001" s="7">
        <v>30000000</v>
      </c>
    </row>
    <row r="4002" spans="1:10" ht="20.100000000000001" customHeight="1" x14ac:dyDescent="0.25">
      <c r="A4002" s="5" t="s">
        <v>1792</v>
      </c>
      <c r="C4002" s="11" t="s">
        <v>9</v>
      </c>
      <c r="D4002" s="11" t="s">
        <v>59</v>
      </c>
      <c r="E4002" s="11" t="s">
        <v>41</v>
      </c>
      <c r="F4002" s="11" t="s">
        <v>12</v>
      </c>
      <c r="G4002" s="131" t="s">
        <v>7156</v>
      </c>
      <c r="H4002" s="131"/>
      <c r="J4002" s="7">
        <v>35000000</v>
      </c>
    </row>
    <row r="4003" spans="1:10" ht="15" customHeight="1" x14ac:dyDescent="0.25">
      <c r="G4003" s="131" t="s">
        <v>4341</v>
      </c>
      <c r="H4003" s="131"/>
    </row>
    <row r="4004" spans="1:10" ht="20.100000000000001" customHeight="1" x14ac:dyDescent="0.25">
      <c r="A4004" s="6" t="s">
        <v>1803</v>
      </c>
      <c r="B4004" s="6" t="s">
        <v>3416</v>
      </c>
      <c r="J4004" s="8">
        <v>40000000</v>
      </c>
    </row>
    <row r="4005" spans="1:10" ht="20.100000000000001" customHeight="1" x14ac:dyDescent="0.25">
      <c r="A4005" s="5" t="s">
        <v>1804</v>
      </c>
      <c r="C4005" s="11" t="s">
        <v>9</v>
      </c>
      <c r="D4005" s="11" t="s">
        <v>59</v>
      </c>
      <c r="E4005" s="11" t="s">
        <v>41</v>
      </c>
      <c r="F4005" s="11" t="s">
        <v>12</v>
      </c>
      <c r="G4005" s="131" t="s">
        <v>62</v>
      </c>
      <c r="H4005" s="131"/>
      <c r="J4005" s="7">
        <v>40000000</v>
      </c>
    </row>
    <row r="4006" spans="1:10" ht="30" customHeight="1" x14ac:dyDescent="0.25">
      <c r="G4006" s="131" t="s">
        <v>4342</v>
      </c>
      <c r="H4006" s="131"/>
    </row>
    <row r="4008" spans="1:10" x14ac:dyDescent="0.25">
      <c r="A4008" s="13" t="s">
        <v>4905</v>
      </c>
    </row>
    <row r="4010" spans="1:10" x14ac:dyDescent="0.25">
      <c r="A4010" s="132" t="s">
        <v>2092</v>
      </c>
      <c r="B4010" s="132"/>
      <c r="C4010" s="132"/>
      <c r="D4010" s="132"/>
      <c r="E4010" s="132"/>
      <c r="F4010" s="132"/>
      <c r="G4010" s="132"/>
      <c r="H4010" s="132"/>
      <c r="I4010" s="132"/>
      <c r="J4010" s="132"/>
    </row>
    <row r="4012" spans="1:10" x14ac:dyDescent="0.25">
      <c r="D4012" s="6" t="s">
        <v>2140</v>
      </c>
      <c r="E4012" s="6" t="s">
        <v>2100</v>
      </c>
    </row>
    <row r="4013" spans="1:10" ht="15.75" thickBot="1" x14ac:dyDescent="0.3">
      <c r="F4013" s="6" t="s">
        <v>2103</v>
      </c>
      <c r="J4013" s="14">
        <v>13349508000</v>
      </c>
    </row>
    <row r="4014" spans="1:10" x14ac:dyDescent="0.25">
      <c r="D4014" s="5" t="s">
        <v>9</v>
      </c>
      <c r="E4014" s="5" t="s">
        <v>2139</v>
      </c>
      <c r="J4014" s="7">
        <v>10115338000</v>
      </c>
    </row>
    <row r="4015" spans="1:10" x14ac:dyDescent="0.25">
      <c r="D4015" s="5" t="s">
        <v>16</v>
      </c>
      <c r="E4015" s="5" t="s">
        <v>2145</v>
      </c>
      <c r="J4015" s="7">
        <v>3234170000</v>
      </c>
    </row>
    <row r="4018" spans="1:10" x14ac:dyDescent="0.25">
      <c r="A4018" s="132" t="s">
        <v>2091</v>
      </c>
      <c r="B4018" s="132"/>
      <c r="C4018" s="132"/>
      <c r="D4018" s="132"/>
      <c r="E4018" s="132"/>
      <c r="F4018" s="132"/>
      <c r="G4018" s="132"/>
      <c r="H4018" s="132"/>
      <c r="I4018" s="132"/>
      <c r="J4018" s="132"/>
    </row>
    <row r="4019" spans="1:10" x14ac:dyDescent="0.25">
      <c r="A4019" s="86" t="s">
        <v>2097</v>
      </c>
      <c r="C4019" s="86" t="s">
        <v>2098</v>
      </c>
      <c r="D4019" s="86" t="s">
        <v>3</v>
      </c>
      <c r="E4019" s="86" t="s">
        <v>2099</v>
      </c>
      <c r="F4019" s="86" t="s">
        <v>1880</v>
      </c>
      <c r="G4019" s="6" t="s">
        <v>2100</v>
      </c>
      <c r="J4019" s="86" t="s">
        <v>8713</v>
      </c>
    </row>
    <row r="4021" spans="1:10" ht="15.75" thickBot="1" x14ac:dyDescent="0.3">
      <c r="G4021" s="13" t="s">
        <v>2103</v>
      </c>
      <c r="J4021" s="14">
        <v>13349508000</v>
      </c>
    </row>
    <row r="4022" spans="1:10" ht="20.100000000000001" customHeight="1" x14ac:dyDescent="0.25">
      <c r="A4022" s="6" t="s">
        <v>1232</v>
      </c>
      <c r="B4022" s="6" t="s">
        <v>1233</v>
      </c>
      <c r="J4022" s="10">
        <v>7021363026</v>
      </c>
    </row>
    <row r="4023" spans="1:10" ht="20.100000000000001" customHeight="1" x14ac:dyDescent="0.25">
      <c r="A4023" s="6" t="s">
        <v>9</v>
      </c>
      <c r="B4023" s="6" t="s">
        <v>1237</v>
      </c>
      <c r="J4023" s="9">
        <v>2688877600</v>
      </c>
    </row>
    <row r="4024" spans="1:10" ht="20.100000000000001" customHeight="1" x14ac:dyDescent="0.25">
      <c r="A4024" s="5" t="s">
        <v>1240</v>
      </c>
      <c r="C4024" s="11" t="s">
        <v>9</v>
      </c>
      <c r="D4024" s="11" t="s">
        <v>10</v>
      </c>
      <c r="E4024" s="11" t="s">
        <v>41</v>
      </c>
      <c r="F4024" s="11" t="s">
        <v>12</v>
      </c>
      <c r="G4024" s="131" t="s">
        <v>7116</v>
      </c>
      <c r="H4024" s="131"/>
      <c r="J4024" s="7">
        <v>2688877600</v>
      </c>
    </row>
    <row r="4025" spans="1:10" ht="20.100000000000001" customHeight="1" x14ac:dyDescent="0.25">
      <c r="A4025" s="6" t="s">
        <v>1257</v>
      </c>
      <c r="B4025" s="6" t="s">
        <v>1258</v>
      </c>
      <c r="J4025" s="8">
        <v>596733000</v>
      </c>
    </row>
    <row r="4026" spans="1:10" ht="20.100000000000001" customHeight="1" x14ac:dyDescent="0.25">
      <c r="A4026" s="5" t="s">
        <v>1261</v>
      </c>
      <c r="C4026" s="11" t="s">
        <v>9</v>
      </c>
      <c r="D4026" s="11" t="s">
        <v>10</v>
      </c>
      <c r="E4026" s="11" t="s">
        <v>41</v>
      </c>
      <c r="F4026" s="11" t="s">
        <v>12</v>
      </c>
      <c r="G4026" s="131" t="s">
        <v>13</v>
      </c>
      <c r="H4026" s="131"/>
      <c r="J4026" s="7">
        <v>9000000</v>
      </c>
    </row>
    <row r="4027" spans="1:10" ht="20.100000000000001" customHeight="1" x14ac:dyDescent="0.25">
      <c r="A4027" s="5" t="s">
        <v>1269</v>
      </c>
      <c r="C4027" s="11" t="s">
        <v>9</v>
      </c>
      <c r="D4027" s="11" t="s">
        <v>10</v>
      </c>
      <c r="E4027" s="11" t="s">
        <v>41</v>
      </c>
      <c r="F4027" s="11" t="s">
        <v>12</v>
      </c>
      <c r="G4027" s="131" t="s">
        <v>117</v>
      </c>
      <c r="H4027" s="131"/>
      <c r="J4027" s="7">
        <v>587733000</v>
      </c>
    </row>
    <row r="4028" spans="1:10" ht="20.100000000000001" customHeight="1" x14ac:dyDescent="0.25">
      <c r="A4028" s="6" t="s">
        <v>1279</v>
      </c>
      <c r="B4028" s="6" t="s">
        <v>1280</v>
      </c>
      <c r="J4028" s="8">
        <v>2644157000</v>
      </c>
    </row>
    <row r="4029" spans="1:10" ht="20.100000000000001" customHeight="1" x14ac:dyDescent="0.25">
      <c r="A4029" s="5" t="s">
        <v>1282</v>
      </c>
      <c r="C4029" s="11" t="s">
        <v>9</v>
      </c>
      <c r="D4029" s="11" t="s">
        <v>10</v>
      </c>
      <c r="E4029" s="11" t="s">
        <v>41</v>
      </c>
      <c r="F4029" s="11" t="s">
        <v>12</v>
      </c>
      <c r="G4029" s="131" t="s">
        <v>1283</v>
      </c>
      <c r="H4029" s="131"/>
      <c r="J4029" s="7">
        <v>685701000</v>
      </c>
    </row>
    <row r="4030" spans="1:10" ht="20.100000000000001" customHeight="1" x14ac:dyDescent="0.25">
      <c r="A4030" s="5" t="s">
        <v>1286</v>
      </c>
      <c r="C4030" s="11" t="s">
        <v>9</v>
      </c>
      <c r="D4030" s="11" t="s">
        <v>10</v>
      </c>
      <c r="E4030" s="11" t="s">
        <v>41</v>
      </c>
      <c r="F4030" s="11" t="s">
        <v>12</v>
      </c>
      <c r="G4030" s="131" t="s">
        <v>1287</v>
      </c>
      <c r="H4030" s="131"/>
      <c r="J4030" s="7">
        <v>69615000</v>
      </c>
    </row>
    <row r="4031" spans="1:10" ht="20.100000000000001" customHeight="1" x14ac:dyDescent="0.25">
      <c r="A4031" s="5" t="s">
        <v>1290</v>
      </c>
      <c r="C4031" s="11" t="s">
        <v>16</v>
      </c>
      <c r="D4031" s="11" t="s">
        <v>10</v>
      </c>
      <c r="E4031" s="11" t="s">
        <v>41</v>
      </c>
      <c r="F4031" s="11" t="s">
        <v>12</v>
      </c>
      <c r="G4031" s="131" t="s">
        <v>17</v>
      </c>
      <c r="H4031" s="131"/>
      <c r="J4031" s="7">
        <v>446470000</v>
      </c>
    </row>
    <row r="4032" spans="1:10" ht="20.100000000000001" customHeight="1" x14ac:dyDescent="0.25">
      <c r="A4032" s="5" t="s">
        <v>1293</v>
      </c>
      <c r="C4032" s="11" t="s">
        <v>9</v>
      </c>
      <c r="D4032" s="11" t="s">
        <v>10</v>
      </c>
      <c r="E4032" s="11" t="s">
        <v>41</v>
      </c>
      <c r="F4032" s="11" t="s">
        <v>12</v>
      </c>
      <c r="G4032" s="131" t="s">
        <v>18</v>
      </c>
      <c r="H4032" s="131"/>
      <c r="J4032" s="7">
        <v>362481000</v>
      </c>
    </row>
    <row r="4033" spans="1:10" ht="20.100000000000001" customHeight="1" x14ac:dyDescent="0.25">
      <c r="A4033" s="5" t="s">
        <v>1296</v>
      </c>
      <c r="C4033" s="11" t="s">
        <v>9</v>
      </c>
      <c r="D4033" s="11" t="s">
        <v>10</v>
      </c>
      <c r="E4033" s="11" t="s">
        <v>41</v>
      </c>
      <c r="F4033" s="11" t="s">
        <v>12</v>
      </c>
      <c r="G4033" s="131" t="s">
        <v>19</v>
      </c>
      <c r="H4033" s="131"/>
      <c r="J4033" s="7">
        <v>1079890000</v>
      </c>
    </row>
    <row r="4034" spans="1:10" ht="20.100000000000001" customHeight="1" x14ac:dyDescent="0.25">
      <c r="A4034" s="6" t="s">
        <v>1299</v>
      </c>
      <c r="B4034" s="6" t="s">
        <v>1300</v>
      </c>
      <c r="J4034" s="10">
        <v>534621516</v>
      </c>
    </row>
    <row r="4035" spans="1:10" ht="20.100000000000001" customHeight="1" x14ac:dyDescent="0.25">
      <c r="A4035" s="6" t="s">
        <v>1303</v>
      </c>
      <c r="B4035" s="6" t="s">
        <v>7118</v>
      </c>
      <c r="J4035" s="9">
        <v>507205028</v>
      </c>
    </row>
    <row r="4036" spans="1:10" ht="20.100000000000001" customHeight="1" x14ac:dyDescent="0.25">
      <c r="A4036" s="5" t="s">
        <v>1303</v>
      </c>
      <c r="C4036" s="11" t="s">
        <v>9</v>
      </c>
      <c r="D4036" s="11" t="s">
        <v>20</v>
      </c>
      <c r="E4036" s="11" t="s">
        <v>41</v>
      </c>
      <c r="F4036" s="11" t="s">
        <v>1881</v>
      </c>
      <c r="G4036" s="131" t="s">
        <v>21</v>
      </c>
      <c r="H4036" s="131"/>
      <c r="J4036" s="7">
        <v>507205028</v>
      </c>
    </row>
    <row r="4037" spans="1:10" ht="60" customHeight="1" x14ac:dyDescent="0.25">
      <c r="G4037" s="131" t="s">
        <v>4797</v>
      </c>
      <c r="H4037" s="131"/>
    </row>
    <row r="4038" spans="1:10" ht="20.100000000000001" customHeight="1" x14ac:dyDescent="0.25">
      <c r="G4038" s="131" t="s">
        <v>2101</v>
      </c>
      <c r="H4038" s="131"/>
    </row>
    <row r="4039" spans="1:10" ht="20.100000000000001" customHeight="1" x14ac:dyDescent="0.25">
      <c r="A4039" s="6" t="s">
        <v>1316</v>
      </c>
      <c r="B4039" s="6" t="s">
        <v>7122</v>
      </c>
      <c r="J4039" s="8">
        <v>27416488</v>
      </c>
    </row>
    <row r="4040" spans="1:10" ht="20.100000000000001" customHeight="1" x14ac:dyDescent="0.25">
      <c r="A4040" s="5" t="s">
        <v>1316</v>
      </c>
      <c r="C4040" s="11" t="s">
        <v>9</v>
      </c>
      <c r="D4040" s="11" t="s">
        <v>20</v>
      </c>
      <c r="E4040" s="11" t="s">
        <v>41</v>
      </c>
      <c r="F4040" s="11" t="s">
        <v>1881</v>
      </c>
      <c r="G4040" s="131" t="s">
        <v>23</v>
      </c>
      <c r="H4040" s="131"/>
      <c r="J4040" s="7">
        <v>27416488</v>
      </c>
    </row>
    <row r="4041" spans="1:10" ht="30" customHeight="1" x14ac:dyDescent="0.25">
      <c r="G4041" s="131" t="s">
        <v>4798</v>
      </c>
      <c r="H4041" s="131"/>
    </row>
    <row r="4042" spans="1:10" ht="20.100000000000001" customHeight="1" x14ac:dyDescent="0.25">
      <c r="G4042" s="131" t="s">
        <v>2102</v>
      </c>
      <c r="H4042" s="131"/>
    </row>
    <row r="4043" spans="1:10" ht="20.100000000000001" customHeight="1" x14ac:dyDescent="0.25">
      <c r="A4043" s="6" t="s">
        <v>1319</v>
      </c>
      <c r="B4043" s="6" t="s">
        <v>1320</v>
      </c>
      <c r="J4043" s="10">
        <v>556973910</v>
      </c>
    </row>
    <row r="4044" spans="1:10" ht="20.100000000000001" customHeight="1" x14ac:dyDescent="0.25">
      <c r="A4044" s="6" t="s">
        <v>1322</v>
      </c>
      <c r="B4044" s="6" t="s">
        <v>7123</v>
      </c>
      <c r="J4044" s="9">
        <v>278551518</v>
      </c>
    </row>
    <row r="4045" spans="1:10" ht="20.100000000000001" customHeight="1" x14ac:dyDescent="0.25">
      <c r="A4045" s="5" t="s">
        <v>1322</v>
      </c>
      <c r="C4045" s="11" t="s">
        <v>9</v>
      </c>
      <c r="D4045" s="11" t="s">
        <v>20</v>
      </c>
      <c r="E4045" s="11" t="s">
        <v>41</v>
      </c>
      <c r="F4045" s="11" t="s">
        <v>1881</v>
      </c>
      <c r="G4045" s="131" t="s">
        <v>21</v>
      </c>
      <c r="H4045" s="131"/>
      <c r="J4045" s="7">
        <v>278551518</v>
      </c>
    </row>
    <row r="4046" spans="1:10" ht="60" customHeight="1" x14ac:dyDescent="0.25">
      <c r="G4046" s="131" t="s">
        <v>4799</v>
      </c>
      <c r="H4046" s="131"/>
    </row>
    <row r="4047" spans="1:10" ht="20.100000000000001" customHeight="1" x14ac:dyDescent="0.25">
      <c r="G4047" s="131" t="s">
        <v>2101</v>
      </c>
      <c r="H4047" s="131"/>
    </row>
    <row r="4048" spans="1:10" ht="20.100000000000001" customHeight="1" x14ac:dyDescent="0.25">
      <c r="A4048" s="6" t="s">
        <v>1324</v>
      </c>
      <c r="B4048" s="6" t="s">
        <v>7124</v>
      </c>
      <c r="J4048" s="8">
        <v>82249464</v>
      </c>
    </row>
    <row r="4049" spans="1:10" ht="20.100000000000001" customHeight="1" x14ac:dyDescent="0.25">
      <c r="A4049" s="5" t="s">
        <v>1324</v>
      </c>
      <c r="C4049" s="11" t="s">
        <v>9</v>
      </c>
      <c r="D4049" s="11" t="s">
        <v>20</v>
      </c>
      <c r="E4049" s="11" t="s">
        <v>41</v>
      </c>
      <c r="F4049" s="11" t="s">
        <v>1881</v>
      </c>
      <c r="G4049" s="131" t="s">
        <v>21</v>
      </c>
      <c r="H4049" s="131"/>
      <c r="J4049" s="7">
        <v>82249464</v>
      </c>
    </row>
    <row r="4050" spans="1:10" ht="45" customHeight="1" x14ac:dyDescent="0.25">
      <c r="G4050" s="131" t="s">
        <v>4800</v>
      </c>
      <c r="H4050" s="131"/>
    </row>
    <row r="4051" spans="1:10" ht="20.100000000000001" customHeight="1" x14ac:dyDescent="0.25">
      <c r="G4051" s="131" t="s">
        <v>2101</v>
      </c>
      <c r="H4051" s="131"/>
    </row>
    <row r="4052" spans="1:10" ht="20.100000000000001" customHeight="1" x14ac:dyDescent="0.25">
      <c r="A4052" s="6" t="s">
        <v>1326</v>
      </c>
      <c r="B4052" s="6" t="s">
        <v>7125</v>
      </c>
      <c r="J4052" s="8">
        <v>164498928</v>
      </c>
    </row>
    <row r="4053" spans="1:10" ht="20.100000000000001" customHeight="1" x14ac:dyDescent="0.25">
      <c r="A4053" s="5" t="s">
        <v>1326</v>
      </c>
      <c r="C4053" s="11" t="s">
        <v>9</v>
      </c>
      <c r="D4053" s="11" t="s">
        <v>20</v>
      </c>
      <c r="E4053" s="11" t="s">
        <v>41</v>
      </c>
      <c r="F4053" s="11" t="s">
        <v>1881</v>
      </c>
      <c r="G4053" s="131" t="s">
        <v>21</v>
      </c>
      <c r="H4053" s="131"/>
      <c r="J4053" s="7">
        <v>164498928</v>
      </c>
    </row>
    <row r="4054" spans="1:10" ht="45" customHeight="1" x14ac:dyDescent="0.25">
      <c r="G4054" s="131" t="s">
        <v>4801</v>
      </c>
      <c r="H4054" s="131"/>
    </row>
    <row r="4055" spans="1:10" ht="20.100000000000001" customHeight="1" x14ac:dyDescent="0.25">
      <c r="G4055" s="131" t="s">
        <v>2101</v>
      </c>
      <c r="H4055" s="131"/>
    </row>
    <row r="4056" spans="1:10" ht="20.100000000000001" customHeight="1" x14ac:dyDescent="0.25">
      <c r="A4056" s="6" t="s">
        <v>1331</v>
      </c>
      <c r="B4056" s="6" t="s">
        <v>1332</v>
      </c>
      <c r="J4056" s="8">
        <v>31674000</v>
      </c>
    </row>
    <row r="4057" spans="1:10" ht="30" customHeight="1" x14ac:dyDescent="0.25">
      <c r="A4057" s="5" t="s">
        <v>1331</v>
      </c>
      <c r="C4057" s="11" t="s">
        <v>9</v>
      </c>
      <c r="D4057" s="11" t="s">
        <v>20</v>
      </c>
      <c r="E4057" s="11" t="s">
        <v>41</v>
      </c>
      <c r="F4057" s="11" t="s">
        <v>1881</v>
      </c>
      <c r="G4057" s="131" t="s">
        <v>446</v>
      </c>
      <c r="H4057" s="131"/>
      <c r="J4057" s="7">
        <v>31674000</v>
      </c>
    </row>
    <row r="4058" spans="1:10" ht="30" customHeight="1" x14ac:dyDescent="0.25">
      <c r="G4058" s="131" t="s">
        <v>4849</v>
      </c>
      <c r="H4058" s="131"/>
    </row>
    <row r="4059" spans="1:10" ht="20.100000000000001" customHeight="1" x14ac:dyDescent="0.25">
      <c r="G4059" s="131" t="s">
        <v>4857</v>
      </c>
      <c r="H4059" s="131"/>
    </row>
    <row r="4060" spans="1:10" ht="20.100000000000001" customHeight="1" x14ac:dyDescent="0.25">
      <c r="A4060" s="6" t="s">
        <v>1344</v>
      </c>
      <c r="B4060" s="6" t="s">
        <v>1345</v>
      </c>
      <c r="J4060" s="10">
        <v>1388234643</v>
      </c>
    </row>
    <row r="4061" spans="1:10" ht="20.100000000000001" customHeight="1" x14ac:dyDescent="0.25">
      <c r="A4061" s="6" t="s">
        <v>1239</v>
      </c>
      <c r="B4061" s="6" t="s">
        <v>1360</v>
      </c>
      <c r="J4061" s="9">
        <v>123116000</v>
      </c>
    </row>
    <row r="4062" spans="1:10" ht="20.100000000000001" customHeight="1" x14ac:dyDescent="0.25">
      <c r="A4062" s="5" t="s">
        <v>1361</v>
      </c>
      <c r="C4062" s="11" t="s">
        <v>9</v>
      </c>
      <c r="D4062" s="11" t="s">
        <v>11</v>
      </c>
      <c r="E4062" s="11" t="s">
        <v>41</v>
      </c>
      <c r="F4062" s="11" t="s">
        <v>12</v>
      </c>
      <c r="G4062" s="131" t="s">
        <v>7127</v>
      </c>
      <c r="H4062" s="131"/>
      <c r="J4062" s="7">
        <v>7000000</v>
      </c>
    </row>
    <row r="4063" spans="1:10" ht="20.100000000000001" customHeight="1" x14ac:dyDescent="0.25">
      <c r="A4063" s="5" t="s">
        <v>1364</v>
      </c>
      <c r="C4063" s="11" t="s">
        <v>9</v>
      </c>
      <c r="D4063" s="11" t="s">
        <v>11</v>
      </c>
      <c r="E4063" s="11" t="s">
        <v>41</v>
      </c>
      <c r="F4063" s="11" t="s">
        <v>12</v>
      </c>
      <c r="G4063" s="131" t="s">
        <v>1365</v>
      </c>
      <c r="H4063" s="131"/>
      <c r="J4063" s="7">
        <v>55000000</v>
      </c>
    </row>
    <row r="4064" spans="1:10" ht="20.100000000000001" customHeight="1" x14ac:dyDescent="0.25">
      <c r="A4064" s="5" t="s">
        <v>1367</v>
      </c>
      <c r="C4064" s="11" t="s">
        <v>9</v>
      </c>
      <c r="D4064" s="11" t="s">
        <v>11</v>
      </c>
      <c r="E4064" s="11" t="s">
        <v>41</v>
      </c>
      <c r="F4064" s="11" t="s">
        <v>12</v>
      </c>
      <c r="G4064" s="131" t="s">
        <v>33</v>
      </c>
      <c r="H4064" s="131"/>
      <c r="J4064" s="7">
        <v>300000</v>
      </c>
    </row>
    <row r="4065" spans="1:10" ht="20.100000000000001" customHeight="1" x14ac:dyDescent="0.25">
      <c r="A4065" s="5" t="s">
        <v>1369</v>
      </c>
      <c r="C4065" s="11" t="s">
        <v>9</v>
      </c>
      <c r="D4065" s="11" t="s">
        <v>11</v>
      </c>
      <c r="E4065" s="11" t="s">
        <v>41</v>
      </c>
      <c r="F4065" s="11" t="s">
        <v>12</v>
      </c>
      <c r="G4065" s="131" t="s">
        <v>34</v>
      </c>
      <c r="H4065" s="131"/>
      <c r="J4065" s="7">
        <v>60000000</v>
      </c>
    </row>
    <row r="4066" spans="1:10" ht="20.100000000000001" customHeight="1" x14ac:dyDescent="0.25">
      <c r="A4066" s="5" t="s">
        <v>1371</v>
      </c>
      <c r="C4066" s="11" t="s">
        <v>9</v>
      </c>
      <c r="D4066" s="11" t="s">
        <v>11</v>
      </c>
      <c r="E4066" s="11" t="s">
        <v>53</v>
      </c>
      <c r="F4066" s="11" t="s">
        <v>12</v>
      </c>
      <c r="G4066" s="131" t="s">
        <v>7128</v>
      </c>
      <c r="H4066" s="131"/>
      <c r="J4066" s="7">
        <v>816000</v>
      </c>
    </row>
    <row r="4067" spans="1:10" ht="30" customHeight="1" x14ac:dyDescent="0.25">
      <c r="G4067" s="131" t="s">
        <v>5861</v>
      </c>
      <c r="H4067" s="131"/>
    </row>
    <row r="4068" spans="1:10" ht="20.100000000000001" customHeight="1" x14ac:dyDescent="0.25">
      <c r="A4068" s="6" t="s">
        <v>1249</v>
      </c>
      <c r="B4068" s="6" t="s">
        <v>1373</v>
      </c>
      <c r="J4068" s="8">
        <v>850000</v>
      </c>
    </row>
    <row r="4069" spans="1:10" ht="20.100000000000001" customHeight="1" x14ac:dyDescent="0.25">
      <c r="A4069" s="5" t="s">
        <v>1376</v>
      </c>
      <c r="C4069" s="11" t="s">
        <v>9</v>
      </c>
      <c r="D4069" s="11" t="s">
        <v>11</v>
      </c>
      <c r="E4069" s="11" t="s">
        <v>41</v>
      </c>
      <c r="F4069" s="11" t="s">
        <v>12</v>
      </c>
      <c r="G4069" s="131" t="s">
        <v>3480</v>
      </c>
      <c r="H4069" s="131"/>
      <c r="J4069" s="7">
        <v>250000</v>
      </c>
    </row>
    <row r="4070" spans="1:10" ht="20.100000000000001" customHeight="1" x14ac:dyDescent="0.25">
      <c r="A4070" s="5" t="s">
        <v>1380</v>
      </c>
      <c r="C4070" s="11" t="s">
        <v>9</v>
      </c>
      <c r="D4070" s="11" t="s">
        <v>11</v>
      </c>
      <c r="E4070" s="11" t="s">
        <v>41</v>
      </c>
      <c r="F4070" s="11" t="s">
        <v>12</v>
      </c>
      <c r="G4070" s="131" t="s">
        <v>1381</v>
      </c>
      <c r="H4070" s="131"/>
      <c r="J4070" s="7">
        <v>100000</v>
      </c>
    </row>
    <row r="4071" spans="1:10" ht="20.100000000000001" customHeight="1" x14ac:dyDescent="0.25">
      <c r="A4071" s="5" t="s">
        <v>1386</v>
      </c>
      <c r="C4071" s="11" t="s">
        <v>9</v>
      </c>
      <c r="D4071" s="11" t="s">
        <v>11</v>
      </c>
      <c r="E4071" s="11" t="s">
        <v>41</v>
      </c>
      <c r="F4071" s="11" t="s">
        <v>12</v>
      </c>
      <c r="G4071" s="131" t="s">
        <v>36</v>
      </c>
      <c r="H4071" s="131"/>
      <c r="J4071" s="7">
        <v>500000</v>
      </c>
    </row>
    <row r="4072" spans="1:10" ht="20.100000000000001" customHeight="1" x14ac:dyDescent="0.25">
      <c r="A4072" s="6" t="s">
        <v>1393</v>
      </c>
      <c r="B4072" s="6" t="s">
        <v>1394</v>
      </c>
      <c r="J4072" s="8">
        <v>40034995</v>
      </c>
    </row>
    <row r="4073" spans="1:10" ht="20.100000000000001" customHeight="1" x14ac:dyDescent="0.25">
      <c r="A4073" s="5" t="s">
        <v>1411</v>
      </c>
      <c r="C4073" s="11" t="s">
        <v>9</v>
      </c>
      <c r="D4073" s="11" t="s">
        <v>11</v>
      </c>
      <c r="E4073" s="11" t="s">
        <v>41</v>
      </c>
      <c r="F4073" s="11" t="s">
        <v>12</v>
      </c>
      <c r="G4073" s="131" t="s">
        <v>3478</v>
      </c>
      <c r="H4073" s="131"/>
      <c r="J4073" s="7">
        <v>21457700</v>
      </c>
    </row>
    <row r="4074" spans="1:10" ht="45" customHeight="1" x14ac:dyDescent="0.25">
      <c r="G4074" s="131" t="s">
        <v>5862</v>
      </c>
      <c r="H4074" s="131"/>
    </row>
    <row r="4075" spans="1:10" ht="20.100000000000001" customHeight="1" x14ac:dyDescent="0.25">
      <c r="A4075" s="5" t="s">
        <v>1413</v>
      </c>
      <c r="C4075" s="11" t="s">
        <v>9</v>
      </c>
      <c r="D4075" s="11" t="s">
        <v>11</v>
      </c>
      <c r="E4075" s="11" t="s">
        <v>41</v>
      </c>
      <c r="F4075" s="11" t="s">
        <v>12</v>
      </c>
      <c r="G4075" s="131" t="s">
        <v>1414</v>
      </c>
      <c r="H4075" s="131"/>
      <c r="J4075" s="7">
        <v>18577295</v>
      </c>
    </row>
    <row r="4076" spans="1:10" ht="45" customHeight="1" x14ac:dyDescent="0.25">
      <c r="G4076" s="131" t="s">
        <v>5863</v>
      </c>
      <c r="H4076" s="131"/>
    </row>
    <row r="4077" spans="1:10" ht="20.100000000000001" customHeight="1" x14ac:dyDescent="0.25">
      <c r="A4077" s="6" t="s">
        <v>1416</v>
      </c>
      <c r="B4077" s="6" t="s">
        <v>1417</v>
      </c>
      <c r="J4077" s="8">
        <v>25080000</v>
      </c>
    </row>
    <row r="4078" spans="1:10" ht="20.100000000000001" customHeight="1" x14ac:dyDescent="0.25">
      <c r="A4078" s="5" t="s">
        <v>1419</v>
      </c>
      <c r="C4078" s="11" t="s">
        <v>9</v>
      </c>
      <c r="D4078" s="11" t="s">
        <v>11</v>
      </c>
      <c r="E4078" s="11" t="s">
        <v>41</v>
      </c>
      <c r="F4078" s="11" t="s">
        <v>12</v>
      </c>
      <c r="G4078" s="131" t="s">
        <v>1420</v>
      </c>
      <c r="H4078" s="131"/>
      <c r="J4078" s="7">
        <v>80000</v>
      </c>
    </row>
    <row r="4079" spans="1:10" ht="20.100000000000001" customHeight="1" x14ac:dyDescent="0.25">
      <c r="A4079" s="5" t="s">
        <v>1422</v>
      </c>
      <c r="C4079" s="11" t="s">
        <v>9</v>
      </c>
      <c r="D4079" s="11" t="s">
        <v>11</v>
      </c>
      <c r="E4079" s="11" t="s">
        <v>41</v>
      </c>
      <c r="F4079" s="11" t="s">
        <v>12</v>
      </c>
      <c r="G4079" s="131" t="s">
        <v>1423</v>
      </c>
      <c r="H4079" s="131"/>
      <c r="J4079" s="7">
        <v>25000000</v>
      </c>
    </row>
    <row r="4080" spans="1:10" ht="20.100000000000001" customHeight="1" x14ac:dyDescent="0.25">
      <c r="A4080" s="6" t="s">
        <v>1429</v>
      </c>
      <c r="B4080" s="6" t="s">
        <v>1430</v>
      </c>
      <c r="J4080" s="8">
        <v>872642748</v>
      </c>
    </row>
    <row r="4081" spans="1:10" ht="20.100000000000001" customHeight="1" x14ac:dyDescent="0.25">
      <c r="A4081" s="5" t="s">
        <v>1432</v>
      </c>
      <c r="C4081" s="11" t="s">
        <v>9</v>
      </c>
      <c r="D4081" s="11" t="s">
        <v>11</v>
      </c>
      <c r="E4081" s="11" t="s">
        <v>41</v>
      </c>
      <c r="F4081" s="11" t="s">
        <v>12</v>
      </c>
      <c r="G4081" s="131" t="s">
        <v>7130</v>
      </c>
      <c r="H4081" s="131"/>
      <c r="J4081" s="7">
        <v>872642748</v>
      </c>
    </row>
    <row r="4082" spans="1:10" ht="20.100000000000001" customHeight="1" x14ac:dyDescent="0.25">
      <c r="A4082" s="6" t="s">
        <v>1439</v>
      </c>
      <c r="B4082" s="6" t="s">
        <v>1440</v>
      </c>
      <c r="J4082" s="8">
        <v>10000000</v>
      </c>
    </row>
    <row r="4083" spans="1:10" ht="20.100000000000001" customHeight="1" x14ac:dyDescent="0.25">
      <c r="A4083" s="5" t="s">
        <v>1441</v>
      </c>
      <c r="C4083" s="11" t="s">
        <v>9</v>
      </c>
      <c r="D4083" s="11" t="s">
        <v>11</v>
      </c>
      <c r="E4083" s="11" t="s">
        <v>41</v>
      </c>
      <c r="F4083" s="11" t="s">
        <v>12</v>
      </c>
      <c r="G4083" s="131" t="s">
        <v>1442</v>
      </c>
      <c r="H4083" s="131"/>
      <c r="J4083" s="7">
        <v>10000000</v>
      </c>
    </row>
    <row r="4084" spans="1:10" ht="60" customHeight="1" x14ac:dyDescent="0.25">
      <c r="G4084" s="131" t="s">
        <v>5864</v>
      </c>
      <c r="H4084" s="131"/>
    </row>
    <row r="4085" spans="1:10" ht="20.100000000000001" customHeight="1" x14ac:dyDescent="0.25">
      <c r="A4085" s="6" t="s">
        <v>1449</v>
      </c>
      <c r="B4085" s="6" t="s">
        <v>1450</v>
      </c>
      <c r="J4085" s="8">
        <v>299510900</v>
      </c>
    </row>
    <row r="4086" spans="1:10" ht="30" customHeight="1" x14ac:dyDescent="0.25">
      <c r="A4086" s="5" t="s">
        <v>1460</v>
      </c>
      <c r="C4086" s="11" t="s">
        <v>9</v>
      </c>
      <c r="D4086" s="11" t="s">
        <v>11</v>
      </c>
      <c r="E4086" s="11" t="s">
        <v>41</v>
      </c>
      <c r="F4086" s="11" t="s">
        <v>12</v>
      </c>
      <c r="G4086" s="131" t="s">
        <v>1461</v>
      </c>
      <c r="H4086" s="131"/>
      <c r="J4086" s="7">
        <v>2500000</v>
      </c>
    </row>
    <row r="4087" spans="1:10" ht="20.100000000000001" customHeight="1" x14ac:dyDescent="0.25">
      <c r="A4087" s="5" t="s">
        <v>1463</v>
      </c>
      <c r="C4087" s="11" t="s">
        <v>9</v>
      </c>
      <c r="D4087" s="11" t="s">
        <v>11</v>
      </c>
      <c r="E4087" s="11" t="s">
        <v>41</v>
      </c>
      <c r="F4087" s="11" t="s">
        <v>12</v>
      </c>
      <c r="G4087" s="131" t="s">
        <v>1464</v>
      </c>
      <c r="H4087" s="131"/>
      <c r="J4087" s="7">
        <v>254999000</v>
      </c>
    </row>
    <row r="4088" spans="1:10" ht="20.100000000000001" customHeight="1" x14ac:dyDescent="0.25">
      <c r="A4088" s="5" t="s">
        <v>1466</v>
      </c>
      <c r="C4088" s="11" t="s">
        <v>9</v>
      </c>
      <c r="D4088" s="11" t="s">
        <v>11</v>
      </c>
      <c r="E4088" s="11" t="s">
        <v>41</v>
      </c>
      <c r="F4088" s="11" t="s">
        <v>12</v>
      </c>
      <c r="G4088" s="131" t="s">
        <v>1467</v>
      </c>
      <c r="H4088" s="131"/>
      <c r="J4088" s="7">
        <v>2000000</v>
      </c>
    </row>
    <row r="4089" spans="1:10" ht="30" customHeight="1" x14ac:dyDescent="0.25">
      <c r="A4089" s="5" t="s">
        <v>1469</v>
      </c>
      <c r="C4089" s="11" t="s">
        <v>9</v>
      </c>
      <c r="D4089" s="11" t="s">
        <v>11</v>
      </c>
      <c r="E4089" s="11" t="s">
        <v>41</v>
      </c>
      <c r="F4089" s="11" t="s">
        <v>12</v>
      </c>
      <c r="G4089" s="131" t="s">
        <v>7132</v>
      </c>
      <c r="H4089" s="131"/>
      <c r="J4089" s="7">
        <v>10244500</v>
      </c>
    </row>
    <row r="4090" spans="1:10" ht="20.100000000000001" customHeight="1" x14ac:dyDescent="0.25">
      <c r="A4090" s="5" t="s">
        <v>1473</v>
      </c>
      <c r="C4090" s="11" t="s">
        <v>9</v>
      </c>
      <c r="D4090" s="11" t="s">
        <v>11</v>
      </c>
      <c r="E4090" s="11" t="s">
        <v>41</v>
      </c>
      <c r="F4090" s="11" t="s">
        <v>12</v>
      </c>
      <c r="G4090" s="131" t="s">
        <v>1474</v>
      </c>
      <c r="H4090" s="131"/>
      <c r="J4090" s="7">
        <v>29767400</v>
      </c>
    </row>
    <row r="4091" spans="1:10" ht="20.100000000000001" customHeight="1" x14ac:dyDescent="0.25">
      <c r="A4091" s="6" t="s">
        <v>1476</v>
      </c>
      <c r="B4091" s="6" t="s">
        <v>1477</v>
      </c>
      <c r="J4091" s="8">
        <v>2000000</v>
      </c>
    </row>
    <row r="4092" spans="1:10" ht="20.100000000000001" customHeight="1" x14ac:dyDescent="0.25">
      <c r="A4092" s="5" t="s">
        <v>1488</v>
      </c>
      <c r="C4092" s="11" t="s">
        <v>9</v>
      </c>
      <c r="D4092" s="11" t="s">
        <v>41</v>
      </c>
      <c r="E4092" s="11" t="s">
        <v>41</v>
      </c>
      <c r="F4092" s="11" t="s">
        <v>12</v>
      </c>
      <c r="G4092" s="131" t="s">
        <v>42</v>
      </c>
      <c r="H4092" s="131"/>
      <c r="J4092" s="7">
        <v>2000000</v>
      </c>
    </row>
    <row r="4093" spans="1:10" ht="60" customHeight="1" x14ac:dyDescent="0.25">
      <c r="G4093" s="131" t="s">
        <v>5865</v>
      </c>
      <c r="H4093" s="131"/>
    </row>
    <row r="4094" spans="1:10" ht="20.100000000000001" customHeight="1" x14ac:dyDescent="0.25">
      <c r="A4094" s="6" t="s">
        <v>1490</v>
      </c>
      <c r="B4094" s="6" t="s">
        <v>1491</v>
      </c>
      <c r="J4094" s="8">
        <v>15000000</v>
      </c>
    </row>
    <row r="4095" spans="1:10" ht="20.100000000000001" customHeight="1" x14ac:dyDescent="0.25">
      <c r="A4095" s="5" t="s">
        <v>1503</v>
      </c>
      <c r="C4095" s="11" t="s">
        <v>9</v>
      </c>
      <c r="D4095" s="11" t="s">
        <v>11</v>
      </c>
      <c r="E4095" s="11" t="s">
        <v>41</v>
      </c>
      <c r="F4095" s="11" t="s">
        <v>12</v>
      </c>
      <c r="G4095" s="131" t="s">
        <v>44</v>
      </c>
      <c r="H4095" s="131"/>
      <c r="J4095" s="7">
        <v>15000000</v>
      </c>
    </row>
    <row r="4096" spans="1:10" ht="20.100000000000001" customHeight="1" x14ac:dyDescent="0.25">
      <c r="A4096" s="6" t="s">
        <v>1508</v>
      </c>
      <c r="B4096" s="6" t="s">
        <v>1509</v>
      </c>
      <c r="J4096" s="10">
        <v>2016698961</v>
      </c>
    </row>
    <row r="4097" spans="1:10" ht="20.100000000000001" customHeight="1" x14ac:dyDescent="0.25">
      <c r="A4097" s="6" t="s">
        <v>1256</v>
      </c>
      <c r="B4097" s="6" t="s">
        <v>1511</v>
      </c>
      <c r="J4097" s="9">
        <v>507000597</v>
      </c>
    </row>
    <row r="4098" spans="1:10" ht="20.100000000000001" customHeight="1" x14ac:dyDescent="0.25">
      <c r="A4098" s="5" t="s">
        <v>1513</v>
      </c>
      <c r="C4098" s="11" t="s">
        <v>9</v>
      </c>
      <c r="D4098" s="11" t="s">
        <v>11</v>
      </c>
      <c r="E4098" s="11" t="s">
        <v>41</v>
      </c>
      <c r="F4098" s="11" t="s">
        <v>12</v>
      </c>
      <c r="G4098" s="131" t="s">
        <v>45</v>
      </c>
      <c r="H4098" s="131"/>
      <c r="J4098" s="7">
        <v>490000000</v>
      </c>
    </row>
    <row r="4099" spans="1:10" ht="20.100000000000001" customHeight="1" x14ac:dyDescent="0.25">
      <c r="A4099" s="5" t="s">
        <v>1514</v>
      </c>
      <c r="C4099" s="11" t="s">
        <v>9</v>
      </c>
      <c r="D4099" s="11" t="s">
        <v>11</v>
      </c>
      <c r="E4099" s="11" t="s">
        <v>41</v>
      </c>
      <c r="F4099" s="11" t="s">
        <v>12</v>
      </c>
      <c r="G4099" s="131" t="s">
        <v>1515</v>
      </c>
      <c r="H4099" s="131"/>
      <c r="J4099" s="7">
        <v>5000000</v>
      </c>
    </row>
    <row r="4100" spans="1:10" ht="20.100000000000001" customHeight="1" x14ac:dyDescent="0.25">
      <c r="A4100" s="5" t="s">
        <v>1517</v>
      </c>
      <c r="C4100" s="11" t="s">
        <v>9</v>
      </c>
      <c r="D4100" s="11" t="s">
        <v>11</v>
      </c>
      <c r="E4100" s="11" t="s">
        <v>41</v>
      </c>
      <c r="F4100" s="11" t="s">
        <v>12</v>
      </c>
      <c r="G4100" s="131" t="s">
        <v>451</v>
      </c>
      <c r="H4100" s="131"/>
      <c r="J4100" s="7">
        <v>2000000</v>
      </c>
    </row>
    <row r="4101" spans="1:10" ht="20.100000000000001" customHeight="1" x14ac:dyDescent="0.25">
      <c r="A4101" s="5" t="s">
        <v>1518</v>
      </c>
      <c r="C4101" s="11" t="s">
        <v>9</v>
      </c>
      <c r="D4101" s="11" t="s">
        <v>11</v>
      </c>
      <c r="E4101" s="11" t="s">
        <v>41</v>
      </c>
      <c r="F4101" s="11" t="s">
        <v>12</v>
      </c>
      <c r="G4101" s="131" t="s">
        <v>7135</v>
      </c>
      <c r="H4101" s="131"/>
      <c r="J4101" s="7">
        <v>7000000</v>
      </c>
    </row>
    <row r="4102" spans="1:10" ht="20.100000000000001" customHeight="1" x14ac:dyDescent="0.25">
      <c r="A4102" s="5" t="s">
        <v>1520</v>
      </c>
      <c r="C4102" s="11" t="s">
        <v>9</v>
      </c>
      <c r="D4102" s="11" t="s">
        <v>11</v>
      </c>
      <c r="E4102" s="11" t="s">
        <v>5194</v>
      </c>
      <c r="F4102" s="11" t="s">
        <v>12</v>
      </c>
      <c r="G4102" s="131" t="s">
        <v>1521</v>
      </c>
      <c r="H4102" s="131"/>
      <c r="J4102" s="7">
        <v>3000597</v>
      </c>
    </row>
    <row r="4103" spans="1:10" ht="20.100000000000001" customHeight="1" x14ac:dyDescent="0.25">
      <c r="A4103" s="6" t="s">
        <v>1278</v>
      </c>
      <c r="B4103" s="6" t="s">
        <v>1524</v>
      </c>
      <c r="J4103" s="8">
        <v>556000000</v>
      </c>
    </row>
    <row r="4104" spans="1:10" ht="20.100000000000001" customHeight="1" x14ac:dyDescent="0.25">
      <c r="A4104" s="5" t="s">
        <v>1531</v>
      </c>
      <c r="C4104" s="11" t="s">
        <v>9</v>
      </c>
      <c r="D4104" s="11" t="s">
        <v>11</v>
      </c>
      <c r="E4104" s="11" t="s">
        <v>41</v>
      </c>
      <c r="F4104" s="11" t="s">
        <v>12</v>
      </c>
      <c r="G4104" s="131" t="s">
        <v>47</v>
      </c>
      <c r="H4104" s="131"/>
      <c r="J4104" s="7">
        <v>555500000</v>
      </c>
    </row>
    <row r="4105" spans="1:10" ht="20.100000000000001" customHeight="1" x14ac:dyDescent="0.25">
      <c r="A4105" s="5" t="s">
        <v>1533</v>
      </c>
      <c r="C4105" s="11" t="s">
        <v>9</v>
      </c>
      <c r="D4105" s="11" t="s">
        <v>11</v>
      </c>
      <c r="E4105" s="11" t="s">
        <v>41</v>
      </c>
      <c r="F4105" s="11" t="s">
        <v>12</v>
      </c>
      <c r="G4105" s="131" t="s">
        <v>452</v>
      </c>
      <c r="H4105" s="131"/>
      <c r="J4105" s="7">
        <v>500000</v>
      </c>
    </row>
    <row r="4106" spans="1:10" ht="20.100000000000001" customHeight="1" x14ac:dyDescent="0.25">
      <c r="A4106" s="6" t="s">
        <v>1292</v>
      </c>
      <c r="B4106" s="6" t="s">
        <v>1535</v>
      </c>
      <c r="J4106" s="8">
        <v>12850000</v>
      </c>
    </row>
    <row r="4107" spans="1:10" ht="20.100000000000001" customHeight="1" x14ac:dyDescent="0.25">
      <c r="A4107" s="5" t="s">
        <v>1536</v>
      </c>
      <c r="C4107" s="11" t="s">
        <v>9</v>
      </c>
      <c r="D4107" s="11" t="s">
        <v>11</v>
      </c>
      <c r="E4107" s="11" t="s">
        <v>41</v>
      </c>
      <c r="F4107" s="11" t="s">
        <v>12</v>
      </c>
      <c r="G4107" s="131" t="s">
        <v>1537</v>
      </c>
      <c r="H4107" s="131"/>
      <c r="J4107" s="7">
        <v>4000000</v>
      </c>
    </row>
    <row r="4108" spans="1:10" ht="20.100000000000001" customHeight="1" x14ac:dyDescent="0.25">
      <c r="A4108" s="5" t="s">
        <v>1539</v>
      </c>
      <c r="C4108" s="11" t="s">
        <v>9</v>
      </c>
      <c r="D4108" s="11" t="s">
        <v>11</v>
      </c>
      <c r="E4108" s="11" t="s">
        <v>41</v>
      </c>
      <c r="F4108" s="11" t="s">
        <v>12</v>
      </c>
      <c r="G4108" s="131" t="s">
        <v>1540</v>
      </c>
      <c r="H4108" s="131"/>
      <c r="J4108" s="7">
        <v>3000000</v>
      </c>
    </row>
    <row r="4109" spans="1:10" ht="20.100000000000001" customHeight="1" x14ac:dyDescent="0.25">
      <c r="A4109" s="5" t="s">
        <v>1542</v>
      </c>
      <c r="C4109" s="11" t="s">
        <v>9</v>
      </c>
      <c r="D4109" s="11" t="s">
        <v>11</v>
      </c>
      <c r="E4109" s="11" t="s">
        <v>41</v>
      </c>
      <c r="F4109" s="11" t="s">
        <v>12</v>
      </c>
      <c r="G4109" s="131" t="s">
        <v>48</v>
      </c>
      <c r="H4109" s="131"/>
      <c r="J4109" s="7">
        <v>2000000</v>
      </c>
    </row>
    <row r="4110" spans="1:10" ht="30" customHeight="1" x14ac:dyDescent="0.25">
      <c r="A4110" s="5" t="s">
        <v>1544</v>
      </c>
      <c r="C4110" s="11" t="s">
        <v>9</v>
      </c>
      <c r="D4110" s="11" t="s">
        <v>11</v>
      </c>
      <c r="E4110" s="11" t="s">
        <v>41</v>
      </c>
      <c r="F4110" s="11" t="s">
        <v>12</v>
      </c>
      <c r="G4110" s="131" t="s">
        <v>1545</v>
      </c>
      <c r="H4110" s="131"/>
      <c r="J4110" s="7">
        <v>2000000</v>
      </c>
    </row>
    <row r="4111" spans="1:10" ht="20.100000000000001" customHeight="1" x14ac:dyDescent="0.25">
      <c r="A4111" s="5" t="s">
        <v>1547</v>
      </c>
      <c r="C4111" s="11" t="s">
        <v>9</v>
      </c>
      <c r="D4111" s="11" t="s">
        <v>11</v>
      </c>
      <c r="E4111" s="11" t="s">
        <v>41</v>
      </c>
      <c r="F4111" s="11" t="s">
        <v>12</v>
      </c>
      <c r="G4111" s="131" t="s">
        <v>49</v>
      </c>
      <c r="H4111" s="131"/>
      <c r="J4111" s="7">
        <v>200000</v>
      </c>
    </row>
    <row r="4112" spans="1:10" ht="20.100000000000001" customHeight="1" x14ac:dyDescent="0.25">
      <c r="A4112" s="5" t="s">
        <v>1549</v>
      </c>
      <c r="C4112" s="11" t="s">
        <v>9</v>
      </c>
      <c r="D4112" s="11" t="s">
        <v>11</v>
      </c>
      <c r="E4112" s="11" t="s">
        <v>41</v>
      </c>
      <c r="F4112" s="11" t="s">
        <v>12</v>
      </c>
      <c r="G4112" s="131" t="s">
        <v>1550</v>
      </c>
      <c r="H4112" s="131"/>
      <c r="J4112" s="7">
        <v>650000</v>
      </c>
    </row>
    <row r="4113" spans="1:10" ht="30" customHeight="1" x14ac:dyDescent="0.25">
      <c r="A4113" s="5" t="s">
        <v>1551</v>
      </c>
      <c r="C4113" s="11" t="s">
        <v>9</v>
      </c>
      <c r="D4113" s="11" t="s">
        <v>11</v>
      </c>
      <c r="E4113" s="11" t="s">
        <v>41</v>
      </c>
      <c r="F4113" s="11" t="s">
        <v>12</v>
      </c>
      <c r="G4113" s="131" t="s">
        <v>7136</v>
      </c>
      <c r="H4113" s="131"/>
      <c r="J4113" s="7">
        <v>1000000</v>
      </c>
    </row>
    <row r="4114" spans="1:10" ht="20.100000000000001" customHeight="1" x14ac:dyDescent="0.25">
      <c r="A4114" s="6" t="s">
        <v>1318</v>
      </c>
      <c r="B4114" s="6" t="s">
        <v>1553</v>
      </c>
      <c r="J4114" s="8">
        <v>583000000</v>
      </c>
    </row>
    <row r="4115" spans="1:10" ht="20.100000000000001" customHeight="1" x14ac:dyDescent="0.25">
      <c r="A4115" s="5" t="s">
        <v>1555</v>
      </c>
      <c r="C4115" s="11" t="s">
        <v>9</v>
      </c>
      <c r="D4115" s="11" t="s">
        <v>11</v>
      </c>
      <c r="E4115" s="11" t="s">
        <v>41</v>
      </c>
      <c r="F4115" s="11" t="s">
        <v>12</v>
      </c>
      <c r="G4115" s="131" t="s">
        <v>50</v>
      </c>
      <c r="H4115" s="131"/>
      <c r="J4115" s="7">
        <v>3000000</v>
      </c>
    </row>
    <row r="4116" spans="1:10" ht="20.100000000000001" customHeight="1" x14ac:dyDescent="0.25">
      <c r="A4116" s="5" t="s">
        <v>1557</v>
      </c>
      <c r="C4116" s="11" t="s">
        <v>9</v>
      </c>
      <c r="D4116" s="11" t="s">
        <v>11</v>
      </c>
      <c r="E4116" s="11" t="s">
        <v>41</v>
      </c>
      <c r="F4116" s="11" t="s">
        <v>12</v>
      </c>
      <c r="G4116" s="131" t="s">
        <v>51</v>
      </c>
      <c r="H4116" s="131"/>
      <c r="J4116" s="7">
        <v>580000000</v>
      </c>
    </row>
    <row r="4117" spans="1:10" ht="20.100000000000001" customHeight="1" x14ac:dyDescent="0.25">
      <c r="A4117" s="6" t="s">
        <v>1572</v>
      </c>
      <c r="B4117" s="6" t="s">
        <v>1573</v>
      </c>
      <c r="J4117" s="8">
        <v>357848364</v>
      </c>
    </row>
    <row r="4118" spans="1:10" ht="20.100000000000001" customHeight="1" x14ac:dyDescent="0.25">
      <c r="A4118" s="5" t="s">
        <v>1574</v>
      </c>
      <c r="C4118" s="11" t="s">
        <v>9</v>
      </c>
      <c r="D4118" s="11" t="s">
        <v>11</v>
      </c>
      <c r="E4118" s="11" t="s">
        <v>41</v>
      </c>
      <c r="F4118" s="11" t="s">
        <v>12</v>
      </c>
      <c r="G4118" s="131" t="s">
        <v>1575</v>
      </c>
      <c r="H4118" s="131"/>
      <c r="J4118" s="7">
        <v>2500000</v>
      </c>
    </row>
    <row r="4119" spans="1:10" ht="30" customHeight="1" x14ac:dyDescent="0.25">
      <c r="A4119" s="5" t="s">
        <v>1577</v>
      </c>
      <c r="C4119" s="11" t="s">
        <v>9</v>
      </c>
      <c r="D4119" s="11" t="s">
        <v>11</v>
      </c>
      <c r="E4119" s="11" t="s">
        <v>41</v>
      </c>
      <c r="F4119" s="11" t="s">
        <v>12</v>
      </c>
      <c r="G4119" s="131" t="s">
        <v>1578</v>
      </c>
      <c r="H4119" s="131"/>
      <c r="J4119" s="7">
        <v>1000000</v>
      </c>
    </row>
    <row r="4120" spans="1:10" ht="20.100000000000001" customHeight="1" x14ac:dyDescent="0.25">
      <c r="A4120" s="5" t="s">
        <v>1580</v>
      </c>
      <c r="C4120" s="11" t="s">
        <v>9</v>
      </c>
      <c r="D4120" s="11" t="s">
        <v>11</v>
      </c>
      <c r="E4120" s="11" t="s">
        <v>41</v>
      </c>
      <c r="F4120" s="11" t="s">
        <v>12</v>
      </c>
      <c r="G4120" s="131" t="s">
        <v>1581</v>
      </c>
      <c r="H4120" s="131"/>
      <c r="J4120" s="7">
        <v>8000000</v>
      </c>
    </row>
    <row r="4121" spans="1:10" ht="20.100000000000001" customHeight="1" x14ac:dyDescent="0.25">
      <c r="A4121" s="5" t="s">
        <v>1582</v>
      </c>
      <c r="C4121" s="11" t="s">
        <v>9</v>
      </c>
      <c r="D4121" s="11" t="s">
        <v>11</v>
      </c>
      <c r="E4121" s="11" t="s">
        <v>41</v>
      </c>
      <c r="F4121" s="11" t="s">
        <v>12</v>
      </c>
      <c r="G4121" s="131" t="s">
        <v>52</v>
      </c>
      <c r="H4121" s="131"/>
      <c r="J4121" s="7">
        <v>190000000</v>
      </c>
    </row>
    <row r="4122" spans="1:10" ht="20.100000000000001" customHeight="1" x14ac:dyDescent="0.25">
      <c r="A4122" s="5" t="s">
        <v>1584</v>
      </c>
      <c r="C4122" s="11" t="s">
        <v>9</v>
      </c>
      <c r="D4122" s="11" t="s">
        <v>11</v>
      </c>
      <c r="E4122" s="11" t="s">
        <v>5194</v>
      </c>
      <c r="F4122" s="11" t="s">
        <v>12</v>
      </c>
      <c r="G4122" s="131" t="s">
        <v>1585</v>
      </c>
      <c r="H4122" s="131"/>
      <c r="J4122" s="7">
        <v>3000000</v>
      </c>
    </row>
    <row r="4123" spans="1:10" ht="20.100000000000001" customHeight="1" x14ac:dyDescent="0.25">
      <c r="A4123" s="5" t="s">
        <v>1587</v>
      </c>
      <c r="C4123" s="11" t="s">
        <v>9</v>
      </c>
      <c r="D4123" s="11" t="s">
        <v>11</v>
      </c>
      <c r="E4123" s="11" t="s">
        <v>41</v>
      </c>
      <c r="F4123" s="11" t="s">
        <v>12</v>
      </c>
      <c r="G4123" s="131" t="s">
        <v>1588</v>
      </c>
      <c r="H4123" s="131"/>
      <c r="J4123" s="7">
        <v>149848364</v>
      </c>
    </row>
    <row r="4124" spans="1:10" ht="20.100000000000001" customHeight="1" x14ac:dyDescent="0.25">
      <c r="A4124" s="5" t="s">
        <v>1590</v>
      </c>
      <c r="C4124" s="11" t="s">
        <v>9</v>
      </c>
      <c r="D4124" s="11" t="s">
        <v>11</v>
      </c>
      <c r="E4124" s="11" t="s">
        <v>41</v>
      </c>
      <c r="F4124" s="11" t="s">
        <v>12</v>
      </c>
      <c r="G4124" s="131" t="s">
        <v>1591</v>
      </c>
      <c r="H4124" s="131"/>
      <c r="J4124" s="7">
        <v>2000000</v>
      </c>
    </row>
    <row r="4125" spans="1:10" ht="20.100000000000001" customHeight="1" x14ac:dyDescent="0.25">
      <c r="A4125" s="5" t="s">
        <v>1593</v>
      </c>
      <c r="C4125" s="11" t="s">
        <v>9</v>
      </c>
      <c r="D4125" s="11" t="s">
        <v>11</v>
      </c>
      <c r="E4125" s="11" t="s">
        <v>41</v>
      </c>
      <c r="F4125" s="11" t="s">
        <v>12</v>
      </c>
      <c r="G4125" s="131" t="s">
        <v>1594</v>
      </c>
      <c r="H4125" s="131"/>
      <c r="J4125" s="7">
        <v>1500000</v>
      </c>
    </row>
    <row r="4126" spans="1:10" ht="20.100000000000001" customHeight="1" x14ac:dyDescent="0.25">
      <c r="A4126" s="6" t="s">
        <v>1714</v>
      </c>
      <c r="B4126" s="6" t="s">
        <v>1715</v>
      </c>
      <c r="J4126" s="10">
        <v>2787700000</v>
      </c>
    </row>
    <row r="4127" spans="1:10" ht="20.100000000000001" customHeight="1" x14ac:dyDescent="0.25">
      <c r="A4127" s="6" t="s">
        <v>1716</v>
      </c>
      <c r="B4127" s="6" t="s">
        <v>1717</v>
      </c>
      <c r="J4127" s="9">
        <v>2787700000</v>
      </c>
    </row>
    <row r="4128" spans="1:10" ht="20.100000000000001" customHeight="1" x14ac:dyDescent="0.25">
      <c r="A4128" s="5" t="s">
        <v>1720</v>
      </c>
      <c r="C4128" s="11" t="s">
        <v>16</v>
      </c>
      <c r="D4128" s="11" t="s">
        <v>53</v>
      </c>
      <c r="E4128" s="11" t="s">
        <v>41</v>
      </c>
      <c r="F4128" s="11" t="s">
        <v>12</v>
      </c>
      <c r="G4128" s="131" t="s">
        <v>54</v>
      </c>
      <c r="H4128" s="131"/>
      <c r="J4128" s="7">
        <v>132000000</v>
      </c>
    </row>
    <row r="4129" spans="1:10" ht="20.100000000000001" customHeight="1" x14ac:dyDescent="0.25">
      <c r="A4129" s="5" t="s">
        <v>1721</v>
      </c>
      <c r="C4129" s="11" t="s">
        <v>16</v>
      </c>
      <c r="D4129" s="11" t="s">
        <v>53</v>
      </c>
      <c r="E4129" s="11" t="s">
        <v>41</v>
      </c>
      <c r="F4129" s="11" t="s">
        <v>12</v>
      </c>
      <c r="G4129" s="131" t="s">
        <v>1722</v>
      </c>
      <c r="H4129" s="131"/>
      <c r="J4129" s="7">
        <v>2581700000</v>
      </c>
    </row>
    <row r="4130" spans="1:10" ht="60" customHeight="1" x14ac:dyDescent="0.25">
      <c r="G4130" s="131" t="s">
        <v>7223</v>
      </c>
      <c r="H4130" s="131"/>
    </row>
    <row r="4131" spans="1:10" ht="20.100000000000001" customHeight="1" x14ac:dyDescent="0.25">
      <c r="A4131" s="5" t="s">
        <v>1723</v>
      </c>
      <c r="C4131" s="11" t="s">
        <v>16</v>
      </c>
      <c r="D4131" s="11" t="s">
        <v>53</v>
      </c>
      <c r="E4131" s="11" t="s">
        <v>41</v>
      </c>
      <c r="F4131" s="11" t="s">
        <v>12</v>
      </c>
      <c r="G4131" s="131" t="s">
        <v>55</v>
      </c>
      <c r="H4131" s="131"/>
      <c r="J4131" s="7">
        <v>19000000</v>
      </c>
    </row>
    <row r="4132" spans="1:10" ht="20.100000000000001" customHeight="1" x14ac:dyDescent="0.25">
      <c r="A4132" s="5" t="s">
        <v>1724</v>
      </c>
      <c r="C4132" s="11" t="s">
        <v>16</v>
      </c>
      <c r="D4132" s="11" t="s">
        <v>53</v>
      </c>
      <c r="E4132" s="11" t="s">
        <v>41</v>
      </c>
      <c r="F4132" s="11" t="s">
        <v>12</v>
      </c>
      <c r="G4132" s="131" t="s">
        <v>7146</v>
      </c>
      <c r="H4132" s="131"/>
      <c r="J4132" s="7">
        <v>50000000</v>
      </c>
    </row>
    <row r="4133" spans="1:10" ht="20.100000000000001" customHeight="1" x14ac:dyDescent="0.25">
      <c r="A4133" s="5" t="s">
        <v>1729</v>
      </c>
      <c r="C4133" s="11" t="s">
        <v>16</v>
      </c>
      <c r="D4133" s="11" t="s">
        <v>53</v>
      </c>
      <c r="E4133" s="11" t="s">
        <v>41</v>
      </c>
      <c r="F4133" s="11" t="s">
        <v>12</v>
      </c>
      <c r="G4133" s="131" t="s">
        <v>7147</v>
      </c>
      <c r="H4133" s="131"/>
      <c r="J4133" s="7">
        <v>5000000</v>
      </c>
    </row>
    <row r="4134" spans="1:10" ht="20.100000000000001" customHeight="1" x14ac:dyDescent="0.25">
      <c r="A4134" s="6" t="s">
        <v>1759</v>
      </c>
      <c r="B4134" s="6" t="s">
        <v>1760</v>
      </c>
      <c r="J4134" s="10">
        <v>135511370</v>
      </c>
    </row>
    <row r="4135" spans="1:10" ht="20.100000000000001" customHeight="1" x14ac:dyDescent="0.25">
      <c r="A4135" s="6" t="s">
        <v>1761</v>
      </c>
      <c r="B4135" s="6" t="s">
        <v>1762</v>
      </c>
      <c r="J4135" s="12">
        <v>45511370</v>
      </c>
    </row>
    <row r="4136" spans="1:10" ht="20.100000000000001" customHeight="1" x14ac:dyDescent="0.25">
      <c r="A4136" s="6" t="s">
        <v>1767</v>
      </c>
      <c r="B4136" s="6" t="s">
        <v>7149</v>
      </c>
      <c r="J4136" s="9">
        <v>45511370</v>
      </c>
    </row>
    <row r="4137" spans="1:10" ht="20.100000000000001" customHeight="1" x14ac:dyDescent="0.25">
      <c r="A4137" s="5" t="s">
        <v>1767</v>
      </c>
      <c r="C4137" s="11" t="s">
        <v>9</v>
      </c>
      <c r="D4137" s="11" t="s">
        <v>41</v>
      </c>
      <c r="E4137" s="11" t="s">
        <v>41</v>
      </c>
      <c r="F4137" s="11" t="s">
        <v>1881</v>
      </c>
      <c r="G4137" s="131" t="s">
        <v>21</v>
      </c>
      <c r="H4137" s="131"/>
      <c r="J4137" s="7">
        <v>31803126</v>
      </c>
    </row>
    <row r="4138" spans="1:10" ht="60" customHeight="1" x14ac:dyDescent="0.25">
      <c r="G4138" s="131" t="s">
        <v>4802</v>
      </c>
      <c r="H4138" s="131"/>
    </row>
    <row r="4139" spans="1:10" ht="20.100000000000001" customHeight="1" x14ac:dyDescent="0.25">
      <c r="G4139" s="131" t="s">
        <v>2101</v>
      </c>
      <c r="H4139" s="131"/>
    </row>
    <row r="4140" spans="1:10" ht="20.100000000000001" customHeight="1" x14ac:dyDescent="0.25">
      <c r="A4140" s="5" t="s">
        <v>1767</v>
      </c>
      <c r="C4140" s="11" t="s">
        <v>9</v>
      </c>
      <c r="D4140" s="11" t="s">
        <v>41</v>
      </c>
      <c r="E4140" s="11" t="s">
        <v>41</v>
      </c>
      <c r="F4140" s="11" t="s">
        <v>1278</v>
      </c>
      <c r="G4140" s="131" t="s">
        <v>21</v>
      </c>
      <c r="H4140" s="131"/>
      <c r="J4140" s="7">
        <v>13708244</v>
      </c>
    </row>
    <row r="4141" spans="1:10" ht="60" customHeight="1" x14ac:dyDescent="0.25">
      <c r="G4141" s="131" t="s">
        <v>4803</v>
      </c>
      <c r="H4141" s="131"/>
    </row>
    <row r="4142" spans="1:10" ht="20.100000000000001" customHeight="1" x14ac:dyDescent="0.25">
      <c r="G4142" s="131" t="s">
        <v>2101</v>
      </c>
      <c r="H4142" s="131"/>
    </row>
    <row r="4143" spans="1:10" ht="20.100000000000001" customHeight="1" x14ac:dyDescent="0.25">
      <c r="A4143" s="6" t="s">
        <v>1784</v>
      </c>
      <c r="B4143" s="6" t="s">
        <v>1785</v>
      </c>
      <c r="J4143" s="8">
        <v>75000000</v>
      </c>
    </row>
    <row r="4144" spans="1:10" ht="20.100000000000001" customHeight="1" x14ac:dyDescent="0.25">
      <c r="A4144" s="5" t="s">
        <v>1786</v>
      </c>
      <c r="C4144" s="11" t="s">
        <v>9</v>
      </c>
      <c r="D4144" s="11" t="s">
        <v>59</v>
      </c>
      <c r="E4144" s="11" t="s">
        <v>41</v>
      </c>
      <c r="F4144" s="11" t="s">
        <v>12</v>
      </c>
      <c r="G4144" s="131" t="s">
        <v>61</v>
      </c>
      <c r="H4144" s="131"/>
      <c r="J4144" s="7">
        <v>30000000</v>
      </c>
    </row>
    <row r="4145" spans="1:10" ht="20.100000000000001" customHeight="1" x14ac:dyDescent="0.25">
      <c r="A4145" s="5" t="s">
        <v>1792</v>
      </c>
      <c r="C4145" s="11" t="s">
        <v>9</v>
      </c>
      <c r="D4145" s="11" t="s">
        <v>59</v>
      </c>
      <c r="E4145" s="11" t="s">
        <v>41</v>
      </c>
      <c r="F4145" s="11" t="s">
        <v>12</v>
      </c>
      <c r="G4145" s="131" t="s">
        <v>7156</v>
      </c>
      <c r="H4145" s="131"/>
      <c r="J4145" s="7">
        <v>45000000</v>
      </c>
    </row>
    <row r="4146" spans="1:10" ht="15" customHeight="1" x14ac:dyDescent="0.25">
      <c r="G4146" s="131" t="s">
        <v>4341</v>
      </c>
      <c r="H4146" s="131"/>
    </row>
    <row r="4147" spans="1:10" ht="20.100000000000001" customHeight="1" x14ac:dyDescent="0.25">
      <c r="A4147" s="6" t="s">
        <v>1803</v>
      </c>
      <c r="B4147" s="6" t="s">
        <v>3416</v>
      </c>
      <c r="J4147" s="8">
        <v>15000000</v>
      </c>
    </row>
    <row r="4148" spans="1:10" ht="20.100000000000001" customHeight="1" x14ac:dyDescent="0.25">
      <c r="A4148" s="5" t="s">
        <v>1804</v>
      </c>
      <c r="C4148" s="11" t="s">
        <v>9</v>
      </c>
      <c r="D4148" s="11" t="s">
        <v>59</v>
      </c>
      <c r="E4148" s="11" t="s">
        <v>41</v>
      </c>
      <c r="F4148" s="11" t="s">
        <v>12</v>
      </c>
      <c r="G4148" s="131" t="s">
        <v>62</v>
      </c>
      <c r="H4148" s="131"/>
      <c r="J4148" s="7">
        <v>15000000</v>
      </c>
    </row>
    <row r="4149" spans="1:10" ht="30" customHeight="1" x14ac:dyDescent="0.25">
      <c r="G4149" s="131" t="s">
        <v>4342</v>
      </c>
      <c r="H4149" s="131"/>
    </row>
    <row r="4151" spans="1:10" x14ac:dyDescent="0.25">
      <c r="A4151" s="13" t="s">
        <v>4906</v>
      </c>
    </row>
    <row r="4153" spans="1:10" x14ac:dyDescent="0.25">
      <c r="A4153" s="132" t="s">
        <v>2092</v>
      </c>
      <c r="B4153" s="132"/>
      <c r="C4153" s="132"/>
      <c r="D4153" s="132"/>
      <c r="E4153" s="132"/>
      <c r="F4153" s="132"/>
      <c r="G4153" s="132"/>
      <c r="H4153" s="132"/>
      <c r="I4153" s="132"/>
      <c r="J4153" s="132"/>
    </row>
    <row r="4155" spans="1:10" x14ac:dyDescent="0.25">
      <c r="D4155" s="6" t="s">
        <v>2140</v>
      </c>
      <c r="E4155" s="6" t="s">
        <v>2100</v>
      </c>
    </row>
    <row r="4156" spans="1:10" ht="15.75" thickBot="1" x14ac:dyDescent="0.3">
      <c r="F4156" s="6" t="s">
        <v>2103</v>
      </c>
      <c r="J4156" s="14">
        <v>3859651000</v>
      </c>
    </row>
    <row r="4157" spans="1:10" x14ac:dyDescent="0.25">
      <c r="D4157" s="5" t="s">
        <v>9</v>
      </c>
      <c r="E4157" s="5" t="s">
        <v>2139</v>
      </c>
      <c r="J4157" s="7">
        <v>3225921149</v>
      </c>
    </row>
    <row r="4158" spans="1:10" x14ac:dyDescent="0.25">
      <c r="D4158" s="5" t="s">
        <v>16</v>
      </c>
      <c r="E4158" s="5" t="s">
        <v>2145</v>
      </c>
      <c r="J4158" s="7">
        <v>633729851</v>
      </c>
    </row>
    <row r="4161" spans="1:10" x14ac:dyDescent="0.25">
      <c r="A4161" s="132" t="s">
        <v>2091</v>
      </c>
      <c r="B4161" s="132"/>
      <c r="C4161" s="132"/>
      <c r="D4161" s="132"/>
      <c r="E4161" s="132"/>
      <c r="F4161" s="132"/>
      <c r="G4161" s="132"/>
      <c r="H4161" s="132"/>
      <c r="I4161" s="132"/>
      <c r="J4161" s="132"/>
    </row>
    <row r="4162" spans="1:10" x14ac:dyDescent="0.25">
      <c r="A4162" s="86" t="s">
        <v>2097</v>
      </c>
      <c r="C4162" s="86" t="s">
        <v>2098</v>
      </c>
      <c r="D4162" s="86" t="s">
        <v>3</v>
      </c>
      <c r="E4162" s="86" t="s">
        <v>2099</v>
      </c>
      <c r="F4162" s="86" t="s">
        <v>1880</v>
      </c>
      <c r="G4162" s="6" t="s">
        <v>2100</v>
      </c>
      <c r="J4162" s="86" t="s">
        <v>8713</v>
      </c>
    </row>
    <row r="4164" spans="1:10" ht="15.75" thickBot="1" x14ac:dyDescent="0.3">
      <c r="G4164" s="13" t="s">
        <v>2103</v>
      </c>
      <c r="J4164" s="14">
        <v>3859651000</v>
      </c>
    </row>
    <row r="4165" spans="1:10" ht="20.100000000000001" customHeight="1" x14ac:dyDescent="0.25">
      <c r="A4165" s="6" t="s">
        <v>1232</v>
      </c>
      <c r="B4165" s="6" t="s">
        <v>1233</v>
      </c>
      <c r="J4165" s="10">
        <v>1567696375</v>
      </c>
    </row>
    <row r="4166" spans="1:10" ht="20.100000000000001" customHeight="1" x14ac:dyDescent="0.25">
      <c r="A4166" s="6" t="s">
        <v>9</v>
      </c>
      <c r="B4166" s="6" t="s">
        <v>1237</v>
      </c>
      <c r="J4166" s="9">
        <v>681931200</v>
      </c>
    </row>
    <row r="4167" spans="1:10" ht="20.100000000000001" customHeight="1" x14ac:dyDescent="0.25">
      <c r="A4167" s="5" t="s">
        <v>1240</v>
      </c>
      <c r="C4167" s="11" t="s">
        <v>9</v>
      </c>
      <c r="D4167" s="11" t="s">
        <v>10</v>
      </c>
      <c r="E4167" s="11" t="s">
        <v>41</v>
      </c>
      <c r="F4167" s="11" t="s">
        <v>12</v>
      </c>
      <c r="G4167" s="131" t="s">
        <v>7116</v>
      </c>
      <c r="H4167" s="131"/>
      <c r="J4167" s="7">
        <v>681931200</v>
      </c>
    </row>
    <row r="4168" spans="1:10" ht="20.100000000000001" customHeight="1" x14ac:dyDescent="0.25">
      <c r="A4168" s="6" t="s">
        <v>1257</v>
      </c>
      <c r="B4168" s="6" t="s">
        <v>1258</v>
      </c>
      <c r="J4168" s="8">
        <v>175483000</v>
      </c>
    </row>
    <row r="4169" spans="1:10" ht="20.100000000000001" customHeight="1" x14ac:dyDescent="0.25">
      <c r="A4169" s="5" t="s">
        <v>1261</v>
      </c>
      <c r="C4169" s="11" t="s">
        <v>9</v>
      </c>
      <c r="D4169" s="11" t="s">
        <v>10</v>
      </c>
      <c r="E4169" s="11" t="s">
        <v>41</v>
      </c>
      <c r="F4169" s="11" t="s">
        <v>12</v>
      </c>
      <c r="G4169" s="131" t="s">
        <v>13</v>
      </c>
      <c r="H4169" s="131"/>
      <c r="J4169" s="7">
        <v>10000000</v>
      </c>
    </row>
    <row r="4170" spans="1:10" ht="20.100000000000001" customHeight="1" x14ac:dyDescent="0.25">
      <c r="A4170" s="5" t="s">
        <v>1269</v>
      </c>
      <c r="C4170" s="11" t="s">
        <v>9</v>
      </c>
      <c r="D4170" s="11" t="s">
        <v>10</v>
      </c>
      <c r="E4170" s="11" t="s">
        <v>41</v>
      </c>
      <c r="F4170" s="11" t="s">
        <v>12</v>
      </c>
      <c r="G4170" s="131" t="s">
        <v>117</v>
      </c>
      <c r="H4170" s="131"/>
      <c r="J4170" s="7">
        <v>165483000</v>
      </c>
    </row>
    <row r="4171" spans="1:10" ht="20.100000000000001" customHeight="1" x14ac:dyDescent="0.25">
      <c r="A4171" s="6" t="s">
        <v>1279</v>
      </c>
      <c r="B4171" s="6" t="s">
        <v>1280</v>
      </c>
      <c r="J4171" s="8">
        <v>465126000</v>
      </c>
    </row>
    <row r="4172" spans="1:10" ht="20.100000000000001" customHeight="1" x14ac:dyDescent="0.25">
      <c r="A4172" s="5" t="s">
        <v>1282</v>
      </c>
      <c r="C4172" s="11" t="s">
        <v>9</v>
      </c>
      <c r="D4172" s="11" t="s">
        <v>10</v>
      </c>
      <c r="E4172" s="11" t="s">
        <v>41</v>
      </c>
      <c r="F4172" s="11" t="s">
        <v>12</v>
      </c>
      <c r="G4172" s="131" t="s">
        <v>1283</v>
      </c>
      <c r="H4172" s="131"/>
      <c r="J4172" s="7">
        <v>98274000</v>
      </c>
    </row>
    <row r="4173" spans="1:10" ht="20.100000000000001" customHeight="1" x14ac:dyDescent="0.25">
      <c r="A4173" s="5" t="s">
        <v>1290</v>
      </c>
      <c r="C4173" s="11" t="s">
        <v>16</v>
      </c>
      <c r="D4173" s="11" t="s">
        <v>10</v>
      </c>
      <c r="E4173" s="11" t="s">
        <v>41</v>
      </c>
      <c r="F4173" s="11" t="s">
        <v>12</v>
      </c>
      <c r="G4173" s="131" t="s">
        <v>17</v>
      </c>
      <c r="H4173" s="131"/>
      <c r="J4173" s="7">
        <v>93217000</v>
      </c>
    </row>
    <row r="4174" spans="1:10" ht="20.100000000000001" customHeight="1" x14ac:dyDescent="0.25">
      <c r="A4174" s="5" t="s">
        <v>1293</v>
      </c>
      <c r="C4174" s="11" t="s">
        <v>9</v>
      </c>
      <c r="D4174" s="11" t="s">
        <v>10</v>
      </c>
      <c r="E4174" s="11" t="s">
        <v>41</v>
      </c>
      <c r="F4174" s="11" t="s">
        <v>12</v>
      </c>
      <c r="G4174" s="131" t="s">
        <v>18</v>
      </c>
      <c r="H4174" s="131"/>
      <c r="J4174" s="7">
        <v>44084000</v>
      </c>
    </row>
    <row r="4175" spans="1:10" ht="20.100000000000001" customHeight="1" x14ac:dyDescent="0.25">
      <c r="A4175" s="5" t="s">
        <v>1296</v>
      </c>
      <c r="C4175" s="11" t="s">
        <v>9</v>
      </c>
      <c r="D4175" s="11" t="s">
        <v>10</v>
      </c>
      <c r="E4175" s="11" t="s">
        <v>41</v>
      </c>
      <c r="F4175" s="11" t="s">
        <v>12</v>
      </c>
      <c r="G4175" s="131" t="s">
        <v>19</v>
      </c>
      <c r="H4175" s="131"/>
      <c r="J4175" s="7">
        <v>229551000</v>
      </c>
    </row>
    <row r="4176" spans="1:10" ht="20.100000000000001" customHeight="1" x14ac:dyDescent="0.25">
      <c r="A4176" s="6" t="s">
        <v>1299</v>
      </c>
      <c r="B4176" s="6" t="s">
        <v>1300</v>
      </c>
      <c r="J4176" s="10">
        <v>119859012</v>
      </c>
    </row>
    <row r="4177" spans="1:10" ht="20.100000000000001" customHeight="1" x14ac:dyDescent="0.25">
      <c r="A4177" s="6" t="s">
        <v>1303</v>
      </c>
      <c r="B4177" s="6" t="s">
        <v>7118</v>
      </c>
      <c r="J4177" s="9">
        <v>113712396</v>
      </c>
    </row>
    <row r="4178" spans="1:10" ht="20.100000000000001" customHeight="1" x14ac:dyDescent="0.25">
      <c r="A4178" s="5" t="s">
        <v>1303</v>
      </c>
      <c r="C4178" s="11" t="s">
        <v>9</v>
      </c>
      <c r="D4178" s="11" t="s">
        <v>20</v>
      </c>
      <c r="E4178" s="11" t="s">
        <v>41</v>
      </c>
      <c r="F4178" s="11" t="s">
        <v>1881</v>
      </c>
      <c r="G4178" s="131" t="s">
        <v>21</v>
      </c>
      <c r="H4178" s="131"/>
      <c r="J4178" s="7">
        <v>113712396</v>
      </c>
    </row>
    <row r="4179" spans="1:10" ht="60" customHeight="1" x14ac:dyDescent="0.25">
      <c r="G4179" s="131" t="s">
        <v>4797</v>
      </c>
      <c r="H4179" s="131"/>
    </row>
    <row r="4180" spans="1:10" ht="20.100000000000001" customHeight="1" x14ac:dyDescent="0.25">
      <c r="G4180" s="131" t="s">
        <v>2101</v>
      </c>
      <c r="H4180" s="131"/>
    </row>
    <row r="4181" spans="1:10" ht="20.100000000000001" customHeight="1" x14ac:dyDescent="0.25">
      <c r="A4181" s="6" t="s">
        <v>1316</v>
      </c>
      <c r="B4181" s="6" t="s">
        <v>7122</v>
      </c>
      <c r="J4181" s="8">
        <v>6146616</v>
      </c>
    </row>
    <row r="4182" spans="1:10" ht="20.100000000000001" customHeight="1" x14ac:dyDescent="0.25">
      <c r="A4182" s="5" t="s">
        <v>1316</v>
      </c>
      <c r="C4182" s="11" t="s">
        <v>9</v>
      </c>
      <c r="D4182" s="11" t="s">
        <v>20</v>
      </c>
      <c r="E4182" s="11" t="s">
        <v>41</v>
      </c>
      <c r="F4182" s="11" t="s">
        <v>1881</v>
      </c>
      <c r="G4182" s="131" t="s">
        <v>23</v>
      </c>
      <c r="H4182" s="131"/>
      <c r="J4182" s="7">
        <v>6146616</v>
      </c>
    </row>
    <row r="4183" spans="1:10" ht="30" customHeight="1" x14ac:dyDescent="0.25">
      <c r="G4183" s="131" t="s">
        <v>4798</v>
      </c>
      <c r="H4183" s="131"/>
    </row>
    <row r="4184" spans="1:10" ht="20.100000000000001" customHeight="1" x14ac:dyDescent="0.25">
      <c r="G4184" s="131" t="s">
        <v>2102</v>
      </c>
      <c r="H4184" s="131"/>
    </row>
    <row r="4185" spans="1:10" ht="20.100000000000001" customHeight="1" x14ac:dyDescent="0.25">
      <c r="A4185" s="6" t="s">
        <v>1319</v>
      </c>
      <c r="B4185" s="6" t="s">
        <v>1320</v>
      </c>
      <c r="J4185" s="10">
        <v>125297163</v>
      </c>
    </row>
    <row r="4186" spans="1:10" ht="20.100000000000001" customHeight="1" x14ac:dyDescent="0.25">
      <c r="A4186" s="6" t="s">
        <v>1322</v>
      </c>
      <c r="B4186" s="6" t="s">
        <v>7123</v>
      </c>
      <c r="J4186" s="9">
        <v>62449619</v>
      </c>
    </row>
    <row r="4187" spans="1:10" ht="20.100000000000001" customHeight="1" x14ac:dyDescent="0.25">
      <c r="A4187" s="5" t="s">
        <v>1322</v>
      </c>
      <c r="C4187" s="11" t="s">
        <v>9</v>
      </c>
      <c r="D4187" s="11" t="s">
        <v>20</v>
      </c>
      <c r="E4187" s="11" t="s">
        <v>41</v>
      </c>
      <c r="F4187" s="11" t="s">
        <v>1881</v>
      </c>
      <c r="G4187" s="131" t="s">
        <v>21</v>
      </c>
      <c r="H4187" s="131"/>
      <c r="J4187" s="7">
        <v>62449619</v>
      </c>
    </row>
    <row r="4188" spans="1:10" ht="60" customHeight="1" x14ac:dyDescent="0.25">
      <c r="G4188" s="131" t="s">
        <v>4799</v>
      </c>
      <c r="H4188" s="131"/>
    </row>
    <row r="4189" spans="1:10" ht="20.100000000000001" customHeight="1" x14ac:dyDescent="0.25">
      <c r="G4189" s="131" t="s">
        <v>2101</v>
      </c>
      <c r="H4189" s="131"/>
    </row>
    <row r="4190" spans="1:10" ht="20.100000000000001" customHeight="1" x14ac:dyDescent="0.25">
      <c r="A4190" s="6" t="s">
        <v>1324</v>
      </c>
      <c r="B4190" s="6" t="s">
        <v>7124</v>
      </c>
      <c r="J4190" s="8">
        <v>18439848</v>
      </c>
    </row>
    <row r="4191" spans="1:10" ht="20.100000000000001" customHeight="1" x14ac:dyDescent="0.25">
      <c r="A4191" s="5" t="s">
        <v>1324</v>
      </c>
      <c r="C4191" s="11" t="s">
        <v>9</v>
      </c>
      <c r="D4191" s="11" t="s">
        <v>20</v>
      </c>
      <c r="E4191" s="11" t="s">
        <v>41</v>
      </c>
      <c r="F4191" s="11" t="s">
        <v>1881</v>
      </c>
      <c r="G4191" s="131" t="s">
        <v>21</v>
      </c>
      <c r="H4191" s="131"/>
      <c r="J4191" s="7">
        <v>18439848</v>
      </c>
    </row>
    <row r="4192" spans="1:10" ht="45" customHeight="1" x14ac:dyDescent="0.25">
      <c r="G4192" s="131" t="s">
        <v>4800</v>
      </c>
      <c r="H4192" s="131"/>
    </row>
    <row r="4193" spans="1:10" ht="20.100000000000001" customHeight="1" x14ac:dyDescent="0.25">
      <c r="G4193" s="131" t="s">
        <v>2101</v>
      </c>
      <c r="H4193" s="131"/>
    </row>
    <row r="4194" spans="1:10" ht="20.100000000000001" customHeight="1" x14ac:dyDescent="0.25">
      <c r="A4194" s="6" t="s">
        <v>1326</v>
      </c>
      <c r="B4194" s="6" t="s">
        <v>7125</v>
      </c>
      <c r="J4194" s="8">
        <v>36879696</v>
      </c>
    </row>
    <row r="4195" spans="1:10" ht="20.100000000000001" customHeight="1" x14ac:dyDescent="0.25">
      <c r="A4195" s="5" t="s">
        <v>1326</v>
      </c>
      <c r="C4195" s="11" t="s">
        <v>9</v>
      </c>
      <c r="D4195" s="11" t="s">
        <v>20</v>
      </c>
      <c r="E4195" s="11" t="s">
        <v>41</v>
      </c>
      <c r="F4195" s="11" t="s">
        <v>1881</v>
      </c>
      <c r="G4195" s="131" t="s">
        <v>21</v>
      </c>
      <c r="H4195" s="131"/>
      <c r="J4195" s="7">
        <v>36879696</v>
      </c>
    </row>
    <row r="4196" spans="1:10" ht="45" customHeight="1" x14ac:dyDescent="0.25">
      <c r="G4196" s="131" t="s">
        <v>4801</v>
      </c>
      <c r="H4196" s="131"/>
    </row>
    <row r="4197" spans="1:10" ht="20.100000000000001" customHeight="1" x14ac:dyDescent="0.25">
      <c r="G4197" s="131" t="s">
        <v>2101</v>
      </c>
      <c r="H4197" s="131"/>
    </row>
    <row r="4198" spans="1:10" ht="20.100000000000001" customHeight="1" x14ac:dyDescent="0.25">
      <c r="A4198" s="6" t="s">
        <v>1331</v>
      </c>
      <c r="B4198" s="6" t="s">
        <v>1332</v>
      </c>
      <c r="J4198" s="8">
        <v>7528000</v>
      </c>
    </row>
    <row r="4199" spans="1:10" ht="30" customHeight="1" x14ac:dyDescent="0.25">
      <c r="A4199" s="5" t="s">
        <v>1331</v>
      </c>
      <c r="C4199" s="11" t="s">
        <v>9</v>
      </c>
      <c r="D4199" s="11" t="s">
        <v>20</v>
      </c>
      <c r="E4199" s="11" t="s">
        <v>41</v>
      </c>
      <c r="F4199" s="11" t="s">
        <v>1881</v>
      </c>
      <c r="G4199" s="131" t="s">
        <v>446</v>
      </c>
      <c r="H4199" s="131"/>
      <c r="J4199" s="7">
        <v>7528000</v>
      </c>
    </row>
    <row r="4200" spans="1:10" ht="30" customHeight="1" x14ac:dyDescent="0.25">
      <c r="G4200" s="131" t="s">
        <v>4849</v>
      </c>
      <c r="H4200" s="131"/>
    </row>
    <row r="4201" spans="1:10" ht="20.100000000000001" customHeight="1" x14ac:dyDescent="0.25">
      <c r="G4201" s="131" t="s">
        <v>4857</v>
      </c>
      <c r="H4201" s="131"/>
    </row>
    <row r="4202" spans="1:10" ht="20.100000000000001" customHeight="1" x14ac:dyDescent="0.25">
      <c r="A4202" s="6" t="s">
        <v>1344</v>
      </c>
      <c r="B4202" s="6" t="s">
        <v>1345</v>
      </c>
      <c r="J4202" s="10">
        <v>647870000</v>
      </c>
    </row>
    <row r="4203" spans="1:10" ht="20.100000000000001" customHeight="1" x14ac:dyDescent="0.25">
      <c r="A4203" s="6" t="s">
        <v>1231</v>
      </c>
      <c r="B4203" s="6" t="s">
        <v>3252</v>
      </c>
      <c r="J4203" s="9">
        <v>78450000</v>
      </c>
    </row>
    <row r="4204" spans="1:10" ht="20.100000000000001" customHeight="1" x14ac:dyDescent="0.25">
      <c r="A4204" s="5" t="s">
        <v>1349</v>
      </c>
      <c r="C4204" s="11" t="s">
        <v>9</v>
      </c>
      <c r="D4204" s="11" t="s">
        <v>11</v>
      </c>
      <c r="E4204" s="11" t="s">
        <v>41</v>
      </c>
      <c r="F4204" s="11" t="s">
        <v>12</v>
      </c>
      <c r="G4204" s="131" t="s">
        <v>30</v>
      </c>
      <c r="H4204" s="131"/>
      <c r="J4204" s="7">
        <v>78000000</v>
      </c>
    </row>
    <row r="4205" spans="1:10" ht="20.100000000000001" customHeight="1" x14ac:dyDescent="0.25">
      <c r="A4205" s="5" t="s">
        <v>1358</v>
      </c>
      <c r="C4205" s="11" t="s">
        <v>9</v>
      </c>
      <c r="D4205" s="11" t="s">
        <v>11</v>
      </c>
      <c r="E4205" s="11" t="s">
        <v>41</v>
      </c>
      <c r="F4205" s="11" t="s">
        <v>12</v>
      </c>
      <c r="G4205" s="131" t="s">
        <v>32</v>
      </c>
      <c r="H4205" s="131"/>
      <c r="J4205" s="7">
        <v>450000</v>
      </c>
    </row>
    <row r="4206" spans="1:10" ht="15" customHeight="1" x14ac:dyDescent="0.25">
      <c r="G4206" s="131" t="s">
        <v>5867</v>
      </c>
      <c r="H4206" s="131"/>
    </row>
    <row r="4207" spans="1:10" ht="20.100000000000001" customHeight="1" x14ac:dyDescent="0.25">
      <c r="A4207" s="6" t="s">
        <v>1239</v>
      </c>
      <c r="B4207" s="6" t="s">
        <v>1360</v>
      </c>
      <c r="J4207" s="8">
        <v>68330000</v>
      </c>
    </row>
    <row r="4208" spans="1:10" ht="20.100000000000001" customHeight="1" x14ac:dyDescent="0.25">
      <c r="A4208" s="5" t="s">
        <v>1361</v>
      </c>
      <c r="C4208" s="11" t="s">
        <v>9</v>
      </c>
      <c r="D4208" s="11" t="s">
        <v>11</v>
      </c>
      <c r="E4208" s="11" t="s">
        <v>41</v>
      </c>
      <c r="F4208" s="11" t="s">
        <v>12</v>
      </c>
      <c r="G4208" s="131" t="s">
        <v>7127</v>
      </c>
      <c r="H4208" s="131"/>
      <c r="J4208" s="7">
        <v>9000000</v>
      </c>
    </row>
    <row r="4209" spans="1:10" ht="20.100000000000001" customHeight="1" x14ac:dyDescent="0.25">
      <c r="A4209" s="5" t="s">
        <v>1364</v>
      </c>
      <c r="C4209" s="11" t="s">
        <v>9</v>
      </c>
      <c r="D4209" s="11" t="s">
        <v>11</v>
      </c>
      <c r="E4209" s="11" t="s">
        <v>41</v>
      </c>
      <c r="F4209" s="11" t="s">
        <v>12</v>
      </c>
      <c r="G4209" s="131" t="s">
        <v>1365</v>
      </c>
      <c r="H4209" s="131"/>
      <c r="J4209" s="7">
        <v>12330000</v>
      </c>
    </row>
    <row r="4210" spans="1:10" ht="20.100000000000001" customHeight="1" x14ac:dyDescent="0.25">
      <c r="A4210" s="5" t="s">
        <v>1369</v>
      </c>
      <c r="C4210" s="11" t="s">
        <v>9</v>
      </c>
      <c r="D4210" s="11" t="s">
        <v>11</v>
      </c>
      <c r="E4210" s="11" t="s">
        <v>41</v>
      </c>
      <c r="F4210" s="11" t="s">
        <v>12</v>
      </c>
      <c r="G4210" s="131" t="s">
        <v>34</v>
      </c>
      <c r="H4210" s="131"/>
      <c r="J4210" s="7">
        <v>47000000</v>
      </c>
    </row>
    <row r="4211" spans="1:10" ht="20.100000000000001" customHeight="1" x14ac:dyDescent="0.25">
      <c r="A4211" s="6" t="s">
        <v>1249</v>
      </c>
      <c r="B4211" s="6" t="s">
        <v>1373</v>
      </c>
      <c r="J4211" s="8">
        <v>1100000</v>
      </c>
    </row>
    <row r="4212" spans="1:10" ht="20.100000000000001" customHeight="1" x14ac:dyDescent="0.25">
      <c r="A4212" s="5" t="s">
        <v>1376</v>
      </c>
      <c r="C4212" s="11" t="s">
        <v>9</v>
      </c>
      <c r="D4212" s="11" t="s">
        <v>11</v>
      </c>
      <c r="E4212" s="11" t="s">
        <v>41</v>
      </c>
      <c r="F4212" s="11" t="s">
        <v>12</v>
      </c>
      <c r="G4212" s="131" t="s">
        <v>3480</v>
      </c>
      <c r="H4212" s="131"/>
      <c r="J4212" s="7">
        <v>100000</v>
      </c>
    </row>
    <row r="4213" spans="1:10" ht="20.100000000000001" customHeight="1" x14ac:dyDescent="0.25">
      <c r="A4213" s="5" t="s">
        <v>1380</v>
      </c>
      <c r="C4213" s="11" t="s">
        <v>9</v>
      </c>
      <c r="D4213" s="11" t="s">
        <v>11</v>
      </c>
      <c r="E4213" s="11" t="s">
        <v>41</v>
      </c>
      <c r="F4213" s="11" t="s">
        <v>12</v>
      </c>
      <c r="G4213" s="131" t="s">
        <v>1381</v>
      </c>
      <c r="H4213" s="131"/>
      <c r="J4213" s="7">
        <v>1000000</v>
      </c>
    </row>
    <row r="4214" spans="1:10" ht="20.100000000000001" customHeight="1" x14ac:dyDescent="0.25">
      <c r="A4214" s="6" t="s">
        <v>1393</v>
      </c>
      <c r="B4214" s="6" t="s">
        <v>1394</v>
      </c>
      <c r="J4214" s="8">
        <v>17590000</v>
      </c>
    </row>
    <row r="4215" spans="1:10" ht="20.100000000000001" customHeight="1" x14ac:dyDescent="0.25">
      <c r="A4215" s="5" t="s">
        <v>1396</v>
      </c>
      <c r="C4215" s="11" t="s">
        <v>9</v>
      </c>
      <c r="D4215" s="11" t="s">
        <v>11</v>
      </c>
      <c r="E4215" s="11" t="s">
        <v>41</v>
      </c>
      <c r="F4215" s="11" t="s">
        <v>12</v>
      </c>
      <c r="G4215" s="131" t="s">
        <v>1397</v>
      </c>
      <c r="H4215" s="131"/>
      <c r="J4215" s="7">
        <v>2000000</v>
      </c>
    </row>
    <row r="4216" spans="1:10" ht="30" customHeight="1" x14ac:dyDescent="0.25">
      <c r="G4216" s="131" t="s">
        <v>5868</v>
      </c>
      <c r="H4216" s="131"/>
    </row>
    <row r="4217" spans="1:10" ht="20.100000000000001" customHeight="1" x14ac:dyDescent="0.25">
      <c r="A4217" s="5" t="s">
        <v>1411</v>
      </c>
      <c r="C4217" s="11" t="s">
        <v>9</v>
      </c>
      <c r="D4217" s="11" t="s">
        <v>11</v>
      </c>
      <c r="E4217" s="11" t="s">
        <v>41</v>
      </c>
      <c r="F4217" s="11" t="s">
        <v>12</v>
      </c>
      <c r="G4217" s="131" t="s">
        <v>3478</v>
      </c>
      <c r="H4217" s="131"/>
      <c r="J4217" s="7">
        <v>13840000</v>
      </c>
    </row>
    <row r="4218" spans="1:10" ht="30" customHeight="1" x14ac:dyDescent="0.25">
      <c r="G4218" s="131" t="s">
        <v>5869</v>
      </c>
      <c r="H4218" s="131"/>
    </row>
    <row r="4219" spans="1:10" ht="20.100000000000001" customHeight="1" x14ac:dyDescent="0.25">
      <c r="A4219" s="5" t="s">
        <v>1413</v>
      </c>
      <c r="C4219" s="11" t="s">
        <v>9</v>
      </c>
      <c r="D4219" s="11" t="s">
        <v>11</v>
      </c>
      <c r="E4219" s="11" t="s">
        <v>41</v>
      </c>
      <c r="F4219" s="11" t="s">
        <v>12</v>
      </c>
      <c r="G4219" s="131" t="s">
        <v>1414</v>
      </c>
      <c r="H4219" s="131"/>
      <c r="J4219" s="7">
        <v>1750000</v>
      </c>
    </row>
    <row r="4220" spans="1:10" ht="30" customHeight="1" x14ac:dyDescent="0.25">
      <c r="G4220" s="131" t="s">
        <v>5870</v>
      </c>
      <c r="H4220" s="131"/>
    </row>
    <row r="4221" spans="1:10" ht="20.100000000000001" customHeight="1" x14ac:dyDescent="0.25">
      <c r="A4221" s="6" t="s">
        <v>1416</v>
      </c>
      <c r="B4221" s="6" t="s">
        <v>1417</v>
      </c>
      <c r="J4221" s="8">
        <v>1500000</v>
      </c>
    </row>
    <row r="4222" spans="1:10" ht="20.100000000000001" customHeight="1" x14ac:dyDescent="0.25">
      <c r="A4222" s="5" t="s">
        <v>1422</v>
      </c>
      <c r="C4222" s="11" t="s">
        <v>9</v>
      </c>
      <c r="D4222" s="11" t="s">
        <v>11</v>
      </c>
      <c r="E4222" s="11" t="s">
        <v>41</v>
      </c>
      <c r="F4222" s="11" t="s">
        <v>12</v>
      </c>
      <c r="G4222" s="131" t="s">
        <v>1423</v>
      </c>
      <c r="H4222" s="131"/>
      <c r="J4222" s="7">
        <v>1500000</v>
      </c>
    </row>
    <row r="4223" spans="1:10" ht="20.100000000000001" customHeight="1" x14ac:dyDescent="0.25">
      <c r="A4223" s="6" t="s">
        <v>1429</v>
      </c>
      <c r="B4223" s="6" t="s">
        <v>1430</v>
      </c>
      <c r="J4223" s="8">
        <v>342500000</v>
      </c>
    </row>
    <row r="4224" spans="1:10" ht="20.100000000000001" customHeight="1" x14ac:dyDescent="0.25">
      <c r="A4224" s="5" t="s">
        <v>1432</v>
      </c>
      <c r="C4224" s="11" t="s">
        <v>9</v>
      </c>
      <c r="D4224" s="11" t="s">
        <v>11</v>
      </c>
      <c r="E4224" s="11" t="s">
        <v>41</v>
      </c>
      <c r="F4224" s="11" t="s">
        <v>12</v>
      </c>
      <c r="G4224" s="131" t="s">
        <v>7130</v>
      </c>
      <c r="H4224" s="131"/>
      <c r="J4224" s="7">
        <v>342500000</v>
      </c>
    </row>
    <row r="4225" spans="1:10" ht="20.100000000000001" customHeight="1" x14ac:dyDescent="0.25">
      <c r="A4225" s="6" t="s">
        <v>1439</v>
      </c>
      <c r="B4225" s="6" t="s">
        <v>1440</v>
      </c>
      <c r="J4225" s="8">
        <v>1500000</v>
      </c>
    </row>
    <row r="4226" spans="1:10" ht="20.100000000000001" customHeight="1" x14ac:dyDescent="0.25">
      <c r="A4226" s="5" t="s">
        <v>1441</v>
      </c>
      <c r="C4226" s="11" t="s">
        <v>9</v>
      </c>
      <c r="D4226" s="11" t="s">
        <v>11</v>
      </c>
      <c r="E4226" s="11" t="s">
        <v>41</v>
      </c>
      <c r="F4226" s="11" t="s">
        <v>12</v>
      </c>
      <c r="G4226" s="131" t="s">
        <v>1442</v>
      </c>
      <c r="H4226" s="131"/>
      <c r="J4226" s="7">
        <v>1000000</v>
      </c>
    </row>
    <row r="4227" spans="1:10" ht="30" customHeight="1" x14ac:dyDescent="0.25">
      <c r="G4227" s="131" t="s">
        <v>5871</v>
      </c>
      <c r="H4227" s="131"/>
    </row>
    <row r="4228" spans="1:10" ht="20.100000000000001" customHeight="1" x14ac:dyDescent="0.25">
      <c r="A4228" s="5" t="s">
        <v>1444</v>
      </c>
      <c r="C4228" s="11" t="s">
        <v>9</v>
      </c>
      <c r="D4228" s="11" t="s">
        <v>11</v>
      </c>
      <c r="E4228" s="11" t="s">
        <v>41</v>
      </c>
      <c r="F4228" s="11" t="s">
        <v>12</v>
      </c>
      <c r="G4228" s="131" t="s">
        <v>3481</v>
      </c>
      <c r="H4228" s="131"/>
      <c r="J4228" s="7">
        <v>500000</v>
      </c>
    </row>
    <row r="4229" spans="1:10" ht="30" customHeight="1" x14ac:dyDescent="0.25">
      <c r="G4229" s="131" t="s">
        <v>5844</v>
      </c>
      <c r="H4229" s="131"/>
    </row>
    <row r="4230" spans="1:10" ht="20.100000000000001" customHeight="1" x14ac:dyDescent="0.25">
      <c r="A4230" s="6" t="s">
        <v>1449</v>
      </c>
      <c r="B4230" s="6" t="s">
        <v>1450</v>
      </c>
      <c r="J4230" s="8">
        <v>129900000</v>
      </c>
    </row>
    <row r="4231" spans="1:10" ht="20.100000000000001" customHeight="1" x14ac:dyDescent="0.25">
      <c r="A4231" s="5" t="s">
        <v>1453</v>
      </c>
      <c r="C4231" s="11" t="s">
        <v>9</v>
      </c>
      <c r="D4231" s="11" t="s">
        <v>11</v>
      </c>
      <c r="E4231" s="11" t="s">
        <v>41</v>
      </c>
      <c r="F4231" s="11" t="s">
        <v>12</v>
      </c>
      <c r="G4231" s="131" t="s">
        <v>39</v>
      </c>
      <c r="H4231" s="131"/>
      <c r="J4231" s="7">
        <v>4000000</v>
      </c>
    </row>
    <row r="4232" spans="1:10" ht="30" customHeight="1" x14ac:dyDescent="0.25">
      <c r="A4232" s="5" t="s">
        <v>1460</v>
      </c>
      <c r="C4232" s="11" t="s">
        <v>9</v>
      </c>
      <c r="D4232" s="11" t="s">
        <v>11</v>
      </c>
      <c r="E4232" s="11" t="s">
        <v>41</v>
      </c>
      <c r="F4232" s="11" t="s">
        <v>12</v>
      </c>
      <c r="G4232" s="131" t="s">
        <v>1461</v>
      </c>
      <c r="H4232" s="131"/>
      <c r="J4232" s="7">
        <v>5000000</v>
      </c>
    </row>
    <row r="4233" spans="1:10" ht="20.100000000000001" customHeight="1" x14ac:dyDescent="0.25">
      <c r="A4233" s="5" t="s">
        <v>1463</v>
      </c>
      <c r="C4233" s="11" t="s">
        <v>9</v>
      </c>
      <c r="D4233" s="11" t="s">
        <v>11</v>
      </c>
      <c r="E4233" s="11" t="s">
        <v>41</v>
      </c>
      <c r="F4233" s="11" t="s">
        <v>12</v>
      </c>
      <c r="G4233" s="131" t="s">
        <v>1464</v>
      </c>
      <c r="H4233" s="131"/>
      <c r="J4233" s="7">
        <v>120000000</v>
      </c>
    </row>
    <row r="4234" spans="1:10" ht="30" customHeight="1" x14ac:dyDescent="0.25">
      <c r="A4234" s="5" t="s">
        <v>1469</v>
      </c>
      <c r="C4234" s="11" t="s">
        <v>9</v>
      </c>
      <c r="D4234" s="11" t="s">
        <v>11</v>
      </c>
      <c r="E4234" s="11" t="s">
        <v>41</v>
      </c>
      <c r="F4234" s="11" t="s">
        <v>12</v>
      </c>
      <c r="G4234" s="131" t="s">
        <v>7132</v>
      </c>
      <c r="H4234" s="131"/>
      <c r="J4234" s="7">
        <v>400000</v>
      </c>
    </row>
    <row r="4235" spans="1:10" ht="20.100000000000001" customHeight="1" x14ac:dyDescent="0.25">
      <c r="A4235" s="5" t="s">
        <v>1473</v>
      </c>
      <c r="C4235" s="11" t="s">
        <v>9</v>
      </c>
      <c r="D4235" s="11" t="s">
        <v>11</v>
      </c>
      <c r="E4235" s="11" t="s">
        <v>41</v>
      </c>
      <c r="F4235" s="11" t="s">
        <v>12</v>
      </c>
      <c r="G4235" s="131" t="s">
        <v>1474</v>
      </c>
      <c r="H4235" s="131"/>
      <c r="J4235" s="7">
        <v>500000</v>
      </c>
    </row>
    <row r="4236" spans="1:10" ht="20.100000000000001" customHeight="1" x14ac:dyDescent="0.25">
      <c r="A4236" s="6" t="s">
        <v>1476</v>
      </c>
      <c r="B4236" s="6" t="s">
        <v>1477</v>
      </c>
      <c r="J4236" s="8">
        <v>5000000</v>
      </c>
    </row>
    <row r="4237" spans="1:10" ht="20.100000000000001" customHeight="1" x14ac:dyDescent="0.25">
      <c r="A4237" s="5" t="s">
        <v>1488</v>
      </c>
      <c r="C4237" s="11" t="s">
        <v>9</v>
      </c>
      <c r="D4237" s="11" t="s">
        <v>41</v>
      </c>
      <c r="E4237" s="11" t="s">
        <v>41</v>
      </c>
      <c r="F4237" s="11" t="s">
        <v>12</v>
      </c>
      <c r="G4237" s="131" t="s">
        <v>42</v>
      </c>
      <c r="H4237" s="131"/>
      <c r="J4237" s="7">
        <v>5000000</v>
      </c>
    </row>
    <row r="4238" spans="1:10" ht="15" customHeight="1" x14ac:dyDescent="0.25">
      <c r="G4238" s="131" t="s">
        <v>5872</v>
      </c>
      <c r="H4238" s="131"/>
    </row>
    <row r="4239" spans="1:10" ht="20.100000000000001" customHeight="1" x14ac:dyDescent="0.25">
      <c r="A4239" s="6" t="s">
        <v>1490</v>
      </c>
      <c r="B4239" s="6" t="s">
        <v>1491</v>
      </c>
      <c r="J4239" s="8">
        <v>2000000</v>
      </c>
    </row>
    <row r="4240" spans="1:10" ht="20.100000000000001" customHeight="1" x14ac:dyDescent="0.25">
      <c r="A4240" s="5" t="s">
        <v>1503</v>
      </c>
      <c r="C4240" s="11" t="s">
        <v>9</v>
      </c>
      <c r="D4240" s="11" t="s">
        <v>11</v>
      </c>
      <c r="E4240" s="11" t="s">
        <v>41</v>
      </c>
      <c r="F4240" s="11" t="s">
        <v>12</v>
      </c>
      <c r="G4240" s="131" t="s">
        <v>44</v>
      </c>
      <c r="H4240" s="131"/>
      <c r="J4240" s="7">
        <v>2000000</v>
      </c>
    </row>
    <row r="4241" spans="1:10" ht="20.100000000000001" customHeight="1" x14ac:dyDescent="0.25">
      <c r="A4241" s="6" t="s">
        <v>1508</v>
      </c>
      <c r="B4241" s="6" t="s">
        <v>1509</v>
      </c>
      <c r="J4241" s="10">
        <v>1088368391</v>
      </c>
    </row>
    <row r="4242" spans="1:10" ht="20.100000000000001" customHeight="1" x14ac:dyDescent="0.25">
      <c r="A4242" s="6" t="s">
        <v>1256</v>
      </c>
      <c r="B4242" s="6" t="s">
        <v>1511</v>
      </c>
      <c r="J4242" s="9">
        <v>235050000</v>
      </c>
    </row>
    <row r="4243" spans="1:10" ht="20.100000000000001" customHeight="1" x14ac:dyDescent="0.25">
      <c r="A4243" s="5" t="s">
        <v>1513</v>
      </c>
      <c r="C4243" s="11" t="s">
        <v>9</v>
      </c>
      <c r="D4243" s="11" t="s">
        <v>11</v>
      </c>
      <c r="E4243" s="11" t="s">
        <v>41</v>
      </c>
      <c r="F4243" s="11" t="s">
        <v>12</v>
      </c>
      <c r="G4243" s="131" t="s">
        <v>45</v>
      </c>
      <c r="H4243" s="131"/>
      <c r="J4243" s="7">
        <v>230000000</v>
      </c>
    </row>
    <row r="4244" spans="1:10" ht="20.100000000000001" customHeight="1" x14ac:dyDescent="0.25">
      <c r="A4244" s="5" t="s">
        <v>1514</v>
      </c>
      <c r="C4244" s="11" t="s">
        <v>9</v>
      </c>
      <c r="D4244" s="11" t="s">
        <v>11</v>
      </c>
      <c r="E4244" s="11" t="s">
        <v>41</v>
      </c>
      <c r="F4244" s="11" t="s">
        <v>12</v>
      </c>
      <c r="G4244" s="131" t="s">
        <v>1515</v>
      </c>
      <c r="H4244" s="131"/>
      <c r="J4244" s="7">
        <v>500000</v>
      </c>
    </row>
    <row r="4245" spans="1:10" ht="20.100000000000001" customHeight="1" x14ac:dyDescent="0.25">
      <c r="A4245" s="5" t="s">
        <v>1517</v>
      </c>
      <c r="C4245" s="11" t="s">
        <v>9</v>
      </c>
      <c r="D4245" s="11" t="s">
        <v>11</v>
      </c>
      <c r="E4245" s="11" t="s">
        <v>41</v>
      </c>
      <c r="F4245" s="11" t="s">
        <v>12</v>
      </c>
      <c r="G4245" s="131" t="s">
        <v>451</v>
      </c>
      <c r="H4245" s="131"/>
      <c r="J4245" s="7">
        <v>1500000</v>
      </c>
    </row>
    <row r="4246" spans="1:10" ht="20.100000000000001" customHeight="1" x14ac:dyDescent="0.25">
      <c r="A4246" s="5" t="s">
        <v>1518</v>
      </c>
      <c r="C4246" s="11" t="s">
        <v>9</v>
      </c>
      <c r="D4246" s="11" t="s">
        <v>11</v>
      </c>
      <c r="E4246" s="11" t="s">
        <v>4833</v>
      </c>
      <c r="F4246" s="11" t="s">
        <v>12</v>
      </c>
      <c r="G4246" s="131" t="s">
        <v>7135</v>
      </c>
      <c r="H4246" s="131"/>
      <c r="J4246" s="7">
        <v>3000000</v>
      </c>
    </row>
    <row r="4247" spans="1:10" ht="20.100000000000001" customHeight="1" x14ac:dyDescent="0.25">
      <c r="A4247" s="5" t="s">
        <v>1520</v>
      </c>
      <c r="C4247" s="11" t="s">
        <v>9</v>
      </c>
      <c r="D4247" s="11" t="s">
        <v>11</v>
      </c>
      <c r="E4247" s="11" t="s">
        <v>41</v>
      </c>
      <c r="F4247" s="11" t="s">
        <v>12</v>
      </c>
      <c r="G4247" s="131" t="s">
        <v>1521</v>
      </c>
      <c r="H4247" s="131"/>
      <c r="J4247" s="7">
        <v>50000</v>
      </c>
    </row>
    <row r="4248" spans="1:10" ht="20.100000000000001" customHeight="1" x14ac:dyDescent="0.25">
      <c r="A4248" s="6" t="s">
        <v>1278</v>
      </c>
      <c r="B4248" s="6" t="s">
        <v>1524</v>
      </c>
      <c r="J4248" s="8">
        <v>392800000</v>
      </c>
    </row>
    <row r="4249" spans="1:10" ht="20.100000000000001" customHeight="1" x14ac:dyDescent="0.25">
      <c r="A4249" s="5" t="s">
        <v>1531</v>
      </c>
      <c r="C4249" s="11" t="s">
        <v>9</v>
      </c>
      <c r="D4249" s="11" t="s">
        <v>11</v>
      </c>
      <c r="E4249" s="11" t="s">
        <v>41</v>
      </c>
      <c r="F4249" s="11" t="s">
        <v>12</v>
      </c>
      <c r="G4249" s="131" t="s">
        <v>47</v>
      </c>
      <c r="H4249" s="131"/>
      <c r="J4249" s="7">
        <v>390000000</v>
      </c>
    </row>
    <row r="4250" spans="1:10" ht="20.100000000000001" customHeight="1" x14ac:dyDescent="0.25">
      <c r="A4250" s="5" t="s">
        <v>1533</v>
      </c>
      <c r="C4250" s="11" t="s">
        <v>9</v>
      </c>
      <c r="D4250" s="11" t="s">
        <v>11</v>
      </c>
      <c r="E4250" s="11" t="s">
        <v>41</v>
      </c>
      <c r="F4250" s="11" t="s">
        <v>12</v>
      </c>
      <c r="G4250" s="131" t="s">
        <v>452</v>
      </c>
      <c r="H4250" s="131"/>
      <c r="J4250" s="7">
        <v>2800000</v>
      </c>
    </row>
    <row r="4251" spans="1:10" ht="20.100000000000001" customHeight="1" x14ac:dyDescent="0.25">
      <c r="A4251" s="6" t="s">
        <v>1292</v>
      </c>
      <c r="B4251" s="6" t="s">
        <v>1535</v>
      </c>
      <c r="J4251" s="8">
        <v>2850000</v>
      </c>
    </row>
    <row r="4252" spans="1:10" ht="20.100000000000001" customHeight="1" x14ac:dyDescent="0.25">
      <c r="A4252" s="5" t="s">
        <v>1536</v>
      </c>
      <c r="C4252" s="11" t="s">
        <v>9</v>
      </c>
      <c r="D4252" s="11" t="s">
        <v>11</v>
      </c>
      <c r="E4252" s="11" t="s">
        <v>41</v>
      </c>
      <c r="F4252" s="11" t="s">
        <v>12</v>
      </c>
      <c r="G4252" s="131" t="s">
        <v>1537</v>
      </c>
      <c r="H4252" s="131"/>
      <c r="J4252" s="7">
        <v>750000</v>
      </c>
    </row>
    <row r="4253" spans="1:10" ht="20.100000000000001" customHeight="1" x14ac:dyDescent="0.25">
      <c r="A4253" s="5" t="s">
        <v>1539</v>
      </c>
      <c r="C4253" s="11" t="s">
        <v>9</v>
      </c>
      <c r="D4253" s="11" t="s">
        <v>11</v>
      </c>
      <c r="E4253" s="11" t="s">
        <v>41</v>
      </c>
      <c r="F4253" s="11" t="s">
        <v>12</v>
      </c>
      <c r="G4253" s="131" t="s">
        <v>1540</v>
      </c>
      <c r="H4253" s="131"/>
      <c r="J4253" s="7">
        <v>200000</v>
      </c>
    </row>
    <row r="4254" spans="1:10" ht="20.100000000000001" customHeight="1" x14ac:dyDescent="0.25">
      <c r="A4254" s="5" t="s">
        <v>1542</v>
      </c>
      <c r="C4254" s="11" t="s">
        <v>9</v>
      </c>
      <c r="D4254" s="11" t="s">
        <v>11</v>
      </c>
      <c r="E4254" s="11" t="s">
        <v>41</v>
      </c>
      <c r="F4254" s="11" t="s">
        <v>12</v>
      </c>
      <c r="G4254" s="131" t="s">
        <v>48</v>
      </c>
      <c r="H4254" s="131"/>
      <c r="J4254" s="7">
        <v>100000</v>
      </c>
    </row>
    <row r="4255" spans="1:10" ht="30" customHeight="1" x14ac:dyDescent="0.25">
      <c r="A4255" s="5" t="s">
        <v>1544</v>
      </c>
      <c r="C4255" s="11" t="s">
        <v>9</v>
      </c>
      <c r="D4255" s="11" t="s">
        <v>11</v>
      </c>
      <c r="E4255" s="11" t="s">
        <v>41</v>
      </c>
      <c r="F4255" s="11" t="s">
        <v>12</v>
      </c>
      <c r="G4255" s="131" t="s">
        <v>1545</v>
      </c>
      <c r="H4255" s="131"/>
      <c r="J4255" s="7">
        <v>300000</v>
      </c>
    </row>
    <row r="4256" spans="1:10" ht="20.100000000000001" customHeight="1" x14ac:dyDescent="0.25">
      <c r="A4256" s="5" t="s">
        <v>1547</v>
      </c>
      <c r="C4256" s="11" t="s">
        <v>9</v>
      </c>
      <c r="D4256" s="11" t="s">
        <v>11</v>
      </c>
      <c r="E4256" s="11" t="s">
        <v>41</v>
      </c>
      <c r="F4256" s="11" t="s">
        <v>12</v>
      </c>
      <c r="G4256" s="131" t="s">
        <v>49</v>
      </c>
      <c r="H4256" s="131"/>
      <c r="J4256" s="7">
        <v>100000</v>
      </c>
    </row>
    <row r="4257" spans="1:10" ht="20.100000000000001" customHeight="1" x14ac:dyDescent="0.25">
      <c r="A4257" s="5" t="s">
        <v>1549</v>
      </c>
      <c r="C4257" s="11" t="s">
        <v>9</v>
      </c>
      <c r="D4257" s="11" t="s">
        <v>11</v>
      </c>
      <c r="E4257" s="11" t="s">
        <v>4833</v>
      </c>
      <c r="F4257" s="11" t="s">
        <v>12</v>
      </c>
      <c r="G4257" s="131" t="s">
        <v>1550</v>
      </c>
      <c r="H4257" s="131"/>
      <c r="J4257" s="7">
        <v>1200000</v>
      </c>
    </row>
    <row r="4258" spans="1:10" ht="30" customHeight="1" x14ac:dyDescent="0.25">
      <c r="A4258" s="5" t="s">
        <v>1551</v>
      </c>
      <c r="C4258" s="11" t="s">
        <v>9</v>
      </c>
      <c r="D4258" s="11" t="s">
        <v>11</v>
      </c>
      <c r="E4258" s="11" t="s">
        <v>41</v>
      </c>
      <c r="F4258" s="11" t="s">
        <v>12</v>
      </c>
      <c r="G4258" s="131" t="s">
        <v>7136</v>
      </c>
      <c r="H4258" s="131"/>
      <c r="J4258" s="7">
        <v>200000</v>
      </c>
    </row>
    <row r="4259" spans="1:10" ht="20.100000000000001" customHeight="1" x14ac:dyDescent="0.25">
      <c r="A4259" s="6" t="s">
        <v>1318</v>
      </c>
      <c r="B4259" s="6" t="s">
        <v>1553</v>
      </c>
      <c r="J4259" s="8">
        <v>32100000</v>
      </c>
    </row>
    <row r="4260" spans="1:10" ht="20.100000000000001" customHeight="1" x14ac:dyDescent="0.25">
      <c r="A4260" s="5" t="s">
        <v>1555</v>
      </c>
      <c r="C4260" s="11" t="s">
        <v>9</v>
      </c>
      <c r="D4260" s="11" t="s">
        <v>11</v>
      </c>
      <c r="E4260" s="11" t="s">
        <v>41</v>
      </c>
      <c r="F4260" s="11" t="s">
        <v>12</v>
      </c>
      <c r="G4260" s="131" t="s">
        <v>50</v>
      </c>
      <c r="H4260" s="131"/>
      <c r="J4260" s="7">
        <v>100000</v>
      </c>
    </row>
    <row r="4261" spans="1:10" ht="20.100000000000001" customHeight="1" x14ac:dyDescent="0.25">
      <c r="A4261" s="5" t="s">
        <v>1557</v>
      </c>
      <c r="C4261" s="11" t="s">
        <v>9</v>
      </c>
      <c r="D4261" s="11" t="s">
        <v>11</v>
      </c>
      <c r="E4261" s="11" t="s">
        <v>5194</v>
      </c>
      <c r="F4261" s="11" t="s">
        <v>12</v>
      </c>
      <c r="G4261" s="131" t="s">
        <v>51</v>
      </c>
      <c r="H4261" s="131"/>
      <c r="J4261" s="7">
        <v>32000000</v>
      </c>
    </row>
    <row r="4262" spans="1:10" ht="20.100000000000001" customHeight="1" x14ac:dyDescent="0.25">
      <c r="A4262" s="6" t="s">
        <v>1572</v>
      </c>
      <c r="B4262" s="6" t="s">
        <v>1573</v>
      </c>
      <c r="J4262" s="8">
        <v>425568391</v>
      </c>
    </row>
    <row r="4263" spans="1:10" ht="20.100000000000001" customHeight="1" x14ac:dyDescent="0.25">
      <c r="A4263" s="5" t="s">
        <v>1574</v>
      </c>
      <c r="C4263" s="11" t="s">
        <v>9</v>
      </c>
      <c r="D4263" s="11" t="s">
        <v>11</v>
      </c>
      <c r="E4263" s="11" t="s">
        <v>41</v>
      </c>
      <c r="F4263" s="11" t="s">
        <v>12</v>
      </c>
      <c r="G4263" s="131" t="s">
        <v>1575</v>
      </c>
      <c r="H4263" s="131"/>
      <c r="J4263" s="7">
        <v>1598000</v>
      </c>
    </row>
    <row r="4264" spans="1:10" ht="30" customHeight="1" x14ac:dyDescent="0.25">
      <c r="A4264" s="5" t="s">
        <v>1577</v>
      </c>
      <c r="C4264" s="11" t="s">
        <v>9</v>
      </c>
      <c r="D4264" s="11" t="s">
        <v>11</v>
      </c>
      <c r="E4264" s="11" t="s">
        <v>41</v>
      </c>
      <c r="F4264" s="11" t="s">
        <v>12</v>
      </c>
      <c r="G4264" s="131" t="s">
        <v>1578</v>
      </c>
      <c r="H4264" s="131"/>
      <c r="J4264" s="7">
        <v>1000000</v>
      </c>
    </row>
    <row r="4265" spans="1:10" ht="20.100000000000001" customHeight="1" x14ac:dyDescent="0.25">
      <c r="A4265" s="5" t="s">
        <v>1580</v>
      </c>
      <c r="C4265" s="11" t="s">
        <v>9</v>
      </c>
      <c r="D4265" s="11" t="s">
        <v>11</v>
      </c>
      <c r="E4265" s="11" t="s">
        <v>41</v>
      </c>
      <c r="F4265" s="11" t="s">
        <v>12</v>
      </c>
      <c r="G4265" s="131" t="s">
        <v>1581</v>
      </c>
      <c r="H4265" s="131"/>
      <c r="J4265" s="7">
        <v>3000000</v>
      </c>
    </row>
    <row r="4266" spans="1:10" ht="20.100000000000001" customHeight="1" x14ac:dyDescent="0.25">
      <c r="A4266" s="5" t="s">
        <v>1582</v>
      </c>
      <c r="C4266" s="11" t="s">
        <v>9</v>
      </c>
      <c r="D4266" s="11" t="s">
        <v>11</v>
      </c>
      <c r="E4266" s="11" t="s">
        <v>41</v>
      </c>
      <c r="F4266" s="11" t="s">
        <v>12</v>
      </c>
      <c r="G4266" s="131" t="s">
        <v>52</v>
      </c>
      <c r="H4266" s="131"/>
      <c r="J4266" s="7">
        <v>317420391</v>
      </c>
    </row>
    <row r="4267" spans="1:10" ht="60" customHeight="1" x14ac:dyDescent="0.25">
      <c r="G4267" s="131" t="s">
        <v>7224</v>
      </c>
      <c r="H4267" s="131"/>
    </row>
    <row r="4268" spans="1:10" ht="20.100000000000001" customHeight="1" x14ac:dyDescent="0.25">
      <c r="A4268" s="5" t="s">
        <v>1584</v>
      </c>
      <c r="C4268" s="11" t="s">
        <v>9</v>
      </c>
      <c r="D4268" s="11" t="s">
        <v>11</v>
      </c>
      <c r="E4268" s="11" t="s">
        <v>5194</v>
      </c>
      <c r="F4268" s="11" t="s">
        <v>12</v>
      </c>
      <c r="G4268" s="131" t="s">
        <v>1585</v>
      </c>
      <c r="H4268" s="131"/>
      <c r="J4268" s="7">
        <v>1300000</v>
      </c>
    </row>
    <row r="4269" spans="1:10" ht="20.100000000000001" customHeight="1" x14ac:dyDescent="0.25">
      <c r="A4269" s="5" t="s">
        <v>1587</v>
      </c>
      <c r="C4269" s="11" t="s">
        <v>9</v>
      </c>
      <c r="D4269" s="11" t="s">
        <v>11</v>
      </c>
      <c r="E4269" s="11" t="s">
        <v>41</v>
      </c>
      <c r="F4269" s="11" t="s">
        <v>12</v>
      </c>
      <c r="G4269" s="131" t="s">
        <v>1588</v>
      </c>
      <c r="H4269" s="131"/>
      <c r="J4269" s="7">
        <v>100000000</v>
      </c>
    </row>
    <row r="4270" spans="1:10" ht="60" customHeight="1" x14ac:dyDescent="0.25">
      <c r="G4270" s="131" t="s">
        <v>7224</v>
      </c>
      <c r="H4270" s="131"/>
    </row>
    <row r="4271" spans="1:10" ht="20.100000000000001" customHeight="1" x14ac:dyDescent="0.25">
      <c r="A4271" s="5" t="s">
        <v>1590</v>
      </c>
      <c r="C4271" s="11" t="s">
        <v>9</v>
      </c>
      <c r="D4271" s="11" t="s">
        <v>11</v>
      </c>
      <c r="E4271" s="11" t="s">
        <v>41</v>
      </c>
      <c r="F4271" s="11" t="s">
        <v>12</v>
      </c>
      <c r="G4271" s="131" t="s">
        <v>1591</v>
      </c>
      <c r="H4271" s="131"/>
      <c r="J4271" s="7">
        <v>1000000</v>
      </c>
    </row>
    <row r="4272" spans="1:10" ht="20.100000000000001" customHeight="1" x14ac:dyDescent="0.25">
      <c r="A4272" s="5" t="s">
        <v>1593</v>
      </c>
      <c r="C4272" s="11" t="s">
        <v>9</v>
      </c>
      <c r="D4272" s="11" t="s">
        <v>11</v>
      </c>
      <c r="E4272" s="11" t="s">
        <v>41</v>
      </c>
      <c r="F4272" s="11" t="s">
        <v>12</v>
      </c>
      <c r="G4272" s="131" t="s">
        <v>1594</v>
      </c>
      <c r="H4272" s="131"/>
      <c r="J4272" s="7">
        <v>250000</v>
      </c>
    </row>
    <row r="4273" spans="1:10" ht="20.100000000000001" customHeight="1" x14ac:dyDescent="0.25">
      <c r="A4273" s="6" t="s">
        <v>1714</v>
      </c>
      <c r="B4273" s="6" t="s">
        <v>1715</v>
      </c>
      <c r="J4273" s="10">
        <v>540512851</v>
      </c>
    </row>
    <row r="4274" spans="1:10" ht="20.100000000000001" customHeight="1" x14ac:dyDescent="0.25">
      <c r="A4274" s="6" t="s">
        <v>1716</v>
      </c>
      <c r="B4274" s="6" t="s">
        <v>1717</v>
      </c>
      <c r="J4274" s="9">
        <v>117900000</v>
      </c>
    </row>
    <row r="4275" spans="1:10" ht="20.100000000000001" customHeight="1" x14ac:dyDescent="0.25">
      <c r="A4275" s="5" t="s">
        <v>1721</v>
      </c>
      <c r="C4275" s="11" t="s">
        <v>16</v>
      </c>
      <c r="D4275" s="11" t="s">
        <v>53</v>
      </c>
      <c r="E4275" s="11" t="s">
        <v>41</v>
      </c>
      <c r="F4275" s="11" t="s">
        <v>12</v>
      </c>
      <c r="G4275" s="131" t="s">
        <v>1722</v>
      </c>
      <c r="H4275" s="131"/>
      <c r="J4275" s="7">
        <v>17900000</v>
      </c>
    </row>
    <row r="4276" spans="1:10" ht="75" customHeight="1" x14ac:dyDescent="0.25">
      <c r="G4276" s="131" t="s">
        <v>7225</v>
      </c>
      <c r="H4276" s="131"/>
    </row>
    <row r="4277" spans="1:10" ht="20.100000000000001" customHeight="1" x14ac:dyDescent="0.25">
      <c r="A4277" s="5" t="s">
        <v>1729</v>
      </c>
      <c r="C4277" s="11" t="s">
        <v>16</v>
      </c>
      <c r="D4277" s="11" t="s">
        <v>53</v>
      </c>
      <c r="E4277" s="11" t="s">
        <v>41</v>
      </c>
      <c r="F4277" s="11" t="s">
        <v>12</v>
      </c>
      <c r="G4277" s="131" t="s">
        <v>7147</v>
      </c>
      <c r="H4277" s="131"/>
      <c r="J4277" s="7">
        <v>100000000</v>
      </c>
    </row>
    <row r="4278" spans="1:10" ht="60" customHeight="1" x14ac:dyDescent="0.25">
      <c r="G4278" s="131" t="s">
        <v>7224</v>
      </c>
      <c r="H4278" s="131"/>
    </row>
    <row r="4279" spans="1:10" ht="20.100000000000001" customHeight="1" x14ac:dyDescent="0.25">
      <c r="A4279" s="6" t="s">
        <v>1730</v>
      </c>
      <c r="B4279" s="6" t="s">
        <v>1731</v>
      </c>
      <c r="J4279" s="8">
        <v>422612851</v>
      </c>
    </row>
    <row r="4280" spans="1:10" ht="20.100000000000001" customHeight="1" x14ac:dyDescent="0.25">
      <c r="A4280" s="5" t="s">
        <v>1732</v>
      </c>
      <c r="C4280" s="11" t="s">
        <v>16</v>
      </c>
      <c r="D4280" s="11" t="s">
        <v>4820</v>
      </c>
      <c r="E4280" s="11" t="s">
        <v>41</v>
      </c>
      <c r="F4280" s="11" t="s">
        <v>12</v>
      </c>
      <c r="G4280" s="131" t="s">
        <v>87</v>
      </c>
      <c r="H4280" s="131"/>
      <c r="J4280" s="7">
        <v>422612851</v>
      </c>
    </row>
    <row r="4281" spans="1:10" ht="75" customHeight="1" x14ac:dyDescent="0.25">
      <c r="G4281" s="131" t="s">
        <v>7226</v>
      </c>
      <c r="H4281" s="131"/>
    </row>
    <row r="4282" spans="1:10" ht="20.100000000000001" customHeight="1" x14ac:dyDescent="0.25">
      <c r="A4282" s="6" t="s">
        <v>1759</v>
      </c>
      <c r="B4282" s="6" t="s">
        <v>1760</v>
      </c>
      <c r="J4282" s="10">
        <v>15203383</v>
      </c>
    </row>
    <row r="4283" spans="1:10" ht="20.100000000000001" customHeight="1" x14ac:dyDescent="0.25">
      <c r="A4283" s="6" t="s">
        <v>1761</v>
      </c>
      <c r="B4283" s="6" t="s">
        <v>1762</v>
      </c>
      <c r="J4283" s="12">
        <v>10203383</v>
      </c>
    </row>
    <row r="4284" spans="1:10" ht="20.100000000000001" customHeight="1" x14ac:dyDescent="0.25">
      <c r="A4284" s="6" t="s">
        <v>1767</v>
      </c>
      <c r="B4284" s="6" t="s">
        <v>7149</v>
      </c>
      <c r="J4284" s="9">
        <v>10203383</v>
      </c>
    </row>
    <row r="4285" spans="1:10" ht="20.100000000000001" customHeight="1" x14ac:dyDescent="0.25">
      <c r="A4285" s="5" t="s">
        <v>1767</v>
      </c>
      <c r="C4285" s="11" t="s">
        <v>9</v>
      </c>
      <c r="D4285" s="11" t="s">
        <v>41</v>
      </c>
      <c r="E4285" s="11" t="s">
        <v>41</v>
      </c>
      <c r="F4285" s="11" t="s">
        <v>1881</v>
      </c>
      <c r="G4285" s="131" t="s">
        <v>21</v>
      </c>
      <c r="H4285" s="131"/>
      <c r="J4285" s="7">
        <v>7130075</v>
      </c>
    </row>
    <row r="4286" spans="1:10" ht="60" customHeight="1" x14ac:dyDescent="0.25">
      <c r="G4286" s="131" t="s">
        <v>4802</v>
      </c>
      <c r="H4286" s="131"/>
    </row>
    <row r="4287" spans="1:10" ht="20.100000000000001" customHeight="1" x14ac:dyDescent="0.25">
      <c r="G4287" s="131" t="s">
        <v>2101</v>
      </c>
      <c r="H4287" s="131"/>
    </row>
    <row r="4288" spans="1:10" ht="20.100000000000001" customHeight="1" x14ac:dyDescent="0.25">
      <c r="A4288" s="5" t="s">
        <v>1767</v>
      </c>
      <c r="C4288" s="11" t="s">
        <v>9</v>
      </c>
      <c r="D4288" s="11" t="s">
        <v>41</v>
      </c>
      <c r="E4288" s="11" t="s">
        <v>41</v>
      </c>
      <c r="F4288" s="11" t="s">
        <v>1278</v>
      </c>
      <c r="G4288" s="131" t="s">
        <v>21</v>
      </c>
      <c r="H4288" s="131"/>
      <c r="J4288" s="7">
        <v>3073308</v>
      </c>
    </row>
    <row r="4289" spans="1:10" ht="60" customHeight="1" x14ac:dyDescent="0.25">
      <c r="G4289" s="131" t="s">
        <v>4803</v>
      </c>
      <c r="H4289" s="131"/>
    </row>
    <row r="4290" spans="1:10" ht="20.100000000000001" customHeight="1" x14ac:dyDescent="0.25">
      <c r="G4290" s="131" t="s">
        <v>2101</v>
      </c>
      <c r="H4290" s="131"/>
    </row>
    <row r="4291" spans="1:10" ht="20.100000000000001" customHeight="1" x14ac:dyDescent="0.25">
      <c r="A4291" s="6" t="s">
        <v>1784</v>
      </c>
      <c r="B4291" s="6" t="s">
        <v>1785</v>
      </c>
      <c r="J4291" s="8">
        <v>5000000</v>
      </c>
    </row>
    <row r="4292" spans="1:10" ht="20.100000000000001" customHeight="1" x14ac:dyDescent="0.25">
      <c r="A4292" s="5" t="s">
        <v>1792</v>
      </c>
      <c r="C4292" s="11" t="s">
        <v>9</v>
      </c>
      <c r="D4292" s="11" t="s">
        <v>59</v>
      </c>
      <c r="E4292" s="11" t="s">
        <v>41</v>
      </c>
      <c r="F4292" s="11" t="s">
        <v>12</v>
      </c>
      <c r="G4292" s="131" t="s">
        <v>7156</v>
      </c>
      <c r="H4292" s="131"/>
      <c r="J4292" s="7">
        <v>5000000</v>
      </c>
    </row>
    <row r="4293" spans="1:10" ht="15" customHeight="1" x14ac:dyDescent="0.25">
      <c r="G4293" s="131" t="s">
        <v>4341</v>
      </c>
      <c r="H4293" s="131"/>
    </row>
    <row r="4296" spans="1:10" ht="15.75" thickBot="1" x14ac:dyDescent="0.3">
      <c r="A4296" s="4" t="s">
        <v>4907</v>
      </c>
      <c r="B4296" s="84"/>
      <c r="C4296" s="84"/>
      <c r="D4296" s="84"/>
      <c r="E4296" s="84"/>
      <c r="F4296" s="84"/>
      <c r="G4296" s="84"/>
      <c r="H4296" s="84"/>
      <c r="I4296" s="84"/>
      <c r="J4296" s="14">
        <v>119812000000</v>
      </c>
    </row>
    <row r="4298" spans="1:10" x14ac:dyDescent="0.25">
      <c r="A4298" s="87" t="s">
        <v>4908</v>
      </c>
      <c r="B4298" s="88"/>
      <c r="C4298" s="88"/>
      <c r="D4298" s="88"/>
      <c r="E4298" s="88"/>
      <c r="F4298" s="88"/>
      <c r="G4298" s="88"/>
      <c r="H4298" s="88"/>
    </row>
    <row r="4300" spans="1:10" x14ac:dyDescent="0.25">
      <c r="A4300" s="132" t="s">
        <v>2092</v>
      </c>
      <c r="B4300" s="132"/>
      <c r="C4300" s="132"/>
      <c r="D4300" s="132"/>
      <c r="E4300" s="132"/>
      <c r="F4300" s="132"/>
      <c r="G4300" s="132"/>
      <c r="H4300" s="132"/>
      <c r="I4300" s="132"/>
      <c r="J4300" s="132"/>
    </row>
    <row r="4302" spans="1:10" x14ac:dyDescent="0.25">
      <c r="D4302" s="3" t="s">
        <v>2140</v>
      </c>
      <c r="E4302" s="3" t="s">
        <v>2100</v>
      </c>
    </row>
    <row r="4303" spans="1:10" ht="15.75" thickBot="1" x14ac:dyDescent="0.3">
      <c r="F4303" s="3" t="s">
        <v>2103</v>
      </c>
      <c r="J4303" s="14">
        <v>14777000000</v>
      </c>
    </row>
    <row r="4304" spans="1:10" x14ac:dyDescent="0.25">
      <c r="D4304" s="85" t="s">
        <v>9</v>
      </c>
      <c r="E4304" s="85" t="s">
        <v>2139</v>
      </c>
      <c r="J4304" s="7">
        <v>13878373904</v>
      </c>
    </row>
    <row r="4305" spans="1:10" x14ac:dyDescent="0.25">
      <c r="D4305" s="5" t="s">
        <v>16</v>
      </c>
      <c r="E4305" s="5" t="s">
        <v>2145</v>
      </c>
      <c r="J4305" s="7">
        <v>898626096</v>
      </c>
    </row>
    <row r="4308" spans="1:10" x14ac:dyDescent="0.25">
      <c r="A4308" s="132" t="s">
        <v>2091</v>
      </c>
      <c r="B4308" s="132"/>
      <c r="C4308" s="132"/>
      <c r="D4308" s="132"/>
      <c r="E4308" s="132"/>
      <c r="F4308" s="132"/>
      <c r="G4308" s="132"/>
      <c r="H4308" s="132"/>
      <c r="I4308" s="132"/>
      <c r="J4308" s="132"/>
    </row>
    <row r="4309" spans="1:10" x14ac:dyDescent="0.25">
      <c r="A4309" s="86" t="s">
        <v>2097</v>
      </c>
      <c r="C4309" s="86" t="s">
        <v>2098</v>
      </c>
      <c r="D4309" s="86" t="s">
        <v>3</v>
      </c>
      <c r="E4309" s="86" t="s">
        <v>2099</v>
      </c>
      <c r="F4309" s="86" t="s">
        <v>1880</v>
      </c>
      <c r="G4309" s="6" t="s">
        <v>2100</v>
      </c>
      <c r="J4309" s="86" t="s">
        <v>8713</v>
      </c>
    </row>
    <row r="4311" spans="1:10" ht="15.75" thickBot="1" x14ac:dyDescent="0.3">
      <c r="G4311" s="13" t="s">
        <v>2103</v>
      </c>
      <c r="J4311" s="14">
        <v>14777000000</v>
      </c>
    </row>
    <row r="4312" spans="1:10" ht="20.100000000000001" customHeight="1" x14ac:dyDescent="0.25">
      <c r="A4312" s="6" t="s">
        <v>1232</v>
      </c>
      <c r="B4312" s="6" t="s">
        <v>1233</v>
      </c>
      <c r="J4312" s="10">
        <v>9503018929</v>
      </c>
    </row>
    <row r="4313" spans="1:10" ht="20.100000000000001" customHeight="1" x14ac:dyDescent="0.25">
      <c r="A4313" s="6" t="s">
        <v>9</v>
      </c>
      <c r="B4313" s="6" t="s">
        <v>1237</v>
      </c>
      <c r="J4313" s="9">
        <v>3478682331</v>
      </c>
    </row>
    <row r="4314" spans="1:10" ht="20.100000000000001" customHeight="1" x14ac:dyDescent="0.25">
      <c r="A4314" s="5" t="s">
        <v>1240</v>
      </c>
      <c r="C4314" s="11" t="s">
        <v>9</v>
      </c>
      <c r="D4314" s="11" t="s">
        <v>10</v>
      </c>
      <c r="E4314" s="11" t="s">
        <v>20</v>
      </c>
      <c r="F4314" s="11" t="s">
        <v>12</v>
      </c>
      <c r="G4314" s="131" t="s">
        <v>7116</v>
      </c>
      <c r="H4314" s="131"/>
      <c r="J4314" s="7">
        <v>3468682331</v>
      </c>
    </row>
    <row r="4315" spans="1:10" ht="20.100000000000001" customHeight="1" x14ac:dyDescent="0.25">
      <c r="A4315" s="5" t="s">
        <v>1254</v>
      </c>
      <c r="C4315" s="11" t="s">
        <v>9</v>
      </c>
      <c r="D4315" s="11" t="s">
        <v>10</v>
      </c>
      <c r="E4315" s="11" t="s">
        <v>20</v>
      </c>
      <c r="F4315" s="11" t="s">
        <v>12</v>
      </c>
      <c r="G4315" s="131" t="s">
        <v>7117</v>
      </c>
      <c r="H4315" s="131"/>
      <c r="J4315" s="7">
        <v>10000000</v>
      </c>
    </row>
    <row r="4316" spans="1:10" ht="20.100000000000001" customHeight="1" x14ac:dyDescent="0.25">
      <c r="A4316" s="6" t="s">
        <v>1257</v>
      </c>
      <c r="B4316" s="6" t="s">
        <v>1258</v>
      </c>
      <c r="J4316" s="8">
        <v>317000000</v>
      </c>
    </row>
    <row r="4317" spans="1:10" ht="20.100000000000001" customHeight="1" x14ac:dyDescent="0.25">
      <c r="A4317" s="5" t="s">
        <v>1261</v>
      </c>
      <c r="C4317" s="11" t="s">
        <v>9</v>
      </c>
      <c r="D4317" s="11" t="s">
        <v>10</v>
      </c>
      <c r="E4317" s="11" t="s">
        <v>20</v>
      </c>
      <c r="F4317" s="11" t="s">
        <v>12</v>
      </c>
      <c r="G4317" s="131" t="s">
        <v>13</v>
      </c>
      <c r="H4317" s="131"/>
      <c r="J4317" s="7">
        <v>312000000</v>
      </c>
    </row>
    <row r="4318" spans="1:10" ht="20.100000000000001" customHeight="1" x14ac:dyDescent="0.25">
      <c r="A4318" s="5" t="s">
        <v>1265</v>
      </c>
      <c r="C4318" s="11" t="s">
        <v>9</v>
      </c>
      <c r="D4318" s="11" t="s">
        <v>10</v>
      </c>
      <c r="E4318" s="11" t="s">
        <v>20</v>
      </c>
      <c r="F4318" s="11" t="s">
        <v>12</v>
      </c>
      <c r="G4318" s="131" t="s">
        <v>14</v>
      </c>
      <c r="H4318" s="131"/>
      <c r="J4318" s="7">
        <v>5000000</v>
      </c>
    </row>
    <row r="4319" spans="1:10" ht="20.100000000000001" customHeight="1" x14ac:dyDescent="0.25">
      <c r="A4319" s="6" t="s">
        <v>1279</v>
      </c>
      <c r="B4319" s="6" t="s">
        <v>1280</v>
      </c>
      <c r="J4319" s="8">
        <v>4268447677</v>
      </c>
    </row>
    <row r="4320" spans="1:10" ht="20.100000000000001" customHeight="1" x14ac:dyDescent="0.25">
      <c r="A4320" s="5" t="s">
        <v>1282</v>
      </c>
      <c r="C4320" s="11" t="s">
        <v>9</v>
      </c>
      <c r="D4320" s="11" t="s">
        <v>10</v>
      </c>
      <c r="E4320" s="11" t="s">
        <v>20</v>
      </c>
      <c r="F4320" s="11" t="s">
        <v>12</v>
      </c>
      <c r="G4320" s="131" t="s">
        <v>1283</v>
      </c>
      <c r="H4320" s="131"/>
      <c r="J4320" s="7">
        <v>1214648810</v>
      </c>
    </row>
    <row r="4321" spans="1:10" ht="20.100000000000001" customHeight="1" x14ac:dyDescent="0.25">
      <c r="A4321" s="5" t="s">
        <v>1286</v>
      </c>
      <c r="C4321" s="11" t="s">
        <v>9</v>
      </c>
      <c r="D4321" s="11" t="s">
        <v>10</v>
      </c>
      <c r="E4321" s="11" t="s">
        <v>20</v>
      </c>
      <c r="F4321" s="11" t="s">
        <v>12</v>
      </c>
      <c r="G4321" s="131" t="s">
        <v>1287</v>
      </c>
      <c r="H4321" s="131"/>
      <c r="J4321" s="7">
        <v>1456892871</v>
      </c>
    </row>
    <row r="4322" spans="1:10" ht="20.100000000000001" customHeight="1" x14ac:dyDescent="0.25">
      <c r="A4322" s="5" t="s">
        <v>1290</v>
      </c>
      <c r="C4322" s="11" t="s">
        <v>16</v>
      </c>
      <c r="D4322" s="11" t="s">
        <v>10</v>
      </c>
      <c r="E4322" s="11" t="s">
        <v>20</v>
      </c>
      <c r="F4322" s="11" t="s">
        <v>12</v>
      </c>
      <c r="G4322" s="131" t="s">
        <v>17</v>
      </c>
      <c r="H4322" s="131"/>
      <c r="J4322" s="7">
        <v>620317693</v>
      </c>
    </row>
    <row r="4323" spans="1:10" ht="20.100000000000001" customHeight="1" x14ac:dyDescent="0.25">
      <c r="A4323" s="5" t="s">
        <v>1293</v>
      </c>
      <c r="C4323" s="11" t="s">
        <v>9</v>
      </c>
      <c r="D4323" s="11" t="s">
        <v>10</v>
      </c>
      <c r="E4323" s="11" t="s">
        <v>20</v>
      </c>
      <c r="F4323" s="11" t="s">
        <v>12</v>
      </c>
      <c r="G4323" s="131" t="s">
        <v>18</v>
      </c>
      <c r="H4323" s="131"/>
      <c r="J4323" s="7">
        <v>542310026</v>
      </c>
    </row>
    <row r="4324" spans="1:10" ht="20.100000000000001" customHeight="1" x14ac:dyDescent="0.25">
      <c r="A4324" s="5" t="s">
        <v>1296</v>
      </c>
      <c r="C4324" s="11" t="s">
        <v>9</v>
      </c>
      <c r="D4324" s="11" t="s">
        <v>10</v>
      </c>
      <c r="E4324" s="11" t="s">
        <v>20</v>
      </c>
      <c r="F4324" s="11" t="s">
        <v>12</v>
      </c>
      <c r="G4324" s="131" t="s">
        <v>19</v>
      </c>
      <c r="H4324" s="131"/>
      <c r="J4324" s="7">
        <v>434278277</v>
      </c>
    </row>
    <row r="4325" spans="1:10" ht="20.100000000000001" customHeight="1" x14ac:dyDescent="0.25">
      <c r="A4325" s="6" t="s">
        <v>1299</v>
      </c>
      <c r="B4325" s="6" t="s">
        <v>1300</v>
      </c>
      <c r="J4325" s="10">
        <v>725771701</v>
      </c>
    </row>
    <row r="4326" spans="1:10" ht="20.100000000000001" customHeight="1" x14ac:dyDescent="0.25">
      <c r="A4326" s="6" t="s">
        <v>1303</v>
      </c>
      <c r="B4326" s="6" t="s">
        <v>7118</v>
      </c>
      <c r="J4326" s="9">
        <v>688552639</v>
      </c>
    </row>
    <row r="4327" spans="1:10" ht="20.100000000000001" customHeight="1" x14ac:dyDescent="0.25">
      <c r="A4327" s="5" t="s">
        <v>1303</v>
      </c>
      <c r="C4327" s="11" t="s">
        <v>9</v>
      </c>
      <c r="D4327" s="11" t="s">
        <v>20</v>
      </c>
      <c r="E4327" s="11" t="s">
        <v>20</v>
      </c>
      <c r="F4327" s="11" t="s">
        <v>1881</v>
      </c>
      <c r="G4327" s="131" t="s">
        <v>21</v>
      </c>
      <c r="H4327" s="131"/>
      <c r="J4327" s="7">
        <v>688552639</v>
      </c>
    </row>
    <row r="4328" spans="1:10" ht="60" customHeight="1" x14ac:dyDescent="0.25">
      <c r="G4328" s="131" t="s">
        <v>4797</v>
      </c>
      <c r="H4328" s="131"/>
    </row>
    <row r="4329" spans="1:10" ht="20.100000000000001" customHeight="1" x14ac:dyDescent="0.25">
      <c r="G4329" s="131" t="s">
        <v>2101</v>
      </c>
      <c r="H4329" s="131"/>
    </row>
    <row r="4330" spans="1:10" ht="20.100000000000001" customHeight="1" x14ac:dyDescent="0.25">
      <c r="A4330" s="6" t="s">
        <v>1316</v>
      </c>
      <c r="B4330" s="6" t="s">
        <v>7122</v>
      </c>
      <c r="J4330" s="8">
        <v>37219062</v>
      </c>
    </row>
    <row r="4331" spans="1:10" ht="20.100000000000001" customHeight="1" x14ac:dyDescent="0.25">
      <c r="A4331" s="5" t="s">
        <v>1316</v>
      </c>
      <c r="C4331" s="11" t="s">
        <v>9</v>
      </c>
      <c r="D4331" s="11" t="s">
        <v>20</v>
      </c>
      <c r="E4331" s="11" t="s">
        <v>20</v>
      </c>
      <c r="F4331" s="11" t="s">
        <v>1881</v>
      </c>
      <c r="G4331" s="131" t="s">
        <v>23</v>
      </c>
      <c r="H4331" s="131"/>
      <c r="J4331" s="7">
        <v>37219062</v>
      </c>
    </row>
    <row r="4332" spans="1:10" ht="30" customHeight="1" x14ac:dyDescent="0.25">
      <c r="G4332" s="131" t="s">
        <v>4798</v>
      </c>
      <c r="H4332" s="131"/>
    </row>
    <row r="4333" spans="1:10" ht="20.100000000000001" customHeight="1" x14ac:dyDescent="0.25">
      <c r="G4333" s="131" t="s">
        <v>2102</v>
      </c>
      <c r="H4333" s="131"/>
    </row>
    <row r="4334" spans="1:10" ht="20.100000000000001" customHeight="1" x14ac:dyDescent="0.25">
      <c r="A4334" s="6" t="s">
        <v>1319</v>
      </c>
      <c r="B4334" s="6" t="s">
        <v>1320</v>
      </c>
      <c r="J4334" s="10">
        <v>713117220</v>
      </c>
    </row>
    <row r="4335" spans="1:10" ht="20.100000000000001" customHeight="1" x14ac:dyDescent="0.25">
      <c r="A4335" s="6" t="s">
        <v>1322</v>
      </c>
      <c r="B4335" s="6" t="s">
        <v>7123</v>
      </c>
      <c r="J4335" s="9">
        <v>378145666</v>
      </c>
    </row>
    <row r="4336" spans="1:10" ht="20.100000000000001" customHeight="1" x14ac:dyDescent="0.25">
      <c r="A4336" s="5" t="s">
        <v>1322</v>
      </c>
      <c r="C4336" s="11" t="s">
        <v>9</v>
      </c>
      <c r="D4336" s="11" t="s">
        <v>20</v>
      </c>
      <c r="E4336" s="11" t="s">
        <v>20</v>
      </c>
      <c r="F4336" s="11" t="s">
        <v>1881</v>
      </c>
      <c r="G4336" s="131" t="s">
        <v>21</v>
      </c>
      <c r="H4336" s="131"/>
      <c r="J4336" s="7">
        <v>378145666</v>
      </c>
    </row>
    <row r="4337" spans="1:10" ht="60" customHeight="1" x14ac:dyDescent="0.25">
      <c r="G4337" s="131" t="s">
        <v>4799</v>
      </c>
      <c r="H4337" s="131"/>
    </row>
    <row r="4338" spans="1:10" ht="20.100000000000001" customHeight="1" x14ac:dyDescent="0.25">
      <c r="G4338" s="131" t="s">
        <v>2101</v>
      </c>
      <c r="H4338" s="131"/>
    </row>
    <row r="4339" spans="1:10" ht="20.100000000000001" customHeight="1" x14ac:dyDescent="0.25">
      <c r="A4339" s="6" t="s">
        <v>1324</v>
      </c>
      <c r="B4339" s="6" t="s">
        <v>7124</v>
      </c>
      <c r="J4339" s="8">
        <v>111657185</v>
      </c>
    </row>
    <row r="4340" spans="1:10" ht="20.100000000000001" customHeight="1" x14ac:dyDescent="0.25">
      <c r="A4340" s="5" t="s">
        <v>1324</v>
      </c>
      <c r="C4340" s="11" t="s">
        <v>9</v>
      </c>
      <c r="D4340" s="11" t="s">
        <v>20</v>
      </c>
      <c r="E4340" s="11" t="s">
        <v>20</v>
      </c>
      <c r="F4340" s="11" t="s">
        <v>1881</v>
      </c>
      <c r="G4340" s="131" t="s">
        <v>21</v>
      </c>
      <c r="H4340" s="131"/>
      <c r="J4340" s="7">
        <v>111657185</v>
      </c>
    </row>
    <row r="4341" spans="1:10" ht="45" customHeight="1" x14ac:dyDescent="0.25">
      <c r="G4341" s="131" t="s">
        <v>4800</v>
      </c>
      <c r="H4341" s="131"/>
    </row>
    <row r="4342" spans="1:10" ht="20.100000000000001" customHeight="1" x14ac:dyDescent="0.25">
      <c r="G4342" s="131" t="s">
        <v>2101</v>
      </c>
      <c r="H4342" s="131"/>
    </row>
    <row r="4343" spans="1:10" ht="20.100000000000001" customHeight="1" x14ac:dyDescent="0.25">
      <c r="A4343" s="6" t="s">
        <v>1326</v>
      </c>
      <c r="B4343" s="6" t="s">
        <v>7125</v>
      </c>
      <c r="J4343" s="8">
        <v>223314369</v>
      </c>
    </row>
    <row r="4344" spans="1:10" ht="20.100000000000001" customHeight="1" x14ac:dyDescent="0.25">
      <c r="A4344" s="5" t="s">
        <v>1326</v>
      </c>
      <c r="C4344" s="11" t="s">
        <v>9</v>
      </c>
      <c r="D4344" s="11" t="s">
        <v>20</v>
      </c>
      <c r="E4344" s="11" t="s">
        <v>20</v>
      </c>
      <c r="F4344" s="11" t="s">
        <v>1881</v>
      </c>
      <c r="G4344" s="131" t="s">
        <v>21</v>
      </c>
      <c r="H4344" s="131"/>
      <c r="J4344" s="7">
        <v>223314369</v>
      </c>
    </row>
    <row r="4345" spans="1:10" ht="45" customHeight="1" x14ac:dyDescent="0.25">
      <c r="G4345" s="131" t="s">
        <v>4801</v>
      </c>
      <c r="H4345" s="131"/>
    </row>
    <row r="4346" spans="1:10" ht="20.100000000000001" customHeight="1" x14ac:dyDescent="0.25">
      <c r="G4346" s="131" t="s">
        <v>2101</v>
      </c>
      <c r="H4346" s="131"/>
    </row>
    <row r="4347" spans="1:10" ht="20.100000000000001" customHeight="1" x14ac:dyDescent="0.25">
      <c r="A4347" s="6" t="s">
        <v>1344</v>
      </c>
      <c r="B4347" s="6" t="s">
        <v>1345</v>
      </c>
      <c r="J4347" s="10">
        <v>2007574353</v>
      </c>
    </row>
    <row r="4348" spans="1:10" ht="20.100000000000001" customHeight="1" x14ac:dyDescent="0.25">
      <c r="A4348" s="6" t="s">
        <v>1231</v>
      </c>
      <c r="B4348" s="6" t="s">
        <v>3252</v>
      </c>
      <c r="J4348" s="9">
        <v>993788640</v>
      </c>
    </row>
    <row r="4349" spans="1:10" ht="20.100000000000001" customHeight="1" x14ac:dyDescent="0.25">
      <c r="A4349" s="5" t="s">
        <v>1349</v>
      </c>
      <c r="C4349" s="11" t="s">
        <v>9</v>
      </c>
      <c r="D4349" s="11" t="s">
        <v>11</v>
      </c>
      <c r="E4349" s="11" t="s">
        <v>20</v>
      </c>
      <c r="F4349" s="11" t="s">
        <v>12</v>
      </c>
      <c r="G4349" s="131" t="s">
        <v>30</v>
      </c>
      <c r="H4349" s="131"/>
      <c r="J4349" s="7">
        <v>956528640</v>
      </c>
    </row>
    <row r="4350" spans="1:10" ht="20.100000000000001" customHeight="1" x14ac:dyDescent="0.25">
      <c r="A4350" s="5" t="s">
        <v>1351</v>
      </c>
      <c r="C4350" s="11" t="s">
        <v>9</v>
      </c>
      <c r="D4350" s="11" t="s">
        <v>11</v>
      </c>
      <c r="E4350" s="11" t="s">
        <v>20</v>
      </c>
      <c r="F4350" s="11" t="s">
        <v>12</v>
      </c>
      <c r="G4350" s="131" t="s">
        <v>31</v>
      </c>
      <c r="H4350" s="131"/>
      <c r="J4350" s="7">
        <v>37260000</v>
      </c>
    </row>
    <row r="4351" spans="1:10" ht="20.100000000000001" customHeight="1" x14ac:dyDescent="0.25">
      <c r="A4351" s="6" t="s">
        <v>1239</v>
      </c>
      <c r="B4351" s="6" t="s">
        <v>1360</v>
      </c>
      <c r="J4351" s="8">
        <v>363911558</v>
      </c>
    </row>
    <row r="4352" spans="1:10" ht="20.100000000000001" customHeight="1" x14ac:dyDescent="0.25">
      <c r="A4352" s="5" t="s">
        <v>1361</v>
      </c>
      <c r="C4352" s="11" t="s">
        <v>9</v>
      </c>
      <c r="D4352" s="11" t="s">
        <v>11</v>
      </c>
      <c r="E4352" s="11" t="s">
        <v>20</v>
      </c>
      <c r="F4352" s="11" t="s">
        <v>12</v>
      </c>
      <c r="G4352" s="131" t="s">
        <v>7127</v>
      </c>
      <c r="H4352" s="131"/>
      <c r="J4352" s="7">
        <v>42570129</v>
      </c>
    </row>
    <row r="4353" spans="1:10" ht="20.100000000000001" customHeight="1" x14ac:dyDescent="0.25">
      <c r="A4353" s="5" t="s">
        <v>1364</v>
      </c>
      <c r="C4353" s="11" t="s">
        <v>9</v>
      </c>
      <c r="D4353" s="11" t="s">
        <v>11</v>
      </c>
      <c r="E4353" s="11" t="s">
        <v>20</v>
      </c>
      <c r="F4353" s="11" t="s">
        <v>12</v>
      </c>
      <c r="G4353" s="131" t="s">
        <v>1365</v>
      </c>
      <c r="H4353" s="131"/>
      <c r="J4353" s="7">
        <v>220800000</v>
      </c>
    </row>
    <row r="4354" spans="1:10" ht="20.100000000000001" customHeight="1" x14ac:dyDescent="0.25">
      <c r="A4354" s="5" t="s">
        <v>1367</v>
      </c>
      <c r="C4354" s="11" t="s">
        <v>9</v>
      </c>
      <c r="D4354" s="11" t="s">
        <v>11</v>
      </c>
      <c r="E4354" s="11" t="s">
        <v>20</v>
      </c>
      <c r="F4354" s="11" t="s">
        <v>12</v>
      </c>
      <c r="G4354" s="131" t="s">
        <v>33</v>
      </c>
      <c r="H4354" s="131"/>
      <c r="J4354" s="7">
        <v>7999992</v>
      </c>
    </row>
    <row r="4355" spans="1:10" ht="20.100000000000001" customHeight="1" x14ac:dyDescent="0.25">
      <c r="A4355" s="5" t="s">
        <v>1369</v>
      </c>
      <c r="C4355" s="11" t="s">
        <v>9</v>
      </c>
      <c r="D4355" s="11" t="s">
        <v>11</v>
      </c>
      <c r="E4355" s="11" t="s">
        <v>20</v>
      </c>
      <c r="F4355" s="11" t="s">
        <v>12</v>
      </c>
      <c r="G4355" s="131" t="s">
        <v>34</v>
      </c>
      <c r="H4355" s="131"/>
      <c r="J4355" s="7">
        <v>76093683</v>
      </c>
    </row>
    <row r="4356" spans="1:10" ht="20.100000000000001" customHeight="1" x14ac:dyDescent="0.25">
      <c r="A4356" s="5" t="s">
        <v>1371</v>
      </c>
      <c r="C4356" s="11" t="s">
        <v>9</v>
      </c>
      <c r="D4356" s="11" t="s">
        <v>11</v>
      </c>
      <c r="E4356" s="11" t="s">
        <v>20</v>
      </c>
      <c r="F4356" s="11" t="s">
        <v>12</v>
      </c>
      <c r="G4356" s="131" t="s">
        <v>7128</v>
      </c>
      <c r="H4356" s="131"/>
      <c r="J4356" s="7">
        <v>16447754</v>
      </c>
    </row>
    <row r="4357" spans="1:10" ht="45" customHeight="1" x14ac:dyDescent="0.25">
      <c r="G4357" s="131" t="s">
        <v>4346</v>
      </c>
      <c r="H4357" s="131"/>
    </row>
    <row r="4358" spans="1:10" ht="20.100000000000001" customHeight="1" x14ac:dyDescent="0.25">
      <c r="A4358" s="6" t="s">
        <v>1249</v>
      </c>
      <c r="B4358" s="6" t="s">
        <v>1373</v>
      </c>
      <c r="J4358" s="8">
        <v>50200000</v>
      </c>
    </row>
    <row r="4359" spans="1:10" ht="20.100000000000001" customHeight="1" x14ac:dyDescent="0.25">
      <c r="A4359" s="5" t="s">
        <v>1376</v>
      </c>
      <c r="C4359" s="11" t="s">
        <v>9</v>
      </c>
      <c r="D4359" s="11" t="s">
        <v>11</v>
      </c>
      <c r="E4359" s="11" t="s">
        <v>20</v>
      </c>
      <c r="F4359" s="11" t="s">
        <v>12</v>
      </c>
      <c r="G4359" s="131" t="s">
        <v>3480</v>
      </c>
      <c r="H4359" s="131"/>
      <c r="J4359" s="7">
        <v>50000000</v>
      </c>
    </row>
    <row r="4360" spans="1:10" ht="20.100000000000001" customHeight="1" x14ac:dyDescent="0.25">
      <c r="A4360" s="5" t="s">
        <v>1380</v>
      </c>
      <c r="C4360" s="11" t="s">
        <v>9</v>
      </c>
      <c r="D4360" s="11" t="s">
        <v>11</v>
      </c>
      <c r="E4360" s="11" t="s">
        <v>20</v>
      </c>
      <c r="F4360" s="11" t="s">
        <v>12</v>
      </c>
      <c r="G4360" s="131" t="s">
        <v>1381</v>
      </c>
      <c r="H4360" s="131"/>
      <c r="J4360" s="7">
        <v>100000</v>
      </c>
    </row>
    <row r="4361" spans="1:10" ht="30" customHeight="1" x14ac:dyDescent="0.25">
      <c r="A4361" s="5" t="s">
        <v>1388</v>
      </c>
      <c r="C4361" s="11" t="s">
        <v>9</v>
      </c>
      <c r="D4361" s="11" t="s">
        <v>11</v>
      </c>
      <c r="E4361" s="11" t="s">
        <v>20</v>
      </c>
      <c r="F4361" s="11" t="s">
        <v>12</v>
      </c>
      <c r="G4361" s="131" t="s">
        <v>1389</v>
      </c>
      <c r="H4361" s="131"/>
      <c r="J4361" s="7">
        <v>100000</v>
      </c>
    </row>
    <row r="4362" spans="1:10" ht="45" customHeight="1" x14ac:dyDescent="0.25">
      <c r="G4362" s="131" t="s">
        <v>5876</v>
      </c>
      <c r="H4362" s="131"/>
    </row>
    <row r="4363" spans="1:10" ht="20.100000000000001" customHeight="1" x14ac:dyDescent="0.25">
      <c r="A4363" s="6" t="s">
        <v>1393</v>
      </c>
      <c r="B4363" s="6" t="s">
        <v>1394</v>
      </c>
      <c r="J4363" s="8">
        <v>163277776</v>
      </c>
    </row>
    <row r="4364" spans="1:10" ht="20.100000000000001" customHeight="1" x14ac:dyDescent="0.25">
      <c r="A4364" s="5" t="s">
        <v>1402</v>
      </c>
      <c r="C4364" s="11" t="s">
        <v>9</v>
      </c>
      <c r="D4364" s="11" t="s">
        <v>11</v>
      </c>
      <c r="E4364" s="11" t="s">
        <v>20</v>
      </c>
      <c r="F4364" s="11" t="s">
        <v>12</v>
      </c>
      <c r="G4364" s="131" t="s">
        <v>1403</v>
      </c>
      <c r="H4364" s="131"/>
      <c r="J4364" s="7">
        <v>770000</v>
      </c>
    </row>
    <row r="4365" spans="1:10" ht="30" customHeight="1" x14ac:dyDescent="0.25">
      <c r="G4365" s="131" t="s">
        <v>5877</v>
      </c>
      <c r="H4365" s="131"/>
    </row>
    <row r="4366" spans="1:10" ht="20.100000000000001" customHeight="1" x14ac:dyDescent="0.25">
      <c r="A4366" s="5" t="s">
        <v>1411</v>
      </c>
      <c r="C4366" s="11" t="s">
        <v>9</v>
      </c>
      <c r="D4366" s="11" t="s">
        <v>11</v>
      </c>
      <c r="E4366" s="11" t="s">
        <v>20</v>
      </c>
      <c r="F4366" s="11" t="s">
        <v>12</v>
      </c>
      <c r="G4366" s="131" t="s">
        <v>3478</v>
      </c>
      <c r="H4366" s="131"/>
      <c r="J4366" s="7">
        <v>152880096</v>
      </c>
    </row>
    <row r="4367" spans="1:10" ht="45" customHeight="1" x14ac:dyDescent="0.25">
      <c r="G4367" s="131" t="s">
        <v>5878</v>
      </c>
      <c r="H4367" s="131"/>
    </row>
    <row r="4368" spans="1:10" ht="20.100000000000001" customHeight="1" x14ac:dyDescent="0.25">
      <c r="A4368" s="5" t="s">
        <v>1413</v>
      </c>
      <c r="C4368" s="11" t="s">
        <v>9</v>
      </c>
      <c r="D4368" s="11" t="s">
        <v>11</v>
      </c>
      <c r="E4368" s="11" t="s">
        <v>20</v>
      </c>
      <c r="F4368" s="11" t="s">
        <v>12</v>
      </c>
      <c r="G4368" s="131" t="s">
        <v>1414</v>
      </c>
      <c r="H4368" s="131"/>
      <c r="J4368" s="7">
        <v>9627680</v>
      </c>
    </row>
    <row r="4369" spans="1:10" ht="30" customHeight="1" x14ac:dyDescent="0.25">
      <c r="G4369" s="131" t="s">
        <v>5879</v>
      </c>
      <c r="H4369" s="131"/>
    </row>
    <row r="4370" spans="1:10" ht="20.100000000000001" customHeight="1" x14ac:dyDescent="0.25">
      <c r="A4370" s="6" t="s">
        <v>1416</v>
      </c>
      <c r="B4370" s="6" t="s">
        <v>1417</v>
      </c>
      <c r="J4370" s="8">
        <v>82500000</v>
      </c>
    </row>
    <row r="4371" spans="1:10" ht="20.100000000000001" customHeight="1" x14ac:dyDescent="0.25">
      <c r="A4371" s="5" t="s">
        <v>1419</v>
      </c>
      <c r="C4371" s="11" t="s">
        <v>9</v>
      </c>
      <c r="D4371" s="11" t="s">
        <v>11</v>
      </c>
      <c r="E4371" s="11" t="s">
        <v>20</v>
      </c>
      <c r="F4371" s="11" t="s">
        <v>12</v>
      </c>
      <c r="G4371" s="131" t="s">
        <v>1420</v>
      </c>
      <c r="H4371" s="131"/>
      <c r="J4371" s="7">
        <v>500000</v>
      </c>
    </row>
    <row r="4372" spans="1:10" ht="20.100000000000001" customHeight="1" x14ac:dyDescent="0.25">
      <c r="A4372" s="5" t="s">
        <v>1422</v>
      </c>
      <c r="C4372" s="11" t="s">
        <v>9</v>
      </c>
      <c r="D4372" s="11" t="s">
        <v>11</v>
      </c>
      <c r="E4372" s="11" t="s">
        <v>20</v>
      </c>
      <c r="F4372" s="11" t="s">
        <v>12</v>
      </c>
      <c r="G4372" s="131" t="s">
        <v>1423</v>
      </c>
      <c r="H4372" s="131"/>
      <c r="J4372" s="7">
        <v>25000000</v>
      </c>
    </row>
    <row r="4373" spans="1:10" ht="20.100000000000001" customHeight="1" x14ac:dyDescent="0.25">
      <c r="A4373" s="5" t="s">
        <v>1424</v>
      </c>
      <c r="C4373" s="11" t="s">
        <v>9</v>
      </c>
      <c r="D4373" s="11" t="s">
        <v>11</v>
      </c>
      <c r="E4373" s="11" t="s">
        <v>20</v>
      </c>
      <c r="F4373" s="11" t="s">
        <v>12</v>
      </c>
      <c r="G4373" s="131" t="s">
        <v>38</v>
      </c>
      <c r="H4373" s="131"/>
      <c r="J4373" s="7">
        <v>25000000</v>
      </c>
    </row>
    <row r="4374" spans="1:10" ht="20.100000000000001" customHeight="1" x14ac:dyDescent="0.25">
      <c r="A4374" s="5" t="s">
        <v>1426</v>
      </c>
      <c r="C4374" s="11" t="s">
        <v>9</v>
      </c>
      <c r="D4374" s="11" t="s">
        <v>11</v>
      </c>
      <c r="E4374" s="11" t="s">
        <v>20</v>
      </c>
      <c r="F4374" s="11" t="s">
        <v>12</v>
      </c>
      <c r="G4374" s="131" t="s">
        <v>1427</v>
      </c>
      <c r="H4374" s="131"/>
      <c r="J4374" s="7">
        <v>32000000</v>
      </c>
    </row>
    <row r="4375" spans="1:10" ht="20.100000000000001" customHeight="1" x14ac:dyDescent="0.25">
      <c r="A4375" s="6" t="s">
        <v>1429</v>
      </c>
      <c r="B4375" s="6" t="s">
        <v>1430</v>
      </c>
      <c r="J4375" s="8">
        <v>221814335</v>
      </c>
    </row>
    <row r="4376" spans="1:10" ht="20.100000000000001" customHeight="1" x14ac:dyDescent="0.25">
      <c r="A4376" s="5" t="s">
        <v>1432</v>
      </c>
      <c r="C4376" s="11" t="s">
        <v>9</v>
      </c>
      <c r="D4376" s="11" t="s">
        <v>11</v>
      </c>
      <c r="E4376" s="11" t="s">
        <v>20</v>
      </c>
      <c r="F4376" s="11" t="s">
        <v>12</v>
      </c>
      <c r="G4376" s="131" t="s">
        <v>7130</v>
      </c>
      <c r="H4376" s="131"/>
      <c r="J4376" s="7">
        <v>221814335</v>
      </c>
    </row>
    <row r="4377" spans="1:10" ht="20.100000000000001" customHeight="1" x14ac:dyDescent="0.25">
      <c r="A4377" s="6" t="s">
        <v>1449</v>
      </c>
      <c r="B4377" s="6" t="s">
        <v>1450</v>
      </c>
      <c r="J4377" s="8">
        <v>98987044</v>
      </c>
    </row>
    <row r="4378" spans="1:10" ht="20.100000000000001" customHeight="1" x14ac:dyDescent="0.25">
      <c r="A4378" s="5" t="s">
        <v>1453</v>
      </c>
      <c r="C4378" s="11" t="s">
        <v>9</v>
      </c>
      <c r="D4378" s="11" t="s">
        <v>11</v>
      </c>
      <c r="E4378" s="11" t="s">
        <v>20</v>
      </c>
      <c r="F4378" s="11" t="s">
        <v>12</v>
      </c>
      <c r="G4378" s="131" t="s">
        <v>39</v>
      </c>
      <c r="H4378" s="131"/>
      <c r="J4378" s="7">
        <v>24240916</v>
      </c>
    </row>
    <row r="4379" spans="1:10" ht="30" customHeight="1" x14ac:dyDescent="0.25">
      <c r="A4379" s="5" t="s">
        <v>1460</v>
      </c>
      <c r="C4379" s="11" t="s">
        <v>9</v>
      </c>
      <c r="D4379" s="11" t="s">
        <v>11</v>
      </c>
      <c r="E4379" s="11" t="s">
        <v>20</v>
      </c>
      <c r="F4379" s="11" t="s">
        <v>12</v>
      </c>
      <c r="G4379" s="131" t="s">
        <v>1461</v>
      </c>
      <c r="H4379" s="131"/>
      <c r="J4379" s="7">
        <v>19263424</v>
      </c>
    </row>
    <row r="4380" spans="1:10" ht="20.100000000000001" customHeight="1" x14ac:dyDescent="0.25">
      <c r="A4380" s="5" t="s">
        <v>1463</v>
      </c>
      <c r="C4380" s="11" t="s">
        <v>9</v>
      </c>
      <c r="D4380" s="11" t="s">
        <v>11</v>
      </c>
      <c r="E4380" s="11" t="s">
        <v>20</v>
      </c>
      <c r="F4380" s="11" t="s">
        <v>12</v>
      </c>
      <c r="G4380" s="131" t="s">
        <v>1464</v>
      </c>
      <c r="H4380" s="131"/>
      <c r="J4380" s="7">
        <v>20000000</v>
      </c>
    </row>
    <row r="4381" spans="1:10" ht="20.100000000000001" customHeight="1" x14ac:dyDescent="0.25">
      <c r="A4381" s="5" t="s">
        <v>1466</v>
      </c>
      <c r="C4381" s="11" t="s">
        <v>9</v>
      </c>
      <c r="D4381" s="11" t="s">
        <v>11</v>
      </c>
      <c r="E4381" s="11" t="s">
        <v>20</v>
      </c>
      <c r="F4381" s="11" t="s">
        <v>12</v>
      </c>
      <c r="G4381" s="131" t="s">
        <v>1467</v>
      </c>
      <c r="H4381" s="131"/>
      <c r="J4381" s="7">
        <v>7960444</v>
      </c>
    </row>
    <row r="4382" spans="1:10" ht="30" customHeight="1" x14ac:dyDescent="0.25">
      <c r="A4382" s="5" t="s">
        <v>1469</v>
      </c>
      <c r="C4382" s="11" t="s">
        <v>9</v>
      </c>
      <c r="D4382" s="11" t="s">
        <v>11</v>
      </c>
      <c r="E4382" s="11" t="s">
        <v>20</v>
      </c>
      <c r="F4382" s="11" t="s">
        <v>12</v>
      </c>
      <c r="G4382" s="131" t="s">
        <v>7132</v>
      </c>
      <c r="H4382" s="131"/>
      <c r="J4382" s="7">
        <v>22956600</v>
      </c>
    </row>
    <row r="4383" spans="1:10" ht="30" customHeight="1" x14ac:dyDescent="0.25">
      <c r="A4383" s="5" t="s">
        <v>1471</v>
      </c>
      <c r="C4383" s="11" t="s">
        <v>9</v>
      </c>
      <c r="D4383" s="11" t="s">
        <v>11</v>
      </c>
      <c r="E4383" s="11" t="s">
        <v>20</v>
      </c>
      <c r="F4383" s="11" t="s">
        <v>12</v>
      </c>
      <c r="G4383" s="131" t="s">
        <v>7133</v>
      </c>
      <c r="H4383" s="131"/>
      <c r="J4383" s="7">
        <v>1000000</v>
      </c>
    </row>
    <row r="4384" spans="1:10" ht="20.100000000000001" customHeight="1" x14ac:dyDescent="0.25">
      <c r="A4384" s="5" t="s">
        <v>1473</v>
      </c>
      <c r="C4384" s="11" t="s">
        <v>9</v>
      </c>
      <c r="D4384" s="11" t="s">
        <v>11</v>
      </c>
      <c r="E4384" s="11" t="s">
        <v>20</v>
      </c>
      <c r="F4384" s="11" t="s">
        <v>12</v>
      </c>
      <c r="G4384" s="131" t="s">
        <v>1474</v>
      </c>
      <c r="H4384" s="131"/>
      <c r="J4384" s="7">
        <v>3565660</v>
      </c>
    </row>
    <row r="4385" spans="1:10" ht="20.100000000000001" customHeight="1" x14ac:dyDescent="0.25">
      <c r="A4385" s="6" t="s">
        <v>1490</v>
      </c>
      <c r="B4385" s="6" t="s">
        <v>1491</v>
      </c>
      <c r="J4385" s="8">
        <v>33095000</v>
      </c>
    </row>
    <row r="4386" spans="1:10" ht="20.100000000000001" customHeight="1" x14ac:dyDescent="0.25">
      <c r="A4386" s="5" t="s">
        <v>1496</v>
      </c>
      <c r="C4386" s="11" t="s">
        <v>9</v>
      </c>
      <c r="D4386" s="11" t="s">
        <v>11</v>
      </c>
      <c r="E4386" s="11" t="s">
        <v>20</v>
      </c>
      <c r="F4386" s="11" t="s">
        <v>12</v>
      </c>
      <c r="G4386" s="131" t="s">
        <v>43</v>
      </c>
      <c r="H4386" s="131"/>
      <c r="J4386" s="7">
        <v>30000000</v>
      </c>
    </row>
    <row r="4387" spans="1:10" ht="60" customHeight="1" x14ac:dyDescent="0.25">
      <c r="G4387" s="131" t="s">
        <v>5880</v>
      </c>
      <c r="H4387" s="131"/>
    </row>
    <row r="4388" spans="1:10" ht="20.100000000000001" customHeight="1" x14ac:dyDescent="0.25">
      <c r="A4388" s="5" t="s">
        <v>1503</v>
      </c>
      <c r="C4388" s="11" t="s">
        <v>9</v>
      </c>
      <c r="D4388" s="11" t="s">
        <v>11</v>
      </c>
      <c r="E4388" s="11" t="s">
        <v>20</v>
      </c>
      <c r="F4388" s="11" t="s">
        <v>12</v>
      </c>
      <c r="G4388" s="131" t="s">
        <v>44</v>
      </c>
      <c r="H4388" s="131"/>
      <c r="J4388" s="7">
        <v>2595000</v>
      </c>
    </row>
    <row r="4389" spans="1:10" ht="20.100000000000001" customHeight="1" x14ac:dyDescent="0.25">
      <c r="A4389" s="5" t="s">
        <v>1506</v>
      </c>
      <c r="C4389" s="11" t="s">
        <v>9</v>
      </c>
      <c r="D4389" s="11" t="s">
        <v>11</v>
      </c>
      <c r="E4389" s="11" t="s">
        <v>20</v>
      </c>
      <c r="F4389" s="11" t="s">
        <v>12</v>
      </c>
      <c r="G4389" s="131" t="s">
        <v>403</v>
      </c>
      <c r="H4389" s="131"/>
      <c r="J4389" s="7">
        <v>500000</v>
      </c>
    </row>
    <row r="4390" spans="1:10" ht="30" customHeight="1" x14ac:dyDescent="0.25">
      <c r="G4390" s="131" t="s">
        <v>5881</v>
      </c>
      <c r="H4390" s="131"/>
    </row>
    <row r="4391" spans="1:10" ht="20.100000000000001" customHeight="1" x14ac:dyDescent="0.25">
      <c r="A4391" s="6" t="s">
        <v>1508</v>
      </c>
      <c r="B4391" s="6" t="s">
        <v>1509</v>
      </c>
      <c r="J4391" s="10">
        <v>94583200</v>
      </c>
    </row>
    <row r="4392" spans="1:10" ht="20.100000000000001" customHeight="1" x14ac:dyDescent="0.25">
      <c r="A4392" s="6" t="s">
        <v>1256</v>
      </c>
      <c r="B4392" s="6" t="s">
        <v>1511</v>
      </c>
      <c r="J4392" s="9">
        <v>48000000</v>
      </c>
    </row>
    <row r="4393" spans="1:10" ht="20.100000000000001" customHeight="1" x14ac:dyDescent="0.25">
      <c r="A4393" s="5" t="s">
        <v>1513</v>
      </c>
      <c r="C4393" s="11" t="s">
        <v>9</v>
      </c>
      <c r="D4393" s="11" t="s">
        <v>11</v>
      </c>
      <c r="E4393" s="11" t="s">
        <v>20</v>
      </c>
      <c r="F4393" s="11" t="s">
        <v>12</v>
      </c>
      <c r="G4393" s="131" t="s">
        <v>45</v>
      </c>
      <c r="H4393" s="131"/>
      <c r="J4393" s="7">
        <v>35000000</v>
      </c>
    </row>
    <row r="4394" spans="1:10" ht="20.100000000000001" customHeight="1" x14ac:dyDescent="0.25">
      <c r="A4394" s="5" t="s">
        <v>1514</v>
      </c>
      <c r="C4394" s="11" t="s">
        <v>9</v>
      </c>
      <c r="D4394" s="11" t="s">
        <v>11</v>
      </c>
      <c r="E4394" s="11" t="s">
        <v>20</v>
      </c>
      <c r="F4394" s="11" t="s">
        <v>12</v>
      </c>
      <c r="G4394" s="131" t="s">
        <v>1515</v>
      </c>
      <c r="H4394" s="131"/>
      <c r="J4394" s="7">
        <v>1500000</v>
      </c>
    </row>
    <row r="4395" spans="1:10" ht="20.100000000000001" customHeight="1" x14ac:dyDescent="0.25">
      <c r="A4395" s="5" t="s">
        <v>1518</v>
      </c>
      <c r="C4395" s="11" t="s">
        <v>9</v>
      </c>
      <c r="D4395" s="11" t="s">
        <v>11</v>
      </c>
      <c r="E4395" s="11" t="s">
        <v>20</v>
      </c>
      <c r="F4395" s="11" t="s">
        <v>12</v>
      </c>
      <c r="G4395" s="131" t="s">
        <v>7135</v>
      </c>
      <c r="H4395" s="131"/>
      <c r="J4395" s="7">
        <v>10000000</v>
      </c>
    </row>
    <row r="4396" spans="1:10" ht="20.100000000000001" customHeight="1" x14ac:dyDescent="0.25">
      <c r="A4396" s="5" t="s">
        <v>1520</v>
      </c>
      <c r="C4396" s="11" t="s">
        <v>9</v>
      </c>
      <c r="D4396" s="11" t="s">
        <v>11</v>
      </c>
      <c r="E4396" s="11" t="s">
        <v>20</v>
      </c>
      <c r="F4396" s="11" t="s">
        <v>12</v>
      </c>
      <c r="G4396" s="131" t="s">
        <v>1521</v>
      </c>
      <c r="H4396" s="131"/>
      <c r="J4396" s="7">
        <v>1500000</v>
      </c>
    </row>
    <row r="4397" spans="1:10" ht="20.100000000000001" customHeight="1" x14ac:dyDescent="0.25">
      <c r="A4397" s="6" t="s">
        <v>1278</v>
      </c>
      <c r="B4397" s="6" t="s">
        <v>1524</v>
      </c>
      <c r="J4397" s="8">
        <v>2583200</v>
      </c>
    </row>
    <row r="4398" spans="1:10" ht="20.100000000000001" customHeight="1" x14ac:dyDescent="0.25">
      <c r="A4398" s="5" t="s">
        <v>1531</v>
      </c>
      <c r="C4398" s="11" t="s">
        <v>9</v>
      </c>
      <c r="D4398" s="11" t="s">
        <v>11</v>
      </c>
      <c r="E4398" s="11" t="s">
        <v>20</v>
      </c>
      <c r="F4398" s="11" t="s">
        <v>12</v>
      </c>
      <c r="G4398" s="131" t="s">
        <v>47</v>
      </c>
      <c r="H4398" s="131"/>
      <c r="J4398" s="7">
        <v>2583200</v>
      </c>
    </row>
    <row r="4399" spans="1:10" ht="20.100000000000001" customHeight="1" x14ac:dyDescent="0.25">
      <c r="A4399" s="6" t="s">
        <v>1292</v>
      </c>
      <c r="B4399" s="6" t="s">
        <v>1535</v>
      </c>
      <c r="J4399" s="8">
        <v>5700000</v>
      </c>
    </row>
    <row r="4400" spans="1:10" ht="20.100000000000001" customHeight="1" x14ac:dyDescent="0.25">
      <c r="A4400" s="5" t="s">
        <v>1536</v>
      </c>
      <c r="C4400" s="11" t="s">
        <v>9</v>
      </c>
      <c r="D4400" s="11" t="s">
        <v>11</v>
      </c>
      <c r="E4400" s="11" t="s">
        <v>20</v>
      </c>
      <c r="F4400" s="11" t="s">
        <v>12</v>
      </c>
      <c r="G4400" s="131" t="s">
        <v>1537</v>
      </c>
      <c r="H4400" s="131"/>
      <c r="J4400" s="7">
        <v>1000000</v>
      </c>
    </row>
    <row r="4401" spans="1:10" ht="20.100000000000001" customHeight="1" x14ac:dyDescent="0.25">
      <c r="A4401" s="5" t="s">
        <v>1539</v>
      </c>
      <c r="C4401" s="11" t="s">
        <v>9</v>
      </c>
      <c r="D4401" s="11" t="s">
        <v>11</v>
      </c>
      <c r="E4401" s="11" t="s">
        <v>20</v>
      </c>
      <c r="F4401" s="11" t="s">
        <v>12</v>
      </c>
      <c r="G4401" s="131" t="s">
        <v>1540</v>
      </c>
      <c r="H4401" s="131"/>
      <c r="J4401" s="7">
        <v>200000</v>
      </c>
    </row>
    <row r="4402" spans="1:10" ht="30" customHeight="1" x14ac:dyDescent="0.25">
      <c r="A4402" s="5" t="s">
        <v>1544</v>
      </c>
      <c r="C4402" s="11" t="s">
        <v>9</v>
      </c>
      <c r="D4402" s="11" t="s">
        <v>11</v>
      </c>
      <c r="E4402" s="11" t="s">
        <v>20</v>
      </c>
      <c r="F4402" s="11" t="s">
        <v>12</v>
      </c>
      <c r="G4402" s="131" t="s">
        <v>1545</v>
      </c>
      <c r="H4402" s="131"/>
      <c r="J4402" s="7">
        <v>1500000</v>
      </c>
    </row>
    <row r="4403" spans="1:10" ht="20.100000000000001" customHeight="1" x14ac:dyDescent="0.25">
      <c r="A4403" s="5" t="s">
        <v>1549</v>
      </c>
      <c r="C4403" s="11" t="s">
        <v>9</v>
      </c>
      <c r="D4403" s="11" t="s">
        <v>11</v>
      </c>
      <c r="E4403" s="11" t="s">
        <v>20</v>
      </c>
      <c r="F4403" s="11" t="s">
        <v>12</v>
      </c>
      <c r="G4403" s="131" t="s">
        <v>1550</v>
      </c>
      <c r="H4403" s="131"/>
      <c r="J4403" s="7">
        <v>2000000</v>
      </c>
    </row>
    <row r="4404" spans="1:10" ht="30" customHeight="1" x14ac:dyDescent="0.25">
      <c r="A4404" s="5" t="s">
        <v>1551</v>
      </c>
      <c r="C4404" s="11" t="s">
        <v>9</v>
      </c>
      <c r="D4404" s="11" t="s">
        <v>11</v>
      </c>
      <c r="E4404" s="11" t="s">
        <v>20</v>
      </c>
      <c r="F4404" s="11" t="s">
        <v>12</v>
      </c>
      <c r="G4404" s="131" t="s">
        <v>7136</v>
      </c>
      <c r="H4404" s="131"/>
      <c r="J4404" s="7">
        <v>1000000</v>
      </c>
    </row>
    <row r="4405" spans="1:10" ht="20.100000000000001" customHeight="1" x14ac:dyDescent="0.25">
      <c r="A4405" s="6" t="s">
        <v>1318</v>
      </c>
      <c r="B4405" s="6" t="s">
        <v>1553</v>
      </c>
      <c r="J4405" s="8">
        <v>6800000</v>
      </c>
    </row>
    <row r="4406" spans="1:10" ht="20.100000000000001" customHeight="1" x14ac:dyDescent="0.25">
      <c r="A4406" s="5" t="s">
        <v>1555</v>
      </c>
      <c r="C4406" s="11" t="s">
        <v>9</v>
      </c>
      <c r="D4406" s="11" t="s">
        <v>11</v>
      </c>
      <c r="E4406" s="11" t="s">
        <v>20</v>
      </c>
      <c r="F4406" s="11" t="s">
        <v>12</v>
      </c>
      <c r="G4406" s="131" t="s">
        <v>50</v>
      </c>
      <c r="H4406" s="131"/>
      <c r="J4406" s="7">
        <v>1800000</v>
      </c>
    </row>
    <row r="4407" spans="1:10" ht="20.100000000000001" customHeight="1" x14ac:dyDescent="0.25">
      <c r="A4407" s="5" t="s">
        <v>1557</v>
      </c>
      <c r="C4407" s="11" t="s">
        <v>9</v>
      </c>
      <c r="D4407" s="11" t="s">
        <v>11</v>
      </c>
      <c r="E4407" s="11" t="s">
        <v>20</v>
      </c>
      <c r="F4407" s="11" t="s">
        <v>12</v>
      </c>
      <c r="G4407" s="131" t="s">
        <v>51</v>
      </c>
      <c r="H4407" s="131"/>
      <c r="J4407" s="7">
        <v>5000000</v>
      </c>
    </row>
    <row r="4408" spans="1:10" ht="20.100000000000001" customHeight="1" x14ac:dyDescent="0.25">
      <c r="A4408" s="6" t="s">
        <v>1572</v>
      </c>
      <c r="B4408" s="6" t="s">
        <v>1573</v>
      </c>
      <c r="J4408" s="8">
        <v>31500000</v>
      </c>
    </row>
    <row r="4409" spans="1:10" ht="20.100000000000001" customHeight="1" x14ac:dyDescent="0.25">
      <c r="A4409" s="5" t="s">
        <v>1574</v>
      </c>
      <c r="C4409" s="11" t="s">
        <v>9</v>
      </c>
      <c r="D4409" s="11" t="s">
        <v>11</v>
      </c>
      <c r="E4409" s="11" t="s">
        <v>20</v>
      </c>
      <c r="F4409" s="11" t="s">
        <v>12</v>
      </c>
      <c r="G4409" s="131" t="s">
        <v>1575</v>
      </c>
      <c r="H4409" s="131"/>
      <c r="J4409" s="7">
        <v>2500000</v>
      </c>
    </row>
    <row r="4410" spans="1:10" ht="30" customHeight="1" x14ac:dyDescent="0.25">
      <c r="A4410" s="5" t="s">
        <v>1577</v>
      </c>
      <c r="C4410" s="11" t="s">
        <v>9</v>
      </c>
      <c r="D4410" s="11" t="s">
        <v>11</v>
      </c>
      <c r="E4410" s="11" t="s">
        <v>20</v>
      </c>
      <c r="F4410" s="11" t="s">
        <v>12</v>
      </c>
      <c r="G4410" s="131" t="s">
        <v>1578</v>
      </c>
      <c r="H4410" s="131"/>
      <c r="J4410" s="7">
        <v>2000000</v>
      </c>
    </row>
    <row r="4411" spans="1:10" ht="20.100000000000001" customHeight="1" x14ac:dyDescent="0.25">
      <c r="A4411" s="5" t="s">
        <v>1580</v>
      </c>
      <c r="C4411" s="11" t="s">
        <v>9</v>
      </c>
      <c r="D4411" s="11" t="s">
        <v>11</v>
      </c>
      <c r="E4411" s="11" t="s">
        <v>20</v>
      </c>
      <c r="F4411" s="11" t="s">
        <v>12</v>
      </c>
      <c r="G4411" s="131" t="s">
        <v>1581</v>
      </c>
      <c r="H4411" s="131"/>
      <c r="J4411" s="7">
        <v>15000000</v>
      </c>
    </row>
    <row r="4412" spans="1:10" ht="20.100000000000001" customHeight="1" x14ac:dyDescent="0.25">
      <c r="A4412" s="5" t="s">
        <v>1582</v>
      </c>
      <c r="C4412" s="11" t="s">
        <v>9</v>
      </c>
      <c r="D4412" s="11" t="s">
        <v>11</v>
      </c>
      <c r="E4412" s="11" t="s">
        <v>20</v>
      </c>
      <c r="F4412" s="11" t="s">
        <v>12</v>
      </c>
      <c r="G4412" s="131" t="s">
        <v>52</v>
      </c>
      <c r="H4412" s="131"/>
      <c r="J4412" s="7">
        <v>10500000</v>
      </c>
    </row>
    <row r="4413" spans="1:10" ht="20.100000000000001" customHeight="1" x14ac:dyDescent="0.25">
      <c r="A4413" s="5" t="s">
        <v>1584</v>
      </c>
      <c r="C4413" s="11" t="s">
        <v>9</v>
      </c>
      <c r="D4413" s="11" t="s">
        <v>11</v>
      </c>
      <c r="E4413" s="11" t="s">
        <v>20</v>
      </c>
      <c r="F4413" s="11" t="s">
        <v>12</v>
      </c>
      <c r="G4413" s="131" t="s">
        <v>1585</v>
      </c>
      <c r="H4413" s="131"/>
      <c r="J4413" s="7">
        <v>700000</v>
      </c>
    </row>
    <row r="4414" spans="1:10" ht="20.100000000000001" customHeight="1" x14ac:dyDescent="0.25">
      <c r="A4414" s="5" t="s">
        <v>1587</v>
      </c>
      <c r="C4414" s="11" t="s">
        <v>9</v>
      </c>
      <c r="D4414" s="11" t="s">
        <v>11</v>
      </c>
      <c r="E4414" s="11" t="s">
        <v>20</v>
      </c>
      <c r="F4414" s="11" t="s">
        <v>12</v>
      </c>
      <c r="G4414" s="131" t="s">
        <v>1588</v>
      </c>
      <c r="H4414" s="131"/>
      <c r="J4414" s="7">
        <v>500000</v>
      </c>
    </row>
    <row r="4415" spans="1:10" ht="20.100000000000001" customHeight="1" x14ac:dyDescent="0.25">
      <c r="A4415" s="5" t="s">
        <v>1593</v>
      </c>
      <c r="C4415" s="11" t="s">
        <v>9</v>
      </c>
      <c r="D4415" s="11" t="s">
        <v>11</v>
      </c>
      <c r="E4415" s="11" t="s">
        <v>20</v>
      </c>
      <c r="F4415" s="11" t="s">
        <v>12</v>
      </c>
      <c r="G4415" s="131" t="s">
        <v>1594</v>
      </c>
      <c r="H4415" s="131"/>
      <c r="J4415" s="7">
        <v>300000</v>
      </c>
    </row>
    <row r="4416" spans="1:10" ht="20.100000000000001" customHeight="1" x14ac:dyDescent="0.25">
      <c r="A4416" s="6" t="s">
        <v>1662</v>
      </c>
      <c r="B4416" s="6" t="s">
        <v>1663</v>
      </c>
      <c r="J4416" s="10">
        <v>712054650</v>
      </c>
    </row>
    <row r="4417" spans="1:10" ht="20.100000000000001" customHeight="1" x14ac:dyDescent="0.25">
      <c r="A4417" s="6" t="s">
        <v>1710</v>
      </c>
      <c r="B4417" s="6" t="s">
        <v>1711</v>
      </c>
      <c r="J4417" s="9">
        <v>712054650</v>
      </c>
    </row>
    <row r="4418" spans="1:10" ht="20.100000000000001" customHeight="1" x14ac:dyDescent="0.25">
      <c r="A4418" s="5" t="s">
        <v>1712</v>
      </c>
      <c r="C4418" s="11" t="s">
        <v>9</v>
      </c>
      <c r="D4418" s="11" t="s">
        <v>4909</v>
      </c>
      <c r="E4418" s="11" t="s">
        <v>20</v>
      </c>
      <c r="F4418" s="11" t="s">
        <v>12</v>
      </c>
      <c r="G4418" s="131" t="s">
        <v>458</v>
      </c>
      <c r="H4418" s="131"/>
      <c r="J4418" s="7">
        <v>712054650</v>
      </c>
    </row>
    <row r="4419" spans="1:10" ht="30" customHeight="1" x14ac:dyDescent="0.25">
      <c r="G4419" s="131" t="s">
        <v>7227</v>
      </c>
      <c r="H4419" s="131"/>
    </row>
    <row r="4420" spans="1:10" ht="20.100000000000001" customHeight="1" x14ac:dyDescent="0.25">
      <c r="A4420" s="6" t="s">
        <v>1714</v>
      </c>
      <c r="B4420" s="6" t="s">
        <v>1715</v>
      </c>
      <c r="J4420" s="10">
        <v>278308403</v>
      </c>
    </row>
    <row r="4421" spans="1:10" ht="20.100000000000001" customHeight="1" x14ac:dyDescent="0.25">
      <c r="A4421" s="6" t="s">
        <v>1716</v>
      </c>
      <c r="B4421" s="6" t="s">
        <v>1717</v>
      </c>
      <c r="J4421" s="9">
        <v>64754200</v>
      </c>
    </row>
    <row r="4422" spans="1:10" ht="20.100000000000001" customHeight="1" x14ac:dyDescent="0.25">
      <c r="A4422" s="5" t="s">
        <v>1729</v>
      </c>
      <c r="C4422" s="11" t="s">
        <v>16</v>
      </c>
      <c r="D4422" s="11" t="s">
        <v>53</v>
      </c>
      <c r="E4422" s="11" t="s">
        <v>20</v>
      </c>
      <c r="F4422" s="11" t="s">
        <v>12</v>
      </c>
      <c r="G4422" s="131" t="s">
        <v>7147</v>
      </c>
      <c r="H4422" s="131"/>
      <c r="J4422" s="7">
        <v>64754200</v>
      </c>
    </row>
    <row r="4423" spans="1:10" ht="20.100000000000001" customHeight="1" x14ac:dyDescent="0.25">
      <c r="A4423" s="6" t="s">
        <v>1730</v>
      </c>
      <c r="B4423" s="6" t="s">
        <v>1731</v>
      </c>
      <c r="J4423" s="8">
        <v>213554203</v>
      </c>
    </row>
    <row r="4424" spans="1:10" ht="20.100000000000001" customHeight="1" x14ac:dyDescent="0.25">
      <c r="A4424" s="5" t="s">
        <v>1732</v>
      </c>
      <c r="C4424" s="11" t="s">
        <v>16</v>
      </c>
      <c r="D4424" s="11" t="s">
        <v>4820</v>
      </c>
      <c r="E4424" s="11" t="s">
        <v>20</v>
      </c>
      <c r="F4424" s="11" t="s">
        <v>12</v>
      </c>
      <c r="G4424" s="131" t="s">
        <v>87</v>
      </c>
      <c r="H4424" s="131"/>
      <c r="J4424" s="7">
        <v>213554203</v>
      </c>
    </row>
    <row r="4425" spans="1:10" ht="60" customHeight="1" x14ac:dyDescent="0.25">
      <c r="G4425" s="131" t="s">
        <v>5883</v>
      </c>
      <c r="H4425" s="131"/>
    </row>
    <row r="4426" spans="1:10" ht="20.100000000000001" customHeight="1" x14ac:dyDescent="0.25">
      <c r="A4426" s="6" t="s">
        <v>1759</v>
      </c>
      <c r="B4426" s="6" t="s">
        <v>1760</v>
      </c>
      <c r="J4426" s="10">
        <v>2181460465</v>
      </c>
    </row>
    <row r="4427" spans="1:10" ht="20.100000000000001" customHeight="1" x14ac:dyDescent="0.25">
      <c r="A4427" s="6" t="s">
        <v>1761</v>
      </c>
      <c r="B4427" s="6" t="s">
        <v>1762</v>
      </c>
      <c r="J4427" s="12">
        <v>61783642</v>
      </c>
    </row>
    <row r="4428" spans="1:10" ht="20.100000000000001" customHeight="1" x14ac:dyDescent="0.25">
      <c r="A4428" s="6" t="s">
        <v>1767</v>
      </c>
      <c r="B4428" s="6" t="s">
        <v>7149</v>
      </c>
      <c r="J4428" s="9">
        <v>61783642</v>
      </c>
    </row>
    <row r="4429" spans="1:10" ht="20.100000000000001" customHeight="1" x14ac:dyDescent="0.25">
      <c r="A4429" s="5" t="s">
        <v>1767</v>
      </c>
      <c r="C4429" s="11" t="s">
        <v>9</v>
      </c>
      <c r="D4429" s="11" t="s">
        <v>41</v>
      </c>
      <c r="E4429" s="11" t="s">
        <v>20</v>
      </c>
      <c r="F4429" s="11" t="s">
        <v>1881</v>
      </c>
      <c r="G4429" s="131" t="s">
        <v>21</v>
      </c>
      <c r="H4429" s="131"/>
      <c r="J4429" s="7">
        <v>43174111</v>
      </c>
    </row>
    <row r="4430" spans="1:10" ht="60" customHeight="1" x14ac:dyDescent="0.25">
      <c r="G4430" s="131" t="s">
        <v>4802</v>
      </c>
      <c r="H4430" s="131"/>
    </row>
    <row r="4431" spans="1:10" ht="20.100000000000001" customHeight="1" x14ac:dyDescent="0.25">
      <c r="G4431" s="131" t="s">
        <v>2101</v>
      </c>
      <c r="H4431" s="131"/>
    </row>
    <row r="4432" spans="1:10" ht="20.100000000000001" customHeight="1" x14ac:dyDescent="0.25">
      <c r="A4432" s="5" t="s">
        <v>1767</v>
      </c>
      <c r="C4432" s="11" t="s">
        <v>9</v>
      </c>
      <c r="D4432" s="11" t="s">
        <v>41</v>
      </c>
      <c r="E4432" s="11" t="s">
        <v>20</v>
      </c>
      <c r="F4432" s="11" t="s">
        <v>1278</v>
      </c>
      <c r="G4432" s="131" t="s">
        <v>21</v>
      </c>
      <c r="H4432" s="131"/>
      <c r="J4432" s="7">
        <v>18609531</v>
      </c>
    </row>
    <row r="4433" spans="1:10" ht="60" customHeight="1" x14ac:dyDescent="0.25">
      <c r="G4433" s="131" t="s">
        <v>4803</v>
      </c>
      <c r="H4433" s="131"/>
    </row>
    <row r="4434" spans="1:10" ht="20.100000000000001" customHeight="1" x14ac:dyDescent="0.25">
      <c r="G4434" s="131" t="s">
        <v>2101</v>
      </c>
      <c r="H4434" s="131"/>
    </row>
    <row r="4435" spans="1:10" ht="20.100000000000001" customHeight="1" x14ac:dyDescent="0.25">
      <c r="A4435" s="6" t="s">
        <v>1784</v>
      </c>
      <c r="B4435" s="6" t="s">
        <v>1785</v>
      </c>
      <c r="J4435" s="8">
        <v>181567422</v>
      </c>
    </row>
    <row r="4436" spans="1:10" ht="20.100000000000001" customHeight="1" x14ac:dyDescent="0.25">
      <c r="A4436" s="5" t="s">
        <v>1786</v>
      </c>
      <c r="C4436" s="11" t="s">
        <v>9</v>
      </c>
      <c r="D4436" s="11" t="s">
        <v>59</v>
      </c>
      <c r="E4436" s="11" t="s">
        <v>20</v>
      </c>
      <c r="F4436" s="11" t="s">
        <v>12</v>
      </c>
      <c r="G4436" s="131" t="s">
        <v>61</v>
      </c>
      <c r="H4436" s="131"/>
      <c r="J4436" s="7">
        <v>116567422</v>
      </c>
    </row>
    <row r="4437" spans="1:10" ht="20.100000000000001" customHeight="1" x14ac:dyDescent="0.25">
      <c r="A4437" s="5" t="s">
        <v>1792</v>
      </c>
      <c r="C4437" s="11" t="s">
        <v>9</v>
      </c>
      <c r="D4437" s="11" t="s">
        <v>59</v>
      </c>
      <c r="E4437" s="11" t="s">
        <v>20</v>
      </c>
      <c r="F4437" s="11" t="s">
        <v>12</v>
      </c>
      <c r="G4437" s="131" t="s">
        <v>7156</v>
      </c>
      <c r="H4437" s="131"/>
      <c r="J4437" s="7">
        <v>65000000</v>
      </c>
    </row>
    <row r="4438" spans="1:10" ht="15" customHeight="1" x14ac:dyDescent="0.25">
      <c r="G4438" s="131" t="s">
        <v>5884</v>
      </c>
      <c r="H4438" s="131"/>
    </row>
    <row r="4439" spans="1:10" ht="20.100000000000001" customHeight="1" x14ac:dyDescent="0.25">
      <c r="A4439" s="6" t="s">
        <v>1803</v>
      </c>
      <c r="B4439" s="6" t="s">
        <v>3416</v>
      </c>
      <c r="J4439" s="8">
        <v>1919776068</v>
      </c>
    </row>
    <row r="4440" spans="1:10" ht="20.100000000000001" customHeight="1" x14ac:dyDescent="0.25">
      <c r="A4440" s="5" t="s">
        <v>1804</v>
      </c>
      <c r="C4440" s="11" t="s">
        <v>9</v>
      </c>
      <c r="D4440" s="11" t="s">
        <v>59</v>
      </c>
      <c r="E4440" s="11" t="s">
        <v>20</v>
      </c>
      <c r="F4440" s="11" t="s">
        <v>12</v>
      </c>
      <c r="G4440" s="131" t="s">
        <v>62</v>
      </c>
      <c r="H4440" s="131"/>
      <c r="J4440" s="7">
        <v>419776068</v>
      </c>
    </row>
    <row r="4441" spans="1:10" ht="75" customHeight="1" x14ac:dyDescent="0.25">
      <c r="G4441" s="131" t="s">
        <v>5885</v>
      </c>
      <c r="H4441" s="131"/>
    </row>
    <row r="4442" spans="1:10" ht="20.100000000000001" customHeight="1" x14ac:dyDescent="0.25">
      <c r="A4442" s="5" t="s">
        <v>1805</v>
      </c>
      <c r="C4442" s="11" t="s">
        <v>9</v>
      </c>
      <c r="D4442" s="11" t="s">
        <v>59</v>
      </c>
      <c r="E4442" s="11" t="s">
        <v>20</v>
      </c>
      <c r="F4442" s="11" t="s">
        <v>12</v>
      </c>
      <c r="G4442" s="131" t="s">
        <v>148</v>
      </c>
      <c r="H4442" s="131"/>
      <c r="J4442" s="7">
        <v>1500000000</v>
      </c>
    </row>
    <row r="4443" spans="1:10" ht="75" customHeight="1" x14ac:dyDescent="0.25">
      <c r="G4443" s="131" t="s">
        <v>5886</v>
      </c>
      <c r="H4443" s="131"/>
    </row>
    <row r="4444" spans="1:10" ht="20.100000000000001" customHeight="1" x14ac:dyDescent="0.25">
      <c r="A4444" s="6" t="s">
        <v>1806</v>
      </c>
      <c r="B4444" s="6" t="s">
        <v>1807</v>
      </c>
      <c r="J4444" s="10">
        <v>18333333</v>
      </c>
    </row>
    <row r="4445" spans="1:10" ht="20.100000000000001" customHeight="1" x14ac:dyDescent="0.25">
      <c r="A4445" s="6" t="s">
        <v>1808</v>
      </c>
      <c r="B4445" s="6" t="s">
        <v>1809</v>
      </c>
      <c r="J4445" s="9">
        <v>18333333</v>
      </c>
    </row>
    <row r="4446" spans="1:10" ht="45" customHeight="1" x14ac:dyDescent="0.25">
      <c r="A4446" s="5" t="s">
        <v>1808</v>
      </c>
      <c r="C4446" s="11" t="s">
        <v>9</v>
      </c>
      <c r="D4446" s="11" t="s">
        <v>4821</v>
      </c>
      <c r="E4446" s="11" t="s">
        <v>20</v>
      </c>
      <c r="F4446" s="11" t="s">
        <v>1881</v>
      </c>
      <c r="G4446" s="131" t="s">
        <v>4525</v>
      </c>
      <c r="H4446" s="131"/>
      <c r="J4446" s="7">
        <v>18333333</v>
      </c>
    </row>
    <row r="4447" spans="1:10" ht="75" customHeight="1" x14ac:dyDescent="0.25">
      <c r="G4447" s="131" t="s">
        <v>5887</v>
      </c>
      <c r="H4447" s="131"/>
    </row>
    <row r="4448" spans="1:10" ht="20.100000000000001" customHeight="1" x14ac:dyDescent="0.25">
      <c r="G4448" s="131" t="s">
        <v>4910</v>
      </c>
      <c r="H4448" s="131"/>
    </row>
    <row r="4451" spans="1:10" x14ac:dyDescent="0.25">
      <c r="A4451" s="117" t="s">
        <v>4911</v>
      </c>
      <c r="B4451" s="88"/>
      <c r="C4451" s="88"/>
      <c r="D4451" s="88"/>
      <c r="E4451" s="88"/>
      <c r="F4451" s="88"/>
      <c r="G4451" s="88"/>
      <c r="H4451" s="88"/>
    </row>
    <row r="4452" spans="1:10" x14ac:dyDescent="0.25">
      <c r="A4452" s="13" t="s">
        <v>4912</v>
      </c>
    </row>
    <row r="4454" spans="1:10" x14ac:dyDescent="0.25">
      <c r="A4454" s="132" t="s">
        <v>2092</v>
      </c>
      <c r="B4454" s="132"/>
      <c r="C4454" s="132"/>
      <c r="D4454" s="132"/>
      <c r="E4454" s="132"/>
      <c r="F4454" s="132"/>
      <c r="G4454" s="132"/>
      <c r="H4454" s="132"/>
      <c r="I4454" s="132"/>
      <c r="J4454" s="132"/>
    </row>
    <row r="4456" spans="1:10" x14ac:dyDescent="0.25">
      <c r="D4456" s="6" t="s">
        <v>2140</v>
      </c>
      <c r="E4456" s="6" t="s">
        <v>2100</v>
      </c>
    </row>
    <row r="4457" spans="1:10" ht="15.75" thickBot="1" x14ac:dyDescent="0.3">
      <c r="F4457" s="6" t="s">
        <v>2103</v>
      </c>
      <c r="J4457" s="14">
        <v>38966572317</v>
      </c>
    </row>
    <row r="4458" spans="1:10" x14ac:dyDescent="0.25">
      <c r="D4458" s="5" t="s">
        <v>9</v>
      </c>
      <c r="E4458" s="5" t="s">
        <v>2139</v>
      </c>
      <c r="J4458" s="7">
        <v>37126143667</v>
      </c>
    </row>
    <row r="4459" spans="1:10" x14ac:dyDescent="0.25">
      <c r="D4459" s="5" t="s">
        <v>16</v>
      </c>
      <c r="E4459" s="5" t="s">
        <v>2145</v>
      </c>
      <c r="J4459" s="7">
        <v>1840428650</v>
      </c>
    </row>
    <row r="4462" spans="1:10" x14ac:dyDescent="0.25">
      <c r="A4462" s="132" t="s">
        <v>2091</v>
      </c>
      <c r="B4462" s="132"/>
      <c r="C4462" s="132"/>
      <c r="D4462" s="132"/>
      <c r="E4462" s="132"/>
      <c r="F4462" s="132"/>
      <c r="G4462" s="132"/>
      <c r="H4462" s="132"/>
      <c r="I4462" s="132"/>
      <c r="J4462" s="132"/>
    </row>
    <row r="4463" spans="1:10" x14ac:dyDescent="0.25">
      <c r="A4463" s="86" t="s">
        <v>2097</v>
      </c>
      <c r="C4463" s="86" t="s">
        <v>2098</v>
      </c>
      <c r="D4463" s="86" t="s">
        <v>3</v>
      </c>
      <c r="E4463" s="86" t="s">
        <v>2099</v>
      </c>
      <c r="F4463" s="86" t="s">
        <v>1880</v>
      </c>
      <c r="G4463" s="6" t="s">
        <v>2100</v>
      </c>
      <c r="J4463" s="86" t="s">
        <v>8713</v>
      </c>
    </row>
    <row r="4465" spans="1:10" ht="15.75" thickBot="1" x14ac:dyDescent="0.3">
      <c r="G4465" s="13" t="s">
        <v>2103</v>
      </c>
      <c r="J4465" s="14">
        <v>38966572317</v>
      </c>
    </row>
    <row r="4466" spans="1:10" ht="20.100000000000001" customHeight="1" x14ac:dyDescent="0.25">
      <c r="A4466" s="6" t="s">
        <v>1232</v>
      </c>
      <c r="B4466" s="6" t="s">
        <v>1233</v>
      </c>
      <c r="J4466" s="10">
        <v>25277903213</v>
      </c>
    </row>
    <row r="4467" spans="1:10" ht="20.100000000000001" customHeight="1" x14ac:dyDescent="0.25">
      <c r="A4467" s="6" t="s">
        <v>9</v>
      </c>
      <c r="B4467" s="6" t="s">
        <v>1237</v>
      </c>
      <c r="J4467" s="9">
        <v>8447459121</v>
      </c>
    </row>
    <row r="4468" spans="1:10" ht="20.100000000000001" customHeight="1" x14ac:dyDescent="0.25">
      <c r="A4468" s="5" t="s">
        <v>1240</v>
      </c>
      <c r="C4468" s="11" t="s">
        <v>9</v>
      </c>
      <c r="D4468" s="11" t="s">
        <v>10</v>
      </c>
      <c r="E4468" s="11" t="s">
        <v>20</v>
      </c>
      <c r="F4468" s="11" t="s">
        <v>12</v>
      </c>
      <c r="G4468" s="131" t="s">
        <v>7116</v>
      </c>
      <c r="H4468" s="131"/>
      <c r="J4468" s="7">
        <v>8401932709</v>
      </c>
    </row>
    <row r="4469" spans="1:10" ht="20.100000000000001" customHeight="1" x14ac:dyDescent="0.25">
      <c r="A4469" s="5" t="s">
        <v>1247</v>
      </c>
      <c r="C4469" s="11" t="s">
        <v>9</v>
      </c>
      <c r="D4469" s="11" t="s">
        <v>10</v>
      </c>
      <c r="E4469" s="11" t="s">
        <v>20</v>
      </c>
      <c r="F4469" s="11" t="s">
        <v>12</v>
      </c>
      <c r="G4469" s="131" t="s">
        <v>449</v>
      </c>
      <c r="H4469" s="131"/>
      <c r="J4469" s="7">
        <v>45526412</v>
      </c>
    </row>
    <row r="4470" spans="1:10" ht="20.100000000000001" customHeight="1" x14ac:dyDescent="0.25">
      <c r="A4470" s="6" t="s">
        <v>1257</v>
      </c>
      <c r="B4470" s="6" t="s">
        <v>1258</v>
      </c>
      <c r="J4470" s="8">
        <v>59500000</v>
      </c>
    </row>
    <row r="4471" spans="1:10" ht="20.100000000000001" customHeight="1" x14ac:dyDescent="0.25">
      <c r="A4471" s="5" t="s">
        <v>1261</v>
      </c>
      <c r="C4471" s="11" t="s">
        <v>9</v>
      </c>
      <c r="D4471" s="11" t="s">
        <v>10</v>
      </c>
      <c r="E4471" s="11" t="s">
        <v>20</v>
      </c>
      <c r="F4471" s="11" t="s">
        <v>12</v>
      </c>
      <c r="G4471" s="131" t="s">
        <v>13</v>
      </c>
      <c r="H4471" s="131"/>
      <c r="J4471" s="7">
        <v>56000000</v>
      </c>
    </row>
    <row r="4472" spans="1:10" ht="20.100000000000001" customHeight="1" x14ac:dyDescent="0.25">
      <c r="A4472" s="5" t="s">
        <v>1265</v>
      </c>
      <c r="C4472" s="11" t="s">
        <v>9</v>
      </c>
      <c r="D4472" s="11" t="s">
        <v>10</v>
      </c>
      <c r="E4472" s="11" t="s">
        <v>20</v>
      </c>
      <c r="F4472" s="11" t="s">
        <v>12</v>
      </c>
      <c r="G4472" s="131" t="s">
        <v>14</v>
      </c>
      <c r="H4472" s="131"/>
      <c r="J4472" s="7">
        <v>3500000</v>
      </c>
    </row>
    <row r="4473" spans="1:10" ht="20.100000000000001" customHeight="1" x14ac:dyDescent="0.25">
      <c r="A4473" s="6" t="s">
        <v>1279</v>
      </c>
      <c r="B4473" s="6" t="s">
        <v>1280</v>
      </c>
      <c r="J4473" s="8">
        <v>12939884881</v>
      </c>
    </row>
    <row r="4474" spans="1:10" ht="20.100000000000001" customHeight="1" x14ac:dyDescent="0.25">
      <c r="A4474" s="5" t="s">
        <v>1282</v>
      </c>
      <c r="C4474" s="11" t="s">
        <v>9</v>
      </c>
      <c r="D4474" s="11" t="s">
        <v>10</v>
      </c>
      <c r="E4474" s="11" t="s">
        <v>20</v>
      </c>
      <c r="F4474" s="11" t="s">
        <v>12</v>
      </c>
      <c r="G4474" s="131" t="s">
        <v>1283</v>
      </c>
      <c r="H4474" s="131"/>
      <c r="J4474" s="7">
        <v>3407538764</v>
      </c>
    </row>
    <row r="4475" spans="1:10" ht="20.100000000000001" customHeight="1" x14ac:dyDescent="0.25">
      <c r="A4475" s="5" t="s">
        <v>1286</v>
      </c>
      <c r="C4475" s="11" t="s">
        <v>9</v>
      </c>
      <c r="D4475" s="11" t="s">
        <v>10</v>
      </c>
      <c r="E4475" s="11" t="s">
        <v>20</v>
      </c>
      <c r="F4475" s="11" t="s">
        <v>12</v>
      </c>
      <c r="G4475" s="131" t="s">
        <v>1287</v>
      </c>
      <c r="H4475" s="131"/>
      <c r="J4475" s="7">
        <v>5116246294</v>
      </c>
    </row>
    <row r="4476" spans="1:10" ht="20.100000000000001" customHeight="1" x14ac:dyDescent="0.25">
      <c r="A4476" s="5" t="s">
        <v>1290</v>
      </c>
      <c r="C4476" s="11" t="s">
        <v>16</v>
      </c>
      <c r="D4476" s="11" t="s">
        <v>10</v>
      </c>
      <c r="E4476" s="11" t="s">
        <v>20</v>
      </c>
      <c r="F4476" s="11" t="s">
        <v>12</v>
      </c>
      <c r="G4476" s="131" t="s">
        <v>17</v>
      </c>
      <c r="H4476" s="131"/>
      <c r="J4476" s="7">
        <v>1651603384</v>
      </c>
    </row>
    <row r="4477" spans="1:10" ht="20.100000000000001" customHeight="1" x14ac:dyDescent="0.25">
      <c r="A4477" s="5" t="s">
        <v>1293</v>
      </c>
      <c r="C4477" s="11" t="s">
        <v>9</v>
      </c>
      <c r="D4477" s="11" t="s">
        <v>10</v>
      </c>
      <c r="E4477" s="11" t="s">
        <v>20</v>
      </c>
      <c r="F4477" s="11" t="s">
        <v>12</v>
      </c>
      <c r="G4477" s="131" t="s">
        <v>18</v>
      </c>
      <c r="H4477" s="131"/>
      <c r="J4477" s="7">
        <v>1477226350</v>
      </c>
    </row>
    <row r="4478" spans="1:10" ht="20.100000000000001" customHeight="1" x14ac:dyDescent="0.25">
      <c r="A4478" s="5" t="s">
        <v>1296</v>
      </c>
      <c r="C4478" s="11" t="s">
        <v>9</v>
      </c>
      <c r="D4478" s="11" t="s">
        <v>10</v>
      </c>
      <c r="E4478" s="11" t="s">
        <v>20</v>
      </c>
      <c r="F4478" s="11" t="s">
        <v>12</v>
      </c>
      <c r="G4478" s="131" t="s">
        <v>19</v>
      </c>
      <c r="H4478" s="131"/>
      <c r="J4478" s="7">
        <v>1287270089</v>
      </c>
    </row>
    <row r="4479" spans="1:10" ht="20.100000000000001" customHeight="1" x14ac:dyDescent="0.25">
      <c r="A4479" s="6" t="s">
        <v>1299</v>
      </c>
      <c r="B4479" s="6" t="s">
        <v>1300</v>
      </c>
      <c r="J4479" s="10">
        <v>1932375960</v>
      </c>
    </row>
    <row r="4480" spans="1:10" ht="20.100000000000001" customHeight="1" x14ac:dyDescent="0.25">
      <c r="A4480" s="6" t="s">
        <v>1303</v>
      </c>
      <c r="B4480" s="6" t="s">
        <v>7118</v>
      </c>
      <c r="J4480" s="9">
        <v>1833279757</v>
      </c>
    </row>
    <row r="4481" spans="1:10" ht="20.100000000000001" customHeight="1" x14ac:dyDescent="0.25">
      <c r="A4481" s="5" t="s">
        <v>1303</v>
      </c>
      <c r="C4481" s="11" t="s">
        <v>9</v>
      </c>
      <c r="D4481" s="11" t="s">
        <v>20</v>
      </c>
      <c r="E4481" s="11" t="s">
        <v>20</v>
      </c>
      <c r="F4481" s="11" t="s">
        <v>1881</v>
      </c>
      <c r="G4481" s="131" t="s">
        <v>21</v>
      </c>
      <c r="H4481" s="131"/>
      <c r="J4481" s="7">
        <v>1833279757</v>
      </c>
    </row>
    <row r="4482" spans="1:10" ht="60" customHeight="1" x14ac:dyDescent="0.25">
      <c r="G4482" s="131" t="s">
        <v>4797</v>
      </c>
      <c r="H4482" s="131"/>
    </row>
    <row r="4483" spans="1:10" ht="20.100000000000001" customHeight="1" x14ac:dyDescent="0.25">
      <c r="G4483" s="131" t="s">
        <v>2101</v>
      </c>
      <c r="H4483" s="131"/>
    </row>
    <row r="4484" spans="1:10" ht="20.100000000000001" customHeight="1" x14ac:dyDescent="0.25">
      <c r="A4484" s="6" t="s">
        <v>1316</v>
      </c>
      <c r="B4484" s="6" t="s">
        <v>7122</v>
      </c>
      <c r="J4484" s="8">
        <v>99096203</v>
      </c>
    </row>
    <row r="4485" spans="1:10" ht="20.100000000000001" customHeight="1" x14ac:dyDescent="0.25">
      <c r="A4485" s="5" t="s">
        <v>1316</v>
      </c>
      <c r="C4485" s="11" t="s">
        <v>9</v>
      </c>
      <c r="D4485" s="11" t="s">
        <v>20</v>
      </c>
      <c r="E4485" s="11" t="s">
        <v>20</v>
      </c>
      <c r="F4485" s="11" t="s">
        <v>1881</v>
      </c>
      <c r="G4485" s="131" t="s">
        <v>23</v>
      </c>
      <c r="H4485" s="131"/>
      <c r="J4485" s="7">
        <v>99096203</v>
      </c>
    </row>
    <row r="4486" spans="1:10" ht="30" customHeight="1" x14ac:dyDescent="0.25">
      <c r="G4486" s="131" t="s">
        <v>4798</v>
      </c>
      <c r="H4486" s="131"/>
    </row>
    <row r="4487" spans="1:10" ht="20.100000000000001" customHeight="1" x14ac:dyDescent="0.25">
      <c r="G4487" s="131" t="s">
        <v>2102</v>
      </c>
      <c r="H4487" s="131"/>
    </row>
    <row r="4488" spans="1:10" ht="20.100000000000001" customHeight="1" x14ac:dyDescent="0.25">
      <c r="A4488" s="6" t="s">
        <v>1319</v>
      </c>
      <c r="B4488" s="6" t="s">
        <v>1320</v>
      </c>
      <c r="J4488" s="10">
        <v>1898683251</v>
      </c>
    </row>
    <row r="4489" spans="1:10" ht="20.100000000000001" customHeight="1" x14ac:dyDescent="0.25">
      <c r="A4489" s="6" t="s">
        <v>1322</v>
      </c>
      <c r="B4489" s="6" t="s">
        <v>7123</v>
      </c>
      <c r="J4489" s="9">
        <v>1006817423</v>
      </c>
    </row>
    <row r="4490" spans="1:10" ht="20.100000000000001" customHeight="1" x14ac:dyDescent="0.25">
      <c r="A4490" s="5" t="s">
        <v>1322</v>
      </c>
      <c r="C4490" s="11" t="s">
        <v>9</v>
      </c>
      <c r="D4490" s="11" t="s">
        <v>20</v>
      </c>
      <c r="E4490" s="11" t="s">
        <v>20</v>
      </c>
      <c r="F4490" s="11" t="s">
        <v>1881</v>
      </c>
      <c r="G4490" s="131" t="s">
        <v>21</v>
      </c>
      <c r="H4490" s="131"/>
      <c r="J4490" s="7">
        <v>1006817423</v>
      </c>
    </row>
    <row r="4491" spans="1:10" ht="60" customHeight="1" x14ac:dyDescent="0.25">
      <c r="G4491" s="131" t="s">
        <v>4799</v>
      </c>
      <c r="H4491" s="131"/>
    </row>
    <row r="4492" spans="1:10" ht="20.100000000000001" customHeight="1" x14ac:dyDescent="0.25">
      <c r="G4492" s="131" t="s">
        <v>2101</v>
      </c>
      <c r="H4492" s="131"/>
    </row>
    <row r="4493" spans="1:10" ht="20.100000000000001" customHeight="1" x14ac:dyDescent="0.25">
      <c r="A4493" s="6" t="s">
        <v>1324</v>
      </c>
      <c r="B4493" s="6" t="s">
        <v>7124</v>
      </c>
      <c r="J4493" s="8">
        <v>297288609</v>
      </c>
    </row>
    <row r="4494" spans="1:10" ht="20.100000000000001" customHeight="1" x14ac:dyDescent="0.25">
      <c r="A4494" s="5" t="s">
        <v>1324</v>
      </c>
      <c r="C4494" s="11" t="s">
        <v>9</v>
      </c>
      <c r="D4494" s="11" t="s">
        <v>20</v>
      </c>
      <c r="E4494" s="11" t="s">
        <v>20</v>
      </c>
      <c r="F4494" s="11" t="s">
        <v>1881</v>
      </c>
      <c r="G4494" s="131" t="s">
        <v>21</v>
      </c>
      <c r="H4494" s="131"/>
      <c r="J4494" s="7">
        <v>297288609</v>
      </c>
    </row>
    <row r="4495" spans="1:10" ht="45" customHeight="1" x14ac:dyDescent="0.25">
      <c r="G4495" s="131" t="s">
        <v>4800</v>
      </c>
      <c r="H4495" s="131"/>
    </row>
    <row r="4496" spans="1:10" ht="20.100000000000001" customHeight="1" x14ac:dyDescent="0.25">
      <c r="G4496" s="131" t="s">
        <v>2101</v>
      </c>
      <c r="H4496" s="131"/>
    </row>
    <row r="4497" spans="1:10" ht="20.100000000000001" customHeight="1" x14ac:dyDescent="0.25">
      <c r="A4497" s="6" t="s">
        <v>1326</v>
      </c>
      <c r="B4497" s="6" t="s">
        <v>7125</v>
      </c>
      <c r="J4497" s="8">
        <v>594577219</v>
      </c>
    </row>
    <row r="4498" spans="1:10" ht="20.100000000000001" customHeight="1" x14ac:dyDescent="0.25">
      <c r="A4498" s="5" t="s">
        <v>1326</v>
      </c>
      <c r="C4498" s="11" t="s">
        <v>9</v>
      </c>
      <c r="D4498" s="11" t="s">
        <v>20</v>
      </c>
      <c r="E4498" s="11" t="s">
        <v>20</v>
      </c>
      <c r="F4498" s="11" t="s">
        <v>1881</v>
      </c>
      <c r="G4498" s="131" t="s">
        <v>21</v>
      </c>
      <c r="H4498" s="131"/>
      <c r="J4498" s="7">
        <v>594577219</v>
      </c>
    </row>
    <row r="4499" spans="1:10" ht="45" customHeight="1" x14ac:dyDescent="0.25">
      <c r="G4499" s="131" t="s">
        <v>4801</v>
      </c>
      <c r="H4499" s="131"/>
    </row>
    <row r="4500" spans="1:10" ht="20.100000000000001" customHeight="1" x14ac:dyDescent="0.25">
      <c r="G4500" s="131" t="s">
        <v>2101</v>
      </c>
      <c r="H4500" s="131"/>
    </row>
    <row r="4501" spans="1:10" ht="20.100000000000001" customHeight="1" x14ac:dyDescent="0.25">
      <c r="A4501" s="6" t="s">
        <v>1344</v>
      </c>
      <c r="B4501" s="6" t="s">
        <v>1345</v>
      </c>
      <c r="J4501" s="10">
        <v>12776434323</v>
      </c>
    </row>
    <row r="4502" spans="1:10" ht="20.100000000000001" customHeight="1" x14ac:dyDescent="0.25">
      <c r="A4502" s="6" t="s">
        <v>1231</v>
      </c>
      <c r="B4502" s="6" t="s">
        <v>3252</v>
      </c>
      <c r="J4502" s="9">
        <v>3904434159</v>
      </c>
    </row>
    <row r="4503" spans="1:10" ht="20.100000000000001" customHeight="1" x14ac:dyDescent="0.25">
      <c r="A4503" s="5" t="s">
        <v>1349</v>
      </c>
      <c r="C4503" s="11" t="s">
        <v>9</v>
      </c>
      <c r="D4503" s="11" t="s">
        <v>11</v>
      </c>
      <c r="E4503" s="11" t="s">
        <v>20</v>
      </c>
      <c r="F4503" s="11" t="s">
        <v>12</v>
      </c>
      <c r="G4503" s="131" t="s">
        <v>30</v>
      </c>
      <c r="H4503" s="131"/>
      <c r="J4503" s="7">
        <v>3490531981</v>
      </c>
    </row>
    <row r="4504" spans="1:10" ht="30" customHeight="1" x14ac:dyDescent="0.25">
      <c r="G4504" s="131" t="s">
        <v>5888</v>
      </c>
      <c r="H4504" s="131"/>
    </row>
    <row r="4505" spans="1:10" ht="20.100000000000001" customHeight="1" x14ac:dyDescent="0.25">
      <c r="A4505" s="5" t="s">
        <v>1353</v>
      </c>
      <c r="C4505" s="11" t="s">
        <v>9</v>
      </c>
      <c r="D4505" s="11" t="s">
        <v>11</v>
      </c>
      <c r="E4505" s="11" t="s">
        <v>20</v>
      </c>
      <c r="F4505" s="11" t="s">
        <v>12</v>
      </c>
      <c r="G4505" s="131" t="s">
        <v>1354</v>
      </c>
      <c r="H4505" s="131"/>
      <c r="J4505" s="7">
        <v>413902178</v>
      </c>
    </row>
    <row r="4506" spans="1:10" ht="45" customHeight="1" x14ac:dyDescent="0.25">
      <c r="G4506" s="131" t="s">
        <v>5889</v>
      </c>
      <c r="H4506" s="131"/>
    </row>
    <row r="4507" spans="1:10" ht="20.100000000000001" customHeight="1" x14ac:dyDescent="0.25">
      <c r="A4507" s="6" t="s">
        <v>1239</v>
      </c>
      <c r="B4507" s="6" t="s">
        <v>1360</v>
      </c>
      <c r="J4507" s="8">
        <v>475246000</v>
      </c>
    </row>
    <row r="4508" spans="1:10" ht="20.100000000000001" customHeight="1" x14ac:dyDescent="0.25">
      <c r="A4508" s="5" t="s">
        <v>1361</v>
      </c>
      <c r="C4508" s="11" t="s">
        <v>9</v>
      </c>
      <c r="D4508" s="11" t="s">
        <v>11</v>
      </c>
      <c r="E4508" s="11" t="s">
        <v>20</v>
      </c>
      <c r="F4508" s="11" t="s">
        <v>12</v>
      </c>
      <c r="G4508" s="131" t="s">
        <v>7127</v>
      </c>
      <c r="H4508" s="131"/>
      <c r="J4508" s="7">
        <v>35190000</v>
      </c>
    </row>
    <row r="4509" spans="1:10" ht="20.100000000000001" customHeight="1" x14ac:dyDescent="0.25">
      <c r="A4509" s="5" t="s">
        <v>1364</v>
      </c>
      <c r="C4509" s="11" t="s">
        <v>9</v>
      </c>
      <c r="D4509" s="11" t="s">
        <v>11</v>
      </c>
      <c r="E4509" s="11" t="s">
        <v>20</v>
      </c>
      <c r="F4509" s="11" t="s">
        <v>12</v>
      </c>
      <c r="G4509" s="131" t="s">
        <v>1365</v>
      </c>
      <c r="H4509" s="131"/>
      <c r="J4509" s="7">
        <v>309810000</v>
      </c>
    </row>
    <row r="4510" spans="1:10" ht="20.100000000000001" customHeight="1" x14ac:dyDescent="0.25">
      <c r="A4510" s="5" t="s">
        <v>1367</v>
      </c>
      <c r="C4510" s="11" t="s">
        <v>9</v>
      </c>
      <c r="D4510" s="11" t="s">
        <v>11</v>
      </c>
      <c r="E4510" s="11" t="s">
        <v>20</v>
      </c>
      <c r="F4510" s="11" t="s">
        <v>12</v>
      </c>
      <c r="G4510" s="131" t="s">
        <v>33</v>
      </c>
      <c r="H4510" s="131"/>
      <c r="J4510" s="7">
        <v>8280000</v>
      </c>
    </row>
    <row r="4511" spans="1:10" ht="20.100000000000001" customHeight="1" x14ac:dyDescent="0.25">
      <c r="A4511" s="5" t="s">
        <v>1369</v>
      </c>
      <c r="C4511" s="11" t="s">
        <v>9</v>
      </c>
      <c r="D4511" s="11" t="s">
        <v>11</v>
      </c>
      <c r="E4511" s="11" t="s">
        <v>20</v>
      </c>
      <c r="F4511" s="11" t="s">
        <v>12</v>
      </c>
      <c r="G4511" s="131" t="s">
        <v>34</v>
      </c>
      <c r="H4511" s="131"/>
      <c r="J4511" s="7">
        <v>118680000</v>
      </c>
    </row>
    <row r="4512" spans="1:10" ht="20.100000000000001" customHeight="1" x14ac:dyDescent="0.25">
      <c r="A4512" s="5" t="s">
        <v>1371</v>
      </c>
      <c r="C4512" s="11" t="s">
        <v>9</v>
      </c>
      <c r="D4512" s="11" t="s">
        <v>11</v>
      </c>
      <c r="E4512" s="11" t="s">
        <v>20</v>
      </c>
      <c r="F4512" s="11" t="s">
        <v>12</v>
      </c>
      <c r="G4512" s="131" t="s">
        <v>7128</v>
      </c>
      <c r="H4512" s="131"/>
      <c r="J4512" s="7">
        <v>3286000</v>
      </c>
    </row>
    <row r="4513" spans="1:10" ht="45" customHeight="1" x14ac:dyDescent="0.25">
      <c r="G4513" s="131" t="s">
        <v>5890</v>
      </c>
      <c r="H4513" s="131"/>
    </row>
    <row r="4514" spans="1:10" ht="20.100000000000001" customHeight="1" x14ac:dyDescent="0.25">
      <c r="A4514" s="6" t="s">
        <v>1249</v>
      </c>
      <c r="B4514" s="6" t="s">
        <v>1373</v>
      </c>
      <c r="J4514" s="8">
        <v>6620482884</v>
      </c>
    </row>
    <row r="4515" spans="1:10" ht="20.100000000000001" customHeight="1" x14ac:dyDescent="0.25">
      <c r="A4515" s="5" t="s">
        <v>1376</v>
      </c>
      <c r="C4515" s="11" t="s">
        <v>9</v>
      </c>
      <c r="D4515" s="11" t="s">
        <v>11</v>
      </c>
      <c r="E4515" s="11" t="s">
        <v>20</v>
      </c>
      <c r="F4515" s="11" t="s">
        <v>12</v>
      </c>
      <c r="G4515" s="131" t="s">
        <v>3480</v>
      </c>
      <c r="H4515" s="131"/>
      <c r="J4515" s="7">
        <v>100000000</v>
      </c>
    </row>
    <row r="4516" spans="1:10" ht="20.100000000000001" customHeight="1" x14ac:dyDescent="0.25">
      <c r="A4516" s="5" t="s">
        <v>1380</v>
      </c>
      <c r="C4516" s="11" t="s">
        <v>9</v>
      </c>
      <c r="D4516" s="11" t="s">
        <v>11</v>
      </c>
      <c r="E4516" s="11" t="s">
        <v>20</v>
      </c>
      <c r="F4516" s="11" t="s">
        <v>12</v>
      </c>
      <c r="G4516" s="131" t="s">
        <v>1381</v>
      </c>
      <c r="H4516" s="131"/>
      <c r="J4516" s="7">
        <v>1000000</v>
      </c>
    </row>
    <row r="4517" spans="1:10" ht="20.100000000000001" customHeight="1" x14ac:dyDescent="0.25">
      <c r="A4517" s="5" t="s">
        <v>1384</v>
      </c>
      <c r="C4517" s="11" t="s">
        <v>9</v>
      </c>
      <c r="D4517" s="11" t="s">
        <v>11</v>
      </c>
      <c r="E4517" s="11" t="s">
        <v>20</v>
      </c>
      <c r="F4517" s="11" t="s">
        <v>12</v>
      </c>
      <c r="G4517" s="131" t="s">
        <v>35</v>
      </c>
      <c r="H4517" s="131"/>
      <c r="J4517" s="7">
        <v>5000000</v>
      </c>
    </row>
    <row r="4518" spans="1:10" ht="30" customHeight="1" x14ac:dyDescent="0.25">
      <c r="A4518" s="5" t="s">
        <v>1388</v>
      </c>
      <c r="C4518" s="11" t="s">
        <v>9</v>
      </c>
      <c r="D4518" s="11" t="s">
        <v>11</v>
      </c>
      <c r="E4518" s="11" t="s">
        <v>20</v>
      </c>
      <c r="F4518" s="11" t="s">
        <v>12</v>
      </c>
      <c r="G4518" s="131" t="s">
        <v>1389</v>
      </c>
      <c r="H4518" s="131"/>
      <c r="J4518" s="7">
        <v>6502400000</v>
      </c>
    </row>
    <row r="4519" spans="1:10" ht="45" customHeight="1" x14ac:dyDescent="0.25">
      <c r="G4519" s="131" t="s">
        <v>5891</v>
      </c>
      <c r="H4519" s="131"/>
    </row>
    <row r="4520" spans="1:10" ht="20.100000000000001" customHeight="1" x14ac:dyDescent="0.25">
      <c r="A4520" s="5" t="s">
        <v>1391</v>
      </c>
      <c r="C4520" s="11" t="s">
        <v>9</v>
      </c>
      <c r="D4520" s="11" t="s">
        <v>11</v>
      </c>
      <c r="E4520" s="11" t="s">
        <v>20</v>
      </c>
      <c r="F4520" s="11" t="s">
        <v>12</v>
      </c>
      <c r="G4520" s="131" t="s">
        <v>7129</v>
      </c>
      <c r="H4520" s="131"/>
      <c r="J4520" s="7">
        <v>12082884</v>
      </c>
    </row>
    <row r="4521" spans="1:10" ht="20.100000000000001" customHeight="1" x14ac:dyDescent="0.25">
      <c r="A4521" s="6" t="s">
        <v>1393</v>
      </c>
      <c r="B4521" s="6" t="s">
        <v>1394</v>
      </c>
      <c r="J4521" s="8">
        <v>1324414257</v>
      </c>
    </row>
    <row r="4522" spans="1:10" ht="20.100000000000001" customHeight="1" x14ac:dyDescent="0.25">
      <c r="A4522" s="5" t="s">
        <v>1402</v>
      </c>
      <c r="C4522" s="11" t="s">
        <v>9</v>
      </c>
      <c r="D4522" s="11" t="s">
        <v>11</v>
      </c>
      <c r="E4522" s="11" t="s">
        <v>20</v>
      </c>
      <c r="F4522" s="11" t="s">
        <v>12</v>
      </c>
      <c r="G4522" s="131" t="s">
        <v>1403</v>
      </c>
      <c r="H4522" s="131"/>
      <c r="J4522" s="7">
        <v>302926214</v>
      </c>
    </row>
    <row r="4523" spans="1:10" ht="90" customHeight="1" x14ac:dyDescent="0.25">
      <c r="G4523" s="131" t="s">
        <v>7228</v>
      </c>
      <c r="H4523" s="131"/>
    </row>
    <row r="4524" spans="1:10" ht="20.100000000000001" customHeight="1" x14ac:dyDescent="0.25">
      <c r="A4524" s="5" t="s">
        <v>1411</v>
      </c>
      <c r="C4524" s="11" t="s">
        <v>9</v>
      </c>
      <c r="D4524" s="11" t="s">
        <v>11</v>
      </c>
      <c r="E4524" s="11" t="s">
        <v>20</v>
      </c>
      <c r="F4524" s="11" t="s">
        <v>12</v>
      </c>
      <c r="G4524" s="131" t="s">
        <v>3478</v>
      </c>
      <c r="H4524" s="131"/>
      <c r="J4524" s="7">
        <v>1011858043</v>
      </c>
    </row>
    <row r="4525" spans="1:10" ht="75" customHeight="1" x14ac:dyDescent="0.25">
      <c r="G4525" s="131" t="s">
        <v>7229</v>
      </c>
      <c r="H4525" s="131"/>
    </row>
    <row r="4526" spans="1:10" ht="20.100000000000001" customHeight="1" x14ac:dyDescent="0.25">
      <c r="A4526" s="5" t="s">
        <v>1413</v>
      </c>
      <c r="C4526" s="11" t="s">
        <v>9</v>
      </c>
      <c r="D4526" s="11" t="s">
        <v>11</v>
      </c>
      <c r="E4526" s="11" t="s">
        <v>20</v>
      </c>
      <c r="F4526" s="11" t="s">
        <v>12</v>
      </c>
      <c r="G4526" s="131" t="s">
        <v>1414</v>
      </c>
      <c r="H4526" s="131"/>
      <c r="J4526" s="7">
        <v>9630000</v>
      </c>
    </row>
    <row r="4527" spans="1:10" ht="75" customHeight="1" x14ac:dyDescent="0.25">
      <c r="G4527" s="131" t="s">
        <v>5894</v>
      </c>
      <c r="H4527" s="131"/>
    </row>
    <row r="4528" spans="1:10" ht="20.100000000000001" customHeight="1" x14ac:dyDescent="0.25">
      <c r="A4528" s="6" t="s">
        <v>1416</v>
      </c>
      <c r="B4528" s="6" t="s">
        <v>1417</v>
      </c>
      <c r="J4528" s="8">
        <v>188616000</v>
      </c>
    </row>
    <row r="4529" spans="1:10" ht="20.100000000000001" customHeight="1" x14ac:dyDescent="0.25">
      <c r="A4529" s="5" t="s">
        <v>1419</v>
      </c>
      <c r="C4529" s="11" t="s">
        <v>9</v>
      </c>
      <c r="D4529" s="11" t="s">
        <v>11</v>
      </c>
      <c r="E4529" s="11" t="s">
        <v>20</v>
      </c>
      <c r="F4529" s="11" t="s">
        <v>12</v>
      </c>
      <c r="G4529" s="131" t="s">
        <v>1420</v>
      </c>
      <c r="H4529" s="131"/>
      <c r="J4529" s="7">
        <v>4416000</v>
      </c>
    </row>
    <row r="4530" spans="1:10" ht="20.100000000000001" customHeight="1" x14ac:dyDescent="0.25">
      <c r="A4530" s="5" t="s">
        <v>1422</v>
      </c>
      <c r="C4530" s="11" t="s">
        <v>9</v>
      </c>
      <c r="D4530" s="11" t="s">
        <v>11</v>
      </c>
      <c r="E4530" s="11" t="s">
        <v>20</v>
      </c>
      <c r="F4530" s="11" t="s">
        <v>12</v>
      </c>
      <c r="G4530" s="131" t="s">
        <v>1423</v>
      </c>
      <c r="H4530" s="131"/>
      <c r="J4530" s="7">
        <v>124200000</v>
      </c>
    </row>
    <row r="4531" spans="1:10" ht="30" customHeight="1" x14ac:dyDescent="0.25">
      <c r="G4531" s="131" t="s">
        <v>5895</v>
      </c>
      <c r="H4531" s="131"/>
    </row>
    <row r="4532" spans="1:10" ht="20.100000000000001" customHeight="1" x14ac:dyDescent="0.25">
      <c r="A4532" s="5" t="s">
        <v>1424</v>
      </c>
      <c r="C4532" s="11" t="s">
        <v>9</v>
      </c>
      <c r="D4532" s="11" t="s">
        <v>11</v>
      </c>
      <c r="E4532" s="11" t="s">
        <v>20</v>
      </c>
      <c r="F4532" s="11" t="s">
        <v>12</v>
      </c>
      <c r="G4532" s="131" t="s">
        <v>38</v>
      </c>
      <c r="H4532" s="131"/>
      <c r="J4532" s="7">
        <v>30000000</v>
      </c>
    </row>
    <row r="4533" spans="1:10" ht="20.100000000000001" customHeight="1" x14ac:dyDescent="0.25">
      <c r="A4533" s="5" t="s">
        <v>1426</v>
      </c>
      <c r="C4533" s="11" t="s">
        <v>9</v>
      </c>
      <c r="D4533" s="11" t="s">
        <v>11</v>
      </c>
      <c r="E4533" s="11" t="s">
        <v>20</v>
      </c>
      <c r="F4533" s="11" t="s">
        <v>12</v>
      </c>
      <c r="G4533" s="131" t="s">
        <v>1427</v>
      </c>
      <c r="H4533" s="131"/>
      <c r="J4533" s="7">
        <v>30000000</v>
      </c>
    </row>
    <row r="4534" spans="1:10" ht="20.100000000000001" customHeight="1" x14ac:dyDescent="0.25">
      <c r="A4534" s="6" t="s">
        <v>1429</v>
      </c>
      <c r="B4534" s="6" t="s">
        <v>1430</v>
      </c>
      <c r="J4534" s="8">
        <v>80294538</v>
      </c>
    </row>
    <row r="4535" spans="1:10" ht="20.100000000000001" customHeight="1" x14ac:dyDescent="0.25">
      <c r="A4535" s="5" t="s">
        <v>1432</v>
      </c>
      <c r="C4535" s="11" t="s">
        <v>9</v>
      </c>
      <c r="D4535" s="11" t="s">
        <v>11</v>
      </c>
      <c r="E4535" s="11" t="s">
        <v>20</v>
      </c>
      <c r="F4535" s="11" t="s">
        <v>12</v>
      </c>
      <c r="G4535" s="131" t="s">
        <v>7130</v>
      </c>
      <c r="H4535" s="131"/>
      <c r="J4535" s="7">
        <v>80294538</v>
      </c>
    </row>
    <row r="4536" spans="1:10" ht="30" customHeight="1" x14ac:dyDescent="0.25">
      <c r="G4536" s="131" t="s">
        <v>5896</v>
      </c>
      <c r="H4536" s="131"/>
    </row>
    <row r="4537" spans="1:10" ht="20.100000000000001" customHeight="1" x14ac:dyDescent="0.25">
      <c r="A4537" s="6" t="s">
        <v>1439</v>
      </c>
      <c r="B4537" s="6" t="s">
        <v>1440</v>
      </c>
      <c r="J4537" s="8">
        <v>20000000</v>
      </c>
    </row>
    <row r="4538" spans="1:10" ht="20.100000000000001" customHeight="1" x14ac:dyDescent="0.25">
      <c r="A4538" s="5" t="s">
        <v>1441</v>
      </c>
      <c r="C4538" s="11" t="s">
        <v>9</v>
      </c>
      <c r="D4538" s="11" t="s">
        <v>11</v>
      </c>
      <c r="E4538" s="11" t="s">
        <v>20</v>
      </c>
      <c r="F4538" s="11" t="s">
        <v>12</v>
      </c>
      <c r="G4538" s="131" t="s">
        <v>1442</v>
      </c>
      <c r="H4538" s="131"/>
      <c r="J4538" s="7">
        <v>20000000</v>
      </c>
    </row>
    <row r="4539" spans="1:10" ht="45" customHeight="1" x14ac:dyDescent="0.25">
      <c r="G4539" s="131" t="s">
        <v>5897</v>
      </c>
      <c r="H4539" s="131"/>
    </row>
    <row r="4540" spans="1:10" ht="20.100000000000001" customHeight="1" x14ac:dyDescent="0.25">
      <c r="A4540" s="6" t="s">
        <v>1449</v>
      </c>
      <c r="B4540" s="6" t="s">
        <v>1450</v>
      </c>
      <c r="J4540" s="8">
        <v>158386485</v>
      </c>
    </row>
    <row r="4541" spans="1:10" ht="20.100000000000001" customHeight="1" x14ac:dyDescent="0.25">
      <c r="A4541" s="5" t="s">
        <v>1453</v>
      </c>
      <c r="C4541" s="11" t="s">
        <v>9</v>
      </c>
      <c r="D4541" s="11" t="s">
        <v>11</v>
      </c>
      <c r="E4541" s="11" t="s">
        <v>20</v>
      </c>
      <c r="F4541" s="11" t="s">
        <v>12</v>
      </c>
      <c r="G4541" s="131" t="s">
        <v>39</v>
      </c>
      <c r="H4541" s="131"/>
      <c r="J4541" s="7">
        <v>12945729</v>
      </c>
    </row>
    <row r="4542" spans="1:10" ht="30" customHeight="1" x14ac:dyDescent="0.25">
      <c r="A4542" s="5" t="s">
        <v>1460</v>
      </c>
      <c r="C4542" s="11" t="s">
        <v>9</v>
      </c>
      <c r="D4542" s="11" t="s">
        <v>11</v>
      </c>
      <c r="E4542" s="11" t="s">
        <v>20</v>
      </c>
      <c r="F4542" s="11" t="s">
        <v>12</v>
      </c>
      <c r="G4542" s="131" t="s">
        <v>1461</v>
      </c>
      <c r="H4542" s="131"/>
      <c r="J4542" s="7">
        <v>4618376</v>
      </c>
    </row>
    <row r="4543" spans="1:10" ht="20.100000000000001" customHeight="1" x14ac:dyDescent="0.25">
      <c r="A4543" s="5" t="s">
        <v>1463</v>
      </c>
      <c r="C4543" s="11" t="s">
        <v>9</v>
      </c>
      <c r="D4543" s="11" t="s">
        <v>11</v>
      </c>
      <c r="E4543" s="11" t="s">
        <v>20</v>
      </c>
      <c r="F4543" s="11" t="s">
        <v>12</v>
      </c>
      <c r="G4543" s="131" t="s">
        <v>1464</v>
      </c>
      <c r="H4543" s="131"/>
      <c r="J4543" s="7">
        <v>50112000</v>
      </c>
    </row>
    <row r="4544" spans="1:10" ht="45" customHeight="1" x14ac:dyDescent="0.25">
      <c r="G4544" s="131" t="s">
        <v>5898</v>
      </c>
      <c r="H4544" s="131"/>
    </row>
    <row r="4545" spans="1:10" ht="20.100000000000001" customHeight="1" x14ac:dyDescent="0.25">
      <c r="A4545" s="5" t="s">
        <v>1466</v>
      </c>
      <c r="C4545" s="11" t="s">
        <v>9</v>
      </c>
      <c r="D4545" s="11" t="s">
        <v>11</v>
      </c>
      <c r="E4545" s="11" t="s">
        <v>20</v>
      </c>
      <c r="F4545" s="11" t="s">
        <v>12</v>
      </c>
      <c r="G4545" s="131" t="s">
        <v>1467</v>
      </c>
      <c r="H4545" s="131"/>
      <c r="J4545" s="7">
        <v>200000</v>
      </c>
    </row>
    <row r="4546" spans="1:10" ht="30" customHeight="1" x14ac:dyDescent="0.25">
      <c r="A4546" s="5" t="s">
        <v>1469</v>
      </c>
      <c r="C4546" s="11" t="s">
        <v>9</v>
      </c>
      <c r="D4546" s="11" t="s">
        <v>11</v>
      </c>
      <c r="E4546" s="11" t="s">
        <v>20</v>
      </c>
      <c r="F4546" s="11" t="s">
        <v>12</v>
      </c>
      <c r="G4546" s="131" t="s">
        <v>7132</v>
      </c>
      <c r="H4546" s="131"/>
      <c r="J4546" s="7">
        <v>4072700</v>
      </c>
    </row>
    <row r="4547" spans="1:10" ht="30" customHeight="1" x14ac:dyDescent="0.25">
      <c r="G4547" s="131" t="s">
        <v>5899</v>
      </c>
      <c r="H4547" s="131"/>
    </row>
    <row r="4548" spans="1:10" ht="30" customHeight="1" x14ac:dyDescent="0.25">
      <c r="A4548" s="5" t="s">
        <v>1471</v>
      </c>
      <c r="C4548" s="11" t="s">
        <v>9</v>
      </c>
      <c r="D4548" s="11" t="s">
        <v>11</v>
      </c>
      <c r="E4548" s="11" t="s">
        <v>20</v>
      </c>
      <c r="F4548" s="11" t="s">
        <v>12</v>
      </c>
      <c r="G4548" s="131" t="s">
        <v>7133</v>
      </c>
      <c r="H4548" s="131"/>
      <c r="J4548" s="7">
        <v>86437680</v>
      </c>
    </row>
    <row r="4549" spans="1:10" ht="45" customHeight="1" x14ac:dyDescent="0.25">
      <c r="G4549" s="131" t="s">
        <v>5900</v>
      </c>
      <c r="H4549" s="131"/>
    </row>
    <row r="4550" spans="1:10" ht="20.100000000000001" customHeight="1" x14ac:dyDescent="0.25">
      <c r="A4550" s="6" t="s">
        <v>1490</v>
      </c>
      <c r="B4550" s="6" t="s">
        <v>1491</v>
      </c>
      <c r="J4550" s="8">
        <v>4560000</v>
      </c>
    </row>
    <row r="4551" spans="1:10" ht="20.100000000000001" customHeight="1" x14ac:dyDescent="0.25">
      <c r="A4551" s="5" t="s">
        <v>1496</v>
      </c>
      <c r="C4551" s="11" t="s">
        <v>9</v>
      </c>
      <c r="D4551" s="11" t="s">
        <v>11</v>
      </c>
      <c r="E4551" s="11" t="s">
        <v>20</v>
      </c>
      <c r="F4551" s="11" t="s">
        <v>12</v>
      </c>
      <c r="G4551" s="131" t="s">
        <v>43</v>
      </c>
      <c r="H4551" s="131"/>
      <c r="J4551" s="7">
        <v>500000</v>
      </c>
    </row>
    <row r="4552" spans="1:10" ht="30" customHeight="1" x14ac:dyDescent="0.25">
      <c r="G4552" s="131" t="s">
        <v>5901</v>
      </c>
      <c r="H4552" s="131"/>
    </row>
    <row r="4553" spans="1:10" ht="20.100000000000001" customHeight="1" x14ac:dyDescent="0.25">
      <c r="A4553" s="5" t="s">
        <v>1503</v>
      </c>
      <c r="C4553" s="11" t="s">
        <v>9</v>
      </c>
      <c r="D4553" s="11" t="s">
        <v>11</v>
      </c>
      <c r="E4553" s="11" t="s">
        <v>20</v>
      </c>
      <c r="F4553" s="11" t="s">
        <v>12</v>
      </c>
      <c r="G4553" s="131" t="s">
        <v>44</v>
      </c>
      <c r="H4553" s="131"/>
      <c r="J4553" s="7">
        <v>3960000</v>
      </c>
    </row>
    <row r="4554" spans="1:10" ht="20.100000000000001" customHeight="1" x14ac:dyDescent="0.25">
      <c r="A4554" s="5" t="s">
        <v>1506</v>
      </c>
      <c r="C4554" s="11" t="s">
        <v>9</v>
      </c>
      <c r="D4554" s="11" t="s">
        <v>11</v>
      </c>
      <c r="E4554" s="11" t="s">
        <v>20</v>
      </c>
      <c r="F4554" s="11" t="s">
        <v>12</v>
      </c>
      <c r="G4554" s="131" t="s">
        <v>403</v>
      </c>
      <c r="H4554" s="131"/>
      <c r="J4554" s="7">
        <v>100000</v>
      </c>
    </row>
    <row r="4555" spans="1:10" ht="45" customHeight="1" x14ac:dyDescent="0.25">
      <c r="G4555" s="131" t="s">
        <v>5902</v>
      </c>
      <c r="H4555" s="131"/>
    </row>
    <row r="4556" spans="1:10" ht="20.100000000000001" customHeight="1" x14ac:dyDescent="0.25">
      <c r="A4556" s="6" t="s">
        <v>1508</v>
      </c>
      <c r="B4556" s="6" t="s">
        <v>1509</v>
      </c>
      <c r="J4556" s="10">
        <v>146130000</v>
      </c>
    </row>
    <row r="4557" spans="1:10" ht="20.100000000000001" customHeight="1" x14ac:dyDescent="0.25">
      <c r="A4557" s="6" t="s">
        <v>1256</v>
      </c>
      <c r="B4557" s="6" t="s">
        <v>1511</v>
      </c>
      <c r="J4557" s="9">
        <v>53280000</v>
      </c>
    </row>
    <row r="4558" spans="1:10" ht="20.100000000000001" customHeight="1" x14ac:dyDescent="0.25">
      <c r="A4558" s="5" t="s">
        <v>1513</v>
      </c>
      <c r="C4558" s="11" t="s">
        <v>9</v>
      </c>
      <c r="D4558" s="11" t="s">
        <v>11</v>
      </c>
      <c r="E4558" s="11" t="s">
        <v>20</v>
      </c>
      <c r="F4558" s="11" t="s">
        <v>12</v>
      </c>
      <c r="G4558" s="131" t="s">
        <v>45</v>
      </c>
      <c r="H4558" s="131"/>
      <c r="J4558" s="7">
        <v>49680000</v>
      </c>
    </row>
    <row r="4559" spans="1:10" ht="20.100000000000001" customHeight="1" x14ac:dyDescent="0.25">
      <c r="A4559" s="5" t="s">
        <v>1518</v>
      </c>
      <c r="C4559" s="11" t="s">
        <v>9</v>
      </c>
      <c r="D4559" s="11" t="s">
        <v>11</v>
      </c>
      <c r="E4559" s="11" t="s">
        <v>20</v>
      </c>
      <c r="F4559" s="11" t="s">
        <v>12</v>
      </c>
      <c r="G4559" s="131" t="s">
        <v>7135</v>
      </c>
      <c r="H4559" s="131"/>
      <c r="J4559" s="7">
        <v>3600000</v>
      </c>
    </row>
    <row r="4560" spans="1:10" ht="20.100000000000001" customHeight="1" x14ac:dyDescent="0.25">
      <c r="A4560" s="6" t="s">
        <v>1292</v>
      </c>
      <c r="B4560" s="6" t="s">
        <v>1535</v>
      </c>
      <c r="J4560" s="8">
        <v>1800000</v>
      </c>
    </row>
    <row r="4561" spans="1:10" ht="20.100000000000001" customHeight="1" x14ac:dyDescent="0.25">
      <c r="A4561" s="5" t="s">
        <v>1536</v>
      </c>
      <c r="C4561" s="11" t="s">
        <v>9</v>
      </c>
      <c r="D4561" s="11" t="s">
        <v>11</v>
      </c>
      <c r="E4561" s="11" t="s">
        <v>20</v>
      </c>
      <c r="F4561" s="11" t="s">
        <v>12</v>
      </c>
      <c r="G4561" s="131" t="s">
        <v>1537</v>
      </c>
      <c r="H4561" s="131"/>
      <c r="J4561" s="7">
        <v>200000</v>
      </c>
    </row>
    <row r="4562" spans="1:10" ht="20.100000000000001" customHeight="1" x14ac:dyDescent="0.25">
      <c r="A4562" s="5" t="s">
        <v>1539</v>
      </c>
      <c r="C4562" s="11" t="s">
        <v>9</v>
      </c>
      <c r="D4562" s="11" t="s">
        <v>11</v>
      </c>
      <c r="E4562" s="11" t="s">
        <v>20</v>
      </c>
      <c r="F4562" s="11" t="s">
        <v>12</v>
      </c>
      <c r="G4562" s="131" t="s">
        <v>1540</v>
      </c>
      <c r="H4562" s="131"/>
      <c r="J4562" s="7">
        <v>100000</v>
      </c>
    </row>
    <row r="4563" spans="1:10" ht="20.100000000000001" customHeight="1" x14ac:dyDescent="0.25">
      <c r="A4563" s="5" t="s">
        <v>1542</v>
      </c>
      <c r="C4563" s="11" t="s">
        <v>9</v>
      </c>
      <c r="D4563" s="11" t="s">
        <v>11</v>
      </c>
      <c r="E4563" s="11" t="s">
        <v>20</v>
      </c>
      <c r="F4563" s="11" t="s">
        <v>12</v>
      </c>
      <c r="G4563" s="131" t="s">
        <v>48</v>
      </c>
      <c r="H4563" s="131"/>
      <c r="J4563" s="7">
        <v>100000</v>
      </c>
    </row>
    <row r="4564" spans="1:10" ht="30" customHeight="1" x14ac:dyDescent="0.25">
      <c r="A4564" s="5" t="s">
        <v>1544</v>
      </c>
      <c r="C4564" s="11" t="s">
        <v>9</v>
      </c>
      <c r="D4564" s="11" t="s">
        <v>11</v>
      </c>
      <c r="E4564" s="11" t="s">
        <v>20</v>
      </c>
      <c r="F4564" s="11" t="s">
        <v>12</v>
      </c>
      <c r="G4564" s="131" t="s">
        <v>1545</v>
      </c>
      <c r="H4564" s="131"/>
      <c r="J4564" s="7">
        <v>1000000</v>
      </c>
    </row>
    <row r="4565" spans="1:10" ht="20.100000000000001" customHeight="1" x14ac:dyDescent="0.25">
      <c r="A4565" s="5" t="s">
        <v>1547</v>
      </c>
      <c r="C4565" s="11" t="s">
        <v>9</v>
      </c>
      <c r="D4565" s="11" t="s">
        <v>11</v>
      </c>
      <c r="E4565" s="11" t="s">
        <v>20</v>
      </c>
      <c r="F4565" s="11" t="s">
        <v>12</v>
      </c>
      <c r="G4565" s="131" t="s">
        <v>49</v>
      </c>
      <c r="H4565" s="131"/>
      <c r="J4565" s="7">
        <v>200000</v>
      </c>
    </row>
    <row r="4566" spans="1:10" ht="20.100000000000001" customHeight="1" x14ac:dyDescent="0.25">
      <c r="A4566" s="5" t="s">
        <v>1549</v>
      </c>
      <c r="C4566" s="11" t="s">
        <v>9</v>
      </c>
      <c r="D4566" s="11" t="s">
        <v>11</v>
      </c>
      <c r="E4566" s="11" t="s">
        <v>20</v>
      </c>
      <c r="F4566" s="11" t="s">
        <v>12</v>
      </c>
      <c r="G4566" s="131" t="s">
        <v>1550</v>
      </c>
      <c r="H4566" s="131"/>
      <c r="J4566" s="7">
        <v>100000</v>
      </c>
    </row>
    <row r="4567" spans="1:10" ht="30" customHeight="1" x14ac:dyDescent="0.25">
      <c r="A4567" s="5" t="s">
        <v>1551</v>
      </c>
      <c r="C4567" s="11" t="s">
        <v>9</v>
      </c>
      <c r="D4567" s="11" t="s">
        <v>11</v>
      </c>
      <c r="E4567" s="11" t="s">
        <v>20</v>
      </c>
      <c r="F4567" s="11" t="s">
        <v>12</v>
      </c>
      <c r="G4567" s="131" t="s">
        <v>7136</v>
      </c>
      <c r="H4567" s="131"/>
      <c r="J4567" s="7">
        <v>100000</v>
      </c>
    </row>
    <row r="4568" spans="1:10" ht="20.100000000000001" customHeight="1" x14ac:dyDescent="0.25">
      <c r="A4568" s="6" t="s">
        <v>1318</v>
      </c>
      <c r="B4568" s="6" t="s">
        <v>1553</v>
      </c>
      <c r="J4568" s="8">
        <v>30300000</v>
      </c>
    </row>
    <row r="4569" spans="1:10" ht="20.100000000000001" customHeight="1" x14ac:dyDescent="0.25">
      <c r="A4569" s="5" t="s">
        <v>1555</v>
      </c>
      <c r="C4569" s="11" t="s">
        <v>9</v>
      </c>
      <c r="D4569" s="11" t="s">
        <v>11</v>
      </c>
      <c r="E4569" s="11" t="s">
        <v>20</v>
      </c>
      <c r="F4569" s="11" t="s">
        <v>12</v>
      </c>
      <c r="G4569" s="131" t="s">
        <v>50</v>
      </c>
      <c r="H4569" s="131"/>
      <c r="J4569" s="7">
        <v>300000</v>
      </c>
    </row>
    <row r="4570" spans="1:10" ht="20.100000000000001" customHeight="1" x14ac:dyDescent="0.25">
      <c r="A4570" s="5" t="s">
        <v>1557</v>
      </c>
      <c r="C4570" s="11" t="s">
        <v>9</v>
      </c>
      <c r="D4570" s="11" t="s">
        <v>11</v>
      </c>
      <c r="E4570" s="11" t="s">
        <v>20</v>
      </c>
      <c r="F4570" s="11" t="s">
        <v>12</v>
      </c>
      <c r="G4570" s="131" t="s">
        <v>51</v>
      </c>
      <c r="H4570" s="131"/>
      <c r="J4570" s="7">
        <v>30000000</v>
      </c>
    </row>
    <row r="4571" spans="1:10" ht="30" customHeight="1" x14ac:dyDescent="0.25">
      <c r="G4571" s="131" t="s">
        <v>5903</v>
      </c>
      <c r="H4571" s="131"/>
    </row>
    <row r="4572" spans="1:10" ht="20.100000000000001" customHeight="1" x14ac:dyDescent="0.25">
      <c r="A4572" s="6" t="s">
        <v>1572</v>
      </c>
      <c r="B4572" s="6" t="s">
        <v>1573</v>
      </c>
      <c r="J4572" s="8">
        <v>60750000</v>
      </c>
    </row>
    <row r="4573" spans="1:10" ht="20.100000000000001" customHeight="1" x14ac:dyDescent="0.25">
      <c r="A4573" s="5" t="s">
        <v>1574</v>
      </c>
      <c r="C4573" s="11" t="s">
        <v>9</v>
      </c>
      <c r="D4573" s="11" t="s">
        <v>11</v>
      </c>
      <c r="E4573" s="11" t="s">
        <v>20</v>
      </c>
      <c r="F4573" s="11" t="s">
        <v>12</v>
      </c>
      <c r="G4573" s="131" t="s">
        <v>1575</v>
      </c>
      <c r="H4573" s="131"/>
      <c r="J4573" s="7">
        <v>15150000</v>
      </c>
    </row>
    <row r="4574" spans="1:10" ht="20.100000000000001" customHeight="1" x14ac:dyDescent="0.25">
      <c r="A4574" s="5" t="s">
        <v>1580</v>
      </c>
      <c r="C4574" s="11" t="s">
        <v>9</v>
      </c>
      <c r="D4574" s="11" t="s">
        <v>11</v>
      </c>
      <c r="E4574" s="11" t="s">
        <v>20</v>
      </c>
      <c r="F4574" s="11" t="s">
        <v>12</v>
      </c>
      <c r="G4574" s="131" t="s">
        <v>1581</v>
      </c>
      <c r="H4574" s="131"/>
      <c r="J4574" s="7">
        <v>34000000</v>
      </c>
    </row>
    <row r="4575" spans="1:10" ht="20.100000000000001" customHeight="1" x14ac:dyDescent="0.25">
      <c r="A4575" s="5" t="s">
        <v>1582</v>
      </c>
      <c r="C4575" s="11" t="s">
        <v>9</v>
      </c>
      <c r="D4575" s="11" t="s">
        <v>11</v>
      </c>
      <c r="E4575" s="11" t="s">
        <v>20</v>
      </c>
      <c r="F4575" s="11" t="s">
        <v>12</v>
      </c>
      <c r="G4575" s="131" t="s">
        <v>52</v>
      </c>
      <c r="H4575" s="131"/>
      <c r="J4575" s="7">
        <v>5800000</v>
      </c>
    </row>
    <row r="4576" spans="1:10" ht="20.100000000000001" customHeight="1" x14ac:dyDescent="0.25">
      <c r="A4576" s="5" t="s">
        <v>1584</v>
      </c>
      <c r="C4576" s="11" t="s">
        <v>9</v>
      </c>
      <c r="D4576" s="11" t="s">
        <v>11</v>
      </c>
      <c r="E4576" s="11" t="s">
        <v>20</v>
      </c>
      <c r="F4576" s="11" t="s">
        <v>12</v>
      </c>
      <c r="G4576" s="131" t="s">
        <v>1585</v>
      </c>
      <c r="H4576" s="131"/>
      <c r="J4576" s="7">
        <v>1500000</v>
      </c>
    </row>
    <row r="4577" spans="1:10" ht="20.100000000000001" customHeight="1" x14ac:dyDescent="0.25">
      <c r="A4577" s="5" t="s">
        <v>1587</v>
      </c>
      <c r="C4577" s="11" t="s">
        <v>9</v>
      </c>
      <c r="D4577" s="11" t="s">
        <v>11</v>
      </c>
      <c r="E4577" s="11" t="s">
        <v>20</v>
      </c>
      <c r="F4577" s="11" t="s">
        <v>12</v>
      </c>
      <c r="G4577" s="131" t="s">
        <v>1588</v>
      </c>
      <c r="H4577" s="131"/>
      <c r="J4577" s="7">
        <v>300000</v>
      </c>
    </row>
    <row r="4578" spans="1:10" ht="20.100000000000001" customHeight="1" x14ac:dyDescent="0.25">
      <c r="A4578" s="5" t="s">
        <v>1593</v>
      </c>
      <c r="C4578" s="11" t="s">
        <v>9</v>
      </c>
      <c r="D4578" s="11" t="s">
        <v>11</v>
      </c>
      <c r="E4578" s="11" t="s">
        <v>20</v>
      </c>
      <c r="F4578" s="11" t="s">
        <v>12</v>
      </c>
      <c r="G4578" s="131" t="s">
        <v>1594</v>
      </c>
      <c r="H4578" s="131"/>
      <c r="J4578" s="7">
        <v>4000000</v>
      </c>
    </row>
    <row r="4579" spans="1:10" ht="20.100000000000001" customHeight="1" x14ac:dyDescent="0.25">
      <c r="A4579" s="6" t="s">
        <v>1714</v>
      </c>
      <c r="B4579" s="6" t="s">
        <v>1715</v>
      </c>
      <c r="J4579" s="10">
        <v>188825266</v>
      </c>
    </row>
    <row r="4580" spans="1:10" ht="20.100000000000001" customHeight="1" x14ac:dyDescent="0.25">
      <c r="A4580" s="6" t="s">
        <v>1716</v>
      </c>
      <c r="B4580" s="6" t="s">
        <v>1717</v>
      </c>
      <c r="J4580" s="9">
        <v>113825266</v>
      </c>
    </row>
    <row r="4581" spans="1:10" ht="20.100000000000001" customHeight="1" x14ac:dyDescent="0.25">
      <c r="A4581" s="5" t="s">
        <v>1720</v>
      </c>
      <c r="C4581" s="11" t="s">
        <v>16</v>
      </c>
      <c r="D4581" s="11" t="s">
        <v>53</v>
      </c>
      <c r="E4581" s="11" t="s">
        <v>20</v>
      </c>
      <c r="F4581" s="11" t="s">
        <v>12</v>
      </c>
      <c r="G4581" s="131" t="s">
        <v>54</v>
      </c>
      <c r="H4581" s="131"/>
      <c r="J4581" s="7">
        <v>29925266</v>
      </c>
    </row>
    <row r="4582" spans="1:10" ht="30" customHeight="1" x14ac:dyDescent="0.25">
      <c r="G4582" s="131" t="s">
        <v>5904</v>
      </c>
      <c r="H4582" s="131"/>
    </row>
    <row r="4583" spans="1:10" ht="20.100000000000001" customHeight="1" x14ac:dyDescent="0.25">
      <c r="A4583" s="5" t="s">
        <v>1721</v>
      </c>
      <c r="C4583" s="11" t="s">
        <v>16</v>
      </c>
      <c r="D4583" s="11" t="s">
        <v>53</v>
      </c>
      <c r="E4583" s="11" t="s">
        <v>20</v>
      </c>
      <c r="F4583" s="11" t="s">
        <v>12</v>
      </c>
      <c r="G4583" s="131" t="s">
        <v>1722</v>
      </c>
      <c r="H4583" s="131"/>
      <c r="J4583" s="7">
        <v>19000000</v>
      </c>
    </row>
    <row r="4584" spans="1:10" ht="30" customHeight="1" x14ac:dyDescent="0.25">
      <c r="G4584" s="131" t="s">
        <v>5899</v>
      </c>
      <c r="H4584" s="131"/>
    </row>
    <row r="4585" spans="1:10" ht="20.100000000000001" customHeight="1" x14ac:dyDescent="0.25">
      <c r="A4585" s="5" t="s">
        <v>1723</v>
      </c>
      <c r="C4585" s="11" t="s">
        <v>16</v>
      </c>
      <c r="D4585" s="11" t="s">
        <v>53</v>
      </c>
      <c r="E4585" s="11" t="s">
        <v>20</v>
      </c>
      <c r="F4585" s="11" t="s">
        <v>12</v>
      </c>
      <c r="G4585" s="131" t="s">
        <v>55</v>
      </c>
      <c r="H4585" s="131"/>
      <c r="J4585" s="7">
        <v>10000000</v>
      </c>
    </row>
    <row r="4586" spans="1:10" ht="20.100000000000001" customHeight="1" x14ac:dyDescent="0.25">
      <c r="A4586" s="5" t="s">
        <v>1724</v>
      </c>
      <c r="C4586" s="11" t="s">
        <v>16</v>
      </c>
      <c r="D4586" s="11" t="s">
        <v>53</v>
      </c>
      <c r="E4586" s="11" t="s">
        <v>20</v>
      </c>
      <c r="F4586" s="11" t="s">
        <v>12</v>
      </c>
      <c r="G4586" s="131" t="s">
        <v>7146</v>
      </c>
      <c r="H4586" s="131"/>
      <c r="J4586" s="7">
        <v>23400000</v>
      </c>
    </row>
    <row r="4587" spans="1:10" ht="30" customHeight="1" x14ac:dyDescent="0.25">
      <c r="G4587" s="131" t="s">
        <v>5905</v>
      </c>
      <c r="H4587" s="131"/>
    </row>
    <row r="4588" spans="1:10" ht="20.100000000000001" customHeight="1" x14ac:dyDescent="0.25">
      <c r="A4588" s="5" t="s">
        <v>1725</v>
      </c>
      <c r="C4588" s="11" t="s">
        <v>16</v>
      </c>
      <c r="D4588" s="11" t="s">
        <v>53</v>
      </c>
      <c r="E4588" s="11" t="s">
        <v>20</v>
      </c>
      <c r="F4588" s="11" t="s">
        <v>12</v>
      </c>
      <c r="G4588" s="131" t="s">
        <v>1726</v>
      </c>
      <c r="H4588" s="131"/>
      <c r="J4588" s="7">
        <v>2500000</v>
      </c>
    </row>
    <row r="4589" spans="1:10" ht="20.100000000000001" customHeight="1" x14ac:dyDescent="0.25">
      <c r="A4589" s="5" t="s">
        <v>1729</v>
      </c>
      <c r="C4589" s="11" t="s">
        <v>16</v>
      </c>
      <c r="D4589" s="11" t="s">
        <v>53</v>
      </c>
      <c r="E4589" s="11" t="s">
        <v>20</v>
      </c>
      <c r="F4589" s="11" t="s">
        <v>12</v>
      </c>
      <c r="G4589" s="131" t="s">
        <v>7147</v>
      </c>
      <c r="H4589" s="131"/>
      <c r="J4589" s="7">
        <v>29000000</v>
      </c>
    </row>
    <row r="4590" spans="1:10" ht="30" customHeight="1" x14ac:dyDescent="0.25">
      <c r="G4590" s="131" t="s">
        <v>4590</v>
      </c>
      <c r="H4590" s="131"/>
    </row>
    <row r="4591" spans="1:10" ht="20.100000000000001" customHeight="1" x14ac:dyDescent="0.25">
      <c r="A4591" s="6" t="s">
        <v>1730</v>
      </c>
      <c r="B4591" s="6" t="s">
        <v>1731</v>
      </c>
      <c r="J4591" s="8">
        <v>20000000</v>
      </c>
    </row>
    <row r="4592" spans="1:10" ht="20.100000000000001" customHeight="1" x14ac:dyDescent="0.25">
      <c r="A4592" s="5" t="s">
        <v>1732</v>
      </c>
      <c r="C4592" s="11" t="s">
        <v>16</v>
      </c>
      <c r="D4592" s="11" t="s">
        <v>4820</v>
      </c>
      <c r="E4592" s="11" t="s">
        <v>20</v>
      </c>
      <c r="F4592" s="11" t="s">
        <v>12</v>
      </c>
      <c r="G4592" s="131" t="s">
        <v>87</v>
      </c>
      <c r="H4592" s="131"/>
      <c r="J4592" s="7">
        <v>20000000</v>
      </c>
    </row>
    <row r="4593" spans="1:10" ht="45" customHeight="1" x14ac:dyDescent="0.25">
      <c r="G4593" s="131" t="s">
        <v>5906</v>
      </c>
      <c r="H4593" s="131"/>
    </row>
    <row r="4594" spans="1:10" ht="20.100000000000001" customHeight="1" x14ac:dyDescent="0.25">
      <c r="A4594" s="6" t="s">
        <v>1751</v>
      </c>
      <c r="B4594" s="6" t="s">
        <v>1752</v>
      </c>
      <c r="J4594" s="8">
        <v>55000000</v>
      </c>
    </row>
    <row r="4595" spans="1:10" ht="20.100000000000001" customHeight="1" x14ac:dyDescent="0.25">
      <c r="A4595" s="5" t="s">
        <v>1757</v>
      </c>
      <c r="C4595" s="11" t="s">
        <v>16</v>
      </c>
      <c r="D4595" s="11" t="s">
        <v>56</v>
      </c>
      <c r="E4595" s="11" t="s">
        <v>20</v>
      </c>
      <c r="F4595" s="11" t="s">
        <v>12</v>
      </c>
      <c r="G4595" s="131" t="s">
        <v>57</v>
      </c>
      <c r="H4595" s="131"/>
      <c r="J4595" s="7">
        <v>55000000</v>
      </c>
    </row>
    <row r="4596" spans="1:10" ht="30" customHeight="1" x14ac:dyDescent="0.25">
      <c r="G4596" s="131" t="s">
        <v>5907</v>
      </c>
      <c r="H4596" s="131"/>
    </row>
    <row r="4597" spans="1:10" ht="20.100000000000001" customHeight="1" x14ac:dyDescent="0.25">
      <c r="A4597" s="6" t="s">
        <v>1759</v>
      </c>
      <c r="B4597" s="6" t="s">
        <v>1760</v>
      </c>
      <c r="J4597" s="10">
        <v>572279515</v>
      </c>
    </row>
    <row r="4598" spans="1:10" ht="20.100000000000001" customHeight="1" x14ac:dyDescent="0.25">
      <c r="A4598" s="6" t="s">
        <v>1761</v>
      </c>
      <c r="B4598" s="6" t="s">
        <v>1762</v>
      </c>
      <c r="J4598" s="12">
        <v>164499698</v>
      </c>
    </row>
    <row r="4599" spans="1:10" ht="20.100000000000001" customHeight="1" x14ac:dyDescent="0.25">
      <c r="A4599" s="6" t="s">
        <v>1767</v>
      </c>
      <c r="B4599" s="6" t="s">
        <v>7149</v>
      </c>
      <c r="J4599" s="9">
        <v>164499698</v>
      </c>
    </row>
    <row r="4600" spans="1:10" ht="20.100000000000001" customHeight="1" x14ac:dyDescent="0.25">
      <c r="A4600" s="5" t="s">
        <v>1767</v>
      </c>
      <c r="C4600" s="11" t="s">
        <v>9</v>
      </c>
      <c r="D4600" s="11" t="s">
        <v>41</v>
      </c>
      <c r="E4600" s="11" t="s">
        <v>20</v>
      </c>
      <c r="F4600" s="11" t="s">
        <v>1881</v>
      </c>
      <c r="G4600" s="131" t="s">
        <v>21</v>
      </c>
      <c r="H4600" s="131"/>
      <c r="J4600" s="7">
        <v>114951596</v>
      </c>
    </row>
    <row r="4601" spans="1:10" ht="60" customHeight="1" x14ac:dyDescent="0.25">
      <c r="G4601" s="131" t="s">
        <v>4802</v>
      </c>
      <c r="H4601" s="131"/>
    </row>
    <row r="4602" spans="1:10" ht="20.100000000000001" customHeight="1" x14ac:dyDescent="0.25">
      <c r="G4602" s="131" t="s">
        <v>2101</v>
      </c>
      <c r="H4602" s="131"/>
    </row>
    <row r="4603" spans="1:10" ht="20.100000000000001" customHeight="1" x14ac:dyDescent="0.25">
      <c r="A4603" s="5" t="s">
        <v>1767</v>
      </c>
      <c r="C4603" s="11" t="s">
        <v>9</v>
      </c>
      <c r="D4603" s="11" t="s">
        <v>41</v>
      </c>
      <c r="E4603" s="11" t="s">
        <v>20</v>
      </c>
      <c r="F4603" s="11" t="s">
        <v>1278</v>
      </c>
      <c r="G4603" s="131" t="s">
        <v>21</v>
      </c>
      <c r="H4603" s="131"/>
      <c r="J4603" s="7">
        <v>49548102</v>
      </c>
    </row>
    <row r="4604" spans="1:10" ht="60" customHeight="1" x14ac:dyDescent="0.25">
      <c r="G4604" s="131" t="s">
        <v>4803</v>
      </c>
      <c r="H4604" s="131"/>
    </row>
    <row r="4605" spans="1:10" ht="20.100000000000001" customHeight="1" x14ac:dyDescent="0.25">
      <c r="G4605" s="131" t="s">
        <v>2101</v>
      </c>
      <c r="H4605" s="131"/>
    </row>
    <row r="4606" spans="1:10" ht="20.100000000000001" customHeight="1" x14ac:dyDescent="0.25">
      <c r="A4606" s="6" t="s">
        <v>1784</v>
      </c>
      <c r="B4606" s="6" t="s">
        <v>1785</v>
      </c>
      <c r="J4606" s="8">
        <v>335000000</v>
      </c>
    </row>
    <row r="4607" spans="1:10" ht="20.100000000000001" customHeight="1" x14ac:dyDescent="0.25">
      <c r="A4607" s="5" t="s">
        <v>1786</v>
      </c>
      <c r="C4607" s="11" t="s">
        <v>9</v>
      </c>
      <c r="D4607" s="11" t="s">
        <v>59</v>
      </c>
      <c r="E4607" s="11" t="s">
        <v>20</v>
      </c>
      <c r="F4607" s="11" t="s">
        <v>12</v>
      </c>
      <c r="G4607" s="131" t="s">
        <v>61</v>
      </c>
      <c r="H4607" s="131"/>
      <c r="J4607" s="7">
        <v>200000000</v>
      </c>
    </row>
    <row r="4608" spans="1:10" ht="20.100000000000001" customHeight="1" x14ac:dyDescent="0.25">
      <c r="A4608" s="5" t="s">
        <v>1792</v>
      </c>
      <c r="C4608" s="11" t="s">
        <v>9</v>
      </c>
      <c r="D4608" s="11" t="s">
        <v>59</v>
      </c>
      <c r="E4608" s="11" t="s">
        <v>20</v>
      </c>
      <c r="F4608" s="11" t="s">
        <v>12</v>
      </c>
      <c r="G4608" s="131" t="s">
        <v>7156</v>
      </c>
      <c r="H4608" s="131"/>
      <c r="J4608" s="7">
        <v>135000000</v>
      </c>
    </row>
    <row r="4609" spans="1:10" ht="30" customHeight="1" x14ac:dyDescent="0.25">
      <c r="G4609" s="131" t="s">
        <v>5908</v>
      </c>
      <c r="H4609" s="131"/>
    </row>
    <row r="4610" spans="1:10" ht="20.100000000000001" customHeight="1" x14ac:dyDescent="0.25">
      <c r="A4610" s="6" t="s">
        <v>1803</v>
      </c>
      <c r="B4610" s="6" t="s">
        <v>3416</v>
      </c>
      <c r="J4610" s="8">
        <v>100000</v>
      </c>
    </row>
    <row r="4611" spans="1:10" ht="20.100000000000001" customHeight="1" x14ac:dyDescent="0.25">
      <c r="A4611" s="5" t="s">
        <v>1804</v>
      </c>
      <c r="C4611" s="11" t="s">
        <v>9</v>
      </c>
      <c r="D4611" s="11" t="s">
        <v>59</v>
      </c>
      <c r="E4611" s="11" t="s">
        <v>20</v>
      </c>
      <c r="F4611" s="11" t="s">
        <v>12</v>
      </c>
      <c r="G4611" s="131" t="s">
        <v>62</v>
      </c>
      <c r="H4611" s="131"/>
      <c r="J4611" s="7">
        <v>100000</v>
      </c>
    </row>
    <row r="4612" spans="1:10" ht="75" customHeight="1" x14ac:dyDescent="0.25">
      <c r="G4612" s="131" t="s">
        <v>5885</v>
      </c>
      <c r="H4612" s="131"/>
    </row>
    <row r="4613" spans="1:10" ht="20.100000000000001" customHeight="1" x14ac:dyDescent="0.25">
      <c r="A4613" s="6" t="s">
        <v>1806</v>
      </c>
      <c r="B4613" s="6" t="s">
        <v>1807</v>
      </c>
      <c r="J4613" s="10">
        <v>72679817</v>
      </c>
    </row>
    <row r="4614" spans="1:10" ht="20.100000000000001" customHeight="1" x14ac:dyDescent="0.25">
      <c r="A4614" s="6" t="s">
        <v>1808</v>
      </c>
      <c r="B4614" s="6" t="s">
        <v>1809</v>
      </c>
      <c r="J4614" s="9">
        <v>72679817</v>
      </c>
    </row>
    <row r="4615" spans="1:10" ht="30" customHeight="1" x14ac:dyDescent="0.25">
      <c r="A4615" s="5" t="s">
        <v>1808</v>
      </c>
      <c r="C4615" s="11" t="s">
        <v>9</v>
      </c>
      <c r="D4615" s="11" t="s">
        <v>4821</v>
      </c>
      <c r="E4615" s="11" t="s">
        <v>20</v>
      </c>
      <c r="F4615" s="11" t="s">
        <v>1886</v>
      </c>
      <c r="G4615" s="131" t="s">
        <v>462</v>
      </c>
      <c r="H4615" s="131"/>
      <c r="J4615" s="7">
        <v>30092892</v>
      </c>
    </row>
    <row r="4616" spans="1:10" ht="45" customHeight="1" x14ac:dyDescent="0.25">
      <c r="G4616" s="131" t="s">
        <v>5909</v>
      </c>
      <c r="H4616" s="131"/>
    </row>
    <row r="4617" spans="1:10" ht="20.100000000000001" customHeight="1" x14ac:dyDescent="0.25">
      <c r="G4617" s="131" t="s">
        <v>4910</v>
      </c>
      <c r="H4617" s="131"/>
    </row>
    <row r="4618" spans="1:10" ht="30" customHeight="1" x14ac:dyDescent="0.25">
      <c r="A4618" s="5" t="s">
        <v>1808</v>
      </c>
      <c r="C4618" s="11" t="s">
        <v>9</v>
      </c>
      <c r="D4618" s="11" t="s">
        <v>4821</v>
      </c>
      <c r="E4618" s="11" t="s">
        <v>20</v>
      </c>
      <c r="F4618" s="11" t="s">
        <v>1988</v>
      </c>
      <c r="G4618" s="131" t="s">
        <v>460</v>
      </c>
      <c r="H4618" s="131"/>
      <c r="J4618" s="7">
        <v>9783484</v>
      </c>
    </row>
    <row r="4619" spans="1:10" ht="90" customHeight="1" x14ac:dyDescent="0.25">
      <c r="G4619" s="131" t="s">
        <v>7230</v>
      </c>
      <c r="H4619" s="131"/>
    </row>
    <row r="4620" spans="1:10" ht="20.100000000000001" customHeight="1" x14ac:dyDescent="0.25">
      <c r="G4620" s="131" t="s">
        <v>4910</v>
      </c>
      <c r="H4620" s="131"/>
    </row>
    <row r="4621" spans="1:10" ht="30" customHeight="1" x14ac:dyDescent="0.25">
      <c r="A4621" s="5" t="s">
        <v>1808</v>
      </c>
      <c r="C4621" s="11" t="s">
        <v>9</v>
      </c>
      <c r="D4621" s="11" t="s">
        <v>4821</v>
      </c>
      <c r="E4621" s="11" t="s">
        <v>20</v>
      </c>
      <c r="F4621" s="11" t="s">
        <v>1989</v>
      </c>
      <c r="G4621" s="131" t="s">
        <v>4526</v>
      </c>
      <c r="H4621" s="131"/>
      <c r="J4621" s="7">
        <v>32803441</v>
      </c>
    </row>
    <row r="4622" spans="1:10" ht="75" customHeight="1" x14ac:dyDescent="0.25">
      <c r="G4622" s="131" t="s">
        <v>7231</v>
      </c>
      <c r="H4622" s="131"/>
    </row>
    <row r="4623" spans="1:10" ht="20.100000000000001" customHeight="1" x14ac:dyDescent="0.25">
      <c r="G4623" s="131" t="s">
        <v>4910</v>
      </c>
      <c r="H4623" s="131"/>
    </row>
    <row r="4624" spans="1:10" ht="20.100000000000001" customHeight="1" x14ac:dyDescent="0.25">
      <c r="A4624" s="6" t="s">
        <v>1867</v>
      </c>
      <c r="B4624" s="6" t="s">
        <v>1868</v>
      </c>
      <c r="J4624" s="10">
        <v>5000000</v>
      </c>
    </row>
    <row r="4625" spans="1:10" ht="20.100000000000001" customHeight="1" x14ac:dyDescent="0.25">
      <c r="A4625" s="6" t="s">
        <v>1869</v>
      </c>
      <c r="B4625" s="6" t="s">
        <v>1870</v>
      </c>
      <c r="J4625" s="9">
        <v>5000000</v>
      </c>
    </row>
    <row r="4626" spans="1:10" ht="20.100000000000001" customHeight="1" x14ac:dyDescent="0.25">
      <c r="A4626" s="5" t="s">
        <v>1871</v>
      </c>
      <c r="C4626" s="11" t="s">
        <v>9</v>
      </c>
      <c r="D4626" s="11" t="s">
        <v>11</v>
      </c>
      <c r="E4626" s="11" t="s">
        <v>20</v>
      </c>
      <c r="F4626" s="11" t="s">
        <v>12</v>
      </c>
      <c r="G4626" s="131" t="s">
        <v>101</v>
      </c>
      <c r="H4626" s="131"/>
      <c r="J4626" s="7">
        <v>5000000</v>
      </c>
    </row>
    <row r="4627" spans="1:10" ht="60" customHeight="1" x14ac:dyDescent="0.25">
      <c r="G4627" s="131" t="s">
        <v>5912</v>
      </c>
      <c r="H4627" s="131"/>
    </row>
    <row r="4629" spans="1:10" x14ac:dyDescent="0.25">
      <c r="A4629" s="13" t="s">
        <v>4913</v>
      </c>
    </row>
    <row r="4631" spans="1:10" x14ac:dyDescent="0.25">
      <c r="A4631" s="132" t="s">
        <v>2092</v>
      </c>
      <c r="B4631" s="132"/>
      <c r="C4631" s="132"/>
      <c r="D4631" s="132"/>
      <c r="E4631" s="132"/>
      <c r="F4631" s="132"/>
      <c r="G4631" s="132"/>
      <c r="H4631" s="132"/>
      <c r="I4631" s="132"/>
      <c r="J4631" s="132"/>
    </row>
    <row r="4633" spans="1:10" x14ac:dyDescent="0.25">
      <c r="D4633" s="6" t="s">
        <v>2140</v>
      </c>
      <c r="E4633" s="6" t="s">
        <v>2100</v>
      </c>
    </row>
    <row r="4634" spans="1:10" ht="15.75" thickBot="1" x14ac:dyDescent="0.3">
      <c r="F4634" s="6" t="s">
        <v>2103</v>
      </c>
      <c r="J4634" s="14">
        <v>19655300628</v>
      </c>
    </row>
    <row r="4635" spans="1:10" x14ac:dyDescent="0.25">
      <c r="D4635" s="5" t="s">
        <v>9</v>
      </c>
      <c r="E4635" s="5" t="s">
        <v>2139</v>
      </c>
      <c r="J4635" s="7">
        <v>17571763497</v>
      </c>
    </row>
    <row r="4636" spans="1:10" x14ac:dyDescent="0.25">
      <c r="D4636" s="5" t="s">
        <v>16</v>
      </c>
      <c r="E4636" s="5" t="s">
        <v>2145</v>
      </c>
      <c r="J4636" s="7">
        <v>2083537131</v>
      </c>
    </row>
    <row r="4639" spans="1:10" x14ac:dyDescent="0.25">
      <c r="A4639" s="132" t="s">
        <v>2091</v>
      </c>
      <c r="B4639" s="132"/>
      <c r="C4639" s="132"/>
      <c r="D4639" s="132"/>
      <c r="E4639" s="132"/>
      <c r="F4639" s="132"/>
      <c r="G4639" s="132"/>
      <c r="H4639" s="132"/>
      <c r="I4639" s="132"/>
      <c r="J4639" s="132"/>
    </row>
    <row r="4640" spans="1:10" x14ac:dyDescent="0.25">
      <c r="A4640" s="86" t="s">
        <v>2097</v>
      </c>
      <c r="C4640" s="86" t="s">
        <v>2098</v>
      </c>
      <c r="D4640" s="86" t="s">
        <v>3</v>
      </c>
      <c r="E4640" s="86" t="s">
        <v>2099</v>
      </c>
      <c r="F4640" s="86" t="s">
        <v>1880</v>
      </c>
      <c r="G4640" s="6" t="s">
        <v>2100</v>
      </c>
      <c r="J4640" s="86" t="s">
        <v>8713</v>
      </c>
    </row>
    <row r="4642" spans="1:10" ht="15.75" thickBot="1" x14ac:dyDescent="0.3">
      <c r="G4642" s="13" t="s">
        <v>2103</v>
      </c>
      <c r="J4642" s="14">
        <v>19655300628</v>
      </c>
    </row>
    <row r="4643" spans="1:10" ht="20.100000000000001" customHeight="1" x14ac:dyDescent="0.25">
      <c r="A4643" s="6" t="s">
        <v>1232</v>
      </c>
      <c r="B4643" s="6" t="s">
        <v>1233</v>
      </c>
      <c r="J4643" s="10">
        <v>14954256600</v>
      </c>
    </row>
    <row r="4644" spans="1:10" ht="20.100000000000001" customHeight="1" x14ac:dyDescent="0.25">
      <c r="A4644" s="6" t="s">
        <v>9</v>
      </c>
      <c r="B4644" s="6" t="s">
        <v>1237</v>
      </c>
      <c r="J4644" s="9">
        <v>5141744738</v>
      </c>
    </row>
    <row r="4645" spans="1:10" ht="20.100000000000001" customHeight="1" x14ac:dyDescent="0.25">
      <c r="A4645" s="5" t="s">
        <v>1240</v>
      </c>
      <c r="C4645" s="11" t="s">
        <v>9</v>
      </c>
      <c r="D4645" s="11" t="s">
        <v>10</v>
      </c>
      <c r="E4645" s="11" t="s">
        <v>20</v>
      </c>
      <c r="F4645" s="11" t="s">
        <v>12</v>
      </c>
      <c r="G4645" s="131" t="s">
        <v>7116</v>
      </c>
      <c r="H4645" s="131"/>
      <c r="J4645" s="7">
        <v>5096218326</v>
      </c>
    </row>
    <row r="4646" spans="1:10" ht="20.100000000000001" customHeight="1" x14ac:dyDescent="0.25">
      <c r="A4646" s="5" t="s">
        <v>1247</v>
      </c>
      <c r="C4646" s="11" t="s">
        <v>9</v>
      </c>
      <c r="D4646" s="11" t="s">
        <v>10</v>
      </c>
      <c r="E4646" s="11" t="s">
        <v>20</v>
      </c>
      <c r="F4646" s="11" t="s">
        <v>12</v>
      </c>
      <c r="G4646" s="131" t="s">
        <v>449</v>
      </c>
      <c r="H4646" s="131"/>
      <c r="J4646" s="7">
        <v>45526412</v>
      </c>
    </row>
    <row r="4647" spans="1:10" ht="20.100000000000001" customHeight="1" x14ac:dyDescent="0.25">
      <c r="A4647" s="6" t="s">
        <v>1257</v>
      </c>
      <c r="B4647" s="6" t="s">
        <v>1258</v>
      </c>
      <c r="J4647" s="8">
        <v>210644254</v>
      </c>
    </row>
    <row r="4648" spans="1:10" ht="20.100000000000001" customHeight="1" x14ac:dyDescent="0.25">
      <c r="A4648" s="5" t="s">
        <v>1261</v>
      </c>
      <c r="C4648" s="11" t="s">
        <v>9</v>
      </c>
      <c r="D4648" s="11" t="s">
        <v>10</v>
      </c>
      <c r="E4648" s="11" t="s">
        <v>20</v>
      </c>
      <c r="F4648" s="11" t="s">
        <v>12</v>
      </c>
      <c r="G4648" s="131" t="s">
        <v>13</v>
      </c>
      <c r="H4648" s="131"/>
      <c r="J4648" s="7">
        <v>204200000</v>
      </c>
    </row>
    <row r="4649" spans="1:10" ht="20.100000000000001" customHeight="1" x14ac:dyDescent="0.25">
      <c r="A4649" s="5" t="s">
        <v>1265</v>
      </c>
      <c r="C4649" s="11" t="s">
        <v>9</v>
      </c>
      <c r="D4649" s="11" t="s">
        <v>10</v>
      </c>
      <c r="E4649" s="11" t="s">
        <v>20</v>
      </c>
      <c r="F4649" s="11" t="s">
        <v>12</v>
      </c>
      <c r="G4649" s="131" t="s">
        <v>14</v>
      </c>
      <c r="H4649" s="131"/>
      <c r="J4649" s="7">
        <v>6444254</v>
      </c>
    </row>
    <row r="4650" spans="1:10" ht="20.100000000000001" customHeight="1" x14ac:dyDescent="0.25">
      <c r="A4650" s="6" t="s">
        <v>1279</v>
      </c>
      <c r="B4650" s="6" t="s">
        <v>1280</v>
      </c>
      <c r="J4650" s="8">
        <v>7330650912</v>
      </c>
    </row>
    <row r="4651" spans="1:10" ht="20.100000000000001" customHeight="1" x14ac:dyDescent="0.25">
      <c r="A4651" s="5" t="s">
        <v>1282</v>
      </c>
      <c r="C4651" s="11" t="s">
        <v>9</v>
      </c>
      <c r="D4651" s="11" t="s">
        <v>10</v>
      </c>
      <c r="E4651" s="11" t="s">
        <v>20</v>
      </c>
      <c r="F4651" s="11" t="s">
        <v>12</v>
      </c>
      <c r="G4651" s="131" t="s">
        <v>1283</v>
      </c>
      <c r="H4651" s="131"/>
      <c r="J4651" s="7">
        <v>1749773738</v>
      </c>
    </row>
    <row r="4652" spans="1:10" ht="20.100000000000001" customHeight="1" x14ac:dyDescent="0.25">
      <c r="A4652" s="5" t="s">
        <v>1286</v>
      </c>
      <c r="C4652" s="11" t="s">
        <v>9</v>
      </c>
      <c r="D4652" s="11" t="s">
        <v>10</v>
      </c>
      <c r="E4652" s="11" t="s">
        <v>20</v>
      </c>
      <c r="F4652" s="11" t="s">
        <v>12</v>
      </c>
      <c r="G4652" s="131" t="s">
        <v>1287</v>
      </c>
      <c r="H4652" s="131"/>
      <c r="J4652" s="7">
        <v>3023642500</v>
      </c>
    </row>
    <row r="4653" spans="1:10" ht="20.100000000000001" customHeight="1" x14ac:dyDescent="0.25">
      <c r="A4653" s="5" t="s">
        <v>1290</v>
      </c>
      <c r="C4653" s="11" t="s">
        <v>16</v>
      </c>
      <c r="D4653" s="11" t="s">
        <v>10</v>
      </c>
      <c r="E4653" s="11" t="s">
        <v>20</v>
      </c>
      <c r="F4653" s="11" t="s">
        <v>12</v>
      </c>
      <c r="G4653" s="131" t="s">
        <v>17</v>
      </c>
      <c r="H4653" s="131"/>
      <c r="J4653" s="7">
        <v>979141531</v>
      </c>
    </row>
    <row r="4654" spans="1:10" ht="20.100000000000001" customHeight="1" x14ac:dyDescent="0.25">
      <c r="A4654" s="5" t="s">
        <v>1293</v>
      </c>
      <c r="C4654" s="11" t="s">
        <v>9</v>
      </c>
      <c r="D4654" s="11" t="s">
        <v>10</v>
      </c>
      <c r="E4654" s="11" t="s">
        <v>20</v>
      </c>
      <c r="F4654" s="11" t="s">
        <v>12</v>
      </c>
      <c r="G4654" s="131" t="s">
        <v>18</v>
      </c>
      <c r="H4654" s="131"/>
      <c r="J4654" s="7">
        <v>857494977</v>
      </c>
    </row>
    <row r="4655" spans="1:10" ht="20.100000000000001" customHeight="1" x14ac:dyDescent="0.25">
      <c r="A4655" s="5" t="s">
        <v>1296</v>
      </c>
      <c r="C4655" s="11" t="s">
        <v>9</v>
      </c>
      <c r="D4655" s="11" t="s">
        <v>10</v>
      </c>
      <c r="E4655" s="11" t="s">
        <v>20</v>
      </c>
      <c r="F4655" s="11" t="s">
        <v>12</v>
      </c>
      <c r="G4655" s="131" t="s">
        <v>19</v>
      </c>
      <c r="H4655" s="131"/>
      <c r="J4655" s="7">
        <v>720598166</v>
      </c>
    </row>
    <row r="4656" spans="1:10" ht="20.100000000000001" customHeight="1" x14ac:dyDescent="0.25">
      <c r="A4656" s="6" t="s">
        <v>1299</v>
      </c>
      <c r="B4656" s="6" t="s">
        <v>1300</v>
      </c>
      <c r="J4656" s="10">
        <v>1145595592</v>
      </c>
    </row>
    <row r="4657" spans="1:10" ht="20.100000000000001" customHeight="1" x14ac:dyDescent="0.25">
      <c r="A4657" s="6" t="s">
        <v>1303</v>
      </c>
      <c r="B4657" s="6" t="s">
        <v>7118</v>
      </c>
      <c r="J4657" s="9">
        <v>1086847100</v>
      </c>
    </row>
    <row r="4658" spans="1:10" ht="20.100000000000001" customHeight="1" x14ac:dyDescent="0.25">
      <c r="A4658" s="5" t="s">
        <v>1303</v>
      </c>
      <c r="C4658" s="11" t="s">
        <v>9</v>
      </c>
      <c r="D4658" s="11" t="s">
        <v>20</v>
      </c>
      <c r="E4658" s="11" t="s">
        <v>20</v>
      </c>
      <c r="F4658" s="11" t="s">
        <v>1881</v>
      </c>
      <c r="G4658" s="131" t="s">
        <v>21</v>
      </c>
      <c r="H4658" s="131"/>
      <c r="J4658" s="7">
        <v>1086847100</v>
      </c>
    </row>
    <row r="4659" spans="1:10" ht="60" customHeight="1" x14ac:dyDescent="0.25">
      <c r="G4659" s="131" t="s">
        <v>4797</v>
      </c>
      <c r="H4659" s="131"/>
    </row>
    <row r="4660" spans="1:10" ht="20.100000000000001" customHeight="1" x14ac:dyDescent="0.25">
      <c r="G4660" s="131" t="s">
        <v>2101</v>
      </c>
      <c r="H4660" s="131"/>
    </row>
    <row r="4661" spans="1:10" ht="20.100000000000001" customHeight="1" x14ac:dyDescent="0.25">
      <c r="A4661" s="6" t="s">
        <v>1316</v>
      </c>
      <c r="B4661" s="6" t="s">
        <v>7122</v>
      </c>
      <c r="J4661" s="8">
        <v>58748492</v>
      </c>
    </row>
    <row r="4662" spans="1:10" ht="20.100000000000001" customHeight="1" x14ac:dyDescent="0.25">
      <c r="A4662" s="5" t="s">
        <v>1316</v>
      </c>
      <c r="C4662" s="11" t="s">
        <v>9</v>
      </c>
      <c r="D4662" s="11" t="s">
        <v>20</v>
      </c>
      <c r="E4662" s="11" t="s">
        <v>20</v>
      </c>
      <c r="F4662" s="11" t="s">
        <v>1881</v>
      </c>
      <c r="G4662" s="131" t="s">
        <v>23</v>
      </c>
      <c r="H4662" s="131"/>
      <c r="J4662" s="7">
        <v>58748492</v>
      </c>
    </row>
    <row r="4663" spans="1:10" ht="30" customHeight="1" x14ac:dyDescent="0.25">
      <c r="G4663" s="131" t="s">
        <v>4798</v>
      </c>
      <c r="H4663" s="131"/>
    </row>
    <row r="4664" spans="1:10" ht="20.100000000000001" customHeight="1" x14ac:dyDescent="0.25">
      <c r="G4664" s="131" t="s">
        <v>2102</v>
      </c>
      <c r="H4664" s="131"/>
    </row>
    <row r="4665" spans="1:10" ht="20.100000000000001" customHeight="1" x14ac:dyDescent="0.25">
      <c r="A4665" s="6" t="s">
        <v>1319</v>
      </c>
      <c r="B4665" s="6" t="s">
        <v>1320</v>
      </c>
      <c r="J4665" s="10">
        <v>1125621104</v>
      </c>
    </row>
    <row r="4666" spans="1:10" ht="20.100000000000001" customHeight="1" x14ac:dyDescent="0.25">
      <c r="A4666" s="6" t="s">
        <v>1322</v>
      </c>
      <c r="B4666" s="6" t="s">
        <v>7123</v>
      </c>
      <c r="J4666" s="9">
        <v>596884677</v>
      </c>
    </row>
    <row r="4667" spans="1:10" ht="20.100000000000001" customHeight="1" x14ac:dyDescent="0.25">
      <c r="A4667" s="5" t="s">
        <v>1322</v>
      </c>
      <c r="C4667" s="11" t="s">
        <v>9</v>
      </c>
      <c r="D4667" s="11" t="s">
        <v>20</v>
      </c>
      <c r="E4667" s="11" t="s">
        <v>20</v>
      </c>
      <c r="F4667" s="11" t="s">
        <v>1881</v>
      </c>
      <c r="G4667" s="131" t="s">
        <v>21</v>
      </c>
      <c r="H4667" s="131"/>
      <c r="J4667" s="7">
        <v>596884677</v>
      </c>
    </row>
    <row r="4668" spans="1:10" ht="60" customHeight="1" x14ac:dyDescent="0.25">
      <c r="G4668" s="131" t="s">
        <v>4799</v>
      </c>
      <c r="H4668" s="131"/>
    </row>
    <row r="4669" spans="1:10" ht="20.100000000000001" customHeight="1" x14ac:dyDescent="0.25">
      <c r="G4669" s="131" t="s">
        <v>2101</v>
      </c>
      <c r="H4669" s="131"/>
    </row>
    <row r="4670" spans="1:10" ht="20.100000000000001" customHeight="1" x14ac:dyDescent="0.25">
      <c r="A4670" s="6" t="s">
        <v>1324</v>
      </c>
      <c r="B4670" s="6" t="s">
        <v>7124</v>
      </c>
      <c r="J4670" s="8">
        <v>176245476</v>
      </c>
    </row>
    <row r="4671" spans="1:10" ht="20.100000000000001" customHeight="1" x14ac:dyDescent="0.25">
      <c r="A4671" s="5" t="s">
        <v>1324</v>
      </c>
      <c r="C4671" s="11" t="s">
        <v>9</v>
      </c>
      <c r="D4671" s="11" t="s">
        <v>20</v>
      </c>
      <c r="E4671" s="11" t="s">
        <v>20</v>
      </c>
      <c r="F4671" s="11" t="s">
        <v>1881</v>
      </c>
      <c r="G4671" s="131" t="s">
        <v>21</v>
      </c>
      <c r="H4671" s="131"/>
      <c r="J4671" s="7">
        <v>176245476</v>
      </c>
    </row>
    <row r="4672" spans="1:10" ht="45" customHeight="1" x14ac:dyDescent="0.25">
      <c r="G4672" s="131" t="s">
        <v>4800</v>
      </c>
      <c r="H4672" s="131"/>
    </row>
    <row r="4673" spans="1:10" ht="20.100000000000001" customHeight="1" x14ac:dyDescent="0.25">
      <c r="G4673" s="131" t="s">
        <v>2101</v>
      </c>
      <c r="H4673" s="131"/>
    </row>
    <row r="4674" spans="1:10" ht="20.100000000000001" customHeight="1" x14ac:dyDescent="0.25">
      <c r="A4674" s="6" t="s">
        <v>1326</v>
      </c>
      <c r="B4674" s="6" t="s">
        <v>7125</v>
      </c>
      <c r="J4674" s="8">
        <v>352490951</v>
      </c>
    </row>
    <row r="4675" spans="1:10" ht="20.100000000000001" customHeight="1" x14ac:dyDescent="0.25">
      <c r="A4675" s="5" t="s">
        <v>1326</v>
      </c>
      <c r="C4675" s="11" t="s">
        <v>9</v>
      </c>
      <c r="D4675" s="11" t="s">
        <v>20</v>
      </c>
      <c r="E4675" s="11" t="s">
        <v>20</v>
      </c>
      <c r="F4675" s="11" t="s">
        <v>1881</v>
      </c>
      <c r="G4675" s="131" t="s">
        <v>21</v>
      </c>
      <c r="H4675" s="131"/>
      <c r="J4675" s="7">
        <v>352490951</v>
      </c>
    </row>
    <row r="4676" spans="1:10" ht="45" customHeight="1" x14ac:dyDescent="0.25">
      <c r="G4676" s="131" t="s">
        <v>4801</v>
      </c>
      <c r="H4676" s="131"/>
    </row>
    <row r="4677" spans="1:10" ht="20.100000000000001" customHeight="1" x14ac:dyDescent="0.25">
      <c r="G4677" s="131" t="s">
        <v>2101</v>
      </c>
      <c r="H4677" s="131"/>
    </row>
    <row r="4678" spans="1:10" ht="20.100000000000001" customHeight="1" x14ac:dyDescent="0.25">
      <c r="A4678" s="6" t="s">
        <v>1344</v>
      </c>
      <c r="B4678" s="6" t="s">
        <v>1345</v>
      </c>
      <c r="J4678" s="10">
        <v>3122485257</v>
      </c>
    </row>
    <row r="4679" spans="1:10" ht="20.100000000000001" customHeight="1" x14ac:dyDescent="0.25">
      <c r="A4679" s="6" t="s">
        <v>1231</v>
      </c>
      <c r="B4679" s="6" t="s">
        <v>3252</v>
      </c>
      <c r="J4679" s="9">
        <v>643289237</v>
      </c>
    </row>
    <row r="4680" spans="1:10" ht="20.100000000000001" customHeight="1" x14ac:dyDescent="0.25">
      <c r="A4680" s="5" t="s">
        <v>1349</v>
      </c>
      <c r="C4680" s="11" t="s">
        <v>9</v>
      </c>
      <c r="D4680" s="11" t="s">
        <v>11</v>
      </c>
      <c r="E4680" s="11" t="s">
        <v>20</v>
      </c>
      <c r="F4680" s="11" t="s">
        <v>12</v>
      </c>
      <c r="G4680" s="131" t="s">
        <v>30</v>
      </c>
      <c r="H4680" s="131"/>
      <c r="J4680" s="7">
        <v>310815229</v>
      </c>
    </row>
    <row r="4681" spans="1:10" ht="20.100000000000001" customHeight="1" x14ac:dyDescent="0.25">
      <c r="A4681" s="5" t="s">
        <v>1353</v>
      </c>
      <c r="C4681" s="11" t="s">
        <v>9</v>
      </c>
      <c r="D4681" s="11" t="s">
        <v>11</v>
      </c>
      <c r="E4681" s="11" t="s">
        <v>20</v>
      </c>
      <c r="F4681" s="11" t="s">
        <v>12</v>
      </c>
      <c r="G4681" s="131" t="s">
        <v>1354</v>
      </c>
      <c r="H4681" s="131"/>
      <c r="J4681" s="7">
        <v>332474008</v>
      </c>
    </row>
    <row r="4682" spans="1:10" ht="20.100000000000001" customHeight="1" x14ac:dyDescent="0.25">
      <c r="A4682" s="6" t="s">
        <v>1239</v>
      </c>
      <c r="B4682" s="6" t="s">
        <v>1360</v>
      </c>
      <c r="J4682" s="8">
        <v>325627703</v>
      </c>
    </row>
    <row r="4683" spans="1:10" ht="20.100000000000001" customHeight="1" x14ac:dyDescent="0.25">
      <c r="A4683" s="5" t="s">
        <v>1361</v>
      </c>
      <c r="C4683" s="11" t="s">
        <v>9</v>
      </c>
      <c r="D4683" s="11" t="s">
        <v>11</v>
      </c>
      <c r="E4683" s="11" t="s">
        <v>20</v>
      </c>
      <c r="F4683" s="11" t="s">
        <v>12</v>
      </c>
      <c r="G4683" s="131" t="s">
        <v>7127</v>
      </c>
      <c r="H4683" s="131"/>
      <c r="J4683" s="7">
        <v>49380702</v>
      </c>
    </row>
    <row r="4684" spans="1:10" ht="45" customHeight="1" x14ac:dyDescent="0.25">
      <c r="G4684" s="131" t="s">
        <v>7232</v>
      </c>
      <c r="H4684" s="131"/>
    </row>
    <row r="4685" spans="1:10" ht="20.100000000000001" customHeight="1" x14ac:dyDescent="0.25">
      <c r="A4685" s="5" t="s">
        <v>1364</v>
      </c>
      <c r="C4685" s="11" t="s">
        <v>9</v>
      </c>
      <c r="D4685" s="11" t="s">
        <v>11</v>
      </c>
      <c r="E4685" s="11" t="s">
        <v>20</v>
      </c>
      <c r="F4685" s="11" t="s">
        <v>12</v>
      </c>
      <c r="G4685" s="131" t="s">
        <v>1365</v>
      </c>
      <c r="H4685" s="131"/>
      <c r="J4685" s="7">
        <v>179182740</v>
      </c>
    </row>
    <row r="4686" spans="1:10" ht="45" customHeight="1" x14ac:dyDescent="0.25">
      <c r="G4686" s="131" t="s">
        <v>7233</v>
      </c>
      <c r="H4686" s="131"/>
    </row>
    <row r="4687" spans="1:10" ht="20.100000000000001" customHeight="1" x14ac:dyDescent="0.25">
      <c r="A4687" s="5" t="s">
        <v>1367</v>
      </c>
      <c r="C4687" s="11" t="s">
        <v>9</v>
      </c>
      <c r="D4687" s="11" t="s">
        <v>11</v>
      </c>
      <c r="E4687" s="11" t="s">
        <v>20</v>
      </c>
      <c r="F4687" s="11" t="s">
        <v>12</v>
      </c>
      <c r="G4687" s="131" t="s">
        <v>33</v>
      </c>
      <c r="H4687" s="131"/>
      <c r="J4687" s="7">
        <v>335000</v>
      </c>
    </row>
    <row r="4688" spans="1:10" ht="20.100000000000001" customHeight="1" x14ac:dyDescent="0.25">
      <c r="A4688" s="5" t="s">
        <v>1369</v>
      </c>
      <c r="C4688" s="11" t="s">
        <v>9</v>
      </c>
      <c r="D4688" s="11" t="s">
        <v>11</v>
      </c>
      <c r="E4688" s="11" t="s">
        <v>20</v>
      </c>
      <c r="F4688" s="11" t="s">
        <v>12</v>
      </c>
      <c r="G4688" s="131" t="s">
        <v>34</v>
      </c>
      <c r="H4688" s="131"/>
      <c r="J4688" s="7">
        <v>88515636</v>
      </c>
    </row>
    <row r="4689" spans="1:10" ht="20.100000000000001" customHeight="1" x14ac:dyDescent="0.25">
      <c r="A4689" s="5" t="s">
        <v>1371</v>
      </c>
      <c r="C4689" s="11" t="s">
        <v>9</v>
      </c>
      <c r="D4689" s="11" t="s">
        <v>11</v>
      </c>
      <c r="E4689" s="11" t="s">
        <v>20</v>
      </c>
      <c r="F4689" s="11" t="s">
        <v>12</v>
      </c>
      <c r="G4689" s="131" t="s">
        <v>7128</v>
      </c>
      <c r="H4689" s="131"/>
      <c r="J4689" s="7">
        <v>8213625</v>
      </c>
    </row>
    <row r="4690" spans="1:10" ht="75" customHeight="1" x14ac:dyDescent="0.25">
      <c r="G4690" s="131" t="s">
        <v>7234</v>
      </c>
      <c r="H4690" s="131"/>
    </row>
    <row r="4691" spans="1:10" ht="20.100000000000001" customHeight="1" x14ac:dyDescent="0.25">
      <c r="A4691" s="6" t="s">
        <v>1249</v>
      </c>
      <c r="B4691" s="6" t="s">
        <v>1373</v>
      </c>
      <c r="J4691" s="8">
        <v>64729828</v>
      </c>
    </row>
    <row r="4692" spans="1:10" ht="20.100000000000001" customHeight="1" x14ac:dyDescent="0.25">
      <c r="A4692" s="5" t="s">
        <v>1376</v>
      </c>
      <c r="C4692" s="11" t="s">
        <v>9</v>
      </c>
      <c r="D4692" s="11" t="s">
        <v>11</v>
      </c>
      <c r="E4692" s="11" t="s">
        <v>20</v>
      </c>
      <c r="F4692" s="11" t="s">
        <v>12</v>
      </c>
      <c r="G4692" s="131" t="s">
        <v>3480</v>
      </c>
      <c r="H4692" s="131"/>
      <c r="J4692" s="7">
        <v>30000000</v>
      </c>
    </row>
    <row r="4693" spans="1:10" ht="20.100000000000001" customHeight="1" x14ac:dyDescent="0.25">
      <c r="A4693" s="5" t="s">
        <v>1378</v>
      </c>
      <c r="C4693" s="11" t="s">
        <v>9</v>
      </c>
      <c r="D4693" s="11" t="s">
        <v>11</v>
      </c>
      <c r="E4693" s="11" t="s">
        <v>20</v>
      </c>
      <c r="F4693" s="11" t="s">
        <v>12</v>
      </c>
      <c r="G4693" s="131" t="s">
        <v>106</v>
      </c>
      <c r="H4693" s="131"/>
      <c r="J4693" s="7">
        <v>30000000</v>
      </c>
    </row>
    <row r="4694" spans="1:10" ht="45" customHeight="1" x14ac:dyDescent="0.25">
      <c r="G4694" s="131" t="s">
        <v>4914</v>
      </c>
      <c r="H4694" s="131"/>
    </row>
    <row r="4695" spans="1:10" ht="20.100000000000001" customHeight="1" x14ac:dyDescent="0.25">
      <c r="A4695" s="5" t="s">
        <v>1380</v>
      </c>
      <c r="C4695" s="11" t="s">
        <v>9</v>
      </c>
      <c r="D4695" s="11" t="s">
        <v>11</v>
      </c>
      <c r="E4695" s="11" t="s">
        <v>20</v>
      </c>
      <c r="F4695" s="11" t="s">
        <v>12</v>
      </c>
      <c r="G4695" s="131" t="s">
        <v>1381</v>
      </c>
      <c r="H4695" s="131"/>
      <c r="J4695" s="7">
        <v>1000000</v>
      </c>
    </row>
    <row r="4696" spans="1:10" ht="20.100000000000001" customHeight="1" x14ac:dyDescent="0.25">
      <c r="A4696" s="5" t="s">
        <v>1384</v>
      </c>
      <c r="C4696" s="11" t="s">
        <v>9</v>
      </c>
      <c r="D4696" s="11" t="s">
        <v>11</v>
      </c>
      <c r="E4696" s="11" t="s">
        <v>20</v>
      </c>
      <c r="F4696" s="11" t="s">
        <v>12</v>
      </c>
      <c r="G4696" s="131" t="s">
        <v>35</v>
      </c>
      <c r="H4696" s="131"/>
      <c r="J4696" s="7">
        <v>3000000</v>
      </c>
    </row>
    <row r="4697" spans="1:10" ht="20.100000000000001" customHeight="1" x14ac:dyDescent="0.25">
      <c r="A4697" s="5" t="s">
        <v>1391</v>
      </c>
      <c r="C4697" s="11" t="s">
        <v>9</v>
      </c>
      <c r="D4697" s="11" t="s">
        <v>11</v>
      </c>
      <c r="E4697" s="11" t="s">
        <v>20</v>
      </c>
      <c r="F4697" s="11" t="s">
        <v>12</v>
      </c>
      <c r="G4697" s="131" t="s">
        <v>7129</v>
      </c>
      <c r="H4697" s="131"/>
      <c r="J4697" s="7">
        <v>729828</v>
      </c>
    </row>
    <row r="4698" spans="1:10" ht="20.100000000000001" customHeight="1" x14ac:dyDescent="0.25">
      <c r="A4698" s="6" t="s">
        <v>1393</v>
      </c>
      <c r="B4698" s="6" t="s">
        <v>1394</v>
      </c>
      <c r="J4698" s="8">
        <v>1375964673</v>
      </c>
    </row>
    <row r="4699" spans="1:10" ht="20.100000000000001" customHeight="1" x14ac:dyDescent="0.25">
      <c r="A4699" s="5" t="s">
        <v>1411</v>
      </c>
      <c r="C4699" s="11" t="s">
        <v>9</v>
      </c>
      <c r="D4699" s="11" t="s">
        <v>11</v>
      </c>
      <c r="E4699" s="11" t="s">
        <v>20</v>
      </c>
      <c r="F4699" s="11" t="s">
        <v>12</v>
      </c>
      <c r="G4699" s="131" t="s">
        <v>3478</v>
      </c>
      <c r="H4699" s="131"/>
      <c r="J4699" s="7">
        <v>837830913</v>
      </c>
    </row>
    <row r="4700" spans="1:10" ht="75" customHeight="1" x14ac:dyDescent="0.25">
      <c r="G4700" s="131" t="s">
        <v>7235</v>
      </c>
      <c r="H4700" s="131"/>
    </row>
    <row r="4701" spans="1:10" ht="20.100000000000001" customHeight="1" x14ac:dyDescent="0.25">
      <c r="A4701" s="5" t="s">
        <v>1413</v>
      </c>
      <c r="C4701" s="11" t="s">
        <v>9</v>
      </c>
      <c r="D4701" s="11" t="s">
        <v>11</v>
      </c>
      <c r="E4701" s="11" t="s">
        <v>20</v>
      </c>
      <c r="F4701" s="11" t="s">
        <v>12</v>
      </c>
      <c r="G4701" s="131" t="s">
        <v>1414</v>
      </c>
      <c r="H4701" s="131"/>
      <c r="J4701" s="7">
        <v>538133760</v>
      </c>
    </row>
    <row r="4702" spans="1:10" ht="75" customHeight="1" x14ac:dyDescent="0.25">
      <c r="G4702" s="131" t="s">
        <v>7236</v>
      </c>
      <c r="H4702" s="131"/>
    </row>
    <row r="4703" spans="1:10" ht="20.100000000000001" customHeight="1" x14ac:dyDescent="0.25">
      <c r="A4703" s="6" t="s">
        <v>1416</v>
      </c>
      <c r="B4703" s="6" t="s">
        <v>1417</v>
      </c>
      <c r="J4703" s="8">
        <v>107000000</v>
      </c>
    </row>
    <row r="4704" spans="1:10" ht="20.100000000000001" customHeight="1" x14ac:dyDescent="0.25">
      <c r="A4704" s="5" t="s">
        <v>1419</v>
      </c>
      <c r="C4704" s="11" t="s">
        <v>9</v>
      </c>
      <c r="D4704" s="11" t="s">
        <v>11</v>
      </c>
      <c r="E4704" s="11" t="s">
        <v>20</v>
      </c>
      <c r="F4704" s="11" t="s">
        <v>12</v>
      </c>
      <c r="G4704" s="131" t="s">
        <v>1420</v>
      </c>
      <c r="H4704" s="131"/>
      <c r="J4704" s="7">
        <v>2000000</v>
      </c>
    </row>
    <row r="4705" spans="1:10" ht="20.100000000000001" customHeight="1" x14ac:dyDescent="0.25">
      <c r="A4705" s="5" t="s">
        <v>1422</v>
      </c>
      <c r="C4705" s="11" t="s">
        <v>9</v>
      </c>
      <c r="D4705" s="11" t="s">
        <v>11</v>
      </c>
      <c r="E4705" s="11" t="s">
        <v>20</v>
      </c>
      <c r="F4705" s="11" t="s">
        <v>12</v>
      </c>
      <c r="G4705" s="131" t="s">
        <v>1423</v>
      </c>
      <c r="H4705" s="131"/>
      <c r="J4705" s="7">
        <v>105000000</v>
      </c>
    </row>
    <row r="4706" spans="1:10" ht="20.100000000000001" customHeight="1" x14ac:dyDescent="0.25">
      <c r="A4706" s="6" t="s">
        <v>1429</v>
      </c>
      <c r="B4706" s="6" t="s">
        <v>1430</v>
      </c>
      <c r="J4706" s="8">
        <v>87018585</v>
      </c>
    </row>
    <row r="4707" spans="1:10" ht="20.100000000000001" customHeight="1" x14ac:dyDescent="0.25">
      <c r="A4707" s="5" t="s">
        <v>1432</v>
      </c>
      <c r="C4707" s="11" t="s">
        <v>9</v>
      </c>
      <c r="D4707" s="11" t="s">
        <v>11</v>
      </c>
      <c r="E4707" s="11" t="s">
        <v>20</v>
      </c>
      <c r="F4707" s="11" t="s">
        <v>12</v>
      </c>
      <c r="G4707" s="131" t="s">
        <v>7130</v>
      </c>
      <c r="H4707" s="131"/>
      <c r="J4707" s="7">
        <v>87018585</v>
      </c>
    </row>
    <row r="4708" spans="1:10" ht="45" customHeight="1" x14ac:dyDescent="0.25">
      <c r="G4708" s="131" t="s">
        <v>7237</v>
      </c>
      <c r="H4708" s="131"/>
    </row>
    <row r="4709" spans="1:10" ht="20.100000000000001" customHeight="1" x14ac:dyDescent="0.25">
      <c r="A4709" s="6" t="s">
        <v>1449</v>
      </c>
      <c r="B4709" s="6" t="s">
        <v>1450</v>
      </c>
      <c r="J4709" s="8">
        <v>513725231</v>
      </c>
    </row>
    <row r="4710" spans="1:10" ht="20.100000000000001" customHeight="1" x14ac:dyDescent="0.25">
      <c r="A4710" s="5" t="s">
        <v>1453</v>
      </c>
      <c r="C4710" s="11" t="s">
        <v>9</v>
      </c>
      <c r="D4710" s="11" t="s">
        <v>11</v>
      </c>
      <c r="E4710" s="11" t="s">
        <v>20</v>
      </c>
      <c r="F4710" s="11" t="s">
        <v>12</v>
      </c>
      <c r="G4710" s="131" t="s">
        <v>39</v>
      </c>
      <c r="H4710" s="131"/>
      <c r="J4710" s="7">
        <v>319000000</v>
      </c>
    </row>
    <row r="4711" spans="1:10" ht="45" customHeight="1" x14ac:dyDescent="0.25">
      <c r="G4711" s="131" t="s">
        <v>7238</v>
      </c>
      <c r="H4711" s="131"/>
    </row>
    <row r="4712" spans="1:10" ht="20.100000000000001" customHeight="1" x14ac:dyDescent="0.25">
      <c r="A4712" s="5" t="s">
        <v>1458</v>
      </c>
      <c r="C4712" s="11" t="s">
        <v>9</v>
      </c>
      <c r="D4712" s="11" t="s">
        <v>11</v>
      </c>
      <c r="E4712" s="11" t="s">
        <v>20</v>
      </c>
      <c r="F4712" s="11" t="s">
        <v>12</v>
      </c>
      <c r="G4712" s="131" t="s">
        <v>40</v>
      </c>
      <c r="H4712" s="131"/>
      <c r="J4712" s="7">
        <v>44059929</v>
      </c>
    </row>
    <row r="4713" spans="1:10" ht="45" customHeight="1" x14ac:dyDescent="0.25">
      <c r="G4713" s="131" t="s">
        <v>7239</v>
      </c>
      <c r="H4713" s="131"/>
    </row>
    <row r="4714" spans="1:10" ht="30" customHeight="1" x14ac:dyDescent="0.25">
      <c r="A4714" s="5" t="s">
        <v>1460</v>
      </c>
      <c r="C4714" s="11" t="s">
        <v>9</v>
      </c>
      <c r="D4714" s="11" t="s">
        <v>11</v>
      </c>
      <c r="E4714" s="11" t="s">
        <v>20</v>
      </c>
      <c r="F4714" s="11" t="s">
        <v>12</v>
      </c>
      <c r="G4714" s="131" t="s">
        <v>1461</v>
      </c>
      <c r="H4714" s="131"/>
      <c r="J4714" s="7">
        <v>19856000</v>
      </c>
    </row>
    <row r="4715" spans="1:10" ht="20.100000000000001" customHeight="1" x14ac:dyDescent="0.25">
      <c r="A4715" s="5" t="s">
        <v>1463</v>
      </c>
      <c r="C4715" s="11" t="s">
        <v>9</v>
      </c>
      <c r="D4715" s="11" t="s">
        <v>11</v>
      </c>
      <c r="E4715" s="11" t="s">
        <v>20</v>
      </c>
      <c r="F4715" s="11" t="s">
        <v>12</v>
      </c>
      <c r="G4715" s="131" t="s">
        <v>1464</v>
      </c>
      <c r="H4715" s="131"/>
      <c r="J4715" s="7">
        <v>26480000</v>
      </c>
    </row>
    <row r="4716" spans="1:10" ht="30" customHeight="1" x14ac:dyDescent="0.25">
      <c r="A4716" s="5" t="s">
        <v>1469</v>
      </c>
      <c r="C4716" s="11" t="s">
        <v>9</v>
      </c>
      <c r="D4716" s="11" t="s">
        <v>11</v>
      </c>
      <c r="E4716" s="11" t="s">
        <v>20</v>
      </c>
      <c r="F4716" s="11" t="s">
        <v>12</v>
      </c>
      <c r="G4716" s="131" t="s">
        <v>7132</v>
      </c>
      <c r="H4716" s="131"/>
      <c r="J4716" s="7">
        <v>65332152</v>
      </c>
    </row>
    <row r="4717" spans="1:10" ht="45" customHeight="1" x14ac:dyDescent="0.25">
      <c r="G4717" s="131" t="s">
        <v>7240</v>
      </c>
      <c r="H4717" s="131"/>
    </row>
    <row r="4718" spans="1:10" ht="30" customHeight="1" x14ac:dyDescent="0.25">
      <c r="A4718" s="5" t="s">
        <v>1471</v>
      </c>
      <c r="C4718" s="11" t="s">
        <v>9</v>
      </c>
      <c r="D4718" s="11" t="s">
        <v>11</v>
      </c>
      <c r="E4718" s="11" t="s">
        <v>20</v>
      </c>
      <c r="F4718" s="11" t="s">
        <v>12</v>
      </c>
      <c r="G4718" s="131" t="s">
        <v>7133</v>
      </c>
      <c r="H4718" s="131"/>
      <c r="J4718" s="7">
        <v>23200000</v>
      </c>
    </row>
    <row r="4719" spans="1:10" ht="20.100000000000001" customHeight="1" x14ac:dyDescent="0.25">
      <c r="A4719" s="5" t="s">
        <v>1473</v>
      </c>
      <c r="C4719" s="11" t="s">
        <v>9</v>
      </c>
      <c r="D4719" s="11" t="s">
        <v>11</v>
      </c>
      <c r="E4719" s="11" t="s">
        <v>20</v>
      </c>
      <c r="F4719" s="11" t="s">
        <v>12</v>
      </c>
      <c r="G4719" s="131" t="s">
        <v>1474</v>
      </c>
      <c r="H4719" s="131"/>
      <c r="J4719" s="7">
        <v>15797150</v>
      </c>
    </row>
    <row r="4720" spans="1:10" ht="20.100000000000001" customHeight="1" x14ac:dyDescent="0.25">
      <c r="A4720" s="6" t="s">
        <v>1490</v>
      </c>
      <c r="B4720" s="6" t="s">
        <v>1491</v>
      </c>
      <c r="J4720" s="8">
        <v>5130000</v>
      </c>
    </row>
    <row r="4721" spans="1:10" ht="20.100000000000001" customHeight="1" x14ac:dyDescent="0.25">
      <c r="A4721" s="5" t="s">
        <v>1496</v>
      </c>
      <c r="C4721" s="11" t="s">
        <v>9</v>
      </c>
      <c r="D4721" s="11" t="s">
        <v>11</v>
      </c>
      <c r="E4721" s="11" t="s">
        <v>20</v>
      </c>
      <c r="F4721" s="11" t="s">
        <v>12</v>
      </c>
      <c r="G4721" s="131" t="s">
        <v>43</v>
      </c>
      <c r="H4721" s="131"/>
      <c r="J4721" s="7">
        <v>300000</v>
      </c>
    </row>
    <row r="4722" spans="1:10" ht="45" customHeight="1" x14ac:dyDescent="0.25">
      <c r="G4722" s="131" t="s">
        <v>5922</v>
      </c>
      <c r="H4722" s="131"/>
    </row>
    <row r="4723" spans="1:10" ht="20.100000000000001" customHeight="1" x14ac:dyDescent="0.25">
      <c r="A4723" s="5" t="s">
        <v>1503</v>
      </c>
      <c r="C4723" s="11" t="s">
        <v>9</v>
      </c>
      <c r="D4723" s="11" t="s">
        <v>11</v>
      </c>
      <c r="E4723" s="11" t="s">
        <v>20</v>
      </c>
      <c r="F4723" s="11" t="s">
        <v>12</v>
      </c>
      <c r="G4723" s="131" t="s">
        <v>44</v>
      </c>
      <c r="H4723" s="131"/>
      <c r="J4723" s="7">
        <v>4500000</v>
      </c>
    </row>
    <row r="4724" spans="1:10" ht="20.100000000000001" customHeight="1" x14ac:dyDescent="0.25">
      <c r="A4724" s="5" t="s">
        <v>1506</v>
      </c>
      <c r="C4724" s="11" t="s">
        <v>9</v>
      </c>
      <c r="D4724" s="11" t="s">
        <v>11</v>
      </c>
      <c r="E4724" s="11" t="s">
        <v>20</v>
      </c>
      <c r="F4724" s="11" t="s">
        <v>12</v>
      </c>
      <c r="G4724" s="131" t="s">
        <v>403</v>
      </c>
      <c r="H4724" s="131"/>
      <c r="J4724" s="7">
        <v>330000</v>
      </c>
    </row>
    <row r="4725" spans="1:10" ht="45" customHeight="1" x14ac:dyDescent="0.25">
      <c r="G4725" s="131" t="s">
        <v>5902</v>
      </c>
      <c r="H4725" s="131"/>
    </row>
    <row r="4726" spans="1:10" ht="20.100000000000001" customHeight="1" x14ac:dyDescent="0.25">
      <c r="A4726" s="6" t="s">
        <v>1508</v>
      </c>
      <c r="B4726" s="6" t="s">
        <v>1509</v>
      </c>
      <c r="J4726" s="10">
        <v>136107111</v>
      </c>
    </row>
    <row r="4727" spans="1:10" ht="20.100000000000001" customHeight="1" x14ac:dyDescent="0.25">
      <c r="A4727" s="6" t="s">
        <v>1256</v>
      </c>
      <c r="B4727" s="6" t="s">
        <v>1511</v>
      </c>
      <c r="J4727" s="9">
        <v>54641510</v>
      </c>
    </row>
    <row r="4728" spans="1:10" ht="20.100000000000001" customHeight="1" x14ac:dyDescent="0.25">
      <c r="A4728" s="5" t="s">
        <v>1513</v>
      </c>
      <c r="C4728" s="11" t="s">
        <v>9</v>
      </c>
      <c r="D4728" s="11" t="s">
        <v>11</v>
      </c>
      <c r="E4728" s="11" t="s">
        <v>20</v>
      </c>
      <c r="F4728" s="11" t="s">
        <v>12</v>
      </c>
      <c r="G4728" s="131" t="s">
        <v>45</v>
      </c>
      <c r="H4728" s="131"/>
      <c r="J4728" s="7">
        <v>52884000</v>
      </c>
    </row>
    <row r="4729" spans="1:10" ht="20.100000000000001" customHeight="1" x14ac:dyDescent="0.25">
      <c r="A4729" s="5" t="s">
        <v>1520</v>
      </c>
      <c r="C4729" s="11" t="s">
        <v>9</v>
      </c>
      <c r="D4729" s="11" t="s">
        <v>11</v>
      </c>
      <c r="E4729" s="11" t="s">
        <v>20</v>
      </c>
      <c r="F4729" s="11" t="s">
        <v>12</v>
      </c>
      <c r="G4729" s="131" t="s">
        <v>1521</v>
      </c>
      <c r="H4729" s="131"/>
      <c r="J4729" s="7">
        <v>1757510</v>
      </c>
    </row>
    <row r="4730" spans="1:10" ht="20.100000000000001" customHeight="1" x14ac:dyDescent="0.25">
      <c r="A4730" s="6" t="s">
        <v>1292</v>
      </c>
      <c r="B4730" s="6" t="s">
        <v>1535</v>
      </c>
      <c r="J4730" s="8">
        <v>8015400</v>
      </c>
    </row>
    <row r="4731" spans="1:10" ht="20.100000000000001" customHeight="1" x14ac:dyDescent="0.25">
      <c r="A4731" s="5" t="s">
        <v>1536</v>
      </c>
      <c r="C4731" s="11" t="s">
        <v>9</v>
      </c>
      <c r="D4731" s="11" t="s">
        <v>11</v>
      </c>
      <c r="E4731" s="11" t="s">
        <v>20</v>
      </c>
      <c r="F4731" s="11" t="s">
        <v>12</v>
      </c>
      <c r="G4731" s="131" t="s">
        <v>1537</v>
      </c>
      <c r="H4731" s="131"/>
      <c r="J4731" s="7">
        <v>1000000</v>
      </c>
    </row>
    <row r="4732" spans="1:10" ht="20.100000000000001" customHeight="1" x14ac:dyDescent="0.25">
      <c r="A4732" s="5" t="s">
        <v>1539</v>
      </c>
      <c r="C4732" s="11" t="s">
        <v>9</v>
      </c>
      <c r="D4732" s="11" t="s">
        <v>11</v>
      </c>
      <c r="E4732" s="11" t="s">
        <v>20</v>
      </c>
      <c r="F4732" s="11" t="s">
        <v>12</v>
      </c>
      <c r="G4732" s="131" t="s">
        <v>1540</v>
      </c>
      <c r="H4732" s="131"/>
      <c r="J4732" s="7">
        <v>1000000</v>
      </c>
    </row>
    <row r="4733" spans="1:10" ht="30" customHeight="1" x14ac:dyDescent="0.25">
      <c r="A4733" s="5" t="s">
        <v>1544</v>
      </c>
      <c r="C4733" s="11" t="s">
        <v>9</v>
      </c>
      <c r="D4733" s="11" t="s">
        <v>11</v>
      </c>
      <c r="E4733" s="11" t="s">
        <v>20</v>
      </c>
      <c r="F4733" s="11" t="s">
        <v>12</v>
      </c>
      <c r="G4733" s="131" t="s">
        <v>1545</v>
      </c>
      <c r="H4733" s="131"/>
      <c r="J4733" s="7">
        <v>5000000</v>
      </c>
    </row>
    <row r="4734" spans="1:10" ht="20.100000000000001" customHeight="1" x14ac:dyDescent="0.25">
      <c r="A4734" s="5" t="s">
        <v>1547</v>
      </c>
      <c r="C4734" s="11" t="s">
        <v>9</v>
      </c>
      <c r="D4734" s="11" t="s">
        <v>11</v>
      </c>
      <c r="E4734" s="11" t="s">
        <v>20</v>
      </c>
      <c r="F4734" s="11" t="s">
        <v>12</v>
      </c>
      <c r="G4734" s="131" t="s">
        <v>49</v>
      </c>
      <c r="H4734" s="131"/>
      <c r="J4734" s="7">
        <v>515400</v>
      </c>
    </row>
    <row r="4735" spans="1:10" ht="20.100000000000001" customHeight="1" x14ac:dyDescent="0.25">
      <c r="A4735" s="5" t="s">
        <v>1549</v>
      </c>
      <c r="C4735" s="11" t="s">
        <v>9</v>
      </c>
      <c r="D4735" s="11" t="s">
        <v>11</v>
      </c>
      <c r="E4735" s="11" t="s">
        <v>20</v>
      </c>
      <c r="F4735" s="11" t="s">
        <v>12</v>
      </c>
      <c r="G4735" s="131" t="s">
        <v>1550</v>
      </c>
      <c r="H4735" s="131"/>
      <c r="J4735" s="7">
        <v>500000</v>
      </c>
    </row>
    <row r="4736" spans="1:10" ht="20.100000000000001" customHeight="1" x14ac:dyDescent="0.25">
      <c r="A4736" s="6" t="s">
        <v>1318</v>
      </c>
      <c r="B4736" s="6" t="s">
        <v>1553</v>
      </c>
      <c r="J4736" s="8">
        <v>34228257</v>
      </c>
    </row>
    <row r="4737" spans="1:10" ht="20.100000000000001" customHeight="1" x14ac:dyDescent="0.25">
      <c r="A4737" s="5" t="s">
        <v>1555</v>
      </c>
      <c r="C4737" s="11" t="s">
        <v>9</v>
      </c>
      <c r="D4737" s="11" t="s">
        <v>11</v>
      </c>
      <c r="E4737" s="11" t="s">
        <v>20</v>
      </c>
      <c r="F4737" s="11" t="s">
        <v>12</v>
      </c>
      <c r="G4737" s="131" t="s">
        <v>50</v>
      </c>
      <c r="H4737" s="131"/>
      <c r="J4737" s="7">
        <v>21728257</v>
      </c>
    </row>
    <row r="4738" spans="1:10" ht="20.100000000000001" customHeight="1" x14ac:dyDescent="0.25">
      <c r="A4738" s="5" t="s">
        <v>1557</v>
      </c>
      <c r="C4738" s="11" t="s">
        <v>9</v>
      </c>
      <c r="D4738" s="11" t="s">
        <v>11</v>
      </c>
      <c r="E4738" s="11" t="s">
        <v>20</v>
      </c>
      <c r="F4738" s="11" t="s">
        <v>12</v>
      </c>
      <c r="G4738" s="131" t="s">
        <v>51</v>
      </c>
      <c r="H4738" s="131"/>
      <c r="J4738" s="7">
        <v>12500000</v>
      </c>
    </row>
    <row r="4739" spans="1:10" ht="20.100000000000001" customHeight="1" x14ac:dyDescent="0.25">
      <c r="A4739" s="6" t="s">
        <v>1572</v>
      </c>
      <c r="B4739" s="6" t="s">
        <v>1573</v>
      </c>
      <c r="J4739" s="8">
        <v>39221944</v>
      </c>
    </row>
    <row r="4740" spans="1:10" ht="20.100000000000001" customHeight="1" x14ac:dyDescent="0.25">
      <c r="A4740" s="5" t="s">
        <v>1574</v>
      </c>
      <c r="C4740" s="11" t="s">
        <v>9</v>
      </c>
      <c r="D4740" s="11" t="s">
        <v>11</v>
      </c>
      <c r="E4740" s="11" t="s">
        <v>20</v>
      </c>
      <c r="F4740" s="11" t="s">
        <v>12</v>
      </c>
      <c r="G4740" s="131" t="s">
        <v>1575</v>
      </c>
      <c r="H4740" s="131"/>
      <c r="J4740" s="7">
        <v>11651238</v>
      </c>
    </row>
    <row r="4741" spans="1:10" ht="30" customHeight="1" x14ac:dyDescent="0.25">
      <c r="A4741" s="5" t="s">
        <v>1577</v>
      </c>
      <c r="C4741" s="11" t="s">
        <v>9</v>
      </c>
      <c r="D4741" s="11" t="s">
        <v>11</v>
      </c>
      <c r="E4741" s="11" t="s">
        <v>20</v>
      </c>
      <c r="F4741" s="11" t="s">
        <v>12</v>
      </c>
      <c r="G4741" s="131" t="s">
        <v>1578</v>
      </c>
      <c r="H4741" s="131"/>
      <c r="J4741" s="7">
        <v>2111188</v>
      </c>
    </row>
    <row r="4742" spans="1:10" ht="20.100000000000001" customHeight="1" x14ac:dyDescent="0.25">
      <c r="A4742" s="5" t="s">
        <v>1580</v>
      </c>
      <c r="C4742" s="11" t="s">
        <v>9</v>
      </c>
      <c r="D4742" s="11" t="s">
        <v>11</v>
      </c>
      <c r="E4742" s="11" t="s">
        <v>20</v>
      </c>
      <c r="F4742" s="11" t="s">
        <v>12</v>
      </c>
      <c r="G4742" s="131" t="s">
        <v>1581</v>
      </c>
      <c r="H4742" s="131"/>
      <c r="J4742" s="7">
        <v>15498618</v>
      </c>
    </row>
    <row r="4743" spans="1:10" ht="45" customHeight="1" x14ac:dyDescent="0.25">
      <c r="G4743" s="131" t="s">
        <v>7241</v>
      </c>
      <c r="H4743" s="131"/>
    </row>
    <row r="4744" spans="1:10" ht="20.100000000000001" customHeight="1" x14ac:dyDescent="0.25">
      <c r="A4744" s="5" t="s">
        <v>1584</v>
      </c>
      <c r="C4744" s="11" t="s">
        <v>9</v>
      </c>
      <c r="D4744" s="11" t="s">
        <v>11</v>
      </c>
      <c r="E4744" s="11" t="s">
        <v>20</v>
      </c>
      <c r="F4744" s="11" t="s">
        <v>12</v>
      </c>
      <c r="G4744" s="131" t="s">
        <v>1585</v>
      </c>
      <c r="H4744" s="131"/>
      <c r="J4744" s="7">
        <v>9960900</v>
      </c>
    </row>
    <row r="4745" spans="1:10" ht="45" customHeight="1" x14ac:dyDescent="0.25">
      <c r="G4745" s="131" t="s">
        <v>7242</v>
      </c>
      <c r="H4745" s="131"/>
    </row>
    <row r="4746" spans="1:10" ht="20.100000000000001" customHeight="1" x14ac:dyDescent="0.25">
      <c r="A4746" s="6" t="s">
        <v>1714</v>
      </c>
      <c r="B4746" s="6" t="s">
        <v>1715</v>
      </c>
      <c r="J4746" s="10">
        <v>1104395600</v>
      </c>
    </row>
    <row r="4747" spans="1:10" ht="20.100000000000001" customHeight="1" x14ac:dyDescent="0.25">
      <c r="A4747" s="6" t="s">
        <v>1716</v>
      </c>
      <c r="B4747" s="6" t="s">
        <v>1717</v>
      </c>
      <c r="J4747" s="9">
        <v>447915600</v>
      </c>
    </row>
    <row r="4748" spans="1:10" ht="20.100000000000001" customHeight="1" x14ac:dyDescent="0.25">
      <c r="A4748" s="5" t="s">
        <v>1718</v>
      </c>
      <c r="C4748" s="11" t="s">
        <v>16</v>
      </c>
      <c r="D4748" s="11" t="s">
        <v>53</v>
      </c>
      <c r="E4748" s="11" t="s">
        <v>20</v>
      </c>
      <c r="F4748" s="11" t="s">
        <v>12</v>
      </c>
      <c r="G4748" s="131" t="s">
        <v>1719</v>
      </c>
      <c r="H4748" s="131"/>
      <c r="J4748" s="7">
        <v>500000</v>
      </c>
    </row>
    <row r="4749" spans="1:10" ht="45" customHeight="1" x14ac:dyDescent="0.25">
      <c r="G4749" s="131" t="s">
        <v>7243</v>
      </c>
      <c r="H4749" s="131"/>
    </row>
    <row r="4750" spans="1:10" ht="20.100000000000001" customHeight="1" x14ac:dyDescent="0.25">
      <c r="A4750" s="5" t="s">
        <v>1720</v>
      </c>
      <c r="C4750" s="11" t="s">
        <v>16</v>
      </c>
      <c r="D4750" s="11" t="s">
        <v>53</v>
      </c>
      <c r="E4750" s="11" t="s">
        <v>20</v>
      </c>
      <c r="F4750" s="11" t="s">
        <v>12</v>
      </c>
      <c r="G4750" s="131" t="s">
        <v>54</v>
      </c>
      <c r="H4750" s="131"/>
      <c r="J4750" s="7">
        <v>225500000</v>
      </c>
    </row>
    <row r="4751" spans="1:10" ht="45" customHeight="1" x14ac:dyDescent="0.25">
      <c r="G4751" s="131" t="s">
        <v>7239</v>
      </c>
      <c r="H4751" s="131"/>
    </row>
    <row r="4752" spans="1:10" ht="20.100000000000001" customHeight="1" x14ac:dyDescent="0.25">
      <c r="A4752" s="5" t="s">
        <v>1721</v>
      </c>
      <c r="C4752" s="11" t="s">
        <v>16</v>
      </c>
      <c r="D4752" s="11" t="s">
        <v>53</v>
      </c>
      <c r="E4752" s="11" t="s">
        <v>20</v>
      </c>
      <c r="F4752" s="11" t="s">
        <v>12</v>
      </c>
      <c r="G4752" s="131" t="s">
        <v>1722</v>
      </c>
      <c r="H4752" s="131"/>
      <c r="J4752" s="7">
        <v>750000</v>
      </c>
    </row>
    <row r="4753" spans="1:10" ht="45" customHeight="1" x14ac:dyDescent="0.25">
      <c r="G4753" s="131" t="s">
        <v>7239</v>
      </c>
      <c r="H4753" s="131"/>
    </row>
    <row r="4754" spans="1:10" ht="20.100000000000001" customHeight="1" x14ac:dyDescent="0.25">
      <c r="A4754" s="5" t="s">
        <v>1723</v>
      </c>
      <c r="C4754" s="11" t="s">
        <v>16</v>
      </c>
      <c r="D4754" s="11" t="s">
        <v>53</v>
      </c>
      <c r="E4754" s="11" t="s">
        <v>20</v>
      </c>
      <c r="F4754" s="11" t="s">
        <v>12</v>
      </c>
      <c r="G4754" s="131" t="s">
        <v>55</v>
      </c>
      <c r="H4754" s="131"/>
      <c r="J4754" s="7">
        <v>158600000</v>
      </c>
    </row>
    <row r="4755" spans="1:10" ht="45" customHeight="1" x14ac:dyDescent="0.25">
      <c r="G4755" s="131" t="s">
        <v>7239</v>
      </c>
      <c r="H4755" s="131"/>
    </row>
    <row r="4756" spans="1:10" ht="20.100000000000001" customHeight="1" x14ac:dyDescent="0.25">
      <c r="A4756" s="5" t="s">
        <v>1729</v>
      </c>
      <c r="C4756" s="11" t="s">
        <v>16</v>
      </c>
      <c r="D4756" s="11" t="s">
        <v>53</v>
      </c>
      <c r="E4756" s="11" t="s">
        <v>20</v>
      </c>
      <c r="F4756" s="11" t="s">
        <v>12</v>
      </c>
      <c r="G4756" s="131" t="s">
        <v>7147</v>
      </c>
      <c r="H4756" s="131"/>
      <c r="J4756" s="7">
        <v>62565600</v>
      </c>
    </row>
    <row r="4757" spans="1:10" ht="45" customHeight="1" x14ac:dyDescent="0.25">
      <c r="G4757" s="131" t="s">
        <v>7244</v>
      </c>
      <c r="H4757" s="131"/>
    </row>
    <row r="4758" spans="1:10" ht="20.100000000000001" customHeight="1" x14ac:dyDescent="0.25">
      <c r="A4758" s="6" t="s">
        <v>1730</v>
      </c>
      <c r="B4758" s="6" t="s">
        <v>1731</v>
      </c>
      <c r="J4758" s="8">
        <v>656480000</v>
      </c>
    </row>
    <row r="4759" spans="1:10" ht="20.100000000000001" customHeight="1" x14ac:dyDescent="0.25">
      <c r="A4759" s="5" t="s">
        <v>1732</v>
      </c>
      <c r="C4759" s="11" t="s">
        <v>16</v>
      </c>
      <c r="D4759" s="11" t="s">
        <v>4820</v>
      </c>
      <c r="E4759" s="11" t="s">
        <v>20</v>
      </c>
      <c r="F4759" s="11" t="s">
        <v>12</v>
      </c>
      <c r="G4759" s="131" t="s">
        <v>87</v>
      </c>
      <c r="H4759" s="131"/>
      <c r="J4759" s="7">
        <v>580480000</v>
      </c>
    </row>
    <row r="4760" spans="1:10" ht="90" customHeight="1" x14ac:dyDescent="0.25">
      <c r="G4760" s="131" t="s">
        <v>7245</v>
      </c>
      <c r="H4760" s="131"/>
    </row>
    <row r="4761" spans="1:10" ht="20.100000000000001" customHeight="1" x14ac:dyDescent="0.25">
      <c r="A4761" s="5" t="s">
        <v>1744</v>
      </c>
      <c r="C4761" s="11" t="s">
        <v>16</v>
      </c>
      <c r="D4761" s="11" t="s">
        <v>4839</v>
      </c>
      <c r="E4761" s="11" t="s">
        <v>20</v>
      </c>
      <c r="F4761" s="11" t="s">
        <v>12</v>
      </c>
      <c r="G4761" s="131" t="s">
        <v>7148</v>
      </c>
      <c r="H4761" s="131"/>
      <c r="J4761" s="7">
        <v>76000000</v>
      </c>
    </row>
    <row r="4762" spans="1:10" ht="45" customHeight="1" x14ac:dyDescent="0.25">
      <c r="G4762" s="131" t="s">
        <v>5928</v>
      </c>
      <c r="H4762" s="131"/>
    </row>
    <row r="4763" spans="1:10" ht="20.100000000000001" customHeight="1" x14ac:dyDescent="0.25">
      <c r="A4763" s="6" t="s">
        <v>1759</v>
      </c>
      <c r="B4763" s="6" t="s">
        <v>1760</v>
      </c>
      <c r="J4763" s="10">
        <v>338056060</v>
      </c>
    </row>
    <row r="4764" spans="1:10" ht="20.100000000000001" customHeight="1" x14ac:dyDescent="0.25">
      <c r="A4764" s="6" t="s">
        <v>1761</v>
      </c>
      <c r="B4764" s="6" t="s">
        <v>1762</v>
      </c>
      <c r="J4764" s="12">
        <v>97522497</v>
      </c>
    </row>
    <row r="4765" spans="1:10" ht="20.100000000000001" customHeight="1" x14ac:dyDescent="0.25">
      <c r="A4765" s="6" t="s">
        <v>1767</v>
      </c>
      <c r="B4765" s="6" t="s">
        <v>7149</v>
      </c>
      <c r="J4765" s="9">
        <v>97522497</v>
      </c>
    </row>
    <row r="4766" spans="1:10" ht="20.100000000000001" customHeight="1" x14ac:dyDescent="0.25">
      <c r="A4766" s="5" t="s">
        <v>1767</v>
      </c>
      <c r="C4766" s="11" t="s">
        <v>9</v>
      </c>
      <c r="D4766" s="11" t="s">
        <v>41</v>
      </c>
      <c r="E4766" s="11" t="s">
        <v>20</v>
      </c>
      <c r="F4766" s="11" t="s">
        <v>1881</v>
      </c>
      <c r="G4766" s="131" t="s">
        <v>21</v>
      </c>
      <c r="H4766" s="131"/>
      <c r="J4766" s="7">
        <v>68148251</v>
      </c>
    </row>
    <row r="4767" spans="1:10" ht="60" customHeight="1" x14ac:dyDescent="0.25">
      <c r="G4767" s="131" t="s">
        <v>4802</v>
      </c>
      <c r="H4767" s="131"/>
    </row>
    <row r="4768" spans="1:10" ht="20.100000000000001" customHeight="1" x14ac:dyDescent="0.25">
      <c r="G4768" s="131" t="s">
        <v>2101</v>
      </c>
      <c r="H4768" s="131"/>
    </row>
    <row r="4769" spans="1:10" ht="20.100000000000001" customHeight="1" x14ac:dyDescent="0.25">
      <c r="A4769" s="5" t="s">
        <v>1767</v>
      </c>
      <c r="C4769" s="11" t="s">
        <v>9</v>
      </c>
      <c r="D4769" s="11" t="s">
        <v>41</v>
      </c>
      <c r="E4769" s="11" t="s">
        <v>20</v>
      </c>
      <c r="F4769" s="11" t="s">
        <v>1278</v>
      </c>
      <c r="G4769" s="131" t="s">
        <v>21</v>
      </c>
      <c r="H4769" s="131"/>
      <c r="J4769" s="7">
        <v>29374246</v>
      </c>
    </row>
    <row r="4770" spans="1:10" ht="60" customHeight="1" x14ac:dyDescent="0.25">
      <c r="G4770" s="131" t="s">
        <v>4803</v>
      </c>
      <c r="H4770" s="131"/>
    </row>
    <row r="4771" spans="1:10" ht="20.100000000000001" customHeight="1" x14ac:dyDescent="0.25">
      <c r="G4771" s="131" t="s">
        <v>2101</v>
      </c>
      <c r="H4771" s="131"/>
    </row>
    <row r="4772" spans="1:10" ht="20.100000000000001" customHeight="1" x14ac:dyDescent="0.25">
      <c r="A4772" s="6" t="s">
        <v>1784</v>
      </c>
      <c r="B4772" s="6" t="s">
        <v>1785</v>
      </c>
      <c r="J4772" s="8">
        <v>209359611</v>
      </c>
    </row>
    <row r="4773" spans="1:10" ht="20.100000000000001" customHeight="1" x14ac:dyDescent="0.25">
      <c r="A4773" s="5" t="s">
        <v>1786</v>
      </c>
      <c r="C4773" s="11" t="s">
        <v>9</v>
      </c>
      <c r="D4773" s="11" t="s">
        <v>59</v>
      </c>
      <c r="E4773" s="11" t="s">
        <v>20</v>
      </c>
      <c r="F4773" s="11" t="s">
        <v>12</v>
      </c>
      <c r="G4773" s="131" t="s">
        <v>61</v>
      </c>
      <c r="H4773" s="131"/>
      <c r="J4773" s="7">
        <v>119359611</v>
      </c>
    </row>
    <row r="4774" spans="1:10" ht="20.100000000000001" customHeight="1" x14ac:dyDescent="0.25">
      <c r="A4774" s="5" t="s">
        <v>1792</v>
      </c>
      <c r="C4774" s="11" t="s">
        <v>9</v>
      </c>
      <c r="D4774" s="11" t="s">
        <v>59</v>
      </c>
      <c r="E4774" s="11" t="s">
        <v>20</v>
      </c>
      <c r="F4774" s="11" t="s">
        <v>12</v>
      </c>
      <c r="G4774" s="131" t="s">
        <v>7156</v>
      </c>
      <c r="H4774" s="131"/>
      <c r="J4774" s="7">
        <v>90000000</v>
      </c>
    </row>
    <row r="4775" spans="1:10" ht="30" customHeight="1" x14ac:dyDescent="0.25">
      <c r="G4775" s="131" t="s">
        <v>5929</v>
      </c>
      <c r="H4775" s="131"/>
    </row>
    <row r="4776" spans="1:10" ht="20.100000000000001" customHeight="1" x14ac:dyDescent="0.25">
      <c r="A4776" s="6" t="s">
        <v>1803</v>
      </c>
      <c r="B4776" s="6" t="s">
        <v>3416</v>
      </c>
      <c r="J4776" s="8">
        <v>16000000</v>
      </c>
    </row>
    <row r="4777" spans="1:10" ht="20.100000000000001" customHeight="1" x14ac:dyDescent="0.25">
      <c r="A4777" s="5" t="s">
        <v>1804</v>
      </c>
      <c r="C4777" s="11" t="s">
        <v>9</v>
      </c>
      <c r="D4777" s="11" t="s">
        <v>59</v>
      </c>
      <c r="E4777" s="11" t="s">
        <v>20</v>
      </c>
      <c r="F4777" s="11" t="s">
        <v>12</v>
      </c>
      <c r="G4777" s="131" t="s">
        <v>62</v>
      </c>
      <c r="H4777" s="131"/>
      <c r="J4777" s="7">
        <v>16000000</v>
      </c>
    </row>
    <row r="4778" spans="1:10" ht="75" customHeight="1" x14ac:dyDescent="0.25">
      <c r="G4778" s="131" t="s">
        <v>5885</v>
      </c>
      <c r="H4778" s="131"/>
    </row>
    <row r="4779" spans="1:10" ht="20.100000000000001" customHeight="1" x14ac:dyDescent="0.25">
      <c r="A4779" s="6" t="s">
        <v>1806</v>
      </c>
      <c r="B4779" s="6" t="s">
        <v>1807</v>
      </c>
      <c r="J4779" s="10">
        <v>15173952</v>
      </c>
    </row>
    <row r="4780" spans="1:10" ht="20.100000000000001" customHeight="1" x14ac:dyDescent="0.25">
      <c r="A4780" s="6" t="s">
        <v>1808</v>
      </c>
      <c r="B4780" s="6" t="s">
        <v>1809</v>
      </c>
      <c r="J4780" s="9">
        <v>15173952</v>
      </c>
    </row>
    <row r="4781" spans="1:10" ht="20.100000000000001" customHeight="1" x14ac:dyDescent="0.25">
      <c r="A4781" s="5" t="s">
        <v>1808</v>
      </c>
      <c r="C4781" s="11" t="s">
        <v>9</v>
      </c>
      <c r="D4781" s="11" t="s">
        <v>4821</v>
      </c>
      <c r="E4781" s="11" t="s">
        <v>20</v>
      </c>
      <c r="F4781" s="11" t="s">
        <v>1560</v>
      </c>
      <c r="G4781" s="131" t="s">
        <v>465</v>
      </c>
      <c r="H4781" s="131"/>
      <c r="J4781" s="7">
        <v>15173952</v>
      </c>
    </row>
    <row r="4782" spans="1:10" ht="30" customHeight="1" x14ac:dyDescent="0.25">
      <c r="G4782" s="131" t="s">
        <v>7246</v>
      </c>
      <c r="H4782" s="131"/>
    </row>
    <row r="4783" spans="1:10" ht="20.100000000000001" customHeight="1" x14ac:dyDescent="0.25">
      <c r="G4783" s="131" t="s">
        <v>4910</v>
      </c>
      <c r="H4783" s="131"/>
    </row>
    <row r="4785" spans="1:10" x14ac:dyDescent="0.25">
      <c r="A4785" s="13" t="s">
        <v>4915</v>
      </c>
    </row>
    <row r="4787" spans="1:10" x14ac:dyDescent="0.25">
      <c r="A4787" s="132" t="s">
        <v>2092</v>
      </c>
      <c r="B4787" s="132"/>
      <c r="C4787" s="132"/>
      <c r="D4787" s="132"/>
      <c r="E4787" s="132"/>
      <c r="F4787" s="132"/>
      <c r="G4787" s="132"/>
      <c r="H4787" s="132"/>
      <c r="I4787" s="132"/>
      <c r="J4787" s="132"/>
    </row>
    <row r="4789" spans="1:10" x14ac:dyDescent="0.25">
      <c r="D4789" s="6" t="s">
        <v>2140</v>
      </c>
      <c r="E4789" s="6" t="s">
        <v>2100</v>
      </c>
    </row>
    <row r="4790" spans="1:10" ht="15.75" thickBot="1" x14ac:dyDescent="0.3">
      <c r="F4790" s="6" t="s">
        <v>2103</v>
      </c>
      <c r="J4790" s="14">
        <v>3931311573</v>
      </c>
    </row>
    <row r="4791" spans="1:10" x14ac:dyDescent="0.25">
      <c r="D4791" s="5" t="s">
        <v>9</v>
      </c>
      <c r="E4791" s="5" t="s">
        <v>2139</v>
      </c>
      <c r="J4791" s="7">
        <v>3700221945</v>
      </c>
    </row>
    <row r="4792" spans="1:10" x14ac:dyDescent="0.25">
      <c r="D4792" s="5" t="s">
        <v>16</v>
      </c>
      <c r="E4792" s="5" t="s">
        <v>2145</v>
      </c>
      <c r="J4792" s="7">
        <v>231089628</v>
      </c>
    </row>
    <row r="4795" spans="1:10" x14ac:dyDescent="0.25">
      <c r="A4795" s="132" t="s">
        <v>2091</v>
      </c>
      <c r="B4795" s="132"/>
      <c r="C4795" s="132"/>
      <c r="D4795" s="132"/>
      <c r="E4795" s="132"/>
      <c r="F4795" s="132"/>
      <c r="G4795" s="132"/>
      <c r="H4795" s="132"/>
      <c r="I4795" s="132"/>
      <c r="J4795" s="132"/>
    </row>
    <row r="4796" spans="1:10" x14ac:dyDescent="0.25">
      <c r="A4796" s="86" t="s">
        <v>2097</v>
      </c>
      <c r="C4796" s="86" t="s">
        <v>2098</v>
      </c>
      <c r="D4796" s="86" t="s">
        <v>3</v>
      </c>
      <c r="E4796" s="86" t="s">
        <v>2099</v>
      </c>
      <c r="F4796" s="86" t="s">
        <v>1880</v>
      </c>
      <c r="G4796" s="6" t="s">
        <v>2100</v>
      </c>
      <c r="J4796" s="86" t="s">
        <v>8713</v>
      </c>
    </row>
    <row r="4798" spans="1:10" ht="15.75" thickBot="1" x14ac:dyDescent="0.3">
      <c r="G4798" s="13" t="s">
        <v>2103</v>
      </c>
      <c r="J4798" s="14">
        <v>3931311573</v>
      </c>
    </row>
    <row r="4799" spans="1:10" ht="20.100000000000001" customHeight="1" x14ac:dyDescent="0.25">
      <c r="A4799" s="6" t="s">
        <v>1232</v>
      </c>
      <c r="B4799" s="6" t="s">
        <v>1233</v>
      </c>
      <c r="J4799" s="10">
        <v>3448283071</v>
      </c>
    </row>
    <row r="4800" spans="1:10" ht="20.100000000000001" customHeight="1" x14ac:dyDescent="0.25">
      <c r="A4800" s="6" t="s">
        <v>9</v>
      </c>
      <c r="B4800" s="6" t="s">
        <v>1237</v>
      </c>
      <c r="J4800" s="9">
        <v>1158921124</v>
      </c>
    </row>
    <row r="4801" spans="1:10" ht="20.100000000000001" customHeight="1" x14ac:dyDescent="0.25">
      <c r="A4801" s="5" t="s">
        <v>1240</v>
      </c>
      <c r="C4801" s="11" t="s">
        <v>9</v>
      </c>
      <c r="D4801" s="11" t="s">
        <v>10</v>
      </c>
      <c r="E4801" s="11" t="s">
        <v>20</v>
      </c>
      <c r="F4801" s="11" t="s">
        <v>12</v>
      </c>
      <c r="G4801" s="131" t="s">
        <v>7116</v>
      </c>
      <c r="H4801" s="131"/>
      <c r="J4801" s="7">
        <v>1000269589</v>
      </c>
    </row>
    <row r="4802" spans="1:10" ht="20.100000000000001" customHeight="1" x14ac:dyDescent="0.25">
      <c r="A4802" s="5" t="s">
        <v>1247</v>
      </c>
      <c r="C4802" s="11" t="s">
        <v>9</v>
      </c>
      <c r="D4802" s="11" t="s">
        <v>10</v>
      </c>
      <c r="E4802" s="11" t="s">
        <v>20</v>
      </c>
      <c r="F4802" s="11" t="s">
        <v>12</v>
      </c>
      <c r="G4802" s="131" t="s">
        <v>449</v>
      </c>
      <c r="H4802" s="131"/>
      <c r="J4802" s="7">
        <v>158651535</v>
      </c>
    </row>
    <row r="4803" spans="1:10" ht="20.100000000000001" customHeight="1" x14ac:dyDescent="0.25">
      <c r="A4803" s="6" t="s">
        <v>1257</v>
      </c>
      <c r="B4803" s="6" t="s">
        <v>1258</v>
      </c>
      <c r="J4803" s="8">
        <v>44587618</v>
      </c>
    </row>
    <row r="4804" spans="1:10" ht="20.100000000000001" customHeight="1" x14ac:dyDescent="0.25">
      <c r="A4804" s="5" t="s">
        <v>1261</v>
      </c>
      <c r="C4804" s="11" t="s">
        <v>9</v>
      </c>
      <c r="D4804" s="11" t="s">
        <v>10</v>
      </c>
      <c r="E4804" s="11" t="s">
        <v>20</v>
      </c>
      <c r="F4804" s="11" t="s">
        <v>12</v>
      </c>
      <c r="G4804" s="131" t="s">
        <v>13</v>
      </c>
      <c r="H4804" s="131"/>
      <c r="J4804" s="7">
        <v>43087618</v>
      </c>
    </row>
    <row r="4805" spans="1:10" ht="20.100000000000001" customHeight="1" x14ac:dyDescent="0.25">
      <c r="A4805" s="5" t="s">
        <v>1265</v>
      </c>
      <c r="C4805" s="11" t="s">
        <v>9</v>
      </c>
      <c r="D4805" s="11" t="s">
        <v>10</v>
      </c>
      <c r="E4805" s="11" t="s">
        <v>20</v>
      </c>
      <c r="F4805" s="11" t="s">
        <v>12</v>
      </c>
      <c r="G4805" s="131" t="s">
        <v>14</v>
      </c>
      <c r="H4805" s="131"/>
      <c r="J4805" s="7">
        <v>1500000</v>
      </c>
    </row>
    <row r="4806" spans="1:10" ht="20.100000000000001" customHeight="1" x14ac:dyDescent="0.25">
      <c r="A4806" s="6" t="s">
        <v>1279</v>
      </c>
      <c r="B4806" s="6" t="s">
        <v>1280</v>
      </c>
      <c r="J4806" s="8">
        <v>1722656427</v>
      </c>
    </row>
    <row r="4807" spans="1:10" ht="20.100000000000001" customHeight="1" x14ac:dyDescent="0.25">
      <c r="A4807" s="5" t="s">
        <v>1282</v>
      </c>
      <c r="C4807" s="11" t="s">
        <v>9</v>
      </c>
      <c r="D4807" s="11" t="s">
        <v>10</v>
      </c>
      <c r="E4807" s="11" t="s">
        <v>20</v>
      </c>
      <c r="F4807" s="11" t="s">
        <v>12</v>
      </c>
      <c r="G4807" s="131" t="s">
        <v>1283</v>
      </c>
      <c r="H4807" s="131"/>
      <c r="J4807" s="7">
        <v>418998367</v>
      </c>
    </row>
    <row r="4808" spans="1:10" ht="20.100000000000001" customHeight="1" x14ac:dyDescent="0.25">
      <c r="A4808" s="5" t="s">
        <v>1286</v>
      </c>
      <c r="C4808" s="11" t="s">
        <v>9</v>
      </c>
      <c r="D4808" s="11" t="s">
        <v>10</v>
      </c>
      <c r="E4808" s="11" t="s">
        <v>20</v>
      </c>
      <c r="F4808" s="11" t="s">
        <v>12</v>
      </c>
      <c r="G4808" s="131" t="s">
        <v>1287</v>
      </c>
      <c r="H4808" s="131"/>
      <c r="J4808" s="7">
        <v>723159147</v>
      </c>
    </row>
    <row r="4809" spans="1:10" ht="20.100000000000001" customHeight="1" x14ac:dyDescent="0.25">
      <c r="A4809" s="5" t="s">
        <v>1290</v>
      </c>
      <c r="C4809" s="11" t="s">
        <v>16</v>
      </c>
      <c r="D4809" s="11" t="s">
        <v>10</v>
      </c>
      <c r="E4809" s="11" t="s">
        <v>20</v>
      </c>
      <c r="F4809" s="11" t="s">
        <v>12</v>
      </c>
      <c r="G4809" s="131" t="s">
        <v>17</v>
      </c>
      <c r="H4809" s="131"/>
      <c r="J4809" s="7">
        <v>225089628</v>
      </c>
    </row>
    <row r="4810" spans="1:10" ht="20.100000000000001" customHeight="1" x14ac:dyDescent="0.25">
      <c r="A4810" s="5" t="s">
        <v>1293</v>
      </c>
      <c r="C4810" s="11" t="s">
        <v>9</v>
      </c>
      <c r="D4810" s="11" t="s">
        <v>10</v>
      </c>
      <c r="E4810" s="11" t="s">
        <v>20</v>
      </c>
      <c r="F4810" s="11" t="s">
        <v>12</v>
      </c>
      <c r="G4810" s="131" t="s">
        <v>18</v>
      </c>
      <c r="H4810" s="131"/>
      <c r="J4810" s="7">
        <v>194062206</v>
      </c>
    </row>
    <row r="4811" spans="1:10" ht="20.100000000000001" customHeight="1" x14ac:dyDescent="0.25">
      <c r="A4811" s="5" t="s">
        <v>1296</v>
      </c>
      <c r="C4811" s="11" t="s">
        <v>9</v>
      </c>
      <c r="D4811" s="11" t="s">
        <v>10</v>
      </c>
      <c r="E4811" s="11" t="s">
        <v>20</v>
      </c>
      <c r="F4811" s="11" t="s">
        <v>12</v>
      </c>
      <c r="G4811" s="131" t="s">
        <v>19</v>
      </c>
      <c r="H4811" s="131"/>
      <c r="J4811" s="7">
        <v>161347079</v>
      </c>
    </row>
    <row r="4812" spans="1:10" ht="20.100000000000001" customHeight="1" x14ac:dyDescent="0.25">
      <c r="A4812" s="6" t="s">
        <v>1299</v>
      </c>
      <c r="B4812" s="6" t="s">
        <v>1300</v>
      </c>
      <c r="J4812" s="10">
        <v>263354866</v>
      </c>
    </row>
    <row r="4813" spans="1:10" ht="20.100000000000001" customHeight="1" x14ac:dyDescent="0.25">
      <c r="A4813" s="6" t="s">
        <v>1303</v>
      </c>
      <c r="B4813" s="6" t="s">
        <v>7118</v>
      </c>
      <c r="J4813" s="9">
        <v>249849488</v>
      </c>
    </row>
    <row r="4814" spans="1:10" ht="20.100000000000001" customHeight="1" x14ac:dyDescent="0.25">
      <c r="A4814" s="5" t="s">
        <v>1303</v>
      </c>
      <c r="C4814" s="11" t="s">
        <v>9</v>
      </c>
      <c r="D4814" s="11" t="s">
        <v>20</v>
      </c>
      <c r="E4814" s="11" t="s">
        <v>20</v>
      </c>
      <c r="F4814" s="11" t="s">
        <v>1881</v>
      </c>
      <c r="G4814" s="131" t="s">
        <v>21</v>
      </c>
      <c r="H4814" s="131"/>
      <c r="J4814" s="7">
        <v>249849488</v>
      </c>
    </row>
    <row r="4815" spans="1:10" ht="60" customHeight="1" x14ac:dyDescent="0.25">
      <c r="G4815" s="131" t="s">
        <v>4797</v>
      </c>
      <c r="H4815" s="131"/>
    </row>
    <row r="4816" spans="1:10" ht="20.100000000000001" customHeight="1" x14ac:dyDescent="0.25">
      <c r="G4816" s="131" t="s">
        <v>2101</v>
      </c>
      <c r="H4816" s="131"/>
    </row>
    <row r="4817" spans="1:10" ht="20.100000000000001" customHeight="1" x14ac:dyDescent="0.25">
      <c r="A4817" s="6" t="s">
        <v>1316</v>
      </c>
      <c r="B4817" s="6" t="s">
        <v>7122</v>
      </c>
      <c r="J4817" s="8">
        <v>13505378</v>
      </c>
    </row>
    <row r="4818" spans="1:10" ht="20.100000000000001" customHeight="1" x14ac:dyDescent="0.25">
      <c r="A4818" s="5" t="s">
        <v>1316</v>
      </c>
      <c r="C4818" s="11" t="s">
        <v>9</v>
      </c>
      <c r="D4818" s="11" t="s">
        <v>20</v>
      </c>
      <c r="E4818" s="11" t="s">
        <v>20</v>
      </c>
      <c r="F4818" s="11" t="s">
        <v>1881</v>
      </c>
      <c r="G4818" s="131" t="s">
        <v>23</v>
      </c>
      <c r="H4818" s="131"/>
      <c r="J4818" s="7">
        <v>13505378</v>
      </c>
    </row>
    <row r="4819" spans="1:10" ht="30" customHeight="1" x14ac:dyDescent="0.25">
      <c r="G4819" s="131" t="s">
        <v>4798</v>
      </c>
      <c r="H4819" s="131"/>
    </row>
    <row r="4820" spans="1:10" ht="20.100000000000001" customHeight="1" x14ac:dyDescent="0.25">
      <c r="G4820" s="131" t="s">
        <v>2102</v>
      </c>
      <c r="H4820" s="131"/>
    </row>
    <row r="4821" spans="1:10" ht="20.100000000000001" customHeight="1" x14ac:dyDescent="0.25">
      <c r="A4821" s="6" t="s">
        <v>1319</v>
      </c>
      <c r="B4821" s="6" t="s">
        <v>1320</v>
      </c>
      <c r="J4821" s="10">
        <v>258763036</v>
      </c>
    </row>
    <row r="4822" spans="1:10" ht="20.100000000000001" customHeight="1" x14ac:dyDescent="0.25">
      <c r="A4822" s="6" t="s">
        <v>1322</v>
      </c>
      <c r="B4822" s="6" t="s">
        <v>7123</v>
      </c>
      <c r="J4822" s="9">
        <v>137214637</v>
      </c>
    </row>
    <row r="4823" spans="1:10" ht="20.100000000000001" customHeight="1" x14ac:dyDescent="0.25">
      <c r="A4823" s="5" t="s">
        <v>1322</v>
      </c>
      <c r="C4823" s="11" t="s">
        <v>9</v>
      </c>
      <c r="D4823" s="11" t="s">
        <v>20</v>
      </c>
      <c r="E4823" s="11" t="s">
        <v>20</v>
      </c>
      <c r="F4823" s="11" t="s">
        <v>1881</v>
      </c>
      <c r="G4823" s="131" t="s">
        <v>21</v>
      </c>
      <c r="H4823" s="131"/>
      <c r="J4823" s="7">
        <v>137214637</v>
      </c>
    </row>
    <row r="4824" spans="1:10" ht="60" customHeight="1" x14ac:dyDescent="0.25">
      <c r="G4824" s="131" t="s">
        <v>4799</v>
      </c>
      <c r="H4824" s="131"/>
    </row>
    <row r="4825" spans="1:10" ht="20.100000000000001" customHeight="1" x14ac:dyDescent="0.25">
      <c r="G4825" s="131" t="s">
        <v>2101</v>
      </c>
      <c r="H4825" s="131"/>
    </row>
    <row r="4826" spans="1:10" ht="20.100000000000001" customHeight="1" x14ac:dyDescent="0.25">
      <c r="A4826" s="6" t="s">
        <v>1324</v>
      </c>
      <c r="B4826" s="6" t="s">
        <v>7124</v>
      </c>
      <c r="J4826" s="8">
        <v>40516133</v>
      </c>
    </row>
    <row r="4827" spans="1:10" ht="20.100000000000001" customHeight="1" x14ac:dyDescent="0.25">
      <c r="A4827" s="5" t="s">
        <v>1324</v>
      </c>
      <c r="C4827" s="11" t="s">
        <v>9</v>
      </c>
      <c r="D4827" s="11" t="s">
        <v>20</v>
      </c>
      <c r="E4827" s="11" t="s">
        <v>20</v>
      </c>
      <c r="F4827" s="11" t="s">
        <v>1881</v>
      </c>
      <c r="G4827" s="131" t="s">
        <v>21</v>
      </c>
      <c r="H4827" s="131"/>
      <c r="J4827" s="7">
        <v>40516133</v>
      </c>
    </row>
    <row r="4828" spans="1:10" ht="45" customHeight="1" x14ac:dyDescent="0.25">
      <c r="G4828" s="131" t="s">
        <v>4800</v>
      </c>
      <c r="H4828" s="131"/>
    </row>
    <row r="4829" spans="1:10" ht="20.100000000000001" customHeight="1" x14ac:dyDescent="0.25">
      <c r="G4829" s="131" t="s">
        <v>2101</v>
      </c>
      <c r="H4829" s="131"/>
    </row>
    <row r="4830" spans="1:10" ht="20.100000000000001" customHeight="1" x14ac:dyDescent="0.25">
      <c r="A4830" s="6" t="s">
        <v>1326</v>
      </c>
      <c r="B4830" s="6" t="s">
        <v>7125</v>
      </c>
      <c r="J4830" s="8">
        <v>81032266</v>
      </c>
    </row>
    <row r="4831" spans="1:10" ht="20.100000000000001" customHeight="1" x14ac:dyDescent="0.25">
      <c r="A4831" s="5" t="s">
        <v>1326</v>
      </c>
      <c r="C4831" s="11" t="s">
        <v>9</v>
      </c>
      <c r="D4831" s="11" t="s">
        <v>20</v>
      </c>
      <c r="E4831" s="11" t="s">
        <v>20</v>
      </c>
      <c r="F4831" s="11" t="s">
        <v>1881</v>
      </c>
      <c r="G4831" s="131" t="s">
        <v>21</v>
      </c>
      <c r="H4831" s="131"/>
      <c r="J4831" s="7">
        <v>81032266</v>
      </c>
    </row>
    <row r="4832" spans="1:10" ht="45" customHeight="1" x14ac:dyDescent="0.25">
      <c r="G4832" s="131" t="s">
        <v>4801</v>
      </c>
      <c r="H4832" s="131"/>
    </row>
    <row r="4833" spans="1:10" ht="20.100000000000001" customHeight="1" x14ac:dyDescent="0.25">
      <c r="G4833" s="131" t="s">
        <v>2101</v>
      </c>
      <c r="H4833" s="131"/>
    </row>
    <row r="4834" spans="1:10" ht="20.100000000000001" customHeight="1" x14ac:dyDescent="0.25">
      <c r="A4834" s="6" t="s">
        <v>1344</v>
      </c>
      <c r="B4834" s="6" t="s">
        <v>1345</v>
      </c>
      <c r="J4834" s="10">
        <v>227693810</v>
      </c>
    </row>
    <row r="4835" spans="1:10" ht="20.100000000000001" customHeight="1" x14ac:dyDescent="0.25">
      <c r="A4835" s="6" t="s">
        <v>1231</v>
      </c>
      <c r="B4835" s="6" t="s">
        <v>3252</v>
      </c>
      <c r="J4835" s="9">
        <v>65912932</v>
      </c>
    </row>
    <row r="4836" spans="1:10" ht="20.100000000000001" customHeight="1" x14ac:dyDescent="0.25">
      <c r="A4836" s="5" t="s">
        <v>1349</v>
      </c>
      <c r="C4836" s="11" t="s">
        <v>9</v>
      </c>
      <c r="D4836" s="11" t="s">
        <v>11</v>
      </c>
      <c r="E4836" s="11" t="s">
        <v>20</v>
      </c>
      <c r="F4836" s="11" t="s">
        <v>12</v>
      </c>
      <c r="G4836" s="131" t="s">
        <v>30</v>
      </c>
      <c r="H4836" s="131"/>
      <c r="J4836" s="7">
        <v>50640192</v>
      </c>
    </row>
    <row r="4837" spans="1:10" ht="20.100000000000001" customHeight="1" x14ac:dyDescent="0.25">
      <c r="A4837" s="5" t="s">
        <v>1353</v>
      </c>
      <c r="C4837" s="11" t="s">
        <v>9</v>
      </c>
      <c r="D4837" s="11" t="s">
        <v>11</v>
      </c>
      <c r="E4837" s="11" t="s">
        <v>20</v>
      </c>
      <c r="F4837" s="11" t="s">
        <v>12</v>
      </c>
      <c r="G4837" s="131" t="s">
        <v>1354</v>
      </c>
      <c r="H4837" s="131"/>
      <c r="J4837" s="7">
        <v>15272740</v>
      </c>
    </row>
    <row r="4838" spans="1:10" ht="20.100000000000001" customHeight="1" x14ac:dyDescent="0.25">
      <c r="A4838" s="6" t="s">
        <v>1239</v>
      </c>
      <c r="B4838" s="6" t="s">
        <v>1360</v>
      </c>
      <c r="J4838" s="8">
        <v>5871624</v>
      </c>
    </row>
    <row r="4839" spans="1:10" ht="20.100000000000001" customHeight="1" x14ac:dyDescent="0.25">
      <c r="A4839" s="5" t="s">
        <v>1361</v>
      </c>
      <c r="C4839" s="11" t="s">
        <v>9</v>
      </c>
      <c r="D4839" s="11" t="s">
        <v>11</v>
      </c>
      <c r="E4839" s="11" t="s">
        <v>20</v>
      </c>
      <c r="F4839" s="11" t="s">
        <v>12</v>
      </c>
      <c r="G4839" s="131" t="s">
        <v>7127</v>
      </c>
      <c r="H4839" s="131"/>
      <c r="J4839" s="7">
        <v>1858860</v>
      </c>
    </row>
    <row r="4840" spans="1:10" ht="20.100000000000001" customHeight="1" x14ac:dyDescent="0.25">
      <c r="A4840" s="5" t="s">
        <v>1364</v>
      </c>
      <c r="C4840" s="11" t="s">
        <v>9</v>
      </c>
      <c r="D4840" s="11" t="s">
        <v>11</v>
      </c>
      <c r="E4840" s="11" t="s">
        <v>20</v>
      </c>
      <c r="F4840" s="11" t="s">
        <v>12</v>
      </c>
      <c r="G4840" s="131" t="s">
        <v>1365</v>
      </c>
      <c r="H4840" s="131"/>
      <c r="J4840" s="7">
        <v>2790084</v>
      </c>
    </row>
    <row r="4841" spans="1:10" ht="20.100000000000001" customHeight="1" x14ac:dyDescent="0.25">
      <c r="A4841" s="5" t="s">
        <v>1369</v>
      </c>
      <c r="C4841" s="11" t="s">
        <v>9</v>
      </c>
      <c r="D4841" s="11" t="s">
        <v>11</v>
      </c>
      <c r="E4841" s="11" t="s">
        <v>20</v>
      </c>
      <c r="F4841" s="11" t="s">
        <v>12</v>
      </c>
      <c r="G4841" s="131" t="s">
        <v>34</v>
      </c>
      <c r="H4841" s="131"/>
      <c r="J4841" s="7">
        <v>1222680</v>
      </c>
    </row>
    <row r="4842" spans="1:10" ht="20.100000000000001" customHeight="1" x14ac:dyDescent="0.25">
      <c r="A4842" s="6" t="s">
        <v>1249</v>
      </c>
      <c r="B4842" s="6" t="s">
        <v>1373</v>
      </c>
      <c r="J4842" s="8">
        <v>72500000</v>
      </c>
    </row>
    <row r="4843" spans="1:10" ht="20.100000000000001" customHeight="1" x14ac:dyDescent="0.25">
      <c r="A4843" s="5" t="s">
        <v>1376</v>
      </c>
      <c r="C4843" s="11" t="s">
        <v>9</v>
      </c>
      <c r="D4843" s="11" t="s">
        <v>11</v>
      </c>
      <c r="E4843" s="11" t="s">
        <v>20</v>
      </c>
      <c r="F4843" s="11" t="s">
        <v>12</v>
      </c>
      <c r="G4843" s="131" t="s">
        <v>3480</v>
      </c>
      <c r="H4843" s="131"/>
      <c r="J4843" s="7">
        <v>70000000</v>
      </c>
    </row>
    <row r="4844" spans="1:10" ht="20.100000000000001" customHeight="1" x14ac:dyDescent="0.25">
      <c r="A4844" s="5" t="s">
        <v>1380</v>
      </c>
      <c r="C4844" s="11" t="s">
        <v>9</v>
      </c>
      <c r="D4844" s="11" t="s">
        <v>11</v>
      </c>
      <c r="E4844" s="11" t="s">
        <v>20</v>
      </c>
      <c r="F4844" s="11" t="s">
        <v>12</v>
      </c>
      <c r="G4844" s="131" t="s">
        <v>1381</v>
      </c>
      <c r="H4844" s="131"/>
      <c r="J4844" s="7">
        <v>1000000</v>
      </c>
    </row>
    <row r="4845" spans="1:10" ht="20.100000000000001" customHeight="1" x14ac:dyDescent="0.25">
      <c r="A4845" s="5" t="s">
        <v>1384</v>
      </c>
      <c r="C4845" s="11" t="s">
        <v>9</v>
      </c>
      <c r="D4845" s="11" t="s">
        <v>11</v>
      </c>
      <c r="E4845" s="11" t="s">
        <v>20</v>
      </c>
      <c r="F4845" s="11" t="s">
        <v>12</v>
      </c>
      <c r="G4845" s="131" t="s">
        <v>35</v>
      </c>
      <c r="H4845" s="131"/>
      <c r="J4845" s="7">
        <v>1500000</v>
      </c>
    </row>
    <row r="4846" spans="1:10" ht="20.100000000000001" customHeight="1" x14ac:dyDescent="0.25">
      <c r="A4846" s="6" t="s">
        <v>1393</v>
      </c>
      <c r="B4846" s="6" t="s">
        <v>1394</v>
      </c>
      <c r="J4846" s="8">
        <v>16594360</v>
      </c>
    </row>
    <row r="4847" spans="1:10" ht="20.100000000000001" customHeight="1" x14ac:dyDescent="0.25">
      <c r="A4847" s="5" t="s">
        <v>1411</v>
      </c>
      <c r="C4847" s="11" t="s">
        <v>9</v>
      </c>
      <c r="D4847" s="11" t="s">
        <v>11</v>
      </c>
      <c r="E4847" s="11" t="s">
        <v>20</v>
      </c>
      <c r="F4847" s="11" t="s">
        <v>12</v>
      </c>
      <c r="G4847" s="131" t="s">
        <v>3478</v>
      </c>
      <c r="H4847" s="131"/>
      <c r="J4847" s="7">
        <v>16279360</v>
      </c>
    </row>
    <row r="4848" spans="1:10" ht="75" customHeight="1" x14ac:dyDescent="0.25">
      <c r="G4848" s="131" t="s">
        <v>5931</v>
      </c>
      <c r="H4848" s="131"/>
    </row>
    <row r="4849" spans="1:10" ht="20.100000000000001" customHeight="1" x14ac:dyDescent="0.25">
      <c r="A4849" s="5" t="s">
        <v>1413</v>
      </c>
      <c r="C4849" s="11" t="s">
        <v>9</v>
      </c>
      <c r="D4849" s="11" t="s">
        <v>11</v>
      </c>
      <c r="E4849" s="11" t="s">
        <v>20</v>
      </c>
      <c r="F4849" s="11" t="s">
        <v>12</v>
      </c>
      <c r="G4849" s="131" t="s">
        <v>1414</v>
      </c>
      <c r="H4849" s="131"/>
      <c r="J4849" s="7">
        <v>315000</v>
      </c>
    </row>
    <row r="4850" spans="1:10" ht="45" customHeight="1" x14ac:dyDescent="0.25">
      <c r="G4850" s="131" t="s">
        <v>5932</v>
      </c>
      <c r="H4850" s="131"/>
    </row>
    <row r="4851" spans="1:10" ht="20.100000000000001" customHeight="1" x14ac:dyDescent="0.25">
      <c r="A4851" s="6" t="s">
        <v>1416</v>
      </c>
      <c r="B4851" s="6" t="s">
        <v>1417</v>
      </c>
      <c r="J4851" s="8">
        <v>26557944</v>
      </c>
    </row>
    <row r="4852" spans="1:10" ht="20.100000000000001" customHeight="1" x14ac:dyDescent="0.25">
      <c r="A4852" s="5" t="s">
        <v>1419</v>
      </c>
      <c r="C4852" s="11" t="s">
        <v>9</v>
      </c>
      <c r="D4852" s="11" t="s">
        <v>11</v>
      </c>
      <c r="E4852" s="11" t="s">
        <v>20</v>
      </c>
      <c r="F4852" s="11" t="s">
        <v>12</v>
      </c>
      <c r="G4852" s="131" t="s">
        <v>1420</v>
      </c>
      <c r="H4852" s="131"/>
      <c r="J4852" s="7">
        <v>100000</v>
      </c>
    </row>
    <row r="4853" spans="1:10" ht="20.100000000000001" customHeight="1" x14ac:dyDescent="0.25">
      <c r="A4853" s="5" t="s">
        <v>1422</v>
      </c>
      <c r="C4853" s="11" t="s">
        <v>9</v>
      </c>
      <c r="D4853" s="11" t="s">
        <v>11</v>
      </c>
      <c r="E4853" s="11" t="s">
        <v>20</v>
      </c>
      <c r="F4853" s="11" t="s">
        <v>12</v>
      </c>
      <c r="G4853" s="131" t="s">
        <v>1423</v>
      </c>
      <c r="H4853" s="131"/>
      <c r="J4853" s="7">
        <v>15200000</v>
      </c>
    </row>
    <row r="4854" spans="1:10" ht="20.100000000000001" customHeight="1" x14ac:dyDescent="0.25">
      <c r="A4854" s="5" t="s">
        <v>1424</v>
      </c>
      <c r="C4854" s="11" t="s">
        <v>9</v>
      </c>
      <c r="D4854" s="11" t="s">
        <v>11</v>
      </c>
      <c r="E4854" s="11" t="s">
        <v>20</v>
      </c>
      <c r="F4854" s="11" t="s">
        <v>12</v>
      </c>
      <c r="G4854" s="131" t="s">
        <v>38</v>
      </c>
      <c r="H4854" s="131"/>
      <c r="J4854" s="7">
        <v>6812310</v>
      </c>
    </row>
    <row r="4855" spans="1:10" ht="20.100000000000001" customHeight="1" x14ac:dyDescent="0.25">
      <c r="A4855" s="5" t="s">
        <v>1426</v>
      </c>
      <c r="C4855" s="11" t="s">
        <v>9</v>
      </c>
      <c r="D4855" s="11" t="s">
        <v>11</v>
      </c>
      <c r="E4855" s="11" t="s">
        <v>20</v>
      </c>
      <c r="F4855" s="11" t="s">
        <v>12</v>
      </c>
      <c r="G4855" s="131" t="s">
        <v>1427</v>
      </c>
      <c r="H4855" s="131"/>
      <c r="J4855" s="7">
        <v>4445634</v>
      </c>
    </row>
    <row r="4856" spans="1:10" ht="20.100000000000001" customHeight="1" x14ac:dyDescent="0.25">
      <c r="A4856" s="6" t="s">
        <v>1429</v>
      </c>
      <c r="B4856" s="6" t="s">
        <v>1430</v>
      </c>
      <c r="J4856" s="8">
        <v>4150463</v>
      </c>
    </row>
    <row r="4857" spans="1:10" ht="20.100000000000001" customHeight="1" x14ac:dyDescent="0.25">
      <c r="A4857" s="5" t="s">
        <v>1432</v>
      </c>
      <c r="C4857" s="11" t="s">
        <v>9</v>
      </c>
      <c r="D4857" s="11" t="s">
        <v>11</v>
      </c>
      <c r="E4857" s="11" t="s">
        <v>20</v>
      </c>
      <c r="F4857" s="11" t="s">
        <v>12</v>
      </c>
      <c r="G4857" s="131" t="s">
        <v>7130</v>
      </c>
      <c r="H4857" s="131"/>
      <c r="J4857" s="7">
        <v>4150463</v>
      </c>
    </row>
    <row r="4858" spans="1:10" ht="20.100000000000001" customHeight="1" x14ac:dyDescent="0.25">
      <c r="A4858" s="6" t="s">
        <v>1439</v>
      </c>
      <c r="B4858" s="6" t="s">
        <v>1440</v>
      </c>
      <c r="J4858" s="8">
        <v>10585770</v>
      </c>
    </row>
    <row r="4859" spans="1:10" ht="20.100000000000001" customHeight="1" x14ac:dyDescent="0.25">
      <c r="A4859" s="5" t="s">
        <v>1441</v>
      </c>
      <c r="C4859" s="11" t="s">
        <v>9</v>
      </c>
      <c r="D4859" s="11" t="s">
        <v>11</v>
      </c>
      <c r="E4859" s="11" t="s">
        <v>20</v>
      </c>
      <c r="F4859" s="11" t="s">
        <v>12</v>
      </c>
      <c r="G4859" s="131" t="s">
        <v>1442</v>
      </c>
      <c r="H4859" s="131"/>
      <c r="J4859" s="7">
        <v>10585770</v>
      </c>
    </row>
    <row r="4860" spans="1:10" ht="75" customHeight="1" x14ac:dyDescent="0.25">
      <c r="G4860" s="131" t="s">
        <v>5933</v>
      </c>
      <c r="H4860" s="131"/>
    </row>
    <row r="4861" spans="1:10" ht="20.100000000000001" customHeight="1" x14ac:dyDescent="0.25">
      <c r="A4861" s="6" t="s">
        <v>1449</v>
      </c>
      <c r="B4861" s="6" t="s">
        <v>1450</v>
      </c>
      <c r="J4861" s="8">
        <v>21705717</v>
      </c>
    </row>
    <row r="4862" spans="1:10" ht="20.100000000000001" customHeight="1" x14ac:dyDescent="0.25">
      <c r="A4862" s="5" t="s">
        <v>1463</v>
      </c>
      <c r="C4862" s="11" t="s">
        <v>9</v>
      </c>
      <c r="D4862" s="11" t="s">
        <v>11</v>
      </c>
      <c r="E4862" s="11" t="s">
        <v>20</v>
      </c>
      <c r="F4862" s="11" t="s">
        <v>12</v>
      </c>
      <c r="G4862" s="131" t="s">
        <v>1464</v>
      </c>
      <c r="H4862" s="131"/>
      <c r="J4862" s="7">
        <v>11488580</v>
      </c>
    </row>
    <row r="4863" spans="1:10" ht="20.100000000000001" customHeight="1" x14ac:dyDescent="0.25">
      <c r="A4863" s="5" t="s">
        <v>1466</v>
      </c>
      <c r="C4863" s="11" t="s">
        <v>9</v>
      </c>
      <c r="D4863" s="11" t="s">
        <v>11</v>
      </c>
      <c r="E4863" s="11" t="s">
        <v>20</v>
      </c>
      <c r="F4863" s="11" t="s">
        <v>12</v>
      </c>
      <c r="G4863" s="131" t="s">
        <v>1467</v>
      </c>
      <c r="H4863" s="131"/>
      <c r="J4863" s="7">
        <v>150000</v>
      </c>
    </row>
    <row r="4864" spans="1:10" ht="30" customHeight="1" x14ac:dyDescent="0.25">
      <c r="A4864" s="5" t="s">
        <v>1469</v>
      </c>
      <c r="C4864" s="11" t="s">
        <v>9</v>
      </c>
      <c r="D4864" s="11" t="s">
        <v>11</v>
      </c>
      <c r="E4864" s="11" t="s">
        <v>20</v>
      </c>
      <c r="F4864" s="11" t="s">
        <v>12</v>
      </c>
      <c r="G4864" s="131" t="s">
        <v>7132</v>
      </c>
      <c r="H4864" s="131"/>
      <c r="J4864" s="7">
        <v>4622537</v>
      </c>
    </row>
    <row r="4865" spans="1:10" ht="30" customHeight="1" x14ac:dyDescent="0.25">
      <c r="A4865" s="5" t="s">
        <v>1471</v>
      </c>
      <c r="C4865" s="11" t="s">
        <v>9</v>
      </c>
      <c r="D4865" s="11" t="s">
        <v>11</v>
      </c>
      <c r="E4865" s="11" t="s">
        <v>20</v>
      </c>
      <c r="F4865" s="11" t="s">
        <v>12</v>
      </c>
      <c r="G4865" s="131" t="s">
        <v>7133</v>
      </c>
      <c r="H4865" s="131"/>
      <c r="J4865" s="7">
        <v>5444600</v>
      </c>
    </row>
    <row r="4866" spans="1:10" ht="20.100000000000001" customHeight="1" x14ac:dyDescent="0.25">
      <c r="A4866" s="6" t="s">
        <v>1490</v>
      </c>
      <c r="B4866" s="6" t="s">
        <v>1491</v>
      </c>
      <c r="J4866" s="8">
        <v>3815000</v>
      </c>
    </row>
    <row r="4867" spans="1:10" ht="20.100000000000001" customHeight="1" x14ac:dyDescent="0.25">
      <c r="A4867" s="5" t="s">
        <v>1496</v>
      </c>
      <c r="C4867" s="11" t="s">
        <v>9</v>
      </c>
      <c r="D4867" s="11" t="s">
        <v>11</v>
      </c>
      <c r="E4867" s="11" t="s">
        <v>20</v>
      </c>
      <c r="F4867" s="11" t="s">
        <v>12</v>
      </c>
      <c r="G4867" s="131" t="s">
        <v>43</v>
      </c>
      <c r="H4867" s="131"/>
      <c r="J4867" s="7">
        <v>10000</v>
      </c>
    </row>
    <row r="4868" spans="1:10" ht="30" customHeight="1" x14ac:dyDescent="0.25">
      <c r="G4868" s="131" t="s">
        <v>5934</v>
      </c>
      <c r="H4868" s="131"/>
    </row>
    <row r="4869" spans="1:10" ht="20.100000000000001" customHeight="1" x14ac:dyDescent="0.25">
      <c r="A4869" s="5" t="s">
        <v>1503</v>
      </c>
      <c r="C4869" s="11" t="s">
        <v>9</v>
      </c>
      <c r="D4869" s="11" t="s">
        <v>11</v>
      </c>
      <c r="E4869" s="11" t="s">
        <v>20</v>
      </c>
      <c r="F4869" s="11" t="s">
        <v>12</v>
      </c>
      <c r="G4869" s="131" t="s">
        <v>44</v>
      </c>
      <c r="H4869" s="131"/>
      <c r="J4869" s="7">
        <v>2805000</v>
      </c>
    </row>
    <row r="4870" spans="1:10" ht="20.100000000000001" customHeight="1" x14ac:dyDescent="0.25">
      <c r="A4870" s="5" t="s">
        <v>1506</v>
      </c>
      <c r="C4870" s="11" t="s">
        <v>9</v>
      </c>
      <c r="D4870" s="11" t="s">
        <v>11</v>
      </c>
      <c r="E4870" s="11" t="s">
        <v>20</v>
      </c>
      <c r="F4870" s="11" t="s">
        <v>12</v>
      </c>
      <c r="G4870" s="131" t="s">
        <v>403</v>
      </c>
      <c r="H4870" s="131"/>
      <c r="J4870" s="7">
        <v>1000000</v>
      </c>
    </row>
    <row r="4871" spans="1:10" ht="60" customHeight="1" x14ac:dyDescent="0.25">
      <c r="G4871" s="131" t="s">
        <v>5935</v>
      </c>
      <c r="H4871" s="131"/>
    </row>
    <row r="4872" spans="1:10" ht="20.100000000000001" customHeight="1" x14ac:dyDescent="0.25">
      <c r="A4872" s="6" t="s">
        <v>1508</v>
      </c>
      <c r="B4872" s="6" t="s">
        <v>1509</v>
      </c>
      <c r="J4872" s="10">
        <v>27404276</v>
      </c>
    </row>
    <row r="4873" spans="1:10" ht="20.100000000000001" customHeight="1" x14ac:dyDescent="0.25">
      <c r="A4873" s="6" t="s">
        <v>1256</v>
      </c>
      <c r="B4873" s="6" t="s">
        <v>1511</v>
      </c>
      <c r="J4873" s="9">
        <v>14904276</v>
      </c>
    </row>
    <row r="4874" spans="1:10" ht="20.100000000000001" customHeight="1" x14ac:dyDescent="0.25">
      <c r="A4874" s="5" t="s">
        <v>1513</v>
      </c>
      <c r="C4874" s="11" t="s">
        <v>9</v>
      </c>
      <c r="D4874" s="11" t="s">
        <v>11</v>
      </c>
      <c r="E4874" s="11" t="s">
        <v>20</v>
      </c>
      <c r="F4874" s="11" t="s">
        <v>12</v>
      </c>
      <c r="G4874" s="131" t="s">
        <v>45</v>
      </c>
      <c r="H4874" s="131"/>
      <c r="J4874" s="7">
        <v>10479276</v>
      </c>
    </row>
    <row r="4875" spans="1:10" ht="20.100000000000001" customHeight="1" x14ac:dyDescent="0.25">
      <c r="A4875" s="5" t="s">
        <v>1518</v>
      </c>
      <c r="C4875" s="11" t="s">
        <v>9</v>
      </c>
      <c r="D4875" s="11" t="s">
        <v>11</v>
      </c>
      <c r="E4875" s="11" t="s">
        <v>20</v>
      </c>
      <c r="F4875" s="11" t="s">
        <v>12</v>
      </c>
      <c r="G4875" s="131" t="s">
        <v>7135</v>
      </c>
      <c r="H4875" s="131"/>
      <c r="J4875" s="7">
        <v>4425000</v>
      </c>
    </row>
    <row r="4876" spans="1:10" ht="20.100000000000001" customHeight="1" x14ac:dyDescent="0.25">
      <c r="A4876" s="6" t="s">
        <v>1292</v>
      </c>
      <c r="B4876" s="6" t="s">
        <v>1535</v>
      </c>
      <c r="J4876" s="8">
        <v>1000000</v>
      </c>
    </row>
    <row r="4877" spans="1:10" ht="30" customHeight="1" x14ac:dyDescent="0.25">
      <c r="A4877" s="5" t="s">
        <v>1544</v>
      </c>
      <c r="C4877" s="11" t="s">
        <v>9</v>
      </c>
      <c r="D4877" s="11" t="s">
        <v>11</v>
      </c>
      <c r="E4877" s="11" t="s">
        <v>20</v>
      </c>
      <c r="F4877" s="11" t="s">
        <v>12</v>
      </c>
      <c r="G4877" s="131" t="s">
        <v>1545</v>
      </c>
      <c r="H4877" s="131"/>
      <c r="J4877" s="7">
        <v>1000000</v>
      </c>
    </row>
    <row r="4878" spans="1:10" ht="20.100000000000001" customHeight="1" x14ac:dyDescent="0.25">
      <c r="A4878" s="6" t="s">
        <v>1318</v>
      </c>
      <c r="B4878" s="6" t="s">
        <v>1553</v>
      </c>
      <c r="J4878" s="8">
        <v>4000000</v>
      </c>
    </row>
    <row r="4879" spans="1:10" ht="20.100000000000001" customHeight="1" x14ac:dyDescent="0.25">
      <c r="A4879" s="5" t="s">
        <v>1557</v>
      </c>
      <c r="C4879" s="11" t="s">
        <v>9</v>
      </c>
      <c r="D4879" s="11" t="s">
        <v>11</v>
      </c>
      <c r="E4879" s="11" t="s">
        <v>20</v>
      </c>
      <c r="F4879" s="11" t="s">
        <v>12</v>
      </c>
      <c r="G4879" s="131" t="s">
        <v>51</v>
      </c>
      <c r="H4879" s="131"/>
      <c r="J4879" s="7">
        <v>4000000</v>
      </c>
    </row>
    <row r="4880" spans="1:10" ht="20.100000000000001" customHeight="1" x14ac:dyDescent="0.25">
      <c r="A4880" s="6" t="s">
        <v>1572</v>
      </c>
      <c r="B4880" s="6" t="s">
        <v>1573</v>
      </c>
      <c r="J4880" s="8">
        <v>7500000</v>
      </c>
    </row>
    <row r="4881" spans="1:10" ht="20.100000000000001" customHeight="1" x14ac:dyDescent="0.25">
      <c r="A4881" s="5" t="s">
        <v>1574</v>
      </c>
      <c r="C4881" s="11" t="s">
        <v>9</v>
      </c>
      <c r="D4881" s="11" t="s">
        <v>11</v>
      </c>
      <c r="E4881" s="11" t="s">
        <v>20</v>
      </c>
      <c r="F4881" s="11" t="s">
        <v>12</v>
      </c>
      <c r="G4881" s="131" t="s">
        <v>1575</v>
      </c>
      <c r="H4881" s="131"/>
      <c r="J4881" s="7">
        <v>3000000</v>
      </c>
    </row>
    <row r="4882" spans="1:10" ht="20.100000000000001" customHeight="1" x14ac:dyDescent="0.25">
      <c r="A4882" s="5" t="s">
        <v>1580</v>
      </c>
      <c r="C4882" s="11" t="s">
        <v>9</v>
      </c>
      <c r="D4882" s="11" t="s">
        <v>11</v>
      </c>
      <c r="E4882" s="11" t="s">
        <v>20</v>
      </c>
      <c r="F4882" s="11" t="s">
        <v>12</v>
      </c>
      <c r="G4882" s="131" t="s">
        <v>1581</v>
      </c>
      <c r="H4882" s="131"/>
      <c r="J4882" s="7">
        <v>4000000</v>
      </c>
    </row>
    <row r="4883" spans="1:10" ht="20.100000000000001" customHeight="1" x14ac:dyDescent="0.25">
      <c r="A4883" s="5" t="s">
        <v>1584</v>
      </c>
      <c r="C4883" s="11" t="s">
        <v>9</v>
      </c>
      <c r="D4883" s="11" t="s">
        <v>11</v>
      </c>
      <c r="E4883" s="11" t="s">
        <v>20</v>
      </c>
      <c r="F4883" s="11" t="s">
        <v>12</v>
      </c>
      <c r="G4883" s="131" t="s">
        <v>1585</v>
      </c>
      <c r="H4883" s="131"/>
      <c r="J4883" s="7">
        <v>500000</v>
      </c>
    </row>
    <row r="4884" spans="1:10" ht="20.100000000000001" customHeight="1" x14ac:dyDescent="0.25">
      <c r="A4884" s="6" t="s">
        <v>1714</v>
      </c>
      <c r="B4884" s="6" t="s">
        <v>1715</v>
      </c>
      <c r="J4884" s="10">
        <v>6000000</v>
      </c>
    </row>
    <row r="4885" spans="1:10" ht="20.100000000000001" customHeight="1" x14ac:dyDescent="0.25">
      <c r="A4885" s="6" t="s">
        <v>1716</v>
      </c>
      <c r="B4885" s="6" t="s">
        <v>1717</v>
      </c>
      <c r="J4885" s="9">
        <v>6000000</v>
      </c>
    </row>
    <row r="4886" spans="1:10" ht="20.100000000000001" customHeight="1" x14ac:dyDescent="0.25">
      <c r="A4886" s="5" t="s">
        <v>1721</v>
      </c>
      <c r="C4886" s="11" t="s">
        <v>16</v>
      </c>
      <c r="D4886" s="11" t="s">
        <v>53</v>
      </c>
      <c r="E4886" s="11" t="s">
        <v>20</v>
      </c>
      <c r="F4886" s="11" t="s">
        <v>12</v>
      </c>
      <c r="G4886" s="131" t="s">
        <v>1722</v>
      </c>
      <c r="H4886" s="131"/>
      <c r="J4886" s="7">
        <v>4000000</v>
      </c>
    </row>
    <row r="4887" spans="1:10" ht="20.100000000000001" customHeight="1" x14ac:dyDescent="0.25">
      <c r="A4887" s="5" t="s">
        <v>1723</v>
      </c>
      <c r="C4887" s="11" t="s">
        <v>16</v>
      </c>
      <c r="D4887" s="11" t="s">
        <v>53</v>
      </c>
      <c r="E4887" s="11" t="s">
        <v>20</v>
      </c>
      <c r="F4887" s="11" t="s">
        <v>12</v>
      </c>
      <c r="G4887" s="131" t="s">
        <v>55</v>
      </c>
      <c r="H4887" s="131"/>
      <c r="J4887" s="7">
        <v>2000000</v>
      </c>
    </row>
    <row r="4888" spans="1:10" ht="20.100000000000001" customHeight="1" x14ac:dyDescent="0.25">
      <c r="A4888" s="6" t="s">
        <v>1759</v>
      </c>
      <c r="B4888" s="6" t="s">
        <v>1760</v>
      </c>
      <c r="J4888" s="10">
        <v>221930416</v>
      </c>
    </row>
    <row r="4889" spans="1:10" ht="20.100000000000001" customHeight="1" x14ac:dyDescent="0.25">
      <c r="A4889" s="6" t="s">
        <v>1761</v>
      </c>
      <c r="B4889" s="6" t="s">
        <v>1762</v>
      </c>
      <c r="J4889" s="12">
        <v>22418927</v>
      </c>
    </row>
    <row r="4890" spans="1:10" ht="20.100000000000001" customHeight="1" x14ac:dyDescent="0.25">
      <c r="A4890" s="6" t="s">
        <v>1767</v>
      </c>
      <c r="B4890" s="6" t="s">
        <v>7149</v>
      </c>
      <c r="J4890" s="9">
        <v>22418927</v>
      </c>
    </row>
    <row r="4891" spans="1:10" ht="20.100000000000001" customHeight="1" x14ac:dyDescent="0.25">
      <c r="A4891" s="5" t="s">
        <v>1767</v>
      </c>
      <c r="C4891" s="11" t="s">
        <v>9</v>
      </c>
      <c r="D4891" s="11" t="s">
        <v>41</v>
      </c>
      <c r="E4891" s="11" t="s">
        <v>20</v>
      </c>
      <c r="F4891" s="11" t="s">
        <v>1881</v>
      </c>
      <c r="G4891" s="131" t="s">
        <v>21</v>
      </c>
      <c r="H4891" s="131"/>
      <c r="J4891" s="7">
        <v>15666238</v>
      </c>
    </row>
    <row r="4892" spans="1:10" ht="60" customHeight="1" x14ac:dyDescent="0.25">
      <c r="G4892" s="131" t="s">
        <v>4802</v>
      </c>
      <c r="H4892" s="131"/>
    </row>
    <row r="4893" spans="1:10" ht="20.100000000000001" customHeight="1" x14ac:dyDescent="0.25">
      <c r="G4893" s="131" t="s">
        <v>2101</v>
      </c>
      <c r="H4893" s="131"/>
    </row>
    <row r="4894" spans="1:10" ht="20.100000000000001" customHeight="1" x14ac:dyDescent="0.25">
      <c r="A4894" s="5" t="s">
        <v>1767</v>
      </c>
      <c r="C4894" s="11" t="s">
        <v>9</v>
      </c>
      <c r="D4894" s="11" t="s">
        <v>41</v>
      </c>
      <c r="E4894" s="11" t="s">
        <v>20</v>
      </c>
      <c r="F4894" s="11" t="s">
        <v>1278</v>
      </c>
      <c r="G4894" s="131" t="s">
        <v>21</v>
      </c>
      <c r="H4894" s="131"/>
      <c r="J4894" s="7">
        <v>6752689</v>
      </c>
    </row>
    <row r="4895" spans="1:10" ht="60" customHeight="1" x14ac:dyDescent="0.25">
      <c r="G4895" s="131" t="s">
        <v>4803</v>
      </c>
      <c r="H4895" s="131"/>
    </row>
    <row r="4896" spans="1:10" ht="20.100000000000001" customHeight="1" x14ac:dyDescent="0.25">
      <c r="G4896" s="131" t="s">
        <v>2101</v>
      </c>
      <c r="H4896" s="131"/>
    </row>
    <row r="4897" spans="1:10" ht="20.100000000000001" customHeight="1" x14ac:dyDescent="0.25">
      <c r="A4897" s="6" t="s">
        <v>1784</v>
      </c>
      <c r="B4897" s="6" t="s">
        <v>1785</v>
      </c>
      <c r="J4897" s="8">
        <v>183011489</v>
      </c>
    </row>
    <row r="4898" spans="1:10" ht="20.100000000000001" customHeight="1" x14ac:dyDescent="0.25">
      <c r="A4898" s="5" t="s">
        <v>1786</v>
      </c>
      <c r="C4898" s="11" t="s">
        <v>9</v>
      </c>
      <c r="D4898" s="11" t="s">
        <v>59</v>
      </c>
      <c r="E4898" s="11" t="s">
        <v>20</v>
      </c>
      <c r="F4898" s="11" t="s">
        <v>12</v>
      </c>
      <c r="G4898" s="131" t="s">
        <v>61</v>
      </c>
      <c r="H4898" s="131"/>
      <c r="J4898" s="7">
        <v>158011489</v>
      </c>
    </row>
    <row r="4899" spans="1:10" ht="20.100000000000001" customHeight="1" x14ac:dyDescent="0.25">
      <c r="A4899" s="5" t="s">
        <v>1792</v>
      </c>
      <c r="C4899" s="11" t="s">
        <v>9</v>
      </c>
      <c r="D4899" s="11" t="s">
        <v>59</v>
      </c>
      <c r="E4899" s="11" t="s">
        <v>20</v>
      </c>
      <c r="F4899" s="11" t="s">
        <v>12</v>
      </c>
      <c r="G4899" s="131" t="s">
        <v>7156</v>
      </c>
      <c r="H4899" s="131"/>
      <c r="J4899" s="7">
        <v>25000000</v>
      </c>
    </row>
    <row r="4900" spans="1:10" ht="60" customHeight="1" x14ac:dyDescent="0.25">
      <c r="G4900" s="131" t="s">
        <v>5936</v>
      </c>
      <c r="H4900" s="131"/>
    </row>
    <row r="4901" spans="1:10" ht="20.100000000000001" customHeight="1" x14ac:dyDescent="0.25">
      <c r="A4901" s="6" t="s">
        <v>1803</v>
      </c>
      <c r="B4901" s="6" t="s">
        <v>3416</v>
      </c>
      <c r="J4901" s="8">
        <v>16500000</v>
      </c>
    </row>
    <row r="4902" spans="1:10" ht="20.100000000000001" customHeight="1" x14ac:dyDescent="0.25">
      <c r="A4902" s="5" t="s">
        <v>1804</v>
      </c>
      <c r="C4902" s="11" t="s">
        <v>9</v>
      </c>
      <c r="D4902" s="11" t="s">
        <v>59</v>
      </c>
      <c r="E4902" s="11" t="s">
        <v>20</v>
      </c>
      <c r="F4902" s="11" t="s">
        <v>12</v>
      </c>
      <c r="G4902" s="131" t="s">
        <v>62</v>
      </c>
      <c r="H4902" s="131"/>
      <c r="J4902" s="7">
        <v>16500000</v>
      </c>
    </row>
    <row r="4903" spans="1:10" ht="75" customHeight="1" x14ac:dyDescent="0.25">
      <c r="G4903" s="131" t="s">
        <v>5885</v>
      </c>
      <c r="H4903" s="131"/>
    </row>
    <row r="4905" spans="1:10" x14ac:dyDescent="0.25">
      <c r="A4905" s="13" t="s">
        <v>4916</v>
      </c>
    </row>
    <row r="4907" spans="1:10" x14ac:dyDescent="0.25">
      <c r="A4907" s="132" t="s">
        <v>2092</v>
      </c>
      <c r="B4907" s="132"/>
      <c r="C4907" s="132"/>
      <c r="D4907" s="132"/>
      <c r="E4907" s="132"/>
      <c r="F4907" s="132"/>
      <c r="G4907" s="132"/>
      <c r="H4907" s="132"/>
      <c r="I4907" s="132"/>
      <c r="J4907" s="132"/>
    </row>
    <row r="4909" spans="1:10" x14ac:dyDescent="0.25">
      <c r="D4909" s="6" t="s">
        <v>2140</v>
      </c>
      <c r="E4909" s="6" t="s">
        <v>2100</v>
      </c>
    </row>
    <row r="4910" spans="1:10" ht="15.75" thickBot="1" x14ac:dyDescent="0.3">
      <c r="F4910" s="6" t="s">
        <v>2103</v>
      </c>
      <c r="J4910" s="14">
        <v>3633815482</v>
      </c>
    </row>
    <row r="4911" spans="1:10" x14ac:dyDescent="0.25">
      <c r="D4911" s="5" t="s">
        <v>9</v>
      </c>
      <c r="E4911" s="5" t="s">
        <v>2139</v>
      </c>
      <c r="J4911" s="7">
        <v>3431587705</v>
      </c>
    </row>
    <row r="4912" spans="1:10" x14ac:dyDescent="0.25">
      <c r="D4912" s="5" t="s">
        <v>16</v>
      </c>
      <c r="E4912" s="5" t="s">
        <v>2145</v>
      </c>
      <c r="J4912" s="7">
        <v>202227777</v>
      </c>
    </row>
    <row r="4915" spans="1:10" x14ac:dyDescent="0.25">
      <c r="A4915" s="132" t="s">
        <v>2091</v>
      </c>
      <c r="B4915" s="132"/>
      <c r="C4915" s="132"/>
      <c r="D4915" s="132"/>
      <c r="E4915" s="132"/>
      <c r="F4915" s="132"/>
      <c r="G4915" s="132"/>
      <c r="H4915" s="132"/>
      <c r="I4915" s="132"/>
      <c r="J4915" s="132"/>
    </row>
    <row r="4916" spans="1:10" x14ac:dyDescent="0.25">
      <c r="A4916" s="86" t="s">
        <v>2097</v>
      </c>
      <c r="C4916" s="86" t="s">
        <v>2098</v>
      </c>
      <c r="D4916" s="86" t="s">
        <v>3</v>
      </c>
      <c r="E4916" s="86" t="s">
        <v>2099</v>
      </c>
      <c r="F4916" s="86" t="s">
        <v>1880</v>
      </c>
      <c r="G4916" s="6" t="s">
        <v>2100</v>
      </c>
      <c r="J4916" s="86" t="s">
        <v>8713</v>
      </c>
    </row>
    <row r="4918" spans="1:10" ht="15.75" thickBot="1" x14ac:dyDescent="0.3">
      <c r="G4918" s="13" t="s">
        <v>2103</v>
      </c>
      <c r="J4918" s="14">
        <v>3633815482</v>
      </c>
    </row>
    <row r="4919" spans="1:10" ht="20.100000000000001" customHeight="1" x14ac:dyDescent="0.25">
      <c r="A4919" s="6" t="s">
        <v>1232</v>
      </c>
      <c r="B4919" s="6" t="s">
        <v>1233</v>
      </c>
      <c r="J4919" s="10">
        <v>2421539873</v>
      </c>
    </row>
    <row r="4920" spans="1:10" ht="20.100000000000001" customHeight="1" x14ac:dyDescent="0.25">
      <c r="A4920" s="6" t="s">
        <v>9</v>
      </c>
      <c r="B4920" s="6" t="s">
        <v>1237</v>
      </c>
      <c r="J4920" s="9">
        <v>894944827</v>
      </c>
    </row>
    <row r="4921" spans="1:10" ht="20.100000000000001" customHeight="1" x14ac:dyDescent="0.25">
      <c r="A4921" s="5" t="s">
        <v>1240</v>
      </c>
      <c r="C4921" s="11" t="s">
        <v>9</v>
      </c>
      <c r="D4921" s="11" t="s">
        <v>10</v>
      </c>
      <c r="E4921" s="11" t="s">
        <v>41</v>
      </c>
      <c r="F4921" s="11" t="s">
        <v>12</v>
      </c>
      <c r="G4921" s="131" t="s">
        <v>7116</v>
      </c>
      <c r="H4921" s="131"/>
      <c r="J4921" s="7">
        <v>894944827</v>
      </c>
    </row>
    <row r="4922" spans="1:10" ht="20.100000000000001" customHeight="1" x14ac:dyDescent="0.25">
      <c r="A4922" s="6" t="s">
        <v>1257</v>
      </c>
      <c r="B4922" s="6" t="s">
        <v>1258</v>
      </c>
      <c r="J4922" s="8">
        <v>247952304</v>
      </c>
    </row>
    <row r="4923" spans="1:10" ht="20.100000000000001" customHeight="1" x14ac:dyDescent="0.25">
      <c r="A4923" s="5" t="s">
        <v>1261</v>
      </c>
      <c r="C4923" s="11" t="s">
        <v>9</v>
      </c>
      <c r="D4923" s="11" t="s">
        <v>10</v>
      </c>
      <c r="E4923" s="11" t="s">
        <v>41</v>
      </c>
      <c r="F4923" s="11" t="s">
        <v>12</v>
      </c>
      <c r="G4923" s="131" t="s">
        <v>13</v>
      </c>
      <c r="H4923" s="131"/>
      <c r="J4923" s="7">
        <v>40000000</v>
      </c>
    </row>
    <row r="4924" spans="1:10" ht="20.100000000000001" customHeight="1" x14ac:dyDescent="0.25">
      <c r="A4924" s="5" t="s">
        <v>1265</v>
      </c>
      <c r="C4924" s="11" t="s">
        <v>9</v>
      </c>
      <c r="D4924" s="11" t="s">
        <v>10</v>
      </c>
      <c r="E4924" s="11" t="s">
        <v>41</v>
      </c>
      <c r="F4924" s="11" t="s">
        <v>12</v>
      </c>
      <c r="G4924" s="131" t="s">
        <v>14</v>
      </c>
      <c r="H4924" s="131"/>
      <c r="J4924" s="7">
        <v>500000</v>
      </c>
    </row>
    <row r="4925" spans="1:10" ht="20.100000000000001" customHeight="1" x14ac:dyDescent="0.25">
      <c r="A4925" s="5" t="s">
        <v>1269</v>
      </c>
      <c r="C4925" s="11" t="s">
        <v>9</v>
      </c>
      <c r="D4925" s="11" t="s">
        <v>10</v>
      </c>
      <c r="E4925" s="11" t="s">
        <v>41</v>
      </c>
      <c r="F4925" s="11" t="s">
        <v>12</v>
      </c>
      <c r="G4925" s="131" t="s">
        <v>117</v>
      </c>
      <c r="H4925" s="131"/>
      <c r="J4925" s="7">
        <v>207452304</v>
      </c>
    </row>
    <row r="4926" spans="1:10" ht="20.100000000000001" customHeight="1" x14ac:dyDescent="0.25">
      <c r="A4926" s="6" t="s">
        <v>1279</v>
      </c>
      <c r="B4926" s="6" t="s">
        <v>1280</v>
      </c>
      <c r="J4926" s="8">
        <v>909413970</v>
      </c>
    </row>
    <row r="4927" spans="1:10" ht="20.100000000000001" customHeight="1" x14ac:dyDescent="0.25">
      <c r="A4927" s="5" t="s">
        <v>1282</v>
      </c>
      <c r="C4927" s="11" t="s">
        <v>9</v>
      </c>
      <c r="D4927" s="11" t="s">
        <v>10</v>
      </c>
      <c r="E4927" s="11" t="s">
        <v>41</v>
      </c>
      <c r="F4927" s="11" t="s">
        <v>12</v>
      </c>
      <c r="G4927" s="131" t="s">
        <v>1283</v>
      </c>
      <c r="H4927" s="131"/>
      <c r="J4927" s="7">
        <v>207973199</v>
      </c>
    </row>
    <row r="4928" spans="1:10" ht="20.100000000000001" customHeight="1" x14ac:dyDescent="0.25">
      <c r="A4928" s="5" t="s">
        <v>1286</v>
      </c>
      <c r="C4928" s="11" t="s">
        <v>9</v>
      </c>
      <c r="D4928" s="11" t="s">
        <v>10</v>
      </c>
      <c r="E4928" s="11" t="s">
        <v>41</v>
      </c>
      <c r="F4928" s="11" t="s">
        <v>12</v>
      </c>
      <c r="G4928" s="131" t="s">
        <v>1287</v>
      </c>
      <c r="H4928" s="131"/>
      <c r="J4928" s="7">
        <v>163815635</v>
      </c>
    </row>
    <row r="4929" spans="1:10" ht="20.100000000000001" customHeight="1" x14ac:dyDescent="0.25">
      <c r="A4929" s="5" t="s">
        <v>1290</v>
      </c>
      <c r="C4929" s="11" t="s">
        <v>16</v>
      </c>
      <c r="D4929" s="11" t="s">
        <v>10</v>
      </c>
      <c r="E4929" s="11" t="s">
        <v>41</v>
      </c>
      <c r="F4929" s="11" t="s">
        <v>12</v>
      </c>
      <c r="G4929" s="131" t="s">
        <v>17</v>
      </c>
      <c r="H4929" s="131"/>
      <c r="J4929" s="7">
        <v>159177777</v>
      </c>
    </row>
    <row r="4930" spans="1:10" ht="20.100000000000001" customHeight="1" x14ac:dyDescent="0.25">
      <c r="A4930" s="5" t="s">
        <v>1293</v>
      </c>
      <c r="C4930" s="11" t="s">
        <v>9</v>
      </c>
      <c r="D4930" s="11" t="s">
        <v>10</v>
      </c>
      <c r="E4930" s="11" t="s">
        <v>41</v>
      </c>
      <c r="F4930" s="11" t="s">
        <v>12</v>
      </c>
      <c r="G4930" s="131" t="s">
        <v>18</v>
      </c>
      <c r="H4930" s="131"/>
      <c r="J4930" s="7">
        <v>123775978</v>
      </c>
    </row>
    <row r="4931" spans="1:10" ht="20.100000000000001" customHeight="1" x14ac:dyDescent="0.25">
      <c r="A4931" s="5" t="s">
        <v>1296</v>
      </c>
      <c r="C4931" s="11" t="s">
        <v>9</v>
      </c>
      <c r="D4931" s="11" t="s">
        <v>10</v>
      </c>
      <c r="E4931" s="11" t="s">
        <v>41</v>
      </c>
      <c r="F4931" s="11" t="s">
        <v>12</v>
      </c>
      <c r="G4931" s="131" t="s">
        <v>19</v>
      </c>
      <c r="H4931" s="131"/>
      <c r="J4931" s="7">
        <v>254671381</v>
      </c>
    </row>
    <row r="4932" spans="1:10" ht="20.100000000000001" customHeight="1" x14ac:dyDescent="0.25">
      <c r="A4932" s="6" t="s">
        <v>1299</v>
      </c>
      <c r="B4932" s="6" t="s">
        <v>1300</v>
      </c>
      <c r="J4932" s="10">
        <v>186237999</v>
      </c>
    </row>
    <row r="4933" spans="1:10" ht="20.100000000000001" customHeight="1" x14ac:dyDescent="0.25">
      <c r="A4933" s="6" t="s">
        <v>1303</v>
      </c>
      <c r="B4933" s="6" t="s">
        <v>7118</v>
      </c>
      <c r="J4933" s="9">
        <v>176687332</v>
      </c>
    </row>
    <row r="4934" spans="1:10" ht="20.100000000000001" customHeight="1" x14ac:dyDescent="0.25">
      <c r="A4934" s="5" t="s">
        <v>1303</v>
      </c>
      <c r="C4934" s="11" t="s">
        <v>9</v>
      </c>
      <c r="D4934" s="11" t="s">
        <v>20</v>
      </c>
      <c r="E4934" s="11" t="s">
        <v>41</v>
      </c>
      <c r="F4934" s="11" t="s">
        <v>1881</v>
      </c>
      <c r="G4934" s="131" t="s">
        <v>21</v>
      </c>
      <c r="H4934" s="131"/>
      <c r="J4934" s="7">
        <v>176687332</v>
      </c>
    </row>
    <row r="4935" spans="1:10" ht="60" customHeight="1" x14ac:dyDescent="0.25">
      <c r="G4935" s="131" t="s">
        <v>4797</v>
      </c>
      <c r="H4935" s="131"/>
    </row>
    <row r="4936" spans="1:10" ht="20.100000000000001" customHeight="1" x14ac:dyDescent="0.25">
      <c r="G4936" s="131" t="s">
        <v>2101</v>
      </c>
      <c r="H4936" s="131"/>
    </row>
    <row r="4937" spans="1:10" ht="20.100000000000001" customHeight="1" x14ac:dyDescent="0.25">
      <c r="A4937" s="6" t="s">
        <v>1316</v>
      </c>
      <c r="B4937" s="6" t="s">
        <v>7122</v>
      </c>
      <c r="J4937" s="8">
        <v>9550667</v>
      </c>
    </row>
    <row r="4938" spans="1:10" ht="20.100000000000001" customHeight="1" x14ac:dyDescent="0.25">
      <c r="A4938" s="5" t="s">
        <v>1316</v>
      </c>
      <c r="C4938" s="11" t="s">
        <v>9</v>
      </c>
      <c r="D4938" s="11" t="s">
        <v>20</v>
      </c>
      <c r="E4938" s="11" t="s">
        <v>41</v>
      </c>
      <c r="F4938" s="11" t="s">
        <v>1881</v>
      </c>
      <c r="G4938" s="131" t="s">
        <v>23</v>
      </c>
      <c r="H4938" s="131"/>
      <c r="J4938" s="7">
        <v>9550667</v>
      </c>
    </row>
    <row r="4939" spans="1:10" ht="30" customHeight="1" x14ac:dyDescent="0.25">
      <c r="G4939" s="131" t="s">
        <v>4798</v>
      </c>
      <c r="H4939" s="131"/>
    </row>
    <row r="4940" spans="1:10" ht="20.100000000000001" customHeight="1" x14ac:dyDescent="0.25">
      <c r="G4940" s="131" t="s">
        <v>2102</v>
      </c>
      <c r="H4940" s="131"/>
    </row>
    <row r="4941" spans="1:10" ht="20.100000000000001" customHeight="1" x14ac:dyDescent="0.25">
      <c r="A4941" s="6" t="s">
        <v>1319</v>
      </c>
      <c r="B4941" s="6" t="s">
        <v>1320</v>
      </c>
      <c r="J4941" s="10">
        <v>182990773</v>
      </c>
    </row>
    <row r="4942" spans="1:10" ht="20.100000000000001" customHeight="1" x14ac:dyDescent="0.25">
      <c r="A4942" s="6" t="s">
        <v>1322</v>
      </c>
      <c r="B4942" s="6" t="s">
        <v>7123</v>
      </c>
      <c r="J4942" s="9">
        <v>97034773</v>
      </c>
    </row>
    <row r="4943" spans="1:10" ht="20.100000000000001" customHeight="1" x14ac:dyDescent="0.25">
      <c r="A4943" s="5" t="s">
        <v>1322</v>
      </c>
      <c r="C4943" s="11" t="s">
        <v>9</v>
      </c>
      <c r="D4943" s="11" t="s">
        <v>20</v>
      </c>
      <c r="E4943" s="11" t="s">
        <v>41</v>
      </c>
      <c r="F4943" s="11" t="s">
        <v>1881</v>
      </c>
      <c r="G4943" s="131" t="s">
        <v>21</v>
      </c>
      <c r="H4943" s="131"/>
      <c r="J4943" s="7">
        <v>97034773</v>
      </c>
    </row>
    <row r="4944" spans="1:10" ht="60" customHeight="1" x14ac:dyDescent="0.25">
      <c r="G4944" s="131" t="s">
        <v>4799</v>
      </c>
      <c r="H4944" s="131"/>
    </row>
    <row r="4945" spans="1:10" ht="20.100000000000001" customHeight="1" x14ac:dyDescent="0.25">
      <c r="G4945" s="131" t="s">
        <v>2101</v>
      </c>
      <c r="H4945" s="131"/>
    </row>
    <row r="4946" spans="1:10" ht="20.100000000000001" customHeight="1" x14ac:dyDescent="0.25">
      <c r="A4946" s="6" t="s">
        <v>1324</v>
      </c>
      <c r="B4946" s="6" t="s">
        <v>7124</v>
      </c>
      <c r="J4946" s="8">
        <v>28652000</v>
      </c>
    </row>
    <row r="4947" spans="1:10" ht="20.100000000000001" customHeight="1" x14ac:dyDescent="0.25">
      <c r="A4947" s="5" t="s">
        <v>1324</v>
      </c>
      <c r="C4947" s="11" t="s">
        <v>9</v>
      </c>
      <c r="D4947" s="11" t="s">
        <v>20</v>
      </c>
      <c r="E4947" s="11" t="s">
        <v>41</v>
      </c>
      <c r="F4947" s="11" t="s">
        <v>1881</v>
      </c>
      <c r="G4947" s="131" t="s">
        <v>21</v>
      </c>
      <c r="H4947" s="131"/>
      <c r="J4947" s="7">
        <v>28652000</v>
      </c>
    </row>
    <row r="4948" spans="1:10" ht="45" customHeight="1" x14ac:dyDescent="0.25">
      <c r="G4948" s="131" t="s">
        <v>4800</v>
      </c>
      <c r="H4948" s="131"/>
    </row>
    <row r="4949" spans="1:10" ht="20.100000000000001" customHeight="1" x14ac:dyDescent="0.25">
      <c r="G4949" s="131" t="s">
        <v>2101</v>
      </c>
      <c r="H4949" s="131"/>
    </row>
    <row r="4950" spans="1:10" ht="20.100000000000001" customHeight="1" x14ac:dyDescent="0.25">
      <c r="A4950" s="6" t="s">
        <v>1326</v>
      </c>
      <c r="B4950" s="6" t="s">
        <v>7125</v>
      </c>
      <c r="J4950" s="8">
        <v>57304000</v>
      </c>
    </row>
    <row r="4951" spans="1:10" ht="20.100000000000001" customHeight="1" x14ac:dyDescent="0.25">
      <c r="A4951" s="5" t="s">
        <v>1326</v>
      </c>
      <c r="C4951" s="11" t="s">
        <v>9</v>
      </c>
      <c r="D4951" s="11" t="s">
        <v>20</v>
      </c>
      <c r="E4951" s="11" t="s">
        <v>41</v>
      </c>
      <c r="F4951" s="11" t="s">
        <v>1881</v>
      </c>
      <c r="G4951" s="131" t="s">
        <v>21</v>
      </c>
      <c r="H4951" s="131"/>
      <c r="J4951" s="7">
        <v>57304000</v>
      </c>
    </row>
    <row r="4952" spans="1:10" ht="45" customHeight="1" x14ac:dyDescent="0.25">
      <c r="G4952" s="131" t="s">
        <v>4801</v>
      </c>
      <c r="H4952" s="131"/>
    </row>
    <row r="4953" spans="1:10" ht="20.100000000000001" customHeight="1" x14ac:dyDescent="0.25">
      <c r="G4953" s="131" t="s">
        <v>2101</v>
      </c>
      <c r="H4953" s="131"/>
    </row>
    <row r="4954" spans="1:10" ht="20.100000000000001" customHeight="1" x14ac:dyDescent="0.25">
      <c r="A4954" s="6" t="s">
        <v>1344</v>
      </c>
      <c r="B4954" s="6" t="s">
        <v>1345</v>
      </c>
      <c r="J4954" s="10">
        <v>969617485</v>
      </c>
    </row>
    <row r="4955" spans="1:10" ht="20.100000000000001" customHeight="1" x14ac:dyDescent="0.25">
      <c r="A4955" s="6" t="s">
        <v>1231</v>
      </c>
      <c r="B4955" s="6" t="s">
        <v>3252</v>
      </c>
      <c r="J4955" s="9">
        <v>427536770</v>
      </c>
    </row>
    <row r="4956" spans="1:10" ht="20.100000000000001" customHeight="1" x14ac:dyDescent="0.25">
      <c r="A4956" s="5" t="s">
        <v>1349</v>
      </c>
      <c r="C4956" s="11" t="s">
        <v>9</v>
      </c>
      <c r="D4956" s="11" t="s">
        <v>11</v>
      </c>
      <c r="E4956" s="11" t="s">
        <v>41</v>
      </c>
      <c r="F4956" s="11" t="s">
        <v>12</v>
      </c>
      <c r="G4956" s="131" t="s">
        <v>30</v>
      </c>
      <c r="H4956" s="131"/>
      <c r="J4956" s="7">
        <v>400461435</v>
      </c>
    </row>
    <row r="4957" spans="1:10" ht="20.100000000000001" customHeight="1" x14ac:dyDescent="0.25">
      <c r="A4957" s="5" t="s">
        <v>1353</v>
      </c>
      <c r="C4957" s="11" t="s">
        <v>9</v>
      </c>
      <c r="D4957" s="11" t="s">
        <v>11</v>
      </c>
      <c r="E4957" s="11" t="s">
        <v>41</v>
      </c>
      <c r="F4957" s="11" t="s">
        <v>12</v>
      </c>
      <c r="G4957" s="131" t="s">
        <v>1354</v>
      </c>
      <c r="H4957" s="131"/>
      <c r="J4957" s="7">
        <v>20737355</v>
      </c>
    </row>
    <row r="4958" spans="1:10" ht="20.100000000000001" customHeight="1" x14ac:dyDescent="0.25">
      <c r="A4958" s="5" t="s">
        <v>1356</v>
      </c>
      <c r="C4958" s="11" t="s">
        <v>9</v>
      </c>
      <c r="D4958" s="11" t="s">
        <v>11</v>
      </c>
      <c r="E4958" s="11" t="s">
        <v>41</v>
      </c>
      <c r="F4958" s="11" t="s">
        <v>12</v>
      </c>
      <c r="G4958" s="131" t="s">
        <v>7126</v>
      </c>
      <c r="H4958" s="131"/>
      <c r="J4958" s="7">
        <v>6337980</v>
      </c>
    </row>
    <row r="4959" spans="1:10" ht="20.100000000000001" customHeight="1" x14ac:dyDescent="0.25">
      <c r="A4959" s="6" t="s">
        <v>1239</v>
      </c>
      <c r="B4959" s="6" t="s">
        <v>1360</v>
      </c>
      <c r="J4959" s="8">
        <v>37497208</v>
      </c>
    </row>
    <row r="4960" spans="1:10" ht="20.100000000000001" customHeight="1" x14ac:dyDescent="0.25">
      <c r="A4960" s="5" t="s">
        <v>1361</v>
      </c>
      <c r="C4960" s="11" t="s">
        <v>9</v>
      </c>
      <c r="D4960" s="11" t="s">
        <v>11</v>
      </c>
      <c r="E4960" s="11" t="s">
        <v>41</v>
      </c>
      <c r="F4960" s="11" t="s">
        <v>12</v>
      </c>
      <c r="G4960" s="131" t="s">
        <v>7127</v>
      </c>
      <c r="H4960" s="131"/>
      <c r="J4960" s="7">
        <v>28085608</v>
      </c>
    </row>
    <row r="4961" spans="1:10" ht="20.100000000000001" customHeight="1" x14ac:dyDescent="0.25">
      <c r="A4961" s="5" t="s">
        <v>1364</v>
      </c>
      <c r="C4961" s="11" t="s">
        <v>9</v>
      </c>
      <c r="D4961" s="11" t="s">
        <v>11</v>
      </c>
      <c r="E4961" s="11" t="s">
        <v>41</v>
      </c>
      <c r="F4961" s="11" t="s">
        <v>12</v>
      </c>
      <c r="G4961" s="131" t="s">
        <v>1365</v>
      </c>
      <c r="H4961" s="131"/>
      <c r="J4961" s="7">
        <v>2445102</v>
      </c>
    </row>
    <row r="4962" spans="1:10" ht="20.100000000000001" customHeight="1" x14ac:dyDescent="0.25">
      <c r="A4962" s="5" t="s">
        <v>1367</v>
      </c>
      <c r="C4962" s="11" t="s">
        <v>9</v>
      </c>
      <c r="D4962" s="11" t="s">
        <v>11</v>
      </c>
      <c r="E4962" s="11" t="s">
        <v>41</v>
      </c>
      <c r="F4962" s="11" t="s">
        <v>12</v>
      </c>
      <c r="G4962" s="131" t="s">
        <v>33</v>
      </c>
      <c r="H4962" s="131"/>
      <c r="J4962" s="7">
        <v>330000</v>
      </c>
    </row>
    <row r="4963" spans="1:10" ht="20.100000000000001" customHeight="1" x14ac:dyDescent="0.25">
      <c r="A4963" s="5" t="s">
        <v>1369</v>
      </c>
      <c r="C4963" s="11" t="s">
        <v>9</v>
      </c>
      <c r="D4963" s="11" t="s">
        <v>11</v>
      </c>
      <c r="E4963" s="11" t="s">
        <v>41</v>
      </c>
      <c r="F4963" s="11" t="s">
        <v>12</v>
      </c>
      <c r="G4963" s="131" t="s">
        <v>34</v>
      </c>
      <c r="H4963" s="131"/>
      <c r="J4963" s="7">
        <v>6636498</v>
      </c>
    </row>
    <row r="4964" spans="1:10" ht="20.100000000000001" customHeight="1" x14ac:dyDescent="0.25">
      <c r="A4964" s="6" t="s">
        <v>1249</v>
      </c>
      <c r="B4964" s="6" t="s">
        <v>1373</v>
      </c>
      <c r="J4964" s="8">
        <v>2964000</v>
      </c>
    </row>
    <row r="4965" spans="1:10" ht="20.100000000000001" customHeight="1" x14ac:dyDescent="0.25">
      <c r="A4965" s="5" t="s">
        <v>1376</v>
      </c>
      <c r="C4965" s="11" t="s">
        <v>9</v>
      </c>
      <c r="D4965" s="11" t="s">
        <v>11</v>
      </c>
      <c r="E4965" s="11" t="s">
        <v>41</v>
      </c>
      <c r="F4965" s="11" t="s">
        <v>12</v>
      </c>
      <c r="G4965" s="131" t="s">
        <v>3480</v>
      </c>
      <c r="H4965" s="131"/>
      <c r="J4965" s="7">
        <v>600000</v>
      </c>
    </row>
    <row r="4966" spans="1:10" ht="20.100000000000001" customHeight="1" x14ac:dyDescent="0.25">
      <c r="A4966" s="5" t="s">
        <v>1384</v>
      </c>
      <c r="C4966" s="11" t="s">
        <v>9</v>
      </c>
      <c r="D4966" s="11" t="s">
        <v>11</v>
      </c>
      <c r="E4966" s="11" t="s">
        <v>41</v>
      </c>
      <c r="F4966" s="11" t="s">
        <v>12</v>
      </c>
      <c r="G4966" s="131" t="s">
        <v>35</v>
      </c>
      <c r="H4966" s="131"/>
      <c r="J4966" s="7">
        <v>1200000</v>
      </c>
    </row>
    <row r="4967" spans="1:10" ht="20.100000000000001" customHeight="1" x14ac:dyDescent="0.25">
      <c r="A4967" s="5" t="s">
        <v>1391</v>
      </c>
      <c r="C4967" s="11" t="s">
        <v>9</v>
      </c>
      <c r="D4967" s="11" t="s">
        <v>11</v>
      </c>
      <c r="E4967" s="11" t="s">
        <v>41</v>
      </c>
      <c r="F4967" s="11" t="s">
        <v>12</v>
      </c>
      <c r="G4967" s="131" t="s">
        <v>7129</v>
      </c>
      <c r="H4967" s="131"/>
      <c r="J4967" s="7">
        <v>1164000</v>
      </c>
    </row>
    <row r="4968" spans="1:10" ht="20.100000000000001" customHeight="1" x14ac:dyDescent="0.25">
      <c r="A4968" s="6" t="s">
        <v>1393</v>
      </c>
      <c r="B4968" s="6" t="s">
        <v>1394</v>
      </c>
      <c r="J4968" s="8">
        <v>27399434</v>
      </c>
    </row>
    <row r="4969" spans="1:10" ht="20.100000000000001" customHeight="1" x14ac:dyDescent="0.25">
      <c r="A4969" s="5" t="s">
        <v>1411</v>
      </c>
      <c r="C4969" s="11" t="s">
        <v>9</v>
      </c>
      <c r="D4969" s="11" t="s">
        <v>11</v>
      </c>
      <c r="E4969" s="11" t="s">
        <v>41</v>
      </c>
      <c r="F4969" s="11" t="s">
        <v>12</v>
      </c>
      <c r="G4969" s="131" t="s">
        <v>3478</v>
      </c>
      <c r="H4969" s="131"/>
      <c r="J4969" s="7">
        <v>25656154</v>
      </c>
    </row>
    <row r="4970" spans="1:10" ht="75" customHeight="1" x14ac:dyDescent="0.25">
      <c r="G4970" s="131" t="s">
        <v>5937</v>
      </c>
      <c r="H4970" s="131"/>
    </row>
    <row r="4971" spans="1:10" ht="20.100000000000001" customHeight="1" x14ac:dyDescent="0.25">
      <c r="A4971" s="5" t="s">
        <v>1413</v>
      </c>
      <c r="C4971" s="11" t="s">
        <v>9</v>
      </c>
      <c r="D4971" s="11" t="s">
        <v>11</v>
      </c>
      <c r="E4971" s="11" t="s">
        <v>41</v>
      </c>
      <c r="F4971" s="11" t="s">
        <v>12</v>
      </c>
      <c r="G4971" s="131" t="s">
        <v>1414</v>
      </c>
      <c r="H4971" s="131"/>
      <c r="J4971" s="7">
        <v>1743280</v>
      </c>
    </row>
    <row r="4972" spans="1:10" ht="60" customHeight="1" x14ac:dyDescent="0.25">
      <c r="G4972" s="131" t="s">
        <v>5938</v>
      </c>
      <c r="H4972" s="131"/>
    </row>
    <row r="4973" spans="1:10" ht="20.100000000000001" customHeight="1" x14ac:dyDescent="0.25">
      <c r="A4973" s="6" t="s">
        <v>1416</v>
      </c>
      <c r="B4973" s="6" t="s">
        <v>1417</v>
      </c>
      <c r="J4973" s="8">
        <v>194100000</v>
      </c>
    </row>
    <row r="4974" spans="1:10" ht="20.100000000000001" customHeight="1" x14ac:dyDescent="0.25">
      <c r="A4974" s="5" t="s">
        <v>1419</v>
      </c>
      <c r="C4974" s="11" t="s">
        <v>9</v>
      </c>
      <c r="D4974" s="11" t="s">
        <v>11</v>
      </c>
      <c r="E4974" s="11" t="s">
        <v>41</v>
      </c>
      <c r="F4974" s="11" t="s">
        <v>12</v>
      </c>
      <c r="G4974" s="131" t="s">
        <v>1420</v>
      </c>
      <c r="H4974" s="131"/>
      <c r="J4974" s="7">
        <v>500000</v>
      </c>
    </row>
    <row r="4975" spans="1:10" ht="20.100000000000001" customHeight="1" x14ac:dyDescent="0.25">
      <c r="A4975" s="5" t="s">
        <v>1422</v>
      </c>
      <c r="C4975" s="11" t="s">
        <v>9</v>
      </c>
      <c r="D4975" s="11" t="s">
        <v>11</v>
      </c>
      <c r="E4975" s="11" t="s">
        <v>41</v>
      </c>
      <c r="F4975" s="11" t="s">
        <v>12</v>
      </c>
      <c r="G4975" s="131" t="s">
        <v>1423</v>
      </c>
      <c r="H4975" s="131"/>
      <c r="J4975" s="7">
        <v>193600000</v>
      </c>
    </row>
    <row r="4976" spans="1:10" ht="20.100000000000001" customHeight="1" x14ac:dyDescent="0.25">
      <c r="A4976" s="6" t="s">
        <v>1429</v>
      </c>
      <c r="B4976" s="6" t="s">
        <v>1430</v>
      </c>
      <c r="J4976" s="8">
        <v>96514503</v>
      </c>
    </row>
    <row r="4977" spans="1:10" ht="20.100000000000001" customHeight="1" x14ac:dyDescent="0.25">
      <c r="A4977" s="5" t="s">
        <v>1432</v>
      </c>
      <c r="C4977" s="11" t="s">
        <v>9</v>
      </c>
      <c r="D4977" s="11" t="s">
        <v>11</v>
      </c>
      <c r="E4977" s="11" t="s">
        <v>41</v>
      </c>
      <c r="F4977" s="11" t="s">
        <v>12</v>
      </c>
      <c r="G4977" s="131" t="s">
        <v>7130</v>
      </c>
      <c r="H4977" s="131"/>
      <c r="J4977" s="7">
        <v>96514503</v>
      </c>
    </row>
    <row r="4978" spans="1:10" ht="20.100000000000001" customHeight="1" x14ac:dyDescent="0.25">
      <c r="A4978" s="6" t="s">
        <v>1449</v>
      </c>
      <c r="B4978" s="6" t="s">
        <v>1450</v>
      </c>
      <c r="J4978" s="8">
        <v>168805570</v>
      </c>
    </row>
    <row r="4979" spans="1:10" ht="20.100000000000001" customHeight="1" x14ac:dyDescent="0.25">
      <c r="A4979" s="5" t="s">
        <v>1453</v>
      </c>
      <c r="C4979" s="11" t="s">
        <v>9</v>
      </c>
      <c r="D4979" s="11" t="s">
        <v>11</v>
      </c>
      <c r="E4979" s="11" t="s">
        <v>41</v>
      </c>
      <c r="F4979" s="11" t="s">
        <v>12</v>
      </c>
      <c r="G4979" s="131" t="s">
        <v>39</v>
      </c>
      <c r="H4979" s="131"/>
      <c r="J4979" s="7">
        <v>150000000</v>
      </c>
    </row>
    <row r="4980" spans="1:10" ht="20.100000000000001" customHeight="1" x14ac:dyDescent="0.25">
      <c r="A4980" s="5" t="s">
        <v>1463</v>
      </c>
      <c r="C4980" s="11" t="s">
        <v>9</v>
      </c>
      <c r="D4980" s="11" t="s">
        <v>11</v>
      </c>
      <c r="E4980" s="11" t="s">
        <v>41</v>
      </c>
      <c r="F4980" s="11" t="s">
        <v>12</v>
      </c>
      <c r="G4980" s="131" t="s">
        <v>1464</v>
      </c>
      <c r="H4980" s="131"/>
      <c r="J4980" s="7">
        <v>17089963</v>
      </c>
    </row>
    <row r="4981" spans="1:10" ht="20.100000000000001" customHeight="1" x14ac:dyDescent="0.25">
      <c r="A4981" s="5" t="s">
        <v>1466</v>
      </c>
      <c r="C4981" s="11" t="s">
        <v>9</v>
      </c>
      <c r="D4981" s="11" t="s">
        <v>11</v>
      </c>
      <c r="E4981" s="11" t="s">
        <v>41</v>
      </c>
      <c r="F4981" s="11" t="s">
        <v>12</v>
      </c>
      <c r="G4981" s="131" t="s">
        <v>1467</v>
      </c>
      <c r="H4981" s="131"/>
      <c r="J4981" s="7">
        <v>440000</v>
      </c>
    </row>
    <row r="4982" spans="1:10" ht="30" customHeight="1" x14ac:dyDescent="0.25">
      <c r="A4982" s="5" t="s">
        <v>1469</v>
      </c>
      <c r="C4982" s="11" t="s">
        <v>9</v>
      </c>
      <c r="D4982" s="11" t="s">
        <v>11</v>
      </c>
      <c r="E4982" s="11" t="s">
        <v>41</v>
      </c>
      <c r="F4982" s="11" t="s">
        <v>12</v>
      </c>
      <c r="G4982" s="131" t="s">
        <v>7132</v>
      </c>
      <c r="H4982" s="131"/>
      <c r="J4982" s="7">
        <v>440000</v>
      </c>
    </row>
    <row r="4983" spans="1:10" ht="30" customHeight="1" x14ac:dyDescent="0.25">
      <c r="A4983" s="5" t="s">
        <v>1471</v>
      </c>
      <c r="C4983" s="11" t="s">
        <v>9</v>
      </c>
      <c r="D4983" s="11" t="s">
        <v>11</v>
      </c>
      <c r="E4983" s="11" t="s">
        <v>41</v>
      </c>
      <c r="F4983" s="11" t="s">
        <v>12</v>
      </c>
      <c r="G4983" s="131" t="s">
        <v>7133</v>
      </c>
      <c r="H4983" s="131"/>
      <c r="J4983" s="7">
        <v>285607</v>
      </c>
    </row>
    <row r="4984" spans="1:10" ht="20.100000000000001" customHeight="1" x14ac:dyDescent="0.25">
      <c r="A4984" s="5" t="s">
        <v>1473</v>
      </c>
      <c r="C4984" s="11" t="s">
        <v>9</v>
      </c>
      <c r="D4984" s="11" t="s">
        <v>11</v>
      </c>
      <c r="E4984" s="11" t="s">
        <v>41</v>
      </c>
      <c r="F4984" s="11" t="s">
        <v>12</v>
      </c>
      <c r="G4984" s="131" t="s">
        <v>1474</v>
      </c>
      <c r="H4984" s="131"/>
      <c r="J4984" s="7">
        <v>550000</v>
      </c>
    </row>
    <row r="4985" spans="1:10" ht="20.100000000000001" customHeight="1" x14ac:dyDescent="0.25">
      <c r="A4985" s="6" t="s">
        <v>1490</v>
      </c>
      <c r="B4985" s="6" t="s">
        <v>1491</v>
      </c>
      <c r="J4985" s="8">
        <v>14800000</v>
      </c>
    </row>
    <row r="4986" spans="1:10" ht="20.100000000000001" customHeight="1" x14ac:dyDescent="0.25">
      <c r="A4986" s="5" t="s">
        <v>1496</v>
      </c>
      <c r="C4986" s="11" t="s">
        <v>9</v>
      </c>
      <c r="D4986" s="11" t="s">
        <v>11</v>
      </c>
      <c r="E4986" s="11" t="s">
        <v>41</v>
      </c>
      <c r="F4986" s="11" t="s">
        <v>12</v>
      </c>
      <c r="G4986" s="131" t="s">
        <v>43</v>
      </c>
      <c r="H4986" s="131"/>
      <c r="J4986" s="7">
        <v>500000</v>
      </c>
    </row>
    <row r="4987" spans="1:10" ht="45" customHeight="1" x14ac:dyDescent="0.25">
      <c r="G4987" s="131" t="s">
        <v>5939</v>
      </c>
      <c r="H4987" s="131"/>
    </row>
    <row r="4988" spans="1:10" ht="20.100000000000001" customHeight="1" x14ac:dyDescent="0.25">
      <c r="A4988" s="5" t="s">
        <v>1503</v>
      </c>
      <c r="C4988" s="11" t="s">
        <v>9</v>
      </c>
      <c r="D4988" s="11" t="s">
        <v>11</v>
      </c>
      <c r="E4988" s="11" t="s">
        <v>41</v>
      </c>
      <c r="F4988" s="11" t="s">
        <v>12</v>
      </c>
      <c r="G4988" s="131" t="s">
        <v>44</v>
      </c>
      <c r="H4988" s="131"/>
      <c r="J4988" s="7">
        <v>13300000</v>
      </c>
    </row>
    <row r="4989" spans="1:10" ht="20.100000000000001" customHeight="1" x14ac:dyDescent="0.25">
      <c r="A4989" s="5" t="s">
        <v>1506</v>
      </c>
      <c r="C4989" s="11" t="s">
        <v>9</v>
      </c>
      <c r="D4989" s="11" t="s">
        <v>11</v>
      </c>
      <c r="E4989" s="11" t="s">
        <v>41</v>
      </c>
      <c r="F4989" s="11" t="s">
        <v>12</v>
      </c>
      <c r="G4989" s="131" t="s">
        <v>403</v>
      </c>
      <c r="H4989" s="131"/>
      <c r="J4989" s="7">
        <v>1000000</v>
      </c>
    </row>
    <row r="4990" spans="1:10" ht="30" customHeight="1" x14ac:dyDescent="0.25">
      <c r="G4990" s="131" t="s">
        <v>5940</v>
      </c>
      <c r="H4990" s="131"/>
    </row>
    <row r="4991" spans="1:10" ht="20.100000000000001" customHeight="1" x14ac:dyDescent="0.25">
      <c r="A4991" s="6" t="s">
        <v>1508</v>
      </c>
      <c r="B4991" s="6" t="s">
        <v>1509</v>
      </c>
      <c r="J4991" s="10">
        <v>146081001</v>
      </c>
    </row>
    <row r="4992" spans="1:10" ht="20.100000000000001" customHeight="1" x14ac:dyDescent="0.25">
      <c r="A4992" s="6" t="s">
        <v>1256</v>
      </c>
      <c r="B4992" s="6" t="s">
        <v>1511</v>
      </c>
      <c r="J4992" s="9">
        <v>62485500</v>
      </c>
    </row>
    <row r="4993" spans="1:10" ht="20.100000000000001" customHeight="1" x14ac:dyDescent="0.25">
      <c r="A4993" s="5" t="s">
        <v>1513</v>
      </c>
      <c r="C4993" s="11" t="s">
        <v>9</v>
      </c>
      <c r="D4993" s="11" t="s">
        <v>11</v>
      </c>
      <c r="E4993" s="11" t="s">
        <v>41</v>
      </c>
      <c r="F4993" s="11" t="s">
        <v>12</v>
      </c>
      <c r="G4993" s="131" t="s">
        <v>45</v>
      </c>
      <c r="H4993" s="131"/>
      <c r="J4993" s="7">
        <v>62485500</v>
      </c>
    </row>
    <row r="4994" spans="1:10" ht="20.100000000000001" customHeight="1" x14ac:dyDescent="0.25">
      <c r="A4994" s="6" t="s">
        <v>1278</v>
      </c>
      <c r="B4994" s="6" t="s">
        <v>1524</v>
      </c>
      <c r="J4994" s="8">
        <v>712800</v>
      </c>
    </row>
    <row r="4995" spans="1:10" ht="20.100000000000001" customHeight="1" x14ac:dyDescent="0.25">
      <c r="A4995" s="5" t="s">
        <v>1531</v>
      </c>
      <c r="C4995" s="11" t="s">
        <v>9</v>
      </c>
      <c r="D4995" s="11" t="s">
        <v>11</v>
      </c>
      <c r="E4995" s="11" t="s">
        <v>41</v>
      </c>
      <c r="F4995" s="11" t="s">
        <v>12</v>
      </c>
      <c r="G4995" s="131" t="s">
        <v>47</v>
      </c>
      <c r="H4995" s="131"/>
      <c r="J4995" s="7">
        <v>712800</v>
      </c>
    </row>
    <row r="4996" spans="1:10" ht="20.100000000000001" customHeight="1" x14ac:dyDescent="0.25">
      <c r="A4996" s="6" t="s">
        <v>1318</v>
      </c>
      <c r="B4996" s="6" t="s">
        <v>1553</v>
      </c>
      <c r="J4996" s="8">
        <v>14630000</v>
      </c>
    </row>
    <row r="4997" spans="1:10" ht="20.100000000000001" customHeight="1" x14ac:dyDescent="0.25">
      <c r="A4997" s="5" t="s">
        <v>1557</v>
      </c>
      <c r="C4997" s="11" t="s">
        <v>9</v>
      </c>
      <c r="D4997" s="11" t="s">
        <v>11</v>
      </c>
      <c r="E4997" s="11" t="s">
        <v>41</v>
      </c>
      <c r="F4997" s="11" t="s">
        <v>12</v>
      </c>
      <c r="G4997" s="131" t="s">
        <v>51</v>
      </c>
      <c r="H4997" s="131"/>
      <c r="J4997" s="7">
        <v>14630000</v>
      </c>
    </row>
    <row r="4998" spans="1:10" ht="20.100000000000001" customHeight="1" x14ac:dyDescent="0.25">
      <c r="A4998" s="6" t="s">
        <v>1572</v>
      </c>
      <c r="B4998" s="6" t="s">
        <v>1573</v>
      </c>
      <c r="J4998" s="8">
        <v>68252701</v>
      </c>
    </row>
    <row r="4999" spans="1:10" ht="20.100000000000001" customHeight="1" x14ac:dyDescent="0.25">
      <c r="A4999" s="5" t="s">
        <v>1574</v>
      </c>
      <c r="C4999" s="11" t="s">
        <v>9</v>
      </c>
      <c r="D4999" s="11" t="s">
        <v>11</v>
      </c>
      <c r="E4999" s="11" t="s">
        <v>41</v>
      </c>
      <c r="F4999" s="11" t="s">
        <v>12</v>
      </c>
      <c r="G4999" s="131" t="s">
        <v>1575</v>
      </c>
      <c r="H4999" s="131"/>
      <c r="J4999" s="7">
        <v>6894531</v>
      </c>
    </row>
    <row r="5000" spans="1:10" ht="20.100000000000001" customHeight="1" x14ac:dyDescent="0.25">
      <c r="A5000" s="5" t="s">
        <v>1580</v>
      </c>
      <c r="C5000" s="11" t="s">
        <v>9</v>
      </c>
      <c r="D5000" s="11" t="s">
        <v>11</v>
      </c>
      <c r="E5000" s="11" t="s">
        <v>41</v>
      </c>
      <c r="F5000" s="11" t="s">
        <v>12</v>
      </c>
      <c r="G5000" s="131" t="s">
        <v>1581</v>
      </c>
      <c r="H5000" s="131"/>
      <c r="J5000" s="7">
        <v>7600670</v>
      </c>
    </row>
    <row r="5001" spans="1:10" ht="20.100000000000001" customHeight="1" x14ac:dyDescent="0.25">
      <c r="A5001" s="5" t="s">
        <v>1582</v>
      </c>
      <c r="C5001" s="11" t="s">
        <v>9</v>
      </c>
      <c r="D5001" s="11" t="s">
        <v>11</v>
      </c>
      <c r="E5001" s="11" t="s">
        <v>41</v>
      </c>
      <c r="F5001" s="11" t="s">
        <v>12</v>
      </c>
      <c r="G5001" s="131" t="s">
        <v>52</v>
      </c>
      <c r="H5001" s="131"/>
      <c r="J5001" s="7">
        <v>34000000</v>
      </c>
    </row>
    <row r="5002" spans="1:10" ht="20.100000000000001" customHeight="1" x14ac:dyDescent="0.25">
      <c r="A5002" s="5" t="s">
        <v>1587</v>
      </c>
      <c r="C5002" s="11" t="s">
        <v>9</v>
      </c>
      <c r="D5002" s="11" t="s">
        <v>11</v>
      </c>
      <c r="E5002" s="11" t="s">
        <v>41</v>
      </c>
      <c r="F5002" s="11" t="s">
        <v>12</v>
      </c>
      <c r="G5002" s="131" t="s">
        <v>1588</v>
      </c>
      <c r="H5002" s="131"/>
      <c r="J5002" s="7">
        <v>19507500</v>
      </c>
    </row>
    <row r="5003" spans="1:10" ht="20.100000000000001" customHeight="1" x14ac:dyDescent="0.25">
      <c r="A5003" s="5" t="s">
        <v>1593</v>
      </c>
      <c r="C5003" s="11" t="s">
        <v>9</v>
      </c>
      <c r="D5003" s="11" t="s">
        <v>11</v>
      </c>
      <c r="E5003" s="11" t="s">
        <v>41</v>
      </c>
      <c r="F5003" s="11" t="s">
        <v>12</v>
      </c>
      <c r="G5003" s="131" t="s">
        <v>1594</v>
      </c>
      <c r="H5003" s="131"/>
      <c r="J5003" s="7">
        <v>250000</v>
      </c>
    </row>
    <row r="5004" spans="1:10" ht="20.100000000000001" customHeight="1" x14ac:dyDescent="0.25">
      <c r="A5004" s="6" t="s">
        <v>1714</v>
      </c>
      <c r="B5004" s="6" t="s">
        <v>1715</v>
      </c>
      <c r="J5004" s="10">
        <v>43050000</v>
      </c>
    </row>
    <row r="5005" spans="1:10" ht="20.100000000000001" customHeight="1" x14ac:dyDescent="0.25">
      <c r="A5005" s="6" t="s">
        <v>1716</v>
      </c>
      <c r="B5005" s="6" t="s">
        <v>1717</v>
      </c>
      <c r="J5005" s="9">
        <v>43050000</v>
      </c>
    </row>
    <row r="5006" spans="1:10" ht="20.100000000000001" customHeight="1" x14ac:dyDescent="0.25">
      <c r="A5006" s="5" t="s">
        <v>1720</v>
      </c>
      <c r="C5006" s="11" t="s">
        <v>16</v>
      </c>
      <c r="D5006" s="11" t="s">
        <v>53</v>
      </c>
      <c r="E5006" s="11" t="s">
        <v>41</v>
      </c>
      <c r="F5006" s="11" t="s">
        <v>12</v>
      </c>
      <c r="G5006" s="131" t="s">
        <v>54</v>
      </c>
      <c r="H5006" s="131"/>
      <c r="J5006" s="7">
        <v>25000000</v>
      </c>
    </row>
    <row r="5007" spans="1:10" ht="20.100000000000001" customHeight="1" x14ac:dyDescent="0.25">
      <c r="A5007" s="5" t="s">
        <v>1721</v>
      </c>
      <c r="C5007" s="11" t="s">
        <v>16</v>
      </c>
      <c r="D5007" s="11" t="s">
        <v>53</v>
      </c>
      <c r="E5007" s="11" t="s">
        <v>41</v>
      </c>
      <c r="F5007" s="11" t="s">
        <v>12</v>
      </c>
      <c r="G5007" s="131" t="s">
        <v>1722</v>
      </c>
      <c r="H5007" s="131"/>
      <c r="J5007" s="7">
        <v>18050000</v>
      </c>
    </row>
    <row r="5008" spans="1:10" ht="20.100000000000001" customHeight="1" x14ac:dyDescent="0.25">
      <c r="A5008" s="6" t="s">
        <v>1759</v>
      </c>
      <c r="B5008" s="6" t="s">
        <v>1760</v>
      </c>
      <c r="J5008" s="10">
        <v>52427123</v>
      </c>
    </row>
    <row r="5009" spans="1:10" ht="20.100000000000001" customHeight="1" x14ac:dyDescent="0.25">
      <c r="A5009" s="6" t="s">
        <v>1761</v>
      </c>
      <c r="B5009" s="6" t="s">
        <v>1762</v>
      </c>
      <c r="J5009" s="12">
        <v>15854106</v>
      </c>
    </row>
    <row r="5010" spans="1:10" ht="20.100000000000001" customHeight="1" x14ac:dyDescent="0.25">
      <c r="A5010" s="6" t="s">
        <v>1767</v>
      </c>
      <c r="B5010" s="6" t="s">
        <v>7149</v>
      </c>
      <c r="J5010" s="9">
        <v>15854106</v>
      </c>
    </row>
    <row r="5011" spans="1:10" ht="20.100000000000001" customHeight="1" x14ac:dyDescent="0.25">
      <c r="A5011" s="5" t="s">
        <v>1767</v>
      </c>
      <c r="C5011" s="11" t="s">
        <v>9</v>
      </c>
      <c r="D5011" s="11" t="s">
        <v>41</v>
      </c>
      <c r="E5011" s="11" t="s">
        <v>41</v>
      </c>
      <c r="F5011" s="11" t="s">
        <v>1881</v>
      </c>
      <c r="G5011" s="131" t="s">
        <v>21</v>
      </c>
      <c r="H5011" s="131"/>
      <c r="J5011" s="7">
        <v>11078773</v>
      </c>
    </row>
    <row r="5012" spans="1:10" ht="60" customHeight="1" x14ac:dyDescent="0.25">
      <c r="G5012" s="131" t="s">
        <v>4802</v>
      </c>
      <c r="H5012" s="131"/>
    </row>
    <row r="5013" spans="1:10" ht="20.100000000000001" customHeight="1" x14ac:dyDescent="0.25">
      <c r="G5013" s="131" t="s">
        <v>2101</v>
      </c>
      <c r="H5013" s="131"/>
    </row>
    <row r="5014" spans="1:10" ht="20.100000000000001" customHeight="1" x14ac:dyDescent="0.25">
      <c r="A5014" s="5" t="s">
        <v>1767</v>
      </c>
      <c r="C5014" s="11" t="s">
        <v>9</v>
      </c>
      <c r="D5014" s="11" t="s">
        <v>41</v>
      </c>
      <c r="E5014" s="11" t="s">
        <v>41</v>
      </c>
      <c r="F5014" s="11" t="s">
        <v>1278</v>
      </c>
      <c r="G5014" s="131" t="s">
        <v>21</v>
      </c>
      <c r="H5014" s="131"/>
      <c r="J5014" s="7">
        <v>4775333</v>
      </c>
    </row>
    <row r="5015" spans="1:10" ht="60" customHeight="1" x14ac:dyDescent="0.25">
      <c r="G5015" s="131" t="s">
        <v>4803</v>
      </c>
      <c r="H5015" s="131"/>
    </row>
    <row r="5016" spans="1:10" ht="20.100000000000001" customHeight="1" x14ac:dyDescent="0.25">
      <c r="G5016" s="131" t="s">
        <v>2101</v>
      </c>
      <c r="H5016" s="131"/>
    </row>
    <row r="5017" spans="1:10" ht="20.100000000000001" customHeight="1" x14ac:dyDescent="0.25">
      <c r="A5017" s="6" t="s">
        <v>1784</v>
      </c>
      <c r="B5017" s="6" t="s">
        <v>1785</v>
      </c>
      <c r="J5017" s="8">
        <v>19073017</v>
      </c>
    </row>
    <row r="5018" spans="1:10" ht="20.100000000000001" customHeight="1" x14ac:dyDescent="0.25">
      <c r="A5018" s="5" t="s">
        <v>1786</v>
      </c>
      <c r="C5018" s="11" t="s">
        <v>9</v>
      </c>
      <c r="D5018" s="11" t="s">
        <v>59</v>
      </c>
      <c r="E5018" s="11" t="s">
        <v>41</v>
      </c>
      <c r="F5018" s="11" t="s">
        <v>12</v>
      </c>
      <c r="G5018" s="131" t="s">
        <v>61</v>
      </c>
      <c r="H5018" s="131"/>
      <c r="J5018" s="7">
        <v>9073017</v>
      </c>
    </row>
    <row r="5019" spans="1:10" ht="20.100000000000001" customHeight="1" x14ac:dyDescent="0.25">
      <c r="A5019" s="5" t="s">
        <v>1792</v>
      </c>
      <c r="C5019" s="11" t="s">
        <v>9</v>
      </c>
      <c r="D5019" s="11" t="s">
        <v>59</v>
      </c>
      <c r="E5019" s="11" t="s">
        <v>41</v>
      </c>
      <c r="F5019" s="11" t="s">
        <v>12</v>
      </c>
      <c r="G5019" s="131" t="s">
        <v>7156</v>
      </c>
      <c r="H5019" s="131"/>
      <c r="J5019" s="7">
        <v>10000000</v>
      </c>
    </row>
    <row r="5020" spans="1:10" ht="30" customHeight="1" x14ac:dyDescent="0.25">
      <c r="G5020" s="131" t="s">
        <v>5929</v>
      </c>
      <c r="H5020" s="131"/>
    </row>
    <row r="5021" spans="1:10" ht="20.100000000000001" customHeight="1" x14ac:dyDescent="0.25">
      <c r="A5021" s="6" t="s">
        <v>1803</v>
      </c>
      <c r="B5021" s="6" t="s">
        <v>3416</v>
      </c>
      <c r="J5021" s="8">
        <v>17500000</v>
      </c>
    </row>
    <row r="5022" spans="1:10" ht="20.100000000000001" customHeight="1" x14ac:dyDescent="0.25">
      <c r="A5022" s="5" t="s">
        <v>1804</v>
      </c>
      <c r="C5022" s="11" t="s">
        <v>9</v>
      </c>
      <c r="D5022" s="11" t="s">
        <v>59</v>
      </c>
      <c r="E5022" s="11" t="s">
        <v>41</v>
      </c>
      <c r="F5022" s="11" t="s">
        <v>12</v>
      </c>
      <c r="G5022" s="131" t="s">
        <v>62</v>
      </c>
      <c r="H5022" s="131"/>
      <c r="J5022" s="7">
        <v>17500000</v>
      </c>
    </row>
    <row r="5023" spans="1:10" ht="75" customHeight="1" x14ac:dyDescent="0.25">
      <c r="G5023" s="131" t="s">
        <v>5885</v>
      </c>
      <c r="H5023" s="131"/>
    </row>
    <row r="5024" spans="1:10" ht="20.100000000000001" customHeight="1" x14ac:dyDescent="0.25">
      <c r="A5024" s="6" t="s">
        <v>1867</v>
      </c>
      <c r="B5024" s="6" t="s">
        <v>1868</v>
      </c>
      <c r="J5024" s="10">
        <v>1100000</v>
      </c>
    </row>
    <row r="5025" spans="1:10" ht="20.100000000000001" customHeight="1" x14ac:dyDescent="0.25">
      <c r="A5025" s="6" t="s">
        <v>1869</v>
      </c>
      <c r="B5025" s="6" t="s">
        <v>1870</v>
      </c>
      <c r="J5025" s="9">
        <v>1100000</v>
      </c>
    </row>
    <row r="5026" spans="1:10" ht="20.100000000000001" customHeight="1" x14ac:dyDescent="0.25">
      <c r="A5026" s="5" t="s">
        <v>1871</v>
      </c>
      <c r="C5026" s="11" t="s">
        <v>9</v>
      </c>
      <c r="D5026" s="11" t="s">
        <v>11</v>
      </c>
      <c r="E5026" s="11" t="s">
        <v>41</v>
      </c>
      <c r="F5026" s="11" t="s">
        <v>12</v>
      </c>
      <c r="G5026" s="131" t="s">
        <v>101</v>
      </c>
      <c r="H5026" s="131"/>
      <c r="J5026" s="7">
        <v>1100000</v>
      </c>
    </row>
    <row r="5027" spans="1:10" ht="45" customHeight="1" x14ac:dyDescent="0.25">
      <c r="G5027" s="131" t="s">
        <v>5941</v>
      </c>
      <c r="H5027" s="131"/>
    </row>
    <row r="5030" spans="1:10" x14ac:dyDescent="0.25">
      <c r="A5030" s="117" t="s">
        <v>4917</v>
      </c>
      <c r="B5030" s="88"/>
      <c r="C5030" s="88"/>
      <c r="D5030" s="88"/>
      <c r="E5030" s="88"/>
      <c r="F5030" s="88"/>
      <c r="G5030" s="88"/>
      <c r="H5030" s="88"/>
    </row>
    <row r="5031" spans="1:10" x14ac:dyDescent="0.25">
      <c r="A5031" s="13" t="s">
        <v>4918</v>
      </c>
    </row>
    <row r="5033" spans="1:10" x14ac:dyDescent="0.25">
      <c r="A5033" s="132" t="s">
        <v>2092</v>
      </c>
      <c r="B5033" s="132"/>
      <c r="C5033" s="132"/>
      <c r="D5033" s="132"/>
      <c r="E5033" s="132"/>
      <c r="F5033" s="132"/>
      <c r="G5033" s="132"/>
      <c r="H5033" s="132"/>
      <c r="I5033" s="132"/>
      <c r="J5033" s="132"/>
    </row>
    <row r="5035" spans="1:10" x14ac:dyDescent="0.25">
      <c r="D5035" s="6" t="s">
        <v>2140</v>
      </c>
      <c r="E5035" s="6" t="s">
        <v>2100</v>
      </c>
    </row>
    <row r="5036" spans="1:10" ht="15.75" thickBot="1" x14ac:dyDescent="0.3">
      <c r="F5036" s="6" t="s">
        <v>2103</v>
      </c>
      <c r="J5036" s="14">
        <v>2014479939</v>
      </c>
    </row>
    <row r="5037" spans="1:10" x14ac:dyDescent="0.25">
      <c r="D5037" s="5" t="s">
        <v>9</v>
      </c>
      <c r="E5037" s="5" t="s">
        <v>2139</v>
      </c>
      <c r="J5037" s="7">
        <v>1908734512</v>
      </c>
    </row>
    <row r="5038" spans="1:10" x14ac:dyDescent="0.25">
      <c r="D5038" s="5" t="s">
        <v>16</v>
      </c>
      <c r="E5038" s="5" t="s">
        <v>2145</v>
      </c>
      <c r="J5038" s="7">
        <v>105745427</v>
      </c>
    </row>
    <row r="5041" spans="1:10" x14ac:dyDescent="0.25">
      <c r="A5041" s="132" t="s">
        <v>2091</v>
      </c>
      <c r="B5041" s="132"/>
      <c r="C5041" s="132"/>
      <c r="D5041" s="132"/>
      <c r="E5041" s="132"/>
      <c r="F5041" s="132"/>
      <c r="G5041" s="132"/>
      <c r="H5041" s="132"/>
      <c r="I5041" s="132"/>
      <c r="J5041" s="132"/>
    </row>
    <row r="5042" spans="1:10" x14ac:dyDescent="0.25">
      <c r="A5042" s="86" t="s">
        <v>2097</v>
      </c>
      <c r="C5042" s="86" t="s">
        <v>2098</v>
      </c>
      <c r="D5042" s="86" t="s">
        <v>3</v>
      </c>
      <c r="E5042" s="86" t="s">
        <v>2099</v>
      </c>
      <c r="F5042" s="86" t="s">
        <v>1880</v>
      </c>
      <c r="G5042" s="6" t="s">
        <v>2100</v>
      </c>
      <c r="J5042" s="86" t="s">
        <v>8713</v>
      </c>
    </row>
    <row r="5044" spans="1:10" ht="15.75" thickBot="1" x14ac:dyDescent="0.3">
      <c r="G5044" s="13" t="s">
        <v>2103</v>
      </c>
      <c r="J5044" s="14">
        <v>2014479939</v>
      </c>
    </row>
    <row r="5045" spans="1:10" ht="20.100000000000001" customHeight="1" x14ac:dyDescent="0.25">
      <c r="A5045" s="6" t="s">
        <v>1232</v>
      </c>
      <c r="B5045" s="6" t="s">
        <v>1233</v>
      </c>
      <c r="J5045" s="10">
        <v>1600445416</v>
      </c>
    </row>
    <row r="5046" spans="1:10" ht="20.100000000000001" customHeight="1" x14ac:dyDescent="0.25">
      <c r="A5046" s="6" t="s">
        <v>9</v>
      </c>
      <c r="B5046" s="6" t="s">
        <v>1237</v>
      </c>
      <c r="J5046" s="9">
        <v>395785029</v>
      </c>
    </row>
    <row r="5047" spans="1:10" ht="20.100000000000001" customHeight="1" x14ac:dyDescent="0.25">
      <c r="A5047" s="5" t="s">
        <v>1240</v>
      </c>
      <c r="C5047" s="11" t="s">
        <v>9</v>
      </c>
      <c r="D5047" s="11" t="s">
        <v>10</v>
      </c>
      <c r="E5047" s="11" t="s">
        <v>59</v>
      </c>
      <c r="F5047" s="11" t="s">
        <v>12</v>
      </c>
      <c r="G5047" s="131" t="s">
        <v>7116</v>
      </c>
      <c r="H5047" s="131"/>
      <c r="J5047" s="7">
        <v>385785029</v>
      </c>
    </row>
    <row r="5048" spans="1:10" ht="20.100000000000001" customHeight="1" x14ac:dyDescent="0.25">
      <c r="A5048" s="5" t="s">
        <v>1254</v>
      </c>
      <c r="C5048" s="11" t="s">
        <v>9</v>
      </c>
      <c r="D5048" s="11" t="s">
        <v>10</v>
      </c>
      <c r="E5048" s="11" t="s">
        <v>59</v>
      </c>
      <c r="F5048" s="11" t="s">
        <v>12</v>
      </c>
      <c r="G5048" s="131" t="s">
        <v>7117</v>
      </c>
      <c r="H5048" s="131"/>
      <c r="J5048" s="7">
        <v>10000000</v>
      </c>
    </row>
    <row r="5049" spans="1:10" ht="20.100000000000001" customHeight="1" x14ac:dyDescent="0.25">
      <c r="A5049" s="6" t="s">
        <v>1257</v>
      </c>
      <c r="B5049" s="6" t="s">
        <v>1258</v>
      </c>
      <c r="J5049" s="8">
        <v>8000000</v>
      </c>
    </row>
    <row r="5050" spans="1:10" ht="20.100000000000001" customHeight="1" x14ac:dyDescent="0.25">
      <c r="A5050" s="5" t="s">
        <v>1261</v>
      </c>
      <c r="C5050" s="11" t="s">
        <v>9</v>
      </c>
      <c r="D5050" s="11" t="s">
        <v>10</v>
      </c>
      <c r="E5050" s="11" t="s">
        <v>59</v>
      </c>
      <c r="F5050" s="11" t="s">
        <v>12</v>
      </c>
      <c r="G5050" s="131" t="s">
        <v>13</v>
      </c>
      <c r="H5050" s="131"/>
      <c r="J5050" s="7">
        <v>8000000</v>
      </c>
    </row>
    <row r="5051" spans="1:10" ht="20.100000000000001" customHeight="1" x14ac:dyDescent="0.25">
      <c r="A5051" s="6" t="s">
        <v>1279</v>
      </c>
      <c r="B5051" s="6" t="s">
        <v>1280</v>
      </c>
      <c r="J5051" s="8">
        <v>954482158</v>
      </c>
    </row>
    <row r="5052" spans="1:10" ht="20.100000000000001" customHeight="1" x14ac:dyDescent="0.25">
      <c r="A5052" s="5" t="s">
        <v>1282</v>
      </c>
      <c r="C5052" s="11" t="s">
        <v>9</v>
      </c>
      <c r="D5052" s="11" t="s">
        <v>10</v>
      </c>
      <c r="E5052" s="11" t="s">
        <v>59</v>
      </c>
      <c r="F5052" s="11" t="s">
        <v>12</v>
      </c>
      <c r="G5052" s="131" t="s">
        <v>1283</v>
      </c>
      <c r="H5052" s="131"/>
      <c r="J5052" s="7">
        <v>240099317</v>
      </c>
    </row>
    <row r="5053" spans="1:10" ht="20.100000000000001" customHeight="1" x14ac:dyDescent="0.25">
      <c r="A5053" s="5" t="s">
        <v>1286</v>
      </c>
      <c r="C5053" s="11" t="s">
        <v>9</v>
      </c>
      <c r="D5053" s="11" t="s">
        <v>10</v>
      </c>
      <c r="E5053" s="11" t="s">
        <v>59</v>
      </c>
      <c r="F5053" s="11" t="s">
        <v>12</v>
      </c>
      <c r="G5053" s="131" t="s">
        <v>1287</v>
      </c>
      <c r="H5053" s="131"/>
      <c r="J5053" s="7">
        <v>224584389</v>
      </c>
    </row>
    <row r="5054" spans="1:10" ht="20.100000000000001" customHeight="1" x14ac:dyDescent="0.25">
      <c r="A5054" s="5" t="s">
        <v>1290</v>
      </c>
      <c r="C5054" s="11" t="s">
        <v>16</v>
      </c>
      <c r="D5054" s="11" t="s">
        <v>10</v>
      </c>
      <c r="E5054" s="11" t="s">
        <v>59</v>
      </c>
      <c r="F5054" s="11" t="s">
        <v>12</v>
      </c>
      <c r="G5054" s="131" t="s">
        <v>17</v>
      </c>
      <c r="H5054" s="131"/>
      <c r="J5054" s="7">
        <v>105405168</v>
      </c>
    </row>
    <row r="5055" spans="1:10" ht="20.100000000000001" customHeight="1" x14ac:dyDescent="0.25">
      <c r="A5055" s="5" t="s">
        <v>1293</v>
      </c>
      <c r="C5055" s="11" t="s">
        <v>9</v>
      </c>
      <c r="D5055" s="11" t="s">
        <v>10</v>
      </c>
      <c r="E5055" s="11" t="s">
        <v>59</v>
      </c>
      <c r="F5055" s="11" t="s">
        <v>12</v>
      </c>
      <c r="G5055" s="131" t="s">
        <v>18</v>
      </c>
      <c r="H5055" s="131"/>
      <c r="J5055" s="7">
        <v>100403986</v>
      </c>
    </row>
    <row r="5056" spans="1:10" ht="20.100000000000001" customHeight="1" x14ac:dyDescent="0.25">
      <c r="A5056" s="5" t="s">
        <v>1296</v>
      </c>
      <c r="C5056" s="11" t="s">
        <v>9</v>
      </c>
      <c r="D5056" s="11" t="s">
        <v>10</v>
      </c>
      <c r="E5056" s="11" t="s">
        <v>59</v>
      </c>
      <c r="F5056" s="11" t="s">
        <v>12</v>
      </c>
      <c r="G5056" s="131" t="s">
        <v>19</v>
      </c>
      <c r="H5056" s="131"/>
      <c r="J5056" s="7">
        <v>283989298</v>
      </c>
    </row>
    <row r="5057" spans="1:10" ht="20.100000000000001" customHeight="1" x14ac:dyDescent="0.25">
      <c r="A5057" s="6" t="s">
        <v>1299</v>
      </c>
      <c r="B5057" s="6" t="s">
        <v>1300</v>
      </c>
      <c r="J5057" s="10">
        <v>122154047</v>
      </c>
    </row>
    <row r="5058" spans="1:10" ht="20.100000000000001" customHeight="1" x14ac:dyDescent="0.25">
      <c r="A5058" s="6" t="s">
        <v>1303</v>
      </c>
      <c r="B5058" s="6" t="s">
        <v>7118</v>
      </c>
      <c r="J5058" s="9">
        <v>115889737</v>
      </c>
    </row>
    <row r="5059" spans="1:10" ht="20.100000000000001" customHeight="1" x14ac:dyDescent="0.25">
      <c r="A5059" s="5" t="s">
        <v>1303</v>
      </c>
      <c r="C5059" s="11" t="s">
        <v>9</v>
      </c>
      <c r="D5059" s="11" t="s">
        <v>20</v>
      </c>
      <c r="E5059" s="11" t="s">
        <v>59</v>
      </c>
      <c r="F5059" s="11" t="s">
        <v>1881</v>
      </c>
      <c r="G5059" s="131" t="s">
        <v>21</v>
      </c>
      <c r="H5059" s="131"/>
      <c r="J5059" s="7">
        <v>115889737</v>
      </c>
    </row>
    <row r="5060" spans="1:10" ht="60" customHeight="1" x14ac:dyDescent="0.25">
      <c r="G5060" s="131" t="s">
        <v>4797</v>
      </c>
      <c r="H5060" s="131"/>
    </row>
    <row r="5061" spans="1:10" ht="20.100000000000001" customHeight="1" x14ac:dyDescent="0.25">
      <c r="G5061" s="131" t="s">
        <v>2101</v>
      </c>
      <c r="H5061" s="131"/>
    </row>
    <row r="5062" spans="1:10" ht="20.100000000000001" customHeight="1" x14ac:dyDescent="0.25">
      <c r="A5062" s="6" t="s">
        <v>1316</v>
      </c>
      <c r="B5062" s="6" t="s">
        <v>7122</v>
      </c>
      <c r="J5062" s="8">
        <v>6264310</v>
      </c>
    </row>
    <row r="5063" spans="1:10" ht="20.100000000000001" customHeight="1" x14ac:dyDescent="0.25">
      <c r="A5063" s="5" t="s">
        <v>1316</v>
      </c>
      <c r="C5063" s="11" t="s">
        <v>9</v>
      </c>
      <c r="D5063" s="11" t="s">
        <v>20</v>
      </c>
      <c r="E5063" s="11" t="s">
        <v>59</v>
      </c>
      <c r="F5063" s="11" t="s">
        <v>1881</v>
      </c>
      <c r="G5063" s="131" t="s">
        <v>23</v>
      </c>
      <c r="H5063" s="131"/>
      <c r="J5063" s="7">
        <v>6264310</v>
      </c>
    </row>
    <row r="5064" spans="1:10" ht="30" customHeight="1" x14ac:dyDescent="0.25">
      <c r="G5064" s="131" t="s">
        <v>4798</v>
      </c>
      <c r="H5064" s="131"/>
    </row>
    <row r="5065" spans="1:10" ht="20.100000000000001" customHeight="1" x14ac:dyDescent="0.25">
      <c r="G5065" s="131" t="s">
        <v>2102</v>
      </c>
      <c r="H5065" s="131"/>
    </row>
    <row r="5066" spans="1:10" ht="20.100000000000001" customHeight="1" x14ac:dyDescent="0.25">
      <c r="A5066" s="6" t="s">
        <v>1319</v>
      </c>
      <c r="B5066" s="6" t="s">
        <v>1320</v>
      </c>
      <c r="J5066" s="10">
        <v>120024182</v>
      </c>
    </row>
    <row r="5067" spans="1:10" ht="20.100000000000001" customHeight="1" x14ac:dyDescent="0.25">
      <c r="A5067" s="6" t="s">
        <v>1322</v>
      </c>
      <c r="B5067" s="6" t="s">
        <v>7123</v>
      </c>
      <c r="J5067" s="9">
        <v>63645391</v>
      </c>
    </row>
    <row r="5068" spans="1:10" ht="20.100000000000001" customHeight="1" x14ac:dyDescent="0.25">
      <c r="A5068" s="5" t="s">
        <v>1322</v>
      </c>
      <c r="C5068" s="11" t="s">
        <v>9</v>
      </c>
      <c r="D5068" s="11" t="s">
        <v>20</v>
      </c>
      <c r="E5068" s="11" t="s">
        <v>59</v>
      </c>
      <c r="F5068" s="11" t="s">
        <v>1881</v>
      </c>
      <c r="G5068" s="131" t="s">
        <v>21</v>
      </c>
      <c r="H5068" s="131"/>
      <c r="J5068" s="7">
        <v>63645391</v>
      </c>
    </row>
    <row r="5069" spans="1:10" ht="60" customHeight="1" x14ac:dyDescent="0.25">
      <c r="G5069" s="131" t="s">
        <v>4799</v>
      </c>
      <c r="H5069" s="131"/>
    </row>
    <row r="5070" spans="1:10" ht="20.100000000000001" customHeight="1" x14ac:dyDescent="0.25">
      <c r="G5070" s="131" t="s">
        <v>2101</v>
      </c>
      <c r="H5070" s="131"/>
    </row>
    <row r="5071" spans="1:10" ht="20.100000000000001" customHeight="1" x14ac:dyDescent="0.25">
      <c r="A5071" s="6" t="s">
        <v>1324</v>
      </c>
      <c r="B5071" s="6" t="s">
        <v>7124</v>
      </c>
      <c r="J5071" s="8">
        <v>18792930</v>
      </c>
    </row>
    <row r="5072" spans="1:10" ht="20.100000000000001" customHeight="1" x14ac:dyDescent="0.25">
      <c r="A5072" s="5" t="s">
        <v>1324</v>
      </c>
      <c r="C5072" s="11" t="s">
        <v>9</v>
      </c>
      <c r="D5072" s="11" t="s">
        <v>20</v>
      </c>
      <c r="E5072" s="11" t="s">
        <v>59</v>
      </c>
      <c r="F5072" s="11" t="s">
        <v>1881</v>
      </c>
      <c r="G5072" s="131" t="s">
        <v>21</v>
      </c>
      <c r="H5072" s="131"/>
      <c r="J5072" s="7">
        <v>18792930</v>
      </c>
    </row>
    <row r="5073" spans="1:10" ht="45" customHeight="1" x14ac:dyDescent="0.25">
      <c r="G5073" s="131" t="s">
        <v>4800</v>
      </c>
      <c r="H5073" s="131"/>
    </row>
    <row r="5074" spans="1:10" ht="20.100000000000001" customHeight="1" x14ac:dyDescent="0.25">
      <c r="G5074" s="131" t="s">
        <v>2101</v>
      </c>
      <c r="H5074" s="131"/>
    </row>
    <row r="5075" spans="1:10" ht="20.100000000000001" customHeight="1" x14ac:dyDescent="0.25">
      <c r="A5075" s="6" t="s">
        <v>1326</v>
      </c>
      <c r="B5075" s="6" t="s">
        <v>7125</v>
      </c>
      <c r="J5075" s="8">
        <v>37585861</v>
      </c>
    </row>
    <row r="5076" spans="1:10" ht="20.100000000000001" customHeight="1" x14ac:dyDescent="0.25">
      <c r="A5076" s="5" t="s">
        <v>1326</v>
      </c>
      <c r="C5076" s="11" t="s">
        <v>9</v>
      </c>
      <c r="D5076" s="11" t="s">
        <v>20</v>
      </c>
      <c r="E5076" s="11" t="s">
        <v>59</v>
      </c>
      <c r="F5076" s="11" t="s">
        <v>1881</v>
      </c>
      <c r="G5076" s="131" t="s">
        <v>21</v>
      </c>
      <c r="H5076" s="131"/>
      <c r="J5076" s="7">
        <v>37585861</v>
      </c>
    </row>
    <row r="5077" spans="1:10" ht="45" customHeight="1" x14ac:dyDescent="0.25">
      <c r="G5077" s="131" t="s">
        <v>4801</v>
      </c>
      <c r="H5077" s="131"/>
    </row>
    <row r="5078" spans="1:10" ht="20.100000000000001" customHeight="1" x14ac:dyDescent="0.25">
      <c r="G5078" s="131" t="s">
        <v>2101</v>
      </c>
      <c r="H5078" s="131"/>
    </row>
    <row r="5079" spans="1:10" ht="20.100000000000001" customHeight="1" x14ac:dyDescent="0.25">
      <c r="A5079" s="6" t="s">
        <v>1344</v>
      </c>
      <c r="B5079" s="6" t="s">
        <v>1345</v>
      </c>
      <c r="J5079" s="10">
        <v>265462951</v>
      </c>
    </row>
    <row r="5080" spans="1:10" ht="20.100000000000001" customHeight="1" x14ac:dyDescent="0.25">
      <c r="A5080" s="6" t="s">
        <v>1231</v>
      </c>
      <c r="B5080" s="6" t="s">
        <v>3252</v>
      </c>
      <c r="J5080" s="9">
        <v>229332915</v>
      </c>
    </row>
    <row r="5081" spans="1:10" ht="20.100000000000001" customHeight="1" x14ac:dyDescent="0.25">
      <c r="A5081" s="5" t="s">
        <v>1349</v>
      </c>
      <c r="C5081" s="11" t="s">
        <v>9</v>
      </c>
      <c r="D5081" s="11" t="s">
        <v>11</v>
      </c>
      <c r="E5081" s="11" t="s">
        <v>59</v>
      </c>
      <c r="F5081" s="11" t="s">
        <v>12</v>
      </c>
      <c r="G5081" s="131" t="s">
        <v>30</v>
      </c>
      <c r="H5081" s="131"/>
      <c r="J5081" s="7">
        <v>229332915</v>
      </c>
    </row>
    <row r="5082" spans="1:10" ht="20.100000000000001" customHeight="1" x14ac:dyDescent="0.25">
      <c r="A5082" s="6" t="s">
        <v>1239</v>
      </c>
      <c r="B5082" s="6" t="s">
        <v>1360</v>
      </c>
      <c r="J5082" s="8">
        <v>500000</v>
      </c>
    </row>
    <row r="5083" spans="1:10" ht="20.100000000000001" customHeight="1" x14ac:dyDescent="0.25">
      <c r="A5083" s="5" t="s">
        <v>1367</v>
      </c>
      <c r="C5083" s="11" t="s">
        <v>9</v>
      </c>
      <c r="D5083" s="11" t="s">
        <v>11</v>
      </c>
      <c r="E5083" s="11" t="s">
        <v>59</v>
      </c>
      <c r="F5083" s="11" t="s">
        <v>12</v>
      </c>
      <c r="G5083" s="131" t="s">
        <v>33</v>
      </c>
      <c r="H5083" s="131"/>
      <c r="J5083" s="7">
        <v>500000</v>
      </c>
    </row>
    <row r="5084" spans="1:10" ht="20.100000000000001" customHeight="1" x14ac:dyDescent="0.25">
      <c r="A5084" s="6" t="s">
        <v>1249</v>
      </c>
      <c r="B5084" s="6" t="s">
        <v>1373</v>
      </c>
      <c r="J5084" s="8">
        <v>400000</v>
      </c>
    </row>
    <row r="5085" spans="1:10" ht="20.100000000000001" customHeight="1" x14ac:dyDescent="0.25">
      <c r="A5085" s="5" t="s">
        <v>1376</v>
      </c>
      <c r="C5085" s="11" t="s">
        <v>9</v>
      </c>
      <c r="D5085" s="11" t="s">
        <v>11</v>
      </c>
      <c r="E5085" s="11" t="s">
        <v>59</v>
      </c>
      <c r="F5085" s="11" t="s">
        <v>12</v>
      </c>
      <c r="G5085" s="131" t="s">
        <v>3480</v>
      </c>
      <c r="H5085" s="131"/>
      <c r="J5085" s="7">
        <v>400000</v>
      </c>
    </row>
    <row r="5086" spans="1:10" ht="20.100000000000001" customHeight="1" x14ac:dyDescent="0.25">
      <c r="A5086" s="6" t="s">
        <v>1393</v>
      </c>
      <c r="B5086" s="6" t="s">
        <v>1394</v>
      </c>
      <c r="J5086" s="8">
        <v>21430036</v>
      </c>
    </row>
    <row r="5087" spans="1:10" ht="20.100000000000001" customHeight="1" x14ac:dyDescent="0.25">
      <c r="A5087" s="5" t="s">
        <v>1411</v>
      </c>
      <c r="C5087" s="11" t="s">
        <v>9</v>
      </c>
      <c r="D5087" s="11" t="s">
        <v>11</v>
      </c>
      <c r="E5087" s="11" t="s">
        <v>59</v>
      </c>
      <c r="F5087" s="11" t="s">
        <v>12</v>
      </c>
      <c r="G5087" s="131" t="s">
        <v>3478</v>
      </c>
      <c r="H5087" s="131"/>
      <c r="J5087" s="7">
        <v>21400036</v>
      </c>
    </row>
    <row r="5088" spans="1:10" ht="30" customHeight="1" x14ac:dyDescent="0.25">
      <c r="G5088" s="131" t="s">
        <v>5942</v>
      </c>
      <c r="H5088" s="131"/>
    </row>
    <row r="5089" spans="1:10" ht="20.100000000000001" customHeight="1" x14ac:dyDescent="0.25">
      <c r="A5089" s="5" t="s">
        <v>1413</v>
      </c>
      <c r="C5089" s="11" t="s">
        <v>9</v>
      </c>
      <c r="D5089" s="11" t="s">
        <v>11</v>
      </c>
      <c r="E5089" s="11" t="s">
        <v>59</v>
      </c>
      <c r="F5089" s="11" t="s">
        <v>12</v>
      </c>
      <c r="G5089" s="131" t="s">
        <v>1414</v>
      </c>
      <c r="H5089" s="131"/>
      <c r="J5089" s="7">
        <v>30000</v>
      </c>
    </row>
    <row r="5090" spans="1:10" ht="15" customHeight="1" x14ac:dyDescent="0.25">
      <c r="G5090" s="131" t="s">
        <v>5943</v>
      </c>
      <c r="H5090" s="131"/>
    </row>
    <row r="5091" spans="1:10" ht="20.100000000000001" customHeight="1" x14ac:dyDescent="0.25">
      <c r="A5091" s="6" t="s">
        <v>1416</v>
      </c>
      <c r="B5091" s="6" t="s">
        <v>1417</v>
      </c>
      <c r="J5091" s="8">
        <v>6300000</v>
      </c>
    </row>
    <row r="5092" spans="1:10" ht="20.100000000000001" customHeight="1" x14ac:dyDescent="0.25">
      <c r="A5092" s="5" t="s">
        <v>1422</v>
      </c>
      <c r="C5092" s="11" t="s">
        <v>9</v>
      </c>
      <c r="D5092" s="11" t="s">
        <v>11</v>
      </c>
      <c r="E5092" s="11" t="s">
        <v>59</v>
      </c>
      <c r="F5092" s="11" t="s">
        <v>12</v>
      </c>
      <c r="G5092" s="131" t="s">
        <v>1423</v>
      </c>
      <c r="H5092" s="131"/>
      <c r="J5092" s="7">
        <v>300000</v>
      </c>
    </row>
    <row r="5093" spans="1:10" ht="20.100000000000001" customHeight="1" x14ac:dyDescent="0.25">
      <c r="A5093" s="5" t="s">
        <v>1424</v>
      </c>
      <c r="C5093" s="11" t="s">
        <v>9</v>
      </c>
      <c r="D5093" s="11" t="s">
        <v>11</v>
      </c>
      <c r="E5093" s="11" t="s">
        <v>59</v>
      </c>
      <c r="F5093" s="11" t="s">
        <v>12</v>
      </c>
      <c r="G5093" s="131" t="s">
        <v>38</v>
      </c>
      <c r="H5093" s="131"/>
      <c r="J5093" s="7">
        <v>3000000</v>
      </c>
    </row>
    <row r="5094" spans="1:10" ht="20.100000000000001" customHeight="1" x14ac:dyDescent="0.25">
      <c r="A5094" s="5" t="s">
        <v>1426</v>
      </c>
      <c r="C5094" s="11" t="s">
        <v>9</v>
      </c>
      <c r="D5094" s="11" t="s">
        <v>11</v>
      </c>
      <c r="E5094" s="11" t="s">
        <v>59</v>
      </c>
      <c r="F5094" s="11" t="s">
        <v>12</v>
      </c>
      <c r="G5094" s="131" t="s">
        <v>1427</v>
      </c>
      <c r="H5094" s="131"/>
      <c r="J5094" s="7">
        <v>3000000</v>
      </c>
    </row>
    <row r="5095" spans="1:10" ht="20.100000000000001" customHeight="1" x14ac:dyDescent="0.25">
      <c r="A5095" s="6" t="s">
        <v>1429</v>
      </c>
      <c r="B5095" s="6" t="s">
        <v>1430</v>
      </c>
      <c r="J5095" s="8">
        <v>3000000</v>
      </c>
    </row>
    <row r="5096" spans="1:10" ht="20.100000000000001" customHeight="1" x14ac:dyDescent="0.25">
      <c r="A5096" s="5" t="s">
        <v>1432</v>
      </c>
      <c r="C5096" s="11" t="s">
        <v>9</v>
      </c>
      <c r="D5096" s="11" t="s">
        <v>11</v>
      </c>
      <c r="E5096" s="11" t="s">
        <v>59</v>
      </c>
      <c r="F5096" s="11" t="s">
        <v>12</v>
      </c>
      <c r="G5096" s="131" t="s">
        <v>7130</v>
      </c>
      <c r="H5096" s="131"/>
      <c r="J5096" s="7">
        <v>3000000</v>
      </c>
    </row>
    <row r="5097" spans="1:10" ht="20.100000000000001" customHeight="1" x14ac:dyDescent="0.25">
      <c r="A5097" s="6" t="s">
        <v>1449</v>
      </c>
      <c r="B5097" s="6" t="s">
        <v>1450</v>
      </c>
      <c r="J5097" s="8">
        <v>1800000</v>
      </c>
    </row>
    <row r="5098" spans="1:10" ht="20.100000000000001" customHeight="1" x14ac:dyDescent="0.25">
      <c r="A5098" s="5" t="s">
        <v>1463</v>
      </c>
      <c r="C5098" s="11" t="s">
        <v>9</v>
      </c>
      <c r="D5098" s="11" t="s">
        <v>11</v>
      </c>
      <c r="E5098" s="11" t="s">
        <v>59</v>
      </c>
      <c r="F5098" s="11" t="s">
        <v>12</v>
      </c>
      <c r="G5098" s="131" t="s">
        <v>1464</v>
      </c>
      <c r="H5098" s="131"/>
      <c r="J5098" s="7">
        <v>1000000</v>
      </c>
    </row>
    <row r="5099" spans="1:10" ht="20.100000000000001" customHeight="1" x14ac:dyDescent="0.25">
      <c r="A5099" s="5" t="s">
        <v>1466</v>
      </c>
      <c r="C5099" s="11" t="s">
        <v>9</v>
      </c>
      <c r="D5099" s="11" t="s">
        <v>11</v>
      </c>
      <c r="E5099" s="11" t="s">
        <v>59</v>
      </c>
      <c r="F5099" s="11" t="s">
        <v>12</v>
      </c>
      <c r="G5099" s="131" t="s">
        <v>1467</v>
      </c>
      <c r="H5099" s="131"/>
      <c r="J5099" s="7">
        <v>500000</v>
      </c>
    </row>
    <row r="5100" spans="1:10" ht="30" customHeight="1" x14ac:dyDescent="0.25">
      <c r="A5100" s="5" t="s">
        <v>1469</v>
      </c>
      <c r="C5100" s="11" t="s">
        <v>9</v>
      </c>
      <c r="D5100" s="11" t="s">
        <v>11</v>
      </c>
      <c r="E5100" s="11" t="s">
        <v>59</v>
      </c>
      <c r="F5100" s="11" t="s">
        <v>12</v>
      </c>
      <c r="G5100" s="131" t="s">
        <v>7132</v>
      </c>
      <c r="H5100" s="131"/>
      <c r="J5100" s="7">
        <v>300000</v>
      </c>
    </row>
    <row r="5101" spans="1:10" ht="20.100000000000001" customHeight="1" x14ac:dyDescent="0.25">
      <c r="A5101" s="6" t="s">
        <v>1490</v>
      </c>
      <c r="B5101" s="6" t="s">
        <v>1491</v>
      </c>
      <c r="J5101" s="8">
        <v>2700000</v>
      </c>
    </row>
    <row r="5102" spans="1:10" ht="20.100000000000001" customHeight="1" x14ac:dyDescent="0.25">
      <c r="A5102" s="5" t="s">
        <v>1496</v>
      </c>
      <c r="C5102" s="11" t="s">
        <v>9</v>
      </c>
      <c r="D5102" s="11" t="s">
        <v>11</v>
      </c>
      <c r="E5102" s="11" t="s">
        <v>59</v>
      </c>
      <c r="F5102" s="11" t="s">
        <v>12</v>
      </c>
      <c r="G5102" s="131" t="s">
        <v>43</v>
      </c>
      <c r="H5102" s="131"/>
      <c r="J5102" s="7">
        <v>400000</v>
      </c>
    </row>
    <row r="5103" spans="1:10" ht="15" customHeight="1" x14ac:dyDescent="0.25">
      <c r="G5103" s="131" t="s">
        <v>5944</v>
      </c>
      <c r="H5103" s="131"/>
    </row>
    <row r="5104" spans="1:10" ht="20.100000000000001" customHeight="1" x14ac:dyDescent="0.25">
      <c r="A5104" s="5" t="s">
        <v>1503</v>
      </c>
      <c r="C5104" s="11" t="s">
        <v>9</v>
      </c>
      <c r="D5104" s="11" t="s">
        <v>11</v>
      </c>
      <c r="E5104" s="11" t="s">
        <v>59</v>
      </c>
      <c r="F5104" s="11" t="s">
        <v>12</v>
      </c>
      <c r="G5104" s="131" t="s">
        <v>44</v>
      </c>
      <c r="H5104" s="131"/>
      <c r="J5104" s="7">
        <v>2150000</v>
      </c>
    </row>
    <row r="5105" spans="1:10" ht="20.100000000000001" customHeight="1" x14ac:dyDescent="0.25">
      <c r="A5105" s="5" t="s">
        <v>1506</v>
      </c>
      <c r="C5105" s="11" t="s">
        <v>9</v>
      </c>
      <c r="D5105" s="11" t="s">
        <v>11</v>
      </c>
      <c r="E5105" s="11" t="s">
        <v>59</v>
      </c>
      <c r="F5105" s="11" t="s">
        <v>12</v>
      </c>
      <c r="G5105" s="131" t="s">
        <v>403</v>
      </c>
      <c r="H5105" s="131"/>
      <c r="J5105" s="7">
        <v>150000</v>
      </c>
    </row>
    <row r="5106" spans="1:10" ht="45" customHeight="1" x14ac:dyDescent="0.25">
      <c r="G5106" s="131" t="s">
        <v>5945</v>
      </c>
      <c r="H5106" s="131"/>
    </row>
    <row r="5107" spans="1:10" ht="20.100000000000001" customHeight="1" x14ac:dyDescent="0.25">
      <c r="A5107" s="6" t="s">
        <v>1508</v>
      </c>
      <c r="B5107" s="6" t="s">
        <v>1509</v>
      </c>
      <c r="J5107" s="10">
        <v>5749031</v>
      </c>
    </row>
    <row r="5108" spans="1:10" ht="20.100000000000001" customHeight="1" x14ac:dyDescent="0.25">
      <c r="A5108" s="6" t="s">
        <v>1256</v>
      </c>
      <c r="B5108" s="6" t="s">
        <v>1511</v>
      </c>
      <c r="J5108" s="9">
        <v>1400000</v>
      </c>
    </row>
    <row r="5109" spans="1:10" ht="20.100000000000001" customHeight="1" x14ac:dyDescent="0.25">
      <c r="A5109" s="5" t="s">
        <v>1513</v>
      </c>
      <c r="C5109" s="11" t="s">
        <v>9</v>
      </c>
      <c r="D5109" s="11" t="s">
        <v>11</v>
      </c>
      <c r="E5109" s="11" t="s">
        <v>59</v>
      </c>
      <c r="F5109" s="11" t="s">
        <v>12</v>
      </c>
      <c r="G5109" s="131" t="s">
        <v>45</v>
      </c>
      <c r="H5109" s="131"/>
      <c r="J5109" s="7">
        <v>1000000</v>
      </c>
    </row>
    <row r="5110" spans="1:10" ht="20.100000000000001" customHeight="1" x14ac:dyDescent="0.25">
      <c r="A5110" s="5" t="s">
        <v>1518</v>
      </c>
      <c r="C5110" s="11" t="s">
        <v>9</v>
      </c>
      <c r="D5110" s="11" t="s">
        <v>11</v>
      </c>
      <c r="E5110" s="11" t="s">
        <v>59</v>
      </c>
      <c r="F5110" s="11" t="s">
        <v>12</v>
      </c>
      <c r="G5110" s="131" t="s">
        <v>7135</v>
      </c>
      <c r="H5110" s="131"/>
      <c r="J5110" s="7">
        <v>400000</v>
      </c>
    </row>
    <row r="5111" spans="1:10" ht="20.100000000000001" customHeight="1" x14ac:dyDescent="0.25">
      <c r="A5111" s="6" t="s">
        <v>1318</v>
      </c>
      <c r="B5111" s="6" t="s">
        <v>1553</v>
      </c>
      <c r="J5111" s="8">
        <v>1000000</v>
      </c>
    </row>
    <row r="5112" spans="1:10" ht="20.100000000000001" customHeight="1" x14ac:dyDescent="0.25">
      <c r="A5112" s="5" t="s">
        <v>1557</v>
      </c>
      <c r="C5112" s="11" t="s">
        <v>9</v>
      </c>
      <c r="D5112" s="11" t="s">
        <v>11</v>
      </c>
      <c r="E5112" s="11" t="s">
        <v>59</v>
      </c>
      <c r="F5112" s="11" t="s">
        <v>12</v>
      </c>
      <c r="G5112" s="131" t="s">
        <v>51</v>
      </c>
      <c r="H5112" s="131"/>
      <c r="J5112" s="7">
        <v>1000000</v>
      </c>
    </row>
    <row r="5113" spans="1:10" ht="20.100000000000001" customHeight="1" x14ac:dyDescent="0.25">
      <c r="A5113" s="6" t="s">
        <v>1572</v>
      </c>
      <c r="B5113" s="6" t="s">
        <v>1573</v>
      </c>
      <c r="J5113" s="8">
        <v>3349031</v>
      </c>
    </row>
    <row r="5114" spans="1:10" ht="20.100000000000001" customHeight="1" x14ac:dyDescent="0.25">
      <c r="A5114" s="5" t="s">
        <v>1574</v>
      </c>
      <c r="C5114" s="11" t="s">
        <v>9</v>
      </c>
      <c r="D5114" s="11" t="s">
        <v>11</v>
      </c>
      <c r="E5114" s="11" t="s">
        <v>59</v>
      </c>
      <c r="F5114" s="11" t="s">
        <v>12</v>
      </c>
      <c r="G5114" s="131" t="s">
        <v>1575</v>
      </c>
      <c r="H5114" s="131"/>
      <c r="J5114" s="7">
        <v>300000</v>
      </c>
    </row>
    <row r="5115" spans="1:10" ht="20.100000000000001" customHeight="1" x14ac:dyDescent="0.25">
      <c r="A5115" s="5" t="s">
        <v>1580</v>
      </c>
      <c r="C5115" s="11" t="s">
        <v>9</v>
      </c>
      <c r="D5115" s="11" t="s">
        <v>11</v>
      </c>
      <c r="E5115" s="11" t="s">
        <v>59</v>
      </c>
      <c r="F5115" s="11" t="s">
        <v>12</v>
      </c>
      <c r="G5115" s="131" t="s">
        <v>1581</v>
      </c>
      <c r="H5115" s="131"/>
      <c r="J5115" s="7">
        <v>2549031</v>
      </c>
    </row>
    <row r="5116" spans="1:10" ht="20.100000000000001" customHeight="1" x14ac:dyDescent="0.25">
      <c r="A5116" s="5" t="s">
        <v>1584</v>
      </c>
      <c r="C5116" s="11" t="s">
        <v>9</v>
      </c>
      <c r="D5116" s="11" t="s">
        <v>11</v>
      </c>
      <c r="E5116" s="11" t="s">
        <v>59</v>
      </c>
      <c r="F5116" s="11" t="s">
        <v>12</v>
      </c>
      <c r="G5116" s="131" t="s">
        <v>1585</v>
      </c>
      <c r="H5116" s="131"/>
      <c r="J5116" s="7">
        <v>500000</v>
      </c>
    </row>
    <row r="5117" spans="1:10" ht="20.100000000000001" customHeight="1" x14ac:dyDescent="0.25">
      <c r="A5117" s="6" t="s">
        <v>1714</v>
      </c>
      <c r="B5117" s="6" t="s">
        <v>1715</v>
      </c>
      <c r="J5117" s="10">
        <v>340259</v>
      </c>
    </row>
    <row r="5118" spans="1:10" ht="20.100000000000001" customHeight="1" x14ac:dyDescent="0.25">
      <c r="A5118" s="6" t="s">
        <v>1716</v>
      </c>
      <c r="B5118" s="6" t="s">
        <v>1717</v>
      </c>
      <c r="J5118" s="9">
        <v>340259</v>
      </c>
    </row>
    <row r="5119" spans="1:10" ht="20.100000000000001" customHeight="1" x14ac:dyDescent="0.25">
      <c r="A5119" s="5" t="s">
        <v>1721</v>
      </c>
      <c r="C5119" s="11" t="s">
        <v>16</v>
      </c>
      <c r="D5119" s="11" t="s">
        <v>53</v>
      </c>
      <c r="E5119" s="11" t="s">
        <v>59</v>
      </c>
      <c r="F5119" s="11" t="s">
        <v>12</v>
      </c>
      <c r="G5119" s="131" t="s">
        <v>1722</v>
      </c>
      <c r="H5119" s="131"/>
      <c r="J5119" s="7">
        <v>340259</v>
      </c>
    </row>
    <row r="5120" spans="1:10" ht="20.100000000000001" customHeight="1" x14ac:dyDescent="0.25">
      <c r="A5120" s="6" t="s">
        <v>1759</v>
      </c>
      <c r="B5120" s="6" t="s">
        <v>1760</v>
      </c>
      <c r="J5120" s="10">
        <v>142482282</v>
      </c>
    </row>
    <row r="5121" spans="1:10" ht="20.100000000000001" customHeight="1" x14ac:dyDescent="0.25">
      <c r="A5121" s="6" t="s">
        <v>1761</v>
      </c>
      <c r="B5121" s="6" t="s">
        <v>1762</v>
      </c>
      <c r="J5121" s="12">
        <v>10398755</v>
      </c>
    </row>
    <row r="5122" spans="1:10" ht="20.100000000000001" customHeight="1" x14ac:dyDescent="0.25">
      <c r="A5122" s="6" t="s">
        <v>1767</v>
      </c>
      <c r="B5122" s="6" t="s">
        <v>7149</v>
      </c>
      <c r="J5122" s="9">
        <v>10398755</v>
      </c>
    </row>
    <row r="5123" spans="1:10" ht="20.100000000000001" customHeight="1" x14ac:dyDescent="0.25">
      <c r="A5123" s="5" t="s">
        <v>1767</v>
      </c>
      <c r="C5123" s="11" t="s">
        <v>9</v>
      </c>
      <c r="D5123" s="11" t="s">
        <v>41</v>
      </c>
      <c r="E5123" s="11" t="s">
        <v>59</v>
      </c>
      <c r="F5123" s="11" t="s">
        <v>1881</v>
      </c>
      <c r="G5123" s="131" t="s">
        <v>21</v>
      </c>
      <c r="H5123" s="131"/>
      <c r="J5123" s="7">
        <v>7266600</v>
      </c>
    </row>
    <row r="5124" spans="1:10" ht="60" customHeight="1" x14ac:dyDescent="0.25">
      <c r="G5124" s="131" t="s">
        <v>4802</v>
      </c>
      <c r="H5124" s="131"/>
    </row>
    <row r="5125" spans="1:10" ht="20.100000000000001" customHeight="1" x14ac:dyDescent="0.25">
      <c r="G5125" s="131" t="s">
        <v>2101</v>
      </c>
      <c r="H5125" s="131"/>
    </row>
    <row r="5126" spans="1:10" ht="20.100000000000001" customHeight="1" x14ac:dyDescent="0.25">
      <c r="A5126" s="5" t="s">
        <v>1767</v>
      </c>
      <c r="C5126" s="11" t="s">
        <v>9</v>
      </c>
      <c r="D5126" s="11" t="s">
        <v>41</v>
      </c>
      <c r="E5126" s="11" t="s">
        <v>59</v>
      </c>
      <c r="F5126" s="11" t="s">
        <v>1278</v>
      </c>
      <c r="G5126" s="131" t="s">
        <v>21</v>
      </c>
      <c r="H5126" s="131"/>
      <c r="J5126" s="7">
        <v>3132155</v>
      </c>
    </row>
    <row r="5127" spans="1:10" ht="60" customHeight="1" x14ac:dyDescent="0.25">
      <c r="G5127" s="131" t="s">
        <v>4803</v>
      </c>
      <c r="H5127" s="131"/>
    </row>
    <row r="5128" spans="1:10" ht="20.100000000000001" customHeight="1" x14ac:dyDescent="0.25">
      <c r="G5128" s="131" t="s">
        <v>2101</v>
      </c>
      <c r="H5128" s="131"/>
    </row>
    <row r="5129" spans="1:10" ht="20.100000000000001" customHeight="1" x14ac:dyDescent="0.25">
      <c r="A5129" s="6" t="s">
        <v>1784</v>
      </c>
      <c r="B5129" s="6" t="s">
        <v>1785</v>
      </c>
      <c r="J5129" s="8">
        <v>121501527</v>
      </c>
    </row>
    <row r="5130" spans="1:10" ht="20.100000000000001" customHeight="1" x14ac:dyDescent="0.25">
      <c r="A5130" s="5" t="s">
        <v>1786</v>
      </c>
      <c r="C5130" s="11" t="s">
        <v>9</v>
      </c>
      <c r="D5130" s="11" t="s">
        <v>59</v>
      </c>
      <c r="E5130" s="11" t="s">
        <v>59</v>
      </c>
      <c r="F5130" s="11" t="s">
        <v>12</v>
      </c>
      <c r="G5130" s="131" t="s">
        <v>61</v>
      </c>
      <c r="H5130" s="131"/>
      <c r="J5130" s="7">
        <v>114501527</v>
      </c>
    </row>
    <row r="5131" spans="1:10" ht="20.100000000000001" customHeight="1" x14ac:dyDescent="0.25">
      <c r="A5131" s="5" t="s">
        <v>1792</v>
      </c>
      <c r="C5131" s="11" t="s">
        <v>9</v>
      </c>
      <c r="D5131" s="11" t="s">
        <v>59</v>
      </c>
      <c r="E5131" s="11" t="s">
        <v>59</v>
      </c>
      <c r="F5131" s="11" t="s">
        <v>12</v>
      </c>
      <c r="G5131" s="131" t="s">
        <v>7156</v>
      </c>
      <c r="H5131" s="131"/>
      <c r="J5131" s="7">
        <v>7000000</v>
      </c>
    </row>
    <row r="5132" spans="1:10" ht="15" customHeight="1" x14ac:dyDescent="0.25">
      <c r="G5132" s="131" t="s">
        <v>5946</v>
      </c>
      <c r="H5132" s="131"/>
    </row>
    <row r="5133" spans="1:10" ht="20.100000000000001" customHeight="1" x14ac:dyDescent="0.25">
      <c r="A5133" s="6" t="s">
        <v>1803</v>
      </c>
      <c r="B5133" s="6" t="s">
        <v>3416</v>
      </c>
      <c r="J5133" s="8">
        <v>10000000</v>
      </c>
    </row>
    <row r="5134" spans="1:10" ht="20.100000000000001" customHeight="1" x14ac:dyDescent="0.25">
      <c r="A5134" s="5" t="s">
        <v>1804</v>
      </c>
      <c r="C5134" s="11" t="s">
        <v>9</v>
      </c>
      <c r="D5134" s="11" t="s">
        <v>59</v>
      </c>
      <c r="E5134" s="11" t="s">
        <v>59</v>
      </c>
      <c r="F5134" s="11" t="s">
        <v>12</v>
      </c>
      <c r="G5134" s="131" t="s">
        <v>62</v>
      </c>
      <c r="H5134" s="131"/>
      <c r="J5134" s="7">
        <v>10000000</v>
      </c>
    </row>
    <row r="5135" spans="1:10" ht="75" customHeight="1" x14ac:dyDescent="0.25">
      <c r="G5135" s="131" t="s">
        <v>5885</v>
      </c>
      <c r="H5135" s="131"/>
    </row>
    <row r="5136" spans="1:10" ht="20.100000000000001" customHeight="1" x14ac:dyDescent="0.25">
      <c r="A5136" s="6" t="s">
        <v>1806</v>
      </c>
      <c r="B5136" s="6" t="s">
        <v>1807</v>
      </c>
      <c r="J5136" s="10">
        <v>582000</v>
      </c>
    </row>
    <row r="5137" spans="1:10" ht="20.100000000000001" customHeight="1" x14ac:dyDescent="0.25">
      <c r="A5137" s="6" t="s">
        <v>1808</v>
      </c>
      <c r="B5137" s="6" t="s">
        <v>1809</v>
      </c>
      <c r="J5137" s="9">
        <v>582000</v>
      </c>
    </row>
    <row r="5138" spans="1:10" ht="30" customHeight="1" x14ac:dyDescent="0.25">
      <c r="A5138" s="5" t="s">
        <v>1808</v>
      </c>
      <c r="C5138" s="11" t="s">
        <v>9</v>
      </c>
      <c r="D5138" s="11" t="s">
        <v>4821</v>
      </c>
      <c r="E5138" s="11" t="s">
        <v>20</v>
      </c>
      <c r="F5138" s="11" t="s">
        <v>1886</v>
      </c>
      <c r="G5138" s="131" t="s">
        <v>469</v>
      </c>
      <c r="H5138" s="131"/>
      <c r="J5138" s="7">
        <v>582000</v>
      </c>
    </row>
    <row r="5139" spans="1:10" ht="60" customHeight="1" x14ac:dyDescent="0.25">
      <c r="G5139" s="131" t="s">
        <v>5947</v>
      </c>
      <c r="H5139" s="131"/>
    </row>
    <row r="5140" spans="1:10" ht="20.100000000000001" customHeight="1" x14ac:dyDescent="0.25">
      <c r="G5140" s="131" t="s">
        <v>4910</v>
      </c>
      <c r="H5140" s="131"/>
    </row>
    <row r="5142" spans="1:10" x14ac:dyDescent="0.25">
      <c r="A5142" s="13" t="s">
        <v>4919</v>
      </c>
    </row>
    <row r="5144" spans="1:10" x14ac:dyDescent="0.25">
      <c r="A5144" s="132" t="s">
        <v>2092</v>
      </c>
      <c r="B5144" s="132"/>
      <c r="C5144" s="132"/>
      <c r="D5144" s="132"/>
      <c r="E5144" s="132"/>
      <c r="F5144" s="132"/>
      <c r="G5144" s="132"/>
      <c r="H5144" s="132"/>
      <c r="I5144" s="132"/>
      <c r="J5144" s="132"/>
    </row>
    <row r="5146" spans="1:10" x14ac:dyDescent="0.25">
      <c r="D5146" s="6" t="s">
        <v>2140</v>
      </c>
      <c r="E5146" s="6" t="s">
        <v>2100</v>
      </c>
    </row>
    <row r="5147" spans="1:10" ht="15.75" thickBot="1" x14ac:dyDescent="0.3">
      <c r="F5147" s="6" t="s">
        <v>2103</v>
      </c>
      <c r="J5147" s="14">
        <v>1061520061</v>
      </c>
    </row>
    <row r="5148" spans="1:10" x14ac:dyDescent="0.25">
      <c r="D5148" s="5" t="s">
        <v>9</v>
      </c>
      <c r="E5148" s="5" t="s">
        <v>2139</v>
      </c>
      <c r="J5148" s="7">
        <v>1007458203</v>
      </c>
    </row>
    <row r="5149" spans="1:10" x14ac:dyDescent="0.25">
      <c r="D5149" s="5" t="s">
        <v>16</v>
      </c>
      <c r="E5149" s="5" t="s">
        <v>2145</v>
      </c>
      <c r="J5149" s="7">
        <v>54061858</v>
      </c>
    </row>
    <row r="5152" spans="1:10" x14ac:dyDescent="0.25">
      <c r="A5152" s="132" t="s">
        <v>2091</v>
      </c>
      <c r="B5152" s="132"/>
      <c r="C5152" s="132"/>
      <c r="D5152" s="132"/>
      <c r="E5152" s="132"/>
      <c r="F5152" s="132"/>
      <c r="G5152" s="132"/>
      <c r="H5152" s="132"/>
      <c r="I5152" s="132"/>
      <c r="J5152" s="132"/>
    </row>
    <row r="5153" spans="1:10" x14ac:dyDescent="0.25">
      <c r="A5153" s="86" t="s">
        <v>2097</v>
      </c>
      <c r="C5153" s="86" t="s">
        <v>2098</v>
      </c>
      <c r="D5153" s="86" t="s">
        <v>3</v>
      </c>
      <c r="E5153" s="86" t="s">
        <v>2099</v>
      </c>
      <c r="F5153" s="86" t="s">
        <v>1880</v>
      </c>
      <c r="G5153" s="6" t="s">
        <v>2100</v>
      </c>
      <c r="J5153" s="86" t="s">
        <v>8713</v>
      </c>
    </row>
    <row r="5155" spans="1:10" ht="15.75" thickBot="1" x14ac:dyDescent="0.3">
      <c r="G5155" s="13" t="s">
        <v>2103</v>
      </c>
      <c r="J5155" s="14">
        <v>1061520061</v>
      </c>
    </row>
    <row r="5156" spans="1:10" ht="20.100000000000001" customHeight="1" x14ac:dyDescent="0.25">
      <c r="A5156" s="6" t="s">
        <v>1232</v>
      </c>
      <c r="B5156" s="6" t="s">
        <v>1233</v>
      </c>
      <c r="J5156" s="10">
        <v>818248307</v>
      </c>
    </row>
    <row r="5157" spans="1:10" ht="20.100000000000001" customHeight="1" x14ac:dyDescent="0.25">
      <c r="A5157" s="6" t="s">
        <v>9</v>
      </c>
      <c r="B5157" s="6" t="s">
        <v>1237</v>
      </c>
      <c r="J5157" s="9">
        <v>217374324</v>
      </c>
    </row>
    <row r="5158" spans="1:10" ht="20.100000000000001" customHeight="1" x14ac:dyDescent="0.25">
      <c r="A5158" s="5" t="s">
        <v>1240</v>
      </c>
      <c r="C5158" s="11" t="s">
        <v>9</v>
      </c>
      <c r="D5158" s="11" t="s">
        <v>10</v>
      </c>
      <c r="E5158" s="11" t="s">
        <v>59</v>
      </c>
      <c r="F5158" s="11" t="s">
        <v>12</v>
      </c>
      <c r="G5158" s="131" t="s">
        <v>7116</v>
      </c>
      <c r="H5158" s="131"/>
      <c r="J5158" s="7">
        <v>217374324</v>
      </c>
    </row>
    <row r="5159" spans="1:10" ht="20.100000000000001" customHeight="1" x14ac:dyDescent="0.25">
      <c r="A5159" s="6" t="s">
        <v>1279</v>
      </c>
      <c r="B5159" s="6" t="s">
        <v>1280</v>
      </c>
      <c r="J5159" s="8">
        <v>476979835</v>
      </c>
    </row>
    <row r="5160" spans="1:10" ht="20.100000000000001" customHeight="1" x14ac:dyDescent="0.25">
      <c r="A5160" s="5" t="s">
        <v>1282</v>
      </c>
      <c r="C5160" s="11" t="s">
        <v>9</v>
      </c>
      <c r="D5160" s="11" t="s">
        <v>10</v>
      </c>
      <c r="E5160" s="11" t="s">
        <v>59</v>
      </c>
      <c r="F5160" s="11" t="s">
        <v>12</v>
      </c>
      <c r="G5160" s="131" t="s">
        <v>1283</v>
      </c>
      <c r="H5160" s="131"/>
      <c r="J5160" s="7">
        <v>118786077</v>
      </c>
    </row>
    <row r="5161" spans="1:10" ht="20.100000000000001" customHeight="1" x14ac:dyDescent="0.25">
      <c r="A5161" s="5" t="s">
        <v>1286</v>
      </c>
      <c r="C5161" s="11" t="s">
        <v>9</v>
      </c>
      <c r="D5161" s="11" t="s">
        <v>10</v>
      </c>
      <c r="E5161" s="11" t="s">
        <v>59</v>
      </c>
      <c r="F5161" s="11" t="s">
        <v>12</v>
      </c>
      <c r="G5161" s="131" t="s">
        <v>1287</v>
      </c>
      <c r="H5161" s="131"/>
      <c r="J5161" s="7">
        <v>132883837</v>
      </c>
    </row>
    <row r="5162" spans="1:10" ht="20.100000000000001" customHeight="1" x14ac:dyDescent="0.25">
      <c r="A5162" s="5" t="s">
        <v>1290</v>
      </c>
      <c r="C5162" s="11" t="s">
        <v>16</v>
      </c>
      <c r="D5162" s="11" t="s">
        <v>10</v>
      </c>
      <c r="E5162" s="11" t="s">
        <v>59</v>
      </c>
      <c r="F5162" s="11" t="s">
        <v>12</v>
      </c>
      <c r="G5162" s="131" t="s">
        <v>17</v>
      </c>
      <c r="H5162" s="131"/>
      <c r="J5162" s="7">
        <v>53411858</v>
      </c>
    </row>
    <row r="5163" spans="1:10" ht="20.100000000000001" customHeight="1" x14ac:dyDescent="0.25">
      <c r="A5163" s="5" t="s">
        <v>1293</v>
      </c>
      <c r="C5163" s="11" t="s">
        <v>9</v>
      </c>
      <c r="D5163" s="11" t="s">
        <v>10</v>
      </c>
      <c r="E5163" s="11" t="s">
        <v>59</v>
      </c>
      <c r="F5163" s="11" t="s">
        <v>12</v>
      </c>
      <c r="G5163" s="131" t="s">
        <v>18</v>
      </c>
      <c r="H5163" s="131"/>
      <c r="J5163" s="7">
        <v>48921521</v>
      </c>
    </row>
    <row r="5164" spans="1:10" ht="20.100000000000001" customHeight="1" x14ac:dyDescent="0.25">
      <c r="A5164" s="5" t="s">
        <v>1296</v>
      </c>
      <c r="C5164" s="11" t="s">
        <v>9</v>
      </c>
      <c r="D5164" s="11" t="s">
        <v>10</v>
      </c>
      <c r="E5164" s="11" t="s">
        <v>59</v>
      </c>
      <c r="F5164" s="11" t="s">
        <v>12</v>
      </c>
      <c r="G5164" s="131" t="s">
        <v>19</v>
      </c>
      <c r="H5164" s="131"/>
      <c r="J5164" s="7">
        <v>122976542</v>
      </c>
    </row>
    <row r="5165" spans="1:10" ht="20.100000000000001" customHeight="1" x14ac:dyDescent="0.25">
      <c r="A5165" s="6" t="s">
        <v>1299</v>
      </c>
      <c r="B5165" s="6" t="s">
        <v>1300</v>
      </c>
      <c r="J5165" s="10">
        <v>62491875</v>
      </c>
    </row>
    <row r="5166" spans="1:10" ht="20.100000000000001" customHeight="1" x14ac:dyDescent="0.25">
      <c r="A5166" s="6" t="s">
        <v>1303</v>
      </c>
      <c r="B5166" s="6" t="s">
        <v>7118</v>
      </c>
      <c r="J5166" s="9">
        <v>59287163</v>
      </c>
    </row>
    <row r="5167" spans="1:10" ht="20.100000000000001" customHeight="1" x14ac:dyDescent="0.25">
      <c r="A5167" s="5" t="s">
        <v>1303</v>
      </c>
      <c r="C5167" s="11" t="s">
        <v>9</v>
      </c>
      <c r="D5167" s="11" t="s">
        <v>20</v>
      </c>
      <c r="E5167" s="11" t="s">
        <v>59</v>
      </c>
      <c r="F5167" s="11" t="s">
        <v>1881</v>
      </c>
      <c r="G5167" s="131" t="s">
        <v>21</v>
      </c>
      <c r="H5167" s="131"/>
      <c r="J5167" s="7">
        <v>59287163</v>
      </c>
    </row>
    <row r="5168" spans="1:10" ht="60" customHeight="1" x14ac:dyDescent="0.25">
      <c r="G5168" s="131" t="s">
        <v>4797</v>
      </c>
      <c r="H5168" s="131"/>
    </row>
    <row r="5169" spans="1:10" ht="20.100000000000001" customHeight="1" x14ac:dyDescent="0.25">
      <c r="G5169" s="131" t="s">
        <v>2101</v>
      </c>
      <c r="H5169" s="131"/>
    </row>
    <row r="5170" spans="1:10" ht="20.100000000000001" customHeight="1" x14ac:dyDescent="0.25">
      <c r="A5170" s="6" t="s">
        <v>1316</v>
      </c>
      <c r="B5170" s="6" t="s">
        <v>7122</v>
      </c>
      <c r="J5170" s="8">
        <v>3204712</v>
      </c>
    </row>
    <row r="5171" spans="1:10" ht="20.100000000000001" customHeight="1" x14ac:dyDescent="0.25">
      <c r="A5171" s="5" t="s">
        <v>1316</v>
      </c>
      <c r="C5171" s="11" t="s">
        <v>9</v>
      </c>
      <c r="D5171" s="11" t="s">
        <v>20</v>
      </c>
      <c r="E5171" s="11" t="s">
        <v>59</v>
      </c>
      <c r="F5171" s="11" t="s">
        <v>1881</v>
      </c>
      <c r="G5171" s="131" t="s">
        <v>23</v>
      </c>
      <c r="H5171" s="131"/>
      <c r="J5171" s="7">
        <v>3204712</v>
      </c>
    </row>
    <row r="5172" spans="1:10" ht="30" customHeight="1" x14ac:dyDescent="0.25">
      <c r="G5172" s="131" t="s">
        <v>4798</v>
      </c>
      <c r="H5172" s="131"/>
    </row>
    <row r="5173" spans="1:10" ht="20.100000000000001" customHeight="1" x14ac:dyDescent="0.25">
      <c r="G5173" s="131" t="s">
        <v>2102</v>
      </c>
      <c r="H5173" s="131"/>
    </row>
    <row r="5174" spans="1:10" ht="20.100000000000001" customHeight="1" x14ac:dyDescent="0.25">
      <c r="A5174" s="6" t="s">
        <v>1319</v>
      </c>
      <c r="B5174" s="6" t="s">
        <v>1320</v>
      </c>
      <c r="J5174" s="10">
        <v>61402273</v>
      </c>
    </row>
    <row r="5175" spans="1:10" ht="20.100000000000001" customHeight="1" x14ac:dyDescent="0.25">
      <c r="A5175" s="6" t="s">
        <v>1322</v>
      </c>
      <c r="B5175" s="6" t="s">
        <v>7123</v>
      </c>
      <c r="J5175" s="9">
        <v>32559869</v>
      </c>
    </row>
    <row r="5176" spans="1:10" ht="20.100000000000001" customHeight="1" x14ac:dyDescent="0.25">
      <c r="A5176" s="5" t="s">
        <v>1322</v>
      </c>
      <c r="C5176" s="11" t="s">
        <v>9</v>
      </c>
      <c r="D5176" s="11" t="s">
        <v>20</v>
      </c>
      <c r="E5176" s="11" t="s">
        <v>59</v>
      </c>
      <c r="F5176" s="11" t="s">
        <v>1881</v>
      </c>
      <c r="G5176" s="131" t="s">
        <v>21</v>
      </c>
      <c r="H5176" s="131"/>
      <c r="J5176" s="7">
        <v>32559869</v>
      </c>
    </row>
    <row r="5177" spans="1:10" ht="60" customHeight="1" x14ac:dyDescent="0.25">
      <c r="G5177" s="131" t="s">
        <v>4799</v>
      </c>
      <c r="H5177" s="131"/>
    </row>
    <row r="5178" spans="1:10" ht="20.100000000000001" customHeight="1" x14ac:dyDescent="0.25">
      <c r="G5178" s="131" t="s">
        <v>2101</v>
      </c>
      <c r="H5178" s="131"/>
    </row>
    <row r="5179" spans="1:10" ht="20.100000000000001" customHeight="1" x14ac:dyDescent="0.25">
      <c r="A5179" s="6" t="s">
        <v>1324</v>
      </c>
      <c r="B5179" s="6" t="s">
        <v>7124</v>
      </c>
      <c r="J5179" s="8">
        <v>9614135</v>
      </c>
    </row>
    <row r="5180" spans="1:10" ht="20.100000000000001" customHeight="1" x14ac:dyDescent="0.25">
      <c r="A5180" s="5" t="s">
        <v>1324</v>
      </c>
      <c r="C5180" s="11" t="s">
        <v>9</v>
      </c>
      <c r="D5180" s="11" t="s">
        <v>20</v>
      </c>
      <c r="E5180" s="11" t="s">
        <v>59</v>
      </c>
      <c r="F5180" s="11" t="s">
        <v>1881</v>
      </c>
      <c r="G5180" s="131" t="s">
        <v>21</v>
      </c>
      <c r="H5180" s="131"/>
      <c r="J5180" s="7">
        <v>9614135</v>
      </c>
    </row>
    <row r="5181" spans="1:10" ht="45" customHeight="1" x14ac:dyDescent="0.25">
      <c r="G5181" s="131" t="s">
        <v>4800</v>
      </c>
      <c r="H5181" s="131"/>
    </row>
    <row r="5182" spans="1:10" ht="20.100000000000001" customHeight="1" x14ac:dyDescent="0.25">
      <c r="G5182" s="131" t="s">
        <v>2101</v>
      </c>
      <c r="H5182" s="131"/>
    </row>
    <row r="5183" spans="1:10" ht="20.100000000000001" customHeight="1" x14ac:dyDescent="0.25">
      <c r="A5183" s="6" t="s">
        <v>1326</v>
      </c>
      <c r="B5183" s="6" t="s">
        <v>7125</v>
      </c>
      <c r="J5183" s="8">
        <v>19228269</v>
      </c>
    </row>
    <row r="5184" spans="1:10" ht="20.100000000000001" customHeight="1" x14ac:dyDescent="0.25">
      <c r="A5184" s="5" t="s">
        <v>1326</v>
      </c>
      <c r="C5184" s="11" t="s">
        <v>9</v>
      </c>
      <c r="D5184" s="11" t="s">
        <v>20</v>
      </c>
      <c r="E5184" s="11" t="s">
        <v>59</v>
      </c>
      <c r="F5184" s="11" t="s">
        <v>1881</v>
      </c>
      <c r="G5184" s="131" t="s">
        <v>21</v>
      </c>
      <c r="H5184" s="131"/>
      <c r="J5184" s="7">
        <v>19228269</v>
      </c>
    </row>
    <row r="5185" spans="1:10" ht="45" customHeight="1" x14ac:dyDescent="0.25">
      <c r="G5185" s="131" t="s">
        <v>4801</v>
      </c>
      <c r="H5185" s="131"/>
    </row>
    <row r="5186" spans="1:10" ht="20.100000000000001" customHeight="1" x14ac:dyDescent="0.25">
      <c r="G5186" s="131" t="s">
        <v>2101</v>
      </c>
      <c r="H5186" s="131"/>
    </row>
    <row r="5187" spans="1:10" ht="20.100000000000001" customHeight="1" x14ac:dyDescent="0.25">
      <c r="A5187" s="6" t="s">
        <v>1344</v>
      </c>
      <c r="B5187" s="6" t="s">
        <v>1345</v>
      </c>
      <c r="J5187" s="10">
        <v>224405064</v>
      </c>
    </row>
    <row r="5188" spans="1:10" ht="20.100000000000001" customHeight="1" x14ac:dyDescent="0.25">
      <c r="A5188" s="6" t="s">
        <v>1231</v>
      </c>
      <c r="B5188" s="6" t="s">
        <v>3252</v>
      </c>
      <c r="J5188" s="9">
        <v>209797064</v>
      </c>
    </row>
    <row r="5189" spans="1:10" ht="20.100000000000001" customHeight="1" x14ac:dyDescent="0.25">
      <c r="A5189" s="5" t="s">
        <v>1349</v>
      </c>
      <c r="C5189" s="11" t="s">
        <v>9</v>
      </c>
      <c r="D5189" s="11" t="s">
        <v>11</v>
      </c>
      <c r="E5189" s="11" t="s">
        <v>59</v>
      </c>
      <c r="F5189" s="11" t="s">
        <v>12</v>
      </c>
      <c r="G5189" s="131" t="s">
        <v>30</v>
      </c>
      <c r="H5189" s="131"/>
      <c r="J5189" s="7">
        <v>209797064</v>
      </c>
    </row>
    <row r="5190" spans="1:10" ht="20.100000000000001" customHeight="1" x14ac:dyDescent="0.25">
      <c r="A5190" s="6" t="s">
        <v>1249</v>
      </c>
      <c r="B5190" s="6" t="s">
        <v>1373</v>
      </c>
      <c r="J5190" s="8">
        <v>1100000</v>
      </c>
    </row>
    <row r="5191" spans="1:10" ht="20.100000000000001" customHeight="1" x14ac:dyDescent="0.25">
      <c r="A5191" s="5" t="s">
        <v>1376</v>
      </c>
      <c r="C5191" s="11" t="s">
        <v>9</v>
      </c>
      <c r="D5191" s="11" t="s">
        <v>11</v>
      </c>
      <c r="E5191" s="11" t="s">
        <v>59</v>
      </c>
      <c r="F5191" s="11" t="s">
        <v>12</v>
      </c>
      <c r="G5191" s="131" t="s">
        <v>3480</v>
      </c>
      <c r="H5191" s="131"/>
      <c r="J5191" s="7">
        <v>800000</v>
      </c>
    </row>
    <row r="5192" spans="1:10" ht="20.100000000000001" customHeight="1" x14ac:dyDescent="0.25">
      <c r="A5192" s="5" t="s">
        <v>1380</v>
      </c>
      <c r="C5192" s="11" t="s">
        <v>9</v>
      </c>
      <c r="D5192" s="11" t="s">
        <v>11</v>
      </c>
      <c r="E5192" s="11" t="s">
        <v>59</v>
      </c>
      <c r="F5192" s="11" t="s">
        <v>12</v>
      </c>
      <c r="G5192" s="131" t="s">
        <v>1381</v>
      </c>
      <c r="H5192" s="131"/>
      <c r="J5192" s="7">
        <v>300000</v>
      </c>
    </row>
    <row r="5193" spans="1:10" ht="20.100000000000001" customHeight="1" x14ac:dyDescent="0.25">
      <c r="A5193" s="6" t="s">
        <v>1393</v>
      </c>
      <c r="B5193" s="6" t="s">
        <v>1394</v>
      </c>
      <c r="J5193" s="8">
        <v>10780000</v>
      </c>
    </row>
    <row r="5194" spans="1:10" ht="20.100000000000001" customHeight="1" x14ac:dyDescent="0.25">
      <c r="A5194" s="5" t="s">
        <v>1411</v>
      </c>
      <c r="C5194" s="11" t="s">
        <v>9</v>
      </c>
      <c r="D5194" s="11" t="s">
        <v>11</v>
      </c>
      <c r="E5194" s="11" t="s">
        <v>59</v>
      </c>
      <c r="F5194" s="11" t="s">
        <v>12</v>
      </c>
      <c r="G5194" s="131" t="s">
        <v>3478</v>
      </c>
      <c r="H5194" s="131"/>
      <c r="J5194" s="7">
        <v>10760000</v>
      </c>
    </row>
    <row r="5195" spans="1:10" ht="30" customHeight="1" x14ac:dyDescent="0.25">
      <c r="G5195" s="131" t="s">
        <v>5948</v>
      </c>
      <c r="H5195" s="131"/>
    </row>
    <row r="5196" spans="1:10" ht="20.100000000000001" customHeight="1" x14ac:dyDescent="0.25">
      <c r="A5196" s="5" t="s">
        <v>1413</v>
      </c>
      <c r="C5196" s="11" t="s">
        <v>9</v>
      </c>
      <c r="D5196" s="11" t="s">
        <v>11</v>
      </c>
      <c r="E5196" s="11" t="s">
        <v>59</v>
      </c>
      <c r="F5196" s="11" t="s">
        <v>12</v>
      </c>
      <c r="G5196" s="131" t="s">
        <v>1414</v>
      </c>
      <c r="H5196" s="131"/>
      <c r="J5196" s="7">
        <v>20000</v>
      </c>
    </row>
    <row r="5197" spans="1:10" ht="30" customHeight="1" x14ac:dyDescent="0.25">
      <c r="G5197" s="131" t="s">
        <v>5949</v>
      </c>
      <c r="H5197" s="131"/>
    </row>
    <row r="5198" spans="1:10" ht="20.100000000000001" customHeight="1" x14ac:dyDescent="0.25">
      <c r="A5198" s="6" t="s">
        <v>1416</v>
      </c>
      <c r="B5198" s="6" t="s">
        <v>1417</v>
      </c>
      <c r="J5198" s="8">
        <v>240000</v>
      </c>
    </row>
    <row r="5199" spans="1:10" ht="20.100000000000001" customHeight="1" x14ac:dyDescent="0.25">
      <c r="A5199" s="5" t="s">
        <v>1419</v>
      </c>
      <c r="C5199" s="11" t="s">
        <v>9</v>
      </c>
      <c r="D5199" s="11" t="s">
        <v>11</v>
      </c>
      <c r="E5199" s="11" t="s">
        <v>59</v>
      </c>
      <c r="F5199" s="11" t="s">
        <v>12</v>
      </c>
      <c r="G5199" s="131" t="s">
        <v>1420</v>
      </c>
      <c r="H5199" s="131"/>
      <c r="J5199" s="7">
        <v>40000</v>
      </c>
    </row>
    <row r="5200" spans="1:10" ht="20.100000000000001" customHeight="1" x14ac:dyDescent="0.25">
      <c r="A5200" s="5" t="s">
        <v>1422</v>
      </c>
      <c r="C5200" s="11" t="s">
        <v>9</v>
      </c>
      <c r="D5200" s="11" t="s">
        <v>11</v>
      </c>
      <c r="E5200" s="11" t="s">
        <v>59</v>
      </c>
      <c r="F5200" s="11" t="s">
        <v>12</v>
      </c>
      <c r="G5200" s="131" t="s">
        <v>1423</v>
      </c>
      <c r="H5200" s="131"/>
      <c r="J5200" s="7">
        <v>200000</v>
      </c>
    </row>
    <row r="5201" spans="1:10" ht="20.100000000000001" customHeight="1" x14ac:dyDescent="0.25">
      <c r="A5201" s="6" t="s">
        <v>1429</v>
      </c>
      <c r="B5201" s="6" t="s">
        <v>1430</v>
      </c>
      <c r="J5201" s="8">
        <v>368000</v>
      </c>
    </row>
    <row r="5202" spans="1:10" ht="20.100000000000001" customHeight="1" x14ac:dyDescent="0.25">
      <c r="A5202" s="5" t="s">
        <v>1432</v>
      </c>
      <c r="C5202" s="11" t="s">
        <v>9</v>
      </c>
      <c r="D5202" s="11" t="s">
        <v>11</v>
      </c>
      <c r="E5202" s="11" t="s">
        <v>59</v>
      </c>
      <c r="F5202" s="11" t="s">
        <v>12</v>
      </c>
      <c r="G5202" s="131" t="s">
        <v>7130</v>
      </c>
      <c r="H5202" s="131"/>
      <c r="J5202" s="7">
        <v>368000</v>
      </c>
    </row>
    <row r="5203" spans="1:10" ht="20.100000000000001" customHeight="1" x14ac:dyDescent="0.25">
      <c r="A5203" s="6" t="s">
        <v>1449</v>
      </c>
      <c r="B5203" s="6" t="s">
        <v>1450</v>
      </c>
      <c r="J5203" s="8">
        <v>1620000</v>
      </c>
    </row>
    <row r="5204" spans="1:10" ht="20.100000000000001" customHeight="1" x14ac:dyDescent="0.25">
      <c r="A5204" s="5" t="s">
        <v>1463</v>
      </c>
      <c r="C5204" s="11" t="s">
        <v>9</v>
      </c>
      <c r="D5204" s="11" t="s">
        <v>11</v>
      </c>
      <c r="E5204" s="11" t="s">
        <v>59</v>
      </c>
      <c r="F5204" s="11" t="s">
        <v>12</v>
      </c>
      <c r="G5204" s="131" t="s">
        <v>1464</v>
      </c>
      <c r="H5204" s="131"/>
      <c r="J5204" s="7">
        <v>500000</v>
      </c>
    </row>
    <row r="5205" spans="1:10" ht="20.100000000000001" customHeight="1" x14ac:dyDescent="0.25">
      <c r="A5205" s="5" t="s">
        <v>1466</v>
      </c>
      <c r="C5205" s="11" t="s">
        <v>9</v>
      </c>
      <c r="D5205" s="11" t="s">
        <v>11</v>
      </c>
      <c r="E5205" s="11" t="s">
        <v>59</v>
      </c>
      <c r="F5205" s="11" t="s">
        <v>12</v>
      </c>
      <c r="G5205" s="131" t="s">
        <v>1467</v>
      </c>
      <c r="H5205" s="131"/>
      <c r="J5205" s="7">
        <v>120000</v>
      </c>
    </row>
    <row r="5206" spans="1:10" ht="30" customHeight="1" x14ac:dyDescent="0.25">
      <c r="A5206" s="5" t="s">
        <v>1469</v>
      </c>
      <c r="C5206" s="11" t="s">
        <v>9</v>
      </c>
      <c r="D5206" s="11" t="s">
        <v>11</v>
      </c>
      <c r="E5206" s="11" t="s">
        <v>59</v>
      </c>
      <c r="F5206" s="11" t="s">
        <v>12</v>
      </c>
      <c r="G5206" s="131" t="s">
        <v>7132</v>
      </c>
      <c r="H5206" s="131"/>
      <c r="J5206" s="7">
        <v>500000</v>
      </c>
    </row>
    <row r="5207" spans="1:10" ht="30" customHeight="1" x14ac:dyDescent="0.25">
      <c r="A5207" s="5" t="s">
        <v>1471</v>
      </c>
      <c r="C5207" s="11" t="s">
        <v>9</v>
      </c>
      <c r="D5207" s="11" t="s">
        <v>11</v>
      </c>
      <c r="E5207" s="11" t="s">
        <v>59</v>
      </c>
      <c r="F5207" s="11" t="s">
        <v>12</v>
      </c>
      <c r="G5207" s="131" t="s">
        <v>7133</v>
      </c>
      <c r="H5207" s="131"/>
      <c r="J5207" s="7">
        <v>500000</v>
      </c>
    </row>
    <row r="5208" spans="1:10" ht="20.100000000000001" customHeight="1" x14ac:dyDescent="0.25">
      <c r="A5208" s="6" t="s">
        <v>1490</v>
      </c>
      <c r="B5208" s="6" t="s">
        <v>1491</v>
      </c>
      <c r="J5208" s="8">
        <v>500000</v>
      </c>
    </row>
    <row r="5209" spans="1:10" ht="20.100000000000001" customHeight="1" x14ac:dyDescent="0.25">
      <c r="A5209" s="5" t="s">
        <v>1503</v>
      </c>
      <c r="C5209" s="11" t="s">
        <v>9</v>
      </c>
      <c r="D5209" s="11" t="s">
        <v>11</v>
      </c>
      <c r="E5209" s="11" t="s">
        <v>59</v>
      </c>
      <c r="F5209" s="11" t="s">
        <v>12</v>
      </c>
      <c r="G5209" s="131" t="s">
        <v>44</v>
      </c>
      <c r="H5209" s="131"/>
      <c r="J5209" s="7">
        <v>500000</v>
      </c>
    </row>
    <row r="5210" spans="1:10" ht="20.100000000000001" customHeight="1" x14ac:dyDescent="0.25">
      <c r="A5210" s="6" t="s">
        <v>1508</v>
      </c>
      <c r="B5210" s="6" t="s">
        <v>1509</v>
      </c>
      <c r="J5210" s="10">
        <v>1250000</v>
      </c>
    </row>
    <row r="5211" spans="1:10" ht="20.100000000000001" customHeight="1" x14ac:dyDescent="0.25">
      <c r="A5211" s="6" t="s">
        <v>1256</v>
      </c>
      <c r="B5211" s="6" t="s">
        <v>1511</v>
      </c>
      <c r="J5211" s="9">
        <v>500000</v>
      </c>
    </row>
    <row r="5212" spans="1:10" ht="20.100000000000001" customHeight="1" x14ac:dyDescent="0.25">
      <c r="A5212" s="5" t="s">
        <v>1513</v>
      </c>
      <c r="C5212" s="11" t="s">
        <v>9</v>
      </c>
      <c r="D5212" s="11" t="s">
        <v>11</v>
      </c>
      <c r="E5212" s="11" t="s">
        <v>59</v>
      </c>
      <c r="F5212" s="11" t="s">
        <v>12</v>
      </c>
      <c r="G5212" s="131" t="s">
        <v>45</v>
      </c>
      <c r="H5212" s="131"/>
      <c r="J5212" s="7">
        <v>400000</v>
      </c>
    </row>
    <row r="5213" spans="1:10" ht="20.100000000000001" customHeight="1" x14ac:dyDescent="0.25">
      <c r="A5213" s="5" t="s">
        <v>1518</v>
      </c>
      <c r="C5213" s="11" t="s">
        <v>9</v>
      </c>
      <c r="D5213" s="11" t="s">
        <v>11</v>
      </c>
      <c r="E5213" s="11" t="s">
        <v>59</v>
      </c>
      <c r="F5213" s="11" t="s">
        <v>12</v>
      </c>
      <c r="G5213" s="131" t="s">
        <v>7135</v>
      </c>
      <c r="H5213" s="131"/>
      <c r="J5213" s="7">
        <v>100000</v>
      </c>
    </row>
    <row r="5214" spans="1:10" ht="20.100000000000001" customHeight="1" x14ac:dyDescent="0.25">
      <c r="A5214" s="6" t="s">
        <v>1318</v>
      </c>
      <c r="B5214" s="6" t="s">
        <v>1553</v>
      </c>
      <c r="J5214" s="8">
        <v>300000</v>
      </c>
    </row>
    <row r="5215" spans="1:10" ht="20.100000000000001" customHeight="1" x14ac:dyDescent="0.25">
      <c r="A5215" s="5" t="s">
        <v>1557</v>
      </c>
      <c r="C5215" s="11" t="s">
        <v>9</v>
      </c>
      <c r="D5215" s="11" t="s">
        <v>11</v>
      </c>
      <c r="E5215" s="11" t="s">
        <v>59</v>
      </c>
      <c r="F5215" s="11" t="s">
        <v>12</v>
      </c>
      <c r="G5215" s="131" t="s">
        <v>51</v>
      </c>
      <c r="H5215" s="131"/>
      <c r="J5215" s="7">
        <v>300000</v>
      </c>
    </row>
    <row r="5216" spans="1:10" ht="20.100000000000001" customHeight="1" x14ac:dyDescent="0.25">
      <c r="A5216" s="6" t="s">
        <v>1572</v>
      </c>
      <c r="B5216" s="6" t="s">
        <v>1573</v>
      </c>
      <c r="J5216" s="8">
        <v>450000</v>
      </c>
    </row>
    <row r="5217" spans="1:10" ht="20.100000000000001" customHeight="1" x14ac:dyDescent="0.25">
      <c r="A5217" s="5" t="s">
        <v>1574</v>
      </c>
      <c r="C5217" s="11" t="s">
        <v>9</v>
      </c>
      <c r="D5217" s="11" t="s">
        <v>11</v>
      </c>
      <c r="E5217" s="11" t="s">
        <v>59</v>
      </c>
      <c r="F5217" s="11" t="s">
        <v>12</v>
      </c>
      <c r="G5217" s="131" t="s">
        <v>1575</v>
      </c>
      <c r="H5217" s="131"/>
      <c r="J5217" s="7">
        <v>50000</v>
      </c>
    </row>
    <row r="5218" spans="1:10" ht="20.100000000000001" customHeight="1" x14ac:dyDescent="0.25">
      <c r="A5218" s="5" t="s">
        <v>1580</v>
      </c>
      <c r="C5218" s="11" t="s">
        <v>9</v>
      </c>
      <c r="D5218" s="11" t="s">
        <v>11</v>
      </c>
      <c r="E5218" s="11" t="s">
        <v>59</v>
      </c>
      <c r="F5218" s="11" t="s">
        <v>12</v>
      </c>
      <c r="G5218" s="131" t="s">
        <v>1581</v>
      </c>
      <c r="H5218" s="131"/>
      <c r="J5218" s="7">
        <v>300000</v>
      </c>
    </row>
    <row r="5219" spans="1:10" ht="20.100000000000001" customHeight="1" x14ac:dyDescent="0.25">
      <c r="A5219" s="5" t="s">
        <v>1584</v>
      </c>
      <c r="C5219" s="11" t="s">
        <v>9</v>
      </c>
      <c r="D5219" s="11" t="s">
        <v>11</v>
      </c>
      <c r="E5219" s="11" t="s">
        <v>59</v>
      </c>
      <c r="F5219" s="11" t="s">
        <v>12</v>
      </c>
      <c r="G5219" s="131" t="s">
        <v>1585</v>
      </c>
      <c r="H5219" s="131"/>
      <c r="J5219" s="7">
        <v>100000</v>
      </c>
    </row>
    <row r="5220" spans="1:10" ht="20.100000000000001" customHeight="1" x14ac:dyDescent="0.25">
      <c r="A5220" s="6" t="s">
        <v>1714</v>
      </c>
      <c r="B5220" s="6" t="s">
        <v>1715</v>
      </c>
      <c r="J5220" s="10">
        <v>650000</v>
      </c>
    </row>
    <row r="5221" spans="1:10" ht="20.100000000000001" customHeight="1" x14ac:dyDescent="0.25">
      <c r="A5221" s="6" t="s">
        <v>1716</v>
      </c>
      <c r="B5221" s="6" t="s">
        <v>1717</v>
      </c>
      <c r="J5221" s="9">
        <v>650000</v>
      </c>
    </row>
    <row r="5222" spans="1:10" ht="20.100000000000001" customHeight="1" x14ac:dyDescent="0.25">
      <c r="A5222" s="5" t="s">
        <v>1723</v>
      </c>
      <c r="C5222" s="11" t="s">
        <v>16</v>
      </c>
      <c r="D5222" s="11" t="s">
        <v>53</v>
      </c>
      <c r="E5222" s="11" t="s">
        <v>59</v>
      </c>
      <c r="F5222" s="11" t="s">
        <v>12</v>
      </c>
      <c r="G5222" s="131" t="s">
        <v>55</v>
      </c>
      <c r="H5222" s="131"/>
      <c r="J5222" s="7">
        <v>500000</v>
      </c>
    </row>
    <row r="5223" spans="1:10" ht="20.100000000000001" customHeight="1" x14ac:dyDescent="0.25">
      <c r="A5223" s="5" t="s">
        <v>1729</v>
      </c>
      <c r="C5223" s="11" t="s">
        <v>16</v>
      </c>
      <c r="D5223" s="11" t="s">
        <v>53</v>
      </c>
      <c r="E5223" s="11" t="s">
        <v>59</v>
      </c>
      <c r="F5223" s="11" t="s">
        <v>12</v>
      </c>
      <c r="G5223" s="131" t="s">
        <v>7147</v>
      </c>
      <c r="H5223" s="131"/>
      <c r="J5223" s="7">
        <v>150000</v>
      </c>
    </row>
    <row r="5224" spans="1:10" ht="20.100000000000001" customHeight="1" x14ac:dyDescent="0.25">
      <c r="A5224" s="6" t="s">
        <v>1759</v>
      </c>
      <c r="B5224" s="6" t="s">
        <v>1760</v>
      </c>
      <c r="J5224" s="10">
        <v>16966690</v>
      </c>
    </row>
    <row r="5225" spans="1:10" ht="20.100000000000001" customHeight="1" x14ac:dyDescent="0.25">
      <c r="A5225" s="6" t="s">
        <v>1761</v>
      </c>
      <c r="B5225" s="6" t="s">
        <v>1762</v>
      </c>
      <c r="J5225" s="12">
        <v>5319821</v>
      </c>
    </row>
    <row r="5226" spans="1:10" ht="20.100000000000001" customHeight="1" x14ac:dyDescent="0.25">
      <c r="A5226" s="6" t="s">
        <v>1767</v>
      </c>
      <c r="B5226" s="6" t="s">
        <v>7149</v>
      </c>
      <c r="J5226" s="9">
        <v>5319821</v>
      </c>
    </row>
    <row r="5227" spans="1:10" ht="20.100000000000001" customHeight="1" x14ac:dyDescent="0.25">
      <c r="A5227" s="5" t="s">
        <v>1767</v>
      </c>
      <c r="C5227" s="11" t="s">
        <v>9</v>
      </c>
      <c r="D5227" s="11" t="s">
        <v>41</v>
      </c>
      <c r="E5227" s="11" t="s">
        <v>59</v>
      </c>
      <c r="F5227" s="11" t="s">
        <v>1881</v>
      </c>
      <c r="G5227" s="131" t="s">
        <v>21</v>
      </c>
      <c r="H5227" s="131"/>
      <c r="J5227" s="7">
        <v>3717465</v>
      </c>
    </row>
    <row r="5228" spans="1:10" ht="60" customHeight="1" x14ac:dyDescent="0.25">
      <c r="G5228" s="131" t="s">
        <v>4802</v>
      </c>
      <c r="H5228" s="131"/>
    </row>
    <row r="5229" spans="1:10" ht="20.100000000000001" customHeight="1" x14ac:dyDescent="0.25">
      <c r="G5229" s="131" t="s">
        <v>2101</v>
      </c>
      <c r="H5229" s="131"/>
    </row>
    <row r="5230" spans="1:10" ht="20.100000000000001" customHeight="1" x14ac:dyDescent="0.25">
      <c r="A5230" s="5" t="s">
        <v>1767</v>
      </c>
      <c r="C5230" s="11" t="s">
        <v>9</v>
      </c>
      <c r="D5230" s="11" t="s">
        <v>41</v>
      </c>
      <c r="E5230" s="11" t="s">
        <v>59</v>
      </c>
      <c r="F5230" s="11" t="s">
        <v>1278</v>
      </c>
      <c r="G5230" s="131" t="s">
        <v>21</v>
      </c>
      <c r="H5230" s="131"/>
      <c r="J5230" s="7">
        <v>1602356</v>
      </c>
    </row>
    <row r="5231" spans="1:10" ht="60" customHeight="1" x14ac:dyDescent="0.25">
      <c r="G5231" s="131" t="s">
        <v>4803</v>
      </c>
      <c r="H5231" s="131"/>
    </row>
    <row r="5232" spans="1:10" ht="20.100000000000001" customHeight="1" x14ac:dyDescent="0.25">
      <c r="G5232" s="131" t="s">
        <v>2101</v>
      </c>
      <c r="H5232" s="131"/>
    </row>
    <row r="5233" spans="1:10" ht="20.100000000000001" customHeight="1" x14ac:dyDescent="0.25">
      <c r="A5233" s="6" t="s">
        <v>1784</v>
      </c>
      <c r="B5233" s="6" t="s">
        <v>1785</v>
      </c>
      <c r="J5233" s="8">
        <v>9646869</v>
      </c>
    </row>
    <row r="5234" spans="1:10" ht="20.100000000000001" customHeight="1" x14ac:dyDescent="0.25">
      <c r="A5234" s="5" t="s">
        <v>1786</v>
      </c>
      <c r="C5234" s="11" t="s">
        <v>9</v>
      </c>
      <c r="D5234" s="11" t="s">
        <v>59</v>
      </c>
      <c r="E5234" s="11" t="s">
        <v>59</v>
      </c>
      <c r="F5234" s="11" t="s">
        <v>12</v>
      </c>
      <c r="G5234" s="131" t="s">
        <v>61</v>
      </c>
      <c r="H5234" s="131"/>
      <c r="J5234" s="7">
        <v>2646869</v>
      </c>
    </row>
    <row r="5235" spans="1:10" ht="20.100000000000001" customHeight="1" x14ac:dyDescent="0.25">
      <c r="A5235" s="5" t="s">
        <v>1792</v>
      </c>
      <c r="C5235" s="11" t="s">
        <v>9</v>
      </c>
      <c r="D5235" s="11" t="s">
        <v>59</v>
      </c>
      <c r="E5235" s="11" t="s">
        <v>59</v>
      </c>
      <c r="F5235" s="11" t="s">
        <v>12</v>
      </c>
      <c r="G5235" s="131" t="s">
        <v>7156</v>
      </c>
      <c r="H5235" s="131"/>
      <c r="J5235" s="7">
        <v>7000000</v>
      </c>
    </row>
    <row r="5236" spans="1:10" ht="15" customHeight="1" x14ac:dyDescent="0.25">
      <c r="G5236" s="131" t="s">
        <v>5950</v>
      </c>
      <c r="H5236" s="131"/>
    </row>
    <row r="5237" spans="1:10" ht="20.100000000000001" customHeight="1" x14ac:dyDescent="0.25">
      <c r="A5237" s="6" t="s">
        <v>1803</v>
      </c>
      <c r="B5237" s="6" t="s">
        <v>3416</v>
      </c>
      <c r="J5237" s="8">
        <v>2000000</v>
      </c>
    </row>
    <row r="5238" spans="1:10" ht="20.100000000000001" customHeight="1" x14ac:dyDescent="0.25">
      <c r="A5238" s="5" t="s">
        <v>1804</v>
      </c>
      <c r="C5238" s="11" t="s">
        <v>9</v>
      </c>
      <c r="D5238" s="11" t="s">
        <v>59</v>
      </c>
      <c r="E5238" s="11" t="s">
        <v>59</v>
      </c>
      <c r="F5238" s="11" t="s">
        <v>12</v>
      </c>
      <c r="G5238" s="131" t="s">
        <v>62</v>
      </c>
      <c r="H5238" s="131"/>
      <c r="J5238" s="7">
        <v>2000000</v>
      </c>
    </row>
    <row r="5239" spans="1:10" ht="75" customHeight="1" x14ac:dyDescent="0.25">
      <c r="G5239" s="131" t="s">
        <v>5885</v>
      </c>
      <c r="H5239" s="131"/>
    </row>
    <row r="5242" spans="1:10" x14ac:dyDescent="0.25">
      <c r="A5242" s="117" t="s">
        <v>4920</v>
      </c>
      <c r="B5242" s="88"/>
      <c r="C5242" s="88"/>
      <c r="D5242" s="88"/>
      <c r="E5242" s="88"/>
      <c r="F5242" s="88"/>
      <c r="G5242" s="88"/>
      <c r="H5242" s="88"/>
    </row>
    <row r="5243" spans="1:10" x14ac:dyDescent="0.25">
      <c r="A5243" s="13" t="s">
        <v>4921</v>
      </c>
    </row>
    <row r="5245" spans="1:10" x14ac:dyDescent="0.25">
      <c r="A5245" s="132" t="s">
        <v>2092</v>
      </c>
      <c r="B5245" s="132"/>
      <c r="C5245" s="132"/>
      <c r="D5245" s="132"/>
      <c r="E5245" s="132"/>
      <c r="F5245" s="132"/>
      <c r="G5245" s="132"/>
      <c r="H5245" s="132"/>
      <c r="I5245" s="132"/>
      <c r="J5245" s="132"/>
    </row>
    <row r="5247" spans="1:10" x14ac:dyDescent="0.25">
      <c r="D5247" s="6" t="s">
        <v>2140</v>
      </c>
      <c r="E5247" s="6" t="s">
        <v>2100</v>
      </c>
    </row>
    <row r="5248" spans="1:10" ht="15.75" thickBot="1" x14ac:dyDescent="0.3">
      <c r="F5248" s="6" t="s">
        <v>2103</v>
      </c>
      <c r="J5248" s="14">
        <v>3924519591</v>
      </c>
    </row>
    <row r="5249" spans="1:10" x14ac:dyDescent="0.25">
      <c r="D5249" s="5" t="s">
        <v>9</v>
      </c>
      <c r="E5249" s="5" t="s">
        <v>2139</v>
      </c>
      <c r="J5249" s="7">
        <v>3718701966</v>
      </c>
    </row>
    <row r="5250" spans="1:10" x14ac:dyDescent="0.25">
      <c r="D5250" s="5" t="s">
        <v>16</v>
      </c>
      <c r="E5250" s="5" t="s">
        <v>2145</v>
      </c>
      <c r="J5250" s="7">
        <v>205817625</v>
      </c>
    </row>
    <row r="5253" spans="1:10" x14ac:dyDescent="0.25">
      <c r="A5253" s="132" t="s">
        <v>2091</v>
      </c>
      <c r="B5253" s="132"/>
      <c r="C5253" s="132"/>
      <c r="D5253" s="132"/>
      <c r="E5253" s="132"/>
      <c r="F5253" s="132"/>
      <c r="G5253" s="132"/>
      <c r="H5253" s="132"/>
      <c r="I5253" s="132"/>
      <c r="J5253" s="132"/>
    </row>
    <row r="5254" spans="1:10" x14ac:dyDescent="0.25">
      <c r="A5254" s="86" t="s">
        <v>2097</v>
      </c>
      <c r="C5254" s="86" t="s">
        <v>2098</v>
      </c>
      <c r="D5254" s="86" t="s">
        <v>3</v>
      </c>
      <c r="E5254" s="86" t="s">
        <v>2099</v>
      </c>
      <c r="F5254" s="86" t="s">
        <v>1880</v>
      </c>
      <c r="G5254" s="6" t="s">
        <v>2100</v>
      </c>
      <c r="J5254" s="86" t="s">
        <v>8713</v>
      </c>
    </row>
    <row r="5256" spans="1:10" ht="15.75" thickBot="1" x14ac:dyDescent="0.3">
      <c r="G5256" s="13" t="s">
        <v>2103</v>
      </c>
      <c r="J5256" s="14">
        <v>3924519591</v>
      </c>
    </row>
    <row r="5257" spans="1:10" ht="20.100000000000001" customHeight="1" x14ac:dyDescent="0.25">
      <c r="A5257" s="6" t="s">
        <v>1232</v>
      </c>
      <c r="B5257" s="6" t="s">
        <v>1233</v>
      </c>
      <c r="J5257" s="10">
        <v>3076445676</v>
      </c>
    </row>
    <row r="5258" spans="1:10" ht="20.100000000000001" customHeight="1" x14ac:dyDescent="0.25">
      <c r="A5258" s="6" t="s">
        <v>9</v>
      </c>
      <c r="B5258" s="6" t="s">
        <v>1237</v>
      </c>
      <c r="J5258" s="9">
        <v>1001227390</v>
      </c>
    </row>
    <row r="5259" spans="1:10" ht="20.100000000000001" customHeight="1" x14ac:dyDescent="0.25">
      <c r="A5259" s="5" t="s">
        <v>1240</v>
      </c>
      <c r="C5259" s="11" t="s">
        <v>9</v>
      </c>
      <c r="D5259" s="11" t="s">
        <v>10</v>
      </c>
      <c r="E5259" s="11" t="s">
        <v>20</v>
      </c>
      <c r="F5259" s="11" t="s">
        <v>12</v>
      </c>
      <c r="G5259" s="131" t="s">
        <v>7116</v>
      </c>
      <c r="H5259" s="131"/>
      <c r="J5259" s="7">
        <v>1001227390</v>
      </c>
    </row>
    <row r="5260" spans="1:10" ht="20.100000000000001" customHeight="1" x14ac:dyDescent="0.25">
      <c r="A5260" s="6" t="s">
        <v>1257</v>
      </c>
      <c r="B5260" s="6" t="s">
        <v>1258</v>
      </c>
      <c r="J5260" s="8">
        <v>57462170</v>
      </c>
    </row>
    <row r="5261" spans="1:10" ht="20.100000000000001" customHeight="1" x14ac:dyDescent="0.25">
      <c r="A5261" s="5" t="s">
        <v>1261</v>
      </c>
      <c r="C5261" s="11" t="s">
        <v>9</v>
      </c>
      <c r="D5261" s="11" t="s">
        <v>10</v>
      </c>
      <c r="E5261" s="11" t="s">
        <v>20</v>
      </c>
      <c r="F5261" s="11" t="s">
        <v>12</v>
      </c>
      <c r="G5261" s="131" t="s">
        <v>13</v>
      </c>
      <c r="H5261" s="131"/>
      <c r="J5261" s="7">
        <v>56462170</v>
      </c>
    </row>
    <row r="5262" spans="1:10" ht="20.100000000000001" customHeight="1" x14ac:dyDescent="0.25">
      <c r="A5262" s="5" t="s">
        <v>1265</v>
      </c>
      <c r="C5262" s="11" t="s">
        <v>9</v>
      </c>
      <c r="D5262" s="11" t="s">
        <v>10</v>
      </c>
      <c r="E5262" s="11" t="s">
        <v>20</v>
      </c>
      <c r="F5262" s="11" t="s">
        <v>12</v>
      </c>
      <c r="G5262" s="131" t="s">
        <v>14</v>
      </c>
      <c r="H5262" s="131"/>
      <c r="J5262" s="7">
        <v>1000000</v>
      </c>
    </row>
    <row r="5263" spans="1:10" ht="20.100000000000001" customHeight="1" x14ac:dyDescent="0.25">
      <c r="A5263" s="6" t="s">
        <v>1279</v>
      </c>
      <c r="B5263" s="6" t="s">
        <v>1280</v>
      </c>
      <c r="J5263" s="8">
        <v>1551939555</v>
      </c>
    </row>
    <row r="5264" spans="1:10" ht="20.100000000000001" customHeight="1" x14ac:dyDescent="0.25">
      <c r="A5264" s="5" t="s">
        <v>1282</v>
      </c>
      <c r="C5264" s="11" t="s">
        <v>9</v>
      </c>
      <c r="D5264" s="11" t="s">
        <v>10</v>
      </c>
      <c r="E5264" s="11" t="s">
        <v>20</v>
      </c>
      <c r="F5264" s="11" t="s">
        <v>12</v>
      </c>
      <c r="G5264" s="131" t="s">
        <v>1283</v>
      </c>
      <c r="H5264" s="131"/>
      <c r="J5264" s="7">
        <v>400001405</v>
      </c>
    </row>
    <row r="5265" spans="1:10" ht="20.100000000000001" customHeight="1" x14ac:dyDescent="0.25">
      <c r="A5265" s="5" t="s">
        <v>1286</v>
      </c>
      <c r="C5265" s="11" t="s">
        <v>9</v>
      </c>
      <c r="D5265" s="11" t="s">
        <v>10</v>
      </c>
      <c r="E5265" s="11" t="s">
        <v>20</v>
      </c>
      <c r="F5265" s="11" t="s">
        <v>12</v>
      </c>
      <c r="G5265" s="131" t="s">
        <v>1287</v>
      </c>
      <c r="H5265" s="131"/>
      <c r="J5265" s="7">
        <v>610299633</v>
      </c>
    </row>
    <row r="5266" spans="1:10" ht="20.100000000000001" customHeight="1" x14ac:dyDescent="0.25">
      <c r="A5266" s="5" t="s">
        <v>1290</v>
      </c>
      <c r="C5266" s="11" t="s">
        <v>16</v>
      </c>
      <c r="D5266" s="11" t="s">
        <v>10</v>
      </c>
      <c r="E5266" s="11" t="s">
        <v>20</v>
      </c>
      <c r="F5266" s="11" t="s">
        <v>12</v>
      </c>
      <c r="G5266" s="131" t="s">
        <v>17</v>
      </c>
      <c r="H5266" s="131"/>
      <c r="J5266" s="7">
        <v>200817625</v>
      </c>
    </row>
    <row r="5267" spans="1:10" ht="20.100000000000001" customHeight="1" x14ac:dyDescent="0.25">
      <c r="A5267" s="5" t="s">
        <v>1293</v>
      </c>
      <c r="C5267" s="11" t="s">
        <v>9</v>
      </c>
      <c r="D5267" s="11" t="s">
        <v>10</v>
      </c>
      <c r="E5267" s="11" t="s">
        <v>20</v>
      </c>
      <c r="F5267" s="11" t="s">
        <v>12</v>
      </c>
      <c r="G5267" s="131" t="s">
        <v>18</v>
      </c>
      <c r="H5267" s="131"/>
      <c r="J5267" s="7">
        <v>188705850</v>
      </c>
    </row>
    <row r="5268" spans="1:10" ht="20.100000000000001" customHeight="1" x14ac:dyDescent="0.25">
      <c r="A5268" s="5" t="s">
        <v>1296</v>
      </c>
      <c r="C5268" s="11" t="s">
        <v>9</v>
      </c>
      <c r="D5268" s="11" t="s">
        <v>10</v>
      </c>
      <c r="E5268" s="11" t="s">
        <v>20</v>
      </c>
      <c r="F5268" s="11" t="s">
        <v>12</v>
      </c>
      <c r="G5268" s="131" t="s">
        <v>19</v>
      </c>
      <c r="H5268" s="131"/>
      <c r="J5268" s="7">
        <v>152115042</v>
      </c>
    </row>
    <row r="5269" spans="1:10" ht="20.100000000000001" customHeight="1" x14ac:dyDescent="0.25">
      <c r="A5269" s="6" t="s">
        <v>1299</v>
      </c>
      <c r="B5269" s="6" t="s">
        <v>1300</v>
      </c>
      <c r="J5269" s="10">
        <v>234956620</v>
      </c>
    </row>
    <row r="5270" spans="1:10" ht="20.100000000000001" customHeight="1" x14ac:dyDescent="0.25">
      <c r="A5270" s="6" t="s">
        <v>1303</v>
      </c>
      <c r="B5270" s="6" t="s">
        <v>7118</v>
      </c>
      <c r="J5270" s="9">
        <v>222907563</v>
      </c>
    </row>
    <row r="5271" spans="1:10" ht="20.100000000000001" customHeight="1" x14ac:dyDescent="0.25">
      <c r="A5271" s="5" t="s">
        <v>1303</v>
      </c>
      <c r="C5271" s="11" t="s">
        <v>9</v>
      </c>
      <c r="D5271" s="11" t="s">
        <v>20</v>
      </c>
      <c r="E5271" s="11" t="s">
        <v>20</v>
      </c>
      <c r="F5271" s="11" t="s">
        <v>1881</v>
      </c>
      <c r="G5271" s="131" t="s">
        <v>21</v>
      </c>
      <c r="H5271" s="131"/>
      <c r="J5271" s="7">
        <v>222907563</v>
      </c>
    </row>
    <row r="5272" spans="1:10" ht="60" customHeight="1" x14ac:dyDescent="0.25">
      <c r="G5272" s="131" t="s">
        <v>4797</v>
      </c>
      <c r="H5272" s="131"/>
    </row>
    <row r="5273" spans="1:10" ht="20.100000000000001" customHeight="1" x14ac:dyDescent="0.25">
      <c r="G5273" s="131" t="s">
        <v>2101</v>
      </c>
      <c r="H5273" s="131"/>
    </row>
    <row r="5274" spans="1:10" ht="20.100000000000001" customHeight="1" x14ac:dyDescent="0.25">
      <c r="A5274" s="6" t="s">
        <v>1316</v>
      </c>
      <c r="B5274" s="6" t="s">
        <v>7122</v>
      </c>
      <c r="J5274" s="8">
        <v>12049057</v>
      </c>
    </row>
    <row r="5275" spans="1:10" ht="20.100000000000001" customHeight="1" x14ac:dyDescent="0.25">
      <c r="A5275" s="5" t="s">
        <v>1316</v>
      </c>
      <c r="C5275" s="11" t="s">
        <v>9</v>
      </c>
      <c r="D5275" s="11" t="s">
        <v>20</v>
      </c>
      <c r="E5275" s="11" t="s">
        <v>20</v>
      </c>
      <c r="F5275" s="11" t="s">
        <v>1881</v>
      </c>
      <c r="G5275" s="131" t="s">
        <v>23</v>
      </c>
      <c r="H5275" s="131"/>
      <c r="J5275" s="7">
        <v>12049057</v>
      </c>
    </row>
    <row r="5276" spans="1:10" ht="30" customHeight="1" x14ac:dyDescent="0.25">
      <c r="G5276" s="131" t="s">
        <v>4798</v>
      </c>
      <c r="H5276" s="131"/>
    </row>
    <row r="5277" spans="1:10" ht="20.100000000000001" customHeight="1" x14ac:dyDescent="0.25">
      <c r="G5277" s="131" t="s">
        <v>2102</v>
      </c>
      <c r="H5277" s="131"/>
    </row>
    <row r="5278" spans="1:10" ht="20.100000000000001" customHeight="1" x14ac:dyDescent="0.25">
      <c r="A5278" s="6" t="s">
        <v>1319</v>
      </c>
      <c r="B5278" s="6" t="s">
        <v>1320</v>
      </c>
      <c r="J5278" s="10">
        <v>230859941</v>
      </c>
    </row>
    <row r="5279" spans="1:10" ht="20.100000000000001" customHeight="1" x14ac:dyDescent="0.25">
      <c r="A5279" s="6" t="s">
        <v>1322</v>
      </c>
      <c r="B5279" s="6" t="s">
        <v>7123</v>
      </c>
      <c r="J5279" s="9">
        <v>122418424</v>
      </c>
    </row>
    <row r="5280" spans="1:10" ht="20.100000000000001" customHeight="1" x14ac:dyDescent="0.25">
      <c r="A5280" s="5" t="s">
        <v>1322</v>
      </c>
      <c r="C5280" s="11" t="s">
        <v>9</v>
      </c>
      <c r="D5280" s="11" t="s">
        <v>20</v>
      </c>
      <c r="E5280" s="11" t="s">
        <v>20</v>
      </c>
      <c r="F5280" s="11" t="s">
        <v>1881</v>
      </c>
      <c r="G5280" s="131" t="s">
        <v>21</v>
      </c>
      <c r="H5280" s="131"/>
      <c r="J5280" s="7">
        <v>122418424</v>
      </c>
    </row>
    <row r="5281" spans="1:10" ht="60" customHeight="1" x14ac:dyDescent="0.25">
      <c r="G5281" s="131" t="s">
        <v>4799</v>
      </c>
      <c r="H5281" s="131"/>
    </row>
    <row r="5282" spans="1:10" ht="20.100000000000001" customHeight="1" x14ac:dyDescent="0.25">
      <c r="G5282" s="131" t="s">
        <v>2101</v>
      </c>
      <c r="H5282" s="131"/>
    </row>
    <row r="5283" spans="1:10" ht="20.100000000000001" customHeight="1" x14ac:dyDescent="0.25">
      <c r="A5283" s="6" t="s">
        <v>1324</v>
      </c>
      <c r="B5283" s="6" t="s">
        <v>7124</v>
      </c>
      <c r="J5283" s="8">
        <v>36147172</v>
      </c>
    </row>
    <row r="5284" spans="1:10" ht="20.100000000000001" customHeight="1" x14ac:dyDescent="0.25">
      <c r="A5284" s="5" t="s">
        <v>1324</v>
      </c>
      <c r="C5284" s="11" t="s">
        <v>9</v>
      </c>
      <c r="D5284" s="11" t="s">
        <v>20</v>
      </c>
      <c r="E5284" s="11" t="s">
        <v>20</v>
      </c>
      <c r="F5284" s="11" t="s">
        <v>1881</v>
      </c>
      <c r="G5284" s="131" t="s">
        <v>21</v>
      </c>
      <c r="H5284" s="131"/>
      <c r="J5284" s="7">
        <v>36147172</v>
      </c>
    </row>
    <row r="5285" spans="1:10" ht="45" customHeight="1" x14ac:dyDescent="0.25">
      <c r="G5285" s="131" t="s">
        <v>4800</v>
      </c>
      <c r="H5285" s="131"/>
    </row>
    <row r="5286" spans="1:10" ht="20.100000000000001" customHeight="1" x14ac:dyDescent="0.25">
      <c r="G5286" s="131" t="s">
        <v>2101</v>
      </c>
      <c r="H5286" s="131"/>
    </row>
    <row r="5287" spans="1:10" ht="20.100000000000001" customHeight="1" x14ac:dyDescent="0.25">
      <c r="A5287" s="6" t="s">
        <v>1326</v>
      </c>
      <c r="B5287" s="6" t="s">
        <v>7125</v>
      </c>
      <c r="J5287" s="8">
        <v>72294345</v>
      </c>
    </row>
    <row r="5288" spans="1:10" ht="20.100000000000001" customHeight="1" x14ac:dyDescent="0.25">
      <c r="A5288" s="5" t="s">
        <v>1326</v>
      </c>
      <c r="C5288" s="11" t="s">
        <v>9</v>
      </c>
      <c r="D5288" s="11" t="s">
        <v>20</v>
      </c>
      <c r="E5288" s="11" t="s">
        <v>20</v>
      </c>
      <c r="F5288" s="11" t="s">
        <v>1881</v>
      </c>
      <c r="G5288" s="131" t="s">
        <v>21</v>
      </c>
      <c r="H5288" s="131"/>
      <c r="J5288" s="7">
        <v>72294345</v>
      </c>
    </row>
    <row r="5289" spans="1:10" ht="45" customHeight="1" x14ac:dyDescent="0.25">
      <c r="G5289" s="131" t="s">
        <v>4801</v>
      </c>
      <c r="H5289" s="131"/>
    </row>
    <row r="5290" spans="1:10" ht="20.100000000000001" customHeight="1" x14ac:dyDescent="0.25">
      <c r="G5290" s="131" t="s">
        <v>2101</v>
      </c>
      <c r="H5290" s="131"/>
    </row>
    <row r="5291" spans="1:10" ht="20.100000000000001" customHeight="1" x14ac:dyDescent="0.25">
      <c r="A5291" s="6" t="s">
        <v>1344</v>
      </c>
      <c r="B5291" s="6" t="s">
        <v>1345</v>
      </c>
      <c r="J5291" s="10">
        <v>741808100</v>
      </c>
    </row>
    <row r="5292" spans="1:10" ht="20.100000000000001" customHeight="1" x14ac:dyDescent="0.25">
      <c r="A5292" s="6" t="s">
        <v>1231</v>
      </c>
      <c r="B5292" s="6" t="s">
        <v>3252</v>
      </c>
      <c r="J5292" s="9">
        <v>662469700</v>
      </c>
    </row>
    <row r="5293" spans="1:10" ht="20.100000000000001" customHeight="1" x14ac:dyDescent="0.25">
      <c r="A5293" s="5" t="s">
        <v>1349</v>
      </c>
      <c r="C5293" s="11" t="s">
        <v>9</v>
      </c>
      <c r="D5293" s="11" t="s">
        <v>11</v>
      </c>
      <c r="E5293" s="11" t="s">
        <v>20</v>
      </c>
      <c r="F5293" s="11" t="s">
        <v>12</v>
      </c>
      <c r="G5293" s="131" t="s">
        <v>30</v>
      </c>
      <c r="H5293" s="131"/>
      <c r="J5293" s="7">
        <v>662469700</v>
      </c>
    </row>
    <row r="5294" spans="1:10" ht="20.100000000000001" customHeight="1" x14ac:dyDescent="0.25">
      <c r="A5294" s="6" t="s">
        <v>1239</v>
      </c>
      <c r="B5294" s="6" t="s">
        <v>1360</v>
      </c>
      <c r="J5294" s="8">
        <v>37043400</v>
      </c>
    </row>
    <row r="5295" spans="1:10" ht="20.100000000000001" customHeight="1" x14ac:dyDescent="0.25">
      <c r="A5295" s="5" t="s">
        <v>1361</v>
      </c>
      <c r="C5295" s="11" t="s">
        <v>9</v>
      </c>
      <c r="D5295" s="11" t="s">
        <v>11</v>
      </c>
      <c r="E5295" s="11" t="s">
        <v>20</v>
      </c>
      <c r="F5295" s="11" t="s">
        <v>12</v>
      </c>
      <c r="G5295" s="131" t="s">
        <v>7127</v>
      </c>
      <c r="H5295" s="131"/>
      <c r="J5295" s="7">
        <v>3859200</v>
      </c>
    </row>
    <row r="5296" spans="1:10" ht="20.100000000000001" customHeight="1" x14ac:dyDescent="0.25">
      <c r="A5296" s="5" t="s">
        <v>1364</v>
      </c>
      <c r="C5296" s="11" t="s">
        <v>9</v>
      </c>
      <c r="D5296" s="11" t="s">
        <v>11</v>
      </c>
      <c r="E5296" s="11" t="s">
        <v>20</v>
      </c>
      <c r="F5296" s="11" t="s">
        <v>12</v>
      </c>
      <c r="G5296" s="131" t="s">
        <v>1365</v>
      </c>
      <c r="H5296" s="131"/>
      <c r="J5296" s="7">
        <v>31059000</v>
      </c>
    </row>
    <row r="5297" spans="1:10" ht="20.100000000000001" customHeight="1" x14ac:dyDescent="0.25">
      <c r="A5297" s="5" t="s">
        <v>1367</v>
      </c>
      <c r="C5297" s="11" t="s">
        <v>9</v>
      </c>
      <c r="D5297" s="11" t="s">
        <v>11</v>
      </c>
      <c r="E5297" s="11" t="s">
        <v>20</v>
      </c>
      <c r="F5297" s="11" t="s">
        <v>12</v>
      </c>
      <c r="G5297" s="131" t="s">
        <v>33</v>
      </c>
      <c r="H5297" s="131"/>
      <c r="J5297" s="7">
        <v>551100</v>
      </c>
    </row>
    <row r="5298" spans="1:10" ht="20.100000000000001" customHeight="1" x14ac:dyDescent="0.25">
      <c r="A5298" s="5" t="s">
        <v>1369</v>
      </c>
      <c r="C5298" s="11" t="s">
        <v>9</v>
      </c>
      <c r="D5298" s="11" t="s">
        <v>11</v>
      </c>
      <c r="E5298" s="11" t="s">
        <v>20</v>
      </c>
      <c r="F5298" s="11" t="s">
        <v>12</v>
      </c>
      <c r="G5298" s="131" t="s">
        <v>34</v>
      </c>
      <c r="H5298" s="131"/>
      <c r="J5298" s="7">
        <v>1574100</v>
      </c>
    </row>
    <row r="5299" spans="1:10" ht="20.100000000000001" customHeight="1" x14ac:dyDescent="0.25">
      <c r="A5299" s="6" t="s">
        <v>1249</v>
      </c>
      <c r="B5299" s="6" t="s">
        <v>1373</v>
      </c>
      <c r="J5299" s="8">
        <v>5350000</v>
      </c>
    </row>
    <row r="5300" spans="1:10" ht="20.100000000000001" customHeight="1" x14ac:dyDescent="0.25">
      <c r="A5300" s="5" t="s">
        <v>1376</v>
      </c>
      <c r="C5300" s="11" t="s">
        <v>9</v>
      </c>
      <c r="D5300" s="11" t="s">
        <v>11</v>
      </c>
      <c r="E5300" s="11" t="s">
        <v>20</v>
      </c>
      <c r="F5300" s="11" t="s">
        <v>12</v>
      </c>
      <c r="G5300" s="131" t="s">
        <v>3480</v>
      </c>
      <c r="H5300" s="131"/>
      <c r="J5300" s="7">
        <v>3500000</v>
      </c>
    </row>
    <row r="5301" spans="1:10" ht="20.100000000000001" customHeight="1" x14ac:dyDescent="0.25">
      <c r="A5301" s="5" t="s">
        <v>1380</v>
      </c>
      <c r="C5301" s="11" t="s">
        <v>9</v>
      </c>
      <c r="D5301" s="11" t="s">
        <v>11</v>
      </c>
      <c r="E5301" s="11" t="s">
        <v>20</v>
      </c>
      <c r="F5301" s="11" t="s">
        <v>12</v>
      </c>
      <c r="G5301" s="131" t="s">
        <v>1381</v>
      </c>
      <c r="H5301" s="131"/>
      <c r="J5301" s="7">
        <v>1850000</v>
      </c>
    </row>
    <row r="5302" spans="1:10" ht="20.100000000000001" customHeight="1" x14ac:dyDescent="0.25">
      <c r="A5302" s="6" t="s">
        <v>1393</v>
      </c>
      <c r="B5302" s="6" t="s">
        <v>1394</v>
      </c>
      <c r="J5302" s="8">
        <v>32320000</v>
      </c>
    </row>
    <row r="5303" spans="1:10" ht="20.100000000000001" customHeight="1" x14ac:dyDescent="0.25">
      <c r="A5303" s="5" t="s">
        <v>1411</v>
      </c>
      <c r="C5303" s="11" t="s">
        <v>9</v>
      </c>
      <c r="D5303" s="11" t="s">
        <v>11</v>
      </c>
      <c r="E5303" s="11" t="s">
        <v>20</v>
      </c>
      <c r="F5303" s="11" t="s">
        <v>12</v>
      </c>
      <c r="G5303" s="131" t="s">
        <v>3478</v>
      </c>
      <c r="H5303" s="131"/>
      <c r="J5303" s="7">
        <v>32220000</v>
      </c>
    </row>
    <row r="5304" spans="1:10" ht="75" customHeight="1" x14ac:dyDescent="0.25">
      <c r="G5304" s="131" t="s">
        <v>5951</v>
      </c>
      <c r="H5304" s="131"/>
    </row>
    <row r="5305" spans="1:10" ht="20.100000000000001" customHeight="1" x14ac:dyDescent="0.25">
      <c r="A5305" s="5" t="s">
        <v>1413</v>
      </c>
      <c r="C5305" s="11" t="s">
        <v>9</v>
      </c>
      <c r="D5305" s="11" t="s">
        <v>11</v>
      </c>
      <c r="E5305" s="11" t="s">
        <v>20</v>
      </c>
      <c r="F5305" s="11" t="s">
        <v>12</v>
      </c>
      <c r="G5305" s="131" t="s">
        <v>1414</v>
      </c>
      <c r="H5305" s="131"/>
      <c r="J5305" s="7">
        <v>100000</v>
      </c>
    </row>
    <row r="5306" spans="1:10" ht="30" customHeight="1" x14ac:dyDescent="0.25">
      <c r="G5306" s="131" t="s">
        <v>4591</v>
      </c>
      <c r="H5306" s="131"/>
    </row>
    <row r="5307" spans="1:10" ht="20.100000000000001" customHeight="1" x14ac:dyDescent="0.25">
      <c r="A5307" s="6" t="s">
        <v>1429</v>
      </c>
      <c r="B5307" s="6" t="s">
        <v>1430</v>
      </c>
      <c r="J5307" s="8">
        <v>2600000</v>
      </c>
    </row>
    <row r="5308" spans="1:10" ht="20.100000000000001" customHeight="1" x14ac:dyDescent="0.25">
      <c r="A5308" s="5" t="s">
        <v>1432</v>
      </c>
      <c r="C5308" s="11" t="s">
        <v>9</v>
      </c>
      <c r="D5308" s="11" t="s">
        <v>11</v>
      </c>
      <c r="E5308" s="11" t="s">
        <v>20</v>
      </c>
      <c r="F5308" s="11" t="s">
        <v>12</v>
      </c>
      <c r="G5308" s="131" t="s">
        <v>7130</v>
      </c>
      <c r="H5308" s="131"/>
      <c r="J5308" s="7">
        <v>2600000</v>
      </c>
    </row>
    <row r="5309" spans="1:10" ht="20.100000000000001" customHeight="1" x14ac:dyDescent="0.25">
      <c r="A5309" s="6" t="s">
        <v>1449</v>
      </c>
      <c r="B5309" s="6" t="s">
        <v>1450</v>
      </c>
      <c r="J5309" s="8">
        <v>1650000</v>
      </c>
    </row>
    <row r="5310" spans="1:10" ht="20.100000000000001" customHeight="1" x14ac:dyDescent="0.25">
      <c r="A5310" s="5" t="s">
        <v>1463</v>
      </c>
      <c r="C5310" s="11" t="s">
        <v>9</v>
      </c>
      <c r="D5310" s="11" t="s">
        <v>11</v>
      </c>
      <c r="E5310" s="11" t="s">
        <v>20</v>
      </c>
      <c r="F5310" s="11" t="s">
        <v>12</v>
      </c>
      <c r="G5310" s="131" t="s">
        <v>1464</v>
      </c>
      <c r="H5310" s="131"/>
      <c r="J5310" s="7">
        <v>750000</v>
      </c>
    </row>
    <row r="5311" spans="1:10" ht="20.100000000000001" customHeight="1" x14ac:dyDescent="0.25">
      <c r="A5311" s="5" t="s">
        <v>1466</v>
      </c>
      <c r="C5311" s="11" t="s">
        <v>9</v>
      </c>
      <c r="D5311" s="11" t="s">
        <v>11</v>
      </c>
      <c r="E5311" s="11" t="s">
        <v>20</v>
      </c>
      <c r="F5311" s="11" t="s">
        <v>12</v>
      </c>
      <c r="G5311" s="131" t="s">
        <v>1467</v>
      </c>
      <c r="H5311" s="131"/>
      <c r="J5311" s="7">
        <v>400000</v>
      </c>
    </row>
    <row r="5312" spans="1:10" ht="30" customHeight="1" x14ac:dyDescent="0.25">
      <c r="A5312" s="5" t="s">
        <v>1471</v>
      </c>
      <c r="C5312" s="11" t="s">
        <v>9</v>
      </c>
      <c r="D5312" s="11" t="s">
        <v>11</v>
      </c>
      <c r="E5312" s="11" t="s">
        <v>20</v>
      </c>
      <c r="F5312" s="11" t="s">
        <v>12</v>
      </c>
      <c r="G5312" s="131" t="s">
        <v>7133</v>
      </c>
      <c r="H5312" s="131"/>
      <c r="J5312" s="7">
        <v>250000</v>
      </c>
    </row>
    <row r="5313" spans="1:10" ht="20.100000000000001" customHeight="1" x14ac:dyDescent="0.25">
      <c r="A5313" s="5" t="s">
        <v>1473</v>
      </c>
      <c r="C5313" s="11" t="s">
        <v>9</v>
      </c>
      <c r="D5313" s="11" t="s">
        <v>11</v>
      </c>
      <c r="E5313" s="11" t="s">
        <v>20</v>
      </c>
      <c r="F5313" s="11" t="s">
        <v>12</v>
      </c>
      <c r="G5313" s="131" t="s">
        <v>1474</v>
      </c>
      <c r="H5313" s="131"/>
      <c r="J5313" s="7">
        <v>250000</v>
      </c>
    </row>
    <row r="5314" spans="1:10" ht="20.100000000000001" customHeight="1" x14ac:dyDescent="0.25">
      <c r="A5314" s="6" t="s">
        <v>1490</v>
      </c>
      <c r="B5314" s="6" t="s">
        <v>1491</v>
      </c>
      <c r="J5314" s="8">
        <v>375000</v>
      </c>
    </row>
    <row r="5315" spans="1:10" ht="20.100000000000001" customHeight="1" x14ac:dyDescent="0.25">
      <c r="A5315" s="5" t="s">
        <v>1503</v>
      </c>
      <c r="C5315" s="11" t="s">
        <v>9</v>
      </c>
      <c r="D5315" s="11" t="s">
        <v>11</v>
      </c>
      <c r="E5315" s="11" t="s">
        <v>20</v>
      </c>
      <c r="F5315" s="11" t="s">
        <v>12</v>
      </c>
      <c r="G5315" s="131" t="s">
        <v>44</v>
      </c>
      <c r="H5315" s="131"/>
      <c r="J5315" s="7">
        <v>275000</v>
      </c>
    </row>
    <row r="5316" spans="1:10" ht="20.100000000000001" customHeight="1" x14ac:dyDescent="0.25">
      <c r="A5316" s="5" t="s">
        <v>1506</v>
      </c>
      <c r="C5316" s="11" t="s">
        <v>9</v>
      </c>
      <c r="D5316" s="11" t="s">
        <v>11</v>
      </c>
      <c r="E5316" s="11" t="s">
        <v>20</v>
      </c>
      <c r="F5316" s="11" t="s">
        <v>12</v>
      </c>
      <c r="G5316" s="131" t="s">
        <v>403</v>
      </c>
      <c r="H5316" s="131"/>
      <c r="J5316" s="7">
        <v>100000</v>
      </c>
    </row>
    <row r="5317" spans="1:10" ht="45" customHeight="1" x14ac:dyDescent="0.25">
      <c r="G5317" s="131" t="s">
        <v>5952</v>
      </c>
      <c r="H5317" s="131"/>
    </row>
    <row r="5318" spans="1:10" ht="20.100000000000001" customHeight="1" x14ac:dyDescent="0.25">
      <c r="A5318" s="6" t="s">
        <v>1508</v>
      </c>
      <c r="B5318" s="6" t="s">
        <v>1509</v>
      </c>
      <c r="J5318" s="10">
        <v>7713500</v>
      </c>
    </row>
    <row r="5319" spans="1:10" ht="20.100000000000001" customHeight="1" x14ac:dyDescent="0.25">
      <c r="A5319" s="6" t="s">
        <v>1256</v>
      </c>
      <c r="B5319" s="6" t="s">
        <v>1511</v>
      </c>
      <c r="J5319" s="9">
        <v>1320000</v>
      </c>
    </row>
    <row r="5320" spans="1:10" ht="20.100000000000001" customHeight="1" x14ac:dyDescent="0.25">
      <c r="A5320" s="5" t="s">
        <v>1513</v>
      </c>
      <c r="C5320" s="11" t="s">
        <v>9</v>
      </c>
      <c r="D5320" s="11" t="s">
        <v>11</v>
      </c>
      <c r="E5320" s="11" t="s">
        <v>20</v>
      </c>
      <c r="F5320" s="11" t="s">
        <v>12</v>
      </c>
      <c r="G5320" s="131" t="s">
        <v>45</v>
      </c>
      <c r="H5320" s="131"/>
      <c r="J5320" s="7">
        <v>1320000</v>
      </c>
    </row>
    <row r="5321" spans="1:10" ht="20.100000000000001" customHeight="1" x14ac:dyDescent="0.25">
      <c r="A5321" s="6" t="s">
        <v>1318</v>
      </c>
      <c r="B5321" s="6" t="s">
        <v>1553</v>
      </c>
      <c r="J5321" s="8">
        <v>654000</v>
      </c>
    </row>
    <row r="5322" spans="1:10" ht="20.100000000000001" customHeight="1" x14ac:dyDescent="0.25">
      <c r="A5322" s="5" t="s">
        <v>1557</v>
      </c>
      <c r="C5322" s="11" t="s">
        <v>9</v>
      </c>
      <c r="D5322" s="11" t="s">
        <v>11</v>
      </c>
      <c r="E5322" s="11" t="s">
        <v>20</v>
      </c>
      <c r="F5322" s="11" t="s">
        <v>12</v>
      </c>
      <c r="G5322" s="131" t="s">
        <v>51</v>
      </c>
      <c r="H5322" s="131"/>
      <c r="J5322" s="7">
        <v>654000</v>
      </c>
    </row>
    <row r="5323" spans="1:10" ht="20.100000000000001" customHeight="1" x14ac:dyDescent="0.25">
      <c r="A5323" s="6" t="s">
        <v>1572</v>
      </c>
      <c r="B5323" s="6" t="s">
        <v>1573</v>
      </c>
      <c r="J5323" s="8">
        <v>5739500</v>
      </c>
    </row>
    <row r="5324" spans="1:10" ht="20.100000000000001" customHeight="1" x14ac:dyDescent="0.25">
      <c r="A5324" s="5" t="s">
        <v>1574</v>
      </c>
      <c r="C5324" s="11" t="s">
        <v>9</v>
      </c>
      <c r="D5324" s="11" t="s">
        <v>11</v>
      </c>
      <c r="E5324" s="11" t="s">
        <v>20</v>
      </c>
      <c r="F5324" s="11" t="s">
        <v>12</v>
      </c>
      <c r="G5324" s="131" t="s">
        <v>1575</v>
      </c>
      <c r="H5324" s="131"/>
      <c r="J5324" s="7">
        <v>92500</v>
      </c>
    </row>
    <row r="5325" spans="1:10" ht="20.100000000000001" customHeight="1" x14ac:dyDescent="0.25">
      <c r="A5325" s="5" t="s">
        <v>1580</v>
      </c>
      <c r="C5325" s="11" t="s">
        <v>9</v>
      </c>
      <c r="D5325" s="11" t="s">
        <v>11</v>
      </c>
      <c r="E5325" s="11" t="s">
        <v>20</v>
      </c>
      <c r="F5325" s="11" t="s">
        <v>12</v>
      </c>
      <c r="G5325" s="131" t="s">
        <v>1581</v>
      </c>
      <c r="H5325" s="131"/>
      <c r="J5325" s="7">
        <v>5484000</v>
      </c>
    </row>
    <row r="5326" spans="1:10" ht="20.100000000000001" customHeight="1" x14ac:dyDescent="0.25">
      <c r="A5326" s="5" t="s">
        <v>1584</v>
      </c>
      <c r="C5326" s="11" t="s">
        <v>9</v>
      </c>
      <c r="D5326" s="11" t="s">
        <v>11</v>
      </c>
      <c r="E5326" s="11" t="s">
        <v>20</v>
      </c>
      <c r="F5326" s="11" t="s">
        <v>12</v>
      </c>
      <c r="G5326" s="131" t="s">
        <v>1585</v>
      </c>
      <c r="H5326" s="131"/>
      <c r="J5326" s="7">
        <v>163000</v>
      </c>
    </row>
    <row r="5327" spans="1:10" ht="20.100000000000001" customHeight="1" x14ac:dyDescent="0.25">
      <c r="A5327" s="6" t="s">
        <v>1714</v>
      </c>
      <c r="B5327" s="6" t="s">
        <v>1715</v>
      </c>
      <c r="J5327" s="10">
        <v>5000000</v>
      </c>
    </row>
    <row r="5328" spans="1:10" ht="20.100000000000001" customHeight="1" x14ac:dyDescent="0.25">
      <c r="A5328" s="6" t="s">
        <v>1716</v>
      </c>
      <c r="B5328" s="6" t="s">
        <v>1717</v>
      </c>
      <c r="J5328" s="9">
        <v>5000000</v>
      </c>
    </row>
    <row r="5329" spans="1:10" ht="20.100000000000001" customHeight="1" x14ac:dyDescent="0.25">
      <c r="A5329" s="5" t="s">
        <v>1721</v>
      </c>
      <c r="C5329" s="11" t="s">
        <v>16</v>
      </c>
      <c r="D5329" s="11" t="s">
        <v>53</v>
      </c>
      <c r="E5329" s="11" t="s">
        <v>20</v>
      </c>
      <c r="F5329" s="11" t="s">
        <v>12</v>
      </c>
      <c r="G5329" s="131" t="s">
        <v>1722</v>
      </c>
      <c r="H5329" s="131"/>
      <c r="J5329" s="7">
        <v>3500000</v>
      </c>
    </row>
    <row r="5330" spans="1:10" ht="20.100000000000001" customHeight="1" x14ac:dyDescent="0.25">
      <c r="A5330" s="5" t="s">
        <v>1725</v>
      </c>
      <c r="C5330" s="11" t="s">
        <v>16</v>
      </c>
      <c r="D5330" s="11" t="s">
        <v>53</v>
      </c>
      <c r="E5330" s="11" t="s">
        <v>20</v>
      </c>
      <c r="F5330" s="11" t="s">
        <v>12</v>
      </c>
      <c r="G5330" s="131" t="s">
        <v>1726</v>
      </c>
      <c r="H5330" s="131"/>
      <c r="J5330" s="7">
        <v>1500000</v>
      </c>
    </row>
    <row r="5331" spans="1:10" ht="20.100000000000001" customHeight="1" x14ac:dyDescent="0.25">
      <c r="A5331" s="6" t="s">
        <v>1759</v>
      </c>
      <c r="B5331" s="6" t="s">
        <v>1760</v>
      </c>
      <c r="J5331" s="10">
        <v>93552315</v>
      </c>
    </row>
    <row r="5332" spans="1:10" ht="20.100000000000001" customHeight="1" x14ac:dyDescent="0.25">
      <c r="A5332" s="6" t="s">
        <v>1761</v>
      </c>
      <c r="B5332" s="6" t="s">
        <v>1762</v>
      </c>
      <c r="J5332" s="12">
        <v>20001436</v>
      </c>
    </row>
    <row r="5333" spans="1:10" ht="20.100000000000001" customHeight="1" x14ac:dyDescent="0.25">
      <c r="A5333" s="6" t="s">
        <v>1767</v>
      </c>
      <c r="B5333" s="6" t="s">
        <v>7149</v>
      </c>
      <c r="J5333" s="9">
        <v>20001436</v>
      </c>
    </row>
    <row r="5334" spans="1:10" ht="20.100000000000001" customHeight="1" x14ac:dyDescent="0.25">
      <c r="A5334" s="5" t="s">
        <v>1767</v>
      </c>
      <c r="C5334" s="11" t="s">
        <v>9</v>
      </c>
      <c r="D5334" s="11" t="s">
        <v>41</v>
      </c>
      <c r="E5334" s="11" t="s">
        <v>20</v>
      </c>
      <c r="F5334" s="11" t="s">
        <v>1881</v>
      </c>
      <c r="G5334" s="131" t="s">
        <v>21</v>
      </c>
      <c r="H5334" s="131"/>
      <c r="J5334" s="7">
        <v>13976907</v>
      </c>
    </row>
    <row r="5335" spans="1:10" ht="60" customHeight="1" x14ac:dyDescent="0.25">
      <c r="G5335" s="131" t="s">
        <v>4802</v>
      </c>
      <c r="H5335" s="131"/>
    </row>
    <row r="5336" spans="1:10" ht="20.100000000000001" customHeight="1" x14ac:dyDescent="0.25">
      <c r="G5336" s="131" t="s">
        <v>2101</v>
      </c>
      <c r="H5336" s="131"/>
    </row>
    <row r="5337" spans="1:10" ht="20.100000000000001" customHeight="1" x14ac:dyDescent="0.25">
      <c r="A5337" s="5" t="s">
        <v>1767</v>
      </c>
      <c r="C5337" s="11" t="s">
        <v>9</v>
      </c>
      <c r="D5337" s="11" t="s">
        <v>41</v>
      </c>
      <c r="E5337" s="11" t="s">
        <v>20</v>
      </c>
      <c r="F5337" s="11" t="s">
        <v>1278</v>
      </c>
      <c r="G5337" s="131" t="s">
        <v>21</v>
      </c>
      <c r="H5337" s="131"/>
      <c r="J5337" s="7">
        <v>6024529</v>
      </c>
    </row>
    <row r="5338" spans="1:10" ht="60" customHeight="1" x14ac:dyDescent="0.25">
      <c r="G5338" s="131" t="s">
        <v>4803</v>
      </c>
      <c r="H5338" s="131"/>
    </row>
    <row r="5339" spans="1:10" ht="20.100000000000001" customHeight="1" x14ac:dyDescent="0.25">
      <c r="G5339" s="131" t="s">
        <v>2101</v>
      </c>
      <c r="H5339" s="131"/>
    </row>
    <row r="5340" spans="1:10" ht="20.100000000000001" customHeight="1" x14ac:dyDescent="0.25">
      <c r="A5340" s="6" t="s">
        <v>1784</v>
      </c>
      <c r="B5340" s="6" t="s">
        <v>1785</v>
      </c>
      <c r="J5340" s="8">
        <v>72550879</v>
      </c>
    </row>
    <row r="5341" spans="1:10" ht="20.100000000000001" customHeight="1" x14ac:dyDescent="0.25">
      <c r="A5341" s="5" t="s">
        <v>1786</v>
      </c>
      <c r="C5341" s="11" t="s">
        <v>9</v>
      </c>
      <c r="D5341" s="11" t="s">
        <v>59</v>
      </c>
      <c r="E5341" s="11" t="s">
        <v>20</v>
      </c>
      <c r="F5341" s="11" t="s">
        <v>12</v>
      </c>
      <c r="G5341" s="131" t="s">
        <v>61</v>
      </c>
      <c r="H5341" s="131"/>
      <c r="J5341" s="7">
        <v>48552006</v>
      </c>
    </row>
    <row r="5342" spans="1:10" ht="20.100000000000001" customHeight="1" x14ac:dyDescent="0.25">
      <c r="A5342" s="5" t="s">
        <v>1792</v>
      </c>
      <c r="C5342" s="11" t="s">
        <v>9</v>
      </c>
      <c r="D5342" s="11" t="s">
        <v>59</v>
      </c>
      <c r="E5342" s="11" t="s">
        <v>20</v>
      </c>
      <c r="F5342" s="11" t="s">
        <v>12</v>
      </c>
      <c r="G5342" s="131" t="s">
        <v>7156</v>
      </c>
      <c r="H5342" s="131"/>
      <c r="J5342" s="7">
        <v>23998873</v>
      </c>
    </row>
    <row r="5343" spans="1:10" ht="30" customHeight="1" x14ac:dyDescent="0.25">
      <c r="G5343" s="131" t="s">
        <v>5929</v>
      </c>
      <c r="H5343" s="131"/>
    </row>
    <row r="5344" spans="1:10" ht="20.100000000000001" customHeight="1" x14ac:dyDescent="0.25">
      <c r="A5344" s="6" t="s">
        <v>1803</v>
      </c>
      <c r="B5344" s="6" t="s">
        <v>3416</v>
      </c>
      <c r="J5344" s="8">
        <v>1000000</v>
      </c>
    </row>
    <row r="5345" spans="1:10" ht="20.100000000000001" customHeight="1" x14ac:dyDescent="0.25">
      <c r="A5345" s="5" t="s">
        <v>1804</v>
      </c>
      <c r="C5345" s="11" t="s">
        <v>9</v>
      </c>
      <c r="D5345" s="11" t="s">
        <v>59</v>
      </c>
      <c r="E5345" s="11" t="s">
        <v>20</v>
      </c>
      <c r="F5345" s="11" t="s">
        <v>12</v>
      </c>
      <c r="G5345" s="131" t="s">
        <v>62</v>
      </c>
      <c r="H5345" s="131"/>
      <c r="J5345" s="7">
        <v>1000000</v>
      </c>
    </row>
    <row r="5346" spans="1:10" ht="75" customHeight="1" x14ac:dyDescent="0.25">
      <c r="G5346" s="131" t="s">
        <v>5885</v>
      </c>
      <c r="H5346" s="131"/>
    </row>
    <row r="5348" spans="1:10" x14ac:dyDescent="0.25">
      <c r="A5348" s="13" t="s">
        <v>4922</v>
      </c>
    </row>
    <row r="5350" spans="1:10" x14ac:dyDescent="0.25">
      <c r="A5350" s="132" t="s">
        <v>2092</v>
      </c>
      <c r="B5350" s="132"/>
      <c r="C5350" s="132"/>
      <c r="D5350" s="132"/>
      <c r="E5350" s="132"/>
      <c r="F5350" s="132"/>
      <c r="G5350" s="132"/>
      <c r="H5350" s="132"/>
      <c r="I5350" s="132"/>
      <c r="J5350" s="132"/>
    </row>
    <row r="5352" spans="1:10" x14ac:dyDescent="0.25">
      <c r="D5352" s="6" t="s">
        <v>2140</v>
      </c>
      <c r="E5352" s="6" t="s">
        <v>2100</v>
      </c>
    </row>
    <row r="5353" spans="1:10" ht="15.75" thickBot="1" x14ac:dyDescent="0.3">
      <c r="F5353" s="6" t="s">
        <v>2103</v>
      </c>
      <c r="J5353" s="14">
        <v>1649631695</v>
      </c>
    </row>
    <row r="5354" spans="1:10" x14ac:dyDescent="0.25">
      <c r="D5354" s="5" t="s">
        <v>9</v>
      </c>
      <c r="E5354" s="5" t="s">
        <v>2139</v>
      </c>
      <c r="J5354" s="7">
        <v>1561354554</v>
      </c>
    </row>
    <row r="5355" spans="1:10" x14ac:dyDescent="0.25">
      <c r="D5355" s="5" t="s">
        <v>16</v>
      </c>
      <c r="E5355" s="5" t="s">
        <v>2145</v>
      </c>
      <c r="J5355" s="7">
        <v>88277141</v>
      </c>
    </row>
    <row r="5358" spans="1:10" x14ac:dyDescent="0.25">
      <c r="A5358" s="132" t="s">
        <v>2091</v>
      </c>
      <c r="B5358" s="132"/>
      <c r="C5358" s="132"/>
      <c r="D5358" s="132"/>
      <c r="E5358" s="132"/>
      <c r="F5358" s="132"/>
      <c r="G5358" s="132"/>
      <c r="H5358" s="132"/>
      <c r="I5358" s="132"/>
      <c r="J5358" s="132"/>
    </row>
    <row r="5359" spans="1:10" x14ac:dyDescent="0.25">
      <c r="A5359" s="86" t="s">
        <v>2097</v>
      </c>
      <c r="C5359" s="86" t="s">
        <v>2098</v>
      </c>
      <c r="D5359" s="86" t="s">
        <v>3</v>
      </c>
      <c r="E5359" s="86" t="s">
        <v>2099</v>
      </c>
      <c r="F5359" s="86" t="s">
        <v>1880</v>
      </c>
      <c r="G5359" s="6" t="s">
        <v>2100</v>
      </c>
      <c r="J5359" s="86" t="s">
        <v>8713</v>
      </c>
    </row>
    <row r="5361" spans="1:10" ht="15.75" thickBot="1" x14ac:dyDescent="0.3">
      <c r="G5361" s="13" t="s">
        <v>2103</v>
      </c>
      <c r="J5361" s="14">
        <v>1649631695</v>
      </c>
    </row>
    <row r="5362" spans="1:10" ht="20.100000000000001" customHeight="1" x14ac:dyDescent="0.25">
      <c r="A5362" s="6" t="s">
        <v>1232</v>
      </c>
      <c r="B5362" s="6" t="s">
        <v>1233</v>
      </c>
      <c r="J5362" s="10">
        <v>1352370484</v>
      </c>
    </row>
    <row r="5363" spans="1:10" ht="20.100000000000001" customHeight="1" x14ac:dyDescent="0.25">
      <c r="A5363" s="6" t="s">
        <v>9</v>
      </c>
      <c r="B5363" s="6" t="s">
        <v>1237</v>
      </c>
      <c r="J5363" s="9">
        <v>490651192</v>
      </c>
    </row>
    <row r="5364" spans="1:10" ht="20.100000000000001" customHeight="1" x14ac:dyDescent="0.25">
      <c r="A5364" s="5" t="s">
        <v>1240</v>
      </c>
      <c r="C5364" s="11" t="s">
        <v>9</v>
      </c>
      <c r="D5364" s="11" t="s">
        <v>10</v>
      </c>
      <c r="E5364" s="11" t="s">
        <v>4883</v>
      </c>
      <c r="F5364" s="11" t="s">
        <v>12</v>
      </c>
      <c r="G5364" s="131" t="s">
        <v>7116</v>
      </c>
      <c r="H5364" s="131"/>
      <c r="J5364" s="7">
        <v>490651192</v>
      </c>
    </row>
    <row r="5365" spans="1:10" ht="20.100000000000001" customHeight="1" x14ac:dyDescent="0.25">
      <c r="A5365" s="6" t="s">
        <v>1257</v>
      </c>
      <c r="B5365" s="6" t="s">
        <v>1258</v>
      </c>
      <c r="J5365" s="8">
        <v>8500000</v>
      </c>
    </row>
    <row r="5366" spans="1:10" ht="20.100000000000001" customHeight="1" x14ac:dyDescent="0.25">
      <c r="A5366" s="5" t="s">
        <v>1261</v>
      </c>
      <c r="C5366" s="11" t="s">
        <v>9</v>
      </c>
      <c r="D5366" s="11" t="s">
        <v>10</v>
      </c>
      <c r="E5366" s="11" t="s">
        <v>4883</v>
      </c>
      <c r="F5366" s="11" t="s">
        <v>12</v>
      </c>
      <c r="G5366" s="131" t="s">
        <v>13</v>
      </c>
      <c r="H5366" s="131"/>
      <c r="J5366" s="7">
        <v>6000000</v>
      </c>
    </row>
    <row r="5367" spans="1:10" ht="20.100000000000001" customHeight="1" x14ac:dyDescent="0.25">
      <c r="A5367" s="5" t="s">
        <v>1265</v>
      </c>
      <c r="C5367" s="11" t="s">
        <v>9</v>
      </c>
      <c r="D5367" s="11" t="s">
        <v>10</v>
      </c>
      <c r="E5367" s="11" t="s">
        <v>4883</v>
      </c>
      <c r="F5367" s="11" t="s">
        <v>12</v>
      </c>
      <c r="G5367" s="131" t="s">
        <v>14</v>
      </c>
      <c r="H5367" s="131"/>
      <c r="J5367" s="7">
        <v>2500000</v>
      </c>
    </row>
    <row r="5368" spans="1:10" ht="20.100000000000001" customHeight="1" x14ac:dyDescent="0.25">
      <c r="A5368" s="6" t="s">
        <v>1279</v>
      </c>
      <c r="B5368" s="6" t="s">
        <v>1280</v>
      </c>
      <c r="J5368" s="8">
        <v>648451637</v>
      </c>
    </row>
    <row r="5369" spans="1:10" ht="20.100000000000001" customHeight="1" x14ac:dyDescent="0.25">
      <c r="A5369" s="5" t="s">
        <v>1282</v>
      </c>
      <c r="C5369" s="11" t="s">
        <v>9</v>
      </c>
      <c r="D5369" s="11" t="s">
        <v>10</v>
      </c>
      <c r="E5369" s="11" t="s">
        <v>4883</v>
      </c>
      <c r="F5369" s="11" t="s">
        <v>12</v>
      </c>
      <c r="G5369" s="131" t="s">
        <v>1283</v>
      </c>
      <c r="H5369" s="131"/>
      <c r="J5369" s="7">
        <v>144892240</v>
      </c>
    </row>
    <row r="5370" spans="1:10" ht="20.100000000000001" customHeight="1" x14ac:dyDescent="0.25">
      <c r="A5370" s="5" t="s">
        <v>1286</v>
      </c>
      <c r="C5370" s="11" t="s">
        <v>9</v>
      </c>
      <c r="D5370" s="11" t="s">
        <v>10</v>
      </c>
      <c r="E5370" s="11" t="s">
        <v>4883</v>
      </c>
      <c r="F5370" s="11" t="s">
        <v>12</v>
      </c>
      <c r="G5370" s="131" t="s">
        <v>1287</v>
      </c>
      <c r="H5370" s="131"/>
      <c r="J5370" s="7">
        <v>269392692</v>
      </c>
    </row>
    <row r="5371" spans="1:10" ht="20.100000000000001" customHeight="1" x14ac:dyDescent="0.25">
      <c r="A5371" s="5" t="s">
        <v>1290</v>
      </c>
      <c r="C5371" s="11" t="s">
        <v>16</v>
      </c>
      <c r="D5371" s="11" t="s">
        <v>10</v>
      </c>
      <c r="E5371" s="11" t="s">
        <v>4883</v>
      </c>
      <c r="F5371" s="11" t="s">
        <v>12</v>
      </c>
      <c r="G5371" s="131" t="s">
        <v>17</v>
      </c>
      <c r="H5371" s="131"/>
      <c r="J5371" s="7">
        <v>88277141</v>
      </c>
    </row>
    <row r="5372" spans="1:10" ht="20.100000000000001" customHeight="1" x14ac:dyDescent="0.25">
      <c r="A5372" s="5" t="s">
        <v>1293</v>
      </c>
      <c r="C5372" s="11" t="s">
        <v>9</v>
      </c>
      <c r="D5372" s="11" t="s">
        <v>10</v>
      </c>
      <c r="E5372" s="11" t="s">
        <v>4883</v>
      </c>
      <c r="F5372" s="11" t="s">
        <v>12</v>
      </c>
      <c r="G5372" s="131" t="s">
        <v>18</v>
      </c>
      <c r="H5372" s="131"/>
      <c r="J5372" s="7">
        <v>82389329</v>
      </c>
    </row>
    <row r="5373" spans="1:10" ht="20.100000000000001" customHeight="1" x14ac:dyDescent="0.25">
      <c r="A5373" s="5" t="s">
        <v>1296</v>
      </c>
      <c r="C5373" s="11" t="s">
        <v>9</v>
      </c>
      <c r="D5373" s="11" t="s">
        <v>10</v>
      </c>
      <c r="E5373" s="11" t="s">
        <v>4883</v>
      </c>
      <c r="F5373" s="11" t="s">
        <v>12</v>
      </c>
      <c r="G5373" s="131" t="s">
        <v>19</v>
      </c>
      <c r="H5373" s="131"/>
      <c r="J5373" s="7">
        <v>63500235</v>
      </c>
    </row>
    <row r="5374" spans="1:10" ht="20.100000000000001" customHeight="1" x14ac:dyDescent="0.25">
      <c r="A5374" s="6" t="s">
        <v>1299</v>
      </c>
      <c r="B5374" s="6" t="s">
        <v>1300</v>
      </c>
      <c r="J5374" s="10">
        <v>103284254</v>
      </c>
    </row>
    <row r="5375" spans="1:10" ht="20.100000000000001" customHeight="1" x14ac:dyDescent="0.25">
      <c r="A5375" s="6" t="s">
        <v>1303</v>
      </c>
      <c r="B5375" s="6" t="s">
        <v>7118</v>
      </c>
      <c r="J5375" s="9">
        <v>97987626</v>
      </c>
    </row>
    <row r="5376" spans="1:10" ht="20.100000000000001" customHeight="1" x14ac:dyDescent="0.25">
      <c r="A5376" s="5" t="s">
        <v>1303</v>
      </c>
      <c r="C5376" s="11" t="s">
        <v>9</v>
      </c>
      <c r="D5376" s="11" t="s">
        <v>20</v>
      </c>
      <c r="E5376" s="11" t="s">
        <v>4883</v>
      </c>
      <c r="F5376" s="11" t="s">
        <v>1881</v>
      </c>
      <c r="G5376" s="131" t="s">
        <v>21</v>
      </c>
      <c r="H5376" s="131"/>
      <c r="J5376" s="7">
        <v>97987626</v>
      </c>
    </row>
    <row r="5377" spans="1:10" ht="60" customHeight="1" x14ac:dyDescent="0.25">
      <c r="G5377" s="131" t="s">
        <v>4797</v>
      </c>
      <c r="H5377" s="131"/>
    </row>
    <row r="5378" spans="1:10" ht="20.100000000000001" customHeight="1" x14ac:dyDescent="0.25">
      <c r="G5378" s="131" t="s">
        <v>2101</v>
      </c>
      <c r="H5378" s="131"/>
    </row>
    <row r="5379" spans="1:10" ht="20.100000000000001" customHeight="1" x14ac:dyDescent="0.25">
      <c r="A5379" s="6" t="s">
        <v>1316</v>
      </c>
      <c r="B5379" s="6" t="s">
        <v>7122</v>
      </c>
      <c r="J5379" s="8">
        <v>5296628</v>
      </c>
    </row>
    <row r="5380" spans="1:10" ht="20.100000000000001" customHeight="1" x14ac:dyDescent="0.25">
      <c r="A5380" s="5" t="s">
        <v>1316</v>
      </c>
      <c r="C5380" s="11" t="s">
        <v>9</v>
      </c>
      <c r="D5380" s="11" t="s">
        <v>20</v>
      </c>
      <c r="E5380" s="11" t="s">
        <v>4883</v>
      </c>
      <c r="F5380" s="11" t="s">
        <v>1881</v>
      </c>
      <c r="G5380" s="131" t="s">
        <v>23</v>
      </c>
      <c r="H5380" s="131"/>
      <c r="J5380" s="7">
        <v>5296628</v>
      </c>
    </row>
    <row r="5381" spans="1:10" ht="30" customHeight="1" x14ac:dyDescent="0.25">
      <c r="G5381" s="131" t="s">
        <v>4798</v>
      </c>
      <c r="H5381" s="131"/>
    </row>
    <row r="5382" spans="1:10" ht="20.100000000000001" customHeight="1" x14ac:dyDescent="0.25">
      <c r="G5382" s="131" t="s">
        <v>2102</v>
      </c>
      <c r="H5382" s="131"/>
    </row>
    <row r="5383" spans="1:10" ht="20.100000000000001" customHeight="1" x14ac:dyDescent="0.25">
      <c r="A5383" s="6" t="s">
        <v>1319</v>
      </c>
      <c r="B5383" s="6" t="s">
        <v>1320</v>
      </c>
      <c r="J5383" s="10">
        <v>101483401</v>
      </c>
    </row>
    <row r="5384" spans="1:10" ht="20.100000000000001" customHeight="1" x14ac:dyDescent="0.25">
      <c r="A5384" s="6" t="s">
        <v>1322</v>
      </c>
      <c r="B5384" s="6" t="s">
        <v>7123</v>
      </c>
      <c r="J5384" s="9">
        <v>53813745</v>
      </c>
    </row>
    <row r="5385" spans="1:10" ht="20.100000000000001" customHeight="1" x14ac:dyDescent="0.25">
      <c r="A5385" s="5" t="s">
        <v>1322</v>
      </c>
      <c r="C5385" s="11" t="s">
        <v>9</v>
      </c>
      <c r="D5385" s="11" t="s">
        <v>20</v>
      </c>
      <c r="E5385" s="11" t="s">
        <v>4883</v>
      </c>
      <c r="F5385" s="11" t="s">
        <v>1881</v>
      </c>
      <c r="G5385" s="131" t="s">
        <v>21</v>
      </c>
      <c r="H5385" s="131"/>
      <c r="J5385" s="7">
        <v>53813745</v>
      </c>
    </row>
    <row r="5386" spans="1:10" ht="60" customHeight="1" x14ac:dyDescent="0.25">
      <c r="G5386" s="131" t="s">
        <v>4799</v>
      </c>
      <c r="H5386" s="131"/>
    </row>
    <row r="5387" spans="1:10" ht="20.100000000000001" customHeight="1" x14ac:dyDescent="0.25">
      <c r="G5387" s="131" t="s">
        <v>2101</v>
      </c>
      <c r="H5387" s="131"/>
    </row>
    <row r="5388" spans="1:10" ht="20.100000000000001" customHeight="1" x14ac:dyDescent="0.25">
      <c r="A5388" s="6" t="s">
        <v>1324</v>
      </c>
      <c r="B5388" s="6" t="s">
        <v>7124</v>
      </c>
      <c r="J5388" s="8">
        <v>15889885</v>
      </c>
    </row>
    <row r="5389" spans="1:10" ht="20.100000000000001" customHeight="1" x14ac:dyDescent="0.25">
      <c r="A5389" s="5" t="s">
        <v>1324</v>
      </c>
      <c r="C5389" s="11" t="s">
        <v>9</v>
      </c>
      <c r="D5389" s="11" t="s">
        <v>20</v>
      </c>
      <c r="E5389" s="11" t="s">
        <v>4883</v>
      </c>
      <c r="F5389" s="11" t="s">
        <v>1881</v>
      </c>
      <c r="G5389" s="131" t="s">
        <v>21</v>
      </c>
      <c r="H5389" s="131"/>
      <c r="J5389" s="7">
        <v>15889885</v>
      </c>
    </row>
    <row r="5390" spans="1:10" ht="45" customHeight="1" x14ac:dyDescent="0.25">
      <c r="G5390" s="131" t="s">
        <v>4800</v>
      </c>
      <c r="H5390" s="131"/>
    </row>
    <row r="5391" spans="1:10" ht="20.100000000000001" customHeight="1" x14ac:dyDescent="0.25">
      <c r="G5391" s="131" t="s">
        <v>2101</v>
      </c>
      <c r="H5391" s="131"/>
    </row>
    <row r="5392" spans="1:10" ht="20.100000000000001" customHeight="1" x14ac:dyDescent="0.25">
      <c r="A5392" s="6" t="s">
        <v>1326</v>
      </c>
      <c r="B5392" s="6" t="s">
        <v>7125</v>
      </c>
      <c r="J5392" s="8">
        <v>31779771</v>
      </c>
    </row>
    <row r="5393" spans="1:10" ht="20.100000000000001" customHeight="1" x14ac:dyDescent="0.25">
      <c r="A5393" s="5" t="s">
        <v>1326</v>
      </c>
      <c r="C5393" s="11" t="s">
        <v>9</v>
      </c>
      <c r="D5393" s="11" t="s">
        <v>20</v>
      </c>
      <c r="E5393" s="11" t="s">
        <v>4883</v>
      </c>
      <c r="F5393" s="11" t="s">
        <v>1881</v>
      </c>
      <c r="G5393" s="131" t="s">
        <v>21</v>
      </c>
      <c r="H5393" s="131"/>
      <c r="J5393" s="7">
        <v>31779771</v>
      </c>
    </row>
    <row r="5394" spans="1:10" ht="45" customHeight="1" x14ac:dyDescent="0.25">
      <c r="G5394" s="131" t="s">
        <v>4801</v>
      </c>
      <c r="H5394" s="131"/>
    </row>
    <row r="5395" spans="1:10" ht="20.100000000000001" customHeight="1" x14ac:dyDescent="0.25">
      <c r="G5395" s="131" t="s">
        <v>2101</v>
      </c>
      <c r="H5395" s="131"/>
    </row>
    <row r="5396" spans="1:10" ht="20.100000000000001" customHeight="1" x14ac:dyDescent="0.25">
      <c r="A5396" s="6" t="s">
        <v>1344</v>
      </c>
      <c r="B5396" s="6" t="s">
        <v>1345</v>
      </c>
      <c r="J5396" s="10">
        <v>253189550</v>
      </c>
    </row>
    <row r="5397" spans="1:10" ht="20.100000000000001" customHeight="1" x14ac:dyDescent="0.25">
      <c r="A5397" s="6" t="s">
        <v>1231</v>
      </c>
      <c r="B5397" s="6" t="s">
        <v>3252</v>
      </c>
      <c r="J5397" s="9">
        <v>180899000</v>
      </c>
    </row>
    <row r="5398" spans="1:10" ht="20.100000000000001" customHeight="1" x14ac:dyDescent="0.25">
      <c r="A5398" s="5" t="s">
        <v>1349</v>
      </c>
      <c r="C5398" s="11" t="s">
        <v>9</v>
      </c>
      <c r="D5398" s="11" t="s">
        <v>11</v>
      </c>
      <c r="E5398" s="11" t="s">
        <v>4883</v>
      </c>
      <c r="F5398" s="11" t="s">
        <v>12</v>
      </c>
      <c r="G5398" s="131" t="s">
        <v>30</v>
      </c>
      <c r="H5398" s="131"/>
      <c r="J5398" s="7">
        <v>180899000</v>
      </c>
    </row>
    <row r="5399" spans="1:10" ht="20.100000000000001" customHeight="1" x14ac:dyDescent="0.25">
      <c r="A5399" s="6" t="s">
        <v>1239</v>
      </c>
      <c r="B5399" s="6" t="s">
        <v>1360</v>
      </c>
      <c r="J5399" s="8">
        <v>15309450</v>
      </c>
    </row>
    <row r="5400" spans="1:10" ht="20.100000000000001" customHeight="1" x14ac:dyDescent="0.25">
      <c r="A5400" s="5" t="s">
        <v>1361</v>
      </c>
      <c r="C5400" s="11" t="s">
        <v>9</v>
      </c>
      <c r="D5400" s="11" t="s">
        <v>11</v>
      </c>
      <c r="E5400" s="11" t="s">
        <v>4883</v>
      </c>
      <c r="F5400" s="11" t="s">
        <v>12</v>
      </c>
      <c r="G5400" s="131" t="s">
        <v>7127</v>
      </c>
      <c r="H5400" s="131"/>
      <c r="J5400" s="7">
        <v>2240000</v>
      </c>
    </row>
    <row r="5401" spans="1:10" ht="20.100000000000001" customHeight="1" x14ac:dyDescent="0.25">
      <c r="A5401" s="5" t="s">
        <v>1364</v>
      </c>
      <c r="C5401" s="11" t="s">
        <v>9</v>
      </c>
      <c r="D5401" s="11" t="s">
        <v>11</v>
      </c>
      <c r="E5401" s="11" t="s">
        <v>4883</v>
      </c>
      <c r="F5401" s="11" t="s">
        <v>12</v>
      </c>
      <c r="G5401" s="131" t="s">
        <v>1365</v>
      </c>
      <c r="H5401" s="131"/>
      <c r="J5401" s="7">
        <v>11115550</v>
      </c>
    </row>
    <row r="5402" spans="1:10" ht="20.100000000000001" customHeight="1" x14ac:dyDescent="0.25">
      <c r="A5402" s="5" t="s">
        <v>1369</v>
      </c>
      <c r="C5402" s="11" t="s">
        <v>9</v>
      </c>
      <c r="D5402" s="11" t="s">
        <v>11</v>
      </c>
      <c r="E5402" s="11" t="s">
        <v>4883</v>
      </c>
      <c r="F5402" s="11" t="s">
        <v>12</v>
      </c>
      <c r="G5402" s="131" t="s">
        <v>34</v>
      </c>
      <c r="H5402" s="131"/>
      <c r="J5402" s="7">
        <v>1953900</v>
      </c>
    </row>
    <row r="5403" spans="1:10" ht="20.100000000000001" customHeight="1" x14ac:dyDescent="0.25">
      <c r="A5403" s="6" t="s">
        <v>1249</v>
      </c>
      <c r="B5403" s="6" t="s">
        <v>1373</v>
      </c>
      <c r="J5403" s="8">
        <v>1500000</v>
      </c>
    </row>
    <row r="5404" spans="1:10" ht="20.100000000000001" customHeight="1" x14ac:dyDescent="0.25">
      <c r="A5404" s="5" t="s">
        <v>1376</v>
      </c>
      <c r="C5404" s="11" t="s">
        <v>9</v>
      </c>
      <c r="D5404" s="11" t="s">
        <v>11</v>
      </c>
      <c r="E5404" s="11" t="s">
        <v>4883</v>
      </c>
      <c r="F5404" s="11" t="s">
        <v>12</v>
      </c>
      <c r="G5404" s="131" t="s">
        <v>3480</v>
      </c>
      <c r="H5404" s="131"/>
      <c r="J5404" s="7">
        <v>1500000</v>
      </c>
    </row>
    <row r="5405" spans="1:10" ht="20.100000000000001" customHeight="1" x14ac:dyDescent="0.25">
      <c r="A5405" s="6" t="s">
        <v>1393</v>
      </c>
      <c r="B5405" s="6" t="s">
        <v>1394</v>
      </c>
      <c r="J5405" s="8">
        <v>51281100</v>
      </c>
    </row>
    <row r="5406" spans="1:10" ht="20.100000000000001" customHeight="1" x14ac:dyDescent="0.25">
      <c r="A5406" s="5" t="s">
        <v>1411</v>
      </c>
      <c r="C5406" s="11" t="s">
        <v>9</v>
      </c>
      <c r="D5406" s="11" t="s">
        <v>11</v>
      </c>
      <c r="E5406" s="11" t="s">
        <v>4883</v>
      </c>
      <c r="F5406" s="11" t="s">
        <v>12</v>
      </c>
      <c r="G5406" s="131" t="s">
        <v>3478</v>
      </c>
      <c r="H5406" s="131"/>
      <c r="J5406" s="7">
        <v>51031100</v>
      </c>
    </row>
    <row r="5407" spans="1:10" ht="30" customHeight="1" x14ac:dyDescent="0.25">
      <c r="G5407" s="131" t="s">
        <v>5953</v>
      </c>
      <c r="H5407" s="131"/>
    </row>
    <row r="5408" spans="1:10" ht="20.100000000000001" customHeight="1" x14ac:dyDescent="0.25">
      <c r="A5408" s="5" t="s">
        <v>1413</v>
      </c>
      <c r="C5408" s="11" t="s">
        <v>9</v>
      </c>
      <c r="D5408" s="11" t="s">
        <v>11</v>
      </c>
      <c r="E5408" s="11" t="s">
        <v>4883</v>
      </c>
      <c r="F5408" s="11" t="s">
        <v>12</v>
      </c>
      <c r="G5408" s="131" t="s">
        <v>1414</v>
      </c>
      <c r="H5408" s="131"/>
      <c r="J5408" s="7">
        <v>250000</v>
      </c>
    </row>
    <row r="5409" spans="1:10" ht="30" customHeight="1" x14ac:dyDescent="0.25">
      <c r="G5409" s="131" t="s">
        <v>5954</v>
      </c>
      <c r="H5409" s="131"/>
    </row>
    <row r="5410" spans="1:10" ht="20.100000000000001" customHeight="1" x14ac:dyDescent="0.25">
      <c r="A5410" s="6" t="s">
        <v>1429</v>
      </c>
      <c r="B5410" s="6" t="s">
        <v>1430</v>
      </c>
      <c r="J5410" s="8">
        <v>1800000</v>
      </c>
    </row>
    <row r="5411" spans="1:10" ht="20.100000000000001" customHeight="1" x14ac:dyDescent="0.25">
      <c r="A5411" s="5" t="s">
        <v>1432</v>
      </c>
      <c r="C5411" s="11" t="s">
        <v>9</v>
      </c>
      <c r="D5411" s="11" t="s">
        <v>11</v>
      </c>
      <c r="E5411" s="11" t="s">
        <v>4883</v>
      </c>
      <c r="F5411" s="11" t="s">
        <v>12</v>
      </c>
      <c r="G5411" s="131" t="s">
        <v>7130</v>
      </c>
      <c r="H5411" s="131"/>
      <c r="J5411" s="7">
        <v>1800000</v>
      </c>
    </row>
    <row r="5412" spans="1:10" ht="20.100000000000001" customHeight="1" x14ac:dyDescent="0.25">
      <c r="A5412" s="6" t="s">
        <v>1449</v>
      </c>
      <c r="B5412" s="6" t="s">
        <v>1450</v>
      </c>
      <c r="J5412" s="8">
        <v>2000000</v>
      </c>
    </row>
    <row r="5413" spans="1:10" ht="20.100000000000001" customHeight="1" x14ac:dyDescent="0.25">
      <c r="A5413" s="5" t="s">
        <v>1463</v>
      </c>
      <c r="C5413" s="11" t="s">
        <v>9</v>
      </c>
      <c r="D5413" s="11" t="s">
        <v>11</v>
      </c>
      <c r="E5413" s="11" t="s">
        <v>4883</v>
      </c>
      <c r="F5413" s="11" t="s">
        <v>12</v>
      </c>
      <c r="G5413" s="131" t="s">
        <v>1464</v>
      </c>
      <c r="H5413" s="131"/>
      <c r="J5413" s="7">
        <v>1000000</v>
      </c>
    </row>
    <row r="5414" spans="1:10" ht="30" customHeight="1" x14ac:dyDescent="0.25">
      <c r="A5414" s="5" t="s">
        <v>1469</v>
      </c>
      <c r="C5414" s="11" t="s">
        <v>9</v>
      </c>
      <c r="D5414" s="11" t="s">
        <v>11</v>
      </c>
      <c r="E5414" s="11" t="s">
        <v>4883</v>
      </c>
      <c r="F5414" s="11" t="s">
        <v>12</v>
      </c>
      <c r="G5414" s="131" t="s">
        <v>7132</v>
      </c>
      <c r="H5414" s="131"/>
      <c r="J5414" s="7">
        <v>500000</v>
      </c>
    </row>
    <row r="5415" spans="1:10" ht="30" customHeight="1" x14ac:dyDescent="0.25">
      <c r="A5415" s="5" t="s">
        <v>1471</v>
      </c>
      <c r="C5415" s="11" t="s">
        <v>9</v>
      </c>
      <c r="D5415" s="11" t="s">
        <v>11</v>
      </c>
      <c r="E5415" s="11" t="s">
        <v>4883</v>
      </c>
      <c r="F5415" s="11" t="s">
        <v>12</v>
      </c>
      <c r="G5415" s="131" t="s">
        <v>7133</v>
      </c>
      <c r="H5415" s="131"/>
      <c r="J5415" s="7">
        <v>500000</v>
      </c>
    </row>
    <row r="5416" spans="1:10" ht="20.100000000000001" customHeight="1" x14ac:dyDescent="0.25">
      <c r="A5416" s="6" t="s">
        <v>1490</v>
      </c>
      <c r="B5416" s="6" t="s">
        <v>1491</v>
      </c>
      <c r="J5416" s="8">
        <v>400000</v>
      </c>
    </row>
    <row r="5417" spans="1:10" ht="20.100000000000001" customHeight="1" x14ac:dyDescent="0.25">
      <c r="A5417" s="5" t="s">
        <v>1503</v>
      </c>
      <c r="C5417" s="11" t="s">
        <v>9</v>
      </c>
      <c r="D5417" s="11" t="s">
        <v>11</v>
      </c>
      <c r="E5417" s="11" t="s">
        <v>4883</v>
      </c>
      <c r="F5417" s="11" t="s">
        <v>12</v>
      </c>
      <c r="G5417" s="131" t="s">
        <v>44</v>
      </c>
      <c r="H5417" s="131"/>
      <c r="J5417" s="7">
        <v>300000</v>
      </c>
    </row>
    <row r="5418" spans="1:10" ht="20.100000000000001" customHeight="1" x14ac:dyDescent="0.25">
      <c r="A5418" s="5" t="s">
        <v>1506</v>
      </c>
      <c r="C5418" s="11" t="s">
        <v>9</v>
      </c>
      <c r="D5418" s="11" t="s">
        <v>11</v>
      </c>
      <c r="E5418" s="11" t="s">
        <v>4883</v>
      </c>
      <c r="F5418" s="11" t="s">
        <v>12</v>
      </c>
      <c r="G5418" s="131" t="s">
        <v>403</v>
      </c>
      <c r="H5418" s="131"/>
      <c r="J5418" s="7">
        <v>100000</v>
      </c>
    </row>
    <row r="5419" spans="1:10" ht="15" customHeight="1" x14ac:dyDescent="0.25">
      <c r="G5419" s="131" t="s">
        <v>5955</v>
      </c>
      <c r="H5419" s="131"/>
    </row>
    <row r="5420" spans="1:10" ht="20.100000000000001" customHeight="1" x14ac:dyDescent="0.25">
      <c r="A5420" s="6" t="s">
        <v>1508</v>
      </c>
      <c r="B5420" s="6" t="s">
        <v>1509</v>
      </c>
      <c r="J5420" s="10">
        <v>8100000</v>
      </c>
    </row>
    <row r="5421" spans="1:10" ht="20.100000000000001" customHeight="1" x14ac:dyDescent="0.25">
      <c r="A5421" s="6" t="s">
        <v>1256</v>
      </c>
      <c r="B5421" s="6" t="s">
        <v>1511</v>
      </c>
      <c r="J5421" s="9">
        <v>4000000</v>
      </c>
    </row>
    <row r="5422" spans="1:10" ht="20.100000000000001" customHeight="1" x14ac:dyDescent="0.25">
      <c r="A5422" s="5" t="s">
        <v>1513</v>
      </c>
      <c r="C5422" s="11" t="s">
        <v>9</v>
      </c>
      <c r="D5422" s="11" t="s">
        <v>11</v>
      </c>
      <c r="E5422" s="11" t="s">
        <v>4883</v>
      </c>
      <c r="F5422" s="11" t="s">
        <v>12</v>
      </c>
      <c r="G5422" s="131" t="s">
        <v>45</v>
      </c>
      <c r="H5422" s="131"/>
      <c r="J5422" s="7">
        <v>2500000</v>
      </c>
    </row>
    <row r="5423" spans="1:10" ht="20.100000000000001" customHeight="1" x14ac:dyDescent="0.25">
      <c r="A5423" s="5" t="s">
        <v>1518</v>
      </c>
      <c r="C5423" s="11" t="s">
        <v>9</v>
      </c>
      <c r="D5423" s="11" t="s">
        <v>11</v>
      </c>
      <c r="E5423" s="11" t="s">
        <v>4883</v>
      </c>
      <c r="F5423" s="11" t="s">
        <v>12</v>
      </c>
      <c r="G5423" s="131" t="s">
        <v>7135</v>
      </c>
      <c r="H5423" s="131"/>
      <c r="J5423" s="7">
        <v>1500000</v>
      </c>
    </row>
    <row r="5424" spans="1:10" ht="20.100000000000001" customHeight="1" x14ac:dyDescent="0.25">
      <c r="A5424" s="6" t="s">
        <v>1318</v>
      </c>
      <c r="B5424" s="6" t="s">
        <v>1553</v>
      </c>
      <c r="J5424" s="8">
        <v>500000</v>
      </c>
    </row>
    <row r="5425" spans="1:10" ht="20.100000000000001" customHeight="1" x14ac:dyDescent="0.25">
      <c r="A5425" s="5" t="s">
        <v>1557</v>
      </c>
      <c r="C5425" s="11" t="s">
        <v>9</v>
      </c>
      <c r="D5425" s="11" t="s">
        <v>11</v>
      </c>
      <c r="E5425" s="11" t="s">
        <v>4883</v>
      </c>
      <c r="F5425" s="11" t="s">
        <v>12</v>
      </c>
      <c r="G5425" s="131" t="s">
        <v>51</v>
      </c>
      <c r="H5425" s="131"/>
      <c r="J5425" s="7">
        <v>500000</v>
      </c>
    </row>
    <row r="5426" spans="1:10" ht="20.100000000000001" customHeight="1" x14ac:dyDescent="0.25">
      <c r="A5426" s="6" t="s">
        <v>1572</v>
      </c>
      <c r="B5426" s="6" t="s">
        <v>1573</v>
      </c>
      <c r="J5426" s="8">
        <v>3600000</v>
      </c>
    </row>
    <row r="5427" spans="1:10" ht="20.100000000000001" customHeight="1" x14ac:dyDescent="0.25">
      <c r="A5427" s="5" t="s">
        <v>1574</v>
      </c>
      <c r="C5427" s="11" t="s">
        <v>9</v>
      </c>
      <c r="D5427" s="11" t="s">
        <v>11</v>
      </c>
      <c r="E5427" s="11" t="s">
        <v>4883</v>
      </c>
      <c r="F5427" s="11" t="s">
        <v>12</v>
      </c>
      <c r="G5427" s="131" t="s">
        <v>1575</v>
      </c>
      <c r="H5427" s="131"/>
      <c r="J5427" s="7">
        <v>1000000</v>
      </c>
    </row>
    <row r="5428" spans="1:10" ht="20.100000000000001" customHeight="1" x14ac:dyDescent="0.25">
      <c r="A5428" s="5" t="s">
        <v>1580</v>
      </c>
      <c r="C5428" s="11" t="s">
        <v>9</v>
      </c>
      <c r="D5428" s="11" t="s">
        <v>11</v>
      </c>
      <c r="E5428" s="11" t="s">
        <v>4883</v>
      </c>
      <c r="F5428" s="11" t="s">
        <v>12</v>
      </c>
      <c r="G5428" s="131" t="s">
        <v>1581</v>
      </c>
      <c r="H5428" s="131"/>
      <c r="J5428" s="7">
        <v>2500000</v>
      </c>
    </row>
    <row r="5429" spans="1:10" ht="20.100000000000001" customHeight="1" x14ac:dyDescent="0.25">
      <c r="A5429" s="5" t="s">
        <v>1584</v>
      </c>
      <c r="C5429" s="11" t="s">
        <v>9</v>
      </c>
      <c r="D5429" s="11" t="s">
        <v>11</v>
      </c>
      <c r="E5429" s="11" t="s">
        <v>4883</v>
      </c>
      <c r="F5429" s="11" t="s">
        <v>12</v>
      </c>
      <c r="G5429" s="131" t="s">
        <v>1585</v>
      </c>
      <c r="H5429" s="131"/>
      <c r="J5429" s="7">
        <v>100000</v>
      </c>
    </row>
    <row r="5430" spans="1:10" ht="20.100000000000001" customHeight="1" x14ac:dyDescent="0.25">
      <c r="A5430" s="6" t="s">
        <v>1759</v>
      </c>
      <c r="B5430" s="6" t="s">
        <v>1760</v>
      </c>
      <c r="J5430" s="10">
        <v>35971661</v>
      </c>
    </row>
    <row r="5431" spans="1:10" ht="20.100000000000001" customHeight="1" x14ac:dyDescent="0.25">
      <c r="A5431" s="6" t="s">
        <v>1761</v>
      </c>
      <c r="B5431" s="6" t="s">
        <v>1762</v>
      </c>
      <c r="J5431" s="12">
        <v>8792403</v>
      </c>
    </row>
    <row r="5432" spans="1:10" ht="20.100000000000001" customHeight="1" x14ac:dyDescent="0.25">
      <c r="A5432" s="6" t="s">
        <v>1767</v>
      </c>
      <c r="B5432" s="6" t="s">
        <v>7149</v>
      </c>
      <c r="J5432" s="9">
        <v>8792403</v>
      </c>
    </row>
    <row r="5433" spans="1:10" ht="20.100000000000001" customHeight="1" x14ac:dyDescent="0.25">
      <c r="A5433" s="5" t="s">
        <v>1767</v>
      </c>
      <c r="C5433" s="11" t="s">
        <v>9</v>
      </c>
      <c r="D5433" s="11" t="s">
        <v>41</v>
      </c>
      <c r="E5433" s="11" t="s">
        <v>4883</v>
      </c>
      <c r="F5433" s="11" t="s">
        <v>1881</v>
      </c>
      <c r="G5433" s="131" t="s">
        <v>21</v>
      </c>
      <c r="H5433" s="131"/>
      <c r="J5433" s="7">
        <v>6144089</v>
      </c>
    </row>
    <row r="5434" spans="1:10" ht="60" customHeight="1" x14ac:dyDescent="0.25">
      <c r="G5434" s="131" t="s">
        <v>4802</v>
      </c>
      <c r="H5434" s="131"/>
    </row>
    <row r="5435" spans="1:10" ht="20.100000000000001" customHeight="1" x14ac:dyDescent="0.25">
      <c r="G5435" s="131" t="s">
        <v>2101</v>
      </c>
      <c r="H5435" s="131"/>
    </row>
    <row r="5436" spans="1:10" ht="20.100000000000001" customHeight="1" x14ac:dyDescent="0.25">
      <c r="A5436" s="5" t="s">
        <v>1767</v>
      </c>
      <c r="C5436" s="11" t="s">
        <v>9</v>
      </c>
      <c r="D5436" s="11" t="s">
        <v>41</v>
      </c>
      <c r="E5436" s="11" t="s">
        <v>4883</v>
      </c>
      <c r="F5436" s="11" t="s">
        <v>1278</v>
      </c>
      <c r="G5436" s="131" t="s">
        <v>21</v>
      </c>
      <c r="H5436" s="131"/>
      <c r="J5436" s="7">
        <v>2648314</v>
      </c>
    </row>
    <row r="5437" spans="1:10" ht="60" customHeight="1" x14ac:dyDescent="0.25">
      <c r="G5437" s="131" t="s">
        <v>4803</v>
      </c>
      <c r="H5437" s="131"/>
    </row>
    <row r="5438" spans="1:10" ht="20.100000000000001" customHeight="1" x14ac:dyDescent="0.25">
      <c r="G5438" s="131" t="s">
        <v>2101</v>
      </c>
      <c r="H5438" s="131"/>
    </row>
    <row r="5439" spans="1:10" ht="20.100000000000001" customHeight="1" x14ac:dyDescent="0.25">
      <c r="A5439" s="6" t="s">
        <v>1784</v>
      </c>
      <c r="B5439" s="6" t="s">
        <v>1785</v>
      </c>
      <c r="J5439" s="8">
        <v>26179258</v>
      </c>
    </row>
    <row r="5440" spans="1:10" ht="20.100000000000001" customHeight="1" x14ac:dyDescent="0.25">
      <c r="A5440" s="5" t="s">
        <v>1786</v>
      </c>
      <c r="C5440" s="11" t="s">
        <v>9</v>
      </c>
      <c r="D5440" s="11" t="s">
        <v>59</v>
      </c>
      <c r="E5440" s="11" t="s">
        <v>4883</v>
      </c>
      <c r="F5440" s="11" t="s">
        <v>12</v>
      </c>
      <c r="G5440" s="131" t="s">
        <v>61</v>
      </c>
      <c r="H5440" s="131"/>
      <c r="J5440" s="7">
        <v>20179258</v>
      </c>
    </row>
    <row r="5441" spans="1:10" ht="20.100000000000001" customHeight="1" x14ac:dyDescent="0.25">
      <c r="A5441" s="5" t="s">
        <v>1792</v>
      </c>
      <c r="C5441" s="11" t="s">
        <v>9</v>
      </c>
      <c r="D5441" s="11" t="s">
        <v>59</v>
      </c>
      <c r="E5441" s="11" t="s">
        <v>4883</v>
      </c>
      <c r="F5441" s="11" t="s">
        <v>12</v>
      </c>
      <c r="G5441" s="131" t="s">
        <v>7156</v>
      </c>
      <c r="H5441" s="131"/>
      <c r="J5441" s="7">
        <v>6000000</v>
      </c>
    </row>
    <row r="5442" spans="1:10" ht="30" customHeight="1" x14ac:dyDescent="0.25">
      <c r="G5442" s="131" t="s">
        <v>5956</v>
      </c>
      <c r="H5442" s="131"/>
    </row>
    <row r="5443" spans="1:10" ht="20.100000000000001" customHeight="1" x14ac:dyDescent="0.25">
      <c r="A5443" s="6" t="s">
        <v>1803</v>
      </c>
      <c r="B5443" s="6" t="s">
        <v>3416</v>
      </c>
      <c r="J5443" s="8">
        <v>1000000</v>
      </c>
    </row>
    <row r="5444" spans="1:10" ht="20.100000000000001" customHeight="1" x14ac:dyDescent="0.25">
      <c r="A5444" s="5" t="s">
        <v>1804</v>
      </c>
      <c r="C5444" s="11" t="s">
        <v>9</v>
      </c>
      <c r="D5444" s="11" t="s">
        <v>59</v>
      </c>
      <c r="E5444" s="11" t="s">
        <v>4883</v>
      </c>
      <c r="F5444" s="11" t="s">
        <v>12</v>
      </c>
      <c r="G5444" s="131" t="s">
        <v>62</v>
      </c>
      <c r="H5444" s="131"/>
      <c r="J5444" s="7">
        <v>1000000</v>
      </c>
    </row>
    <row r="5445" spans="1:10" ht="75" customHeight="1" x14ac:dyDescent="0.25">
      <c r="G5445" s="131" t="s">
        <v>5885</v>
      </c>
      <c r="H5445" s="131"/>
    </row>
    <row r="5447" spans="1:10" x14ac:dyDescent="0.25">
      <c r="A5447" s="13" t="s">
        <v>4923</v>
      </c>
    </row>
    <row r="5449" spans="1:10" x14ac:dyDescent="0.25">
      <c r="A5449" s="132" t="s">
        <v>2092</v>
      </c>
      <c r="B5449" s="132"/>
      <c r="C5449" s="132"/>
      <c r="D5449" s="132"/>
      <c r="E5449" s="132"/>
      <c r="F5449" s="132"/>
      <c r="G5449" s="132"/>
      <c r="H5449" s="132"/>
      <c r="I5449" s="132"/>
      <c r="J5449" s="132"/>
    </row>
    <row r="5451" spans="1:10" x14ac:dyDescent="0.25">
      <c r="D5451" s="6" t="s">
        <v>2140</v>
      </c>
      <c r="E5451" s="6" t="s">
        <v>2100</v>
      </c>
    </row>
    <row r="5452" spans="1:10" ht="15.75" thickBot="1" x14ac:dyDescent="0.3">
      <c r="F5452" s="6" t="s">
        <v>2103</v>
      </c>
      <c r="J5452" s="14">
        <v>4723027211</v>
      </c>
    </row>
    <row r="5453" spans="1:10" x14ac:dyDescent="0.25">
      <c r="D5453" s="5" t="s">
        <v>9</v>
      </c>
      <c r="E5453" s="5" t="s">
        <v>2139</v>
      </c>
      <c r="J5453" s="7">
        <v>4565153339</v>
      </c>
    </row>
    <row r="5454" spans="1:10" x14ac:dyDescent="0.25">
      <c r="D5454" s="5" t="s">
        <v>16</v>
      </c>
      <c r="E5454" s="5" t="s">
        <v>2145</v>
      </c>
      <c r="J5454" s="7">
        <v>157873872</v>
      </c>
    </row>
    <row r="5457" spans="1:10" x14ac:dyDescent="0.25">
      <c r="A5457" s="132" t="s">
        <v>2091</v>
      </c>
      <c r="B5457" s="132"/>
      <c r="C5457" s="132"/>
      <c r="D5457" s="132"/>
      <c r="E5457" s="132"/>
      <c r="F5457" s="132"/>
      <c r="G5457" s="132"/>
      <c r="H5457" s="132"/>
      <c r="I5457" s="132"/>
      <c r="J5457" s="132"/>
    </row>
    <row r="5458" spans="1:10" x14ac:dyDescent="0.25">
      <c r="A5458" s="86" t="s">
        <v>2097</v>
      </c>
      <c r="C5458" s="86" t="s">
        <v>2098</v>
      </c>
      <c r="D5458" s="86" t="s">
        <v>3</v>
      </c>
      <c r="E5458" s="86" t="s">
        <v>2099</v>
      </c>
      <c r="F5458" s="86" t="s">
        <v>1880</v>
      </c>
      <c r="G5458" s="6" t="s">
        <v>2100</v>
      </c>
      <c r="J5458" s="86" t="s">
        <v>8713</v>
      </c>
    </row>
    <row r="5460" spans="1:10" ht="15.75" thickBot="1" x14ac:dyDescent="0.3">
      <c r="G5460" s="13" t="s">
        <v>2103</v>
      </c>
      <c r="J5460" s="14">
        <v>4723027211</v>
      </c>
    </row>
    <row r="5461" spans="1:10" ht="20.100000000000001" customHeight="1" x14ac:dyDescent="0.25">
      <c r="A5461" s="6" t="s">
        <v>1232</v>
      </c>
      <c r="B5461" s="6" t="s">
        <v>1233</v>
      </c>
      <c r="J5461" s="10">
        <v>2331013068</v>
      </c>
    </row>
    <row r="5462" spans="1:10" ht="20.100000000000001" customHeight="1" x14ac:dyDescent="0.25">
      <c r="A5462" s="6" t="s">
        <v>9</v>
      </c>
      <c r="B5462" s="6" t="s">
        <v>1237</v>
      </c>
      <c r="J5462" s="9">
        <v>798145230</v>
      </c>
    </row>
    <row r="5463" spans="1:10" ht="20.100000000000001" customHeight="1" x14ac:dyDescent="0.25">
      <c r="A5463" s="5" t="s">
        <v>1240</v>
      </c>
      <c r="C5463" s="11" t="s">
        <v>9</v>
      </c>
      <c r="D5463" s="11" t="s">
        <v>10</v>
      </c>
      <c r="E5463" s="11" t="s">
        <v>20</v>
      </c>
      <c r="F5463" s="11" t="s">
        <v>12</v>
      </c>
      <c r="G5463" s="131" t="s">
        <v>7116</v>
      </c>
      <c r="H5463" s="131"/>
      <c r="J5463" s="7">
        <v>798145230</v>
      </c>
    </row>
    <row r="5464" spans="1:10" ht="20.100000000000001" customHeight="1" x14ac:dyDescent="0.25">
      <c r="A5464" s="6" t="s">
        <v>1257</v>
      </c>
      <c r="B5464" s="6" t="s">
        <v>1258</v>
      </c>
      <c r="J5464" s="8">
        <v>3500000</v>
      </c>
    </row>
    <row r="5465" spans="1:10" ht="20.100000000000001" customHeight="1" x14ac:dyDescent="0.25">
      <c r="A5465" s="5" t="s">
        <v>1261</v>
      </c>
      <c r="C5465" s="11" t="s">
        <v>9</v>
      </c>
      <c r="D5465" s="11" t="s">
        <v>10</v>
      </c>
      <c r="E5465" s="11" t="s">
        <v>20</v>
      </c>
      <c r="F5465" s="11" t="s">
        <v>12</v>
      </c>
      <c r="G5465" s="131" t="s">
        <v>13</v>
      </c>
      <c r="H5465" s="131"/>
      <c r="J5465" s="7">
        <v>3000000</v>
      </c>
    </row>
    <row r="5466" spans="1:10" ht="20.100000000000001" customHeight="1" x14ac:dyDescent="0.25">
      <c r="A5466" s="5" t="s">
        <v>1265</v>
      </c>
      <c r="C5466" s="11" t="s">
        <v>9</v>
      </c>
      <c r="D5466" s="11" t="s">
        <v>10</v>
      </c>
      <c r="E5466" s="11" t="s">
        <v>20</v>
      </c>
      <c r="F5466" s="11" t="s">
        <v>12</v>
      </c>
      <c r="G5466" s="131" t="s">
        <v>14</v>
      </c>
      <c r="H5466" s="131"/>
      <c r="J5466" s="7">
        <v>500000</v>
      </c>
    </row>
    <row r="5467" spans="1:10" ht="20.100000000000001" customHeight="1" x14ac:dyDescent="0.25">
      <c r="A5467" s="6" t="s">
        <v>1279</v>
      </c>
      <c r="B5467" s="6" t="s">
        <v>1280</v>
      </c>
      <c r="J5467" s="8">
        <v>1176420117</v>
      </c>
    </row>
    <row r="5468" spans="1:10" ht="20.100000000000001" customHeight="1" x14ac:dyDescent="0.25">
      <c r="A5468" s="5" t="s">
        <v>1282</v>
      </c>
      <c r="C5468" s="11" t="s">
        <v>9</v>
      </c>
      <c r="D5468" s="11" t="s">
        <v>10</v>
      </c>
      <c r="E5468" s="11" t="s">
        <v>20</v>
      </c>
      <c r="F5468" s="11" t="s">
        <v>12</v>
      </c>
      <c r="G5468" s="131" t="s">
        <v>1283</v>
      </c>
      <c r="H5468" s="131"/>
      <c r="J5468" s="7">
        <v>297649285</v>
      </c>
    </row>
    <row r="5469" spans="1:10" ht="20.100000000000001" customHeight="1" x14ac:dyDescent="0.25">
      <c r="A5469" s="5" t="s">
        <v>1286</v>
      </c>
      <c r="C5469" s="11" t="s">
        <v>9</v>
      </c>
      <c r="D5469" s="11" t="s">
        <v>10</v>
      </c>
      <c r="E5469" s="11" t="s">
        <v>20</v>
      </c>
      <c r="F5469" s="11" t="s">
        <v>12</v>
      </c>
      <c r="G5469" s="131" t="s">
        <v>1287</v>
      </c>
      <c r="H5469" s="131"/>
      <c r="J5469" s="7">
        <v>476627452</v>
      </c>
    </row>
    <row r="5470" spans="1:10" ht="20.100000000000001" customHeight="1" x14ac:dyDescent="0.25">
      <c r="A5470" s="5" t="s">
        <v>1290</v>
      </c>
      <c r="C5470" s="11" t="s">
        <v>16</v>
      </c>
      <c r="D5470" s="11" t="s">
        <v>10</v>
      </c>
      <c r="E5470" s="11" t="s">
        <v>20</v>
      </c>
      <c r="F5470" s="11" t="s">
        <v>12</v>
      </c>
      <c r="G5470" s="131" t="s">
        <v>17</v>
      </c>
      <c r="H5470" s="131"/>
      <c r="J5470" s="7">
        <v>152158872</v>
      </c>
    </row>
    <row r="5471" spans="1:10" ht="20.100000000000001" customHeight="1" x14ac:dyDescent="0.25">
      <c r="A5471" s="5" t="s">
        <v>1293</v>
      </c>
      <c r="C5471" s="11" t="s">
        <v>9</v>
      </c>
      <c r="D5471" s="11" t="s">
        <v>10</v>
      </c>
      <c r="E5471" s="11" t="s">
        <v>20</v>
      </c>
      <c r="F5471" s="11" t="s">
        <v>12</v>
      </c>
      <c r="G5471" s="131" t="s">
        <v>18</v>
      </c>
      <c r="H5471" s="131"/>
      <c r="J5471" s="7">
        <v>138794371</v>
      </c>
    </row>
    <row r="5472" spans="1:10" ht="20.100000000000001" customHeight="1" x14ac:dyDescent="0.25">
      <c r="A5472" s="5" t="s">
        <v>1296</v>
      </c>
      <c r="C5472" s="11" t="s">
        <v>9</v>
      </c>
      <c r="D5472" s="11" t="s">
        <v>10</v>
      </c>
      <c r="E5472" s="11" t="s">
        <v>20</v>
      </c>
      <c r="F5472" s="11" t="s">
        <v>12</v>
      </c>
      <c r="G5472" s="131" t="s">
        <v>19</v>
      </c>
      <c r="H5472" s="131"/>
      <c r="J5472" s="7">
        <v>111190137</v>
      </c>
    </row>
    <row r="5473" spans="1:10" ht="20.100000000000001" customHeight="1" x14ac:dyDescent="0.25">
      <c r="A5473" s="6" t="s">
        <v>1299</v>
      </c>
      <c r="B5473" s="6" t="s">
        <v>1300</v>
      </c>
      <c r="J5473" s="10">
        <v>178025881</v>
      </c>
    </row>
    <row r="5474" spans="1:10" ht="20.100000000000001" customHeight="1" x14ac:dyDescent="0.25">
      <c r="A5474" s="6" t="s">
        <v>1303</v>
      </c>
      <c r="B5474" s="6" t="s">
        <v>7118</v>
      </c>
      <c r="J5474" s="9">
        <v>168896349</v>
      </c>
    </row>
    <row r="5475" spans="1:10" ht="20.100000000000001" customHeight="1" x14ac:dyDescent="0.25">
      <c r="A5475" s="5" t="s">
        <v>1303</v>
      </c>
      <c r="C5475" s="11" t="s">
        <v>9</v>
      </c>
      <c r="D5475" s="11" t="s">
        <v>20</v>
      </c>
      <c r="E5475" s="11" t="s">
        <v>20</v>
      </c>
      <c r="F5475" s="11" t="s">
        <v>1881</v>
      </c>
      <c r="G5475" s="131" t="s">
        <v>21</v>
      </c>
      <c r="H5475" s="131"/>
      <c r="J5475" s="7">
        <v>168896349</v>
      </c>
    </row>
    <row r="5476" spans="1:10" ht="60" customHeight="1" x14ac:dyDescent="0.25">
      <c r="G5476" s="131" t="s">
        <v>4797</v>
      </c>
      <c r="H5476" s="131"/>
    </row>
    <row r="5477" spans="1:10" ht="20.100000000000001" customHeight="1" x14ac:dyDescent="0.25">
      <c r="G5477" s="131" t="s">
        <v>2101</v>
      </c>
      <c r="H5477" s="131"/>
    </row>
    <row r="5478" spans="1:10" ht="20.100000000000001" customHeight="1" x14ac:dyDescent="0.25">
      <c r="A5478" s="6" t="s">
        <v>1316</v>
      </c>
      <c r="B5478" s="6" t="s">
        <v>7122</v>
      </c>
      <c r="J5478" s="8">
        <v>9129532</v>
      </c>
    </row>
    <row r="5479" spans="1:10" ht="20.100000000000001" customHeight="1" x14ac:dyDescent="0.25">
      <c r="A5479" s="5" t="s">
        <v>1316</v>
      </c>
      <c r="C5479" s="11" t="s">
        <v>9</v>
      </c>
      <c r="D5479" s="11" t="s">
        <v>20</v>
      </c>
      <c r="E5479" s="11" t="s">
        <v>20</v>
      </c>
      <c r="F5479" s="11" t="s">
        <v>1881</v>
      </c>
      <c r="G5479" s="131" t="s">
        <v>23</v>
      </c>
      <c r="H5479" s="131"/>
      <c r="J5479" s="7">
        <v>9129532</v>
      </c>
    </row>
    <row r="5480" spans="1:10" ht="30" customHeight="1" x14ac:dyDescent="0.25">
      <c r="G5480" s="131" t="s">
        <v>4798</v>
      </c>
      <c r="H5480" s="131"/>
    </row>
    <row r="5481" spans="1:10" ht="20.100000000000001" customHeight="1" x14ac:dyDescent="0.25">
      <c r="G5481" s="131" t="s">
        <v>2102</v>
      </c>
      <c r="H5481" s="131"/>
    </row>
    <row r="5482" spans="1:10" ht="20.100000000000001" customHeight="1" x14ac:dyDescent="0.25">
      <c r="A5482" s="6" t="s">
        <v>1319</v>
      </c>
      <c r="B5482" s="6" t="s">
        <v>1320</v>
      </c>
      <c r="J5482" s="10">
        <v>174921840</v>
      </c>
    </row>
    <row r="5483" spans="1:10" ht="20.100000000000001" customHeight="1" x14ac:dyDescent="0.25">
      <c r="A5483" s="6" t="s">
        <v>1322</v>
      </c>
      <c r="B5483" s="6" t="s">
        <v>7123</v>
      </c>
      <c r="J5483" s="9">
        <v>92756049</v>
      </c>
    </row>
    <row r="5484" spans="1:10" ht="20.100000000000001" customHeight="1" x14ac:dyDescent="0.25">
      <c r="A5484" s="5" t="s">
        <v>1322</v>
      </c>
      <c r="C5484" s="11" t="s">
        <v>9</v>
      </c>
      <c r="D5484" s="11" t="s">
        <v>20</v>
      </c>
      <c r="E5484" s="11" t="s">
        <v>20</v>
      </c>
      <c r="F5484" s="11" t="s">
        <v>1881</v>
      </c>
      <c r="G5484" s="131" t="s">
        <v>21</v>
      </c>
      <c r="H5484" s="131"/>
      <c r="J5484" s="7">
        <v>92756049</v>
      </c>
    </row>
    <row r="5485" spans="1:10" ht="60" customHeight="1" x14ac:dyDescent="0.25">
      <c r="G5485" s="131" t="s">
        <v>4799</v>
      </c>
      <c r="H5485" s="131"/>
    </row>
    <row r="5486" spans="1:10" ht="20.100000000000001" customHeight="1" x14ac:dyDescent="0.25">
      <c r="G5486" s="131" t="s">
        <v>2101</v>
      </c>
      <c r="H5486" s="131"/>
    </row>
    <row r="5487" spans="1:10" ht="20.100000000000001" customHeight="1" x14ac:dyDescent="0.25">
      <c r="A5487" s="6" t="s">
        <v>1324</v>
      </c>
      <c r="B5487" s="6" t="s">
        <v>7124</v>
      </c>
      <c r="J5487" s="8">
        <v>27388597</v>
      </c>
    </row>
    <row r="5488" spans="1:10" ht="20.100000000000001" customHeight="1" x14ac:dyDescent="0.25">
      <c r="A5488" s="5" t="s">
        <v>1324</v>
      </c>
      <c r="C5488" s="11" t="s">
        <v>9</v>
      </c>
      <c r="D5488" s="11" t="s">
        <v>20</v>
      </c>
      <c r="E5488" s="11" t="s">
        <v>20</v>
      </c>
      <c r="F5488" s="11" t="s">
        <v>1881</v>
      </c>
      <c r="G5488" s="131" t="s">
        <v>21</v>
      </c>
      <c r="H5488" s="131"/>
      <c r="J5488" s="7">
        <v>27388597</v>
      </c>
    </row>
    <row r="5489" spans="1:10" ht="45" customHeight="1" x14ac:dyDescent="0.25">
      <c r="G5489" s="131" t="s">
        <v>4800</v>
      </c>
      <c r="H5489" s="131"/>
    </row>
    <row r="5490" spans="1:10" ht="20.100000000000001" customHeight="1" x14ac:dyDescent="0.25">
      <c r="G5490" s="131" t="s">
        <v>2101</v>
      </c>
      <c r="H5490" s="131"/>
    </row>
    <row r="5491" spans="1:10" ht="20.100000000000001" customHeight="1" x14ac:dyDescent="0.25">
      <c r="A5491" s="6" t="s">
        <v>1326</v>
      </c>
      <c r="B5491" s="6" t="s">
        <v>7125</v>
      </c>
      <c r="J5491" s="8">
        <v>54777194</v>
      </c>
    </row>
    <row r="5492" spans="1:10" ht="20.100000000000001" customHeight="1" x14ac:dyDescent="0.25">
      <c r="A5492" s="5" t="s">
        <v>1326</v>
      </c>
      <c r="C5492" s="11" t="s">
        <v>9</v>
      </c>
      <c r="D5492" s="11" t="s">
        <v>20</v>
      </c>
      <c r="E5492" s="11" t="s">
        <v>20</v>
      </c>
      <c r="F5492" s="11" t="s">
        <v>1881</v>
      </c>
      <c r="G5492" s="131" t="s">
        <v>21</v>
      </c>
      <c r="H5492" s="131"/>
      <c r="J5492" s="7">
        <v>54777194</v>
      </c>
    </row>
    <row r="5493" spans="1:10" ht="45" customHeight="1" x14ac:dyDescent="0.25">
      <c r="G5493" s="131" t="s">
        <v>4801</v>
      </c>
      <c r="H5493" s="131"/>
    </row>
    <row r="5494" spans="1:10" ht="20.100000000000001" customHeight="1" x14ac:dyDescent="0.25">
      <c r="G5494" s="131" t="s">
        <v>2101</v>
      </c>
      <c r="H5494" s="131"/>
    </row>
    <row r="5495" spans="1:10" ht="20.100000000000001" customHeight="1" x14ac:dyDescent="0.25">
      <c r="A5495" s="6" t="s">
        <v>1344</v>
      </c>
      <c r="B5495" s="6" t="s">
        <v>1345</v>
      </c>
      <c r="J5495" s="10">
        <v>2267003933</v>
      </c>
    </row>
    <row r="5496" spans="1:10" ht="20.100000000000001" customHeight="1" x14ac:dyDescent="0.25">
      <c r="A5496" s="6" t="s">
        <v>1239</v>
      </c>
      <c r="B5496" s="6" t="s">
        <v>1360</v>
      </c>
      <c r="J5496" s="9">
        <v>1251643</v>
      </c>
    </row>
    <row r="5497" spans="1:10" ht="20.100000000000001" customHeight="1" x14ac:dyDescent="0.25">
      <c r="A5497" s="5" t="s">
        <v>1367</v>
      </c>
      <c r="C5497" s="11" t="s">
        <v>9</v>
      </c>
      <c r="D5497" s="11" t="s">
        <v>11</v>
      </c>
      <c r="E5497" s="11" t="s">
        <v>20</v>
      </c>
      <c r="F5497" s="11" t="s">
        <v>12</v>
      </c>
      <c r="G5497" s="131" t="s">
        <v>33</v>
      </c>
      <c r="H5497" s="131"/>
      <c r="J5497" s="7">
        <v>150000</v>
      </c>
    </row>
    <row r="5498" spans="1:10" ht="20.100000000000001" customHeight="1" x14ac:dyDescent="0.25">
      <c r="A5498" s="5" t="s">
        <v>1369</v>
      </c>
      <c r="C5498" s="11" t="s">
        <v>9</v>
      </c>
      <c r="D5498" s="11" t="s">
        <v>11</v>
      </c>
      <c r="E5498" s="11" t="s">
        <v>20</v>
      </c>
      <c r="F5498" s="11" t="s">
        <v>12</v>
      </c>
      <c r="G5498" s="131" t="s">
        <v>34</v>
      </c>
      <c r="H5498" s="131"/>
      <c r="J5498" s="7">
        <v>1101643</v>
      </c>
    </row>
    <row r="5499" spans="1:10" ht="20.100000000000001" customHeight="1" x14ac:dyDescent="0.25">
      <c r="A5499" s="6" t="s">
        <v>1249</v>
      </c>
      <c r="B5499" s="6" t="s">
        <v>1373</v>
      </c>
      <c r="J5499" s="8">
        <v>2141282290</v>
      </c>
    </row>
    <row r="5500" spans="1:10" ht="20.100000000000001" customHeight="1" x14ac:dyDescent="0.25">
      <c r="A5500" s="5" t="s">
        <v>1376</v>
      </c>
      <c r="C5500" s="11" t="s">
        <v>9</v>
      </c>
      <c r="D5500" s="11" t="s">
        <v>11</v>
      </c>
      <c r="E5500" s="11" t="s">
        <v>20</v>
      </c>
      <c r="F5500" s="11" t="s">
        <v>12</v>
      </c>
      <c r="G5500" s="131" t="s">
        <v>3480</v>
      </c>
      <c r="H5500" s="131"/>
      <c r="J5500" s="7">
        <v>2000000</v>
      </c>
    </row>
    <row r="5501" spans="1:10" ht="20.100000000000001" customHeight="1" x14ac:dyDescent="0.25">
      <c r="A5501" s="5" t="s">
        <v>1378</v>
      </c>
      <c r="C5501" s="11" t="s">
        <v>9</v>
      </c>
      <c r="D5501" s="11" t="s">
        <v>11</v>
      </c>
      <c r="E5501" s="11" t="s">
        <v>20</v>
      </c>
      <c r="F5501" s="11" t="s">
        <v>12</v>
      </c>
      <c r="G5501" s="131" t="s">
        <v>106</v>
      </c>
      <c r="H5501" s="131"/>
      <c r="J5501" s="7">
        <v>600000</v>
      </c>
    </row>
    <row r="5502" spans="1:10" ht="20.100000000000001" customHeight="1" x14ac:dyDescent="0.25">
      <c r="A5502" s="5" t="s">
        <v>1380</v>
      </c>
      <c r="C5502" s="11" t="s">
        <v>9</v>
      </c>
      <c r="D5502" s="11" t="s">
        <v>11</v>
      </c>
      <c r="E5502" s="11" t="s">
        <v>20</v>
      </c>
      <c r="F5502" s="11" t="s">
        <v>12</v>
      </c>
      <c r="G5502" s="131" t="s">
        <v>1381</v>
      </c>
      <c r="H5502" s="131"/>
      <c r="J5502" s="7">
        <v>200000</v>
      </c>
    </row>
    <row r="5503" spans="1:10" ht="30" customHeight="1" x14ac:dyDescent="0.25">
      <c r="A5503" s="5" t="s">
        <v>1388</v>
      </c>
      <c r="C5503" s="11" t="s">
        <v>9</v>
      </c>
      <c r="D5503" s="11" t="s">
        <v>11</v>
      </c>
      <c r="E5503" s="11" t="s">
        <v>20</v>
      </c>
      <c r="F5503" s="11" t="s">
        <v>12</v>
      </c>
      <c r="G5503" s="131" t="s">
        <v>1389</v>
      </c>
      <c r="H5503" s="131"/>
      <c r="J5503" s="7">
        <v>2115500000</v>
      </c>
    </row>
    <row r="5504" spans="1:10" ht="15" customHeight="1" x14ac:dyDescent="0.25">
      <c r="G5504" s="131" t="s">
        <v>5957</v>
      </c>
      <c r="H5504" s="131"/>
    </row>
    <row r="5505" spans="1:10" ht="20.100000000000001" customHeight="1" x14ac:dyDescent="0.25">
      <c r="A5505" s="5" t="s">
        <v>1391</v>
      </c>
      <c r="C5505" s="11" t="s">
        <v>9</v>
      </c>
      <c r="D5505" s="11" t="s">
        <v>11</v>
      </c>
      <c r="E5505" s="11" t="s">
        <v>20</v>
      </c>
      <c r="F5505" s="11" t="s">
        <v>12</v>
      </c>
      <c r="G5505" s="131" t="s">
        <v>7129</v>
      </c>
      <c r="H5505" s="131"/>
      <c r="J5505" s="7">
        <v>22982290</v>
      </c>
    </row>
    <row r="5506" spans="1:10" ht="20.100000000000001" customHeight="1" x14ac:dyDescent="0.25">
      <c r="A5506" s="6" t="s">
        <v>1393</v>
      </c>
      <c r="B5506" s="6" t="s">
        <v>1394</v>
      </c>
      <c r="J5506" s="8">
        <v>1070000</v>
      </c>
    </row>
    <row r="5507" spans="1:10" ht="20.100000000000001" customHeight="1" x14ac:dyDescent="0.25">
      <c r="A5507" s="5" t="s">
        <v>1411</v>
      </c>
      <c r="C5507" s="11" t="s">
        <v>9</v>
      </c>
      <c r="D5507" s="11" t="s">
        <v>11</v>
      </c>
      <c r="E5507" s="11" t="s">
        <v>20</v>
      </c>
      <c r="F5507" s="11" t="s">
        <v>12</v>
      </c>
      <c r="G5507" s="131" t="s">
        <v>3478</v>
      </c>
      <c r="H5507" s="131"/>
      <c r="J5507" s="7">
        <v>1000000</v>
      </c>
    </row>
    <row r="5508" spans="1:10" ht="60" customHeight="1" x14ac:dyDescent="0.25">
      <c r="G5508" s="131" t="s">
        <v>5958</v>
      </c>
      <c r="H5508" s="131"/>
    </row>
    <row r="5509" spans="1:10" ht="20.100000000000001" customHeight="1" x14ac:dyDescent="0.25">
      <c r="A5509" s="5" t="s">
        <v>1413</v>
      </c>
      <c r="C5509" s="11" t="s">
        <v>9</v>
      </c>
      <c r="D5509" s="11" t="s">
        <v>11</v>
      </c>
      <c r="E5509" s="11" t="s">
        <v>20</v>
      </c>
      <c r="F5509" s="11" t="s">
        <v>12</v>
      </c>
      <c r="G5509" s="131" t="s">
        <v>1414</v>
      </c>
      <c r="H5509" s="131"/>
      <c r="J5509" s="7">
        <v>70000</v>
      </c>
    </row>
    <row r="5510" spans="1:10" ht="15" customHeight="1" x14ac:dyDescent="0.25">
      <c r="G5510" s="131" t="s">
        <v>5959</v>
      </c>
      <c r="H5510" s="131"/>
    </row>
    <row r="5511" spans="1:10" ht="20.100000000000001" customHeight="1" x14ac:dyDescent="0.25">
      <c r="A5511" s="6" t="s">
        <v>1416</v>
      </c>
      <c r="B5511" s="6" t="s">
        <v>1417</v>
      </c>
      <c r="J5511" s="8">
        <v>500000</v>
      </c>
    </row>
    <row r="5512" spans="1:10" ht="20.100000000000001" customHeight="1" x14ac:dyDescent="0.25">
      <c r="A5512" s="5" t="s">
        <v>1422</v>
      </c>
      <c r="C5512" s="11" t="s">
        <v>9</v>
      </c>
      <c r="D5512" s="11" t="s">
        <v>11</v>
      </c>
      <c r="E5512" s="11" t="s">
        <v>20</v>
      </c>
      <c r="F5512" s="11" t="s">
        <v>12</v>
      </c>
      <c r="G5512" s="131" t="s">
        <v>1423</v>
      </c>
      <c r="H5512" s="131"/>
      <c r="J5512" s="7">
        <v>500000</v>
      </c>
    </row>
    <row r="5513" spans="1:10" ht="20.100000000000001" customHeight="1" x14ac:dyDescent="0.25">
      <c r="A5513" s="6" t="s">
        <v>1429</v>
      </c>
      <c r="B5513" s="6" t="s">
        <v>1430</v>
      </c>
      <c r="J5513" s="8">
        <v>2100000</v>
      </c>
    </row>
    <row r="5514" spans="1:10" ht="20.100000000000001" customHeight="1" x14ac:dyDescent="0.25">
      <c r="A5514" s="5" t="s">
        <v>1432</v>
      </c>
      <c r="C5514" s="11" t="s">
        <v>9</v>
      </c>
      <c r="D5514" s="11" t="s">
        <v>11</v>
      </c>
      <c r="E5514" s="11" t="s">
        <v>20</v>
      </c>
      <c r="F5514" s="11" t="s">
        <v>12</v>
      </c>
      <c r="G5514" s="131" t="s">
        <v>7130</v>
      </c>
      <c r="H5514" s="131"/>
      <c r="J5514" s="7">
        <v>2100000</v>
      </c>
    </row>
    <row r="5515" spans="1:10" ht="20.100000000000001" customHeight="1" x14ac:dyDescent="0.25">
      <c r="A5515" s="6" t="s">
        <v>1439</v>
      </c>
      <c r="B5515" s="6" t="s">
        <v>1440</v>
      </c>
      <c r="J5515" s="8">
        <v>1000000</v>
      </c>
    </row>
    <row r="5516" spans="1:10" ht="20.100000000000001" customHeight="1" x14ac:dyDescent="0.25">
      <c r="A5516" s="5" t="s">
        <v>1444</v>
      </c>
      <c r="C5516" s="11" t="s">
        <v>9</v>
      </c>
      <c r="D5516" s="11" t="s">
        <v>11</v>
      </c>
      <c r="E5516" s="11" t="s">
        <v>20</v>
      </c>
      <c r="F5516" s="11" t="s">
        <v>12</v>
      </c>
      <c r="G5516" s="131" t="s">
        <v>3481</v>
      </c>
      <c r="H5516" s="131"/>
      <c r="J5516" s="7">
        <v>1000000</v>
      </c>
    </row>
    <row r="5517" spans="1:10" ht="45" customHeight="1" x14ac:dyDescent="0.25">
      <c r="G5517" s="131" t="s">
        <v>5960</v>
      </c>
      <c r="H5517" s="131"/>
    </row>
    <row r="5518" spans="1:10" ht="20.100000000000001" customHeight="1" x14ac:dyDescent="0.25">
      <c r="A5518" s="6" t="s">
        <v>1449</v>
      </c>
      <c r="B5518" s="6" t="s">
        <v>1450</v>
      </c>
      <c r="J5518" s="8">
        <v>119050000</v>
      </c>
    </row>
    <row r="5519" spans="1:10" ht="20.100000000000001" customHeight="1" x14ac:dyDescent="0.25">
      <c r="A5519" s="5" t="s">
        <v>1453</v>
      </c>
      <c r="C5519" s="11" t="s">
        <v>9</v>
      </c>
      <c r="D5519" s="11" t="s">
        <v>11</v>
      </c>
      <c r="E5519" s="11" t="s">
        <v>20</v>
      </c>
      <c r="F5519" s="11" t="s">
        <v>12</v>
      </c>
      <c r="G5519" s="131" t="s">
        <v>39</v>
      </c>
      <c r="H5519" s="131"/>
      <c r="J5519" s="7">
        <v>1000000</v>
      </c>
    </row>
    <row r="5520" spans="1:10" ht="20.100000000000001" customHeight="1" x14ac:dyDescent="0.25">
      <c r="A5520" s="5" t="s">
        <v>1463</v>
      </c>
      <c r="C5520" s="11" t="s">
        <v>9</v>
      </c>
      <c r="D5520" s="11" t="s">
        <v>11</v>
      </c>
      <c r="E5520" s="11" t="s">
        <v>20</v>
      </c>
      <c r="F5520" s="11" t="s">
        <v>12</v>
      </c>
      <c r="G5520" s="131" t="s">
        <v>1464</v>
      </c>
      <c r="H5520" s="131"/>
      <c r="J5520" s="7">
        <v>1000000</v>
      </c>
    </row>
    <row r="5521" spans="1:10" ht="20.100000000000001" customHeight="1" x14ac:dyDescent="0.25">
      <c r="A5521" s="5" t="s">
        <v>1466</v>
      </c>
      <c r="C5521" s="11" t="s">
        <v>9</v>
      </c>
      <c r="D5521" s="11" t="s">
        <v>11</v>
      </c>
      <c r="E5521" s="11" t="s">
        <v>20</v>
      </c>
      <c r="F5521" s="11" t="s">
        <v>12</v>
      </c>
      <c r="G5521" s="131" t="s">
        <v>1467</v>
      </c>
      <c r="H5521" s="131"/>
      <c r="J5521" s="7">
        <v>600000</v>
      </c>
    </row>
    <row r="5522" spans="1:10" ht="30" customHeight="1" x14ac:dyDescent="0.25">
      <c r="A5522" s="5" t="s">
        <v>1469</v>
      </c>
      <c r="C5522" s="11" t="s">
        <v>9</v>
      </c>
      <c r="D5522" s="11" t="s">
        <v>11</v>
      </c>
      <c r="E5522" s="11" t="s">
        <v>20</v>
      </c>
      <c r="F5522" s="11" t="s">
        <v>12</v>
      </c>
      <c r="G5522" s="131" t="s">
        <v>7132</v>
      </c>
      <c r="H5522" s="131"/>
      <c r="J5522" s="7">
        <v>3100000</v>
      </c>
    </row>
    <row r="5523" spans="1:10" ht="30" customHeight="1" x14ac:dyDescent="0.25">
      <c r="A5523" s="5" t="s">
        <v>1471</v>
      </c>
      <c r="C5523" s="11" t="s">
        <v>9</v>
      </c>
      <c r="D5523" s="11" t="s">
        <v>11</v>
      </c>
      <c r="E5523" s="11" t="s">
        <v>20</v>
      </c>
      <c r="F5523" s="11" t="s">
        <v>12</v>
      </c>
      <c r="G5523" s="131" t="s">
        <v>7133</v>
      </c>
      <c r="H5523" s="131"/>
      <c r="J5523" s="7">
        <v>113350000</v>
      </c>
    </row>
    <row r="5524" spans="1:10" ht="20.100000000000001" customHeight="1" x14ac:dyDescent="0.25">
      <c r="A5524" s="6" t="s">
        <v>1490</v>
      </c>
      <c r="B5524" s="6" t="s">
        <v>1491</v>
      </c>
      <c r="J5524" s="8">
        <v>750000</v>
      </c>
    </row>
    <row r="5525" spans="1:10" ht="20.100000000000001" customHeight="1" x14ac:dyDescent="0.25">
      <c r="A5525" s="5" t="s">
        <v>1503</v>
      </c>
      <c r="C5525" s="11" t="s">
        <v>9</v>
      </c>
      <c r="D5525" s="11" t="s">
        <v>11</v>
      </c>
      <c r="E5525" s="11" t="s">
        <v>20</v>
      </c>
      <c r="F5525" s="11" t="s">
        <v>12</v>
      </c>
      <c r="G5525" s="131" t="s">
        <v>44</v>
      </c>
      <c r="H5525" s="131"/>
      <c r="J5525" s="7">
        <v>500000</v>
      </c>
    </row>
    <row r="5526" spans="1:10" ht="20.100000000000001" customHeight="1" x14ac:dyDescent="0.25">
      <c r="A5526" s="5" t="s">
        <v>1506</v>
      </c>
      <c r="C5526" s="11" t="s">
        <v>9</v>
      </c>
      <c r="D5526" s="11" t="s">
        <v>11</v>
      </c>
      <c r="E5526" s="11" t="s">
        <v>20</v>
      </c>
      <c r="F5526" s="11" t="s">
        <v>12</v>
      </c>
      <c r="G5526" s="131" t="s">
        <v>403</v>
      </c>
      <c r="H5526" s="131"/>
      <c r="J5526" s="7">
        <v>250000</v>
      </c>
    </row>
    <row r="5527" spans="1:10" ht="15" customHeight="1" x14ac:dyDescent="0.25">
      <c r="G5527" s="131" t="s">
        <v>5961</v>
      </c>
      <c r="H5527" s="131"/>
    </row>
    <row r="5528" spans="1:10" ht="20.100000000000001" customHeight="1" x14ac:dyDescent="0.25">
      <c r="A5528" s="6" t="s">
        <v>1508</v>
      </c>
      <c r="B5528" s="6" t="s">
        <v>1509</v>
      </c>
      <c r="J5528" s="10">
        <v>8400000</v>
      </c>
    </row>
    <row r="5529" spans="1:10" ht="20.100000000000001" customHeight="1" x14ac:dyDescent="0.25">
      <c r="A5529" s="6" t="s">
        <v>1256</v>
      </c>
      <c r="B5529" s="6" t="s">
        <v>1511</v>
      </c>
      <c r="J5529" s="9">
        <v>5600000</v>
      </c>
    </row>
    <row r="5530" spans="1:10" ht="20.100000000000001" customHeight="1" x14ac:dyDescent="0.25">
      <c r="A5530" s="5" t="s">
        <v>1513</v>
      </c>
      <c r="C5530" s="11" t="s">
        <v>9</v>
      </c>
      <c r="D5530" s="11" t="s">
        <v>11</v>
      </c>
      <c r="E5530" s="11" t="s">
        <v>20</v>
      </c>
      <c r="F5530" s="11" t="s">
        <v>12</v>
      </c>
      <c r="G5530" s="131" t="s">
        <v>45</v>
      </c>
      <c r="H5530" s="131"/>
      <c r="J5530" s="7">
        <v>350000</v>
      </c>
    </row>
    <row r="5531" spans="1:10" ht="20.100000000000001" customHeight="1" x14ac:dyDescent="0.25">
      <c r="A5531" s="5" t="s">
        <v>1518</v>
      </c>
      <c r="C5531" s="11" t="s">
        <v>9</v>
      </c>
      <c r="D5531" s="11" t="s">
        <v>11</v>
      </c>
      <c r="E5531" s="11" t="s">
        <v>20</v>
      </c>
      <c r="F5531" s="11" t="s">
        <v>12</v>
      </c>
      <c r="G5531" s="131" t="s">
        <v>7135</v>
      </c>
      <c r="H5531" s="131"/>
      <c r="J5531" s="7">
        <v>5250000</v>
      </c>
    </row>
    <row r="5532" spans="1:10" ht="20.100000000000001" customHeight="1" x14ac:dyDescent="0.25">
      <c r="A5532" s="6" t="s">
        <v>1292</v>
      </c>
      <c r="B5532" s="6" t="s">
        <v>1535</v>
      </c>
      <c r="J5532" s="8">
        <v>50000</v>
      </c>
    </row>
    <row r="5533" spans="1:10" ht="30" customHeight="1" x14ac:dyDescent="0.25">
      <c r="A5533" s="5" t="s">
        <v>1544</v>
      </c>
      <c r="C5533" s="11" t="s">
        <v>9</v>
      </c>
      <c r="D5533" s="11" t="s">
        <v>11</v>
      </c>
      <c r="E5533" s="11" t="s">
        <v>20</v>
      </c>
      <c r="F5533" s="11" t="s">
        <v>12</v>
      </c>
      <c r="G5533" s="131" t="s">
        <v>1545</v>
      </c>
      <c r="H5533" s="131"/>
      <c r="J5533" s="7">
        <v>50000</v>
      </c>
    </row>
    <row r="5534" spans="1:10" ht="20.100000000000001" customHeight="1" x14ac:dyDescent="0.25">
      <c r="A5534" s="6" t="s">
        <v>1318</v>
      </c>
      <c r="B5534" s="6" t="s">
        <v>1553</v>
      </c>
      <c r="J5534" s="8">
        <v>1500000</v>
      </c>
    </row>
    <row r="5535" spans="1:10" ht="20.100000000000001" customHeight="1" x14ac:dyDescent="0.25">
      <c r="A5535" s="5" t="s">
        <v>1557</v>
      </c>
      <c r="C5535" s="11" t="s">
        <v>9</v>
      </c>
      <c r="D5535" s="11" t="s">
        <v>11</v>
      </c>
      <c r="E5535" s="11" t="s">
        <v>20</v>
      </c>
      <c r="F5535" s="11" t="s">
        <v>12</v>
      </c>
      <c r="G5535" s="131" t="s">
        <v>51</v>
      </c>
      <c r="H5535" s="131"/>
      <c r="J5535" s="7">
        <v>1500000</v>
      </c>
    </row>
    <row r="5536" spans="1:10" ht="20.100000000000001" customHeight="1" x14ac:dyDescent="0.25">
      <c r="A5536" s="6" t="s">
        <v>1572</v>
      </c>
      <c r="B5536" s="6" t="s">
        <v>1573</v>
      </c>
      <c r="J5536" s="8">
        <v>1250000</v>
      </c>
    </row>
    <row r="5537" spans="1:10" ht="20.100000000000001" customHeight="1" x14ac:dyDescent="0.25">
      <c r="A5537" s="5" t="s">
        <v>1574</v>
      </c>
      <c r="C5537" s="11" t="s">
        <v>9</v>
      </c>
      <c r="D5537" s="11" t="s">
        <v>11</v>
      </c>
      <c r="E5537" s="11" t="s">
        <v>20</v>
      </c>
      <c r="F5537" s="11" t="s">
        <v>12</v>
      </c>
      <c r="G5537" s="131" t="s">
        <v>1575</v>
      </c>
      <c r="H5537" s="131"/>
      <c r="J5537" s="7">
        <v>500000</v>
      </c>
    </row>
    <row r="5538" spans="1:10" ht="20.100000000000001" customHeight="1" x14ac:dyDescent="0.25">
      <c r="A5538" s="5" t="s">
        <v>1580</v>
      </c>
      <c r="C5538" s="11" t="s">
        <v>9</v>
      </c>
      <c r="D5538" s="11" t="s">
        <v>11</v>
      </c>
      <c r="E5538" s="11" t="s">
        <v>20</v>
      </c>
      <c r="F5538" s="11" t="s">
        <v>12</v>
      </c>
      <c r="G5538" s="131" t="s">
        <v>1581</v>
      </c>
      <c r="H5538" s="131"/>
      <c r="J5538" s="7">
        <v>500000</v>
      </c>
    </row>
    <row r="5539" spans="1:10" ht="20.100000000000001" customHeight="1" x14ac:dyDescent="0.25">
      <c r="A5539" s="5" t="s">
        <v>1584</v>
      </c>
      <c r="C5539" s="11" t="s">
        <v>9</v>
      </c>
      <c r="D5539" s="11" t="s">
        <v>11</v>
      </c>
      <c r="E5539" s="11" t="s">
        <v>20</v>
      </c>
      <c r="F5539" s="11" t="s">
        <v>12</v>
      </c>
      <c r="G5539" s="131" t="s">
        <v>1585</v>
      </c>
      <c r="H5539" s="131"/>
      <c r="J5539" s="7">
        <v>250000</v>
      </c>
    </row>
    <row r="5540" spans="1:10" ht="20.100000000000001" customHeight="1" x14ac:dyDescent="0.25">
      <c r="A5540" s="6" t="s">
        <v>1714</v>
      </c>
      <c r="B5540" s="6" t="s">
        <v>1715</v>
      </c>
      <c r="J5540" s="10">
        <v>5715000</v>
      </c>
    </row>
    <row r="5541" spans="1:10" ht="20.100000000000001" customHeight="1" x14ac:dyDescent="0.25">
      <c r="A5541" s="6" t="s">
        <v>1716</v>
      </c>
      <c r="B5541" s="6" t="s">
        <v>1717</v>
      </c>
      <c r="J5541" s="9">
        <v>5715000</v>
      </c>
    </row>
    <row r="5542" spans="1:10" ht="20.100000000000001" customHeight="1" x14ac:dyDescent="0.25">
      <c r="A5542" s="5" t="s">
        <v>1721</v>
      </c>
      <c r="C5542" s="11" t="s">
        <v>16</v>
      </c>
      <c r="D5542" s="11" t="s">
        <v>53</v>
      </c>
      <c r="E5542" s="11" t="s">
        <v>20</v>
      </c>
      <c r="F5542" s="11" t="s">
        <v>12</v>
      </c>
      <c r="G5542" s="131" t="s">
        <v>1722</v>
      </c>
      <c r="H5542" s="131"/>
      <c r="J5542" s="7">
        <v>2000000</v>
      </c>
    </row>
    <row r="5543" spans="1:10" ht="20.100000000000001" customHeight="1" x14ac:dyDescent="0.25">
      <c r="A5543" s="5" t="s">
        <v>1723</v>
      </c>
      <c r="C5543" s="11" t="s">
        <v>16</v>
      </c>
      <c r="D5543" s="11" t="s">
        <v>53</v>
      </c>
      <c r="E5543" s="11" t="s">
        <v>20</v>
      </c>
      <c r="F5543" s="11" t="s">
        <v>12</v>
      </c>
      <c r="G5543" s="131" t="s">
        <v>55</v>
      </c>
      <c r="H5543" s="131"/>
      <c r="J5543" s="7">
        <v>2215000</v>
      </c>
    </row>
    <row r="5544" spans="1:10" ht="20.100000000000001" customHeight="1" x14ac:dyDescent="0.25">
      <c r="A5544" s="5" t="s">
        <v>1724</v>
      </c>
      <c r="C5544" s="11" t="s">
        <v>16</v>
      </c>
      <c r="D5544" s="11" t="s">
        <v>53</v>
      </c>
      <c r="E5544" s="11" t="s">
        <v>20</v>
      </c>
      <c r="F5544" s="11" t="s">
        <v>12</v>
      </c>
      <c r="G5544" s="131" t="s">
        <v>7146</v>
      </c>
      <c r="H5544" s="131"/>
      <c r="J5544" s="7">
        <v>1000000</v>
      </c>
    </row>
    <row r="5545" spans="1:10" ht="20.100000000000001" customHeight="1" x14ac:dyDescent="0.25">
      <c r="A5545" s="5" t="s">
        <v>1729</v>
      </c>
      <c r="C5545" s="11" t="s">
        <v>16</v>
      </c>
      <c r="D5545" s="11" t="s">
        <v>53</v>
      </c>
      <c r="E5545" s="11" t="s">
        <v>20</v>
      </c>
      <c r="F5545" s="11" t="s">
        <v>12</v>
      </c>
      <c r="G5545" s="131" t="s">
        <v>7147</v>
      </c>
      <c r="H5545" s="131"/>
      <c r="J5545" s="7">
        <v>500000</v>
      </c>
    </row>
    <row r="5546" spans="1:10" ht="20.100000000000001" customHeight="1" x14ac:dyDescent="0.25">
      <c r="A5546" s="6" t="s">
        <v>1759</v>
      </c>
      <c r="B5546" s="6" t="s">
        <v>1760</v>
      </c>
      <c r="J5546" s="10">
        <v>110895210</v>
      </c>
    </row>
    <row r="5547" spans="1:10" ht="20.100000000000001" customHeight="1" x14ac:dyDescent="0.25">
      <c r="A5547" s="6" t="s">
        <v>1761</v>
      </c>
      <c r="B5547" s="6" t="s">
        <v>1762</v>
      </c>
      <c r="J5547" s="12">
        <v>15155024</v>
      </c>
    </row>
    <row r="5548" spans="1:10" ht="20.100000000000001" customHeight="1" x14ac:dyDescent="0.25">
      <c r="A5548" s="6" t="s">
        <v>1767</v>
      </c>
      <c r="B5548" s="6" t="s">
        <v>7149</v>
      </c>
      <c r="J5548" s="9">
        <v>15155024</v>
      </c>
    </row>
    <row r="5549" spans="1:10" ht="20.100000000000001" customHeight="1" x14ac:dyDescent="0.25">
      <c r="A5549" s="5" t="s">
        <v>1767</v>
      </c>
      <c r="C5549" s="11" t="s">
        <v>9</v>
      </c>
      <c r="D5549" s="11" t="s">
        <v>41</v>
      </c>
      <c r="E5549" s="11" t="s">
        <v>20</v>
      </c>
      <c r="F5549" s="11" t="s">
        <v>1881</v>
      </c>
      <c r="G5549" s="131" t="s">
        <v>21</v>
      </c>
      <c r="H5549" s="131"/>
      <c r="J5549" s="7">
        <v>10590258</v>
      </c>
    </row>
    <row r="5550" spans="1:10" ht="60" customHeight="1" x14ac:dyDescent="0.25">
      <c r="G5550" s="131" t="s">
        <v>4802</v>
      </c>
      <c r="H5550" s="131"/>
    </row>
    <row r="5551" spans="1:10" ht="20.100000000000001" customHeight="1" x14ac:dyDescent="0.25">
      <c r="G5551" s="131" t="s">
        <v>2101</v>
      </c>
      <c r="H5551" s="131"/>
    </row>
    <row r="5552" spans="1:10" ht="20.100000000000001" customHeight="1" x14ac:dyDescent="0.25">
      <c r="A5552" s="5" t="s">
        <v>1767</v>
      </c>
      <c r="C5552" s="11" t="s">
        <v>9</v>
      </c>
      <c r="D5552" s="11" t="s">
        <v>41</v>
      </c>
      <c r="E5552" s="11" t="s">
        <v>20</v>
      </c>
      <c r="F5552" s="11" t="s">
        <v>1278</v>
      </c>
      <c r="G5552" s="131" t="s">
        <v>21</v>
      </c>
      <c r="H5552" s="131"/>
      <c r="J5552" s="7">
        <v>4564766</v>
      </c>
    </row>
    <row r="5553" spans="1:10" ht="60" customHeight="1" x14ac:dyDescent="0.25">
      <c r="G5553" s="131" t="s">
        <v>4803</v>
      </c>
      <c r="H5553" s="131"/>
    </row>
    <row r="5554" spans="1:10" ht="20.100000000000001" customHeight="1" x14ac:dyDescent="0.25">
      <c r="G5554" s="131" t="s">
        <v>2101</v>
      </c>
      <c r="H5554" s="131"/>
    </row>
    <row r="5555" spans="1:10" ht="20.100000000000001" customHeight="1" x14ac:dyDescent="0.25">
      <c r="A5555" s="6" t="s">
        <v>1784</v>
      </c>
      <c r="B5555" s="6" t="s">
        <v>1785</v>
      </c>
      <c r="J5555" s="8">
        <v>95740186</v>
      </c>
    </row>
    <row r="5556" spans="1:10" ht="20.100000000000001" customHeight="1" x14ac:dyDescent="0.25">
      <c r="A5556" s="5" t="s">
        <v>1786</v>
      </c>
      <c r="C5556" s="11" t="s">
        <v>9</v>
      </c>
      <c r="D5556" s="11" t="s">
        <v>59</v>
      </c>
      <c r="E5556" s="11" t="s">
        <v>20</v>
      </c>
      <c r="F5556" s="11" t="s">
        <v>12</v>
      </c>
      <c r="G5556" s="131" t="s">
        <v>61</v>
      </c>
      <c r="H5556" s="131"/>
      <c r="J5556" s="7">
        <v>85740186</v>
      </c>
    </row>
    <row r="5557" spans="1:10" ht="20.100000000000001" customHeight="1" x14ac:dyDescent="0.25">
      <c r="A5557" s="5" t="s">
        <v>1792</v>
      </c>
      <c r="C5557" s="11" t="s">
        <v>9</v>
      </c>
      <c r="D5557" s="11" t="s">
        <v>59</v>
      </c>
      <c r="E5557" s="11" t="s">
        <v>20</v>
      </c>
      <c r="F5557" s="11" t="s">
        <v>12</v>
      </c>
      <c r="G5557" s="131" t="s">
        <v>7156</v>
      </c>
      <c r="H5557" s="131"/>
      <c r="J5557" s="7">
        <v>10000000</v>
      </c>
    </row>
    <row r="5558" spans="1:10" ht="30" customHeight="1" x14ac:dyDescent="0.25">
      <c r="G5558" s="131" t="s">
        <v>5929</v>
      </c>
      <c r="H5558" s="131"/>
    </row>
    <row r="5560" spans="1:10" x14ac:dyDescent="0.25">
      <c r="A5560" s="13" t="s">
        <v>4924</v>
      </c>
    </row>
    <row r="5562" spans="1:10" x14ac:dyDescent="0.25">
      <c r="A5562" s="132" t="s">
        <v>2092</v>
      </c>
      <c r="B5562" s="132"/>
      <c r="C5562" s="132"/>
      <c r="D5562" s="132"/>
      <c r="E5562" s="132"/>
      <c r="F5562" s="132"/>
      <c r="G5562" s="132"/>
      <c r="H5562" s="132"/>
      <c r="I5562" s="132"/>
      <c r="J5562" s="132"/>
    </row>
    <row r="5564" spans="1:10" x14ac:dyDescent="0.25">
      <c r="D5564" s="6" t="s">
        <v>2140</v>
      </c>
      <c r="E5564" s="6" t="s">
        <v>2100</v>
      </c>
    </row>
    <row r="5565" spans="1:10" ht="15.75" thickBot="1" x14ac:dyDescent="0.3">
      <c r="F5565" s="6" t="s">
        <v>2103</v>
      </c>
      <c r="J5565" s="14">
        <v>2462400335</v>
      </c>
    </row>
    <row r="5566" spans="1:10" x14ac:dyDescent="0.25">
      <c r="D5566" s="5" t="s">
        <v>9</v>
      </c>
      <c r="E5566" s="5" t="s">
        <v>2139</v>
      </c>
      <c r="J5566" s="7">
        <v>2346454737</v>
      </c>
    </row>
    <row r="5567" spans="1:10" x14ac:dyDescent="0.25">
      <c r="D5567" s="5" t="s">
        <v>16</v>
      </c>
      <c r="E5567" s="5" t="s">
        <v>2145</v>
      </c>
      <c r="J5567" s="7">
        <v>115945598</v>
      </c>
    </row>
    <row r="5570" spans="1:10" x14ac:dyDescent="0.25">
      <c r="A5570" s="132" t="s">
        <v>2091</v>
      </c>
      <c r="B5570" s="132"/>
      <c r="C5570" s="132"/>
      <c r="D5570" s="132"/>
      <c r="E5570" s="132"/>
      <c r="F5570" s="132"/>
      <c r="G5570" s="132"/>
      <c r="H5570" s="132"/>
      <c r="I5570" s="132"/>
      <c r="J5570" s="132"/>
    </row>
    <row r="5571" spans="1:10" x14ac:dyDescent="0.25">
      <c r="A5571" s="86" t="s">
        <v>2097</v>
      </c>
      <c r="C5571" s="86" t="s">
        <v>2098</v>
      </c>
      <c r="D5571" s="86" t="s">
        <v>3</v>
      </c>
      <c r="E5571" s="86" t="s">
        <v>2099</v>
      </c>
      <c r="F5571" s="86" t="s">
        <v>1880</v>
      </c>
      <c r="G5571" s="6" t="s">
        <v>2100</v>
      </c>
      <c r="J5571" s="86" t="s">
        <v>8713</v>
      </c>
    </row>
    <row r="5573" spans="1:10" ht="15.75" thickBot="1" x14ac:dyDescent="0.3">
      <c r="G5573" s="13" t="s">
        <v>2103</v>
      </c>
      <c r="J5573" s="14">
        <v>2462400335</v>
      </c>
    </row>
    <row r="5574" spans="1:10" ht="20.100000000000001" customHeight="1" x14ac:dyDescent="0.25">
      <c r="A5574" s="6" t="s">
        <v>1232</v>
      </c>
      <c r="B5574" s="6" t="s">
        <v>1233</v>
      </c>
      <c r="J5574" s="10">
        <v>1770240184</v>
      </c>
    </row>
    <row r="5575" spans="1:10" ht="20.100000000000001" customHeight="1" x14ac:dyDescent="0.25">
      <c r="A5575" s="6" t="s">
        <v>9</v>
      </c>
      <c r="B5575" s="6" t="s">
        <v>1237</v>
      </c>
      <c r="J5575" s="9">
        <v>648389924</v>
      </c>
    </row>
    <row r="5576" spans="1:10" ht="20.100000000000001" customHeight="1" x14ac:dyDescent="0.25">
      <c r="A5576" s="5" t="s">
        <v>1240</v>
      </c>
      <c r="C5576" s="11" t="s">
        <v>9</v>
      </c>
      <c r="D5576" s="11" t="s">
        <v>10</v>
      </c>
      <c r="E5576" s="11" t="s">
        <v>20</v>
      </c>
      <c r="F5576" s="11" t="s">
        <v>12</v>
      </c>
      <c r="G5576" s="131" t="s">
        <v>7116</v>
      </c>
      <c r="H5576" s="131"/>
      <c r="J5576" s="7">
        <v>641281147</v>
      </c>
    </row>
    <row r="5577" spans="1:10" ht="20.100000000000001" customHeight="1" x14ac:dyDescent="0.25">
      <c r="A5577" s="5" t="s">
        <v>1247</v>
      </c>
      <c r="C5577" s="11" t="s">
        <v>9</v>
      </c>
      <c r="D5577" s="11" t="s">
        <v>10</v>
      </c>
      <c r="E5577" s="11" t="s">
        <v>20</v>
      </c>
      <c r="F5577" s="11" t="s">
        <v>12</v>
      </c>
      <c r="G5577" s="131" t="s">
        <v>449</v>
      </c>
      <c r="H5577" s="131"/>
      <c r="J5577" s="7">
        <v>7108777</v>
      </c>
    </row>
    <row r="5578" spans="1:10" ht="20.100000000000001" customHeight="1" x14ac:dyDescent="0.25">
      <c r="A5578" s="6" t="s">
        <v>1257</v>
      </c>
      <c r="B5578" s="6" t="s">
        <v>1258</v>
      </c>
      <c r="J5578" s="8">
        <v>7802000</v>
      </c>
    </row>
    <row r="5579" spans="1:10" ht="20.100000000000001" customHeight="1" x14ac:dyDescent="0.25">
      <c r="A5579" s="5" t="s">
        <v>1261</v>
      </c>
      <c r="C5579" s="11" t="s">
        <v>9</v>
      </c>
      <c r="D5579" s="11" t="s">
        <v>10</v>
      </c>
      <c r="E5579" s="11" t="s">
        <v>20</v>
      </c>
      <c r="F5579" s="11" t="s">
        <v>12</v>
      </c>
      <c r="G5579" s="131" t="s">
        <v>13</v>
      </c>
      <c r="H5579" s="131"/>
      <c r="J5579" s="7">
        <v>7302000</v>
      </c>
    </row>
    <row r="5580" spans="1:10" ht="20.100000000000001" customHeight="1" x14ac:dyDescent="0.25">
      <c r="A5580" s="5" t="s">
        <v>1265</v>
      </c>
      <c r="C5580" s="11" t="s">
        <v>9</v>
      </c>
      <c r="D5580" s="11" t="s">
        <v>10</v>
      </c>
      <c r="E5580" s="11" t="s">
        <v>20</v>
      </c>
      <c r="F5580" s="11" t="s">
        <v>12</v>
      </c>
      <c r="G5580" s="131" t="s">
        <v>14</v>
      </c>
      <c r="H5580" s="131"/>
      <c r="J5580" s="7">
        <v>500000</v>
      </c>
    </row>
    <row r="5581" spans="1:10" ht="20.100000000000001" customHeight="1" x14ac:dyDescent="0.25">
      <c r="A5581" s="6" t="s">
        <v>1279</v>
      </c>
      <c r="B5581" s="6" t="s">
        <v>1280</v>
      </c>
      <c r="J5581" s="8">
        <v>845100850</v>
      </c>
    </row>
    <row r="5582" spans="1:10" ht="20.100000000000001" customHeight="1" x14ac:dyDescent="0.25">
      <c r="A5582" s="5" t="s">
        <v>1282</v>
      </c>
      <c r="C5582" s="11" t="s">
        <v>9</v>
      </c>
      <c r="D5582" s="11" t="s">
        <v>10</v>
      </c>
      <c r="E5582" s="11" t="s">
        <v>20</v>
      </c>
      <c r="F5582" s="11" t="s">
        <v>12</v>
      </c>
      <c r="G5582" s="131" t="s">
        <v>1283</v>
      </c>
      <c r="H5582" s="131"/>
      <c r="J5582" s="7">
        <v>214781990</v>
      </c>
    </row>
    <row r="5583" spans="1:10" ht="20.100000000000001" customHeight="1" x14ac:dyDescent="0.25">
      <c r="A5583" s="5" t="s">
        <v>1286</v>
      </c>
      <c r="C5583" s="11" t="s">
        <v>9</v>
      </c>
      <c r="D5583" s="11" t="s">
        <v>10</v>
      </c>
      <c r="E5583" s="11" t="s">
        <v>20</v>
      </c>
      <c r="F5583" s="11" t="s">
        <v>12</v>
      </c>
      <c r="G5583" s="131" t="s">
        <v>1287</v>
      </c>
      <c r="H5583" s="131"/>
      <c r="J5583" s="7">
        <v>330286631</v>
      </c>
    </row>
    <row r="5584" spans="1:10" ht="20.100000000000001" customHeight="1" x14ac:dyDescent="0.25">
      <c r="A5584" s="5" t="s">
        <v>1290</v>
      </c>
      <c r="C5584" s="11" t="s">
        <v>16</v>
      </c>
      <c r="D5584" s="11" t="s">
        <v>10</v>
      </c>
      <c r="E5584" s="11" t="s">
        <v>20</v>
      </c>
      <c r="F5584" s="11" t="s">
        <v>12</v>
      </c>
      <c r="G5584" s="131" t="s">
        <v>17</v>
      </c>
      <c r="H5584" s="131"/>
      <c r="J5584" s="7">
        <v>115945598</v>
      </c>
    </row>
    <row r="5585" spans="1:10" ht="20.100000000000001" customHeight="1" x14ac:dyDescent="0.25">
      <c r="A5585" s="5" t="s">
        <v>1293</v>
      </c>
      <c r="C5585" s="11" t="s">
        <v>9</v>
      </c>
      <c r="D5585" s="11" t="s">
        <v>10</v>
      </c>
      <c r="E5585" s="11" t="s">
        <v>20</v>
      </c>
      <c r="F5585" s="11" t="s">
        <v>12</v>
      </c>
      <c r="G5585" s="131" t="s">
        <v>18</v>
      </c>
      <c r="H5585" s="131"/>
      <c r="J5585" s="7">
        <v>99616337</v>
      </c>
    </row>
    <row r="5586" spans="1:10" ht="20.100000000000001" customHeight="1" x14ac:dyDescent="0.25">
      <c r="A5586" s="5" t="s">
        <v>1296</v>
      </c>
      <c r="C5586" s="11" t="s">
        <v>9</v>
      </c>
      <c r="D5586" s="11" t="s">
        <v>10</v>
      </c>
      <c r="E5586" s="11" t="s">
        <v>20</v>
      </c>
      <c r="F5586" s="11" t="s">
        <v>12</v>
      </c>
      <c r="G5586" s="131" t="s">
        <v>19</v>
      </c>
      <c r="H5586" s="131"/>
      <c r="J5586" s="7">
        <v>84470294</v>
      </c>
    </row>
    <row r="5587" spans="1:10" ht="20.100000000000001" customHeight="1" x14ac:dyDescent="0.25">
      <c r="A5587" s="6" t="s">
        <v>1299</v>
      </c>
      <c r="B5587" s="6" t="s">
        <v>1300</v>
      </c>
      <c r="J5587" s="10">
        <v>135656350</v>
      </c>
    </row>
    <row r="5588" spans="1:10" ht="20.100000000000001" customHeight="1" x14ac:dyDescent="0.25">
      <c r="A5588" s="6" t="s">
        <v>1303</v>
      </c>
      <c r="B5588" s="6" t="s">
        <v>7118</v>
      </c>
      <c r="J5588" s="9">
        <v>128699614</v>
      </c>
    </row>
    <row r="5589" spans="1:10" ht="20.100000000000001" customHeight="1" x14ac:dyDescent="0.25">
      <c r="A5589" s="5" t="s">
        <v>1303</v>
      </c>
      <c r="C5589" s="11" t="s">
        <v>9</v>
      </c>
      <c r="D5589" s="11" t="s">
        <v>20</v>
      </c>
      <c r="E5589" s="11" t="s">
        <v>20</v>
      </c>
      <c r="F5589" s="11" t="s">
        <v>1881</v>
      </c>
      <c r="G5589" s="131" t="s">
        <v>21</v>
      </c>
      <c r="H5589" s="131"/>
      <c r="J5589" s="7">
        <v>128699614</v>
      </c>
    </row>
    <row r="5590" spans="1:10" ht="60" customHeight="1" x14ac:dyDescent="0.25">
      <c r="G5590" s="131" t="s">
        <v>4797</v>
      </c>
      <c r="H5590" s="131"/>
    </row>
    <row r="5591" spans="1:10" ht="20.100000000000001" customHeight="1" x14ac:dyDescent="0.25">
      <c r="G5591" s="131" t="s">
        <v>2101</v>
      </c>
      <c r="H5591" s="131"/>
    </row>
    <row r="5592" spans="1:10" ht="20.100000000000001" customHeight="1" x14ac:dyDescent="0.25">
      <c r="A5592" s="6" t="s">
        <v>1316</v>
      </c>
      <c r="B5592" s="6" t="s">
        <v>7122</v>
      </c>
      <c r="J5592" s="8">
        <v>6956736</v>
      </c>
    </row>
    <row r="5593" spans="1:10" ht="20.100000000000001" customHeight="1" x14ac:dyDescent="0.25">
      <c r="A5593" s="5" t="s">
        <v>1316</v>
      </c>
      <c r="C5593" s="11" t="s">
        <v>9</v>
      </c>
      <c r="D5593" s="11" t="s">
        <v>20</v>
      </c>
      <c r="E5593" s="11" t="s">
        <v>20</v>
      </c>
      <c r="F5593" s="11" t="s">
        <v>1881</v>
      </c>
      <c r="G5593" s="131" t="s">
        <v>23</v>
      </c>
      <c r="H5593" s="131"/>
      <c r="J5593" s="7">
        <v>6956736</v>
      </c>
    </row>
    <row r="5594" spans="1:10" ht="30" customHeight="1" x14ac:dyDescent="0.25">
      <c r="G5594" s="131" t="s">
        <v>4798</v>
      </c>
      <c r="H5594" s="131"/>
    </row>
    <row r="5595" spans="1:10" ht="20.100000000000001" customHeight="1" x14ac:dyDescent="0.25">
      <c r="G5595" s="131" t="s">
        <v>2102</v>
      </c>
      <c r="H5595" s="131"/>
    </row>
    <row r="5596" spans="1:10" ht="20.100000000000001" customHeight="1" x14ac:dyDescent="0.25">
      <c r="A5596" s="6" t="s">
        <v>1319</v>
      </c>
      <c r="B5596" s="6" t="s">
        <v>1320</v>
      </c>
      <c r="J5596" s="10">
        <v>133291060</v>
      </c>
    </row>
    <row r="5597" spans="1:10" ht="20.100000000000001" customHeight="1" x14ac:dyDescent="0.25">
      <c r="A5597" s="6" t="s">
        <v>1322</v>
      </c>
      <c r="B5597" s="6" t="s">
        <v>7123</v>
      </c>
      <c r="J5597" s="9">
        <v>70680437</v>
      </c>
    </row>
    <row r="5598" spans="1:10" ht="20.100000000000001" customHeight="1" x14ac:dyDescent="0.25">
      <c r="A5598" s="5" t="s">
        <v>1322</v>
      </c>
      <c r="C5598" s="11" t="s">
        <v>9</v>
      </c>
      <c r="D5598" s="11" t="s">
        <v>20</v>
      </c>
      <c r="E5598" s="11" t="s">
        <v>20</v>
      </c>
      <c r="F5598" s="11" t="s">
        <v>1881</v>
      </c>
      <c r="G5598" s="131" t="s">
        <v>21</v>
      </c>
      <c r="H5598" s="131"/>
      <c r="J5598" s="7">
        <v>70680437</v>
      </c>
    </row>
    <row r="5599" spans="1:10" ht="60" customHeight="1" x14ac:dyDescent="0.25">
      <c r="G5599" s="131" t="s">
        <v>4799</v>
      </c>
      <c r="H5599" s="131"/>
    </row>
    <row r="5600" spans="1:10" ht="20.100000000000001" customHeight="1" x14ac:dyDescent="0.25">
      <c r="G5600" s="131" t="s">
        <v>2101</v>
      </c>
      <c r="H5600" s="131"/>
    </row>
    <row r="5601" spans="1:10" ht="20.100000000000001" customHeight="1" x14ac:dyDescent="0.25">
      <c r="A5601" s="6" t="s">
        <v>1324</v>
      </c>
      <c r="B5601" s="6" t="s">
        <v>7124</v>
      </c>
      <c r="J5601" s="8">
        <v>20870208</v>
      </c>
    </row>
    <row r="5602" spans="1:10" ht="20.100000000000001" customHeight="1" x14ac:dyDescent="0.25">
      <c r="A5602" s="5" t="s">
        <v>1324</v>
      </c>
      <c r="C5602" s="11" t="s">
        <v>9</v>
      </c>
      <c r="D5602" s="11" t="s">
        <v>20</v>
      </c>
      <c r="E5602" s="11" t="s">
        <v>20</v>
      </c>
      <c r="F5602" s="11" t="s">
        <v>1881</v>
      </c>
      <c r="G5602" s="131" t="s">
        <v>21</v>
      </c>
      <c r="H5602" s="131"/>
      <c r="J5602" s="7">
        <v>20870208</v>
      </c>
    </row>
    <row r="5603" spans="1:10" ht="45" customHeight="1" x14ac:dyDescent="0.25">
      <c r="G5603" s="131" t="s">
        <v>4800</v>
      </c>
      <c r="H5603" s="131"/>
    </row>
    <row r="5604" spans="1:10" ht="20.100000000000001" customHeight="1" x14ac:dyDescent="0.25">
      <c r="G5604" s="131" t="s">
        <v>2101</v>
      </c>
      <c r="H5604" s="131"/>
    </row>
    <row r="5605" spans="1:10" ht="20.100000000000001" customHeight="1" x14ac:dyDescent="0.25">
      <c r="A5605" s="6" t="s">
        <v>1326</v>
      </c>
      <c r="B5605" s="6" t="s">
        <v>7125</v>
      </c>
      <c r="J5605" s="8">
        <v>41740415</v>
      </c>
    </row>
    <row r="5606" spans="1:10" ht="20.100000000000001" customHeight="1" x14ac:dyDescent="0.25">
      <c r="A5606" s="5" t="s">
        <v>1326</v>
      </c>
      <c r="C5606" s="11" t="s">
        <v>9</v>
      </c>
      <c r="D5606" s="11" t="s">
        <v>20</v>
      </c>
      <c r="E5606" s="11" t="s">
        <v>20</v>
      </c>
      <c r="F5606" s="11" t="s">
        <v>1881</v>
      </c>
      <c r="G5606" s="131" t="s">
        <v>21</v>
      </c>
      <c r="H5606" s="131"/>
      <c r="J5606" s="7">
        <v>41740415</v>
      </c>
    </row>
    <row r="5607" spans="1:10" ht="45" customHeight="1" x14ac:dyDescent="0.25">
      <c r="G5607" s="131" t="s">
        <v>4801</v>
      </c>
      <c r="H5607" s="131"/>
    </row>
    <row r="5608" spans="1:10" ht="20.100000000000001" customHeight="1" x14ac:dyDescent="0.25">
      <c r="G5608" s="131" t="s">
        <v>2101</v>
      </c>
      <c r="H5608" s="131"/>
    </row>
    <row r="5609" spans="1:10" ht="20.100000000000001" customHeight="1" x14ac:dyDescent="0.25">
      <c r="A5609" s="6" t="s">
        <v>1344</v>
      </c>
      <c r="B5609" s="6" t="s">
        <v>1345</v>
      </c>
      <c r="J5609" s="10">
        <v>597337472</v>
      </c>
    </row>
    <row r="5610" spans="1:10" ht="20.100000000000001" customHeight="1" x14ac:dyDescent="0.25">
      <c r="A5610" s="6" t="s">
        <v>1231</v>
      </c>
      <c r="B5610" s="6" t="s">
        <v>3252</v>
      </c>
      <c r="J5610" s="9">
        <v>507957345</v>
      </c>
    </row>
    <row r="5611" spans="1:10" ht="20.100000000000001" customHeight="1" x14ac:dyDescent="0.25">
      <c r="A5611" s="5" t="s">
        <v>1349</v>
      </c>
      <c r="C5611" s="11" t="s">
        <v>9</v>
      </c>
      <c r="D5611" s="11" t="s">
        <v>11</v>
      </c>
      <c r="E5611" s="11" t="s">
        <v>20</v>
      </c>
      <c r="F5611" s="11" t="s">
        <v>12</v>
      </c>
      <c r="G5611" s="131" t="s">
        <v>30</v>
      </c>
      <c r="H5611" s="131"/>
      <c r="J5611" s="7">
        <v>507957345</v>
      </c>
    </row>
    <row r="5612" spans="1:10" ht="20.100000000000001" customHeight="1" x14ac:dyDescent="0.25">
      <c r="A5612" s="6" t="s">
        <v>1239</v>
      </c>
      <c r="B5612" s="6" t="s">
        <v>1360</v>
      </c>
      <c r="J5612" s="8">
        <v>36400239</v>
      </c>
    </row>
    <row r="5613" spans="1:10" ht="20.100000000000001" customHeight="1" x14ac:dyDescent="0.25">
      <c r="A5613" s="5" t="s">
        <v>1361</v>
      </c>
      <c r="C5613" s="11" t="s">
        <v>9</v>
      </c>
      <c r="D5613" s="11" t="s">
        <v>11</v>
      </c>
      <c r="E5613" s="11" t="s">
        <v>20</v>
      </c>
      <c r="F5613" s="11" t="s">
        <v>12</v>
      </c>
      <c r="G5613" s="131" t="s">
        <v>7127</v>
      </c>
      <c r="H5613" s="131"/>
      <c r="J5613" s="7">
        <v>5672899</v>
      </c>
    </row>
    <row r="5614" spans="1:10" ht="20.100000000000001" customHeight="1" x14ac:dyDescent="0.25">
      <c r="A5614" s="5" t="s">
        <v>1364</v>
      </c>
      <c r="C5614" s="11" t="s">
        <v>9</v>
      </c>
      <c r="D5614" s="11" t="s">
        <v>11</v>
      </c>
      <c r="E5614" s="11" t="s">
        <v>20</v>
      </c>
      <c r="F5614" s="11" t="s">
        <v>12</v>
      </c>
      <c r="G5614" s="131" t="s">
        <v>1365</v>
      </c>
      <c r="H5614" s="131"/>
      <c r="J5614" s="7">
        <v>30496940</v>
      </c>
    </row>
    <row r="5615" spans="1:10" ht="20.100000000000001" customHeight="1" x14ac:dyDescent="0.25">
      <c r="A5615" s="5" t="s">
        <v>1367</v>
      </c>
      <c r="C5615" s="11" t="s">
        <v>9</v>
      </c>
      <c r="D5615" s="11" t="s">
        <v>11</v>
      </c>
      <c r="E5615" s="11" t="s">
        <v>20</v>
      </c>
      <c r="F5615" s="11" t="s">
        <v>12</v>
      </c>
      <c r="G5615" s="131" t="s">
        <v>33</v>
      </c>
      <c r="H5615" s="131"/>
      <c r="J5615" s="7">
        <v>120000</v>
      </c>
    </row>
    <row r="5616" spans="1:10" ht="20.100000000000001" customHeight="1" x14ac:dyDescent="0.25">
      <c r="A5616" s="5" t="s">
        <v>1369</v>
      </c>
      <c r="C5616" s="11" t="s">
        <v>9</v>
      </c>
      <c r="D5616" s="11" t="s">
        <v>11</v>
      </c>
      <c r="E5616" s="11" t="s">
        <v>20</v>
      </c>
      <c r="F5616" s="11" t="s">
        <v>12</v>
      </c>
      <c r="G5616" s="131" t="s">
        <v>34</v>
      </c>
      <c r="H5616" s="131"/>
      <c r="J5616" s="7">
        <v>110400</v>
      </c>
    </row>
    <row r="5617" spans="1:10" ht="20.100000000000001" customHeight="1" x14ac:dyDescent="0.25">
      <c r="A5617" s="6" t="s">
        <v>1249</v>
      </c>
      <c r="B5617" s="6" t="s">
        <v>1373</v>
      </c>
      <c r="J5617" s="8">
        <v>400000</v>
      </c>
    </row>
    <row r="5618" spans="1:10" ht="20.100000000000001" customHeight="1" x14ac:dyDescent="0.25">
      <c r="A5618" s="5" t="s">
        <v>1376</v>
      </c>
      <c r="C5618" s="11" t="s">
        <v>9</v>
      </c>
      <c r="D5618" s="11" t="s">
        <v>11</v>
      </c>
      <c r="E5618" s="11" t="s">
        <v>20</v>
      </c>
      <c r="F5618" s="11" t="s">
        <v>12</v>
      </c>
      <c r="G5618" s="131" t="s">
        <v>3480</v>
      </c>
      <c r="H5618" s="131"/>
      <c r="J5618" s="7">
        <v>200000</v>
      </c>
    </row>
    <row r="5619" spans="1:10" ht="20.100000000000001" customHeight="1" x14ac:dyDescent="0.25">
      <c r="A5619" s="5" t="s">
        <v>1380</v>
      </c>
      <c r="C5619" s="11" t="s">
        <v>9</v>
      </c>
      <c r="D5619" s="11" t="s">
        <v>11</v>
      </c>
      <c r="E5619" s="11" t="s">
        <v>20</v>
      </c>
      <c r="F5619" s="11" t="s">
        <v>12</v>
      </c>
      <c r="G5619" s="131" t="s">
        <v>1381</v>
      </c>
      <c r="H5619" s="131"/>
      <c r="J5619" s="7">
        <v>100000</v>
      </c>
    </row>
    <row r="5620" spans="1:10" ht="20.100000000000001" customHeight="1" x14ac:dyDescent="0.25">
      <c r="A5620" s="5" t="s">
        <v>1384</v>
      </c>
      <c r="C5620" s="11" t="s">
        <v>9</v>
      </c>
      <c r="D5620" s="11" t="s">
        <v>11</v>
      </c>
      <c r="E5620" s="11" t="s">
        <v>20</v>
      </c>
      <c r="F5620" s="11" t="s">
        <v>12</v>
      </c>
      <c r="G5620" s="131" t="s">
        <v>35</v>
      </c>
      <c r="H5620" s="131"/>
      <c r="J5620" s="7">
        <v>100000</v>
      </c>
    </row>
    <row r="5621" spans="1:10" ht="20.100000000000001" customHeight="1" x14ac:dyDescent="0.25">
      <c r="A5621" s="6" t="s">
        <v>1393</v>
      </c>
      <c r="B5621" s="6" t="s">
        <v>1394</v>
      </c>
      <c r="J5621" s="8">
        <v>47362535</v>
      </c>
    </row>
    <row r="5622" spans="1:10" ht="20.100000000000001" customHeight="1" x14ac:dyDescent="0.25">
      <c r="A5622" s="5" t="s">
        <v>1411</v>
      </c>
      <c r="C5622" s="11" t="s">
        <v>9</v>
      </c>
      <c r="D5622" s="11" t="s">
        <v>11</v>
      </c>
      <c r="E5622" s="11" t="s">
        <v>20</v>
      </c>
      <c r="F5622" s="11" t="s">
        <v>12</v>
      </c>
      <c r="G5622" s="131" t="s">
        <v>3478</v>
      </c>
      <c r="H5622" s="131"/>
      <c r="J5622" s="7">
        <v>47302535</v>
      </c>
    </row>
    <row r="5623" spans="1:10" ht="30" customHeight="1" x14ac:dyDescent="0.25">
      <c r="G5623" s="131" t="s">
        <v>5962</v>
      </c>
      <c r="H5623" s="131"/>
    </row>
    <row r="5624" spans="1:10" ht="20.100000000000001" customHeight="1" x14ac:dyDescent="0.25">
      <c r="A5624" s="5" t="s">
        <v>1413</v>
      </c>
      <c r="C5624" s="11" t="s">
        <v>9</v>
      </c>
      <c r="D5624" s="11" t="s">
        <v>11</v>
      </c>
      <c r="E5624" s="11" t="s">
        <v>20</v>
      </c>
      <c r="F5624" s="11" t="s">
        <v>12</v>
      </c>
      <c r="G5624" s="131" t="s">
        <v>1414</v>
      </c>
      <c r="H5624" s="131"/>
      <c r="J5624" s="7">
        <v>60000</v>
      </c>
    </row>
    <row r="5625" spans="1:10" ht="15" customHeight="1" x14ac:dyDescent="0.25">
      <c r="G5625" s="131" t="s">
        <v>5963</v>
      </c>
      <c r="H5625" s="131"/>
    </row>
    <row r="5626" spans="1:10" ht="20.100000000000001" customHeight="1" x14ac:dyDescent="0.25">
      <c r="A5626" s="6" t="s">
        <v>1416</v>
      </c>
      <c r="B5626" s="6" t="s">
        <v>1417</v>
      </c>
      <c r="J5626" s="8">
        <v>1250000</v>
      </c>
    </row>
    <row r="5627" spans="1:10" ht="20.100000000000001" customHeight="1" x14ac:dyDescent="0.25">
      <c r="A5627" s="5" t="s">
        <v>1419</v>
      </c>
      <c r="C5627" s="11" t="s">
        <v>9</v>
      </c>
      <c r="D5627" s="11" t="s">
        <v>11</v>
      </c>
      <c r="E5627" s="11" t="s">
        <v>20</v>
      </c>
      <c r="F5627" s="11" t="s">
        <v>12</v>
      </c>
      <c r="G5627" s="131" t="s">
        <v>1420</v>
      </c>
      <c r="H5627" s="131"/>
      <c r="J5627" s="7">
        <v>250000</v>
      </c>
    </row>
    <row r="5628" spans="1:10" ht="20.100000000000001" customHeight="1" x14ac:dyDescent="0.25">
      <c r="A5628" s="5" t="s">
        <v>1422</v>
      </c>
      <c r="C5628" s="11" t="s">
        <v>9</v>
      </c>
      <c r="D5628" s="11" t="s">
        <v>11</v>
      </c>
      <c r="E5628" s="11" t="s">
        <v>20</v>
      </c>
      <c r="F5628" s="11" t="s">
        <v>12</v>
      </c>
      <c r="G5628" s="131" t="s">
        <v>1423</v>
      </c>
      <c r="H5628" s="131"/>
      <c r="J5628" s="7">
        <v>1000000</v>
      </c>
    </row>
    <row r="5629" spans="1:10" ht="20.100000000000001" customHeight="1" x14ac:dyDescent="0.25">
      <c r="A5629" s="6" t="s">
        <v>1429</v>
      </c>
      <c r="B5629" s="6" t="s">
        <v>1430</v>
      </c>
      <c r="J5629" s="8">
        <v>967353</v>
      </c>
    </row>
    <row r="5630" spans="1:10" ht="20.100000000000001" customHeight="1" x14ac:dyDescent="0.25">
      <c r="A5630" s="5" t="s">
        <v>1432</v>
      </c>
      <c r="C5630" s="11" t="s">
        <v>9</v>
      </c>
      <c r="D5630" s="11" t="s">
        <v>11</v>
      </c>
      <c r="E5630" s="11" t="s">
        <v>20</v>
      </c>
      <c r="F5630" s="11" t="s">
        <v>12</v>
      </c>
      <c r="G5630" s="131" t="s">
        <v>7130</v>
      </c>
      <c r="H5630" s="131"/>
      <c r="J5630" s="7">
        <v>967353</v>
      </c>
    </row>
    <row r="5631" spans="1:10" ht="20.100000000000001" customHeight="1" x14ac:dyDescent="0.25">
      <c r="A5631" s="6" t="s">
        <v>1449</v>
      </c>
      <c r="B5631" s="6" t="s">
        <v>1450</v>
      </c>
      <c r="J5631" s="8">
        <v>2250000</v>
      </c>
    </row>
    <row r="5632" spans="1:10" ht="20.100000000000001" customHeight="1" x14ac:dyDescent="0.25">
      <c r="A5632" s="5" t="s">
        <v>1463</v>
      </c>
      <c r="C5632" s="11" t="s">
        <v>9</v>
      </c>
      <c r="D5632" s="11" t="s">
        <v>11</v>
      </c>
      <c r="E5632" s="11" t="s">
        <v>20</v>
      </c>
      <c r="F5632" s="11" t="s">
        <v>12</v>
      </c>
      <c r="G5632" s="131" t="s">
        <v>1464</v>
      </c>
      <c r="H5632" s="131"/>
      <c r="J5632" s="7">
        <v>500000</v>
      </c>
    </row>
    <row r="5633" spans="1:10" ht="20.100000000000001" customHeight="1" x14ac:dyDescent="0.25">
      <c r="A5633" s="5" t="s">
        <v>1466</v>
      </c>
      <c r="C5633" s="11" t="s">
        <v>9</v>
      </c>
      <c r="D5633" s="11" t="s">
        <v>11</v>
      </c>
      <c r="E5633" s="11" t="s">
        <v>20</v>
      </c>
      <c r="F5633" s="11" t="s">
        <v>12</v>
      </c>
      <c r="G5633" s="131" t="s">
        <v>1467</v>
      </c>
      <c r="H5633" s="131"/>
      <c r="J5633" s="7">
        <v>200000</v>
      </c>
    </row>
    <row r="5634" spans="1:10" ht="30" customHeight="1" x14ac:dyDescent="0.25">
      <c r="A5634" s="5" t="s">
        <v>1469</v>
      </c>
      <c r="C5634" s="11" t="s">
        <v>9</v>
      </c>
      <c r="D5634" s="11" t="s">
        <v>11</v>
      </c>
      <c r="E5634" s="11" t="s">
        <v>20</v>
      </c>
      <c r="F5634" s="11" t="s">
        <v>12</v>
      </c>
      <c r="G5634" s="131" t="s">
        <v>7132</v>
      </c>
      <c r="H5634" s="131"/>
      <c r="J5634" s="7">
        <v>250000</v>
      </c>
    </row>
    <row r="5635" spans="1:10" ht="30" customHeight="1" x14ac:dyDescent="0.25">
      <c r="A5635" s="5" t="s">
        <v>1471</v>
      </c>
      <c r="C5635" s="11" t="s">
        <v>9</v>
      </c>
      <c r="D5635" s="11" t="s">
        <v>11</v>
      </c>
      <c r="E5635" s="11" t="s">
        <v>20</v>
      </c>
      <c r="F5635" s="11" t="s">
        <v>12</v>
      </c>
      <c r="G5635" s="131" t="s">
        <v>7133</v>
      </c>
      <c r="H5635" s="131"/>
      <c r="J5635" s="7">
        <v>1000000</v>
      </c>
    </row>
    <row r="5636" spans="1:10" ht="20.100000000000001" customHeight="1" x14ac:dyDescent="0.25">
      <c r="A5636" s="5" t="s">
        <v>1473</v>
      </c>
      <c r="C5636" s="11" t="s">
        <v>9</v>
      </c>
      <c r="D5636" s="11" t="s">
        <v>11</v>
      </c>
      <c r="E5636" s="11" t="s">
        <v>20</v>
      </c>
      <c r="F5636" s="11" t="s">
        <v>12</v>
      </c>
      <c r="G5636" s="131" t="s">
        <v>1474</v>
      </c>
      <c r="H5636" s="131"/>
      <c r="J5636" s="7">
        <v>300000</v>
      </c>
    </row>
    <row r="5637" spans="1:10" ht="20.100000000000001" customHeight="1" x14ac:dyDescent="0.25">
      <c r="A5637" s="6" t="s">
        <v>1490</v>
      </c>
      <c r="B5637" s="6" t="s">
        <v>1491</v>
      </c>
      <c r="J5637" s="8">
        <v>750000</v>
      </c>
    </row>
    <row r="5638" spans="1:10" ht="20.100000000000001" customHeight="1" x14ac:dyDescent="0.25">
      <c r="A5638" s="5" t="s">
        <v>1503</v>
      </c>
      <c r="C5638" s="11" t="s">
        <v>9</v>
      </c>
      <c r="D5638" s="11" t="s">
        <v>11</v>
      </c>
      <c r="E5638" s="11" t="s">
        <v>20</v>
      </c>
      <c r="F5638" s="11" t="s">
        <v>12</v>
      </c>
      <c r="G5638" s="131" t="s">
        <v>44</v>
      </c>
      <c r="H5638" s="131"/>
      <c r="J5638" s="7">
        <v>500000</v>
      </c>
    </row>
    <row r="5639" spans="1:10" ht="20.100000000000001" customHeight="1" x14ac:dyDescent="0.25">
      <c r="A5639" s="5" t="s">
        <v>1506</v>
      </c>
      <c r="C5639" s="11" t="s">
        <v>9</v>
      </c>
      <c r="D5639" s="11" t="s">
        <v>11</v>
      </c>
      <c r="E5639" s="11" t="s">
        <v>20</v>
      </c>
      <c r="F5639" s="11" t="s">
        <v>12</v>
      </c>
      <c r="G5639" s="131" t="s">
        <v>403</v>
      </c>
      <c r="H5639" s="131"/>
      <c r="J5639" s="7">
        <v>250000</v>
      </c>
    </row>
    <row r="5640" spans="1:10" ht="30" customHeight="1" x14ac:dyDescent="0.25">
      <c r="G5640" s="131" t="s">
        <v>5964</v>
      </c>
      <c r="H5640" s="131"/>
    </row>
    <row r="5641" spans="1:10" ht="20.100000000000001" customHeight="1" x14ac:dyDescent="0.25">
      <c r="A5641" s="6" t="s">
        <v>1508</v>
      </c>
      <c r="B5641" s="6" t="s">
        <v>1509</v>
      </c>
      <c r="J5641" s="10">
        <v>9500000</v>
      </c>
    </row>
    <row r="5642" spans="1:10" ht="20.100000000000001" customHeight="1" x14ac:dyDescent="0.25">
      <c r="A5642" s="6" t="s">
        <v>1256</v>
      </c>
      <c r="B5642" s="6" t="s">
        <v>1511</v>
      </c>
      <c r="J5642" s="9">
        <v>4800000</v>
      </c>
    </row>
    <row r="5643" spans="1:10" ht="20.100000000000001" customHeight="1" x14ac:dyDescent="0.25">
      <c r="A5643" s="5" t="s">
        <v>1513</v>
      </c>
      <c r="C5643" s="11" t="s">
        <v>9</v>
      </c>
      <c r="D5643" s="11" t="s">
        <v>11</v>
      </c>
      <c r="E5643" s="11" t="s">
        <v>20</v>
      </c>
      <c r="F5643" s="11" t="s">
        <v>12</v>
      </c>
      <c r="G5643" s="131" t="s">
        <v>45</v>
      </c>
      <c r="H5643" s="131"/>
      <c r="J5643" s="7">
        <v>750000</v>
      </c>
    </row>
    <row r="5644" spans="1:10" ht="20.100000000000001" customHeight="1" x14ac:dyDescent="0.25">
      <c r="A5644" s="5" t="s">
        <v>1514</v>
      </c>
      <c r="C5644" s="11" t="s">
        <v>9</v>
      </c>
      <c r="D5644" s="11" t="s">
        <v>11</v>
      </c>
      <c r="E5644" s="11" t="s">
        <v>20</v>
      </c>
      <c r="F5644" s="11" t="s">
        <v>12</v>
      </c>
      <c r="G5644" s="131" t="s">
        <v>1515</v>
      </c>
      <c r="H5644" s="131"/>
      <c r="J5644" s="7">
        <v>50000</v>
      </c>
    </row>
    <row r="5645" spans="1:10" ht="20.100000000000001" customHeight="1" x14ac:dyDescent="0.25">
      <c r="A5645" s="5" t="s">
        <v>1518</v>
      </c>
      <c r="C5645" s="11" t="s">
        <v>9</v>
      </c>
      <c r="D5645" s="11" t="s">
        <v>11</v>
      </c>
      <c r="E5645" s="11" t="s">
        <v>20</v>
      </c>
      <c r="F5645" s="11" t="s">
        <v>12</v>
      </c>
      <c r="G5645" s="131" t="s">
        <v>7135</v>
      </c>
      <c r="H5645" s="131"/>
      <c r="J5645" s="7">
        <v>4000000</v>
      </c>
    </row>
    <row r="5646" spans="1:10" ht="20.100000000000001" customHeight="1" x14ac:dyDescent="0.25">
      <c r="A5646" s="6" t="s">
        <v>1318</v>
      </c>
      <c r="B5646" s="6" t="s">
        <v>1553</v>
      </c>
      <c r="J5646" s="8">
        <v>350000</v>
      </c>
    </row>
    <row r="5647" spans="1:10" ht="20.100000000000001" customHeight="1" x14ac:dyDescent="0.25">
      <c r="A5647" s="5" t="s">
        <v>1555</v>
      </c>
      <c r="C5647" s="11" t="s">
        <v>9</v>
      </c>
      <c r="D5647" s="11" t="s">
        <v>11</v>
      </c>
      <c r="E5647" s="11" t="s">
        <v>20</v>
      </c>
      <c r="F5647" s="11" t="s">
        <v>12</v>
      </c>
      <c r="G5647" s="131" t="s">
        <v>50</v>
      </c>
      <c r="H5647" s="131"/>
      <c r="J5647" s="7">
        <v>50000</v>
      </c>
    </row>
    <row r="5648" spans="1:10" ht="20.100000000000001" customHeight="1" x14ac:dyDescent="0.25">
      <c r="A5648" s="5" t="s">
        <v>1557</v>
      </c>
      <c r="C5648" s="11" t="s">
        <v>9</v>
      </c>
      <c r="D5648" s="11" t="s">
        <v>11</v>
      </c>
      <c r="E5648" s="11" t="s">
        <v>20</v>
      </c>
      <c r="F5648" s="11" t="s">
        <v>12</v>
      </c>
      <c r="G5648" s="131" t="s">
        <v>51</v>
      </c>
      <c r="H5648" s="131"/>
      <c r="J5648" s="7">
        <v>300000</v>
      </c>
    </row>
    <row r="5649" spans="1:10" ht="20.100000000000001" customHeight="1" x14ac:dyDescent="0.25">
      <c r="A5649" s="6" t="s">
        <v>1572</v>
      </c>
      <c r="B5649" s="6" t="s">
        <v>1573</v>
      </c>
      <c r="J5649" s="8">
        <v>4350000</v>
      </c>
    </row>
    <row r="5650" spans="1:10" ht="20.100000000000001" customHeight="1" x14ac:dyDescent="0.25">
      <c r="A5650" s="5" t="s">
        <v>1574</v>
      </c>
      <c r="C5650" s="11" t="s">
        <v>9</v>
      </c>
      <c r="D5650" s="11" t="s">
        <v>11</v>
      </c>
      <c r="E5650" s="11" t="s">
        <v>20</v>
      </c>
      <c r="F5650" s="11" t="s">
        <v>12</v>
      </c>
      <c r="G5650" s="131" t="s">
        <v>1575</v>
      </c>
      <c r="H5650" s="131"/>
      <c r="J5650" s="7">
        <v>1000000</v>
      </c>
    </row>
    <row r="5651" spans="1:10" ht="20.100000000000001" customHeight="1" x14ac:dyDescent="0.25">
      <c r="A5651" s="5" t="s">
        <v>1580</v>
      </c>
      <c r="C5651" s="11" t="s">
        <v>9</v>
      </c>
      <c r="D5651" s="11" t="s">
        <v>11</v>
      </c>
      <c r="E5651" s="11" t="s">
        <v>20</v>
      </c>
      <c r="F5651" s="11" t="s">
        <v>12</v>
      </c>
      <c r="G5651" s="131" t="s">
        <v>1581</v>
      </c>
      <c r="H5651" s="131"/>
      <c r="J5651" s="7">
        <v>3000000</v>
      </c>
    </row>
    <row r="5652" spans="1:10" ht="20.100000000000001" customHeight="1" x14ac:dyDescent="0.25">
      <c r="A5652" s="5" t="s">
        <v>1584</v>
      </c>
      <c r="C5652" s="11" t="s">
        <v>9</v>
      </c>
      <c r="D5652" s="11" t="s">
        <v>11</v>
      </c>
      <c r="E5652" s="11" t="s">
        <v>20</v>
      </c>
      <c r="F5652" s="11" t="s">
        <v>12</v>
      </c>
      <c r="G5652" s="131" t="s">
        <v>1585</v>
      </c>
      <c r="H5652" s="131"/>
      <c r="J5652" s="7">
        <v>250000</v>
      </c>
    </row>
    <row r="5653" spans="1:10" ht="20.100000000000001" customHeight="1" x14ac:dyDescent="0.25">
      <c r="A5653" s="5" t="s">
        <v>1593</v>
      </c>
      <c r="C5653" s="11" t="s">
        <v>9</v>
      </c>
      <c r="D5653" s="11" t="s">
        <v>11</v>
      </c>
      <c r="E5653" s="11" t="s">
        <v>20</v>
      </c>
      <c r="F5653" s="11" t="s">
        <v>12</v>
      </c>
      <c r="G5653" s="131" t="s">
        <v>1594</v>
      </c>
      <c r="H5653" s="131"/>
      <c r="J5653" s="7">
        <v>100000</v>
      </c>
    </row>
    <row r="5654" spans="1:10" ht="20.100000000000001" customHeight="1" x14ac:dyDescent="0.25">
      <c r="A5654" s="6" t="s">
        <v>1759</v>
      </c>
      <c r="B5654" s="6" t="s">
        <v>1760</v>
      </c>
      <c r="J5654" s="10">
        <v>85322679</v>
      </c>
    </row>
    <row r="5655" spans="1:10" ht="20.100000000000001" customHeight="1" x14ac:dyDescent="0.25">
      <c r="A5655" s="6" t="s">
        <v>1761</v>
      </c>
      <c r="B5655" s="6" t="s">
        <v>1762</v>
      </c>
      <c r="J5655" s="12">
        <v>11548182</v>
      </c>
    </row>
    <row r="5656" spans="1:10" ht="20.100000000000001" customHeight="1" x14ac:dyDescent="0.25">
      <c r="A5656" s="6" t="s">
        <v>1767</v>
      </c>
      <c r="B5656" s="6" t="s">
        <v>7149</v>
      </c>
      <c r="J5656" s="9">
        <v>11548182</v>
      </c>
    </row>
    <row r="5657" spans="1:10" ht="20.100000000000001" customHeight="1" x14ac:dyDescent="0.25">
      <c r="A5657" s="5" t="s">
        <v>1767</v>
      </c>
      <c r="C5657" s="11" t="s">
        <v>9</v>
      </c>
      <c r="D5657" s="11" t="s">
        <v>41</v>
      </c>
      <c r="E5657" s="11" t="s">
        <v>20</v>
      </c>
      <c r="F5657" s="11" t="s">
        <v>1881</v>
      </c>
      <c r="G5657" s="131" t="s">
        <v>21</v>
      </c>
      <c r="H5657" s="131"/>
      <c r="J5657" s="7">
        <v>8069814</v>
      </c>
    </row>
    <row r="5658" spans="1:10" ht="60" customHeight="1" x14ac:dyDescent="0.25">
      <c r="G5658" s="131" t="s">
        <v>4802</v>
      </c>
      <c r="H5658" s="131"/>
    </row>
    <row r="5659" spans="1:10" ht="20.100000000000001" customHeight="1" x14ac:dyDescent="0.25">
      <c r="G5659" s="131" t="s">
        <v>2101</v>
      </c>
      <c r="H5659" s="131"/>
    </row>
    <row r="5660" spans="1:10" ht="20.100000000000001" customHeight="1" x14ac:dyDescent="0.25">
      <c r="A5660" s="5" t="s">
        <v>1767</v>
      </c>
      <c r="C5660" s="11" t="s">
        <v>9</v>
      </c>
      <c r="D5660" s="11" t="s">
        <v>41</v>
      </c>
      <c r="E5660" s="11" t="s">
        <v>20</v>
      </c>
      <c r="F5660" s="11" t="s">
        <v>1278</v>
      </c>
      <c r="G5660" s="131" t="s">
        <v>21</v>
      </c>
      <c r="H5660" s="131"/>
      <c r="J5660" s="7">
        <v>3478368</v>
      </c>
    </row>
    <row r="5661" spans="1:10" ht="60" customHeight="1" x14ac:dyDescent="0.25">
      <c r="G5661" s="131" t="s">
        <v>4803</v>
      </c>
      <c r="H5661" s="131"/>
    </row>
    <row r="5662" spans="1:10" ht="20.100000000000001" customHeight="1" x14ac:dyDescent="0.25">
      <c r="G5662" s="131" t="s">
        <v>2101</v>
      </c>
      <c r="H5662" s="131"/>
    </row>
    <row r="5663" spans="1:10" ht="20.100000000000001" customHeight="1" x14ac:dyDescent="0.25">
      <c r="A5663" s="6" t="s">
        <v>1784</v>
      </c>
      <c r="B5663" s="6" t="s">
        <v>1785</v>
      </c>
      <c r="J5663" s="8">
        <v>73274497</v>
      </c>
    </row>
    <row r="5664" spans="1:10" ht="20.100000000000001" customHeight="1" x14ac:dyDescent="0.25">
      <c r="A5664" s="5" t="s">
        <v>1786</v>
      </c>
      <c r="C5664" s="11" t="s">
        <v>9</v>
      </c>
      <c r="D5664" s="11" t="s">
        <v>59</v>
      </c>
      <c r="E5664" s="11" t="s">
        <v>20</v>
      </c>
      <c r="F5664" s="11" t="s">
        <v>12</v>
      </c>
      <c r="G5664" s="131" t="s">
        <v>61</v>
      </c>
      <c r="H5664" s="131"/>
      <c r="J5664" s="7">
        <v>63274497</v>
      </c>
    </row>
    <row r="5665" spans="1:10" ht="20.100000000000001" customHeight="1" x14ac:dyDescent="0.25">
      <c r="A5665" s="5" t="s">
        <v>1792</v>
      </c>
      <c r="C5665" s="11" t="s">
        <v>9</v>
      </c>
      <c r="D5665" s="11" t="s">
        <v>59</v>
      </c>
      <c r="E5665" s="11" t="s">
        <v>20</v>
      </c>
      <c r="F5665" s="11" t="s">
        <v>12</v>
      </c>
      <c r="G5665" s="131" t="s">
        <v>7156</v>
      </c>
      <c r="H5665" s="131"/>
      <c r="J5665" s="7">
        <v>10000000</v>
      </c>
    </row>
    <row r="5666" spans="1:10" ht="30" customHeight="1" x14ac:dyDescent="0.25">
      <c r="G5666" s="131" t="s">
        <v>5965</v>
      </c>
      <c r="H5666" s="131"/>
    </row>
    <row r="5667" spans="1:10" ht="20.100000000000001" customHeight="1" x14ac:dyDescent="0.25">
      <c r="A5667" s="6" t="s">
        <v>1803</v>
      </c>
      <c r="B5667" s="6" t="s">
        <v>3416</v>
      </c>
      <c r="J5667" s="8">
        <v>500000</v>
      </c>
    </row>
    <row r="5668" spans="1:10" ht="20.100000000000001" customHeight="1" x14ac:dyDescent="0.25">
      <c r="A5668" s="5" t="s">
        <v>1804</v>
      </c>
      <c r="C5668" s="11" t="s">
        <v>9</v>
      </c>
      <c r="D5668" s="11" t="s">
        <v>59</v>
      </c>
      <c r="E5668" s="11" t="s">
        <v>20</v>
      </c>
      <c r="F5668" s="11" t="s">
        <v>12</v>
      </c>
      <c r="G5668" s="131" t="s">
        <v>62</v>
      </c>
      <c r="H5668" s="131"/>
      <c r="J5668" s="7">
        <v>500000</v>
      </c>
    </row>
    <row r="5669" spans="1:10" ht="75" customHeight="1" x14ac:dyDescent="0.25">
      <c r="G5669" s="131" t="s">
        <v>5885</v>
      </c>
      <c r="H5669" s="131"/>
    </row>
    <row r="5671" spans="1:10" x14ac:dyDescent="0.25">
      <c r="A5671" s="13" t="s">
        <v>4925</v>
      </c>
    </row>
    <row r="5673" spans="1:10" x14ac:dyDescent="0.25">
      <c r="A5673" s="132" t="s">
        <v>2092</v>
      </c>
      <c r="B5673" s="132"/>
      <c r="C5673" s="132"/>
      <c r="D5673" s="132"/>
      <c r="E5673" s="132"/>
      <c r="F5673" s="132"/>
      <c r="G5673" s="132"/>
      <c r="H5673" s="132"/>
      <c r="I5673" s="132"/>
      <c r="J5673" s="132"/>
    </row>
    <row r="5675" spans="1:10" x14ac:dyDescent="0.25">
      <c r="D5675" s="6" t="s">
        <v>2140</v>
      </c>
      <c r="E5675" s="6" t="s">
        <v>2100</v>
      </c>
    </row>
    <row r="5676" spans="1:10" ht="15.75" thickBot="1" x14ac:dyDescent="0.3">
      <c r="F5676" s="6" t="s">
        <v>2103</v>
      </c>
      <c r="J5676" s="14">
        <v>1210421168</v>
      </c>
    </row>
    <row r="5677" spans="1:10" x14ac:dyDescent="0.25">
      <c r="D5677" s="5" t="s">
        <v>9</v>
      </c>
      <c r="E5677" s="5" t="s">
        <v>2139</v>
      </c>
      <c r="J5677" s="7">
        <v>1140852735</v>
      </c>
    </row>
    <row r="5678" spans="1:10" x14ac:dyDescent="0.25">
      <c r="D5678" s="5" t="s">
        <v>16</v>
      </c>
      <c r="E5678" s="5" t="s">
        <v>2145</v>
      </c>
      <c r="J5678" s="7">
        <v>69568433</v>
      </c>
    </row>
    <row r="5681" spans="1:10" x14ac:dyDescent="0.25">
      <c r="A5681" s="132" t="s">
        <v>2091</v>
      </c>
      <c r="B5681" s="132"/>
      <c r="C5681" s="132"/>
      <c r="D5681" s="132"/>
      <c r="E5681" s="132"/>
      <c r="F5681" s="132"/>
      <c r="G5681" s="132"/>
      <c r="H5681" s="132"/>
      <c r="I5681" s="132"/>
      <c r="J5681" s="132"/>
    </row>
    <row r="5682" spans="1:10" x14ac:dyDescent="0.25">
      <c r="A5682" s="86" t="s">
        <v>2097</v>
      </c>
      <c r="C5682" s="86" t="s">
        <v>2098</v>
      </c>
      <c r="D5682" s="86" t="s">
        <v>3</v>
      </c>
      <c r="E5682" s="86" t="s">
        <v>2099</v>
      </c>
      <c r="F5682" s="86" t="s">
        <v>1880</v>
      </c>
      <c r="G5682" s="6" t="s">
        <v>2100</v>
      </c>
      <c r="J5682" s="86" t="s">
        <v>8713</v>
      </c>
    </row>
    <row r="5684" spans="1:10" ht="15.75" thickBot="1" x14ac:dyDescent="0.3">
      <c r="G5684" s="13" t="s">
        <v>2103</v>
      </c>
      <c r="J5684" s="14">
        <v>1210421168</v>
      </c>
    </row>
    <row r="5685" spans="1:10" ht="20.100000000000001" customHeight="1" x14ac:dyDescent="0.25">
      <c r="A5685" s="6" t="s">
        <v>1232</v>
      </c>
      <c r="B5685" s="6" t="s">
        <v>1233</v>
      </c>
      <c r="J5685" s="10">
        <v>993499760</v>
      </c>
    </row>
    <row r="5686" spans="1:10" ht="20.100000000000001" customHeight="1" x14ac:dyDescent="0.25">
      <c r="A5686" s="6" t="s">
        <v>9</v>
      </c>
      <c r="B5686" s="6" t="s">
        <v>1237</v>
      </c>
      <c r="J5686" s="9">
        <v>383180609</v>
      </c>
    </row>
    <row r="5687" spans="1:10" ht="20.100000000000001" customHeight="1" x14ac:dyDescent="0.25">
      <c r="A5687" s="5" t="s">
        <v>1240</v>
      </c>
      <c r="C5687" s="11" t="s">
        <v>9</v>
      </c>
      <c r="D5687" s="11" t="s">
        <v>10</v>
      </c>
      <c r="E5687" s="11" t="s">
        <v>20</v>
      </c>
      <c r="F5687" s="11" t="s">
        <v>12</v>
      </c>
      <c r="G5687" s="131" t="s">
        <v>7116</v>
      </c>
      <c r="H5687" s="131"/>
      <c r="J5687" s="7">
        <v>383180609</v>
      </c>
    </row>
    <row r="5688" spans="1:10" ht="20.100000000000001" customHeight="1" x14ac:dyDescent="0.25">
      <c r="A5688" s="6" t="s">
        <v>1257</v>
      </c>
      <c r="B5688" s="6" t="s">
        <v>1258</v>
      </c>
      <c r="J5688" s="8">
        <v>1500000</v>
      </c>
    </row>
    <row r="5689" spans="1:10" ht="20.100000000000001" customHeight="1" x14ac:dyDescent="0.25">
      <c r="A5689" s="5" t="s">
        <v>1261</v>
      </c>
      <c r="C5689" s="11" t="s">
        <v>9</v>
      </c>
      <c r="D5689" s="11" t="s">
        <v>10</v>
      </c>
      <c r="E5689" s="11" t="s">
        <v>20</v>
      </c>
      <c r="F5689" s="11" t="s">
        <v>12</v>
      </c>
      <c r="G5689" s="131" t="s">
        <v>13</v>
      </c>
      <c r="H5689" s="131"/>
      <c r="J5689" s="7">
        <v>1000000</v>
      </c>
    </row>
    <row r="5690" spans="1:10" ht="20.100000000000001" customHeight="1" x14ac:dyDescent="0.25">
      <c r="A5690" s="5" t="s">
        <v>1265</v>
      </c>
      <c r="C5690" s="11" t="s">
        <v>9</v>
      </c>
      <c r="D5690" s="11" t="s">
        <v>10</v>
      </c>
      <c r="E5690" s="11" t="s">
        <v>20</v>
      </c>
      <c r="F5690" s="11" t="s">
        <v>12</v>
      </c>
      <c r="G5690" s="131" t="s">
        <v>14</v>
      </c>
      <c r="H5690" s="131"/>
      <c r="J5690" s="7">
        <v>500000</v>
      </c>
    </row>
    <row r="5691" spans="1:10" ht="20.100000000000001" customHeight="1" x14ac:dyDescent="0.25">
      <c r="A5691" s="6" t="s">
        <v>1279</v>
      </c>
      <c r="B5691" s="6" t="s">
        <v>1280</v>
      </c>
      <c r="J5691" s="8">
        <v>457253898</v>
      </c>
    </row>
    <row r="5692" spans="1:10" ht="20.100000000000001" customHeight="1" x14ac:dyDescent="0.25">
      <c r="A5692" s="5" t="s">
        <v>1282</v>
      </c>
      <c r="C5692" s="11" t="s">
        <v>9</v>
      </c>
      <c r="D5692" s="11" t="s">
        <v>10</v>
      </c>
      <c r="E5692" s="11" t="s">
        <v>20</v>
      </c>
      <c r="F5692" s="11" t="s">
        <v>12</v>
      </c>
      <c r="G5692" s="131" t="s">
        <v>1283</v>
      </c>
      <c r="H5692" s="131"/>
      <c r="J5692" s="7">
        <v>84356951</v>
      </c>
    </row>
    <row r="5693" spans="1:10" ht="20.100000000000001" customHeight="1" x14ac:dyDescent="0.25">
      <c r="A5693" s="5" t="s">
        <v>1286</v>
      </c>
      <c r="C5693" s="11" t="s">
        <v>9</v>
      </c>
      <c r="D5693" s="11" t="s">
        <v>10</v>
      </c>
      <c r="E5693" s="11" t="s">
        <v>20</v>
      </c>
      <c r="F5693" s="11" t="s">
        <v>12</v>
      </c>
      <c r="G5693" s="131" t="s">
        <v>1287</v>
      </c>
      <c r="H5693" s="131"/>
      <c r="J5693" s="7">
        <v>208763835</v>
      </c>
    </row>
    <row r="5694" spans="1:10" ht="20.100000000000001" customHeight="1" x14ac:dyDescent="0.25">
      <c r="A5694" s="5" t="s">
        <v>1290</v>
      </c>
      <c r="C5694" s="11" t="s">
        <v>16</v>
      </c>
      <c r="D5694" s="11" t="s">
        <v>10</v>
      </c>
      <c r="E5694" s="11" t="s">
        <v>20</v>
      </c>
      <c r="F5694" s="11" t="s">
        <v>12</v>
      </c>
      <c r="G5694" s="131" t="s">
        <v>17</v>
      </c>
      <c r="H5694" s="131"/>
      <c r="J5694" s="7">
        <v>65341116</v>
      </c>
    </row>
    <row r="5695" spans="1:10" ht="20.100000000000001" customHeight="1" x14ac:dyDescent="0.25">
      <c r="A5695" s="5" t="s">
        <v>1293</v>
      </c>
      <c r="C5695" s="11" t="s">
        <v>9</v>
      </c>
      <c r="D5695" s="11" t="s">
        <v>10</v>
      </c>
      <c r="E5695" s="11" t="s">
        <v>20</v>
      </c>
      <c r="F5695" s="11" t="s">
        <v>12</v>
      </c>
      <c r="G5695" s="131" t="s">
        <v>18</v>
      </c>
      <c r="H5695" s="131"/>
      <c r="J5695" s="7">
        <v>46248026</v>
      </c>
    </row>
    <row r="5696" spans="1:10" ht="20.100000000000001" customHeight="1" x14ac:dyDescent="0.25">
      <c r="A5696" s="5" t="s">
        <v>1296</v>
      </c>
      <c r="C5696" s="11" t="s">
        <v>9</v>
      </c>
      <c r="D5696" s="11" t="s">
        <v>10</v>
      </c>
      <c r="E5696" s="11" t="s">
        <v>20</v>
      </c>
      <c r="F5696" s="11" t="s">
        <v>12</v>
      </c>
      <c r="G5696" s="131" t="s">
        <v>19</v>
      </c>
      <c r="H5696" s="131"/>
      <c r="J5696" s="7">
        <v>52543970</v>
      </c>
    </row>
    <row r="5697" spans="1:10" ht="20.100000000000001" customHeight="1" x14ac:dyDescent="0.25">
      <c r="A5697" s="6" t="s">
        <v>1299</v>
      </c>
      <c r="B5697" s="6" t="s">
        <v>1300</v>
      </c>
      <c r="J5697" s="10">
        <v>76449106</v>
      </c>
    </row>
    <row r="5698" spans="1:10" ht="20.100000000000001" customHeight="1" x14ac:dyDescent="0.25">
      <c r="A5698" s="6" t="s">
        <v>1303</v>
      </c>
      <c r="B5698" s="6" t="s">
        <v>7118</v>
      </c>
      <c r="J5698" s="9">
        <v>72528639</v>
      </c>
    </row>
    <row r="5699" spans="1:10" ht="20.100000000000001" customHeight="1" x14ac:dyDescent="0.25">
      <c r="A5699" s="5" t="s">
        <v>1303</v>
      </c>
      <c r="C5699" s="11" t="s">
        <v>9</v>
      </c>
      <c r="D5699" s="11" t="s">
        <v>20</v>
      </c>
      <c r="E5699" s="11" t="s">
        <v>20</v>
      </c>
      <c r="F5699" s="11" t="s">
        <v>1881</v>
      </c>
      <c r="G5699" s="131" t="s">
        <v>21</v>
      </c>
      <c r="H5699" s="131"/>
      <c r="J5699" s="7">
        <v>72528639</v>
      </c>
    </row>
    <row r="5700" spans="1:10" ht="60" customHeight="1" x14ac:dyDescent="0.25">
      <c r="G5700" s="131" t="s">
        <v>4797</v>
      </c>
      <c r="H5700" s="131"/>
    </row>
    <row r="5701" spans="1:10" ht="20.100000000000001" customHeight="1" x14ac:dyDescent="0.25">
      <c r="G5701" s="131" t="s">
        <v>2101</v>
      </c>
      <c r="H5701" s="131"/>
    </row>
    <row r="5702" spans="1:10" ht="20.100000000000001" customHeight="1" x14ac:dyDescent="0.25">
      <c r="A5702" s="6" t="s">
        <v>1316</v>
      </c>
      <c r="B5702" s="6" t="s">
        <v>7122</v>
      </c>
      <c r="J5702" s="8">
        <v>3920467</v>
      </c>
    </row>
    <row r="5703" spans="1:10" ht="20.100000000000001" customHeight="1" x14ac:dyDescent="0.25">
      <c r="A5703" s="5" t="s">
        <v>1316</v>
      </c>
      <c r="C5703" s="11" t="s">
        <v>9</v>
      </c>
      <c r="D5703" s="11" t="s">
        <v>20</v>
      </c>
      <c r="E5703" s="11" t="s">
        <v>20</v>
      </c>
      <c r="F5703" s="11" t="s">
        <v>1881</v>
      </c>
      <c r="G5703" s="131" t="s">
        <v>23</v>
      </c>
      <c r="H5703" s="131"/>
      <c r="J5703" s="7">
        <v>3920467</v>
      </c>
    </row>
    <row r="5704" spans="1:10" ht="30" customHeight="1" x14ac:dyDescent="0.25">
      <c r="G5704" s="131" t="s">
        <v>4798</v>
      </c>
      <c r="H5704" s="131"/>
    </row>
    <row r="5705" spans="1:10" ht="20.100000000000001" customHeight="1" x14ac:dyDescent="0.25">
      <c r="G5705" s="131" t="s">
        <v>2102</v>
      </c>
      <c r="H5705" s="131"/>
    </row>
    <row r="5706" spans="1:10" ht="20.100000000000001" customHeight="1" x14ac:dyDescent="0.25">
      <c r="A5706" s="6" t="s">
        <v>1319</v>
      </c>
      <c r="B5706" s="6" t="s">
        <v>1320</v>
      </c>
      <c r="J5706" s="10">
        <v>75116147</v>
      </c>
    </row>
    <row r="5707" spans="1:10" ht="20.100000000000001" customHeight="1" x14ac:dyDescent="0.25">
      <c r="A5707" s="6" t="s">
        <v>1322</v>
      </c>
      <c r="B5707" s="6" t="s">
        <v>7123</v>
      </c>
      <c r="J5707" s="9">
        <v>39831944</v>
      </c>
    </row>
    <row r="5708" spans="1:10" ht="20.100000000000001" customHeight="1" x14ac:dyDescent="0.25">
      <c r="A5708" s="5" t="s">
        <v>1322</v>
      </c>
      <c r="C5708" s="11" t="s">
        <v>9</v>
      </c>
      <c r="D5708" s="11" t="s">
        <v>20</v>
      </c>
      <c r="E5708" s="11" t="s">
        <v>20</v>
      </c>
      <c r="F5708" s="11" t="s">
        <v>1881</v>
      </c>
      <c r="G5708" s="131" t="s">
        <v>21</v>
      </c>
      <c r="H5708" s="131"/>
      <c r="J5708" s="7">
        <v>39831944</v>
      </c>
    </row>
    <row r="5709" spans="1:10" ht="60" customHeight="1" x14ac:dyDescent="0.25">
      <c r="G5709" s="131" t="s">
        <v>4799</v>
      </c>
      <c r="H5709" s="131"/>
    </row>
    <row r="5710" spans="1:10" ht="20.100000000000001" customHeight="1" x14ac:dyDescent="0.25">
      <c r="G5710" s="131" t="s">
        <v>2101</v>
      </c>
      <c r="H5710" s="131"/>
    </row>
    <row r="5711" spans="1:10" ht="20.100000000000001" customHeight="1" x14ac:dyDescent="0.25">
      <c r="A5711" s="6" t="s">
        <v>1324</v>
      </c>
      <c r="B5711" s="6" t="s">
        <v>7124</v>
      </c>
      <c r="J5711" s="8">
        <v>11761401</v>
      </c>
    </row>
    <row r="5712" spans="1:10" ht="20.100000000000001" customHeight="1" x14ac:dyDescent="0.25">
      <c r="A5712" s="5" t="s">
        <v>1324</v>
      </c>
      <c r="C5712" s="11" t="s">
        <v>9</v>
      </c>
      <c r="D5712" s="11" t="s">
        <v>20</v>
      </c>
      <c r="E5712" s="11" t="s">
        <v>20</v>
      </c>
      <c r="F5712" s="11" t="s">
        <v>1881</v>
      </c>
      <c r="G5712" s="131" t="s">
        <v>21</v>
      </c>
      <c r="H5712" s="131"/>
      <c r="J5712" s="7">
        <v>11761401</v>
      </c>
    </row>
    <row r="5713" spans="1:10" ht="45" customHeight="1" x14ac:dyDescent="0.25">
      <c r="G5713" s="131" t="s">
        <v>4800</v>
      </c>
      <c r="H5713" s="131"/>
    </row>
    <row r="5714" spans="1:10" ht="20.100000000000001" customHeight="1" x14ac:dyDescent="0.25">
      <c r="G5714" s="131" t="s">
        <v>2101</v>
      </c>
      <c r="H5714" s="131"/>
    </row>
    <row r="5715" spans="1:10" ht="20.100000000000001" customHeight="1" x14ac:dyDescent="0.25">
      <c r="A5715" s="6" t="s">
        <v>1326</v>
      </c>
      <c r="B5715" s="6" t="s">
        <v>7125</v>
      </c>
      <c r="J5715" s="8">
        <v>23522802</v>
      </c>
    </row>
    <row r="5716" spans="1:10" ht="20.100000000000001" customHeight="1" x14ac:dyDescent="0.25">
      <c r="A5716" s="5" t="s">
        <v>1326</v>
      </c>
      <c r="C5716" s="11" t="s">
        <v>9</v>
      </c>
      <c r="D5716" s="11" t="s">
        <v>20</v>
      </c>
      <c r="E5716" s="11" t="s">
        <v>20</v>
      </c>
      <c r="F5716" s="11" t="s">
        <v>1881</v>
      </c>
      <c r="G5716" s="131" t="s">
        <v>21</v>
      </c>
      <c r="H5716" s="131"/>
      <c r="J5716" s="7">
        <v>23522802</v>
      </c>
    </row>
    <row r="5717" spans="1:10" ht="45" customHeight="1" x14ac:dyDescent="0.25">
      <c r="G5717" s="131" t="s">
        <v>4801</v>
      </c>
      <c r="H5717" s="131"/>
    </row>
    <row r="5718" spans="1:10" ht="20.100000000000001" customHeight="1" x14ac:dyDescent="0.25">
      <c r="G5718" s="131" t="s">
        <v>2101</v>
      </c>
      <c r="H5718" s="131"/>
    </row>
    <row r="5719" spans="1:10" ht="20.100000000000001" customHeight="1" x14ac:dyDescent="0.25">
      <c r="A5719" s="6" t="s">
        <v>1344</v>
      </c>
      <c r="B5719" s="6" t="s">
        <v>1345</v>
      </c>
      <c r="J5719" s="10">
        <v>185573116</v>
      </c>
    </row>
    <row r="5720" spans="1:10" ht="20.100000000000001" customHeight="1" x14ac:dyDescent="0.25">
      <c r="A5720" s="6" t="s">
        <v>1231</v>
      </c>
      <c r="B5720" s="6" t="s">
        <v>3252</v>
      </c>
      <c r="J5720" s="9">
        <v>123000000</v>
      </c>
    </row>
    <row r="5721" spans="1:10" ht="20.100000000000001" customHeight="1" x14ac:dyDescent="0.25">
      <c r="A5721" s="5" t="s">
        <v>1349</v>
      </c>
      <c r="C5721" s="11" t="s">
        <v>9</v>
      </c>
      <c r="D5721" s="11" t="s">
        <v>11</v>
      </c>
      <c r="E5721" s="11" t="s">
        <v>20</v>
      </c>
      <c r="F5721" s="11" t="s">
        <v>12</v>
      </c>
      <c r="G5721" s="131" t="s">
        <v>30</v>
      </c>
      <c r="H5721" s="131"/>
      <c r="J5721" s="7">
        <v>123000000</v>
      </c>
    </row>
    <row r="5722" spans="1:10" ht="20.100000000000001" customHeight="1" x14ac:dyDescent="0.25">
      <c r="A5722" s="6" t="s">
        <v>1239</v>
      </c>
      <c r="B5722" s="6" t="s">
        <v>1360</v>
      </c>
      <c r="J5722" s="8">
        <v>15092898</v>
      </c>
    </row>
    <row r="5723" spans="1:10" ht="20.100000000000001" customHeight="1" x14ac:dyDescent="0.25">
      <c r="A5723" s="5" t="s">
        <v>1361</v>
      </c>
      <c r="C5723" s="11" t="s">
        <v>9</v>
      </c>
      <c r="D5723" s="11" t="s">
        <v>11</v>
      </c>
      <c r="E5723" s="11" t="s">
        <v>20</v>
      </c>
      <c r="F5723" s="11" t="s">
        <v>12</v>
      </c>
      <c r="G5723" s="131" t="s">
        <v>7127</v>
      </c>
      <c r="H5723" s="131"/>
      <c r="J5723" s="7">
        <v>2220903</v>
      </c>
    </row>
    <row r="5724" spans="1:10" ht="20.100000000000001" customHeight="1" x14ac:dyDescent="0.25">
      <c r="A5724" s="5" t="s">
        <v>1364</v>
      </c>
      <c r="C5724" s="11" t="s">
        <v>9</v>
      </c>
      <c r="D5724" s="11" t="s">
        <v>11</v>
      </c>
      <c r="E5724" s="11" t="s">
        <v>20</v>
      </c>
      <c r="F5724" s="11" t="s">
        <v>12</v>
      </c>
      <c r="G5724" s="131" t="s">
        <v>1365</v>
      </c>
      <c r="H5724" s="131"/>
      <c r="J5724" s="7">
        <v>9249795</v>
      </c>
    </row>
    <row r="5725" spans="1:10" ht="20.100000000000001" customHeight="1" x14ac:dyDescent="0.25">
      <c r="A5725" s="5" t="s">
        <v>1367</v>
      </c>
      <c r="C5725" s="11" t="s">
        <v>9</v>
      </c>
      <c r="D5725" s="11" t="s">
        <v>11</v>
      </c>
      <c r="E5725" s="11" t="s">
        <v>20</v>
      </c>
      <c r="F5725" s="11" t="s">
        <v>12</v>
      </c>
      <c r="G5725" s="131" t="s">
        <v>33</v>
      </c>
      <c r="H5725" s="131"/>
      <c r="J5725" s="7">
        <v>600000</v>
      </c>
    </row>
    <row r="5726" spans="1:10" ht="20.100000000000001" customHeight="1" x14ac:dyDescent="0.25">
      <c r="A5726" s="5" t="s">
        <v>1369</v>
      </c>
      <c r="C5726" s="11" t="s">
        <v>9</v>
      </c>
      <c r="D5726" s="11" t="s">
        <v>11</v>
      </c>
      <c r="E5726" s="11" t="s">
        <v>20</v>
      </c>
      <c r="F5726" s="11" t="s">
        <v>12</v>
      </c>
      <c r="G5726" s="131" t="s">
        <v>34</v>
      </c>
      <c r="H5726" s="131"/>
      <c r="J5726" s="7">
        <v>3022200</v>
      </c>
    </row>
    <row r="5727" spans="1:10" ht="20.100000000000001" customHeight="1" x14ac:dyDescent="0.25">
      <c r="A5727" s="6" t="s">
        <v>1249</v>
      </c>
      <c r="B5727" s="6" t="s">
        <v>1373</v>
      </c>
      <c r="J5727" s="8">
        <v>19702863</v>
      </c>
    </row>
    <row r="5728" spans="1:10" ht="20.100000000000001" customHeight="1" x14ac:dyDescent="0.25">
      <c r="A5728" s="5" t="s">
        <v>1376</v>
      </c>
      <c r="C5728" s="11" t="s">
        <v>9</v>
      </c>
      <c r="D5728" s="11" t="s">
        <v>11</v>
      </c>
      <c r="E5728" s="11" t="s">
        <v>20</v>
      </c>
      <c r="F5728" s="11" t="s">
        <v>12</v>
      </c>
      <c r="G5728" s="131" t="s">
        <v>3480</v>
      </c>
      <c r="H5728" s="131"/>
      <c r="J5728" s="7">
        <v>1427057</v>
      </c>
    </row>
    <row r="5729" spans="1:10" ht="20.100000000000001" customHeight="1" x14ac:dyDescent="0.25">
      <c r="A5729" s="5" t="s">
        <v>1380</v>
      </c>
      <c r="C5729" s="11" t="s">
        <v>9</v>
      </c>
      <c r="D5729" s="11" t="s">
        <v>11</v>
      </c>
      <c r="E5729" s="11" t="s">
        <v>20</v>
      </c>
      <c r="F5729" s="11" t="s">
        <v>12</v>
      </c>
      <c r="G5729" s="131" t="s">
        <v>1381</v>
      </c>
      <c r="H5729" s="131"/>
      <c r="J5729" s="7">
        <v>50000</v>
      </c>
    </row>
    <row r="5730" spans="1:10" ht="20.100000000000001" customHeight="1" x14ac:dyDescent="0.25">
      <c r="A5730" s="5" t="s">
        <v>1384</v>
      </c>
      <c r="C5730" s="11" t="s">
        <v>9</v>
      </c>
      <c r="D5730" s="11" t="s">
        <v>11</v>
      </c>
      <c r="E5730" s="11" t="s">
        <v>20</v>
      </c>
      <c r="F5730" s="11" t="s">
        <v>12</v>
      </c>
      <c r="G5730" s="131" t="s">
        <v>35</v>
      </c>
      <c r="H5730" s="131"/>
      <c r="J5730" s="7">
        <v>100000</v>
      </c>
    </row>
    <row r="5731" spans="1:10" ht="20.100000000000001" customHeight="1" x14ac:dyDescent="0.25">
      <c r="A5731" s="5" t="s">
        <v>1391</v>
      </c>
      <c r="C5731" s="11" t="s">
        <v>9</v>
      </c>
      <c r="D5731" s="11" t="s">
        <v>11</v>
      </c>
      <c r="E5731" s="11" t="s">
        <v>20</v>
      </c>
      <c r="F5731" s="11" t="s">
        <v>12</v>
      </c>
      <c r="G5731" s="131" t="s">
        <v>7129</v>
      </c>
      <c r="H5731" s="131"/>
      <c r="J5731" s="7">
        <v>18125806</v>
      </c>
    </row>
    <row r="5732" spans="1:10" ht="20.100000000000001" customHeight="1" x14ac:dyDescent="0.25">
      <c r="A5732" s="6" t="s">
        <v>1393</v>
      </c>
      <c r="B5732" s="6" t="s">
        <v>1394</v>
      </c>
      <c r="J5732" s="8">
        <v>18198317</v>
      </c>
    </row>
    <row r="5733" spans="1:10" ht="20.100000000000001" customHeight="1" x14ac:dyDescent="0.25">
      <c r="A5733" s="5" t="s">
        <v>1411</v>
      </c>
      <c r="C5733" s="11" t="s">
        <v>9</v>
      </c>
      <c r="D5733" s="11" t="s">
        <v>11</v>
      </c>
      <c r="E5733" s="11" t="s">
        <v>20</v>
      </c>
      <c r="F5733" s="11" t="s">
        <v>12</v>
      </c>
      <c r="G5733" s="131" t="s">
        <v>3478</v>
      </c>
      <c r="H5733" s="131"/>
      <c r="J5733" s="7">
        <v>17873893</v>
      </c>
    </row>
    <row r="5734" spans="1:10" ht="30" customHeight="1" x14ac:dyDescent="0.25">
      <c r="G5734" s="131" t="s">
        <v>5966</v>
      </c>
      <c r="H5734" s="131"/>
    </row>
    <row r="5735" spans="1:10" ht="20.100000000000001" customHeight="1" x14ac:dyDescent="0.25">
      <c r="A5735" s="5" t="s">
        <v>1413</v>
      </c>
      <c r="C5735" s="11" t="s">
        <v>9</v>
      </c>
      <c r="D5735" s="11" t="s">
        <v>11</v>
      </c>
      <c r="E5735" s="11" t="s">
        <v>20</v>
      </c>
      <c r="F5735" s="11" t="s">
        <v>12</v>
      </c>
      <c r="G5735" s="131" t="s">
        <v>1414</v>
      </c>
      <c r="H5735" s="131"/>
      <c r="J5735" s="7">
        <v>324424</v>
      </c>
    </row>
    <row r="5736" spans="1:10" ht="30" customHeight="1" x14ac:dyDescent="0.25">
      <c r="G5736" s="131" t="s">
        <v>5967</v>
      </c>
      <c r="H5736" s="131"/>
    </row>
    <row r="5737" spans="1:10" ht="20.100000000000001" customHeight="1" x14ac:dyDescent="0.25">
      <c r="A5737" s="6" t="s">
        <v>1416</v>
      </c>
      <c r="B5737" s="6" t="s">
        <v>1417</v>
      </c>
      <c r="J5737" s="8">
        <v>4100000</v>
      </c>
    </row>
    <row r="5738" spans="1:10" ht="20.100000000000001" customHeight="1" x14ac:dyDescent="0.25">
      <c r="A5738" s="5" t="s">
        <v>1419</v>
      </c>
      <c r="C5738" s="11" t="s">
        <v>9</v>
      </c>
      <c r="D5738" s="11" t="s">
        <v>11</v>
      </c>
      <c r="E5738" s="11" t="s">
        <v>20</v>
      </c>
      <c r="F5738" s="11" t="s">
        <v>12</v>
      </c>
      <c r="G5738" s="131" t="s">
        <v>1420</v>
      </c>
      <c r="H5738" s="131"/>
      <c r="J5738" s="7">
        <v>100000</v>
      </c>
    </row>
    <row r="5739" spans="1:10" ht="20.100000000000001" customHeight="1" x14ac:dyDescent="0.25">
      <c r="A5739" s="5" t="s">
        <v>1422</v>
      </c>
      <c r="C5739" s="11" t="s">
        <v>9</v>
      </c>
      <c r="D5739" s="11" t="s">
        <v>11</v>
      </c>
      <c r="E5739" s="11" t="s">
        <v>20</v>
      </c>
      <c r="F5739" s="11" t="s">
        <v>12</v>
      </c>
      <c r="G5739" s="131" t="s">
        <v>1423</v>
      </c>
      <c r="H5739" s="131"/>
      <c r="J5739" s="7">
        <v>500000</v>
      </c>
    </row>
    <row r="5740" spans="1:10" ht="20.100000000000001" customHeight="1" x14ac:dyDescent="0.25">
      <c r="A5740" s="5" t="s">
        <v>1424</v>
      </c>
      <c r="C5740" s="11" t="s">
        <v>9</v>
      </c>
      <c r="D5740" s="11" t="s">
        <v>11</v>
      </c>
      <c r="E5740" s="11" t="s">
        <v>20</v>
      </c>
      <c r="F5740" s="11" t="s">
        <v>12</v>
      </c>
      <c r="G5740" s="131" t="s">
        <v>38</v>
      </c>
      <c r="H5740" s="131"/>
      <c r="J5740" s="7">
        <v>1500000</v>
      </c>
    </row>
    <row r="5741" spans="1:10" ht="20.100000000000001" customHeight="1" x14ac:dyDescent="0.25">
      <c r="A5741" s="5" t="s">
        <v>1426</v>
      </c>
      <c r="C5741" s="11" t="s">
        <v>9</v>
      </c>
      <c r="D5741" s="11" t="s">
        <v>11</v>
      </c>
      <c r="E5741" s="11" t="s">
        <v>20</v>
      </c>
      <c r="F5741" s="11" t="s">
        <v>12</v>
      </c>
      <c r="G5741" s="131" t="s">
        <v>1427</v>
      </c>
      <c r="H5741" s="131"/>
      <c r="J5741" s="7">
        <v>2000000</v>
      </c>
    </row>
    <row r="5742" spans="1:10" ht="20.100000000000001" customHeight="1" x14ac:dyDescent="0.25">
      <c r="A5742" s="6" t="s">
        <v>1429</v>
      </c>
      <c r="B5742" s="6" t="s">
        <v>1430</v>
      </c>
      <c r="J5742" s="8">
        <v>862102</v>
      </c>
    </row>
    <row r="5743" spans="1:10" ht="20.100000000000001" customHeight="1" x14ac:dyDescent="0.25">
      <c r="A5743" s="5" t="s">
        <v>1432</v>
      </c>
      <c r="C5743" s="11" t="s">
        <v>9</v>
      </c>
      <c r="D5743" s="11" t="s">
        <v>11</v>
      </c>
      <c r="E5743" s="11" t="s">
        <v>20</v>
      </c>
      <c r="F5743" s="11" t="s">
        <v>12</v>
      </c>
      <c r="G5743" s="131" t="s">
        <v>7130</v>
      </c>
      <c r="H5743" s="131"/>
      <c r="J5743" s="7">
        <v>862102</v>
      </c>
    </row>
    <row r="5744" spans="1:10" ht="20.100000000000001" customHeight="1" x14ac:dyDescent="0.25">
      <c r="A5744" s="6" t="s">
        <v>1449</v>
      </c>
      <c r="B5744" s="6" t="s">
        <v>1450</v>
      </c>
      <c r="J5744" s="8">
        <v>3816936</v>
      </c>
    </row>
    <row r="5745" spans="1:10" ht="20.100000000000001" customHeight="1" x14ac:dyDescent="0.25">
      <c r="A5745" s="5" t="s">
        <v>1463</v>
      </c>
      <c r="C5745" s="11" t="s">
        <v>9</v>
      </c>
      <c r="D5745" s="11" t="s">
        <v>11</v>
      </c>
      <c r="E5745" s="11" t="s">
        <v>20</v>
      </c>
      <c r="F5745" s="11" t="s">
        <v>12</v>
      </c>
      <c r="G5745" s="131" t="s">
        <v>1464</v>
      </c>
      <c r="H5745" s="131"/>
      <c r="J5745" s="7">
        <v>499912</v>
      </c>
    </row>
    <row r="5746" spans="1:10" ht="20.100000000000001" customHeight="1" x14ac:dyDescent="0.25">
      <c r="A5746" s="5" t="s">
        <v>1466</v>
      </c>
      <c r="C5746" s="11" t="s">
        <v>9</v>
      </c>
      <c r="D5746" s="11" t="s">
        <v>11</v>
      </c>
      <c r="E5746" s="11" t="s">
        <v>20</v>
      </c>
      <c r="F5746" s="11" t="s">
        <v>12</v>
      </c>
      <c r="G5746" s="131" t="s">
        <v>1467</v>
      </c>
      <c r="H5746" s="131"/>
      <c r="J5746" s="7">
        <v>300000</v>
      </c>
    </row>
    <row r="5747" spans="1:10" ht="30" customHeight="1" x14ac:dyDescent="0.25">
      <c r="A5747" s="5" t="s">
        <v>1469</v>
      </c>
      <c r="C5747" s="11" t="s">
        <v>9</v>
      </c>
      <c r="D5747" s="11" t="s">
        <v>11</v>
      </c>
      <c r="E5747" s="11" t="s">
        <v>20</v>
      </c>
      <c r="F5747" s="11" t="s">
        <v>12</v>
      </c>
      <c r="G5747" s="131" t="s">
        <v>7132</v>
      </c>
      <c r="H5747" s="131"/>
      <c r="J5747" s="7">
        <v>1017024</v>
      </c>
    </row>
    <row r="5748" spans="1:10" ht="30" customHeight="1" x14ac:dyDescent="0.25">
      <c r="A5748" s="5" t="s">
        <v>1471</v>
      </c>
      <c r="C5748" s="11" t="s">
        <v>9</v>
      </c>
      <c r="D5748" s="11" t="s">
        <v>11</v>
      </c>
      <c r="E5748" s="11" t="s">
        <v>20</v>
      </c>
      <c r="F5748" s="11" t="s">
        <v>12</v>
      </c>
      <c r="G5748" s="131" t="s">
        <v>7133</v>
      </c>
      <c r="H5748" s="131"/>
      <c r="J5748" s="7">
        <v>2000000</v>
      </c>
    </row>
    <row r="5749" spans="1:10" ht="20.100000000000001" customHeight="1" x14ac:dyDescent="0.25">
      <c r="A5749" s="6" t="s">
        <v>1490</v>
      </c>
      <c r="B5749" s="6" t="s">
        <v>1491</v>
      </c>
      <c r="J5749" s="8">
        <v>800000</v>
      </c>
    </row>
    <row r="5750" spans="1:10" ht="20.100000000000001" customHeight="1" x14ac:dyDescent="0.25">
      <c r="A5750" s="5" t="s">
        <v>1503</v>
      </c>
      <c r="C5750" s="11" t="s">
        <v>9</v>
      </c>
      <c r="D5750" s="11" t="s">
        <v>11</v>
      </c>
      <c r="E5750" s="11" t="s">
        <v>20</v>
      </c>
      <c r="F5750" s="11" t="s">
        <v>12</v>
      </c>
      <c r="G5750" s="131" t="s">
        <v>44</v>
      </c>
      <c r="H5750" s="131"/>
      <c r="J5750" s="7">
        <v>500000</v>
      </c>
    </row>
    <row r="5751" spans="1:10" ht="20.100000000000001" customHeight="1" x14ac:dyDescent="0.25">
      <c r="A5751" s="5" t="s">
        <v>1506</v>
      </c>
      <c r="C5751" s="11" t="s">
        <v>9</v>
      </c>
      <c r="D5751" s="11" t="s">
        <v>11</v>
      </c>
      <c r="E5751" s="11" t="s">
        <v>20</v>
      </c>
      <c r="F5751" s="11" t="s">
        <v>12</v>
      </c>
      <c r="G5751" s="131" t="s">
        <v>403</v>
      </c>
      <c r="H5751" s="131"/>
      <c r="J5751" s="7">
        <v>300000</v>
      </c>
    </row>
    <row r="5752" spans="1:10" ht="30" customHeight="1" x14ac:dyDescent="0.25">
      <c r="G5752" s="131" t="s">
        <v>5968</v>
      </c>
      <c r="H5752" s="131"/>
    </row>
    <row r="5753" spans="1:10" ht="20.100000000000001" customHeight="1" x14ac:dyDescent="0.25">
      <c r="A5753" s="6" t="s">
        <v>1508</v>
      </c>
      <c r="B5753" s="6" t="s">
        <v>1509</v>
      </c>
      <c r="J5753" s="10">
        <v>5013000</v>
      </c>
    </row>
    <row r="5754" spans="1:10" ht="20.100000000000001" customHeight="1" x14ac:dyDescent="0.25">
      <c r="A5754" s="6" t="s">
        <v>1256</v>
      </c>
      <c r="B5754" s="6" t="s">
        <v>1511</v>
      </c>
      <c r="J5754" s="9">
        <v>2440000</v>
      </c>
    </row>
    <row r="5755" spans="1:10" ht="20.100000000000001" customHeight="1" x14ac:dyDescent="0.25">
      <c r="A5755" s="5" t="s">
        <v>1513</v>
      </c>
      <c r="C5755" s="11" t="s">
        <v>9</v>
      </c>
      <c r="D5755" s="11" t="s">
        <v>11</v>
      </c>
      <c r="E5755" s="11" t="s">
        <v>20</v>
      </c>
      <c r="F5755" s="11" t="s">
        <v>12</v>
      </c>
      <c r="G5755" s="131" t="s">
        <v>45</v>
      </c>
      <c r="H5755" s="131"/>
      <c r="J5755" s="7">
        <v>840000</v>
      </c>
    </row>
    <row r="5756" spans="1:10" ht="20.100000000000001" customHeight="1" x14ac:dyDescent="0.25">
      <c r="A5756" s="5" t="s">
        <v>1514</v>
      </c>
      <c r="C5756" s="11" t="s">
        <v>9</v>
      </c>
      <c r="D5756" s="11" t="s">
        <v>11</v>
      </c>
      <c r="E5756" s="11" t="s">
        <v>20</v>
      </c>
      <c r="F5756" s="11" t="s">
        <v>12</v>
      </c>
      <c r="G5756" s="131" t="s">
        <v>1515</v>
      </c>
      <c r="H5756" s="131"/>
      <c r="J5756" s="7">
        <v>100000</v>
      </c>
    </row>
    <row r="5757" spans="1:10" ht="20.100000000000001" customHeight="1" x14ac:dyDescent="0.25">
      <c r="A5757" s="5" t="s">
        <v>1518</v>
      </c>
      <c r="C5757" s="11" t="s">
        <v>9</v>
      </c>
      <c r="D5757" s="11" t="s">
        <v>11</v>
      </c>
      <c r="E5757" s="11" t="s">
        <v>20</v>
      </c>
      <c r="F5757" s="11" t="s">
        <v>12</v>
      </c>
      <c r="G5757" s="131" t="s">
        <v>7135</v>
      </c>
      <c r="H5757" s="131"/>
      <c r="J5757" s="7">
        <v>1500000</v>
      </c>
    </row>
    <row r="5758" spans="1:10" ht="20.100000000000001" customHeight="1" x14ac:dyDescent="0.25">
      <c r="A5758" s="6" t="s">
        <v>1278</v>
      </c>
      <c r="B5758" s="6" t="s">
        <v>1524</v>
      </c>
      <c r="J5758" s="8">
        <v>500000</v>
      </c>
    </row>
    <row r="5759" spans="1:10" ht="20.100000000000001" customHeight="1" x14ac:dyDescent="0.25">
      <c r="A5759" s="5" t="s">
        <v>1531</v>
      </c>
      <c r="C5759" s="11" t="s">
        <v>9</v>
      </c>
      <c r="D5759" s="11" t="s">
        <v>11</v>
      </c>
      <c r="E5759" s="11" t="s">
        <v>20</v>
      </c>
      <c r="F5759" s="11" t="s">
        <v>12</v>
      </c>
      <c r="G5759" s="131" t="s">
        <v>47</v>
      </c>
      <c r="H5759" s="131"/>
      <c r="J5759" s="7">
        <v>500000</v>
      </c>
    </row>
    <row r="5760" spans="1:10" ht="20.100000000000001" customHeight="1" x14ac:dyDescent="0.25">
      <c r="A5760" s="6" t="s">
        <v>1318</v>
      </c>
      <c r="B5760" s="6" t="s">
        <v>1553</v>
      </c>
      <c r="J5760" s="8">
        <v>1000000</v>
      </c>
    </row>
    <row r="5761" spans="1:10" ht="20.100000000000001" customHeight="1" x14ac:dyDescent="0.25">
      <c r="A5761" s="5" t="s">
        <v>1557</v>
      </c>
      <c r="C5761" s="11" t="s">
        <v>9</v>
      </c>
      <c r="D5761" s="11" t="s">
        <v>11</v>
      </c>
      <c r="E5761" s="11" t="s">
        <v>20</v>
      </c>
      <c r="F5761" s="11" t="s">
        <v>12</v>
      </c>
      <c r="G5761" s="131" t="s">
        <v>51</v>
      </c>
      <c r="H5761" s="131"/>
      <c r="J5761" s="7">
        <v>1000000</v>
      </c>
    </row>
    <row r="5762" spans="1:10" ht="20.100000000000001" customHeight="1" x14ac:dyDescent="0.25">
      <c r="A5762" s="6" t="s">
        <v>1572</v>
      </c>
      <c r="B5762" s="6" t="s">
        <v>1573</v>
      </c>
      <c r="J5762" s="8">
        <v>1073000</v>
      </c>
    </row>
    <row r="5763" spans="1:10" ht="20.100000000000001" customHeight="1" x14ac:dyDescent="0.25">
      <c r="A5763" s="5" t="s">
        <v>1574</v>
      </c>
      <c r="C5763" s="11" t="s">
        <v>9</v>
      </c>
      <c r="D5763" s="11" t="s">
        <v>11</v>
      </c>
      <c r="E5763" s="11" t="s">
        <v>20</v>
      </c>
      <c r="F5763" s="11" t="s">
        <v>12</v>
      </c>
      <c r="G5763" s="131" t="s">
        <v>1575</v>
      </c>
      <c r="H5763" s="131"/>
      <c r="J5763" s="7">
        <v>500000</v>
      </c>
    </row>
    <row r="5764" spans="1:10" ht="20.100000000000001" customHeight="1" x14ac:dyDescent="0.25">
      <c r="A5764" s="5" t="s">
        <v>1580</v>
      </c>
      <c r="C5764" s="11" t="s">
        <v>9</v>
      </c>
      <c r="D5764" s="11" t="s">
        <v>11</v>
      </c>
      <c r="E5764" s="11" t="s">
        <v>20</v>
      </c>
      <c r="F5764" s="11" t="s">
        <v>12</v>
      </c>
      <c r="G5764" s="131" t="s">
        <v>1581</v>
      </c>
      <c r="H5764" s="131"/>
      <c r="J5764" s="7">
        <v>473000</v>
      </c>
    </row>
    <row r="5765" spans="1:10" ht="20.100000000000001" customHeight="1" x14ac:dyDescent="0.25">
      <c r="A5765" s="5" t="s">
        <v>1584</v>
      </c>
      <c r="C5765" s="11" t="s">
        <v>9</v>
      </c>
      <c r="D5765" s="11" t="s">
        <v>11</v>
      </c>
      <c r="E5765" s="11" t="s">
        <v>20</v>
      </c>
      <c r="F5765" s="11" t="s">
        <v>12</v>
      </c>
      <c r="G5765" s="131" t="s">
        <v>1585</v>
      </c>
      <c r="H5765" s="131"/>
      <c r="J5765" s="7">
        <v>100000</v>
      </c>
    </row>
    <row r="5766" spans="1:10" ht="20.100000000000001" customHeight="1" x14ac:dyDescent="0.25">
      <c r="A5766" s="6" t="s">
        <v>1714</v>
      </c>
      <c r="B5766" s="6" t="s">
        <v>1715</v>
      </c>
      <c r="J5766" s="10">
        <v>4227317</v>
      </c>
    </row>
    <row r="5767" spans="1:10" ht="20.100000000000001" customHeight="1" x14ac:dyDescent="0.25">
      <c r="A5767" s="6" t="s">
        <v>1716</v>
      </c>
      <c r="B5767" s="6" t="s">
        <v>1717</v>
      </c>
      <c r="J5767" s="9">
        <v>4227317</v>
      </c>
    </row>
    <row r="5768" spans="1:10" ht="20.100000000000001" customHeight="1" x14ac:dyDescent="0.25">
      <c r="A5768" s="5" t="s">
        <v>1723</v>
      </c>
      <c r="C5768" s="11" t="s">
        <v>16</v>
      </c>
      <c r="D5768" s="11" t="s">
        <v>53</v>
      </c>
      <c r="E5768" s="11" t="s">
        <v>20</v>
      </c>
      <c r="F5768" s="11" t="s">
        <v>12</v>
      </c>
      <c r="G5768" s="131" t="s">
        <v>55</v>
      </c>
      <c r="H5768" s="131"/>
      <c r="J5768" s="7">
        <v>4227317</v>
      </c>
    </row>
    <row r="5769" spans="1:10" ht="20.100000000000001" customHeight="1" x14ac:dyDescent="0.25">
      <c r="A5769" s="6" t="s">
        <v>1759</v>
      </c>
      <c r="B5769" s="6" t="s">
        <v>1760</v>
      </c>
      <c r="J5769" s="10">
        <v>22107975</v>
      </c>
    </row>
    <row r="5770" spans="1:10" ht="20.100000000000001" customHeight="1" x14ac:dyDescent="0.25">
      <c r="A5770" s="6" t="s">
        <v>1761</v>
      </c>
      <c r="B5770" s="6" t="s">
        <v>1762</v>
      </c>
      <c r="J5770" s="12">
        <v>6507975</v>
      </c>
    </row>
    <row r="5771" spans="1:10" ht="20.100000000000001" customHeight="1" x14ac:dyDescent="0.25">
      <c r="A5771" s="6" t="s">
        <v>1767</v>
      </c>
      <c r="B5771" s="6" t="s">
        <v>7149</v>
      </c>
      <c r="J5771" s="9">
        <v>6507975</v>
      </c>
    </row>
    <row r="5772" spans="1:10" ht="20.100000000000001" customHeight="1" x14ac:dyDescent="0.25">
      <c r="A5772" s="5" t="s">
        <v>1767</v>
      </c>
      <c r="C5772" s="11" t="s">
        <v>9</v>
      </c>
      <c r="D5772" s="11" t="s">
        <v>41</v>
      </c>
      <c r="E5772" s="11" t="s">
        <v>20</v>
      </c>
      <c r="F5772" s="11" t="s">
        <v>1881</v>
      </c>
      <c r="G5772" s="131" t="s">
        <v>21</v>
      </c>
      <c r="H5772" s="131"/>
      <c r="J5772" s="7">
        <v>4547742</v>
      </c>
    </row>
    <row r="5773" spans="1:10" ht="60" customHeight="1" x14ac:dyDescent="0.25">
      <c r="G5773" s="131" t="s">
        <v>4802</v>
      </c>
      <c r="H5773" s="131"/>
    </row>
    <row r="5774" spans="1:10" ht="20.100000000000001" customHeight="1" x14ac:dyDescent="0.25">
      <c r="G5774" s="131" t="s">
        <v>2101</v>
      </c>
      <c r="H5774" s="131"/>
    </row>
    <row r="5775" spans="1:10" ht="20.100000000000001" customHeight="1" x14ac:dyDescent="0.25">
      <c r="A5775" s="5" t="s">
        <v>1767</v>
      </c>
      <c r="C5775" s="11" t="s">
        <v>9</v>
      </c>
      <c r="D5775" s="11" t="s">
        <v>41</v>
      </c>
      <c r="E5775" s="11" t="s">
        <v>20</v>
      </c>
      <c r="F5775" s="11" t="s">
        <v>1278</v>
      </c>
      <c r="G5775" s="131" t="s">
        <v>21</v>
      </c>
      <c r="H5775" s="131"/>
      <c r="J5775" s="7">
        <v>1960233</v>
      </c>
    </row>
    <row r="5776" spans="1:10" ht="60" customHeight="1" x14ac:dyDescent="0.25">
      <c r="G5776" s="131" t="s">
        <v>4803</v>
      </c>
      <c r="H5776" s="131"/>
    </row>
    <row r="5777" spans="1:10" ht="20.100000000000001" customHeight="1" x14ac:dyDescent="0.25">
      <c r="G5777" s="131" t="s">
        <v>2101</v>
      </c>
      <c r="H5777" s="131"/>
    </row>
    <row r="5778" spans="1:10" ht="20.100000000000001" customHeight="1" x14ac:dyDescent="0.25">
      <c r="A5778" s="6" t="s">
        <v>1784</v>
      </c>
      <c r="B5778" s="6" t="s">
        <v>1785</v>
      </c>
      <c r="J5778" s="8">
        <v>15000000</v>
      </c>
    </row>
    <row r="5779" spans="1:10" ht="20.100000000000001" customHeight="1" x14ac:dyDescent="0.25">
      <c r="A5779" s="5" t="s">
        <v>1786</v>
      </c>
      <c r="C5779" s="11" t="s">
        <v>9</v>
      </c>
      <c r="D5779" s="11" t="s">
        <v>59</v>
      </c>
      <c r="E5779" s="11" t="s">
        <v>20</v>
      </c>
      <c r="F5779" s="11" t="s">
        <v>12</v>
      </c>
      <c r="G5779" s="131" t="s">
        <v>61</v>
      </c>
      <c r="H5779" s="131"/>
      <c r="J5779" s="7">
        <v>10000000</v>
      </c>
    </row>
    <row r="5780" spans="1:10" ht="20.100000000000001" customHeight="1" x14ac:dyDescent="0.25">
      <c r="A5780" s="5" t="s">
        <v>1792</v>
      </c>
      <c r="C5780" s="11" t="s">
        <v>9</v>
      </c>
      <c r="D5780" s="11" t="s">
        <v>59</v>
      </c>
      <c r="E5780" s="11" t="s">
        <v>20</v>
      </c>
      <c r="F5780" s="11" t="s">
        <v>12</v>
      </c>
      <c r="G5780" s="131" t="s">
        <v>7156</v>
      </c>
      <c r="H5780" s="131"/>
      <c r="J5780" s="7">
        <v>5000000</v>
      </c>
    </row>
    <row r="5781" spans="1:10" ht="30" customHeight="1" x14ac:dyDescent="0.25">
      <c r="G5781" s="131" t="s">
        <v>5969</v>
      </c>
      <c r="H5781" s="131"/>
    </row>
    <row r="5782" spans="1:10" ht="20.100000000000001" customHeight="1" x14ac:dyDescent="0.25">
      <c r="A5782" s="6" t="s">
        <v>1803</v>
      </c>
      <c r="B5782" s="6" t="s">
        <v>3416</v>
      </c>
      <c r="J5782" s="8">
        <v>600000</v>
      </c>
    </row>
    <row r="5783" spans="1:10" ht="20.100000000000001" customHeight="1" x14ac:dyDescent="0.25">
      <c r="A5783" s="5" t="s">
        <v>1804</v>
      </c>
      <c r="C5783" s="11" t="s">
        <v>9</v>
      </c>
      <c r="D5783" s="11" t="s">
        <v>59</v>
      </c>
      <c r="E5783" s="11" t="s">
        <v>20</v>
      </c>
      <c r="F5783" s="11" t="s">
        <v>12</v>
      </c>
      <c r="G5783" s="131" t="s">
        <v>62</v>
      </c>
      <c r="H5783" s="131"/>
      <c r="J5783" s="7">
        <v>600000</v>
      </c>
    </row>
    <row r="5784" spans="1:10" ht="75" customHeight="1" x14ac:dyDescent="0.25">
      <c r="G5784" s="131" t="s">
        <v>5885</v>
      </c>
      <c r="H5784" s="131"/>
    </row>
    <row r="5787" spans="1:10" x14ac:dyDescent="0.25">
      <c r="A5787" s="117" t="s">
        <v>4926</v>
      </c>
      <c r="B5787" s="88"/>
      <c r="C5787" s="88"/>
      <c r="D5787" s="88"/>
      <c r="E5787" s="88"/>
      <c r="F5787" s="88"/>
      <c r="G5787" s="88"/>
      <c r="H5787" s="88"/>
    </row>
    <row r="5788" spans="1:10" x14ac:dyDescent="0.25">
      <c r="A5788" s="13" t="s">
        <v>4927</v>
      </c>
    </row>
    <row r="5790" spans="1:10" x14ac:dyDescent="0.25">
      <c r="A5790" s="132" t="s">
        <v>2092</v>
      </c>
      <c r="B5790" s="132"/>
      <c r="C5790" s="132"/>
      <c r="D5790" s="132"/>
      <c r="E5790" s="132"/>
      <c r="F5790" s="132"/>
      <c r="G5790" s="132"/>
      <c r="H5790" s="132"/>
      <c r="I5790" s="132"/>
      <c r="J5790" s="132"/>
    </row>
    <row r="5792" spans="1:10" x14ac:dyDescent="0.25">
      <c r="D5792" s="6" t="s">
        <v>2140</v>
      </c>
      <c r="E5792" s="6" t="s">
        <v>2100</v>
      </c>
    </row>
    <row r="5793" spans="1:10" ht="15.75" thickBot="1" x14ac:dyDescent="0.3">
      <c r="F5793" s="6" t="s">
        <v>2103</v>
      </c>
      <c r="J5793" s="14">
        <v>20279255666</v>
      </c>
    </row>
    <row r="5794" spans="1:10" x14ac:dyDescent="0.25">
      <c r="D5794" s="5" t="s">
        <v>9</v>
      </c>
      <c r="E5794" s="5" t="s">
        <v>2139</v>
      </c>
      <c r="J5794" s="7">
        <v>18658873924</v>
      </c>
    </row>
    <row r="5795" spans="1:10" x14ac:dyDescent="0.25">
      <c r="D5795" s="5" t="s">
        <v>16</v>
      </c>
      <c r="E5795" s="5" t="s">
        <v>2145</v>
      </c>
      <c r="J5795" s="7">
        <v>1620381742</v>
      </c>
    </row>
    <row r="5798" spans="1:10" x14ac:dyDescent="0.25">
      <c r="A5798" s="132" t="s">
        <v>2091</v>
      </c>
      <c r="B5798" s="132"/>
      <c r="C5798" s="132"/>
      <c r="D5798" s="132"/>
      <c r="E5798" s="132"/>
      <c r="F5798" s="132"/>
      <c r="G5798" s="132"/>
      <c r="H5798" s="132"/>
      <c r="I5798" s="132"/>
      <c r="J5798" s="132"/>
    </row>
    <row r="5799" spans="1:10" x14ac:dyDescent="0.25">
      <c r="A5799" s="86" t="s">
        <v>2097</v>
      </c>
      <c r="C5799" s="86" t="s">
        <v>2098</v>
      </c>
      <c r="D5799" s="86" t="s">
        <v>3</v>
      </c>
      <c r="E5799" s="86" t="s">
        <v>2099</v>
      </c>
      <c r="F5799" s="86" t="s">
        <v>1880</v>
      </c>
      <c r="G5799" s="6" t="s">
        <v>2100</v>
      </c>
      <c r="J5799" s="86" t="s">
        <v>8713</v>
      </c>
    </row>
    <row r="5801" spans="1:10" ht="15.75" thickBot="1" x14ac:dyDescent="0.3">
      <c r="G5801" s="13" t="s">
        <v>2103</v>
      </c>
      <c r="J5801" s="14">
        <v>20279255666</v>
      </c>
    </row>
    <row r="5802" spans="1:10" ht="20.100000000000001" customHeight="1" x14ac:dyDescent="0.25">
      <c r="A5802" s="6" t="s">
        <v>1232</v>
      </c>
      <c r="B5802" s="6" t="s">
        <v>1233</v>
      </c>
      <c r="J5802" s="10">
        <v>5099174752</v>
      </c>
    </row>
    <row r="5803" spans="1:10" ht="20.100000000000001" customHeight="1" x14ac:dyDescent="0.25">
      <c r="A5803" s="6" t="s">
        <v>9</v>
      </c>
      <c r="B5803" s="6" t="s">
        <v>1237</v>
      </c>
      <c r="J5803" s="9">
        <v>1721474113</v>
      </c>
    </row>
    <row r="5804" spans="1:10" ht="20.100000000000001" customHeight="1" x14ac:dyDescent="0.25">
      <c r="A5804" s="5" t="s">
        <v>1240</v>
      </c>
      <c r="C5804" s="11" t="s">
        <v>9</v>
      </c>
      <c r="D5804" s="11" t="s">
        <v>10</v>
      </c>
      <c r="E5804" s="11" t="s">
        <v>4883</v>
      </c>
      <c r="F5804" s="11" t="s">
        <v>12</v>
      </c>
      <c r="G5804" s="131" t="s">
        <v>7116</v>
      </c>
      <c r="H5804" s="131"/>
      <c r="J5804" s="7">
        <v>1721474113</v>
      </c>
    </row>
    <row r="5805" spans="1:10" ht="20.100000000000001" customHeight="1" x14ac:dyDescent="0.25">
      <c r="A5805" s="6" t="s">
        <v>1257</v>
      </c>
      <c r="B5805" s="6" t="s">
        <v>1258</v>
      </c>
      <c r="J5805" s="8">
        <v>93500000</v>
      </c>
    </row>
    <row r="5806" spans="1:10" ht="20.100000000000001" customHeight="1" x14ac:dyDescent="0.25">
      <c r="A5806" s="5" t="s">
        <v>1261</v>
      </c>
      <c r="C5806" s="11" t="s">
        <v>9</v>
      </c>
      <c r="D5806" s="11" t="s">
        <v>10</v>
      </c>
      <c r="E5806" s="11" t="s">
        <v>4883</v>
      </c>
      <c r="F5806" s="11" t="s">
        <v>12</v>
      </c>
      <c r="G5806" s="131" t="s">
        <v>13</v>
      </c>
      <c r="H5806" s="131"/>
      <c r="J5806" s="7">
        <v>91500000</v>
      </c>
    </row>
    <row r="5807" spans="1:10" ht="20.100000000000001" customHeight="1" x14ac:dyDescent="0.25">
      <c r="A5807" s="5" t="s">
        <v>1265</v>
      </c>
      <c r="C5807" s="11" t="s">
        <v>9</v>
      </c>
      <c r="D5807" s="11" t="s">
        <v>10</v>
      </c>
      <c r="E5807" s="11" t="s">
        <v>4883</v>
      </c>
      <c r="F5807" s="11" t="s">
        <v>12</v>
      </c>
      <c r="G5807" s="131" t="s">
        <v>14</v>
      </c>
      <c r="H5807" s="131"/>
      <c r="J5807" s="7">
        <v>2000000</v>
      </c>
    </row>
    <row r="5808" spans="1:10" ht="20.100000000000001" customHeight="1" x14ac:dyDescent="0.25">
      <c r="A5808" s="6" t="s">
        <v>1279</v>
      </c>
      <c r="B5808" s="6" t="s">
        <v>1280</v>
      </c>
      <c r="J5808" s="8">
        <v>2512114831</v>
      </c>
    </row>
    <row r="5809" spans="1:10" ht="20.100000000000001" customHeight="1" x14ac:dyDescent="0.25">
      <c r="A5809" s="5" t="s">
        <v>1282</v>
      </c>
      <c r="C5809" s="11" t="s">
        <v>9</v>
      </c>
      <c r="D5809" s="11" t="s">
        <v>10</v>
      </c>
      <c r="E5809" s="11" t="s">
        <v>4883</v>
      </c>
      <c r="F5809" s="11" t="s">
        <v>12</v>
      </c>
      <c r="G5809" s="131" t="s">
        <v>1283</v>
      </c>
      <c r="H5809" s="131"/>
      <c r="J5809" s="7">
        <v>660715998</v>
      </c>
    </row>
    <row r="5810" spans="1:10" ht="20.100000000000001" customHeight="1" x14ac:dyDescent="0.25">
      <c r="A5810" s="5" t="s">
        <v>1286</v>
      </c>
      <c r="C5810" s="11" t="s">
        <v>9</v>
      </c>
      <c r="D5810" s="11" t="s">
        <v>10</v>
      </c>
      <c r="E5810" s="11" t="s">
        <v>4883</v>
      </c>
      <c r="F5810" s="11" t="s">
        <v>12</v>
      </c>
      <c r="G5810" s="131" t="s">
        <v>1287</v>
      </c>
      <c r="H5810" s="131"/>
      <c r="J5810" s="7">
        <v>956894530</v>
      </c>
    </row>
    <row r="5811" spans="1:10" ht="20.100000000000001" customHeight="1" x14ac:dyDescent="0.25">
      <c r="A5811" s="5" t="s">
        <v>1290</v>
      </c>
      <c r="C5811" s="11" t="s">
        <v>16</v>
      </c>
      <c r="D5811" s="11" t="s">
        <v>10</v>
      </c>
      <c r="E5811" s="11" t="s">
        <v>4883</v>
      </c>
      <c r="F5811" s="11" t="s">
        <v>12</v>
      </c>
      <c r="G5811" s="131" t="s">
        <v>17</v>
      </c>
      <c r="H5811" s="131"/>
      <c r="J5811" s="7">
        <v>332852995</v>
      </c>
    </row>
    <row r="5812" spans="1:10" ht="20.100000000000001" customHeight="1" x14ac:dyDescent="0.25">
      <c r="A5812" s="5" t="s">
        <v>1293</v>
      </c>
      <c r="C5812" s="11" t="s">
        <v>9</v>
      </c>
      <c r="D5812" s="11" t="s">
        <v>10</v>
      </c>
      <c r="E5812" s="11" t="s">
        <v>4883</v>
      </c>
      <c r="F5812" s="11" t="s">
        <v>12</v>
      </c>
      <c r="G5812" s="131" t="s">
        <v>18</v>
      </c>
      <c r="H5812" s="131"/>
      <c r="J5812" s="7">
        <v>290889240</v>
      </c>
    </row>
    <row r="5813" spans="1:10" ht="20.100000000000001" customHeight="1" x14ac:dyDescent="0.25">
      <c r="A5813" s="5" t="s">
        <v>1296</v>
      </c>
      <c r="C5813" s="11" t="s">
        <v>9</v>
      </c>
      <c r="D5813" s="11" t="s">
        <v>10</v>
      </c>
      <c r="E5813" s="11" t="s">
        <v>4883</v>
      </c>
      <c r="F5813" s="11" t="s">
        <v>12</v>
      </c>
      <c r="G5813" s="131" t="s">
        <v>19</v>
      </c>
      <c r="H5813" s="131"/>
      <c r="J5813" s="7">
        <v>270762068</v>
      </c>
    </row>
    <row r="5814" spans="1:10" ht="20.100000000000001" customHeight="1" x14ac:dyDescent="0.25">
      <c r="A5814" s="6" t="s">
        <v>1299</v>
      </c>
      <c r="B5814" s="6" t="s">
        <v>1300</v>
      </c>
      <c r="J5814" s="10">
        <v>389438005</v>
      </c>
    </row>
    <row r="5815" spans="1:10" ht="20.100000000000001" customHeight="1" x14ac:dyDescent="0.25">
      <c r="A5815" s="6" t="s">
        <v>1303</v>
      </c>
      <c r="B5815" s="6" t="s">
        <v>7118</v>
      </c>
      <c r="J5815" s="9">
        <v>369466825</v>
      </c>
    </row>
    <row r="5816" spans="1:10" ht="20.100000000000001" customHeight="1" x14ac:dyDescent="0.25">
      <c r="A5816" s="5" t="s">
        <v>1303</v>
      </c>
      <c r="C5816" s="11" t="s">
        <v>9</v>
      </c>
      <c r="D5816" s="11" t="s">
        <v>20</v>
      </c>
      <c r="E5816" s="11" t="s">
        <v>4883</v>
      </c>
      <c r="F5816" s="11" t="s">
        <v>1881</v>
      </c>
      <c r="G5816" s="131" t="s">
        <v>21</v>
      </c>
      <c r="H5816" s="131"/>
      <c r="J5816" s="7">
        <v>369466825</v>
      </c>
    </row>
    <row r="5817" spans="1:10" ht="60" customHeight="1" x14ac:dyDescent="0.25">
      <c r="G5817" s="131" t="s">
        <v>4797</v>
      </c>
      <c r="H5817" s="131"/>
    </row>
    <row r="5818" spans="1:10" ht="20.100000000000001" customHeight="1" x14ac:dyDescent="0.25">
      <c r="G5818" s="131" t="s">
        <v>2101</v>
      </c>
      <c r="H5818" s="131"/>
    </row>
    <row r="5819" spans="1:10" ht="20.100000000000001" customHeight="1" x14ac:dyDescent="0.25">
      <c r="A5819" s="6" t="s">
        <v>1316</v>
      </c>
      <c r="B5819" s="6" t="s">
        <v>7122</v>
      </c>
      <c r="J5819" s="8">
        <v>19971180</v>
      </c>
    </row>
    <row r="5820" spans="1:10" ht="20.100000000000001" customHeight="1" x14ac:dyDescent="0.25">
      <c r="A5820" s="5" t="s">
        <v>1316</v>
      </c>
      <c r="C5820" s="11" t="s">
        <v>9</v>
      </c>
      <c r="D5820" s="11" t="s">
        <v>20</v>
      </c>
      <c r="E5820" s="11" t="s">
        <v>4883</v>
      </c>
      <c r="F5820" s="11" t="s">
        <v>1881</v>
      </c>
      <c r="G5820" s="131" t="s">
        <v>23</v>
      </c>
      <c r="H5820" s="131"/>
      <c r="J5820" s="7">
        <v>19971180</v>
      </c>
    </row>
    <row r="5821" spans="1:10" ht="30" customHeight="1" x14ac:dyDescent="0.25">
      <c r="G5821" s="131" t="s">
        <v>4798</v>
      </c>
      <c r="H5821" s="131"/>
    </row>
    <row r="5822" spans="1:10" ht="20.100000000000001" customHeight="1" x14ac:dyDescent="0.25">
      <c r="G5822" s="131" t="s">
        <v>2102</v>
      </c>
      <c r="H5822" s="131"/>
    </row>
    <row r="5823" spans="1:10" ht="20.100000000000001" customHeight="1" x14ac:dyDescent="0.25">
      <c r="A5823" s="6" t="s">
        <v>1319</v>
      </c>
      <c r="B5823" s="6" t="s">
        <v>1320</v>
      </c>
      <c r="J5823" s="10">
        <v>382647803</v>
      </c>
    </row>
    <row r="5824" spans="1:10" ht="20.100000000000001" customHeight="1" x14ac:dyDescent="0.25">
      <c r="A5824" s="6" t="s">
        <v>1322</v>
      </c>
      <c r="B5824" s="6" t="s">
        <v>7123</v>
      </c>
      <c r="J5824" s="9">
        <v>202907186</v>
      </c>
    </row>
    <row r="5825" spans="1:10" ht="20.100000000000001" customHeight="1" x14ac:dyDescent="0.25">
      <c r="A5825" s="5" t="s">
        <v>1322</v>
      </c>
      <c r="C5825" s="11" t="s">
        <v>9</v>
      </c>
      <c r="D5825" s="11" t="s">
        <v>20</v>
      </c>
      <c r="E5825" s="11" t="s">
        <v>4883</v>
      </c>
      <c r="F5825" s="11" t="s">
        <v>1881</v>
      </c>
      <c r="G5825" s="131" t="s">
        <v>21</v>
      </c>
      <c r="H5825" s="131"/>
      <c r="J5825" s="7">
        <v>202907186</v>
      </c>
    </row>
    <row r="5826" spans="1:10" ht="60" customHeight="1" x14ac:dyDescent="0.25">
      <c r="G5826" s="131" t="s">
        <v>4799</v>
      </c>
      <c r="H5826" s="131"/>
    </row>
    <row r="5827" spans="1:10" ht="20.100000000000001" customHeight="1" x14ac:dyDescent="0.25">
      <c r="G5827" s="131" t="s">
        <v>2101</v>
      </c>
      <c r="H5827" s="131"/>
    </row>
    <row r="5828" spans="1:10" ht="20.100000000000001" customHeight="1" x14ac:dyDescent="0.25">
      <c r="A5828" s="6" t="s">
        <v>1324</v>
      </c>
      <c r="B5828" s="6" t="s">
        <v>7124</v>
      </c>
      <c r="J5828" s="8">
        <v>59913539</v>
      </c>
    </row>
    <row r="5829" spans="1:10" ht="20.100000000000001" customHeight="1" x14ac:dyDescent="0.25">
      <c r="A5829" s="5" t="s">
        <v>1324</v>
      </c>
      <c r="C5829" s="11" t="s">
        <v>9</v>
      </c>
      <c r="D5829" s="11" t="s">
        <v>20</v>
      </c>
      <c r="E5829" s="11" t="s">
        <v>4883</v>
      </c>
      <c r="F5829" s="11" t="s">
        <v>1881</v>
      </c>
      <c r="G5829" s="131" t="s">
        <v>21</v>
      </c>
      <c r="H5829" s="131"/>
      <c r="J5829" s="7">
        <v>59913539</v>
      </c>
    </row>
    <row r="5830" spans="1:10" ht="45" customHeight="1" x14ac:dyDescent="0.25">
      <c r="G5830" s="131" t="s">
        <v>4800</v>
      </c>
      <c r="H5830" s="131"/>
    </row>
    <row r="5831" spans="1:10" ht="20.100000000000001" customHeight="1" x14ac:dyDescent="0.25">
      <c r="G5831" s="131" t="s">
        <v>2101</v>
      </c>
      <c r="H5831" s="131"/>
    </row>
    <row r="5832" spans="1:10" ht="20.100000000000001" customHeight="1" x14ac:dyDescent="0.25">
      <c r="A5832" s="6" t="s">
        <v>1326</v>
      </c>
      <c r="B5832" s="6" t="s">
        <v>7125</v>
      </c>
      <c r="J5832" s="8">
        <v>119827078</v>
      </c>
    </row>
    <row r="5833" spans="1:10" ht="20.100000000000001" customHeight="1" x14ac:dyDescent="0.25">
      <c r="A5833" s="5" t="s">
        <v>1326</v>
      </c>
      <c r="C5833" s="11" t="s">
        <v>9</v>
      </c>
      <c r="D5833" s="11" t="s">
        <v>20</v>
      </c>
      <c r="E5833" s="11" t="s">
        <v>4883</v>
      </c>
      <c r="F5833" s="11" t="s">
        <v>1881</v>
      </c>
      <c r="G5833" s="131" t="s">
        <v>21</v>
      </c>
      <c r="H5833" s="131"/>
      <c r="J5833" s="7">
        <v>119827078</v>
      </c>
    </row>
    <row r="5834" spans="1:10" ht="45" customHeight="1" x14ac:dyDescent="0.25">
      <c r="G5834" s="131" t="s">
        <v>4801</v>
      </c>
      <c r="H5834" s="131"/>
    </row>
    <row r="5835" spans="1:10" ht="20.100000000000001" customHeight="1" x14ac:dyDescent="0.25">
      <c r="G5835" s="131" t="s">
        <v>2101</v>
      </c>
      <c r="H5835" s="131"/>
    </row>
    <row r="5836" spans="1:10" ht="20.100000000000001" customHeight="1" x14ac:dyDescent="0.25">
      <c r="A5836" s="6" t="s">
        <v>1344</v>
      </c>
      <c r="B5836" s="6" t="s">
        <v>1345</v>
      </c>
      <c r="J5836" s="10">
        <v>13624963742</v>
      </c>
    </row>
    <row r="5837" spans="1:10" ht="20.100000000000001" customHeight="1" x14ac:dyDescent="0.25">
      <c r="A5837" s="6" t="s">
        <v>1231</v>
      </c>
      <c r="B5837" s="6" t="s">
        <v>3252</v>
      </c>
      <c r="J5837" s="9">
        <v>9500688036</v>
      </c>
    </row>
    <row r="5838" spans="1:10" ht="20.100000000000001" customHeight="1" x14ac:dyDescent="0.25">
      <c r="A5838" s="5" t="s">
        <v>1349</v>
      </c>
      <c r="C5838" s="11" t="s">
        <v>9</v>
      </c>
      <c r="D5838" s="11" t="s">
        <v>11</v>
      </c>
      <c r="E5838" s="11" t="s">
        <v>4883</v>
      </c>
      <c r="F5838" s="11" t="s">
        <v>12</v>
      </c>
      <c r="G5838" s="131" t="s">
        <v>30</v>
      </c>
      <c r="H5838" s="131"/>
      <c r="J5838" s="7">
        <v>683468208</v>
      </c>
    </row>
    <row r="5839" spans="1:10" ht="20.100000000000001" customHeight="1" x14ac:dyDescent="0.25">
      <c r="A5839" s="5" t="s">
        <v>1353</v>
      </c>
      <c r="C5839" s="11" t="s">
        <v>9</v>
      </c>
      <c r="D5839" s="11" t="s">
        <v>11</v>
      </c>
      <c r="E5839" s="11" t="s">
        <v>4883</v>
      </c>
      <c r="F5839" s="11" t="s">
        <v>12</v>
      </c>
      <c r="G5839" s="131" t="s">
        <v>1354</v>
      </c>
      <c r="H5839" s="131"/>
      <c r="J5839" s="7">
        <v>924622658</v>
      </c>
    </row>
    <row r="5840" spans="1:10" ht="20.100000000000001" customHeight="1" x14ac:dyDescent="0.25">
      <c r="A5840" s="5" t="s">
        <v>1358</v>
      </c>
      <c r="C5840" s="11" t="s">
        <v>9</v>
      </c>
      <c r="D5840" s="11" t="s">
        <v>11</v>
      </c>
      <c r="E5840" s="11" t="s">
        <v>4883</v>
      </c>
      <c r="F5840" s="11" t="s">
        <v>12</v>
      </c>
      <c r="G5840" s="131" t="s">
        <v>32</v>
      </c>
      <c r="H5840" s="131"/>
      <c r="J5840" s="7">
        <v>7892597170</v>
      </c>
    </row>
    <row r="5841" spans="1:10" ht="75" customHeight="1" x14ac:dyDescent="0.25">
      <c r="G5841" s="131" t="s">
        <v>7247</v>
      </c>
      <c r="H5841" s="131"/>
    </row>
    <row r="5842" spans="1:10" ht="20.100000000000001" customHeight="1" x14ac:dyDescent="0.25">
      <c r="A5842" s="6" t="s">
        <v>1239</v>
      </c>
      <c r="B5842" s="6" t="s">
        <v>1360</v>
      </c>
      <c r="J5842" s="8">
        <v>1193057200</v>
      </c>
    </row>
    <row r="5843" spans="1:10" ht="20.100000000000001" customHeight="1" x14ac:dyDescent="0.25">
      <c r="A5843" s="5" t="s">
        <v>1361</v>
      </c>
      <c r="C5843" s="11" t="s">
        <v>9</v>
      </c>
      <c r="D5843" s="11" t="s">
        <v>11</v>
      </c>
      <c r="E5843" s="11" t="s">
        <v>4883</v>
      </c>
      <c r="F5843" s="11" t="s">
        <v>12</v>
      </c>
      <c r="G5843" s="131" t="s">
        <v>7127</v>
      </c>
      <c r="H5843" s="131"/>
      <c r="J5843" s="7">
        <v>3793200</v>
      </c>
    </row>
    <row r="5844" spans="1:10" ht="20.100000000000001" customHeight="1" x14ac:dyDescent="0.25">
      <c r="A5844" s="5" t="s">
        <v>1364</v>
      </c>
      <c r="C5844" s="11" t="s">
        <v>9</v>
      </c>
      <c r="D5844" s="11" t="s">
        <v>11</v>
      </c>
      <c r="E5844" s="11" t="s">
        <v>4883</v>
      </c>
      <c r="F5844" s="11" t="s">
        <v>12</v>
      </c>
      <c r="G5844" s="131" t="s">
        <v>1365</v>
      </c>
      <c r="H5844" s="131"/>
      <c r="J5844" s="7">
        <v>173964000</v>
      </c>
    </row>
    <row r="5845" spans="1:10" ht="20.100000000000001" customHeight="1" x14ac:dyDescent="0.25">
      <c r="A5845" s="5" t="s">
        <v>1369</v>
      </c>
      <c r="C5845" s="11" t="s">
        <v>9</v>
      </c>
      <c r="D5845" s="11" t="s">
        <v>11</v>
      </c>
      <c r="E5845" s="11" t="s">
        <v>4883</v>
      </c>
      <c r="F5845" s="11" t="s">
        <v>12</v>
      </c>
      <c r="G5845" s="131" t="s">
        <v>34</v>
      </c>
      <c r="H5845" s="131"/>
      <c r="J5845" s="7">
        <v>1013700000</v>
      </c>
    </row>
    <row r="5846" spans="1:10" ht="20.100000000000001" customHeight="1" x14ac:dyDescent="0.25">
      <c r="A5846" s="5" t="s">
        <v>1371</v>
      </c>
      <c r="C5846" s="11" t="s">
        <v>9</v>
      </c>
      <c r="D5846" s="11" t="s">
        <v>11</v>
      </c>
      <c r="E5846" s="11" t="s">
        <v>4883</v>
      </c>
      <c r="F5846" s="11" t="s">
        <v>12</v>
      </c>
      <c r="G5846" s="131" t="s">
        <v>7128</v>
      </c>
      <c r="H5846" s="131"/>
      <c r="J5846" s="7">
        <v>1600000</v>
      </c>
    </row>
    <row r="5847" spans="1:10" ht="30" customHeight="1" x14ac:dyDescent="0.25">
      <c r="G5847" s="131" t="s">
        <v>5972</v>
      </c>
      <c r="H5847" s="131"/>
    </row>
    <row r="5848" spans="1:10" ht="20.100000000000001" customHeight="1" x14ac:dyDescent="0.25">
      <c r="A5848" s="6" t="s">
        <v>1249</v>
      </c>
      <c r="B5848" s="6" t="s">
        <v>1373</v>
      </c>
      <c r="J5848" s="8">
        <v>832905597</v>
      </c>
    </row>
    <row r="5849" spans="1:10" ht="20.100000000000001" customHeight="1" x14ac:dyDescent="0.25">
      <c r="A5849" s="5" t="s">
        <v>1376</v>
      </c>
      <c r="C5849" s="11" t="s">
        <v>9</v>
      </c>
      <c r="D5849" s="11" t="s">
        <v>11</v>
      </c>
      <c r="E5849" s="11" t="s">
        <v>4883</v>
      </c>
      <c r="F5849" s="11" t="s">
        <v>12</v>
      </c>
      <c r="G5849" s="131" t="s">
        <v>3480</v>
      </c>
      <c r="H5849" s="131"/>
      <c r="J5849" s="7">
        <v>500000</v>
      </c>
    </row>
    <row r="5850" spans="1:10" ht="20.100000000000001" customHeight="1" x14ac:dyDescent="0.25">
      <c r="A5850" s="5" t="s">
        <v>1384</v>
      </c>
      <c r="C5850" s="11" t="s">
        <v>9</v>
      </c>
      <c r="D5850" s="11" t="s">
        <v>11</v>
      </c>
      <c r="E5850" s="11" t="s">
        <v>4883</v>
      </c>
      <c r="F5850" s="11" t="s">
        <v>12</v>
      </c>
      <c r="G5850" s="131" t="s">
        <v>35</v>
      </c>
      <c r="H5850" s="131"/>
      <c r="J5850" s="7">
        <v>5203080</v>
      </c>
    </row>
    <row r="5851" spans="1:10" ht="30" customHeight="1" x14ac:dyDescent="0.25">
      <c r="A5851" s="5" t="s">
        <v>1388</v>
      </c>
      <c r="C5851" s="11" t="s">
        <v>9</v>
      </c>
      <c r="D5851" s="11" t="s">
        <v>11</v>
      </c>
      <c r="E5851" s="11" t="s">
        <v>4883</v>
      </c>
      <c r="F5851" s="11" t="s">
        <v>12</v>
      </c>
      <c r="G5851" s="131" t="s">
        <v>1389</v>
      </c>
      <c r="H5851" s="131"/>
      <c r="J5851" s="7">
        <v>332578709</v>
      </c>
    </row>
    <row r="5852" spans="1:10" ht="60" customHeight="1" x14ac:dyDescent="0.25">
      <c r="G5852" s="131" t="s">
        <v>5973</v>
      </c>
      <c r="H5852" s="131"/>
    </row>
    <row r="5853" spans="1:10" ht="20.100000000000001" customHeight="1" x14ac:dyDescent="0.25">
      <c r="A5853" s="5" t="s">
        <v>1391</v>
      </c>
      <c r="C5853" s="11" t="s">
        <v>9</v>
      </c>
      <c r="D5853" s="11" t="s">
        <v>11</v>
      </c>
      <c r="E5853" s="11" t="s">
        <v>4883</v>
      </c>
      <c r="F5853" s="11" t="s">
        <v>12</v>
      </c>
      <c r="G5853" s="131" t="s">
        <v>7129</v>
      </c>
      <c r="H5853" s="131"/>
      <c r="J5853" s="7">
        <v>494623808</v>
      </c>
    </row>
    <row r="5854" spans="1:10" ht="20.100000000000001" customHeight="1" x14ac:dyDescent="0.25">
      <c r="A5854" s="6" t="s">
        <v>1393</v>
      </c>
      <c r="B5854" s="6" t="s">
        <v>1394</v>
      </c>
      <c r="J5854" s="8">
        <v>113759749</v>
      </c>
    </row>
    <row r="5855" spans="1:10" ht="20.100000000000001" customHeight="1" x14ac:dyDescent="0.25">
      <c r="A5855" s="5" t="s">
        <v>1411</v>
      </c>
      <c r="C5855" s="11" t="s">
        <v>9</v>
      </c>
      <c r="D5855" s="11" t="s">
        <v>11</v>
      </c>
      <c r="E5855" s="11" t="s">
        <v>4883</v>
      </c>
      <c r="F5855" s="11" t="s">
        <v>12</v>
      </c>
      <c r="G5855" s="131" t="s">
        <v>3478</v>
      </c>
      <c r="H5855" s="131"/>
      <c r="J5855" s="7">
        <v>113634749</v>
      </c>
    </row>
    <row r="5856" spans="1:10" ht="30" customHeight="1" x14ac:dyDescent="0.25">
      <c r="G5856" s="131" t="s">
        <v>5974</v>
      </c>
      <c r="H5856" s="131"/>
    </row>
    <row r="5857" spans="1:10" ht="20.100000000000001" customHeight="1" x14ac:dyDescent="0.25">
      <c r="A5857" s="5" t="s">
        <v>1413</v>
      </c>
      <c r="C5857" s="11" t="s">
        <v>9</v>
      </c>
      <c r="D5857" s="11" t="s">
        <v>11</v>
      </c>
      <c r="E5857" s="11" t="s">
        <v>4883</v>
      </c>
      <c r="F5857" s="11" t="s">
        <v>12</v>
      </c>
      <c r="G5857" s="131" t="s">
        <v>1414</v>
      </c>
      <c r="H5857" s="131"/>
      <c r="J5857" s="7">
        <v>125000</v>
      </c>
    </row>
    <row r="5858" spans="1:10" ht="15" customHeight="1" x14ac:dyDescent="0.25">
      <c r="G5858" s="131" t="s">
        <v>5975</v>
      </c>
      <c r="H5858" s="131"/>
    </row>
    <row r="5859" spans="1:10" ht="20.100000000000001" customHeight="1" x14ac:dyDescent="0.25">
      <c r="A5859" s="6" t="s">
        <v>1416</v>
      </c>
      <c r="B5859" s="6" t="s">
        <v>1417</v>
      </c>
      <c r="J5859" s="8">
        <v>14452500</v>
      </c>
    </row>
    <row r="5860" spans="1:10" ht="20.100000000000001" customHeight="1" x14ac:dyDescent="0.25">
      <c r="A5860" s="5" t="s">
        <v>1419</v>
      </c>
      <c r="C5860" s="11" t="s">
        <v>9</v>
      </c>
      <c r="D5860" s="11" t="s">
        <v>11</v>
      </c>
      <c r="E5860" s="11" t="s">
        <v>4883</v>
      </c>
      <c r="F5860" s="11" t="s">
        <v>12</v>
      </c>
      <c r="G5860" s="131" t="s">
        <v>1420</v>
      </c>
      <c r="H5860" s="131"/>
      <c r="J5860" s="7">
        <v>52500</v>
      </c>
    </row>
    <row r="5861" spans="1:10" ht="20.100000000000001" customHeight="1" x14ac:dyDescent="0.25">
      <c r="A5861" s="5" t="s">
        <v>1422</v>
      </c>
      <c r="C5861" s="11" t="s">
        <v>9</v>
      </c>
      <c r="D5861" s="11" t="s">
        <v>11</v>
      </c>
      <c r="E5861" s="11" t="s">
        <v>4883</v>
      </c>
      <c r="F5861" s="11" t="s">
        <v>12</v>
      </c>
      <c r="G5861" s="131" t="s">
        <v>1423</v>
      </c>
      <c r="H5861" s="131"/>
      <c r="J5861" s="7">
        <v>14400000</v>
      </c>
    </row>
    <row r="5862" spans="1:10" ht="20.100000000000001" customHeight="1" x14ac:dyDescent="0.25">
      <c r="A5862" s="6" t="s">
        <v>1429</v>
      </c>
      <c r="B5862" s="6" t="s">
        <v>1430</v>
      </c>
      <c r="J5862" s="8">
        <v>18197595</v>
      </c>
    </row>
    <row r="5863" spans="1:10" ht="20.100000000000001" customHeight="1" x14ac:dyDescent="0.25">
      <c r="A5863" s="5" t="s">
        <v>1432</v>
      </c>
      <c r="C5863" s="11" t="s">
        <v>9</v>
      </c>
      <c r="D5863" s="11" t="s">
        <v>11</v>
      </c>
      <c r="E5863" s="11" t="s">
        <v>4883</v>
      </c>
      <c r="F5863" s="11" t="s">
        <v>12</v>
      </c>
      <c r="G5863" s="131" t="s">
        <v>7130</v>
      </c>
      <c r="H5863" s="131"/>
      <c r="J5863" s="7">
        <v>18197595</v>
      </c>
    </row>
    <row r="5864" spans="1:10" ht="20.100000000000001" customHeight="1" x14ac:dyDescent="0.25">
      <c r="A5864" s="6" t="s">
        <v>1449</v>
      </c>
      <c r="B5864" s="6" t="s">
        <v>1450</v>
      </c>
      <c r="J5864" s="8">
        <v>1950903065</v>
      </c>
    </row>
    <row r="5865" spans="1:10" ht="20.100000000000001" customHeight="1" x14ac:dyDescent="0.25">
      <c r="A5865" s="5" t="s">
        <v>1453</v>
      </c>
      <c r="C5865" s="11" t="s">
        <v>9</v>
      </c>
      <c r="D5865" s="11" t="s">
        <v>11</v>
      </c>
      <c r="E5865" s="11" t="s">
        <v>4883</v>
      </c>
      <c r="F5865" s="11" t="s">
        <v>12</v>
      </c>
      <c r="G5865" s="131" t="s">
        <v>39</v>
      </c>
      <c r="H5865" s="131"/>
      <c r="J5865" s="7">
        <v>7749000</v>
      </c>
    </row>
    <row r="5866" spans="1:10" ht="30" customHeight="1" x14ac:dyDescent="0.25">
      <c r="A5866" s="5" t="s">
        <v>1460</v>
      </c>
      <c r="C5866" s="11" t="s">
        <v>9</v>
      </c>
      <c r="D5866" s="11" t="s">
        <v>11</v>
      </c>
      <c r="E5866" s="11" t="s">
        <v>4883</v>
      </c>
      <c r="F5866" s="11" t="s">
        <v>12</v>
      </c>
      <c r="G5866" s="131" t="s">
        <v>1461</v>
      </c>
      <c r="H5866" s="131"/>
      <c r="J5866" s="7">
        <v>2372604</v>
      </c>
    </row>
    <row r="5867" spans="1:10" ht="20.100000000000001" customHeight="1" x14ac:dyDescent="0.25">
      <c r="A5867" s="5" t="s">
        <v>1463</v>
      </c>
      <c r="C5867" s="11" t="s">
        <v>9</v>
      </c>
      <c r="D5867" s="11" t="s">
        <v>11</v>
      </c>
      <c r="E5867" s="11" t="s">
        <v>4883</v>
      </c>
      <c r="F5867" s="11" t="s">
        <v>12</v>
      </c>
      <c r="G5867" s="131" t="s">
        <v>1464</v>
      </c>
      <c r="H5867" s="131"/>
      <c r="J5867" s="7">
        <v>4000000</v>
      </c>
    </row>
    <row r="5868" spans="1:10" ht="20.100000000000001" customHeight="1" x14ac:dyDescent="0.25">
      <c r="A5868" s="5" t="s">
        <v>1466</v>
      </c>
      <c r="C5868" s="11" t="s">
        <v>9</v>
      </c>
      <c r="D5868" s="11" t="s">
        <v>11</v>
      </c>
      <c r="E5868" s="11" t="s">
        <v>4883</v>
      </c>
      <c r="F5868" s="11" t="s">
        <v>12</v>
      </c>
      <c r="G5868" s="131" t="s">
        <v>1467</v>
      </c>
      <c r="H5868" s="131"/>
      <c r="J5868" s="7">
        <v>17240887</v>
      </c>
    </row>
    <row r="5869" spans="1:10" ht="30" customHeight="1" x14ac:dyDescent="0.25">
      <c r="A5869" s="5" t="s">
        <v>1469</v>
      </c>
      <c r="C5869" s="11" t="s">
        <v>9</v>
      </c>
      <c r="D5869" s="11" t="s">
        <v>11</v>
      </c>
      <c r="E5869" s="11" t="s">
        <v>4883</v>
      </c>
      <c r="F5869" s="11" t="s">
        <v>12</v>
      </c>
      <c r="G5869" s="131" t="s">
        <v>7132</v>
      </c>
      <c r="H5869" s="131"/>
      <c r="J5869" s="7">
        <v>49596000</v>
      </c>
    </row>
    <row r="5870" spans="1:10" ht="30" customHeight="1" x14ac:dyDescent="0.25">
      <c r="A5870" s="5" t="s">
        <v>1471</v>
      </c>
      <c r="C5870" s="11" t="s">
        <v>9</v>
      </c>
      <c r="D5870" s="11" t="s">
        <v>11</v>
      </c>
      <c r="E5870" s="11" t="s">
        <v>4883</v>
      </c>
      <c r="F5870" s="11" t="s">
        <v>12</v>
      </c>
      <c r="G5870" s="131" t="s">
        <v>7133</v>
      </c>
      <c r="H5870" s="131"/>
      <c r="J5870" s="7">
        <v>1867759574</v>
      </c>
    </row>
    <row r="5871" spans="1:10" ht="20.100000000000001" customHeight="1" x14ac:dyDescent="0.25">
      <c r="A5871" s="5" t="s">
        <v>1473</v>
      </c>
      <c r="C5871" s="11" t="s">
        <v>9</v>
      </c>
      <c r="D5871" s="11" t="s">
        <v>11</v>
      </c>
      <c r="E5871" s="11" t="s">
        <v>4883</v>
      </c>
      <c r="F5871" s="11" t="s">
        <v>12</v>
      </c>
      <c r="G5871" s="131" t="s">
        <v>1474</v>
      </c>
      <c r="H5871" s="131"/>
      <c r="J5871" s="7">
        <v>2185000</v>
      </c>
    </row>
    <row r="5872" spans="1:10" ht="20.100000000000001" customHeight="1" x14ac:dyDescent="0.25">
      <c r="A5872" s="6" t="s">
        <v>1490</v>
      </c>
      <c r="B5872" s="6" t="s">
        <v>1491</v>
      </c>
      <c r="J5872" s="8">
        <v>1000000</v>
      </c>
    </row>
    <row r="5873" spans="1:10" ht="20.100000000000001" customHeight="1" x14ac:dyDescent="0.25">
      <c r="A5873" s="5" t="s">
        <v>1496</v>
      </c>
      <c r="C5873" s="11" t="s">
        <v>9</v>
      </c>
      <c r="D5873" s="11" t="s">
        <v>11</v>
      </c>
      <c r="E5873" s="11" t="s">
        <v>4883</v>
      </c>
      <c r="F5873" s="11" t="s">
        <v>12</v>
      </c>
      <c r="G5873" s="131" t="s">
        <v>43</v>
      </c>
      <c r="H5873" s="131"/>
      <c r="J5873" s="7">
        <v>100000</v>
      </c>
    </row>
    <row r="5874" spans="1:10" ht="60" customHeight="1" x14ac:dyDescent="0.25">
      <c r="G5874" s="131" t="s">
        <v>5880</v>
      </c>
      <c r="H5874" s="131"/>
    </row>
    <row r="5875" spans="1:10" ht="20.100000000000001" customHeight="1" x14ac:dyDescent="0.25">
      <c r="A5875" s="5" t="s">
        <v>1503</v>
      </c>
      <c r="C5875" s="11" t="s">
        <v>9</v>
      </c>
      <c r="D5875" s="11" t="s">
        <v>11</v>
      </c>
      <c r="E5875" s="11" t="s">
        <v>4883</v>
      </c>
      <c r="F5875" s="11" t="s">
        <v>12</v>
      </c>
      <c r="G5875" s="131" t="s">
        <v>44</v>
      </c>
      <c r="H5875" s="131"/>
      <c r="J5875" s="7">
        <v>700000</v>
      </c>
    </row>
    <row r="5876" spans="1:10" ht="20.100000000000001" customHeight="1" x14ac:dyDescent="0.25">
      <c r="A5876" s="5" t="s">
        <v>1506</v>
      </c>
      <c r="C5876" s="11" t="s">
        <v>9</v>
      </c>
      <c r="D5876" s="11" t="s">
        <v>11</v>
      </c>
      <c r="E5876" s="11" t="s">
        <v>4883</v>
      </c>
      <c r="F5876" s="11" t="s">
        <v>12</v>
      </c>
      <c r="G5876" s="131" t="s">
        <v>403</v>
      </c>
      <c r="H5876" s="131"/>
      <c r="J5876" s="7">
        <v>200000</v>
      </c>
    </row>
    <row r="5877" spans="1:10" ht="15" customHeight="1" x14ac:dyDescent="0.25">
      <c r="G5877" s="131" t="s">
        <v>5976</v>
      </c>
      <c r="H5877" s="131"/>
    </row>
    <row r="5878" spans="1:10" ht="20.100000000000001" customHeight="1" x14ac:dyDescent="0.25">
      <c r="A5878" s="6" t="s">
        <v>1508</v>
      </c>
      <c r="B5878" s="6" t="s">
        <v>1509</v>
      </c>
      <c r="J5878" s="10">
        <v>34010420</v>
      </c>
    </row>
    <row r="5879" spans="1:10" ht="20.100000000000001" customHeight="1" x14ac:dyDescent="0.25">
      <c r="A5879" s="6" t="s">
        <v>1256</v>
      </c>
      <c r="B5879" s="6" t="s">
        <v>1511</v>
      </c>
      <c r="J5879" s="9">
        <v>6000000</v>
      </c>
    </row>
    <row r="5880" spans="1:10" ht="20.100000000000001" customHeight="1" x14ac:dyDescent="0.25">
      <c r="A5880" s="5" t="s">
        <v>1513</v>
      </c>
      <c r="C5880" s="11" t="s">
        <v>9</v>
      </c>
      <c r="D5880" s="11" t="s">
        <v>11</v>
      </c>
      <c r="E5880" s="11" t="s">
        <v>4883</v>
      </c>
      <c r="F5880" s="11" t="s">
        <v>12</v>
      </c>
      <c r="G5880" s="131" t="s">
        <v>45</v>
      </c>
      <c r="H5880" s="131"/>
      <c r="J5880" s="7">
        <v>6000000</v>
      </c>
    </row>
    <row r="5881" spans="1:10" ht="20.100000000000001" customHeight="1" x14ac:dyDescent="0.25">
      <c r="A5881" s="6" t="s">
        <v>1292</v>
      </c>
      <c r="B5881" s="6" t="s">
        <v>1535</v>
      </c>
      <c r="J5881" s="8">
        <v>7520070</v>
      </c>
    </row>
    <row r="5882" spans="1:10" ht="20.100000000000001" customHeight="1" x14ac:dyDescent="0.25">
      <c r="A5882" s="5" t="s">
        <v>1536</v>
      </c>
      <c r="C5882" s="11" t="s">
        <v>9</v>
      </c>
      <c r="D5882" s="11" t="s">
        <v>11</v>
      </c>
      <c r="E5882" s="11" t="s">
        <v>4883</v>
      </c>
      <c r="F5882" s="11" t="s">
        <v>12</v>
      </c>
      <c r="G5882" s="131" t="s">
        <v>1537</v>
      </c>
      <c r="H5882" s="131"/>
      <c r="J5882" s="7">
        <v>500000</v>
      </c>
    </row>
    <row r="5883" spans="1:10" ht="30" customHeight="1" x14ac:dyDescent="0.25">
      <c r="A5883" s="5" t="s">
        <v>1544</v>
      </c>
      <c r="C5883" s="11" t="s">
        <v>9</v>
      </c>
      <c r="D5883" s="11" t="s">
        <v>11</v>
      </c>
      <c r="E5883" s="11" t="s">
        <v>4883</v>
      </c>
      <c r="F5883" s="11" t="s">
        <v>12</v>
      </c>
      <c r="G5883" s="131" t="s">
        <v>1545</v>
      </c>
      <c r="H5883" s="131"/>
      <c r="J5883" s="7">
        <v>7020070</v>
      </c>
    </row>
    <row r="5884" spans="1:10" ht="20.100000000000001" customHeight="1" x14ac:dyDescent="0.25">
      <c r="A5884" s="6" t="s">
        <v>1318</v>
      </c>
      <c r="B5884" s="6" t="s">
        <v>1553</v>
      </c>
      <c r="J5884" s="8">
        <v>13348350</v>
      </c>
    </row>
    <row r="5885" spans="1:10" ht="20.100000000000001" customHeight="1" x14ac:dyDescent="0.25">
      <c r="A5885" s="5" t="s">
        <v>1557</v>
      </c>
      <c r="C5885" s="11" t="s">
        <v>9</v>
      </c>
      <c r="D5885" s="11" t="s">
        <v>11</v>
      </c>
      <c r="E5885" s="11" t="s">
        <v>4883</v>
      </c>
      <c r="F5885" s="11" t="s">
        <v>12</v>
      </c>
      <c r="G5885" s="131" t="s">
        <v>51</v>
      </c>
      <c r="H5885" s="131"/>
      <c r="J5885" s="7">
        <v>13348350</v>
      </c>
    </row>
    <row r="5886" spans="1:10" ht="20.100000000000001" customHeight="1" x14ac:dyDescent="0.25">
      <c r="A5886" s="6" t="s">
        <v>1572</v>
      </c>
      <c r="B5886" s="6" t="s">
        <v>1573</v>
      </c>
      <c r="J5886" s="8">
        <v>7142000</v>
      </c>
    </row>
    <row r="5887" spans="1:10" ht="20.100000000000001" customHeight="1" x14ac:dyDescent="0.25">
      <c r="A5887" s="5" t="s">
        <v>1574</v>
      </c>
      <c r="C5887" s="11" t="s">
        <v>9</v>
      </c>
      <c r="D5887" s="11" t="s">
        <v>11</v>
      </c>
      <c r="E5887" s="11" t="s">
        <v>4883</v>
      </c>
      <c r="F5887" s="11" t="s">
        <v>12</v>
      </c>
      <c r="G5887" s="131" t="s">
        <v>1575</v>
      </c>
      <c r="H5887" s="131"/>
      <c r="J5887" s="7">
        <v>1000000</v>
      </c>
    </row>
    <row r="5888" spans="1:10" ht="20.100000000000001" customHeight="1" x14ac:dyDescent="0.25">
      <c r="A5888" s="5" t="s">
        <v>1580</v>
      </c>
      <c r="C5888" s="11" t="s">
        <v>9</v>
      </c>
      <c r="D5888" s="11" t="s">
        <v>11</v>
      </c>
      <c r="E5888" s="11" t="s">
        <v>4883</v>
      </c>
      <c r="F5888" s="11" t="s">
        <v>12</v>
      </c>
      <c r="G5888" s="131" t="s">
        <v>1581</v>
      </c>
      <c r="H5888" s="131"/>
      <c r="J5888" s="7">
        <v>5000000</v>
      </c>
    </row>
    <row r="5889" spans="1:10" ht="20.100000000000001" customHeight="1" x14ac:dyDescent="0.25">
      <c r="A5889" s="5" t="s">
        <v>1584</v>
      </c>
      <c r="C5889" s="11" t="s">
        <v>9</v>
      </c>
      <c r="D5889" s="11" t="s">
        <v>11</v>
      </c>
      <c r="E5889" s="11" t="s">
        <v>4883</v>
      </c>
      <c r="F5889" s="11" t="s">
        <v>12</v>
      </c>
      <c r="G5889" s="131" t="s">
        <v>1585</v>
      </c>
      <c r="H5889" s="131"/>
      <c r="J5889" s="7">
        <v>1000000</v>
      </c>
    </row>
    <row r="5890" spans="1:10" ht="20.100000000000001" customHeight="1" x14ac:dyDescent="0.25">
      <c r="A5890" s="5" t="s">
        <v>1593</v>
      </c>
      <c r="C5890" s="11" t="s">
        <v>9</v>
      </c>
      <c r="D5890" s="11" t="s">
        <v>11</v>
      </c>
      <c r="E5890" s="11" t="s">
        <v>4883</v>
      </c>
      <c r="F5890" s="11" t="s">
        <v>12</v>
      </c>
      <c r="G5890" s="131" t="s">
        <v>1594</v>
      </c>
      <c r="H5890" s="131"/>
      <c r="J5890" s="7">
        <v>142000</v>
      </c>
    </row>
    <row r="5891" spans="1:10" ht="20.100000000000001" customHeight="1" x14ac:dyDescent="0.25">
      <c r="A5891" s="6" t="s">
        <v>1714</v>
      </c>
      <c r="B5891" s="6" t="s">
        <v>1715</v>
      </c>
      <c r="J5891" s="10">
        <v>1287528747</v>
      </c>
    </row>
    <row r="5892" spans="1:10" ht="20.100000000000001" customHeight="1" x14ac:dyDescent="0.25">
      <c r="A5892" s="6" t="s">
        <v>1716</v>
      </c>
      <c r="B5892" s="6" t="s">
        <v>1717</v>
      </c>
      <c r="J5892" s="9">
        <v>500000</v>
      </c>
    </row>
    <row r="5893" spans="1:10" ht="20.100000000000001" customHeight="1" x14ac:dyDescent="0.25">
      <c r="A5893" s="5" t="s">
        <v>1729</v>
      </c>
      <c r="C5893" s="11" t="s">
        <v>16</v>
      </c>
      <c r="D5893" s="11" t="s">
        <v>53</v>
      </c>
      <c r="E5893" s="11" t="s">
        <v>4883</v>
      </c>
      <c r="F5893" s="11" t="s">
        <v>12</v>
      </c>
      <c r="G5893" s="131" t="s">
        <v>7147</v>
      </c>
      <c r="H5893" s="131"/>
      <c r="J5893" s="7">
        <v>500000</v>
      </c>
    </row>
    <row r="5894" spans="1:10" ht="20.100000000000001" customHeight="1" x14ac:dyDescent="0.25">
      <c r="A5894" s="6" t="s">
        <v>1751</v>
      </c>
      <c r="B5894" s="6" t="s">
        <v>1752</v>
      </c>
      <c r="J5894" s="8">
        <v>1287028747</v>
      </c>
    </row>
    <row r="5895" spans="1:10" ht="20.100000000000001" customHeight="1" x14ac:dyDescent="0.25">
      <c r="A5895" s="5" t="s">
        <v>1757</v>
      </c>
      <c r="C5895" s="11" t="s">
        <v>16</v>
      </c>
      <c r="D5895" s="11" t="s">
        <v>56</v>
      </c>
      <c r="E5895" s="11" t="s">
        <v>4883</v>
      </c>
      <c r="F5895" s="11" t="s">
        <v>12</v>
      </c>
      <c r="G5895" s="131" t="s">
        <v>57</v>
      </c>
      <c r="H5895" s="131"/>
      <c r="J5895" s="7">
        <v>1287028747</v>
      </c>
    </row>
    <row r="5896" spans="1:10" ht="20.100000000000001" customHeight="1" x14ac:dyDescent="0.25">
      <c r="A5896" s="6" t="s">
        <v>1759</v>
      </c>
      <c r="B5896" s="6" t="s">
        <v>1760</v>
      </c>
      <c r="J5896" s="10">
        <v>233578005</v>
      </c>
    </row>
    <row r="5897" spans="1:10" ht="20.100000000000001" customHeight="1" x14ac:dyDescent="0.25">
      <c r="A5897" s="6" t="s">
        <v>1761</v>
      </c>
      <c r="B5897" s="6" t="s">
        <v>1762</v>
      </c>
      <c r="J5897" s="12">
        <v>33152159</v>
      </c>
    </row>
    <row r="5898" spans="1:10" ht="20.100000000000001" customHeight="1" x14ac:dyDescent="0.25">
      <c r="A5898" s="6" t="s">
        <v>1767</v>
      </c>
      <c r="B5898" s="6" t="s">
        <v>7149</v>
      </c>
      <c r="J5898" s="9">
        <v>33152159</v>
      </c>
    </row>
    <row r="5899" spans="1:10" ht="20.100000000000001" customHeight="1" x14ac:dyDescent="0.25">
      <c r="A5899" s="5" t="s">
        <v>1767</v>
      </c>
      <c r="C5899" s="11" t="s">
        <v>9</v>
      </c>
      <c r="D5899" s="11" t="s">
        <v>41</v>
      </c>
      <c r="E5899" s="11" t="s">
        <v>4883</v>
      </c>
      <c r="F5899" s="11" t="s">
        <v>1881</v>
      </c>
      <c r="G5899" s="131" t="s">
        <v>21</v>
      </c>
      <c r="H5899" s="131"/>
      <c r="J5899" s="7">
        <v>23166569</v>
      </c>
    </row>
    <row r="5900" spans="1:10" ht="60" customHeight="1" x14ac:dyDescent="0.25">
      <c r="G5900" s="131" t="s">
        <v>4802</v>
      </c>
      <c r="H5900" s="131"/>
    </row>
    <row r="5901" spans="1:10" ht="20.100000000000001" customHeight="1" x14ac:dyDescent="0.25">
      <c r="G5901" s="131" t="s">
        <v>2101</v>
      </c>
      <c r="H5901" s="131"/>
    </row>
    <row r="5902" spans="1:10" ht="20.100000000000001" customHeight="1" x14ac:dyDescent="0.25">
      <c r="A5902" s="5" t="s">
        <v>1767</v>
      </c>
      <c r="C5902" s="11" t="s">
        <v>9</v>
      </c>
      <c r="D5902" s="11" t="s">
        <v>41</v>
      </c>
      <c r="E5902" s="11" t="s">
        <v>4883</v>
      </c>
      <c r="F5902" s="11" t="s">
        <v>1278</v>
      </c>
      <c r="G5902" s="131" t="s">
        <v>21</v>
      </c>
      <c r="H5902" s="131"/>
      <c r="J5902" s="7">
        <v>9985590</v>
      </c>
    </row>
    <row r="5903" spans="1:10" ht="60" customHeight="1" x14ac:dyDescent="0.25">
      <c r="G5903" s="131" t="s">
        <v>4803</v>
      </c>
      <c r="H5903" s="131"/>
    </row>
    <row r="5904" spans="1:10" ht="20.100000000000001" customHeight="1" x14ac:dyDescent="0.25">
      <c r="G5904" s="131" t="s">
        <v>2101</v>
      </c>
      <c r="H5904" s="131"/>
    </row>
    <row r="5905" spans="1:10" ht="20.100000000000001" customHeight="1" x14ac:dyDescent="0.25">
      <c r="A5905" s="6" t="s">
        <v>1784</v>
      </c>
      <c r="B5905" s="6" t="s">
        <v>1785</v>
      </c>
      <c r="J5905" s="8">
        <v>69474137</v>
      </c>
    </row>
    <row r="5906" spans="1:10" ht="20.100000000000001" customHeight="1" x14ac:dyDescent="0.25">
      <c r="A5906" s="5" t="s">
        <v>1786</v>
      </c>
      <c r="C5906" s="11" t="s">
        <v>9</v>
      </c>
      <c r="D5906" s="11" t="s">
        <v>59</v>
      </c>
      <c r="E5906" s="11" t="s">
        <v>4883</v>
      </c>
      <c r="F5906" s="11" t="s">
        <v>12</v>
      </c>
      <c r="G5906" s="131" t="s">
        <v>61</v>
      </c>
      <c r="H5906" s="131"/>
      <c r="J5906" s="7">
        <v>53974137</v>
      </c>
    </row>
    <row r="5907" spans="1:10" ht="20.100000000000001" customHeight="1" x14ac:dyDescent="0.25">
      <c r="A5907" s="5" t="s">
        <v>1792</v>
      </c>
      <c r="C5907" s="11" t="s">
        <v>9</v>
      </c>
      <c r="D5907" s="11" t="s">
        <v>59</v>
      </c>
      <c r="E5907" s="11" t="s">
        <v>4883</v>
      </c>
      <c r="F5907" s="11" t="s">
        <v>12</v>
      </c>
      <c r="G5907" s="131" t="s">
        <v>7156</v>
      </c>
      <c r="H5907" s="131"/>
      <c r="J5907" s="7">
        <v>15500000</v>
      </c>
    </row>
    <row r="5908" spans="1:10" ht="30" customHeight="1" x14ac:dyDescent="0.25">
      <c r="G5908" s="131" t="s">
        <v>5965</v>
      </c>
      <c r="H5908" s="131"/>
    </row>
    <row r="5909" spans="1:10" ht="20.100000000000001" customHeight="1" x14ac:dyDescent="0.25">
      <c r="A5909" s="6" t="s">
        <v>1803</v>
      </c>
      <c r="B5909" s="6" t="s">
        <v>3416</v>
      </c>
      <c r="J5909" s="8">
        <v>118729709</v>
      </c>
    </row>
    <row r="5910" spans="1:10" ht="20.100000000000001" customHeight="1" x14ac:dyDescent="0.25">
      <c r="A5910" s="5" t="s">
        <v>1804</v>
      </c>
      <c r="C5910" s="11" t="s">
        <v>9</v>
      </c>
      <c r="D5910" s="11" t="s">
        <v>59</v>
      </c>
      <c r="E5910" s="11" t="s">
        <v>4883</v>
      </c>
      <c r="F5910" s="11" t="s">
        <v>12</v>
      </c>
      <c r="G5910" s="131" t="s">
        <v>62</v>
      </c>
      <c r="H5910" s="131"/>
      <c r="J5910" s="7">
        <v>118729709</v>
      </c>
    </row>
    <row r="5911" spans="1:10" ht="75" customHeight="1" x14ac:dyDescent="0.25">
      <c r="G5911" s="131" t="s">
        <v>5885</v>
      </c>
      <c r="H5911" s="131"/>
    </row>
    <row r="5912" spans="1:10" ht="20.100000000000001" customHeight="1" x14ac:dyDescent="0.25">
      <c r="A5912" s="6" t="s">
        <v>1806</v>
      </c>
      <c r="B5912" s="6" t="s">
        <v>1807</v>
      </c>
      <c r="J5912" s="10">
        <v>12222000</v>
      </c>
    </row>
    <row r="5913" spans="1:10" ht="20.100000000000001" customHeight="1" x14ac:dyDescent="0.25">
      <c r="A5913" s="6" t="s">
        <v>1808</v>
      </c>
      <c r="B5913" s="6" t="s">
        <v>1809</v>
      </c>
      <c r="J5913" s="9">
        <v>12222000</v>
      </c>
    </row>
    <row r="5914" spans="1:10" ht="30" customHeight="1" x14ac:dyDescent="0.25">
      <c r="A5914" s="5" t="s">
        <v>1808</v>
      </c>
      <c r="C5914" s="11" t="s">
        <v>9</v>
      </c>
      <c r="D5914" s="11" t="s">
        <v>4821</v>
      </c>
      <c r="E5914" s="11" t="s">
        <v>4883</v>
      </c>
      <c r="F5914" s="11" t="s">
        <v>1336</v>
      </c>
      <c r="G5914" s="131" t="s">
        <v>460</v>
      </c>
      <c r="H5914" s="131"/>
      <c r="J5914" s="7">
        <v>12222000</v>
      </c>
    </row>
    <row r="5915" spans="1:10" ht="90" customHeight="1" x14ac:dyDescent="0.25">
      <c r="G5915" s="131" t="s">
        <v>7248</v>
      </c>
      <c r="H5915" s="131"/>
    </row>
    <row r="5916" spans="1:10" ht="20.100000000000001" customHeight="1" x14ac:dyDescent="0.25">
      <c r="G5916" s="131" t="s">
        <v>4928</v>
      </c>
      <c r="H5916" s="131"/>
    </row>
    <row r="5918" spans="1:10" x14ac:dyDescent="0.25">
      <c r="A5918" s="13" t="s">
        <v>4929</v>
      </c>
    </row>
    <row r="5920" spans="1:10" x14ac:dyDescent="0.25">
      <c r="A5920" s="132" t="s">
        <v>2092</v>
      </c>
      <c r="B5920" s="132"/>
      <c r="C5920" s="132"/>
      <c r="D5920" s="132"/>
      <c r="E5920" s="132"/>
      <c r="F5920" s="132"/>
      <c r="G5920" s="132"/>
      <c r="H5920" s="132"/>
      <c r="I5920" s="132"/>
      <c r="J5920" s="132"/>
    </row>
    <row r="5922" spans="1:10" x14ac:dyDescent="0.25">
      <c r="D5922" s="6" t="s">
        <v>2140</v>
      </c>
      <c r="E5922" s="6" t="s">
        <v>2100</v>
      </c>
    </row>
    <row r="5923" spans="1:10" ht="15.75" thickBot="1" x14ac:dyDescent="0.3">
      <c r="F5923" s="6" t="s">
        <v>2103</v>
      </c>
      <c r="J5923" s="14">
        <v>1522744334</v>
      </c>
    </row>
    <row r="5924" spans="1:10" x14ac:dyDescent="0.25">
      <c r="D5924" s="5" t="s">
        <v>9</v>
      </c>
      <c r="E5924" s="5" t="s">
        <v>2139</v>
      </c>
      <c r="J5924" s="7">
        <v>1476150651</v>
      </c>
    </row>
    <row r="5925" spans="1:10" x14ac:dyDescent="0.25">
      <c r="D5925" s="5" t="s">
        <v>16</v>
      </c>
      <c r="E5925" s="5" t="s">
        <v>2145</v>
      </c>
      <c r="J5925" s="7">
        <v>46593683</v>
      </c>
    </row>
    <row r="5928" spans="1:10" x14ac:dyDescent="0.25">
      <c r="A5928" s="132" t="s">
        <v>2091</v>
      </c>
      <c r="B5928" s="132"/>
      <c r="C5928" s="132"/>
      <c r="D5928" s="132"/>
      <c r="E5928" s="132"/>
      <c r="F5928" s="132"/>
      <c r="G5928" s="132"/>
      <c r="H5928" s="132"/>
      <c r="I5928" s="132"/>
      <c r="J5928" s="132"/>
    </row>
    <row r="5929" spans="1:10" x14ac:dyDescent="0.25">
      <c r="A5929" s="86" t="s">
        <v>2097</v>
      </c>
      <c r="C5929" s="86" t="s">
        <v>2098</v>
      </c>
      <c r="D5929" s="86" t="s">
        <v>3</v>
      </c>
      <c r="E5929" s="86" t="s">
        <v>2099</v>
      </c>
      <c r="F5929" s="86" t="s">
        <v>1880</v>
      </c>
      <c r="G5929" s="6" t="s">
        <v>2100</v>
      </c>
      <c r="J5929" s="86" t="s">
        <v>8713</v>
      </c>
    </row>
    <row r="5931" spans="1:10" ht="15.75" thickBot="1" x14ac:dyDescent="0.3">
      <c r="G5931" s="13" t="s">
        <v>2103</v>
      </c>
      <c r="J5931" s="14">
        <v>1522744334</v>
      </c>
    </row>
    <row r="5932" spans="1:10" ht="20.100000000000001" customHeight="1" x14ac:dyDescent="0.25">
      <c r="A5932" s="6" t="s">
        <v>1232</v>
      </c>
      <c r="B5932" s="6" t="s">
        <v>1233</v>
      </c>
      <c r="J5932" s="10">
        <v>709696580</v>
      </c>
    </row>
    <row r="5933" spans="1:10" ht="20.100000000000001" customHeight="1" x14ac:dyDescent="0.25">
      <c r="A5933" s="6" t="s">
        <v>9</v>
      </c>
      <c r="B5933" s="6" t="s">
        <v>1237</v>
      </c>
      <c r="J5933" s="9">
        <v>231720406</v>
      </c>
    </row>
    <row r="5934" spans="1:10" ht="20.100000000000001" customHeight="1" x14ac:dyDescent="0.25">
      <c r="A5934" s="5" t="s">
        <v>1240</v>
      </c>
      <c r="C5934" s="11" t="s">
        <v>9</v>
      </c>
      <c r="D5934" s="11" t="s">
        <v>10</v>
      </c>
      <c r="E5934" s="11" t="s">
        <v>20</v>
      </c>
      <c r="F5934" s="11" t="s">
        <v>12</v>
      </c>
      <c r="G5934" s="131" t="s">
        <v>7116</v>
      </c>
      <c r="H5934" s="131"/>
      <c r="J5934" s="7">
        <v>231720406</v>
      </c>
    </row>
    <row r="5935" spans="1:10" ht="20.100000000000001" customHeight="1" x14ac:dyDescent="0.25">
      <c r="A5935" s="6" t="s">
        <v>1257</v>
      </c>
      <c r="B5935" s="6" t="s">
        <v>1258</v>
      </c>
      <c r="J5935" s="8">
        <v>30500000</v>
      </c>
    </row>
    <row r="5936" spans="1:10" ht="20.100000000000001" customHeight="1" x14ac:dyDescent="0.25">
      <c r="A5936" s="5" t="s">
        <v>1261</v>
      </c>
      <c r="C5936" s="11" t="s">
        <v>9</v>
      </c>
      <c r="D5936" s="11" t="s">
        <v>10</v>
      </c>
      <c r="E5936" s="11" t="s">
        <v>20</v>
      </c>
      <c r="F5936" s="11" t="s">
        <v>12</v>
      </c>
      <c r="G5936" s="131" t="s">
        <v>13</v>
      </c>
      <c r="H5936" s="131"/>
      <c r="J5936" s="7">
        <v>30000000</v>
      </c>
    </row>
    <row r="5937" spans="1:10" ht="20.100000000000001" customHeight="1" x14ac:dyDescent="0.25">
      <c r="A5937" s="5" t="s">
        <v>1265</v>
      </c>
      <c r="C5937" s="11" t="s">
        <v>9</v>
      </c>
      <c r="D5937" s="11" t="s">
        <v>10</v>
      </c>
      <c r="E5937" s="11" t="s">
        <v>20</v>
      </c>
      <c r="F5937" s="11" t="s">
        <v>12</v>
      </c>
      <c r="G5937" s="131" t="s">
        <v>14</v>
      </c>
      <c r="H5937" s="131"/>
      <c r="J5937" s="7">
        <v>500000</v>
      </c>
    </row>
    <row r="5938" spans="1:10" ht="20.100000000000001" customHeight="1" x14ac:dyDescent="0.25">
      <c r="A5938" s="6" t="s">
        <v>1279</v>
      </c>
      <c r="B5938" s="6" t="s">
        <v>1280</v>
      </c>
      <c r="J5938" s="8">
        <v>339397467</v>
      </c>
    </row>
    <row r="5939" spans="1:10" ht="20.100000000000001" customHeight="1" x14ac:dyDescent="0.25">
      <c r="A5939" s="5" t="s">
        <v>1282</v>
      </c>
      <c r="C5939" s="11" t="s">
        <v>9</v>
      </c>
      <c r="D5939" s="11" t="s">
        <v>10</v>
      </c>
      <c r="E5939" s="11" t="s">
        <v>20</v>
      </c>
      <c r="F5939" s="11" t="s">
        <v>12</v>
      </c>
      <c r="G5939" s="131" t="s">
        <v>1283</v>
      </c>
      <c r="H5939" s="131"/>
      <c r="J5939" s="7">
        <v>80014386</v>
      </c>
    </row>
    <row r="5940" spans="1:10" ht="20.100000000000001" customHeight="1" x14ac:dyDescent="0.25">
      <c r="A5940" s="5" t="s">
        <v>1286</v>
      </c>
      <c r="C5940" s="11" t="s">
        <v>9</v>
      </c>
      <c r="D5940" s="11" t="s">
        <v>10</v>
      </c>
      <c r="E5940" s="11" t="s">
        <v>20</v>
      </c>
      <c r="F5940" s="11" t="s">
        <v>12</v>
      </c>
      <c r="G5940" s="131" t="s">
        <v>1287</v>
      </c>
      <c r="H5940" s="131"/>
      <c r="J5940" s="7">
        <v>126722817</v>
      </c>
    </row>
    <row r="5941" spans="1:10" ht="20.100000000000001" customHeight="1" x14ac:dyDescent="0.25">
      <c r="A5941" s="5" t="s">
        <v>1290</v>
      </c>
      <c r="C5941" s="11" t="s">
        <v>16</v>
      </c>
      <c r="D5941" s="11" t="s">
        <v>10</v>
      </c>
      <c r="E5941" s="11" t="s">
        <v>20</v>
      </c>
      <c r="F5941" s="11" t="s">
        <v>12</v>
      </c>
      <c r="G5941" s="131" t="s">
        <v>17</v>
      </c>
      <c r="H5941" s="131"/>
      <c r="J5941" s="7">
        <v>46593683</v>
      </c>
    </row>
    <row r="5942" spans="1:10" ht="20.100000000000001" customHeight="1" x14ac:dyDescent="0.25">
      <c r="A5942" s="5" t="s">
        <v>1293</v>
      </c>
      <c r="C5942" s="11" t="s">
        <v>9</v>
      </c>
      <c r="D5942" s="11" t="s">
        <v>10</v>
      </c>
      <c r="E5942" s="11" t="s">
        <v>20</v>
      </c>
      <c r="F5942" s="11" t="s">
        <v>12</v>
      </c>
      <c r="G5942" s="131" t="s">
        <v>18</v>
      </c>
      <c r="H5942" s="131"/>
      <c r="J5942" s="7">
        <v>40872798</v>
      </c>
    </row>
    <row r="5943" spans="1:10" ht="20.100000000000001" customHeight="1" x14ac:dyDescent="0.25">
      <c r="A5943" s="5" t="s">
        <v>1296</v>
      </c>
      <c r="C5943" s="11" t="s">
        <v>9</v>
      </c>
      <c r="D5943" s="11" t="s">
        <v>10</v>
      </c>
      <c r="E5943" s="11" t="s">
        <v>20</v>
      </c>
      <c r="F5943" s="11" t="s">
        <v>12</v>
      </c>
      <c r="G5943" s="131" t="s">
        <v>19</v>
      </c>
      <c r="H5943" s="131"/>
      <c r="J5943" s="7">
        <v>45193783</v>
      </c>
    </row>
    <row r="5944" spans="1:10" ht="20.100000000000001" customHeight="1" x14ac:dyDescent="0.25">
      <c r="A5944" s="6" t="s">
        <v>1299</v>
      </c>
      <c r="B5944" s="6" t="s">
        <v>1300</v>
      </c>
      <c r="J5944" s="10">
        <v>54514609</v>
      </c>
    </row>
    <row r="5945" spans="1:10" ht="20.100000000000001" customHeight="1" x14ac:dyDescent="0.25">
      <c r="A5945" s="6" t="s">
        <v>1303</v>
      </c>
      <c r="B5945" s="6" t="s">
        <v>7118</v>
      </c>
      <c r="J5945" s="9">
        <v>51718988</v>
      </c>
    </row>
    <row r="5946" spans="1:10" ht="20.100000000000001" customHeight="1" x14ac:dyDescent="0.25">
      <c r="A5946" s="5" t="s">
        <v>1303</v>
      </c>
      <c r="C5946" s="11" t="s">
        <v>9</v>
      </c>
      <c r="D5946" s="11" t="s">
        <v>20</v>
      </c>
      <c r="E5946" s="11" t="s">
        <v>20</v>
      </c>
      <c r="F5946" s="11" t="s">
        <v>1881</v>
      </c>
      <c r="G5946" s="131" t="s">
        <v>21</v>
      </c>
      <c r="H5946" s="131"/>
      <c r="J5946" s="7">
        <v>51718988</v>
      </c>
    </row>
    <row r="5947" spans="1:10" ht="60" customHeight="1" x14ac:dyDescent="0.25">
      <c r="G5947" s="131" t="s">
        <v>4797</v>
      </c>
      <c r="H5947" s="131"/>
    </row>
    <row r="5948" spans="1:10" ht="20.100000000000001" customHeight="1" x14ac:dyDescent="0.25">
      <c r="G5948" s="131" t="s">
        <v>2101</v>
      </c>
      <c r="H5948" s="131"/>
    </row>
    <row r="5949" spans="1:10" ht="20.100000000000001" customHeight="1" x14ac:dyDescent="0.25">
      <c r="A5949" s="6" t="s">
        <v>1316</v>
      </c>
      <c r="B5949" s="6" t="s">
        <v>7122</v>
      </c>
      <c r="J5949" s="8">
        <v>2795621</v>
      </c>
    </row>
    <row r="5950" spans="1:10" ht="20.100000000000001" customHeight="1" x14ac:dyDescent="0.25">
      <c r="A5950" s="5" t="s">
        <v>1316</v>
      </c>
      <c r="C5950" s="11" t="s">
        <v>9</v>
      </c>
      <c r="D5950" s="11" t="s">
        <v>20</v>
      </c>
      <c r="E5950" s="11" t="s">
        <v>20</v>
      </c>
      <c r="F5950" s="11" t="s">
        <v>1881</v>
      </c>
      <c r="G5950" s="131" t="s">
        <v>23</v>
      </c>
      <c r="H5950" s="131"/>
      <c r="J5950" s="7">
        <v>2795621</v>
      </c>
    </row>
    <row r="5951" spans="1:10" ht="30" customHeight="1" x14ac:dyDescent="0.25">
      <c r="G5951" s="131" t="s">
        <v>4798</v>
      </c>
      <c r="H5951" s="131"/>
    </row>
    <row r="5952" spans="1:10" ht="20.100000000000001" customHeight="1" x14ac:dyDescent="0.25">
      <c r="G5952" s="131" t="s">
        <v>2102</v>
      </c>
      <c r="H5952" s="131"/>
    </row>
    <row r="5953" spans="1:10" ht="20.100000000000001" customHeight="1" x14ac:dyDescent="0.25">
      <c r="A5953" s="6" t="s">
        <v>1319</v>
      </c>
      <c r="B5953" s="6" t="s">
        <v>1320</v>
      </c>
      <c r="J5953" s="10">
        <v>53564098</v>
      </c>
    </row>
    <row r="5954" spans="1:10" ht="20.100000000000001" customHeight="1" x14ac:dyDescent="0.25">
      <c r="A5954" s="6" t="s">
        <v>1322</v>
      </c>
      <c r="B5954" s="6" t="s">
        <v>7123</v>
      </c>
      <c r="J5954" s="9">
        <v>28403509</v>
      </c>
    </row>
    <row r="5955" spans="1:10" ht="20.100000000000001" customHeight="1" x14ac:dyDescent="0.25">
      <c r="A5955" s="5" t="s">
        <v>1322</v>
      </c>
      <c r="C5955" s="11" t="s">
        <v>9</v>
      </c>
      <c r="D5955" s="11" t="s">
        <v>20</v>
      </c>
      <c r="E5955" s="11" t="s">
        <v>20</v>
      </c>
      <c r="F5955" s="11" t="s">
        <v>1881</v>
      </c>
      <c r="G5955" s="131" t="s">
        <v>21</v>
      </c>
      <c r="H5955" s="131"/>
      <c r="J5955" s="7">
        <v>28403509</v>
      </c>
    </row>
    <row r="5956" spans="1:10" ht="60" customHeight="1" x14ac:dyDescent="0.25">
      <c r="G5956" s="131" t="s">
        <v>4799</v>
      </c>
      <c r="H5956" s="131"/>
    </row>
    <row r="5957" spans="1:10" ht="20.100000000000001" customHeight="1" x14ac:dyDescent="0.25">
      <c r="G5957" s="131" t="s">
        <v>2101</v>
      </c>
      <c r="H5957" s="131"/>
    </row>
    <row r="5958" spans="1:10" ht="20.100000000000001" customHeight="1" x14ac:dyDescent="0.25">
      <c r="A5958" s="6" t="s">
        <v>1324</v>
      </c>
      <c r="B5958" s="6" t="s">
        <v>7124</v>
      </c>
      <c r="J5958" s="8">
        <v>8386863</v>
      </c>
    </row>
    <row r="5959" spans="1:10" ht="20.100000000000001" customHeight="1" x14ac:dyDescent="0.25">
      <c r="A5959" s="5" t="s">
        <v>1324</v>
      </c>
      <c r="C5959" s="11" t="s">
        <v>9</v>
      </c>
      <c r="D5959" s="11" t="s">
        <v>20</v>
      </c>
      <c r="E5959" s="11" t="s">
        <v>20</v>
      </c>
      <c r="F5959" s="11" t="s">
        <v>1881</v>
      </c>
      <c r="G5959" s="131" t="s">
        <v>21</v>
      </c>
      <c r="H5959" s="131"/>
      <c r="J5959" s="7">
        <v>8386863</v>
      </c>
    </row>
    <row r="5960" spans="1:10" ht="45" customHeight="1" x14ac:dyDescent="0.25">
      <c r="G5960" s="131" t="s">
        <v>4800</v>
      </c>
      <c r="H5960" s="131"/>
    </row>
    <row r="5961" spans="1:10" ht="20.100000000000001" customHeight="1" x14ac:dyDescent="0.25">
      <c r="G5961" s="131" t="s">
        <v>2101</v>
      </c>
      <c r="H5961" s="131"/>
    </row>
    <row r="5962" spans="1:10" ht="20.100000000000001" customHeight="1" x14ac:dyDescent="0.25">
      <c r="A5962" s="6" t="s">
        <v>1326</v>
      </c>
      <c r="B5962" s="6" t="s">
        <v>7125</v>
      </c>
      <c r="J5962" s="8">
        <v>16773726</v>
      </c>
    </row>
    <row r="5963" spans="1:10" ht="20.100000000000001" customHeight="1" x14ac:dyDescent="0.25">
      <c r="A5963" s="5" t="s">
        <v>1326</v>
      </c>
      <c r="C5963" s="11" t="s">
        <v>9</v>
      </c>
      <c r="D5963" s="11" t="s">
        <v>20</v>
      </c>
      <c r="E5963" s="11" t="s">
        <v>20</v>
      </c>
      <c r="F5963" s="11" t="s">
        <v>1881</v>
      </c>
      <c r="G5963" s="131" t="s">
        <v>21</v>
      </c>
      <c r="H5963" s="131"/>
      <c r="J5963" s="7">
        <v>16773726</v>
      </c>
    </row>
    <row r="5964" spans="1:10" ht="45" customHeight="1" x14ac:dyDescent="0.25">
      <c r="G5964" s="131" t="s">
        <v>4801</v>
      </c>
      <c r="H5964" s="131"/>
    </row>
    <row r="5965" spans="1:10" ht="20.100000000000001" customHeight="1" x14ac:dyDescent="0.25">
      <c r="G5965" s="131" t="s">
        <v>2101</v>
      </c>
      <c r="H5965" s="131"/>
    </row>
    <row r="5966" spans="1:10" ht="20.100000000000001" customHeight="1" x14ac:dyDescent="0.25">
      <c r="A5966" s="6" t="s">
        <v>1344</v>
      </c>
      <c r="B5966" s="6" t="s">
        <v>1345</v>
      </c>
      <c r="J5966" s="10">
        <v>779407024</v>
      </c>
    </row>
    <row r="5967" spans="1:10" ht="20.100000000000001" customHeight="1" x14ac:dyDescent="0.25">
      <c r="A5967" s="6" t="s">
        <v>1231</v>
      </c>
      <c r="B5967" s="6" t="s">
        <v>3252</v>
      </c>
      <c r="J5967" s="9">
        <v>654247152</v>
      </c>
    </row>
    <row r="5968" spans="1:10" ht="20.100000000000001" customHeight="1" x14ac:dyDescent="0.25">
      <c r="A5968" s="5" t="s">
        <v>1349</v>
      </c>
      <c r="C5968" s="11" t="s">
        <v>9</v>
      </c>
      <c r="D5968" s="11" t="s">
        <v>11</v>
      </c>
      <c r="E5968" s="11" t="s">
        <v>20</v>
      </c>
      <c r="F5968" s="11" t="s">
        <v>12</v>
      </c>
      <c r="G5968" s="131" t="s">
        <v>30</v>
      </c>
      <c r="H5968" s="131"/>
      <c r="J5968" s="7">
        <v>654247152</v>
      </c>
    </row>
    <row r="5969" spans="1:10" ht="20.100000000000001" customHeight="1" x14ac:dyDescent="0.25">
      <c r="A5969" s="6" t="s">
        <v>1239</v>
      </c>
      <c r="B5969" s="6" t="s">
        <v>1360</v>
      </c>
      <c r="J5969" s="8">
        <v>13415381</v>
      </c>
    </row>
    <row r="5970" spans="1:10" ht="20.100000000000001" customHeight="1" x14ac:dyDescent="0.25">
      <c r="A5970" s="5" t="s">
        <v>1361</v>
      </c>
      <c r="C5970" s="11" t="s">
        <v>9</v>
      </c>
      <c r="D5970" s="11" t="s">
        <v>11</v>
      </c>
      <c r="E5970" s="11" t="s">
        <v>20</v>
      </c>
      <c r="F5970" s="11" t="s">
        <v>12</v>
      </c>
      <c r="G5970" s="131" t="s">
        <v>7127</v>
      </c>
      <c r="H5970" s="131"/>
      <c r="J5970" s="7">
        <v>598926</v>
      </c>
    </row>
    <row r="5971" spans="1:10" ht="20.100000000000001" customHeight="1" x14ac:dyDescent="0.25">
      <c r="A5971" s="5" t="s">
        <v>1364</v>
      </c>
      <c r="C5971" s="11" t="s">
        <v>9</v>
      </c>
      <c r="D5971" s="11" t="s">
        <v>11</v>
      </c>
      <c r="E5971" s="11" t="s">
        <v>20</v>
      </c>
      <c r="F5971" s="11" t="s">
        <v>12</v>
      </c>
      <c r="G5971" s="131" t="s">
        <v>1365</v>
      </c>
      <c r="H5971" s="131"/>
      <c r="J5971" s="7">
        <v>12816455</v>
      </c>
    </row>
    <row r="5972" spans="1:10" ht="20.100000000000001" customHeight="1" x14ac:dyDescent="0.25">
      <c r="A5972" s="6" t="s">
        <v>1249</v>
      </c>
      <c r="B5972" s="6" t="s">
        <v>1373</v>
      </c>
      <c r="J5972" s="8">
        <v>1100000</v>
      </c>
    </row>
    <row r="5973" spans="1:10" ht="20.100000000000001" customHeight="1" x14ac:dyDescent="0.25">
      <c r="A5973" s="5" t="s">
        <v>1380</v>
      </c>
      <c r="C5973" s="11" t="s">
        <v>9</v>
      </c>
      <c r="D5973" s="11" t="s">
        <v>11</v>
      </c>
      <c r="E5973" s="11" t="s">
        <v>20</v>
      </c>
      <c r="F5973" s="11" t="s">
        <v>12</v>
      </c>
      <c r="G5973" s="131" t="s">
        <v>1381</v>
      </c>
      <c r="H5973" s="131"/>
      <c r="J5973" s="7">
        <v>500000</v>
      </c>
    </row>
    <row r="5974" spans="1:10" ht="20.100000000000001" customHeight="1" x14ac:dyDescent="0.25">
      <c r="A5974" s="5" t="s">
        <v>1391</v>
      </c>
      <c r="C5974" s="11" t="s">
        <v>9</v>
      </c>
      <c r="D5974" s="11" t="s">
        <v>11</v>
      </c>
      <c r="E5974" s="11" t="s">
        <v>20</v>
      </c>
      <c r="F5974" s="11" t="s">
        <v>12</v>
      </c>
      <c r="G5974" s="131" t="s">
        <v>7129</v>
      </c>
      <c r="H5974" s="131"/>
      <c r="J5974" s="7">
        <v>600000</v>
      </c>
    </row>
    <row r="5975" spans="1:10" ht="20.100000000000001" customHeight="1" x14ac:dyDescent="0.25">
      <c r="A5975" s="6" t="s">
        <v>1393</v>
      </c>
      <c r="B5975" s="6" t="s">
        <v>1394</v>
      </c>
      <c r="J5975" s="8">
        <v>20830060</v>
      </c>
    </row>
    <row r="5976" spans="1:10" ht="20.100000000000001" customHeight="1" x14ac:dyDescent="0.25">
      <c r="A5976" s="5" t="s">
        <v>1411</v>
      </c>
      <c r="C5976" s="11" t="s">
        <v>9</v>
      </c>
      <c r="D5976" s="11" t="s">
        <v>11</v>
      </c>
      <c r="E5976" s="11" t="s">
        <v>20</v>
      </c>
      <c r="F5976" s="11" t="s">
        <v>12</v>
      </c>
      <c r="G5976" s="131" t="s">
        <v>3478</v>
      </c>
      <c r="H5976" s="131"/>
      <c r="J5976" s="7">
        <v>20800060</v>
      </c>
    </row>
    <row r="5977" spans="1:10" ht="45" customHeight="1" x14ac:dyDescent="0.25">
      <c r="G5977" s="131" t="s">
        <v>5978</v>
      </c>
      <c r="H5977" s="131"/>
    </row>
    <row r="5978" spans="1:10" ht="20.100000000000001" customHeight="1" x14ac:dyDescent="0.25">
      <c r="A5978" s="5" t="s">
        <v>1413</v>
      </c>
      <c r="C5978" s="11" t="s">
        <v>9</v>
      </c>
      <c r="D5978" s="11" t="s">
        <v>11</v>
      </c>
      <c r="E5978" s="11" t="s">
        <v>20</v>
      </c>
      <c r="F5978" s="11" t="s">
        <v>12</v>
      </c>
      <c r="G5978" s="131" t="s">
        <v>1414</v>
      </c>
      <c r="H5978" s="131"/>
      <c r="J5978" s="7">
        <v>30000</v>
      </c>
    </row>
    <row r="5979" spans="1:10" ht="15" customHeight="1" x14ac:dyDescent="0.25">
      <c r="G5979" s="131" t="s">
        <v>5979</v>
      </c>
      <c r="H5979" s="131"/>
    </row>
    <row r="5980" spans="1:10" ht="20.100000000000001" customHeight="1" x14ac:dyDescent="0.25">
      <c r="A5980" s="6" t="s">
        <v>1416</v>
      </c>
      <c r="B5980" s="6" t="s">
        <v>1417</v>
      </c>
      <c r="J5980" s="8">
        <v>7500000</v>
      </c>
    </row>
    <row r="5981" spans="1:10" ht="20.100000000000001" customHeight="1" x14ac:dyDescent="0.25">
      <c r="A5981" s="5" t="s">
        <v>1422</v>
      </c>
      <c r="C5981" s="11" t="s">
        <v>9</v>
      </c>
      <c r="D5981" s="11" t="s">
        <v>11</v>
      </c>
      <c r="E5981" s="11" t="s">
        <v>20</v>
      </c>
      <c r="F5981" s="11" t="s">
        <v>12</v>
      </c>
      <c r="G5981" s="131" t="s">
        <v>1423</v>
      </c>
      <c r="H5981" s="131"/>
      <c r="J5981" s="7">
        <v>7500000</v>
      </c>
    </row>
    <row r="5982" spans="1:10" ht="20.100000000000001" customHeight="1" x14ac:dyDescent="0.25">
      <c r="A5982" s="6" t="s">
        <v>1429</v>
      </c>
      <c r="B5982" s="6" t="s">
        <v>1430</v>
      </c>
      <c r="J5982" s="8">
        <v>2000000</v>
      </c>
    </row>
    <row r="5983" spans="1:10" ht="20.100000000000001" customHeight="1" x14ac:dyDescent="0.25">
      <c r="A5983" s="5" t="s">
        <v>1432</v>
      </c>
      <c r="C5983" s="11" t="s">
        <v>9</v>
      </c>
      <c r="D5983" s="11" t="s">
        <v>11</v>
      </c>
      <c r="E5983" s="11" t="s">
        <v>20</v>
      </c>
      <c r="F5983" s="11" t="s">
        <v>12</v>
      </c>
      <c r="G5983" s="131" t="s">
        <v>7130</v>
      </c>
      <c r="H5983" s="131"/>
      <c r="J5983" s="7">
        <v>2000000</v>
      </c>
    </row>
    <row r="5984" spans="1:10" ht="20.100000000000001" customHeight="1" x14ac:dyDescent="0.25">
      <c r="A5984" s="6" t="s">
        <v>1439</v>
      </c>
      <c r="B5984" s="6" t="s">
        <v>1440</v>
      </c>
      <c r="J5984" s="8">
        <v>79064431</v>
      </c>
    </row>
    <row r="5985" spans="1:10" ht="20.100000000000001" customHeight="1" x14ac:dyDescent="0.25">
      <c r="A5985" s="5" t="s">
        <v>1441</v>
      </c>
      <c r="C5985" s="11" t="s">
        <v>9</v>
      </c>
      <c r="D5985" s="11" t="s">
        <v>11</v>
      </c>
      <c r="E5985" s="11" t="s">
        <v>20</v>
      </c>
      <c r="F5985" s="11" t="s">
        <v>12</v>
      </c>
      <c r="G5985" s="131" t="s">
        <v>1442</v>
      </c>
      <c r="H5985" s="131"/>
      <c r="J5985" s="7">
        <v>79064431</v>
      </c>
    </row>
    <row r="5986" spans="1:10" ht="90" customHeight="1" x14ac:dyDescent="0.25">
      <c r="G5986" s="131" t="s">
        <v>7249</v>
      </c>
      <c r="H5986" s="131"/>
    </row>
    <row r="5987" spans="1:10" ht="20.100000000000001" customHeight="1" x14ac:dyDescent="0.25">
      <c r="A5987" s="6" t="s">
        <v>1449</v>
      </c>
      <c r="B5987" s="6" t="s">
        <v>1450</v>
      </c>
      <c r="J5987" s="8">
        <v>1000000</v>
      </c>
    </row>
    <row r="5988" spans="1:10" ht="20.100000000000001" customHeight="1" x14ac:dyDescent="0.25">
      <c r="A5988" s="5" t="s">
        <v>1463</v>
      </c>
      <c r="C5988" s="11" t="s">
        <v>9</v>
      </c>
      <c r="D5988" s="11" t="s">
        <v>11</v>
      </c>
      <c r="E5988" s="11" t="s">
        <v>20</v>
      </c>
      <c r="F5988" s="11" t="s">
        <v>12</v>
      </c>
      <c r="G5988" s="131" t="s">
        <v>1464</v>
      </c>
      <c r="H5988" s="131"/>
      <c r="J5988" s="7">
        <v>300000</v>
      </c>
    </row>
    <row r="5989" spans="1:10" ht="30" customHeight="1" x14ac:dyDescent="0.25">
      <c r="A5989" s="5" t="s">
        <v>1469</v>
      </c>
      <c r="C5989" s="11" t="s">
        <v>9</v>
      </c>
      <c r="D5989" s="11" t="s">
        <v>11</v>
      </c>
      <c r="E5989" s="11" t="s">
        <v>20</v>
      </c>
      <c r="F5989" s="11" t="s">
        <v>12</v>
      </c>
      <c r="G5989" s="131" t="s">
        <v>7132</v>
      </c>
      <c r="H5989" s="131"/>
      <c r="J5989" s="7">
        <v>700000</v>
      </c>
    </row>
    <row r="5990" spans="1:10" ht="20.100000000000001" customHeight="1" x14ac:dyDescent="0.25">
      <c r="A5990" s="6" t="s">
        <v>1490</v>
      </c>
      <c r="B5990" s="6" t="s">
        <v>1491</v>
      </c>
      <c r="J5990" s="8">
        <v>250000</v>
      </c>
    </row>
    <row r="5991" spans="1:10" ht="20.100000000000001" customHeight="1" x14ac:dyDescent="0.25">
      <c r="A5991" s="5" t="s">
        <v>1503</v>
      </c>
      <c r="C5991" s="11" t="s">
        <v>9</v>
      </c>
      <c r="D5991" s="11" t="s">
        <v>11</v>
      </c>
      <c r="E5991" s="11" t="s">
        <v>20</v>
      </c>
      <c r="F5991" s="11" t="s">
        <v>12</v>
      </c>
      <c r="G5991" s="131" t="s">
        <v>44</v>
      </c>
      <c r="H5991" s="131"/>
      <c r="J5991" s="7">
        <v>100000</v>
      </c>
    </row>
    <row r="5992" spans="1:10" ht="20.100000000000001" customHeight="1" x14ac:dyDescent="0.25">
      <c r="A5992" s="5" t="s">
        <v>1506</v>
      </c>
      <c r="C5992" s="11" t="s">
        <v>9</v>
      </c>
      <c r="D5992" s="11" t="s">
        <v>11</v>
      </c>
      <c r="E5992" s="11" t="s">
        <v>20</v>
      </c>
      <c r="F5992" s="11" t="s">
        <v>12</v>
      </c>
      <c r="G5992" s="131" t="s">
        <v>403</v>
      </c>
      <c r="H5992" s="131"/>
      <c r="J5992" s="7">
        <v>150000</v>
      </c>
    </row>
    <row r="5993" spans="1:10" ht="30" customHeight="1" x14ac:dyDescent="0.25">
      <c r="G5993" s="131" t="s">
        <v>5981</v>
      </c>
      <c r="H5993" s="131"/>
    </row>
    <row r="5994" spans="1:10" ht="20.100000000000001" customHeight="1" x14ac:dyDescent="0.25">
      <c r="A5994" s="6" t="s">
        <v>1508</v>
      </c>
      <c r="B5994" s="6" t="s">
        <v>1509</v>
      </c>
      <c r="J5994" s="10">
        <v>12000000</v>
      </c>
    </row>
    <row r="5995" spans="1:10" ht="20.100000000000001" customHeight="1" x14ac:dyDescent="0.25">
      <c r="A5995" s="6" t="s">
        <v>1256</v>
      </c>
      <c r="B5995" s="6" t="s">
        <v>1511</v>
      </c>
      <c r="J5995" s="9">
        <v>5000000</v>
      </c>
    </row>
    <row r="5996" spans="1:10" ht="20.100000000000001" customHeight="1" x14ac:dyDescent="0.25">
      <c r="A5996" s="5" t="s">
        <v>1513</v>
      </c>
      <c r="C5996" s="11" t="s">
        <v>9</v>
      </c>
      <c r="D5996" s="11" t="s">
        <v>11</v>
      </c>
      <c r="E5996" s="11" t="s">
        <v>20</v>
      </c>
      <c r="F5996" s="11" t="s">
        <v>12</v>
      </c>
      <c r="G5996" s="131" t="s">
        <v>45</v>
      </c>
      <c r="H5996" s="131"/>
      <c r="J5996" s="7">
        <v>2500000</v>
      </c>
    </row>
    <row r="5997" spans="1:10" ht="20.100000000000001" customHeight="1" x14ac:dyDescent="0.25">
      <c r="A5997" s="5" t="s">
        <v>1518</v>
      </c>
      <c r="C5997" s="11" t="s">
        <v>9</v>
      </c>
      <c r="D5997" s="11" t="s">
        <v>11</v>
      </c>
      <c r="E5997" s="11" t="s">
        <v>20</v>
      </c>
      <c r="F5997" s="11" t="s">
        <v>12</v>
      </c>
      <c r="G5997" s="131" t="s">
        <v>7135</v>
      </c>
      <c r="H5997" s="131"/>
      <c r="J5997" s="7">
        <v>2500000</v>
      </c>
    </row>
    <row r="5998" spans="1:10" ht="20.100000000000001" customHeight="1" x14ac:dyDescent="0.25">
      <c r="A5998" s="6" t="s">
        <v>1318</v>
      </c>
      <c r="B5998" s="6" t="s">
        <v>1553</v>
      </c>
      <c r="J5998" s="8">
        <v>1000000</v>
      </c>
    </row>
    <row r="5999" spans="1:10" ht="20.100000000000001" customHeight="1" x14ac:dyDescent="0.25">
      <c r="A5999" s="5" t="s">
        <v>1557</v>
      </c>
      <c r="C5999" s="11" t="s">
        <v>9</v>
      </c>
      <c r="D5999" s="11" t="s">
        <v>11</v>
      </c>
      <c r="E5999" s="11" t="s">
        <v>20</v>
      </c>
      <c r="F5999" s="11" t="s">
        <v>12</v>
      </c>
      <c r="G5999" s="131" t="s">
        <v>51</v>
      </c>
      <c r="H5999" s="131"/>
      <c r="J5999" s="7">
        <v>1000000</v>
      </c>
    </row>
    <row r="6000" spans="1:10" ht="20.100000000000001" customHeight="1" x14ac:dyDescent="0.25">
      <c r="A6000" s="6" t="s">
        <v>1572</v>
      </c>
      <c r="B6000" s="6" t="s">
        <v>1573</v>
      </c>
      <c r="J6000" s="8">
        <v>6000000</v>
      </c>
    </row>
    <row r="6001" spans="1:10" ht="20.100000000000001" customHeight="1" x14ac:dyDescent="0.25">
      <c r="A6001" s="5" t="s">
        <v>1574</v>
      </c>
      <c r="C6001" s="11" t="s">
        <v>9</v>
      </c>
      <c r="D6001" s="11" t="s">
        <v>11</v>
      </c>
      <c r="E6001" s="11" t="s">
        <v>20</v>
      </c>
      <c r="F6001" s="11" t="s">
        <v>12</v>
      </c>
      <c r="G6001" s="131" t="s">
        <v>1575</v>
      </c>
      <c r="H6001" s="131"/>
      <c r="J6001" s="7">
        <v>3000000</v>
      </c>
    </row>
    <row r="6002" spans="1:10" ht="20.100000000000001" customHeight="1" x14ac:dyDescent="0.25">
      <c r="A6002" s="5" t="s">
        <v>1580</v>
      </c>
      <c r="C6002" s="11" t="s">
        <v>9</v>
      </c>
      <c r="D6002" s="11" t="s">
        <v>11</v>
      </c>
      <c r="E6002" s="11" t="s">
        <v>20</v>
      </c>
      <c r="F6002" s="11" t="s">
        <v>12</v>
      </c>
      <c r="G6002" s="131" t="s">
        <v>1581</v>
      </c>
      <c r="H6002" s="131"/>
      <c r="J6002" s="7">
        <v>3000000</v>
      </c>
    </row>
    <row r="6003" spans="1:10" ht="20.100000000000001" customHeight="1" x14ac:dyDescent="0.25">
      <c r="A6003" s="6" t="s">
        <v>1759</v>
      </c>
      <c r="B6003" s="6" t="s">
        <v>1760</v>
      </c>
      <c r="J6003" s="10">
        <v>21640730</v>
      </c>
    </row>
    <row r="6004" spans="1:10" ht="20.100000000000001" customHeight="1" x14ac:dyDescent="0.25">
      <c r="A6004" s="6" t="s">
        <v>1761</v>
      </c>
      <c r="B6004" s="6" t="s">
        <v>1762</v>
      </c>
      <c r="J6004" s="12">
        <v>4640730</v>
      </c>
    </row>
    <row r="6005" spans="1:10" ht="20.100000000000001" customHeight="1" x14ac:dyDescent="0.25">
      <c r="A6005" s="6" t="s">
        <v>1767</v>
      </c>
      <c r="B6005" s="6" t="s">
        <v>7149</v>
      </c>
      <c r="J6005" s="9">
        <v>4640730</v>
      </c>
    </row>
    <row r="6006" spans="1:10" ht="20.100000000000001" customHeight="1" x14ac:dyDescent="0.25">
      <c r="A6006" s="5" t="s">
        <v>1767</v>
      </c>
      <c r="C6006" s="11" t="s">
        <v>9</v>
      </c>
      <c r="D6006" s="11" t="s">
        <v>41</v>
      </c>
      <c r="E6006" s="11" t="s">
        <v>20</v>
      </c>
      <c r="F6006" s="11" t="s">
        <v>1881</v>
      </c>
      <c r="G6006" s="131" t="s">
        <v>21</v>
      </c>
      <c r="H6006" s="131"/>
      <c r="J6006" s="7">
        <v>3242920</v>
      </c>
    </row>
    <row r="6007" spans="1:10" ht="60" customHeight="1" x14ac:dyDescent="0.25">
      <c r="G6007" s="131" t="s">
        <v>4802</v>
      </c>
      <c r="H6007" s="131"/>
    </row>
    <row r="6008" spans="1:10" ht="20.100000000000001" customHeight="1" x14ac:dyDescent="0.25">
      <c r="G6008" s="131" t="s">
        <v>2101</v>
      </c>
      <c r="H6008" s="131"/>
    </row>
    <row r="6009" spans="1:10" ht="20.100000000000001" customHeight="1" x14ac:dyDescent="0.25">
      <c r="A6009" s="5" t="s">
        <v>1767</v>
      </c>
      <c r="C6009" s="11" t="s">
        <v>9</v>
      </c>
      <c r="D6009" s="11" t="s">
        <v>41</v>
      </c>
      <c r="E6009" s="11" t="s">
        <v>20</v>
      </c>
      <c r="F6009" s="11" t="s">
        <v>1278</v>
      </c>
      <c r="G6009" s="131" t="s">
        <v>21</v>
      </c>
      <c r="H6009" s="131"/>
      <c r="J6009" s="7">
        <v>1397810</v>
      </c>
    </row>
    <row r="6010" spans="1:10" ht="60" customHeight="1" x14ac:dyDescent="0.25">
      <c r="G6010" s="131" t="s">
        <v>4803</v>
      </c>
      <c r="H6010" s="131"/>
    </row>
    <row r="6011" spans="1:10" ht="20.100000000000001" customHeight="1" x14ac:dyDescent="0.25">
      <c r="G6011" s="131" t="s">
        <v>2101</v>
      </c>
      <c r="H6011" s="131"/>
    </row>
    <row r="6012" spans="1:10" ht="20.100000000000001" customHeight="1" x14ac:dyDescent="0.25">
      <c r="A6012" s="6" t="s">
        <v>1778</v>
      </c>
      <c r="B6012" s="6" t="s">
        <v>1779</v>
      </c>
      <c r="J6012" s="8">
        <v>10000000</v>
      </c>
    </row>
    <row r="6013" spans="1:10" ht="20.100000000000001" customHeight="1" x14ac:dyDescent="0.25">
      <c r="A6013" s="5" t="s">
        <v>1780</v>
      </c>
      <c r="C6013" s="11" t="s">
        <v>9</v>
      </c>
      <c r="D6013" s="11" t="s">
        <v>59</v>
      </c>
      <c r="E6013" s="11" t="s">
        <v>20</v>
      </c>
      <c r="F6013" s="11" t="s">
        <v>12</v>
      </c>
      <c r="G6013" s="131" t="s">
        <v>77</v>
      </c>
      <c r="H6013" s="131"/>
      <c r="J6013" s="7">
        <v>10000000</v>
      </c>
    </row>
    <row r="6014" spans="1:10" ht="20.100000000000001" customHeight="1" x14ac:dyDescent="0.25">
      <c r="A6014" s="6" t="s">
        <v>1784</v>
      </c>
      <c r="B6014" s="6" t="s">
        <v>1785</v>
      </c>
      <c r="J6014" s="8">
        <v>6000000</v>
      </c>
    </row>
    <row r="6015" spans="1:10" ht="20.100000000000001" customHeight="1" x14ac:dyDescent="0.25">
      <c r="A6015" s="5" t="s">
        <v>1786</v>
      </c>
      <c r="C6015" s="11" t="s">
        <v>9</v>
      </c>
      <c r="D6015" s="11" t="s">
        <v>59</v>
      </c>
      <c r="E6015" s="11" t="s">
        <v>20</v>
      </c>
      <c r="F6015" s="11" t="s">
        <v>12</v>
      </c>
      <c r="G6015" s="131" t="s">
        <v>61</v>
      </c>
      <c r="H6015" s="131"/>
      <c r="J6015" s="7">
        <v>1000000</v>
      </c>
    </row>
    <row r="6016" spans="1:10" ht="20.100000000000001" customHeight="1" x14ac:dyDescent="0.25">
      <c r="A6016" s="5" t="s">
        <v>1792</v>
      </c>
      <c r="C6016" s="11" t="s">
        <v>9</v>
      </c>
      <c r="D6016" s="11" t="s">
        <v>59</v>
      </c>
      <c r="E6016" s="11" t="s">
        <v>20</v>
      </c>
      <c r="F6016" s="11" t="s">
        <v>12</v>
      </c>
      <c r="G6016" s="131" t="s">
        <v>7156</v>
      </c>
      <c r="H6016" s="131"/>
      <c r="J6016" s="7">
        <v>5000000</v>
      </c>
    </row>
    <row r="6017" spans="1:10" ht="30" customHeight="1" x14ac:dyDescent="0.25">
      <c r="G6017" s="131" t="s">
        <v>5929</v>
      </c>
      <c r="H6017" s="131"/>
    </row>
    <row r="6018" spans="1:10" ht="20.100000000000001" customHeight="1" x14ac:dyDescent="0.25">
      <c r="A6018" s="6" t="s">
        <v>1803</v>
      </c>
      <c r="B6018" s="6" t="s">
        <v>3416</v>
      </c>
      <c r="J6018" s="8">
        <v>1000000</v>
      </c>
    </row>
    <row r="6019" spans="1:10" ht="20.100000000000001" customHeight="1" x14ac:dyDescent="0.25">
      <c r="A6019" s="5" t="s">
        <v>1804</v>
      </c>
      <c r="C6019" s="11" t="s">
        <v>9</v>
      </c>
      <c r="D6019" s="11" t="s">
        <v>59</v>
      </c>
      <c r="E6019" s="11" t="s">
        <v>20</v>
      </c>
      <c r="F6019" s="11" t="s">
        <v>12</v>
      </c>
      <c r="G6019" s="131" t="s">
        <v>62</v>
      </c>
      <c r="H6019" s="131"/>
      <c r="J6019" s="7">
        <v>1000000</v>
      </c>
    </row>
    <row r="6020" spans="1:10" ht="75" customHeight="1" x14ac:dyDescent="0.25">
      <c r="G6020" s="131" t="s">
        <v>5885</v>
      </c>
      <c r="H6020" s="131"/>
    </row>
    <row r="6023" spans="1:10" ht="15.75" thickBot="1" x14ac:dyDescent="0.3">
      <c r="A6023" s="4" t="s">
        <v>4930</v>
      </c>
      <c r="B6023" s="84"/>
      <c r="C6023" s="84"/>
      <c r="D6023" s="84"/>
      <c r="E6023" s="84"/>
      <c r="F6023" s="84"/>
      <c r="G6023" s="84"/>
      <c r="H6023" s="84"/>
      <c r="I6023" s="84"/>
      <c r="J6023" s="14">
        <v>39598535400</v>
      </c>
    </row>
    <row r="6025" spans="1:10" x14ac:dyDescent="0.25">
      <c r="A6025" s="87" t="s">
        <v>4931</v>
      </c>
      <c r="B6025" s="88"/>
      <c r="C6025" s="88"/>
      <c r="D6025" s="88"/>
      <c r="E6025" s="88"/>
      <c r="F6025" s="88"/>
      <c r="G6025" s="88"/>
      <c r="H6025" s="88"/>
    </row>
    <row r="6027" spans="1:10" x14ac:dyDescent="0.25">
      <c r="A6027" s="132" t="s">
        <v>2092</v>
      </c>
      <c r="B6027" s="132"/>
      <c r="C6027" s="132"/>
      <c r="D6027" s="132"/>
      <c r="E6027" s="132"/>
      <c r="F6027" s="132"/>
      <c r="G6027" s="132"/>
      <c r="H6027" s="132"/>
      <c r="I6027" s="132"/>
      <c r="J6027" s="132"/>
    </row>
    <row r="6029" spans="1:10" x14ac:dyDescent="0.25">
      <c r="D6029" s="3" t="s">
        <v>2140</v>
      </c>
      <c r="E6029" s="3" t="s">
        <v>2100</v>
      </c>
    </row>
    <row r="6030" spans="1:10" ht="15.75" thickBot="1" x14ac:dyDescent="0.3">
      <c r="F6030" s="3" t="s">
        <v>2103</v>
      </c>
      <c r="J6030" s="14">
        <v>24441000000</v>
      </c>
    </row>
    <row r="6031" spans="1:10" x14ac:dyDescent="0.25">
      <c r="D6031" s="85" t="s">
        <v>9</v>
      </c>
      <c r="E6031" s="85" t="s">
        <v>2139</v>
      </c>
      <c r="J6031" s="7">
        <v>23850280935</v>
      </c>
    </row>
    <row r="6032" spans="1:10" x14ac:dyDescent="0.25">
      <c r="D6032" s="5" t="s">
        <v>16</v>
      </c>
      <c r="E6032" s="5" t="s">
        <v>2145</v>
      </c>
      <c r="J6032" s="7">
        <v>590719065</v>
      </c>
    </row>
    <row r="6035" spans="1:10" x14ac:dyDescent="0.25">
      <c r="A6035" s="132" t="s">
        <v>2091</v>
      </c>
      <c r="B6035" s="132"/>
      <c r="C6035" s="132"/>
      <c r="D6035" s="132"/>
      <c r="E6035" s="132"/>
      <c r="F6035" s="132"/>
      <c r="G6035" s="132"/>
      <c r="H6035" s="132"/>
      <c r="I6035" s="132"/>
      <c r="J6035" s="132"/>
    </row>
    <row r="6036" spans="1:10" x14ac:dyDescent="0.25">
      <c r="A6036" s="86" t="s">
        <v>2097</v>
      </c>
      <c r="C6036" s="86" t="s">
        <v>2098</v>
      </c>
      <c r="D6036" s="86" t="s">
        <v>3</v>
      </c>
      <c r="E6036" s="86" t="s">
        <v>2099</v>
      </c>
      <c r="F6036" s="86" t="s">
        <v>1880</v>
      </c>
      <c r="G6036" s="6" t="s">
        <v>2100</v>
      </c>
      <c r="J6036" s="86" t="s">
        <v>8713</v>
      </c>
    </row>
    <row r="6038" spans="1:10" ht="15.75" thickBot="1" x14ac:dyDescent="0.3">
      <c r="G6038" s="13" t="s">
        <v>2103</v>
      </c>
      <c r="J6038" s="14">
        <v>24441000000</v>
      </c>
    </row>
    <row r="6039" spans="1:10" ht="20.100000000000001" customHeight="1" x14ac:dyDescent="0.25">
      <c r="A6039" s="6" t="s">
        <v>1232</v>
      </c>
      <c r="B6039" s="6" t="s">
        <v>1233</v>
      </c>
      <c r="J6039" s="10">
        <v>7573494181</v>
      </c>
    </row>
    <row r="6040" spans="1:10" ht="20.100000000000001" customHeight="1" x14ac:dyDescent="0.25">
      <c r="A6040" s="6" t="s">
        <v>9</v>
      </c>
      <c r="B6040" s="6" t="s">
        <v>1237</v>
      </c>
      <c r="J6040" s="9">
        <v>2725499415</v>
      </c>
    </row>
    <row r="6041" spans="1:10" ht="20.100000000000001" customHeight="1" x14ac:dyDescent="0.25">
      <c r="A6041" s="5" t="s">
        <v>1240</v>
      </c>
      <c r="C6041" s="11" t="s">
        <v>9</v>
      </c>
      <c r="D6041" s="11" t="s">
        <v>10</v>
      </c>
      <c r="E6041" s="11" t="s">
        <v>4932</v>
      </c>
      <c r="F6041" s="11" t="s">
        <v>12</v>
      </c>
      <c r="G6041" s="131" t="s">
        <v>7116</v>
      </c>
      <c r="H6041" s="131"/>
      <c r="J6041" s="7">
        <v>2598113123</v>
      </c>
    </row>
    <row r="6042" spans="1:10" ht="20.100000000000001" customHeight="1" x14ac:dyDescent="0.25">
      <c r="A6042" s="5" t="s">
        <v>1247</v>
      </c>
      <c r="C6042" s="11" t="s">
        <v>9</v>
      </c>
      <c r="D6042" s="11" t="s">
        <v>10</v>
      </c>
      <c r="E6042" s="11" t="s">
        <v>4932</v>
      </c>
      <c r="F6042" s="11" t="s">
        <v>12</v>
      </c>
      <c r="G6042" s="131" t="s">
        <v>449</v>
      </c>
      <c r="H6042" s="131"/>
      <c r="J6042" s="7">
        <v>127386292</v>
      </c>
    </row>
    <row r="6043" spans="1:10" ht="20.100000000000001" customHeight="1" x14ac:dyDescent="0.25">
      <c r="A6043" s="6" t="s">
        <v>1257</v>
      </c>
      <c r="B6043" s="6" t="s">
        <v>1258</v>
      </c>
      <c r="J6043" s="8">
        <v>20150000</v>
      </c>
    </row>
    <row r="6044" spans="1:10" ht="20.100000000000001" customHeight="1" x14ac:dyDescent="0.25">
      <c r="A6044" s="5" t="s">
        <v>1261</v>
      </c>
      <c r="C6044" s="11" t="s">
        <v>9</v>
      </c>
      <c r="D6044" s="11" t="s">
        <v>10</v>
      </c>
      <c r="E6044" s="11" t="s">
        <v>4932</v>
      </c>
      <c r="F6044" s="11" t="s">
        <v>12</v>
      </c>
      <c r="G6044" s="131" t="s">
        <v>13</v>
      </c>
      <c r="H6044" s="131"/>
      <c r="J6044" s="7">
        <v>18150000</v>
      </c>
    </row>
    <row r="6045" spans="1:10" ht="20.100000000000001" customHeight="1" x14ac:dyDescent="0.25">
      <c r="A6045" s="5" t="s">
        <v>1265</v>
      </c>
      <c r="C6045" s="11" t="s">
        <v>9</v>
      </c>
      <c r="D6045" s="11" t="s">
        <v>10</v>
      </c>
      <c r="E6045" s="11" t="s">
        <v>4932</v>
      </c>
      <c r="F6045" s="11" t="s">
        <v>12</v>
      </c>
      <c r="G6045" s="131" t="s">
        <v>14</v>
      </c>
      <c r="H6045" s="131"/>
      <c r="J6045" s="7">
        <v>2000000</v>
      </c>
    </row>
    <row r="6046" spans="1:10" ht="20.100000000000001" customHeight="1" x14ac:dyDescent="0.25">
      <c r="A6046" s="6" t="s">
        <v>1279</v>
      </c>
      <c r="B6046" s="6" t="s">
        <v>1280</v>
      </c>
      <c r="J6046" s="8">
        <v>3480389939</v>
      </c>
    </row>
    <row r="6047" spans="1:10" ht="20.100000000000001" customHeight="1" x14ac:dyDescent="0.25">
      <c r="A6047" s="5" t="s">
        <v>1282</v>
      </c>
      <c r="C6047" s="11" t="s">
        <v>9</v>
      </c>
      <c r="D6047" s="11" t="s">
        <v>10</v>
      </c>
      <c r="E6047" s="11" t="s">
        <v>4932</v>
      </c>
      <c r="F6047" s="11" t="s">
        <v>12</v>
      </c>
      <c r="G6047" s="131" t="s">
        <v>1283</v>
      </c>
      <c r="H6047" s="131"/>
      <c r="J6047" s="7">
        <v>1076825159</v>
      </c>
    </row>
    <row r="6048" spans="1:10" ht="20.100000000000001" customHeight="1" x14ac:dyDescent="0.25">
      <c r="A6048" s="5" t="s">
        <v>1286</v>
      </c>
      <c r="C6048" s="11" t="s">
        <v>9</v>
      </c>
      <c r="D6048" s="11" t="s">
        <v>10</v>
      </c>
      <c r="E6048" s="11" t="s">
        <v>4932</v>
      </c>
      <c r="F6048" s="11" t="s">
        <v>12</v>
      </c>
      <c r="G6048" s="131" t="s">
        <v>1287</v>
      </c>
      <c r="H6048" s="131"/>
      <c r="J6048" s="7">
        <v>1149843793</v>
      </c>
    </row>
    <row r="6049" spans="1:10" ht="20.100000000000001" customHeight="1" x14ac:dyDescent="0.25">
      <c r="A6049" s="5" t="s">
        <v>1290</v>
      </c>
      <c r="C6049" s="11" t="s">
        <v>16</v>
      </c>
      <c r="D6049" s="11" t="s">
        <v>10</v>
      </c>
      <c r="E6049" s="11" t="s">
        <v>4932</v>
      </c>
      <c r="F6049" s="11" t="s">
        <v>12</v>
      </c>
      <c r="G6049" s="131" t="s">
        <v>17</v>
      </c>
      <c r="H6049" s="131"/>
      <c r="J6049" s="7">
        <v>478749264</v>
      </c>
    </row>
    <row r="6050" spans="1:10" ht="20.100000000000001" customHeight="1" x14ac:dyDescent="0.25">
      <c r="A6050" s="5" t="s">
        <v>1293</v>
      </c>
      <c r="C6050" s="11" t="s">
        <v>9</v>
      </c>
      <c r="D6050" s="11" t="s">
        <v>10</v>
      </c>
      <c r="E6050" s="11" t="s">
        <v>4932</v>
      </c>
      <c r="F6050" s="11" t="s">
        <v>12</v>
      </c>
      <c r="G6050" s="131" t="s">
        <v>18</v>
      </c>
      <c r="H6050" s="131"/>
      <c r="J6050" s="7">
        <v>390974090</v>
      </c>
    </row>
    <row r="6051" spans="1:10" ht="20.100000000000001" customHeight="1" x14ac:dyDescent="0.25">
      <c r="A6051" s="5" t="s">
        <v>1296</v>
      </c>
      <c r="C6051" s="11" t="s">
        <v>9</v>
      </c>
      <c r="D6051" s="11" t="s">
        <v>10</v>
      </c>
      <c r="E6051" s="11" t="s">
        <v>4932</v>
      </c>
      <c r="F6051" s="11" t="s">
        <v>12</v>
      </c>
      <c r="G6051" s="131" t="s">
        <v>19</v>
      </c>
      <c r="H6051" s="131"/>
      <c r="J6051" s="7">
        <v>383997633</v>
      </c>
    </row>
    <row r="6052" spans="1:10" ht="20.100000000000001" customHeight="1" x14ac:dyDescent="0.25">
      <c r="A6052" s="6" t="s">
        <v>1299</v>
      </c>
      <c r="B6052" s="6" t="s">
        <v>1300</v>
      </c>
      <c r="J6052" s="10">
        <v>560360783</v>
      </c>
    </row>
    <row r="6053" spans="1:10" ht="20.100000000000001" customHeight="1" x14ac:dyDescent="0.25">
      <c r="A6053" s="6" t="s">
        <v>1303</v>
      </c>
      <c r="B6053" s="6" t="s">
        <v>7118</v>
      </c>
      <c r="J6053" s="9">
        <v>531624333</v>
      </c>
    </row>
    <row r="6054" spans="1:10" ht="20.100000000000001" customHeight="1" x14ac:dyDescent="0.25">
      <c r="A6054" s="5" t="s">
        <v>1303</v>
      </c>
      <c r="C6054" s="11" t="s">
        <v>9</v>
      </c>
      <c r="D6054" s="11" t="s">
        <v>20</v>
      </c>
      <c r="E6054" s="11" t="s">
        <v>4932</v>
      </c>
      <c r="F6054" s="11" t="s">
        <v>1881</v>
      </c>
      <c r="G6054" s="131" t="s">
        <v>21</v>
      </c>
      <c r="H6054" s="131"/>
      <c r="J6054" s="7">
        <v>531624333</v>
      </c>
    </row>
    <row r="6055" spans="1:10" ht="60" customHeight="1" x14ac:dyDescent="0.25">
      <c r="G6055" s="131" t="s">
        <v>4797</v>
      </c>
      <c r="H6055" s="131"/>
    </row>
    <row r="6056" spans="1:10" ht="20.100000000000001" customHeight="1" x14ac:dyDescent="0.25">
      <c r="G6056" s="131" t="s">
        <v>2101</v>
      </c>
      <c r="H6056" s="131"/>
    </row>
    <row r="6057" spans="1:10" ht="20.100000000000001" customHeight="1" x14ac:dyDescent="0.25">
      <c r="A6057" s="6" t="s">
        <v>1316</v>
      </c>
      <c r="B6057" s="6" t="s">
        <v>7122</v>
      </c>
      <c r="J6057" s="8">
        <v>28736450</v>
      </c>
    </row>
    <row r="6058" spans="1:10" ht="20.100000000000001" customHeight="1" x14ac:dyDescent="0.25">
      <c r="A6058" s="5" t="s">
        <v>1316</v>
      </c>
      <c r="C6058" s="11" t="s">
        <v>9</v>
      </c>
      <c r="D6058" s="11" t="s">
        <v>20</v>
      </c>
      <c r="E6058" s="11" t="s">
        <v>4932</v>
      </c>
      <c r="F6058" s="11" t="s">
        <v>1881</v>
      </c>
      <c r="G6058" s="131" t="s">
        <v>23</v>
      </c>
      <c r="H6058" s="131"/>
      <c r="J6058" s="7">
        <v>28736450</v>
      </c>
    </row>
    <row r="6059" spans="1:10" ht="30" customHeight="1" x14ac:dyDescent="0.25">
      <c r="G6059" s="131" t="s">
        <v>4798</v>
      </c>
      <c r="H6059" s="131"/>
    </row>
    <row r="6060" spans="1:10" ht="20.100000000000001" customHeight="1" x14ac:dyDescent="0.25">
      <c r="G6060" s="131" t="s">
        <v>2102</v>
      </c>
      <c r="H6060" s="131"/>
    </row>
    <row r="6061" spans="1:10" ht="20.100000000000001" customHeight="1" x14ac:dyDescent="0.25">
      <c r="A6061" s="6" t="s">
        <v>1319</v>
      </c>
      <c r="B6061" s="6" t="s">
        <v>1320</v>
      </c>
      <c r="J6061" s="10">
        <v>787094044</v>
      </c>
    </row>
    <row r="6062" spans="1:10" ht="20.100000000000001" customHeight="1" x14ac:dyDescent="0.25">
      <c r="A6062" s="6" t="s">
        <v>1322</v>
      </c>
      <c r="B6062" s="6" t="s">
        <v>7123</v>
      </c>
      <c r="J6062" s="9">
        <v>291962337</v>
      </c>
    </row>
    <row r="6063" spans="1:10" ht="20.100000000000001" customHeight="1" x14ac:dyDescent="0.25">
      <c r="A6063" s="5" t="s">
        <v>1322</v>
      </c>
      <c r="C6063" s="11" t="s">
        <v>9</v>
      </c>
      <c r="D6063" s="11" t="s">
        <v>20</v>
      </c>
      <c r="E6063" s="11" t="s">
        <v>4932</v>
      </c>
      <c r="F6063" s="11" t="s">
        <v>1881</v>
      </c>
      <c r="G6063" s="131" t="s">
        <v>21</v>
      </c>
      <c r="H6063" s="131"/>
      <c r="J6063" s="7">
        <v>291962337</v>
      </c>
    </row>
    <row r="6064" spans="1:10" ht="60" customHeight="1" x14ac:dyDescent="0.25">
      <c r="G6064" s="131" t="s">
        <v>4799</v>
      </c>
      <c r="H6064" s="131"/>
    </row>
    <row r="6065" spans="1:10" ht="20.100000000000001" customHeight="1" x14ac:dyDescent="0.25">
      <c r="G6065" s="131" t="s">
        <v>2101</v>
      </c>
      <c r="H6065" s="131"/>
    </row>
    <row r="6066" spans="1:10" ht="20.100000000000001" customHeight="1" x14ac:dyDescent="0.25">
      <c r="A6066" s="6" t="s">
        <v>1324</v>
      </c>
      <c r="B6066" s="6" t="s">
        <v>7124</v>
      </c>
      <c r="J6066" s="8">
        <v>86209351</v>
      </c>
    </row>
    <row r="6067" spans="1:10" ht="20.100000000000001" customHeight="1" x14ac:dyDescent="0.25">
      <c r="A6067" s="5" t="s">
        <v>1324</v>
      </c>
      <c r="C6067" s="11" t="s">
        <v>9</v>
      </c>
      <c r="D6067" s="11" t="s">
        <v>20</v>
      </c>
      <c r="E6067" s="11" t="s">
        <v>4932</v>
      </c>
      <c r="F6067" s="11" t="s">
        <v>1881</v>
      </c>
      <c r="G6067" s="131" t="s">
        <v>21</v>
      </c>
      <c r="H6067" s="131"/>
      <c r="J6067" s="7">
        <v>86209351</v>
      </c>
    </row>
    <row r="6068" spans="1:10" ht="45" customHeight="1" x14ac:dyDescent="0.25">
      <c r="G6068" s="131" t="s">
        <v>4800</v>
      </c>
      <c r="H6068" s="131"/>
    </row>
    <row r="6069" spans="1:10" ht="20.100000000000001" customHeight="1" x14ac:dyDescent="0.25">
      <c r="G6069" s="131" t="s">
        <v>2101</v>
      </c>
      <c r="H6069" s="131"/>
    </row>
    <row r="6070" spans="1:10" ht="20.100000000000001" customHeight="1" x14ac:dyDescent="0.25">
      <c r="A6070" s="6" t="s">
        <v>1326</v>
      </c>
      <c r="B6070" s="6" t="s">
        <v>7125</v>
      </c>
      <c r="J6070" s="8">
        <v>172418703</v>
      </c>
    </row>
    <row r="6071" spans="1:10" ht="20.100000000000001" customHeight="1" x14ac:dyDescent="0.25">
      <c r="A6071" s="5" t="s">
        <v>1326</v>
      </c>
      <c r="C6071" s="11" t="s">
        <v>9</v>
      </c>
      <c r="D6071" s="11" t="s">
        <v>20</v>
      </c>
      <c r="E6071" s="11" t="s">
        <v>4932</v>
      </c>
      <c r="F6071" s="11" t="s">
        <v>1881</v>
      </c>
      <c r="G6071" s="131" t="s">
        <v>21</v>
      </c>
      <c r="H6071" s="131"/>
      <c r="J6071" s="7">
        <v>172418703</v>
      </c>
    </row>
    <row r="6072" spans="1:10" ht="45" customHeight="1" x14ac:dyDescent="0.25">
      <c r="G6072" s="131" t="s">
        <v>4801</v>
      </c>
      <c r="H6072" s="131"/>
    </row>
    <row r="6073" spans="1:10" ht="20.100000000000001" customHeight="1" x14ac:dyDescent="0.25">
      <c r="G6073" s="131" t="s">
        <v>2101</v>
      </c>
      <c r="H6073" s="131"/>
    </row>
    <row r="6074" spans="1:10" ht="20.100000000000001" customHeight="1" x14ac:dyDescent="0.25">
      <c r="A6074" s="6" t="s">
        <v>1331</v>
      </c>
      <c r="B6074" s="6" t="s">
        <v>1332</v>
      </c>
      <c r="J6074" s="8">
        <v>236503653</v>
      </c>
    </row>
    <row r="6075" spans="1:10" ht="30" customHeight="1" x14ac:dyDescent="0.25">
      <c r="A6075" s="5" t="s">
        <v>1331</v>
      </c>
      <c r="C6075" s="11" t="s">
        <v>9</v>
      </c>
      <c r="D6075" s="11" t="s">
        <v>20</v>
      </c>
      <c r="E6075" s="11" t="s">
        <v>4932</v>
      </c>
      <c r="F6075" s="11" t="s">
        <v>1881</v>
      </c>
      <c r="G6075" s="131" t="s">
        <v>479</v>
      </c>
      <c r="H6075" s="131"/>
      <c r="J6075" s="7">
        <v>236503653</v>
      </c>
    </row>
    <row r="6076" spans="1:10" ht="30" customHeight="1" x14ac:dyDescent="0.25">
      <c r="G6076" s="131" t="s">
        <v>4933</v>
      </c>
      <c r="H6076" s="131"/>
    </row>
    <row r="6077" spans="1:10" ht="20.100000000000001" customHeight="1" x14ac:dyDescent="0.25">
      <c r="G6077" s="131" t="s">
        <v>4934</v>
      </c>
      <c r="H6077" s="131"/>
    </row>
    <row r="6078" spans="1:10" ht="20.100000000000001" customHeight="1" x14ac:dyDescent="0.25">
      <c r="A6078" s="6" t="s">
        <v>1344</v>
      </c>
      <c r="B6078" s="6" t="s">
        <v>1345</v>
      </c>
      <c r="J6078" s="10">
        <v>1287586827</v>
      </c>
    </row>
    <row r="6079" spans="1:10" ht="20.100000000000001" customHeight="1" x14ac:dyDescent="0.25">
      <c r="A6079" s="6" t="s">
        <v>1231</v>
      </c>
      <c r="B6079" s="6" t="s">
        <v>3252</v>
      </c>
      <c r="J6079" s="9">
        <v>92552719</v>
      </c>
    </row>
    <row r="6080" spans="1:10" ht="20.100000000000001" customHeight="1" x14ac:dyDescent="0.25">
      <c r="A6080" s="5" t="s">
        <v>1351</v>
      </c>
      <c r="C6080" s="11" t="s">
        <v>9</v>
      </c>
      <c r="D6080" s="11" t="s">
        <v>11</v>
      </c>
      <c r="E6080" s="11" t="s">
        <v>4932</v>
      </c>
      <c r="F6080" s="11" t="s">
        <v>12</v>
      </c>
      <c r="G6080" s="131" t="s">
        <v>31</v>
      </c>
      <c r="H6080" s="131"/>
      <c r="J6080" s="7">
        <v>77549029</v>
      </c>
    </row>
    <row r="6081" spans="1:10" ht="20.100000000000001" customHeight="1" x14ac:dyDescent="0.25">
      <c r="A6081" s="5" t="s">
        <v>1353</v>
      </c>
      <c r="C6081" s="11" t="s">
        <v>9</v>
      </c>
      <c r="D6081" s="11" t="s">
        <v>11</v>
      </c>
      <c r="E6081" s="11" t="s">
        <v>4932</v>
      </c>
      <c r="F6081" s="11" t="s">
        <v>12</v>
      </c>
      <c r="G6081" s="131" t="s">
        <v>1354</v>
      </c>
      <c r="H6081" s="131"/>
      <c r="J6081" s="7">
        <v>14903690</v>
      </c>
    </row>
    <row r="6082" spans="1:10" ht="20.100000000000001" customHeight="1" x14ac:dyDescent="0.25">
      <c r="A6082" s="5" t="s">
        <v>1356</v>
      </c>
      <c r="C6082" s="11" t="s">
        <v>9</v>
      </c>
      <c r="D6082" s="11" t="s">
        <v>11</v>
      </c>
      <c r="E6082" s="11" t="s">
        <v>4932</v>
      </c>
      <c r="F6082" s="11" t="s">
        <v>12</v>
      </c>
      <c r="G6082" s="131" t="s">
        <v>7126</v>
      </c>
      <c r="H6082" s="131"/>
      <c r="J6082" s="7">
        <v>100000</v>
      </c>
    </row>
    <row r="6083" spans="1:10" ht="20.100000000000001" customHeight="1" x14ac:dyDescent="0.25">
      <c r="A6083" s="6" t="s">
        <v>1239</v>
      </c>
      <c r="B6083" s="6" t="s">
        <v>1360</v>
      </c>
      <c r="J6083" s="8">
        <v>714100000</v>
      </c>
    </row>
    <row r="6084" spans="1:10" ht="20.100000000000001" customHeight="1" x14ac:dyDescent="0.25">
      <c r="A6084" s="5" t="s">
        <v>1361</v>
      </c>
      <c r="C6084" s="11" t="s">
        <v>9</v>
      </c>
      <c r="D6084" s="11" t="s">
        <v>11</v>
      </c>
      <c r="E6084" s="11" t="s">
        <v>4932</v>
      </c>
      <c r="F6084" s="11" t="s">
        <v>12</v>
      </c>
      <c r="G6084" s="131" t="s">
        <v>7127</v>
      </c>
      <c r="H6084" s="131"/>
      <c r="J6084" s="7">
        <v>100000000</v>
      </c>
    </row>
    <row r="6085" spans="1:10" ht="20.100000000000001" customHeight="1" x14ac:dyDescent="0.25">
      <c r="A6085" s="5" t="s">
        <v>1364</v>
      </c>
      <c r="C6085" s="11" t="s">
        <v>9</v>
      </c>
      <c r="D6085" s="11" t="s">
        <v>11</v>
      </c>
      <c r="E6085" s="11" t="s">
        <v>4932</v>
      </c>
      <c r="F6085" s="11" t="s">
        <v>12</v>
      </c>
      <c r="G6085" s="131" t="s">
        <v>1365</v>
      </c>
      <c r="H6085" s="131"/>
      <c r="J6085" s="7">
        <v>180000000</v>
      </c>
    </row>
    <row r="6086" spans="1:10" ht="20.100000000000001" customHeight="1" x14ac:dyDescent="0.25">
      <c r="A6086" s="5" t="s">
        <v>1367</v>
      </c>
      <c r="C6086" s="11" t="s">
        <v>9</v>
      </c>
      <c r="D6086" s="11" t="s">
        <v>11</v>
      </c>
      <c r="E6086" s="11" t="s">
        <v>4932</v>
      </c>
      <c r="F6086" s="11" t="s">
        <v>12</v>
      </c>
      <c r="G6086" s="131" t="s">
        <v>33</v>
      </c>
      <c r="H6086" s="131"/>
      <c r="J6086" s="7">
        <v>2500000</v>
      </c>
    </row>
    <row r="6087" spans="1:10" ht="20.100000000000001" customHeight="1" x14ac:dyDescent="0.25">
      <c r="A6087" s="5" t="s">
        <v>1369</v>
      </c>
      <c r="C6087" s="11" t="s">
        <v>9</v>
      </c>
      <c r="D6087" s="11" t="s">
        <v>11</v>
      </c>
      <c r="E6087" s="11" t="s">
        <v>4932</v>
      </c>
      <c r="F6087" s="11" t="s">
        <v>12</v>
      </c>
      <c r="G6087" s="131" t="s">
        <v>34</v>
      </c>
      <c r="H6087" s="131"/>
      <c r="J6087" s="7">
        <v>416000000</v>
      </c>
    </row>
    <row r="6088" spans="1:10" ht="20.100000000000001" customHeight="1" x14ac:dyDescent="0.25">
      <c r="A6088" s="5" t="s">
        <v>1371</v>
      </c>
      <c r="C6088" s="11" t="s">
        <v>9</v>
      </c>
      <c r="D6088" s="11" t="s">
        <v>11</v>
      </c>
      <c r="E6088" s="11" t="s">
        <v>4932</v>
      </c>
      <c r="F6088" s="11" t="s">
        <v>12</v>
      </c>
      <c r="G6088" s="131" t="s">
        <v>7128</v>
      </c>
      <c r="H6088" s="131"/>
      <c r="J6088" s="7">
        <v>15600000</v>
      </c>
    </row>
    <row r="6089" spans="1:10" ht="45" customHeight="1" x14ac:dyDescent="0.25">
      <c r="G6089" s="131" t="s">
        <v>4347</v>
      </c>
      <c r="H6089" s="131"/>
    </row>
    <row r="6090" spans="1:10" ht="20.100000000000001" customHeight="1" x14ac:dyDescent="0.25">
      <c r="A6090" s="6" t="s">
        <v>1249</v>
      </c>
      <c r="B6090" s="6" t="s">
        <v>1373</v>
      </c>
      <c r="J6090" s="8">
        <v>39739108</v>
      </c>
    </row>
    <row r="6091" spans="1:10" ht="20.100000000000001" customHeight="1" x14ac:dyDescent="0.25">
      <c r="A6091" s="5" t="s">
        <v>1376</v>
      </c>
      <c r="C6091" s="11" t="s">
        <v>9</v>
      </c>
      <c r="D6091" s="11" t="s">
        <v>11</v>
      </c>
      <c r="E6091" s="11" t="s">
        <v>4932</v>
      </c>
      <c r="F6091" s="11" t="s">
        <v>12</v>
      </c>
      <c r="G6091" s="131" t="s">
        <v>3480</v>
      </c>
      <c r="H6091" s="131"/>
      <c r="J6091" s="7">
        <v>4100000</v>
      </c>
    </row>
    <row r="6092" spans="1:10" ht="20.100000000000001" customHeight="1" x14ac:dyDescent="0.25">
      <c r="A6092" s="5" t="s">
        <v>1378</v>
      </c>
      <c r="C6092" s="11" t="s">
        <v>9</v>
      </c>
      <c r="D6092" s="11" t="s">
        <v>11</v>
      </c>
      <c r="E6092" s="11" t="s">
        <v>4932</v>
      </c>
      <c r="F6092" s="11" t="s">
        <v>12</v>
      </c>
      <c r="G6092" s="131" t="s">
        <v>106</v>
      </c>
      <c r="H6092" s="131"/>
      <c r="J6092" s="7">
        <v>26579224</v>
      </c>
    </row>
    <row r="6093" spans="1:10" ht="20.100000000000001" customHeight="1" x14ac:dyDescent="0.25">
      <c r="A6093" s="5" t="s">
        <v>1380</v>
      </c>
      <c r="C6093" s="11" t="s">
        <v>9</v>
      </c>
      <c r="D6093" s="11" t="s">
        <v>11</v>
      </c>
      <c r="E6093" s="11" t="s">
        <v>4932</v>
      </c>
      <c r="F6093" s="11" t="s">
        <v>12</v>
      </c>
      <c r="G6093" s="131" t="s">
        <v>1381</v>
      </c>
      <c r="H6093" s="131"/>
      <c r="J6093" s="7">
        <v>8685084</v>
      </c>
    </row>
    <row r="6094" spans="1:10" ht="20.100000000000001" customHeight="1" x14ac:dyDescent="0.25">
      <c r="A6094" s="5" t="s">
        <v>1384</v>
      </c>
      <c r="C6094" s="11" t="s">
        <v>9</v>
      </c>
      <c r="D6094" s="11" t="s">
        <v>11</v>
      </c>
      <c r="E6094" s="11" t="s">
        <v>4932</v>
      </c>
      <c r="F6094" s="11" t="s">
        <v>12</v>
      </c>
      <c r="G6094" s="131" t="s">
        <v>35</v>
      </c>
      <c r="H6094" s="131"/>
      <c r="J6094" s="7">
        <v>250000</v>
      </c>
    </row>
    <row r="6095" spans="1:10" ht="30" customHeight="1" x14ac:dyDescent="0.25">
      <c r="A6095" s="5" t="s">
        <v>1388</v>
      </c>
      <c r="C6095" s="11" t="s">
        <v>9</v>
      </c>
      <c r="D6095" s="11" t="s">
        <v>11</v>
      </c>
      <c r="E6095" s="11" t="s">
        <v>4932</v>
      </c>
      <c r="F6095" s="11" t="s">
        <v>12</v>
      </c>
      <c r="G6095" s="131" t="s">
        <v>1389</v>
      </c>
      <c r="H6095" s="131"/>
      <c r="J6095" s="7">
        <v>124800</v>
      </c>
    </row>
    <row r="6096" spans="1:10" ht="60" customHeight="1" x14ac:dyDescent="0.25">
      <c r="G6096" s="131" t="s">
        <v>4593</v>
      </c>
      <c r="H6096" s="131"/>
    </row>
    <row r="6097" spans="1:10" ht="20.100000000000001" customHeight="1" x14ac:dyDescent="0.25">
      <c r="A6097" s="6" t="s">
        <v>1393</v>
      </c>
      <c r="B6097" s="6" t="s">
        <v>1394</v>
      </c>
      <c r="J6097" s="8">
        <v>85495000</v>
      </c>
    </row>
    <row r="6098" spans="1:10" ht="20.100000000000001" customHeight="1" x14ac:dyDescent="0.25">
      <c r="A6098" s="5" t="s">
        <v>1411</v>
      </c>
      <c r="C6098" s="11" t="s">
        <v>9</v>
      </c>
      <c r="D6098" s="11" t="s">
        <v>11</v>
      </c>
      <c r="E6098" s="11" t="s">
        <v>4932</v>
      </c>
      <c r="F6098" s="11" t="s">
        <v>12</v>
      </c>
      <c r="G6098" s="131" t="s">
        <v>3478</v>
      </c>
      <c r="H6098" s="131"/>
      <c r="J6098" s="7">
        <v>85000000</v>
      </c>
    </row>
    <row r="6099" spans="1:10" ht="30" customHeight="1" x14ac:dyDescent="0.25">
      <c r="G6099" s="131" t="s">
        <v>4348</v>
      </c>
      <c r="H6099" s="131"/>
    </row>
    <row r="6100" spans="1:10" ht="20.100000000000001" customHeight="1" x14ac:dyDescent="0.25">
      <c r="A6100" s="5" t="s">
        <v>1413</v>
      </c>
      <c r="C6100" s="11" t="s">
        <v>9</v>
      </c>
      <c r="D6100" s="11" t="s">
        <v>11</v>
      </c>
      <c r="E6100" s="11" t="s">
        <v>4932</v>
      </c>
      <c r="F6100" s="11" t="s">
        <v>12</v>
      </c>
      <c r="G6100" s="131" t="s">
        <v>1414</v>
      </c>
      <c r="H6100" s="131"/>
      <c r="J6100" s="7">
        <v>495000</v>
      </c>
    </row>
    <row r="6101" spans="1:10" ht="30" customHeight="1" x14ac:dyDescent="0.25">
      <c r="G6101" s="131" t="s">
        <v>4349</v>
      </c>
      <c r="H6101" s="131"/>
    </row>
    <row r="6102" spans="1:10" ht="20.100000000000001" customHeight="1" x14ac:dyDescent="0.25">
      <c r="A6102" s="6" t="s">
        <v>1416</v>
      </c>
      <c r="B6102" s="6" t="s">
        <v>1417</v>
      </c>
      <c r="J6102" s="8">
        <v>21800000</v>
      </c>
    </row>
    <row r="6103" spans="1:10" ht="20.100000000000001" customHeight="1" x14ac:dyDescent="0.25">
      <c r="A6103" s="5" t="s">
        <v>1419</v>
      </c>
      <c r="C6103" s="11" t="s">
        <v>9</v>
      </c>
      <c r="D6103" s="11" t="s">
        <v>11</v>
      </c>
      <c r="E6103" s="11" t="s">
        <v>4932</v>
      </c>
      <c r="F6103" s="11" t="s">
        <v>12</v>
      </c>
      <c r="G6103" s="131" t="s">
        <v>1420</v>
      </c>
      <c r="H6103" s="131"/>
      <c r="J6103" s="7">
        <v>1800000</v>
      </c>
    </row>
    <row r="6104" spans="1:10" ht="20.100000000000001" customHeight="1" x14ac:dyDescent="0.25">
      <c r="A6104" s="5" t="s">
        <v>1422</v>
      </c>
      <c r="C6104" s="11" t="s">
        <v>9</v>
      </c>
      <c r="D6104" s="11" t="s">
        <v>11</v>
      </c>
      <c r="E6104" s="11" t="s">
        <v>4932</v>
      </c>
      <c r="F6104" s="11" t="s">
        <v>12</v>
      </c>
      <c r="G6104" s="131" t="s">
        <v>1423</v>
      </c>
      <c r="H6104" s="131"/>
      <c r="J6104" s="7">
        <v>20000000</v>
      </c>
    </row>
    <row r="6105" spans="1:10" ht="20.100000000000001" customHeight="1" x14ac:dyDescent="0.25">
      <c r="A6105" s="6" t="s">
        <v>1429</v>
      </c>
      <c r="B6105" s="6" t="s">
        <v>1430</v>
      </c>
      <c r="J6105" s="8">
        <v>232250000</v>
      </c>
    </row>
    <row r="6106" spans="1:10" ht="20.100000000000001" customHeight="1" x14ac:dyDescent="0.25">
      <c r="A6106" s="5" t="s">
        <v>1432</v>
      </c>
      <c r="C6106" s="11" t="s">
        <v>9</v>
      </c>
      <c r="D6106" s="11" t="s">
        <v>11</v>
      </c>
      <c r="E6106" s="11" t="s">
        <v>4932</v>
      </c>
      <c r="F6106" s="11" t="s">
        <v>12</v>
      </c>
      <c r="G6106" s="131" t="s">
        <v>7130</v>
      </c>
      <c r="H6106" s="131"/>
      <c r="J6106" s="7">
        <v>232250000</v>
      </c>
    </row>
    <row r="6107" spans="1:10" ht="20.100000000000001" customHeight="1" x14ac:dyDescent="0.25">
      <c r="A6107" s="6" t="s">
        <v>1439</v>
      </c>
      <c r="B6107" s="6" t="s">
        <v>1440</v>
      </c>
      <c r="J6107" s="8">
        <v>5000000</v>
      </c>
    </row>
    <row r="6108" spans="1:10" ht="20.100000000000001" customHeight="1" x14ac:dyDescent="0.25">
      <c r="A6108" s="5" t="s">
        <v>1444</v>
      </c>
      <c r="C6108" s="11" t="s">
        <v>9</v>
      </c>
      <c r="D6108" s="11" t="s">
        <v>11</v>
      </c>
      <c r="E6108" s="11" t="s">
        <v>4932</v>
      </c>
      <c r="F6108" s="11" t="s">
        <v>12</v>
      </c>
      <c r="G6108" s="131" t="s">
        <v>3481</v>
      </c>
      <c r="H6108" s="131"/>
      <c r="J6108" s="7">
        <v>5000000</v>
      </c>
    </row>
    <row r="6109" spans="1:10" ht="60" customHeight="1" x14ac:dyDescent="0.25">
      <c r="G6109" s="131" t="s">
        <v>5982</v>
      </c>
      <c r="H6109" s="131"/>
    </row>
    <row r="6110" spans="1:10" ht="20.100000000000001" customHeight="1" x14ac:dyDescent="0.25">
      <c r="A6110" s="6" t="s">
        <v>1449</v>
      </c>
      <c r="B6110" s="6" t="s">
        <v>1450</v>
      </c>
      <c r="J6110" s="8">
        <v>87900000</v>
      </c>
    </row>
    <row r="6111" spans="1:10" ht="20.100000000000001" customHeight="1" x14ac:dyDescent="0.25">
      <c r="A6111" s="5" t="s">
        <v>1453</v>
      </c>
      <c r="C6111" s="11" t="s">
        <v>9</v>
      </c>
      <c r="D6111" s="11" t="s">
        <v>11</v>
      </c>
      <c r="E6111" s="11" t="s">
        <v>4932</v>
      </c>
      <c r="F6111" s="11" t="s">
        <v>12</v>
      </c>
      <c r="G6111" s="131" t="s">
        <v>39</v>
      </c>
      <c r="H6111" s="131"/>
      <c r="J6111" s="7">
        <v>17000000</v>
      </c>
    </row>
    <row r="6112" spans="1:10" ht="20.100000000000001" customHeight="1" x14ac:dyDescent="0.25">
      <c r="A6112" s="5" t="s">
        <v>1463</v>
      </c>
      <c r="C6112" s="11" t="s">
        <v>9</v>
      </c>
      <c r="D6112" s="11" t="s">
        <v>11</v>
      </c>
      <c r="E6112" s="11" t="s">
        <v>4932</v>
      </c>
      <c r="F6112" s="11" t="s">
        <v>12</v>
      </c>
      <c r="G6112" s="131" t="s">
        <v>1464</v>
      </c>
      <c r="H6112" s="131"/>
      <c r="J6112" s="7">
        <v>27000000</v>
      </c>
    </row>
    <row r="6113" spans="1:10" ht="20.100000000000001" customHeight="1" x14ac:dyDescent="0.25">
      <c r="A6113" s="5" t="s">
        <v>1466</v>
      </c>
      <c r="C6113" s="11" t="s">
        <v>9</v>
      </c>
      <c r="D6113" s="11" t="s">
        <v>11</v>
      </c>
      <c r="E6113" s="11" t="s">
        <v>4932</v>
      </c>
      <c r="F6113" s="11" t="s">
        <v>12</v>
      </c>
      <c r="G6113" s="131" t="s">
        <v>1467</v>
      </c>
      <c r="H6113" s="131"/>
      <c r="J6113" s="7">
        <v>6000000</v>
      </c>
    </row>
    <row r="6114" spans="1:10" ht="30" customHeight="1" x14ac:dyDescent="0.25">
      <c r="A6114" s="5" t="s">
        <v>1469</v>
      </c>
      <c r="C6114" s="11" t="s">
        <v>9</v>
      </c>
      <c r="D6114" s="11" t="s">
        <v>11</v>
      </c>
      <c r="E6114" s="11" t="s">
        <v>4932</v>
      </c>
      <c r="F6114" s="11" t="s">
        <v>12</v>
      </c>
      <c r="G6114" s="131" t="s">
        <v>7132</v>
      </c>
      <c r="H6114" s="131"/>
      <c r="J6114" s="7">
        <v>10900000</v>
      </c>
    </row>
    <row r="6115" spans="1:10" ht="30" customHeight="1" x14ac:dyDescent="0.25">
      <c r="A6115" s="5" t="s">
        <v>1471</v>
      </c>
      <c r="C6115" s="11" t="s">
        <v>9</v>
      </c>
      <c r="D6115" s="11" t="s">
        <v>11</v>
      </c>
      <c r="E6115" s="11" t="s">
        <v>4932</v>
      </c>
      <c r="F6115" s="11" t="s">
        <v>12</v>
      </c>
      <c r="G6115" s="131" t="s">
        <v>7133</v>
      </c>
      <c r="H6115" s="131"/>
      <c r="J6115" s="7">
        <v>26500000</v>
      </c>
    </row>
    <row r="6116" spans="1:10" ht="20.100000000000001" customHeight="1" x14ac:dyDescent="0.25">
      <c r="A6116" s="5" t="s">
        <v>1473</v>
      </c>
      <c r="C6116" s="11" t="s">
        <v>9</v>
      </c>
      <c r="D6116" s="11" t="s">
        <v>11</v>
      </c>
      <c r="E6116" s="11" t="s">
        <v>4932</v>
      </c>
      <c r="F6116" s="11" t="s">
        <v>12</v>
      </c>
      <c r="G6116" s="131" t="s">
        <v>1474</v>
      </c>
      <c r="H6116" s="131"/>
      <c r="J6116" s="7">
        <v>500000</v>
      </c>
    </row>
    <row r="6117" spans="1:10" ht="20.100000000000001" customHeight="1" x14ac:dyDescent="0.25">
      <c r="A6117" s="6" t="s">
        <v>1490</v>
      </c>
      <c r="B6117" s="6" t="s">
        <v>1491</v>
      </c>
      <c r="J6117" s="8">
        <v>8750000</v>
      </c>
    </row>
    <row r="6118" spans="1:10" ht="20.100000000000001" customHeight="1" x14ac:dyDescent="0.25">
      <c r="A6118" s="5" t="s">
        <v>1496</v>
      </c>
      <c r="C6118" s="11" t="s">
        <v>9</v>
      </c>
      <c r="D6118" s="11" t="s">
        <v>11</v>
      </c>
      <c r="E6118" s="11" t="s">
        <v>4932</v>
      </c>
      <c r="F6118" s="11" t="s">
        <v>12</v>
      </c>
      <c r="G6118" s="131" t="s">
        <v>43</v>
      </c>
      <c r="H6118" s="131"/>
      <c r="J6118" s="7">
        <v>4000000</v>
      </c>
    </row>
    <row r="6119" spans="1:10" ht="30" customHeight="1" x14ac:dyDescent="0.25">
      <c r="G6119" s="131" t="s">
        <v>4350</v>
      </c>
      <c r="H6119" s="131"/>
    </row>
    <row r="6120" spans="1:10" ht="20.100000000000001" customHeight="1" x14ac:dyDescent="0.25">
      <c r="A6120" s="5" t="s">
        <v>1503</v>
      </c>
      <c r="C6120" s="11" t="s">
        <v>9</v>
      </c>
      <c r="D6120" s="11" t="s">
        <v>11</v>
      </c>
      <c r="E6120" s="11" t="s">
        <v>4932</v>
      </c>
      <c r="F6120" s="11" t="s">
        <v>12</v>
      </c>
      <c r="G6120" s="131" t="s">
        <v>44</v>
      </c>
      <c r="H6120" s="131"/>
      <c r="J6120" s="7">
        <v>4500000</v>
      </c>
    </row>
    <row r="6121" spans="1:10" ht="20.100000000000001" customHeight="1" x14ac:dyDescent="0.25">
      <c r="A6121" s="5" t="s">
        <v>1506</v>
      </c>
      <c r="C6121" s="11" t="s">
        <v>9</v>
      </c>
      <c r="D6121" s="11" t="s">
        <v>11</v>
      </c>
      <c r="E6121" s="11" t="s">
        <v>4932</v>
      </c>
      <c r="F6121" s="11" t="s">
        <v>12</v>
      </c>
      <c r="G6121" s="131" t="s">
        <v>403</v>
      </c>
      <c r="H6121" s="131"/>
      <c r="J6121" s="7">
        <v>250000</v>
      </c>
    </row>
    <row r="6122" spans="1:10" ht="30" customHeight="1" x14ac:dyDescent="0.25">
      <c r="G6122" s="131" t="s">
        <v>4351</v>
      </c>
      <c r="H6122" s="131"/>
    </row>
    <row r="6123" spans="1:10" ht="20.100000000000001" customHeight="1" x14ac:dyDescent="0.25">
      <c r="A6123" s="6" t="s">
        <v>1508</v>
      </c>
      <c r="B6123" s="6" t="s">
        <v>1509</v>
      </c>
      <c r="J6123" s="10">
        <v>63571866</v>
      </c>
    </row>
    <row r="6124" spans="1:10" ht="20.100000000000001" customHeight="1" x14ac:dyDescent="0.25">
      <c r="A6124" s="6" t="s">
        <v>1256</v>
      </c>
      <c r="B6124" s="6" t="s">
        <v>1511</v>
      </c>
      <c r="J6124" s="9">
        <v>38355000</v>
      </c>
    </row>
    <row r="6125" spans="1:10" ht="20.100000000000001" customHeight="1" x14ac:dyDescent="0.25">
      <c r="A6125" s="5" t="s">
        <v>1513</v>
      </c>
      <c r="C6125" s="11" t="s">
        <v>9</v>
      </c>
      <c r="D6125" s="11" t="s">
        <v>11</v>
      </c>
      <c r="E6125" s="11" t="s">
        <v>4932</v>
      </c>
      <c r="F6125" s="11" t="s">
        <v>12</v>
      </c>
      <c r="G6125" s="131" t="s">
        <v>45</v>
      </c>
      <c r="H6125" s="131"/>
      <c r="J6125" s="7">
        <v>32255000</v>
      </c>
    </row>
    <row r="6126" spans="1:10" ht="20.100000000000001" customHeight="1" x14ac:dyDescent="0.25">
      <c r="A6126" s="5" t="s">
        <v>1514</v>
      </c>
      <c r="C6126" s="11" t="s">
        <v>9</v>
      </c>
      <c r="D6126" s="11" t="s">
        <v>11</v>
      </c>
      <c r="E6126" s="11" t="s">
        <v>4932</v>
      </c>
      <c r="F6126" s="11" t="s">
        <v>12</v>
      </c>
      <c r="G6126" s="131" t="s">
        <v>1515</v>
      </c>
      <c r="H6126" s="131"/>
      <c r="J6126" s="7">
        <v>3000000</v>
      </c>
    </row>
    <row r="6127" spans="1:10" ht="20.100000000000001" customHeight="1" x14ac:dyDescent="0.25">
      <c r="A6127" s="5" t="s">
        <v>1518</v>
      </c>
      <c r="C6127" s="11" t="s">
        <v>9</v>
      </c>
      <c r="D6127" s="11" t="s">
        <v>11</v>
      </c>
      <c r="E6127" s="11" t="s">
        <v>4932</v>
      </c>
      <c r="F6127" s="11" t="s">
        <v>12</v>
      </c>
      <c r="G6127" s="131" t="s">
        <v>7135</v>
      </c>
      <c r="H6127" s="131"/>
      <c r="J6127" s="7">
        <v>3000000</v>
      </c>
    </row>
    <row r="6128" spans="1:10" ht="20.100000000000001" customHeight="1" x14ac:dyDescent="0.25">
      <c r="A6128" s="5" t="s">
        <v>1520</v>
      </c>
      <c r="C6128" s="11" t="s">
        <v>9</v>
      </c>
      <c r="D6128" s="11" t="s">
        <v>11</v>
      </c>
      <c r="E6128" s="11" t="s">
        <v>4932</v>
      </c>
      <c r="F6128" s="11" t="s">
        <v>12</v>
      </c>
      <c r="G6128" s="131" t="s">
        <v>1521</v>
      </c>
      <c r="H6128" s="131"/>
      <c r="J6128" s="7">
        <v>100000</v>
      </c>
    </row>
    <row r="6129" spans="1:10" ht="20.100000000000001" customHeight="1" x14ac:dyDescent="0.25">
      <c r="A6129" s="6" t="s">
        <v>1278</v>
      </c>
      <c r="B6129" s="6" t="s">
        <v>1524</v>
      </c>
      <c r="J6129" s="8">
        <v>800000</v>
      </c>
    </row>
    <row r="6130" spans="1:10" ht="20.100000000000001" customHeight="1" x14ac:dyDescent="0.25">
      <c r="A6130" s="5" t="s">
        <v>1531</v>
      </c>
      <c r="C6130" s="11" t="s">
        <v>9</v>
      </c>
      <c r="D6130" s="11" t="s">
        <v>11</v>
      </c>
      <c r="E6130" s="11" t="s">
        <v>4932</v>
      </c>
      <c r="F6130" s="11" t="s">
        <v>12</v>
      </c>
      <c r="G6130" s="131" t="s">
        <v>47</v>
      </c>
      <c r="H6130" s="131"/>
      <c r="J6130" s="7">
        <v>800000</v>
      </c>
    </row>
    <row r="6131" spans="1:10" ht="20.100000000000001" customHeight="1" x14ac:dyDescent="0.25">
      <c r="A6131" s="6" t="s">
        <v>1292</v>
      </c>
      <c r="B6131" s="6" t="s">
        <v>1535</v>
      </c>
      <c r="J6131" s="8">
        <v>8150000</v>
      </c>
    </row>
    <row r="6132" spans="1:10" ht="20.100000000000001" customHeight="1" x14ac:dyDescent="0.25">
      <c r="A6132" s="5" t="s">
        <v>1536</v>
      </c>
      <c r="C6132" s="11" t="s">
        <v>9</v>
      </c>
      <c r="D6132" s="11" t="s">
        <v>11</v>
      </c>
      <c r="E6132" s="11" t="s">
        <v>4932</v>
      </c>
      <c r="F6132" s="11" t="s">
        <v>12</v>
      </c>
      <c r="G6132" s="131" t="s">
        <v>1537</v>
      </c>
      <c r="H6132" s="131"/>
      <c r="J6132" s="7">
        <v>500000</v>
      </c>
    </row>
    <row r="6133" spans="1:10" ht="20.100000000000001" customHeight="1" x14ac:dyDescent="0.25">
      <c r="A6133" s="5" t="s">
        <v>1539</v>
      </c>
      <c r="C6133" s="11" t="s">
        <v>9</v>
      </c>
      <c r="D6133" s="11" t="s">
        <v>11</v>
      </c>
      <c r="E6133" s="11" t="s">
        <v>4932</v>
      </c>
      <c r="F6133" s="11" t="s">
        <v>12</v>
      </c>
      <c r="G6133" s="131" t="s">
        <v>1540</v>
      </c>
      <c r="H6133" s="131"/>
      <c r="J6133" s="7">
        <v>200000</v>
      </c>
    </row>
    <row r="6134" spans="1:10" ht="30" customHeight="1" x14ac:dyDescent="0.25">
      <c r="A6134" s="5" t="s">
        <v>1544</v>
      </c>
      <c r="C6134" s="11" t="s">
        <v>9</v>
      </c>
      <c r="D6134" s="11" t="s">
        <v>11</v>
      </c>
      <c r="E6134" s="11" t="s">
        <v>4932</v>
      </c>
      <c r="F6134" s="11" t="s">
        <v>12</v>
      </c>
      <c r="G6134" s="131" t="s">
        <v>1545</v>
      </c>
      <c r="H6134" s="131"/>
      <c r="J6134" s="7">
        <v>6500000</v>
      </c>
    </row>
    <row r="6135" spans="1:10" ht="20.100000000000001" customHeight="1" x14ac:dyDescent="0.25">
      <c r="A6135" s="5" t="s">
        <v>1547</v>
      </c>
      <c r="C6135" s="11" t="s">
        <v>9</v>
      </c>
      <c r="D6135" s="11" t="s">
        <v>11</v>
      </c>
      <c r="E6135" s="11" t="s">
        <v>4932</v>
      </c>
      <c r="F6135" s="11" t="s">
        <v>12</v>
      </c>
      <c r="G6135" s="131" t="s">
        <v>49</v>
      </c>
      <c r="H6135" s="131"/>
      <c r="J6135" s="7">
        <v>150000</v>
      </c>
    </row>
    <row r="6136" spans="1:10" ht="20.100000000000001" customHeight="1" x14ac:dyDescent="0.25">
      <c r="A6136" s="5" t="s">
        <v>1549</v>
      </c>
      <c r="C6136" s="11" t="s">
        <v>9</v>
      </c>
      <c r="D6136" s="11" t="s">
        <v>11</v>
      </c>
      <c r="E6136" s="11" t="s">
        <v>4932</v>
      </c>
      <c r="F6136" s="11" t="s">
        <v>12</v>
      </c>
      <c r="G6136" s="131" t="s">
        <v>1550</v>
      </c>
      <c r="H6136" s="131"/>
      <c r="J6136" s="7">
        <v>300000</v>
      </c>
    </row>
    <row r="6137" spans="1:10" ht="30" customHeight="1" x14ac:dyDescent="0.25">
      <c r="A6137" s="5" t="s">
        <v>1551</v>
      </c>
      <c r="C6137" s="11" t="s">
        <v>9</v>
      </c>
      <c r="D6137" s="11" t="s">
        <v>11</v>
      </c>
      <c r="E6137" s="11" t="s">
        <v>4932</v>
      </c>
      <c r="F6137" s="11" t="s">
        <v>12</v>
      </c>
      <c r="G6137" s="131" t="s">
        <v>7136</v>
      </c>
      <c r="H6137" s="131"/>
      <c r="J6137" s="7">
        <v>500000</v>
      </c>
    </row>
    <row r="6138" spans="1:10" ht="20.100000000000001" customHeight="1" x14ac:dyDescent="0.25">
      <c r="A6138" s="6" t="s">
        <v>1318</v>
      </c>
      <c r="B6138" s="6" t="s">
        <v>1553</v>
      </c>
      <c r="J6138" s="8">
        <v>2500000</v>
      </c>
    </row>
    <row r="6139" spans="1:10" ht="20.100000000000001" customHeight="1" x14ac:dyDescent="0.25">
      <c r="A6139" s="5" t="s">
        <v>1555</v>
      </c>
      <c r="C6139" s="11" t="s">
        <v>9</v>
      </c>
      <c r="D6139" s="11" t="s">
        <v>11</v>
      </c>
      <c r="E6139" s="11" t="s">
        <v>4932</v>
      </c>
      <c r="F6139" s="11" t="s">
        <v>12</v>
      </c>
      <c r="G6139" s="131" t="s">
        <v>50</v>
      </c>
      <c r="H6139" s="131"/>
      <c r="J6139" s="7">
        <v>500000</v>
      </c>
    </row>
    <row r="6140" spans="1:10" ht="20.100000000000001" customHeight="1" x14ac:dyDescent="0.25">
      <c r="A6140" s="5" t="s">
        <v>1557</v>
      </c>
      <c r="C6140" s="11" t="s">
        <v>9</v>
      </c>
      <c r="D6140" s="11" t="s">
        <v>11</v>
      </c>
      <c r="E6140" s="11" t="s">
        <v>4932</v>
      </c>
      <c r="F6140" s="11" t="s">
        <v>12</v>
      </c>
      <c r="G6140" s="131" t="s">
        <v>51</v>
      </c>
      <c r="H6140" s="131"/>
      <c r="J6140" s="7">
        <v>2000000</v>
      </c>
    </row>
    <row r="6141" spans="1:10" ht="20.100000000000001" customHeight="1" x14ac:dyDescent="0.25">
      <c r="A6141" s="6" t="s">
        <v>1572</v>
      </c>
      <c r="B6141" s="6" t="s">
        <v>1573</v>
      </c>
      <c r="J6141" s="8">
        <v>13766866</v>
      </c>
    </row>
    <row r="6142" spans="1:10" ht="20.100000000000001" customHeight="1" x14ac:dyDescent="0.25">
      <c r="A6142" s="5" t="s">
        <v>1574</v>
      </c>
      <c r="C6142" s="11" t="s">
        <v>9</v>
      </c>
      <c r="D6142" s="11" t="s">
        <v>11</v>
      </c>
      <c r="E6142" s="11" t="s">
        <v>4932</v>
      </c>
      <c r="F6142" s="11" t="s">
        <v>12</v>
      </c>
      <c r="G6142" s="131" t="s">
        <v>1575</v>
      </c>
      <c r="H6142" s="131"/>
      <c r="J6142" s="7">
        <v>3500000</v>
      </c>
    </row>
    <row r="6143" spans="1:10" ht="30" customHeight="1" x14ac:dyDescent="0.25">
      <c r="A6143" s="5" t="s">
        <v>1577</v>
      </c>
      <c r="C6143" s="11" t="s">
        <v>9</v>
      </c>
      <c r="D6143" s="11" t="s">
        <v>11</v>
      </c>
      <c r="E6143" s="11" t="s">
        <v>4932</v>
      </c>
      <c r="F6143" s="11" t="s">
        <v>12</v>
      </c>
      <c r="G6143" s="131" t="s">
        <v>1578</v>
      </c>
      <c r="H6143" s="131"/>
      <c r="J6143" s="7">
        <v>3000000</v>
      </c>
    </row>
    <row r="6144" spans="1:10" ht="20.100000000000001" customHeight="1" x14ac:dyDescent="0.25">
      <c r="A6144" s="5" t="s">
        <v>1580</v>
      </c>
      <c r="C6144" s="11" t="s">
        <v>9</v>
      </c>
      <c r="D6144" s="11" t="s">
        <v>11</v>
      </c>
      <c r="E6144" s="11" t="s">
        <v>4932</v>
      </c>
      <c r="F6144" s="11" t="s">
        <v>12</v>
      </c>
      <c r="G6144" s="131" t="s">
        <v>1581</v>
      </c>
      <c r="H6144" s="131"/>
      <c r="J6144" s="7">
        <v>5000000</v>
      </c>
    </row>
    <row r="6145" spans="1:10" ht="20.100000000000001" customHeight="1" x14ac:dyDescent="0.25">
      <c r="A6145" s="5" t="s">
        <v>1582</v>
      </c>
      <c r="C6145" s="11" t="s">
        <v>9</v>
      </c>
      <c r="D6145" s="11" t="s">
        <v>11</v>
      </c>
      <c r="E6145" s="11" t="s">
        <v>4932</v>
      </c>
      <c r="F6145" s="11" t="s">
        <v>12</v>
      </c>
      <c r="G6145" s="131" t="s">
        <v>52</v>
      </c>
      <c r="H6145" s="131"/>
      <c r="J6145" s="7">
        <v>500000</v>
      </c>
    </row>
    <row r="6146" spans="1:10" ht="20.100000000000001" customHeight="1" x14ac:dyDescent="0.25">
      <c r="A6146" s="5" t="s">
        <v>1584</v>
      </c>
      <c r="C6146" s="11" t="s">
        <v>9</v>
      </c>
      <c r="D6146" s="11" t="s">
        <v>11</v>
      </c>
      <c r="E6146" s="11" t="s">
        <v>4932</v>
      </c>
      <c r="F6146" s="11" t="s">
        <v>12</v>
      </c>
      <c r="G6146" s="131" t="s">
        <v>1585</v>
      </c>
      <c r="H6146" s="131"/>
      <c r="J6146" s="7">
        <v>318434</v>
      </c>
    </row>
    <row r="6147" spans="1:10" ht="20.100000000000001" customHeight="1" x14ac:dyDescent="0.25">
      <c r="A6147" s="5" t="s">
        <v>1587</v>
      </c>
      <c r="C6147" s="11" t="s">
        <v>9</v>
      </c>
      <c r="D6147" s="11" t="s">
        <v>11</v>
      </c>
      <c r="E6147" s="11" t="s">
        <v>4932</v>
      </c>
      <c r="F6147" s="11" t="s">
        <v>12</v>
      </c>
      <c r="G6147" s="131" t="s">
        <v>1588</v>
      </c>
      <c r="H6147" s="131"/>
      <c r="J6147" s="7">
        <v>318432</v>
      </c>
    </row>
    <row r="6148" spans="1:10" ht="20.100000000000001" customHeight="1" x14ac:dyDescent="0.25">
      <c r="A6148" s="5" t="s">
        <v>1590</v>
      </c>
      <c r="C6148" s="11" t="s">
        <v>9</v>
      </c>
      <c r="D6148" s="11" t="s">
        <v>11</v>
      </c>
      <c r="E6148" s="11" t="s">
        <v>4932</v>
      </c>
      <c r="F6148" s="11" t="s">
        <v>12</v>
      </c>
      <c r="G6148" s="131" t="s">
        <v>1591</v>
      </c>
      <c r="H6148" s="131"/>
      <c r="J6148" s="7">
        <v>130000</v>
      </c>
    </row>
    <row r="6149" spans="1:10" ht="20.100000000000001" customHeight="1" x14ac:dyDescent="0.25">
      <c r="A6149" s="5" t="s">
        <v>1593</v>
      </c>
      <c r="C6149" s="11" t="s">
        <v>9</v>
      </c>
      <c r="D6149" s="11" t="s">
        <v>11</v>
      </c>
      <c r="E6149" s="11" t="s">
        <v>4932</v>
      </c>
      <c r="F6149" s="11" t="s">
        <v>12</v>
      </c>
      <c r="G6149" s="131" t="s">
        <v>1594</v>
      </c>
      <c r="H6149" s="131"/>
      <c r="J6149" s="7">
        <v>1000000</v>
      </c>
    </row>
    <row r="6150" spans="1:10" ht="20.100000000000001" customHeight="1" x14ac:dyDescent="0.25">
      <c r="A6150" s="6" t="s">
        <v>1714</v>
      </c>
      <c r="B6150" s="6" t="s">
        <v>1715</v>
      </c>
      <c r="J6150" s="10">
        <v>79569801</v>
      </c>
    </row>
    <row r="6151" spans="1:10" ht="20.100000000000001" customHeight="1" x14ac:dyDescent="0.25">
      <c r="A6151" s="6" t="s">
        <v>1716</v>
      </c>
      <c r="B6151" s="6" t="s">
        <v>1717</v>
      </c>
      <c r="J6151" s="9">
        <v>30569801</v>
      </c>
    </row>
    <row r="6152" spans="1:10" ht="20.100000000000001" customHeight="1" x14ac:dyDescent="0.25">
      <c r="A6152" s="5" t="s">
        <v>1718</v>
      </c>
      <c r="C6152" s="11" t="s">
        <v>16</v>
      </c>
      <c r="D6152" s="11" t="s">
        <v>53</v>
      </c>
      <c r="E6152" s="11" t="s">
        <v>4932</v>
      </c>
      <c r="F6152" s="11" t="s">
        <v>12</v>
      </c>
      <c r="G6152" s="131" t="s">
        <v>1719</v>
      </c>
      <c r="H6152" s="131"/>
      <c r="J6152" s="7">
        <v>5000000</v>
      </c>
    </row>
    <row r="6153" spans="1:10" ht="20.100000000000001" customHeight="1" x14ac:dyDescent="0.25">
      <c r="A6153" s="5" t="s">
        <v>1721</v>
      </c>
      <c r="C6153" s="11" t="s">
        <v>16</v>
      </c>
      <c r="D6153" s="11" t="s">
        <v>53</v>
      </c>
      <c r="E6153" s="11" t="s">
        <v>4932</v>
      </c>
      <c r="F6153" s="11" t="s">
        <v>12</v>
      </c>
      <c r="G6153" s="131" t="s">
        <v>1722</v>
      </c>
      <c r="H6153" s="131"/>
      <c r="J6153" s="7">
        <v>5000000</v>
      </c>
    </row>
    <row r="6154" spans="1:10" ht="20.100000000000001" customHeight="1" x14ac:dyDescent="0.25">
      <c r="A6154" s="5" t="s">
        <v>1723</v>
      </c>
      <c r="C6154" s="11" t="s">
        <v>16</v>
      </c>
      <c r="D6154" s="11" t="s">
        <v>53</v>
      </c>
      <c r="E6154" s="11" t="s">
        <v>4932</v>
      </c>
      <c r="F6154" s="11" t="s">
        <v>12</v>
      </c>
      <c r="G6154" s="131" t="s">
        <v>55</v>
      </c>
      <c r="H6154" s="131"/>
      <c r="J6154" s="7">
        <v>20069801</v>
      </c>
    </row>
    <row r="6155" spans="1:10" ht="20.100000000000001" customHeight="1" x14ac:dyDescent="0.25">
      <c r="A6155" s="5" t="s">
        <v>1729</v>
      </c>
      <c r="C6155" s="11" t="s">
        <v>16</v>
      </c>
      <c r="D6155" s="11" t="s">
        <v>53</v>
      </c>
      <c r="E6155" s="11" t="s">
        <v>4932</v>
      </c>
      <c r="F6155" s="11" t="s">
        <v>12</v>
      </c>
      <c r="G6155" s="131" t="s">
        <v>7147</v>
      </c>
      <c r="H6155" s="131"/>
      <c r="J6155" s="7">
        <v>500000</v>
      </c>
    </row>
    <row r="6156" spans="1:10" ht="20.100000000000001" customHeight="1" x14ac:dyDescent="0.25">
      <c r="A6156" s="6" t="s">
        <v>1751</v>
      </c>
      <c r="B6156" s="6" t="s">
        <v>1752</v>
      </c>
      <c r="J6156" s="8">
        <v>49000000</v>
      </c>
    </row>
    <row r="6157" spans="1:10" ht="20.100000000000001" customHeight="1" x14ac:dyDescent="0.25">
      <c r="A6157" s="5" t="s">
        <v>1757</v>
      </c>
      <c r="C6157" s="11" t="s">
        <v>16</v>
      </c>
      <c r="D6157" s="11" t="s">
        <v>56</v>
      </c>
      <c r="E6157" s="11" t="s">
        <v>4932</v>
      </c>
      <c r="F6157" s="11" t="s">
        <v>12</v>
      </c>
      <c r="G6157" s="131" t="s">
        <v>57</v>
      </c>
      <c r="H6157" s="131"/>
      <c r="J6157" s="7">
        <v>49000000</v>
      </c>
    </row>
    <row r="6158" spans="1:10" ht="20.100000000000001" customHeight="1" x14ac:dyDescent="0.25">
      <c r="A6158" s="6" t="s">
        <v>1759</v>
      </c>
      <c r="B6158" s="6" t="s">
        <v>1760</v>
      </c>
      <c r="J6158" s="10">
        <v>15404377325</v>
      </c>
    </row>
    <row r="6159" spans="1:10" ht="20.100000000000001" customHeight="1" x14ac:dyDescent="0.25">
      <c r="A6159" s="6" t="s">
        <v>1761</v>
      </c>
      <c r="B6159" s="6" t="s">
        <v>1762</v>
      </c>
      <c r="J6159" s="12">
        <v>14772900651</v>
      </c>
    </row>
    <row r="6160" spans="1:10" ht="20.100000000000001" customHeight="1" x14ac:dyDescent="0.25">
      <c r="A6160" s="6" t="s">
        <v>1765</v>
      </c>
      <c r="B6160" s="6" t="s">
        <v>1766</v>
      </c>
      <c r="J6160" s="9">
        <v>8193000000</v>
      </c>
    </row>
    <row r="6161" spans="1:10" ht="30" customHeight="1" x14ac:dyDescent="0.25">
      <c r="A6161" s="5" t="s">
        <v>1765</v>
      </c>
      <c r="C6161" s="11" t="s">
        <v>9</v>
      </c>
      <c r="D6161" s="11" t="s">
        <v>41</v>
      </c>
      <c r="E6161" s="11" t="s">
        <v>4932</v>
      </c>
      <c r="F6161" s="11" t="s">
        <v>1292</v>
      </c>
      <c r="G6161" s="131" t="s">
        <v>481</v>
      </c>
      <c r="H6161" s="131"/>
      <c r="J6161" s="7">
        <v>372000000</v>
      </c>
    </row>
    <row r="6162" spans="1:10" ht="60" customHeight="1" x14ac:dyDescent="0.25">
      <c r="G6162" s="131" t="s">
        <v>4935</v>
      </c>
      <c r="H6162" s="131"/>
    </row>
    <row r="6163" spans="1:10" ht="20.100000000000001" customHeight="1" x14ac:dyDescent="0.25">
      <c r="G6163" s="131" t="s">
        <v>4936</v>
      </c>
      <c r="H6163" s="131"/>
    </row>
    <row r="6164" spans="1:10" ht="20.100000000000001" customHeight="1" x14ac:dyDescent="0.25">
      <c r="A6164" s="5" t="s">
        <v>1765</v>
      </c>
      <c r="C6164" s="11" t="s">
        <v>9</v>
      </c>
      <c r="D6164" s="11" t="s">
        <v>41</v>
      </c>
      <c r="E6164" s="11" t="s">
        <v>4932</v>
      </c>
      <c r="F6164" s="11" t="s">
        <v>1336</v>
      </c>
      <c r="G6164" s="131" t="s">
        <v>483</v>
      </c>
      <c r="H6164" s="131"/>
      <c r="J6164" s="7">
        <v>7761000000</v>
      </c>
    </row>
    <row r="6165" spans="1:10" ht="45" customHeight="1" x14ac:dyDescent="0.25">
      <c r="G6165" s="131" t="s">
        <v>7250</v>
      </c>
      <c r="H6165" s="131"/>
    </row>
    <row r="6166" spans="1:10" ht="20.100000000000001" customHeight="1" x14ac:dyDescent="0.25">
      <c r="G6166" s="131" t="s">
        <v>5453</v>
      </c>
      <c r="H6166" s="131"/>
    </row>
    <row r="6167" spans="1:10" ht="20.100000000000001" customHeight="1" x14ac:dyDescent="0.25">
      <c r="A6167" s="5" t="s">
        <v>1765</v>
      </c>
      <c r="C6167" s="11" t="s">
        <v>9</v>
      </c>
      <c r="D6167" s="11" t="s">
        <v>41</v>
      </c>
      <c r="E6167" s="11" t="s">
        <v>4932</v>
      </c>
      <c r="F6167" s="11" t="s">
        <v>16</v>
      </c>
      <c r="G6167" s="131" t="s">
        <v>485</v>
      </c>
      <c r="H6167" s="131"/>
      <c r="J6167" s="7">
        <v>60000000</v>
      </c>
    </row>
    <row r="6168" spans="1:10" ht="45" customHeight="1" x14ac:dyDescent="0.25">
      <c r="G6168" s="131" t="s">
        <v>5454</v>
      </c>
      <c r="H6168" s="131"/>
    </row>
    <row r="6169" spans="1:10" ht="20.100000000000001" customHeight="1" x14ac:dyDescent="0.25">
      <c r="G6169" s="131" t="s">
        <v>5455</v>
      </c>
      <c r="H6169" s="131"/>
    </row>
    <row r="6170" spans="1:10" ht="20.100000000000001" customHeight="1" x14ac:dyDescent="0.25">
      <c r="A6170" s="6" t="s">
        <v>1767</v>
      </c>
      <c r="B6170" s="6" t="s">
        <v>7149</v>
      </c>
      <c r="J6170" s="8">
        <v>6576902508</v>
      </c>
    </row>
    <row r="6171" spans="1:10" ht="20.100000000000001" customHeight="1" x14ac:dyDescent="0.25">
      <c r="A6171" s="5" t="s">
        <v>1767</v>
      </c>
      <c r="C6171" s="11" t="s">
        <v>9</v>
      </c>
      <c r="D6171" s="11" t="s">
        <v>41</v>
      </c>
      <c r="E6171" s="11" t="s">
        <v>4932</v>
      </c>
      <c r="F6171" s="11" t="s">
        <v>1881</v>
      </c>
      <c r="G6171" s="131" t="s">
        <v>21</v>
      </c>
      <c r="H6171" s="131"/>
      <c r="J6171" s="7">
        <v>33334283</v>
      </c>
    </row>
    <row r="6172" spans="1:10" ht="60" customHeight="1" x14ac:dyDescent="0.25">
      <c r="G6172" s="131" t="s">
        <v>4802</v>
      </c>
      <c r="H6172" s="131"/>
    </row>
    <row r="6173" spans="1:10" ht="20.100000000000001" customHeight="1" x14ac:dyDescent="0.25">
      <c r="G6173" s="131" t="s">
        <v>2101</v>
      </c>
      <c r="H6173" s="131"/>
    </row>
    <row r="6174" spans="1:10" ht="20.100000000000001" customHeight="1" x14ac:dyDescent="0.25">
      <c r="A6174" s="5" t="s">
        <v>1767</v>
      </c>
      <c r="C6174" s="11" t="s">
        <v>9</v>
      </c>
      <c r="D6174" s="11" t="s">
        <v>41</v>
      </c>
      <c r="E6174" s="11" t="s">
        <v>4932</v>
      </c>
      <c r="F6174" s="11" t="s">
        <v>1278</v>
      </c>
      <c r="G6174" s="131" t="s">
        <v>21</v>
      </c>
      <c r="H6174" s="131"/>
      <c r="J6174" s="7">
        <v>14368225</v>
      </c>
    </row>
    <row r="6175" spans="1:10" ht="60" customHeight="1" x14ac:dyDescent="0.25">
      <c r="G6175" s="131" t="s">
        <v>4803</v>
      </c>
      <c r="H6175" s="131"/>
    </row>
    <row r="6176" spans="1:10" ht="20.100000000000001" customHeight="1" x14ac:dyDescent="0.25">
      <c r="G6176" s="131" t="s">
        <v>2101</v>
      </c>
      <c r="H6176" s="131"/>
    </row>
    <row r="6177" spans="1:10" ht="20.100000000000001" customHeight="1" x14ac:dyDescent="0.25">
      <c r="A6177" s="5" t="s">
        <v>1767</v>
      </c>
      <c r="C6177" s="11" t="s">
        <v>9</v>
      </c>
      <c r="D6177" s="11" t="s">
        <v>41</v>
      </c>
      <c r="E6177" s="11" t="s">
        <v>4944</v>
      </c>
      <c r="F6177" s="11" t="s">
        <v>1438</v>
      </c>
      <c r="G6177" s="131" t="s">
        <v>488</v>
      </c>
      <c r="H6177" s="131"/>
      <c r="J6177" s="7">
        <v>16200000</v>
      </c>
    </row>
    <row r="6178" spans="1:10" ht="90" customHeight="1" x14ac:dyDescent="0.25">
      <c r="G6178" s="131" t="s">
        <v>7251</v>
      </c>
      <c r="H6178" s="131"/>
    </row>
    <row r="6179" spans="1:10" ht="20.100000000000001" customHeight="1" x14ac:dyDescent="0.25">
      <c r="G6179" s="131" t="s">
        <v>5282</v>
      </c>
      <c r="H6179" s="131"/>
    </row>
    <row r="6180" spans="1:10" ht="30" customHeight="1" x14ac:dyDescent="0.25">
      <c r="A6180" s="5" t="s">
        <v>1767</v>
      </c>
      <c r="C6180" s="11" t="s">
        <v>9</v>
      </c>
      <c r="D6180" s="11" t="s">
        <v>41</v>
      </c>
      <c r="E6180" s="11" t="s">
        <v>5456</v>
      </c>
      <c r="F6180" s="11" t="s">
        <v>1899</v>
      </c>
      <c r="G6180" s="131" t="s">
        <v>489</v>
      </c>
      <c r="H6180" s="131"/>
      <c r="J6180" s="7">
        <v>2300000000</v>
      </c>
    </row>
    <row r="6181" spans="1:10" ht="45" customHeight="1" x14ac:dyDescent="0.25">
      <c r="G6181" s="131" t="s">
        <v>7252</v>
      </c>
      <c r="H6181" s="131"/>
    </row>
    <row r="6182" spans="1:10" ht="20.100000000000001" customHeight="1" x14ac:dyDescent="0.25">
      <c r="G6182" s="131" t="s">
        <v>5457</v>
      </c>
      <c r="H6182" s="131"/>
    </row>
    <row r="6183" spans="1:10" ht="30" customHeight="1" x14ac:dyDescent="0.25">
      <c r="A6183" s="5" t="s">
        <v>1767</v>
      </c>
      <c r="C6183" s="11" t="s">
        <v>9</v>
      </c>
      <c r="D6183" s="11" t="s">
        <v>41</v>
      </c>
      <c r="E6183" s="11" t="s">
        <v>4932</v>
      </c>
      <c r="F6183" s="11" t="s">
        <v>1902</v>
      </c>
      <c r="G6183" s="131" t="s">
        <v>491</v>
      </c>
      <c r="H6183" s="131"/>
      <c r="J6183" s="7">
        <v>3913000000</v>
      </c>
    </row>
    <row r="6184" spans="1:10" ht="75" customHeight="1" x14ac:dyDescent="0.25">
      <c r="G6184" s="131" t="s">
        <v>7253</v>
      </c>
      <c r="H6184" s="131"/>
    </row>
    <row r="6185" spans="1:10" ht="20.100000000000001" customHeight="1" x14ac:dyDescent="0.25">
      <c r="G6185" s="131" t="s">
        <v>5458</v>
      </c>
      <c r="H6185" s="131"/>
    </row>
    <row r="6186" spans="1:10" ht="20.100000000000001" customHeight="1" x14ac:dyDescent="0.25">
      <c r="A6186" s="5" t="s">
        <v>1767</v>
      </c>
      <c r="C6186" s="11" t="s">
        <v>9</v>
      </c>
      <c r="D6186" s="11" t="s">
        <v>41</v>
      </c>
      <c r="E6186" s="11" t="s">
        <v>4932</v>
      </c>
      <c r="F6186" s="11" t="s">
        <v>1903</v>
      </c>
      <c r="G6186" s="131" t="s">
        <v>493</v>
      </c>
      <c r="H6186" s="131"/>
      <c r="J6186" s="7">
        <v>300000000</v>
      </c>
    </row>
    <row r="6187" spans="1:10" ht="75" customHeight="1" x14ac:dyDescent="0.25">
      <c r="G6187" s="131" t="s">
        <v>5459</v>
      </c>
      <c r="H6187" s="131"/>
    </row>
    <row r="6188" spans="1:10" ht="20.100000000000001" customHeight="1" x14ac:dyDescent="0.25">
      <c r="G6188" s="131" t="s">
        <v>5460</v>
      </c>
      <c r="H6188" s="131"/>
    </row>
    <row r="6189" spans="1:10" ht="20.100000000000001" customHeight="1" x14ac:dyDescent="0.25">
      <c r="A6189" s="6" t="s">
        <v>1769</v>
      </c>
      <c r="B6189" s="6" t="s">
        <v>1770</v>
      </c>
      <c r="J6189" s="8">
        <v>2998143</v>
      </c>
    </row>
    <row r="6190" spans="1:10" ht="20.100000000000001" customHeight="1" x14ac:dyDescent="0.25">
      <c r="A6190" s="5" t="s">
        <v>1769</v>
      </c>
      <c r="C6190" s="11" t="s">
        <v>9</v>
      </c>
      <c r="D6190" s="11" t="s">
        <v>41</v>
      </c>
      <c r="E6190" s="11" t="s">
        <v>4932</v>
      </c>
      <c r="F6190" s="11" t="s">
        <v>1940</v>
      </c>
      <c r="G6190" s="131" t="s">
        <v>4353</v>
      </c>
      <c r="H6190" s="131"/>
      <c r="J6190" s="7">
        <v>2998143</v>
      </c>
    </row>
    <row r="6191" spans="1:10" ht="75" customHeight="1" x14ac:dyDescent="0.25">
      <c r="G6191" s="131" t="s">
        <v>7254</v>
      </c>
      <c r="H6191" s="131"/>
    </row>
    <row r="6192" spans="1:10" ht="20.100000000000001" customHeight="1" x14ac:dyDescent="0.25">
      <c r="G6192" s="131" t="s">
        <v>4937</v>
      </c>
      <c r="H6192" s="131"/>
    </row>
    <row r="6193" spans="1:10" ht="20.100000000000001" customHeight="1" x14ac:dyDescent="0.25">
      <c r="A6193" s="6" t="s">
        <v>1778</v>
      </c>
      <c r="B6193" s="6" t="s">
        <v>1779</v>
      </c>
      <c r="J6193" s="8">
        <v>3895000</v>
      </c>
    </row>
    <row r="6194" spans="1:10" ht="20.100000000000001" customHeight="1" x14ac:dyDescent="0.25">
      <c r="A6194" s="5" t="s">
        <v>1780</v>
      </c>
      <c r="C6194" s="11" t="s">
        <v>9</v>
      </c>
      <c r="D6194" s="11" t="s">
        <v>59</v>
      </c>
      <c r="E6194" s="11" t="s">
        <v>4932</v>
      </c>
      <c r="F6194" s="11" t="s">
        <v>12</v>
      </c>
      <c r="G6194" s="131" t="s">
        <v>77</v>
      </c>
      <c r="H6194" s="131"/>
      <c r="J6194" s="7">
        <v>3895000</v>
      </c>
    </row>
    <row r="6195" spans="1:10" ht="20.100000000000001" customHeight="1" x14ac:dyDescent="0.25">
      <c r="A6195" s="6" t="s">
        <v>1784</v>
      </c>
      <c r="B6195" s="6" t="s">
        <v>1785</v>
      </c>
      <c r="J6195" s="8">
        <v>328000000</v>
      </c>
    </row>
    <row r="6196" spans="1:10" ht="20.100000000000001" customHeight="1" x14ac:dyDescent="0.25">
      <c r="A6196" s="5" t="s">
        <v>1786</v>
      </c>
      <c r="C6196" s="11" t="s">
        <v>9</v>
      </c>
      <c r="D6196" s="11" t="s">
        <v>59</v>
      </c>
      <c r="E6196" s="11" t="s">
        <v>4932</v>
      </c>
      <c r="F6196" s="11" t="s">
        <v>12</v>
      </c>
      <c r="G6196" s="131" t="s">
        <v>61</v>
      </c>
      <c r="H6196" s="131"/>
      <c r="J6196" s="7">
        <v>300000000</v>
      </c>
    </row>
    <row r="6197" spans="1:10" ht="20.100000000000001" customHeight="1" x14ac:dyDescent="0.25">
      <c r="A6197" s="5" t="s">
        <v>1792</v>
      </c>
      <c r="C6197" s="11" t="s">
        <v>9</v>
      </c>
      <c r="D6197" s="11" t="s">
        <v>59</v>
      </c>
      <c r="E6197" s="11" t="s">
        <v>4932</v>
      </c>
      <c r="F6197" s="11" t="s">
        <v>12</v>
      </c>
      <c r="G6197" s="131" t="s">
        <v>7156</v>
      </c>
      <c r="H6197" s="131"/>
      <c r="J6197" s="7">
        <v>28000000</v>
      </c>
    </row>
    <row r="6198" spans="1:10" ht="30" customHeight="1" x14ac:dyDescent="0.25">
      <c r="G6198" s="131" t="s">
        <v>4354</v>
      </c>
      <c r="H6198" s="131"/>
    </row>
    <row r="6199" spans="1:10" ht="20.100000000000001" customHeight="1" x14ac:dyDescent="0.25">
      <c r="A6199" s="6" t="s">
        <v>1803</v>
      </c>
      <c r="B6199" s="6" t="s">
        <v>3416</v>
      </c>
      <c r="J6199" s="8">
        <v>100000000</v>
      </c>
    </row>
    <row r="6200" spans="1:10" ht="20.100000000000001" customHeight="1" x14ac:dyDescent="0.25">
      <c r="A6200" s="5" t="s">
        <v>1804</v>
      </c>
      <c r="C6200" s="11" t="s">
        <v>9</v>
      </c>
      <c r="D6200" s="11" t="s">
        <v>59</v>
      </c>
      <c r="E6200" s="11" t="s">
        <v>4932</v>
      </c>
      <c r="F6200" s="11" t="s">
        <v>12</v>
      </c>
      <c r="G6200" s="131" t="s">
        <v>62</v>
      </c>
      <c r="H6200" s="131"/>
      <c r="J6200" s="7">
        <v>100000000</v>
      </c>
    </row>
    <row r="6201" spans="1:10" ht="75" customHeight="1" x14ac:dyDescent="0.25">
      <c r="G6201" s="131" t="s">
        <v>7255</v>
      </c>
      <c r="H6201" s="131"/>
    </row>
    <row r="6202" spans="1:10" ht="20.100000000000001" customHeight="1" x14ac:dyDescent="0.25">
      <c r="A6202" s="6" t="s">
        <v>1806</v>
      </c>
      <c r="B6202" s="6" t="s">
        <v>1807</v>
      </c>
      <c r="J6202" s="10">
        <v>199581674</v>
      </c>
    </row>
    <row r="6203" spans="1:10" ht="20.100000000000001" customHeight="1" x14ac:dyDescent="0.25">
      <c r="A6203" s="6" t="s">
        <v>1808</v>
      </c>
      <c r="B6203" s="6" t="s">
        <v>1809</v>
      </c>
      <c r="J6203" s="9">
        <v>199581674</v>
      </c>
    </row>
    <row r="6204" spans="1:10" ht="30" customHeight="1" x14ac:dyDescent="0.25">
      <c r="A6204" s="5" t="s">
        <v>1808</v>
      </c>
      <c r="C6204" s="11" t="s">
        <v>9</v>
      </c>
      <c r="D6204" s="11" t="s">
        <v>4821</v>
      </c>
      <c r="E6204" s="11" t="s">
        <v>4932</v>
      </c>
      <c r="F6204" s="11" t="s">
        <v>1990</v>
      </c>
      <c r="G6204" s="131" t="s">
        <v>497</v>
      </c>
      <c r="H6204" s="131"/>
      <c r="J6204" s="7">
        <v>98376414</v>
      </c>
    </row>
    <row r="6205" spans="1:10" ht="30" customHeight="1" x14ac:dyDescent="0.25">
      <c r="G6205" s="131" t="s">
        <v>4938</v>
      </c>
      <c r="H6205" s="131"/>
    </row>
    <row r="6206" spans="1:10" ht="20.100000000000001" customHeight="1" x14ac:dyDescent="0.25">
      <c r="G6206" s="131" t="s">
        <v>4939</v>
      </c>
      <c r="H6206" s="131"/>
    </row>
    <row r="6207" spans="1:10" ht="30" customHeight="1" x14ac:dyDescent="0.25">
      <c r="A6207" s="5" t="s">
        <v>1808</v>
      </c>
      <c r="C6207" s="11" t="s">
        <v>9</v>
      </c>
      <c r="D6207" s="11" t="s">
        <v>4821</v>
      </c>
      <c r="E6207" s="11" t="s">
        <v>4944</v>
      </c>
      <c r="F6207" s="11" t="s">
        <v>1982</v>
      </c>
      <c r="G6207" s="131" t="s">
        <v>500</v>
      </c>
      <c r="H6207" s="131"/>
      <c r="J6207" s="7">
        <v>29100000</v>
      </c>
    </row>
    <row r="6208" spans="1:10" ht="75" customHeight="1" x14ac:dyDescent="0.25">
      <c r="G6208" s="131" t="s">
        <v>5461</v>
      </c>
      <c r="H6208" s="131"/>
    </row>
    <row r="6209" spans="1:10" ht="20.100000000000001" customHeight="1" x14ac:dyDescent="0.25">
      <c r="G6209" s="131" t="s">
        <v>5462</v>
      </c>
      <c r="H6209" s="131"/>
    </row>
    <row r="6210" spans="1:10" ht="20.100000000000001" customHeight="1" x14ac:dyDescent="0.25">
      <c r="A6210" s="5" t="s">
        <v>1808</v>
      </c>
      <c r="C6210" s="11" t="s">
        <v>9</v>
      </c>
      <c r="D6210" s="11" t="s">
        <v>4821</v>
      </c>
      <c r="E6210" s="11" t="s">
        <v>4932</v>
      </c>
      <c r="F6210" s="11" t="s">
        <v>1991</v>
      </c>
      <c r="G6210" s="131" t="s">
        <v>502</v>
      </c>
      <c r="H6210" s="131"/>
      <c r="J6210" s="7">
        <v>26190000</v>
      </c>
    </row>
    <row r="6211" spans="1:10" ht="90" customHeight="1" x14ac:dyDescent="0.25">
      <c r="G6211" s="131" t="s">
        <v>5463</v>
      </c>
      <c r="H6211" s="131"/>
    </row>
    <row r="6212" spans="1:10" ht="20.100000000000001" customHeight="1" x14ac:dyDescent="0.25">
      <c r="G6212" s="131" t="s">
        <v>5464</v>
      </c>
      <c r="H6212" s="131"/>
    </row>
    <row r="6213" spans="1:10" ht="30" customHeight="1" x14ac:dyDescent="0.25">
      <c r="A6213" s="5" t="s">
        <v>1808</v>
      </c>
      <c r="C6213" s="11" t="s">
        <v>9</v>
      </c>
      <c r="D6213" s="11" t="s">
        <v>4821</v>
      </c>
      <c r="E6213" s="11" t="s">
        <v>4932</v>
      </c>
      <c r="F6213" s="11" t="s">
        <v>1992</v>
      </c>
      <c r="G6213" s="131" t="s">
        <v>505</v>
      </c>
      <c r="H6213" s="131"/>
      <c r="J6213" s="7">
        <v>40158000</v>
      </c>
    </row>
    <row r="6214" spans="1:10" ht="45" customHeight="1" x14ac:dyDescent="0.25">
      <c r="G6214" s="131" t="s">
        <v>5465</v>
      </c>
      <c r="H6214" s="131"/>
    </row>
    <row r="6215" spans="1:10" ht="20.100000000000001" customHeight="1" x14ac:dyDescent="0.25">
      <c r="G6215" s="131" t="s">
        <v>5466</v>
      </c>
      <c r="H6215" s="131"/>
    </row>
    <row r="6216" spans="1:10" ht="20.100000000000001" customHeight="1" x14ac:dyDescent="0.25">
      <c r="A6216" s="5" t="s">
        <v>1808</v>
      </c>
      <c r="C6216" s="11" t="s">
        <v>9</v>
      </c>
      <c r="D6216" s="11" t="s">
        <v>4821</v>
      </c>
      <c r="E6216" s="11" t="s">
        <v>4932</v>
      </c>
      <c r="F6216" s="11" t="s">
        <v>1993</v>
      </c>
      <c r="G6216" s="131" t="s">
        <v>507</v>
      </c>
      <c r="H6216" s="131"/>
      <c r="J6216" s="7">
        <v>1746000</v>
      </c>
    </row>
    <row r="6217" spans="1:10" ht="30" customHeight="1" x14ac:dyDescent="0.25">
      <c r="G6217" s="131" t="s">
        <v>508</v>
      </c>
      <c r="H6217" s="131"/>
    </row>
    <row r="6218" spans="1:10" ht="20.100000000000001" customHeight="1" x14ac:dyDescent="0.25">
      <c r="G6218" s="131" t="s">
        <v>5464</v>
      </c>
      <c r="H6218" s="131"/>
    </row>
    <row r="6219" spans="1:10" ht="20.100000000000001" customHeight="1" x14ac:dyDescent="0.25">
      <c r="A6219" s="5" t="s">
        <v>1808</v>
      </c>
      <c r="C6219" s="11" t="s">
        <v>9</v>
      </c>
      <c r="D6219" s="11" t="s">
        <v>4821</v>
      </c>
      <c r="E6219" s="11" t="s">
        <v>4932</v>
      </c>
      <c r="F6219" s="11" t="s">
        <v>2774</v>
      </c>
      <c r="G6219" s="131" t="s">
        <v>4519</v>
      </c>
      <c r="H6219" s="131"/>
      <c r="J6219" s="7">
        <v>4011260</v>
      </c>
    </row>
    <row r="6220" spans="1:10" ht="30" customHeight="1" x14ac:dyDescent="0.25">
      <c r="G6220" s="131" t="s">
        <v>5467</v>
      </c>
      <c r="H6220" s="131"/>
    </row>
    <row r="6221" spans="1:10" ht="20.100000000000001" customHeight="1" x14ac:dyDescent="0.25">
      <c r="G6221" s="131" t="s">
        <v>5464</v>
      </c>
      <c r="H6221" s="131"/>
    </row>
    <row r="6222" spans="1:10" ht="20.100000000000001" customHeight="1" x14ac:dyDescent="0.25">
      <c r="A6222" s="6" t="s">
        <v>1811</v>
      </c>
      <c r="B6222" s="6" t="s">
        <v>1812</v>
      </c>
      <c r="J6222" s="10">
        <v>32400000</v>
      </c>
    </row>
    <row r="6223" spans="1:10" ht="20.100000000000001" customHeight="1" x14ac:dyDescent="0.25">
      <c r="A6223" s="6" t="s">
        <v>1827</v>
      </c>
      <c r="B6223" s="6" t="s">
        <v>3431</v>
      </c>
      <c r="J6223" s="12">
        <v>32400000</v>
      </c>
    </row>
    <row r="6224" spans="1:10" ht="20.100000000000001" customHeight="1" x14ac:dyDescent="0.25">
      <c r="A6224" s="6" t="s">
        <v>1828</v>
      </c>
      <c r="B6224" s="6" t="s">
        <v>1829</v>
      </c>
      <c r="J6224" s="9">
        <v>32400000</v>
      </c>
    </row>
    <row r="6225" spans="1:10" ht="30" customHeight="1" x14ac:dyDescent="0.25">
      <c r="A6225" s="5" t="s">
        <v>1828</v>
      </c>
      <c r="C6225" s="11" t="s">
        <v>16</v>
      </c>
      <c r="D6225" s="11" t="s">
        <v>4868</v>
      </c>
      <c r="E6225" s="11" t="s">
        <v>4932</v>
      </c>
      <c r="F6225" s="11" t="s">
        <v>1967</v>
      </c>
      <c r="G6225" s="131" t="s">
        <v>511</v>
      </c>
      <c r="H6225" s="131"/>
      <c r="J6225" s="7">
        <v>24300000</v>
      </c>
    </row>
    <row r="6226" spans="1:10" ht="90" customHeight="1" x14ac:dyDescent="0.25">
      <c r="G6226" s="131" t="s">
        <v>7256</v>
      </c>
      <c r="H6226" s="131"/>
    </row>
    <row r="6227" spans="1:10" ht="20.100000000000001" customHeight="1" x14ac:dyDescent="0.25">
      <c r="G6227" s="131" t="s">
        <v>5468</v>
      </c>
      <c r="H6227" s="131"/>
    </row>
    <row r="6228" spans="1:10" ht="30" customHeight="1" x14ac:dyDescent="0.25">
      <c r="A6228" s="5" t="s">
        <v>1828</v>
      </c>
      <c r="C6228" s="11" t="s">
        <v>16</v>
      </c>
      <c r="D6228" s="11" t="s">
        <v>4868</v>
      </c>
      <c r="E6228" s="11" t="s">
        <v>4932</v>
      </c>
      <c r="F6228" s="11" t="s">
        <v>1973</v>
      </c>
      <c r="G6228" s="131" t="s">
        <v>513</v>
      </c>
      <c r="H6228" s="131"/>
      <c r="J6228" s="7">
        <v>8100000</v>
      </c>
    </row>
    <row r="6229" spans="1:10" ht="90" customHeight="1" x14ac:dyDescent="0.25">
      <c r="G6229" s="131" t="s">
        <v>7256</v>
      </c>
      <c r="H6229" s="131"/>
    </row>
    <row r="6230" spans="1:10" ht="20.100000000000001" customHeight="1" x14ac:dyDescent="0.25">
      <c r="G6230" s="131" t="s">
        <v>4940</v>
      </c>
      <c r="H6230" s="131"/>
    </row>
    <row r="6233" spans="1:10" x14ac:dyDescent="0.25">
      <c r="A6233" s="117" t="s">
        <v>4941</v>
      </c>
      <c r="B6233" s="88"/>
      <c r="C6233" s="88"/>
      <c r="D6233" s="88"/>
      <c r="E6233" s="88"/>
      <c r="F6233" s="88"/>
      <c r="G6233" s="88"/>
      <c r="H6233" s="88"/>
    </row>
    <row r="6235" spans="1:10" x14ac:dyDescent="0.25">
      <c r="A6235" s="132" t="s">
        <v>2092</v>
      </c>
      <c r="B6235" s="132"/>
      <c r="C6235" s="132"/>
      <c r="D6235" s="132"/>
      <c r="E6235" s="132"/>
      <c r="F6235" s="132"/>
      <c r="G6235" s="132"/>
      <c r="H6235" s="132"/>
      <c r="I6235" s="132"/>
      <c r="J6235" s="132"/>
    </row>
    <row r="6237" spans="1:10" x14ac:dyDescent="0.25">
      <c r="D6237" s="6" t="s">
        <v>2140</v>
      </c>
      <c r="E6237" s="6" t="s">
        <v>2100</v>
      </c>
    </row>
    <row r="6238" spans="1:10" ht="15.75" thickBot="1" x14ac:dyDescent="0.3">
      <c r="F6238" s="6" t="s">
        <v>2103</v>
      </c>
      <c r="J6238" s="14">
        <v>1066000000</v>
      </c>
    </row>
    <row r="6239" spans="1:10" x14ac:dyDescent="0.25">
      <c r="D6239" s="5" t="s">
        <v>9</v>
      </c>
      <c r="E6239" s="5" t="s">
        <v>2139</v>
      </c>
      <c r="J6239" s="7">
        <v>1001858558</v>
      </c>
    </row>
    <row r="6240" spans="1:10" x14ac:dyDescent="0.25">
      <c r="D6240" s="5" t="s">
        <v>16</v>
      </c>
      <c r="E6240" s="5" t="s">
        <v>2145</v>
      </c>
      <c r="J6240" s="7">
        <v>64141442</v>
      </c>
    </row>
    <row r="6243" spans="1:10" x14ac:dyDescent="0.25">
      <c r="A6243" s="132" t="s">
        <v>2091</v>
      </c>
      <c r="B6243" s="132"/>
      <c r="C6243" s="132"/>
      <c r="D6243" s="132"/>
      <c r="E6243" s="132"/>
      <c r="F6243" s="132"/>
      <c r="G6243" s="132"/>
      <c r="H6243" s="132"/>
      <c r="I6243" s="132"/>
      <c r="J6243" s="132"/>
    </row>
    <row r="6244" spans="1:10" x14ac:dyDescent="0.25">
      <c r="A6244" s="86" t="s">
        <v>2097</v>
      </c>
      <c r="C6244" s="86" t="s">
        <v>2098</v>
      </c>
      <c r="D6244" s="86" t="s">
        <v>3</v>
      </c>
      <c r="E6244" s="86" t="s">
        <v>2099</v>
      </c>
      <c r="F6244" s="86" t="s">
        <v>1880</v>
      </c>
      <c r="G6244" s="6" t="s">
        <v>2100</v>
      </c>
      <c r="J6244" s="86" t="s">
        <v>8713</v>
      </c>
    </row>
    <row r="6246" spans="1:10" ht="15.75" thickBot="1" x14ac:dyDescent="0.3">
      <c r="G6246" s="13" t="s">
        <v>2103</v>
      </c>
      <c r="J6246" s="14">
        <v>1066000000</v>
      </c>
    </row>
    <row r="6247" spans="1:10" ht="20.100000000000001" customHeight="1" x14ac:dyDescent="0.25">
      <c r="A6247" s="6" t="s">
        <v>1232</v>
      </c>
      <c r="B6247" s="6" t="s">
        <v>1233</v>
      </c>
      <c r="J6247" s="10">
        <v>1001917452</v>
      </c>
    </row>
    <row r="6248" spans="1:10" ht="20.100000000000001" customHeight="1" x14ac:dyDescent="0.25">
      <c r="A6248" s="6" t="s">
        <v>9</v>
      </c>
      <c r="B6248" s="6" t="s">
        <v>1237</v>
      </c>
      <c r="J6248" s="9">
        <v>340483638</v>
      </c>
    </row>
    <row r="6249" spans="1:10" ht="20.100000000000001" customHeight="1" x14ac:dyDescent="0.25">
      <c r="A6249" s="5" t="s">
        <v>1240</v>
      </c>
      <c r="C6249" s="11" t="s">
        <v>9</v>
      </c>
      <c r="D6249" s="11" t="s">
        <v>10</v>
      </c>
      <c r="E6249" s="11" t="s">
        <v>4932</v>
      </c>
      <c r="F6249" s="11" t="s">
        <v>12</v>
      </c>
      <c r="G6249" s="131" t="s">
        <v>7116</v>
      </c>
      <c r="H6249" s="131"/>
      <c r="J6249" s="7">
        <v>340483638</v>
      </c>
    </row>
    <row r="6250" spans="1:10" ht="20.100000000000001" customHeight="1" x14ac:dyDescent="0.25">
      <c r="A6250" s="6" t="s">
        <v>1279</v>
      </c>
      <c r="B6250" s="6" t="s">
        <v>1280</v>
      </c>
      <c r="J6250" s="8">
        <v>480658309</v>
      </c>
    </row>
    <row r="6251" spans="1:10" ht="20.100000000000001" customHeight="1" x14ac:dyDescent="0.25">
      <c r="A6251" s="5" t="s">
        <v>1282</v>
      </c>
      <c r="C6251" s="11" t="s">
        <v>9</v>
      </c>
      <c r="D6251" s="11" t="s">
        <v>10</v>
      </c>
      <c r="E6251" s="11" t="s">
        <v>4932</v>
      </c>
      <c r="F6251" s="11" t="s">
        <v>12</v>
      </c>
      <c r="G6251" s="131" t="s">
        <v>1283</v>
      </c>
      <c r="H6251" s="131"/>
      <c r="J6251" s="7">
        <v>132964454</v>
      </c>
    </row>
    <row r="6252" spans="1:10" ht="20.100000000000001" customHeight="1" x14ac:dyDescent="0.25">
      <c r="A6252" s="5" t="s">
        <v>1286</v>
      </c>
      <c r="C6252" s="11" t="s">
        <v>9</v>
      </c>
      <c r="D6252" s="11" t="s">
        <v>10</v>
      </c>
      <c r="E6252" s="11" t="s">
        <v>4932</v>
      </c>
      <c r="F6252" s="11" t="s">
        <v>12</v>
      </c>
      <c r="G6252" s="131" t="s">
        <v>1287</v>
      </c>
      <c r="H6252" s="131"/>
      <c r="J6252" s="7">
        <v>181497772</v>
      </c>
    </row>
    <row r="6253" spans="1:10" ht="20.100000000000001" customHeight="1" x14ac:dyDescent="0.25">
      <c r="A6253" s="5" t="s">
        <v>1290</v>
      </c>
      <c r="C6253" s="11" t="s">
        <v>16</v>
      </c>
      <c r="D6253" s="11" t="s">
        <v>10</v>
      </c>
      <c r="E6253" s="11" t="s">
        <v>4932</v>
      </c>
      <c r="F6253" s="11" t="s">
        <v>12</v>
      </c>
      <c r="G6253" s="131" t="s">
        <v>17</v>
      </c>
      <c r="H6253" s="131"/>
      <c r="J6253" s="7">
        <v>63141442</v>
      </c>
    </row>
    <row r="6254" spans="1:10" ht="20.100000000000001" customHeight="1" x14ac:dyDescent="0.25">
      <c r="A6254" s="5" t="s">
        <v>1293</v>
      </c>
      <c r="C6254" s="11" t="s">
        <v>9</v>
      </c>
      <c r="D6254" s="11" t="s">
        <v>10</v>
      </c>
      <c r="E6254" s="11" t="s">
        <v>4932</v>
      </c>
      <c r="F6254" s="11" t="s">
        <v>12</v>
      </c>
      <c r="G6254" s="131" t="s">
        <v>18</v>
      </c>
      <c r="H6254" s="131"/>
      <c r="J6254" s="7">
        <v>50095505</v>
      </c>
    </row>
    <row r="6255" spans="1:10" ht="20.100000000000001" customHeight="1" x14ac:dyDescent="0.25">
      <c r="A6255" s="5" t="s">
        <v>1296</v>
      </c>
      <c r="C6255" s="11" t="s">
        <v>9</v>
      </c>
      <c r="D6255" s="11" t="s">
        <v>10</v>
      </c>
      <c r="E6255" s="11" t="s">
        <v>4932</v>
      </c>
      <c r="F6255" s="11" t="s">
        <v>12</v>
      </c>
      <c r="G6255" s="131" t="s">
        <v>19</v>
      </c>
      <c r="H6255" s="131"/>
      <c r="J6255" s="7">
        <v>52959136</v>
      </c>
    </row>
    <row r="6256" spans="1:10" ht="20.100000000000001" customHeight="1" x14ac:dyDescent="0.25">
      <c r="A6256" s="6" t="s">
        <v>1299</v>
      </c>
      <c r="B6256" s="6" t="s">
        <v>1300</v>
      </c>
      <c r="J6256" s="10">
        <v>73905050</v>
      </c>
    </row>
    <row r="6257" spans="1:10" ht="20.100000000000001" customHeight="1" x14ac:dyDescent="0.25">
      <c r="A6257" s="6" t="s">
        <v>1303</v>
      </c>
      <c r="B6257" s="6" t="s">
        <v>7118</v>
      </c>
      <c r="J6257" s="9">
        <v>70115047</v>
      </c>
    </row>
    <row r="6258" spans="1:10" ht="20.100000000000001" customHeight="1" x14ac:dyDescent="0.25">
      <c r="A6258" s="5" t="s">
        <v>1303</v>
      </c>
      <c r="C6258" s="11" t="s">
        <v>9</v>
      </c>
      <c r="D6258" s="11" t="s">
        <v>20</v>
      </c>
      <c r="E6258" s="11" t="s">
        <v>4932</v>
      </c>
      <c r="F6258" s="11" t="s">
        <v>1881</v>
      </c>
      <c r="G6258" s="131" t="s">
        <v>21</v>
      </c>
      <c r="H6258" s="131"/>
      <c r="J6258" s="7">
        <v>70115047</v>
      </c>
    </row>
    <row r="6259" spans="1:10" ht="60" customHeight="1" x14ac:dyDescent="0.25">
      <c r="G6259" s="131" t="s">
        <v>4797</v>
      </c>
      <c r="H6259" s="131"/>
    </row>
    <row r="6260" spans="1:10" ht="20.100000000000001" customHeight="1" x14ac:dyDescent="0.25">
      <c r="G6260" s="131" t="s">
        <v>2101</v>
      </c>
      <c r="H6260" s="131"/>
    </row>
    <row r="6261" spans="1:10" ht="20.100000000000001" customHeight="1" x14ac:dyDescent="0.25">
      <c r="A6261" s="6" t="s">
        <v>1316</v>
      </c>
      <c r="B6261" s="6" t="s">
        <v>7122</v>
      </c>
      <c r="J6261" s="8">
        <v>3790003</v>
      </c>
    </row>
    <row r="6262" spans="1:10" ht="20.100000000000001" customHeight="1" x14ac:dyDescent="0.25">
      <c r="A6262" s="5" t="s">
        <v>1316</v>
      </c>
      <c r="C6262" s="11" t="s">
        <v>9</v>
      </c>
      <c r="D6262" s="11" t="s">
        <v>20</v>
      </c>
      <c r="E6262" s="11" t="s">
        <v>4932</v>
      </c>
      <c r="F6262" s="11" t="s">
        <v>1881</v>
      </c>
      <c r="G6262" s="131" t="s">
        <v>23</v>
      </c>
      <c r="H6262" s="131"/>
      <c r="J6262" s="7">
        <v>3790003</v>
      </c>
    </row>
    <row r="6263" spans="1:10" ht="30" customHeight="1" x14ac:dyDescent="0.25">
      <c r="G6263" s="131" t="s">
        <v>4798</v>
      </c>
      <c r="H6263" s="131"/>
    </row>
    <row r="6264" spans="1:10" ht="20.100000000000001" customHeight="1" x14ac:dyDescent="0.25">
      <c r="G6264" s="131" t="s">
        <v>2102</v>
      </c>
      <c r="H6264" s="131"/>
    </row>
    <row r="6265" spans="1:10" ht="20.100000000000001" customHeight="1" x14ac:dyDescent="0.25">
      <c r="A6265" s="6" t="s">
        <v>1319</v>
      </c>
      <c r="B6265" s="6" t="s">
        <v>1320</v>
      </c>
      <c r="J6265" s="10">
        <v>106870455</v>
      </c>
    </row>
    <row r="6266" spans="1:10" ht="20.100000000000001" customHeight="1" x14ac:dyDescent="0.25">
      <c r="A6266" s="6" t="s">
        <v>1322</v>
      </c>
      <c r="B6266" s="6" t="s">
        <v>7123</v>
      </c>
      <c r="J6266" s="9">
        <v>38506426</v>
      </c>
    </row>
    <row r="6267" spans="1:10" ht="20.100000000000001" customHeight="1" x14ac:dyDescent="0.25">
      <c r="A6267" s="5" t="s">
        <v>1322</v>
      </c>
      <c r="C6267" s="11" t="s">
        <v>9</v>
      </c>
      <c r="D6267" s="11" t="s">
        <v>20</v>
      </c>
      <c r="E6267" s="11" t="s">
        <v>4932</v>
      </c>
      <c r="F6267" s="11" t="s">
        <v>1881</v>
      </c>
      <c r="G6267" s="131" t="s">
        <v>21</v>
      </c>
      <c r="H6267" s="131"/>
      <c r="J6267" s="7">
        <v>38506426</v>
      </c>
    </row>
    <row r="6268" spans="1:10" ht="60" customHeight="1" x14ac:dyDescent="0.25">
      <c r="G6268" s="131" t="s">
        <v>4799</v>
      </c>
      <c r="H6268" s="131"/>
    </row>
    <row r="6269" spans="1:10" ht="20.100000000000001" customHeight="1" x14ac:dyDescent="0.25">
      <c r="G6269" s="131" t="s">
        <v>2101</v>
      </c>
      <c r="H6269" s="131"/>
    </row>
    <row r="6270" spans="1:10" ht="20.100000000000001" customHeight="1" x14ac:dyDescent="0.25">
      <c r="A6270" s="6" t="s">
        <v>1324</v>
      </c>
      <c r="B6270" s="6" t="s">
        <v>7124</v>
      </c>
      <c r="J6270" s="8">
        <v>11370008</v>
      </c>
    </row>
    <row r="6271" spans="1:10" ht="20.100000000000001" customHeight="1" x14ac:dyDescent="0.25">
      <c r="A6271" s="5" t="s">
        <v>1324</v>
      </c>
      <c r="C6271" s="11" t="s">
        <v>9</v>
      </c>
      <c r="D6271" s="11" t="s">
        <v>20</v>
      </c>
      <c r="E6271" s="11" t="s">
        <v>4932</v>
      </c>
      <c r="F6271" s="11" t="s">
        <v>1881</v>
      </c>
      <c r="G6271" s="131" t="s">
        <v>21</v>
      </c>
      <c r="H6271" s="131"/>
      <c r="J6271" s="7">
        <v>11370008</v>
      </c>
    </row>
    <row r="6272" spans="1:10" ht="45" customHeight="1" x14ac:dyDescent="0.25">
      <c r="G6272" s="131" t="s">
        <v>4800</v>
      </c>
      <c r="H6272" s="131"/>
    </row>
    <row r="6273" spans="1:10" ht="20.100000000000001" customHeight="1" x14ac:dyDescent="0.25">
      <c r="G6273" s="131" t="s">
        <v>2101</v>
      </c>
      <c r="H6273" s="131"/>
    </row>
    <row r="6274" spans="1:10" ht="20.100000000000001" customHeight="1" x14ac:dyDescent="0.25">
      <c r="A6274" s="6" t="s">
        <v>1326</v>
      </c>
      <c r="B6274" s="6" t="s">
        <v>7125</v>
      </c>
      <c r="J6274" s="8">
        <v>22740015</v>
      </c>
    </row>
    <row r="6275" spans="1:10" ht="20.100000000000001" customHeight="1" x14ac:dyDescent="0.25">
      <c r="A6275" s="5" t="s">
        <v>1326</v>
      </c>
      <c r="C6275" s="11" t="s">
        <v>9</v>
      </c>
      <c r="D6275" s="11" t="s">
        <v>20</v>
      </c>
      <c r="E6275" s="11" t="s">
        <v>4932</v>
      </c>
      <c r="F6275" s="11" t="s">
        <v>1881</v>
      </c>
      <c r="G6275" s="131" t="s">
        <v>21</v>
      </c>
      <c r="H6275" s="131"/>
      <c r="J6275" s="7">
        <v>22740015</v>
      </c>
    </row>
    <row r="6276" spans="1:10" ht="45" customHeight="1" x14ac:dyDescent="0.25">
      <c r="G6276" s="131" t="s">
        <v>4801</v>
      </c>
      <c r="H6276" s="131"/>
    </row>
    <row r="6277" spans="1:10" ht="20.100000000000001" customHeight="1" x14ac:dyDescent="0.25">
      <c r="G6277" s="131" t="s">
        <v>2101</v>
      </c>
      <c r="H6277" s="131"/>
    </row>
    <row r="6278" spans="1:10" ht="20.100000000000001" customHeight="1" x14ac:dyDescent="0.25">
      <c r="A6278" s="6" t="s">
        <v>1331</v>
      </c>
      <c r="B6278" s="6" t="s">
        <v>1332</v>
      </c>
      <c r="J6278" s="8">
        <v>34254006</v>
      </c>
    </row>
    <row r="6279" spans="1:10" ht="30" customHeight="1" x14ac:dyDescent="0.25">
      <c r="A6279" s="5" t="s">
        <v>1331</v>
      </c>
      <c r="C6279" s="11" t="s">
        <v>9</v>
      </c>
      <c r="D6279" s="11" t="s">
        <v>20</v>
      </c>
      <c r="E6279" s="11" t="s">
        <v>4932</v>
      </c>
      <c r="F6279" s="11" t="s">
        <v>1881</v>
      </c>
      <c r="G6279" s="131" t="s">
        <v>516</v>
      </c>
      <c r="H6279" s="131"/>
      <c r="J6279" s="7">
        <v>34254006</v>
      </c>
    </row>
    <row r="6280" spans="1:10" ht="30" customHeight="1" x14ac:dyDescent="0.25">
      <c r="G6280" s="131" t="s">
        <v>4942</v>
      </c>
      <c r="H6280" s="131"/>
    </row>
    <row r="6281" spans="1:10" ht="20.100000000000001" customHeight="1" x14ac:dyDescent="0.25">
      <c r="G6281" s="131" t="s">
        <v>4934</v>
      </c>
      <c r="H6281" s="131"/>
    </row>
    <row r="6282" spans="1:10" ht="20.100000000000001" customHeight="1" x14ac:dyDescent="0.25">
      <c r="A6282" s="6" t="s">
        <v>1344</v>
      </c>
      <c r="B6282" s="6" t="s">
        <v>1345</v>
      </c>
      <c r="J6282" s="10">
        <v>27261617</v>
      </c>
    </row>
    <row r="6283" spans="1:10" ht="20.100000000000001" customHeight="1" x14ac:dyDescent="0.25">
      <c r="A6283" s="6" t="s">
        <v>1249</v>
      </c>
      <c r="B6283" s="6" t="s">
        <v>1373</v>
      </c>
      <c r="J6283" s="9">
        <v>15799617</v>
      </c>
    </row>
    <row r="6284" spans="1:10" ht="20.100000000000001" customHeight="1" x14ac:dyDescent="0.25">
      <c r="A6284" s="5" t="s">
        <v>1376</v>
      </c>
      <c r="C6284" s="11" t="s">
        <v>9</v>
      </c>
      <c r="D6284" s="11" t="s">
        <v>11</v>
      </c>
      <c r="E6284" s="11" t="s">
        <v>4932</v>
      </c>
      <c r="F6284" s="11" t="s">
        <v>12</v>
      </c>
      <c r="G6284" s="131" t="s">
        <v>3480</v>
      </c>
      <c r="H6284" s="131"/>
      <c r="J6284" s="7">
        <v>177489</v>
      </c>
    </row>
    <row r="6285" spans="1:10" ht="20.100000000000001" customHeight="1" x14ac:dyDescent="0.25">
      <c r="A6285" s="5" t="s">
        <v>1378</v>
      </c>
      <c r="C6285" s="11" t="s">
        <v>9</v>
      </c>
      <c r="D6285" s="11" t="s">
        <v>11</v>
      </c>
      <c r="E6285" s="11" t="s">
        <v>4932</v>
      </c>
      <c r="F6285" s="11" t="s">
        <v>12</v>
      </c>
      <c r="G6285" s="131" t="s">
        <v>106</v>
      </c>
      <c r="H6285" s="131"/>
      <c r="J6285" s="7">
        <v>8500000</v>
      </c>
    </row>
    <row r="6286" spans="1:10" ht="20.100000000000001" customHeight="1" x14ac:dyDescent="0.25">
      <c r="A6286" s="5" t="s">
        <v>1380</v>
      </c>
      <c r="C6286" s="11" t="s">
        <v>9</v>
      </c>
      <c r="D6286" s="11" t="s">
        <v>11</v>
      </c>
      <c r="E6286" s="11" t="s">
        <v>4932</v>
      </c>
      <c r="F6286" s="11" t="s">
        <v>12</v>
      </c>
      <c r="G6286" s="131" t="s">
        <v>1381</v>
      </c>
      <c r="H6286" s="131"/>
      <c r="J6286" s="7">
        <v>7122128</v>
      </c>
    </row>
    <row r="6287" spans="1:10" ht="20.100000000000001" customHeight="1" x14ac:dyDescent="0.25">
      <c r="A6287" s="6" t="s">
        <v>1393</v>
      </c>
      <c r="B6287" s="6" t="s">
        <v>1394</v>
      </c>
      <c r="J6287" s="8">
        <v>850000</v>
      </c>
    </row>
    <row r="6288" spans="1:10" ht="20.100000000000001" customHeight="1" x14ac:dyDescent="0.25">
      <c r="A6288" s="5" t="s">
        <v>1413</v>
      </c>
      <c r="C6288" s="11" t="s">
        <v>9</v>
      </c>
      <c r="D6288" s="11" t="s">
        <v>11</v>
      </c>
      <c r="E6288" s="11" t="s">
        <v>4932</v>
      </c>
      <c r="F6288" s="11" t="s">
        <v>12</v>
      </c>
      <c r="G6288" s="131" t="s">
        <v>1414</v>
      </c>
      <c r="H6288" s="131"/>
      <c r="J6288" s="7">
        <v>850000</v>
      </c>
    </row>
    <row r="6289" spans="1:10" ht="45" customHeight="1" x14ac:dyDescent="0.25">
      <c r="G6289" s="131" t="s">
        <v>4356</v>
      </c>
      <c r="H6289" s="131"/>
    </row>
    <row r="6290" spans="1:10" ht="20.100000000000001" customHeight="1" x14ac:dyDescent="0.25">
      <c r="A6290" s="6" t="s">
        <v>1416</v>
      </c>
      <c r="B6290" s="6" t="s">
        <v>1417</v>
      </c>
      <c r="J6290" s="8">
        <v>5912000</v>
      </c>
    </row>
    <row r="6291" spans="1:10" ht="20.100000000000001" customHeight="1" x14ac:dyDescent="0.25">
      <c r="A6291" s="5" t="s">
        <v>1419</v>
      </c>
      <c r="C6291" s="11" t="s">
        <v>9</v>
      </c>
      <c r="D6291" s="11" t="s">
        <v>11</v>
      </c>
      <c r="E6291" s="11" t="s">
        <v>4932</v>
      </c>
      <c r="F6291" s="11" t="s">
        <v>12</v>
      </c>
      <c r="G6291" s="131" t="s">
        <v>1420</v>
      </c>
      <c r="H6291" s="131"/>
      <c r="J6291" s="7">
        <v>412000</v>
      </c>
    </row>
    <row r="6292" spans="1:10" ht="20.100000000000001" customHeight="1" x14ac:dyDescent="0.25">
      <c r="A6292" s="5" t="s">
        <v>1422</v>
      </c>
      <c r="C6292" s="11" t="s">
        <v>9</v>
      </c>
      <c r="D6292" s="11" t="s">
        <v>11</v>
      </c>
      <c r="E6292" s="11" t="s">
        <v>4932</v>
      </c>
      <c r="F6292" s="11" t="s">
        <v>12</v>
      </c>
      <c r="G6292" s="131" t="s">
        <v>1423</v>
      </c>
      <c r="H6292" s="131"/>
      <c r="J6292" s="7">
        <v>5500000</v>
      </c>
    </row>
    <row r="6293" spans="1:10" ht="20.100000000000001" customHeight="1" x14ac:dyDescent="0.25">
      <c r="A6293" s="6" t="s">
        <v>1449</v>
      </c>
      <c r="B6293" s="6" t="s">
        <v>1450</v>
      </c>
      <c r="J6293" s="8">
        <v>4700000</v>
      </c>
    </row>
    <row r="6294" spans="1:10" ht="30" customHeight="1" x14ac:dyDescent="0.25">
      <c r="A6294" s="5" t="s">
        <v>1469</v>
      </c>
      <c r="C6294" s="11" t="s">
        <v>9</v>
      </c>
      <c r="D6294" s="11" t="s">
        <v>11</v>
      </c>
      <c r="E6294" s="11" t="s">
        <v>4932</v>
      </c>
      <c r="F6294" s="11" t="s">
        <v>12</v>
      </c>
      <c r="G6294" s="131" t="s">
        <v>7132</v>
      </c>
      <c r="H6294" s="131"/>
      <c r="J6294" s="7">
        <v>600000</v>
      </c>
    </row>
    <row r="6295" spans="1:10" ht="30" customHeight="1" x14ac:dyDescent="0.25">
      <c r="A6295" s="5" t="s">
        <v>1471</v>
      </c>
      <c r="C6295" s="11" t="s">
        <v>9</v>
      </c>
      <c r="D6295" s="11" t="s">
        <v>11</v>
      </c>
      <c r="E6295" s="11" t="s">
        <v>4932</v>
      </c>
      <c r="F6295" s="11" t="s">
        <v>12</v>
      </c>
      <c r="G6295" s="131" t="s">
        <v>7133</v>
      </c>
      <c r="H6295" s="131"/>
      <c r="J6295" s="7">
        <v>4100000</v>
      </c>
    </row>
    <row r="6296" spans="1:10" ht="20.100000000000001" customHeight="1" x14ac:dyDescent="0.25">
      <c r="A6296" s="6" t="s">
        <v>1508</v>
      </c>
      <c r="B6296" s="6" t="s">
        <v>1509</v>
      </c>
      <c r="J6296" s="10">
        <v>21529527</v>
      </c>
    </row>
    <row r="6297" spans="1:10" ht="20.100000000000001" customHeight="1" x14ac:dyDescent="0.25">
      <c r="A6297" s="6" t="s">
        <v>1256</v>
      </c>
      <c r="B6297" s="6" t="s">
        <v>1511</v>
      </c>
      <c r="J6297" s="9">
        <v>17802038</v>
      </c>
    </row>
    <row r="6298" spans="1:10" ht="20.100000000000001" customHeight="1" x14ac:dyDescent="0.25">
      <c r="A6298" s="5" t="s">
        <v>1513</v>
      </c>
      <c r="C6298" s="11" t="s">
        <v>9</v>
      </c>
      <c r="D6298" s="11" t="s">
        <v>11</v>
      </c>
      <c r="E6298" s="11" t="s">
        <v>4932</v>
      </c>
      <c r="F6298" s="11" t="s">
        <v>12</v>
      </c>
      <c r="G6298" s="131" t="s">
        <v>45</v>
      </c>
      <c r="H6298" s="131"/>
      <c r="J6298" s="7">
        <v>16935451</v>
      </c>
    </row>
    <row r="6299" spans="1:10" ht="20.100000000000001" customHeight="1" x14ac:dyDescent="0.25">
      <c r="A6299" s="5" t="s">
        <v>1518</v>
      </c>
      <c r="C6299" s="11" t="s">
        <v>9</v>
      </c>
      <c r="D6299" s="11" t="s">
        <v>11</v>
      </c>
      <c r="E6299" s="11" t="s">
        <v>4932</v>
      </c>
      <c r="F6299" s="11" t="s">
        <v>12</v>
      </c>
      <c r="G6299" s="131" t="s">
        <v>7135</v>
      </c>
      <c r="H6299" s="131"/>
      <c r="J6299" s="7">
        <v>866587</v>
      </c>
    </row>
    <row r="6300" spans="1:10" ht="20.100000000000001" customHeight="1" x14ac:dyDescent="0.25">
      <c r="A6300" s="6" t="s">
        <v>1572</v>
      </c>
      <c r="B6300" s="6" t="s">
        <v>1573</v>
      </c>
      <c r="J6300" s="8">
        <v>3727489</v>
      </c>
    </row>
    <row r="6301" spans="1:10" ht="20.100000000000001" customHeight="1" x14ac:dyDescent="0.25">
      <c r="A6301" s="5" t="s">
        <v>1574</v>
      </c>
      <c r="C6301" s="11" t="s">
        <v>9</v>
      </c>
      <c r="D6301" s="11" t="s">
        <v>11</v>
      </c>
      <c r="E6301" s="11" t="s">
        <v>4932</v>
      </c>
      <c r="F6301" s="11" t="s">
        <v>12</v>
      </c>
      <c r="G6301" s="131" t="s">
        <v>1575</v>
      </c>
      <c r="H6301" s="131"/>
      <c r="J6301" s="7">
        <v>627489</v>
      </c>
    </row>
    <row r="6302" spans="1:10" ht="20.100000000000001" customHeight="1" x14ac:dyDescent="0.25">
      <c r="A6302" s="5" t="s">
        <v>1580</v>
      </c>
      <c r="C6302" s="11" t="s">
        <v>9</v>
      </c>
      <c r="D6302" s="11" t="s">
        <v>11</v>
      </c>
      <c r="E6302" s="11" t="s">
        <v>4932</v>
      </c>
      <c r="F6302" s="11" t="s">
        <v>12</v>
      </c>
      <c r="G6302" s="131" t="s">
        <v>1581</v>
      </c>
      <c r="H6302" s="131"/>
      <c r="J6302" s="7">
        <v>3100000</v>
      </c>
    </row>
    <row r="6303" spans="1:10" ht="20.100000000000001" customHeight="1" x14ac:dyDescent="0.25">
      <c r="A6303" s="6" t="s">
        <v>1714</v>
      </c>
      <c r="B6303" s="6" t="s">
        <v>1715</v>
      </c>
      <c r="J6303" s="10">
        <v>1000000</v>
      </c>
    </row>
    <row r="6304" spans="1:10" ht="20.100000000000001" customHeight="1" x14ac:dyDescent="0.25">
      <c r="A6304" s="6" t="s">
        <v>1716</v>
      </c>
      <c r="B6304" s="6" t="s">
        <v>1717</v>
      </c>
      <c r="J6304" s="9">
        <v>1000000</v>
      </c>
    </row>
    <row r="6305" spans="1:10" ht="20.100000000000001" customHeight="1" x14ac:dyDescent="0.25">
      <c r="A6305" s="5" t="s">
        <v>1724</v>
      </c>
      <c r="C6305" s="11" t="s">
        <v>16</v>
      </c>
      <c r="D6305" s="11" t="s">
        <v>53</v>
      </c>
      <c r="E6305" s="11" t="s">
        <v>4932</v>
      </c>
      <c r="F6305" s="11" t="s">
        <v>12</v>
      </c>
      <c r="G6305" s="131" t="s">
        <v>7146</v>
      </c>
      <c r="H6305" s="131"/>
      <c r="J6305" s="7">
        <v>1000000</v>
      </c>
    </row>
    <row r="6306" spans="1:10" ht="20.100000000000001" customHeight="1" x14ac:dyDescent="0.25">
      <c r="A6306" s="6" t="s">
        <v>1759</v>
      </c>
      <c r="B6306" s="6" t="s">
        <v>1760</v>
      </c>
      <c r="J6306" s="10">
        <v>14291404</v>
      </c>
    </row>
    <row r="6307" spans="1:10" ht="20.100000000000001" customHeight="1" x14ac:dyDescent="0.25">
      <c r="A6307" s="6" t="s">
        <v>1761</v>
      </c>
      <c r="B6307" s="6" t="s">
        <v>1762</v>
      </c>
      <c r="J6307" s="12">
        <v>6291404</v>
      </c>
    </row>
    <row r="6308" spans="1:10" ht="20.100000000000001" customHeight="1" x14ac:dyDescent="0.25">
      <c r="A6308" s="6" t="s">
        <v>1767</v>
      </c>
      <c r="B6308" s="6" t="s">
        <v>7149</v>
      </c>
      <c r="J6308" s="9">
        <v>6291404</v>
      </c>
    </row>
    <row r="6309" spans="1:10" ht="20.100000000000001" customHeight="1" x14ac:dyDescent="0.25">
      <c r="A6309" s="5" t="s">
        <v>1767</v>
      </c>
      <c r="C6309" s="11" t="s">
        <v>9</v>
      </c>
      <c r="D6309" s="11" t="s">
        <v>41</v>
      </c>
      <c r="E6309" s="11" t="s">
        <v>4932</v>
      </c>
      <c r="F6309" s="11" t="s">
        <v>1881</v>
      </c>
      <c r="G6309" s="131" t="s">
        <v>21</v>
      </c>
      <c r="H6309" s="131"/>
      <c r="J6309" s="7">
        <v>4396403</v>
      </c>
    </row>
    <row r="6310" spans="1:10" ht="60" customHeight="1" x14ac:dyDescent="0.25">
      <c r="G6310" s="131" t="s">
        <v>4802</v>
      </c>
      <c r="H6310" s="131"/>
    </row>
    <row r="6311" spans="1:10" ht="20.100000000000001" customHeight="1" x14ac:dyDescent="0.25">
      <c r="G6311" s="131" t="s">
        <v>2101</v>
      </c>
      <c r="H6311" s="131"/>
    </row>
    <row r="6312" spans="1:10" ht="20.100000000000001" customHeight="1" x14ac:dyDescent="0.25">
      <c r="A6312" s="5" t="s">
        <v>1767</v>
      </c>
      <c r="C6312" s="11" t="s">
        <v>9</v>
      </c>
      <c r="D6312" s="11" t="s">
        <v>41</v>
      </c>
      <c r="E6312" s="11" t="s">
        <v>4932</v>
      </c>
      <c r="F6312" s="11" t="s">
        <v>1278</v>
      </c>
      <c r="G6312" s="131" t="s">
        <v>21</v>
      </c>
      <c r="H6312" s="131"/>
      <c r="J6312" s="7">
        <v>1895001</v>
      </c>
    </row>
    <row r="6313" spans="1:10" ht="60" customHeight="1" x14ac:dyDescent="0.25">
      <c r="G6313" s="131" t="s">
        <v>4803</v>
      </c>
      <c r="H6313" s="131"/>
    </row>
    <row r="6314" spans="1:10" ht="20.100000000000001" customHeight="1" x14ac:dyDescent="0.25">
      <c r="G6314" s="131" t="s">
        <v>2101</v>
      </c>
      <c r="H6314" s="131"/>
    </row>
    <row r="6315" spans="1:10" ht="20.100000000000001" customHeight="1" x14ac:dyDescent="0.25">
      <c r="A6315" s="6" t="s">
        <v>1784</v>
      </c>
      <c r="B6315" s="6" t="s">
        <v>1785</v>
      </c>
      <c r="J6315" s="8">
        <v>8000000</v>
      </c>
    </row>
    <row r="6316" spans="1:10" ht="20.100000000000001" customHeight="1" x14ac:dyDescent="0.25">
      <c r="A6316" s="5" t="s">
        <v>1792</v>
      </c>
      <c r="C6316" s="11" t="s">
        <v>9</v>
      </c>
      <c r="D6316" s="11" t="s">
        <v>59</v>
      </c>
      <c r="E6316" s="11" t="s">
        <v>4932</v>
      </c>
      <c r="F6316" s="11" t="s">
        <v>12</v>
      </c>
      <c r="G6316" s="131" t="s">
        <v>7156</v>
      </c>
      <c r="H6316" s="131"/>
      <c r="J6316" s="7">
        <v>8000000</v>
      </c>
    </row>
    <row r="6317" spans="1:10" ht="30" customHeight="1" x14ac:dyDescent="0.25">
      <c r="G6317" s="131" t="s">
        <v>4354</v>
      </c>
      <c r="H6317" s="131"/>
    </row>
    <row r="6320" spans="1:10" x14ac:dyDescent="0.25">
      <c r="A6320" s="117" t="s">
        <v>4943</v>
      </c>
      <c r="B6320" s="88"/>
      <c r="C6320" s="88"/>
      <c r="D6320" s="88"/>
      <c r="E6320" s="88"/>
      <c r="F6320" s="88"/>
      <c r="G6320" s="88"/>
      <c r="H6320" s="88"/>
    </row>
    <row r="6322" spans="1:10" x14ac:dyDescent="0.25">
      <c r="A6322" s="132" t="s">
        <v>2092</v>
      </c>
      <c r="B6322" s="132"/>
      <c r="C6322" s="132"/>
      <c r="D6322" s="132"/>
      <c r="E6322" s="132"/>
      <c r="F6322" s="132"/>
      <c r="G6322" s="132"/>
      <c r="H6322" s="132"/>
      <c r="I6322" s="132"/>
      <c r="J6322" s="132"/>
    </row>
    <row r="6324" spans="1:10" x14ac:dyDescent="0.25">
      <c r="D6324" s="6" t="s">
        <v>2140</v>
      </c>
      <c r="E6324" s="6" t="s">
        <v>2100</v>
      </c>
    </row>
    <row r="6325" spans="1:10" ht="15.75" thickBot="1" x14ac:dyDescent="0.3">
      <c r="F6325" s="6" t="s">
        <v>2103</v>
      </c>
      <c r="J6325" s="14">
        <v>14024535400</v>
      </c>
    </row>
    <row r="6326" spans="1:10" x14ac:dyDescent="0.25">
      <c r="D6326" s="5" t="s">
        <v>9</v>
      </c>
      <c r="E6326" s="5" t="s">
        <v>2139</v>
      </c>
      <c r="J6326" s="7">
        <v>11980707331</v>
      </c>
    </row>
    <row r="6327" spans="1:10" x14ac:dyDescent="0.25">
      <c r="D6327" s="5" t="s">
        <v>16</v>
      </c>
      <c r="E6327" s="5" t="s">
        <v>2145</v>
      </c>
      <c r="J6327" s="7">
        <v>2043828069</v>
      </c>
    </row>
    <row r="6330" spans="1:10" x14ac:dyDescent="0.25">
      <c r="A6330" s="132" t="s">
        <v>2091</v>
      </c>
      <c r="B6330" s="132"/>
      <c r="C6330" s="132"/>
      <c r="D6330" s="132"/>
      <c r="E6330" s="132"/>
      <c r="F6330" s="132"/>
      <c r="G6330" s="132"/>
      <c r="H6330" s="132"/>
      <c r="I6330" s="132"/>
      <c r="J6330" s="132"/>
    </row>
    <row r="6331" spans="1:10" x14ac:dyDescent="0.25">
      <c r="A6331" s="86" t="s">
        <v>2097</v>
      </c>
      <c r="C6331" s="86" t="s">
        <v>2098</v>
      </c>
      <c r="D6331" s="86" t="s">
        <v>3</v>
      </c>
      <c r="E6331" s="86" t="s">
        <v>2099</v>
      </c>
      <c r="F6331" s="86" t="s">
        <v>1880</v>
      </c>
      <c r="G6331" s="6" t="s">
        <v>2100</v>
      </c>
      <c r="J6331" s="86" t="s">
        <v>8713</v>
      </c>
    </row>
    <row r="6333" spans="1:10" ht="15.75" thickBot="1" x14ac:dyDescent="0.3">
      <c r="G6333" s="13" t="s">
        <v>2103</v>
      </c>
      <c r="J6333" s="14">
        <v>14024535400</v>
      </c>
    </row>
    <row r="6334" spans="1:10" ht="20.100000000000001" customHeight="1" x14ac:dyDescent="0.25">
      <c r="A6334" s="6" t="s">
        <v>1232</v>
      </c>
      <c r="B6334" s="6" t="s">
        <v>1233</v>
      </c>
      <c r="J6334" s="10">
        <v>11213310413</v>
      </c>
    </row>
    <row r="6335" spans="1:10" ht="20.100000000000001" customHeight="1" x14ac:dyDescent="0.25">
      <c r="A6335" s="6" t="s">
        <v>9</v>
      </c>
      <c r="B6335" s="6" t="s">
        <v>1237</v>
      </c>
      <c r="J6335" s="9">
        <v>3826910711</v>
      </c>
    </row>
    <row r="6336" spans="1:10" ht="20.100000000000001" customHeight="1" x14ac:dyDescent="0.25">
      <c r="A6336" s="5" t="s">
        <v>1240</v>
      </c>
      <c r="C6336" s="11" t="s">
        <v>9</v>
      </c>
      <c r="D6336" s="11" t="s">
        <v>10</v>
      </c>
      <c r="E6336" s="11" t="s">
        <v>4932</v>
      </c>
      <c r="F6336" s="11" t="s">
        <v>12</v>
      </c>
      <c r="G6336" s="131" t="s">
        <v>7116</v>
      </c>
      <c r="H6336" s="131"/>
      <c r="J6336" s="7">
        <v>3826910711</v>
      </c>
    </row>
    <row r="6337" spans="1:10" ht="20.100000000000001" customHeight="1" x14ac:dyDescent="0.25">
      <c r="A6337" s="6" t="s">
        <v>1257</v>
      </c>
      <c r="B6337" s="6" t="s">
        <v>1258</v>
      </c>
      <c r="J6337" s="8">
        <v>4000000</v>
      </c>
    </row>
    <row r="6338" spans="1:10" ht="20.100000000000001" customHeight="1" x14ac:dyDescent="0.25">
      <c r="A6338" s="5" t="s">
        <v>1261</v>
      </c>
      <c r="C6338" s="11" t="s">
        <v>9</v>
      </c>
      <c r="D6338" s="11" t="s">
        <v>10</v>
      </c>
      <c r="E6338" s="11" t="s">
        <v>4932</v>
      </c>
      <c r="F6338" s="11" t="s">
        <v>12</v>
      </c>
      <c r="G6338" s="131" t="s">
        <v>13</v>
      </c>
      <c r="H6338" s="131"/>
      <c r="J6338" s="7">
        <v>1000000</v>
      </c>
    </row>
    <row r="6339" spans="1:10" ht="20.100000000000001" customHeight="1" x14ac:dyDescent="0.25">
      <c r="A6339" s="5" t="s">
        <v>1265</v>
      </c>
      <c r="C6339" s="11" t="s">
        <v>9</v>
      </c>
      <c r="D6339" s="11" t="s">
        <v>10</v>
      </c>
      <c r="E6339" s="11" t="s">
        <v>4932</v>
      </c>
      <c r="F6339" s="11" t="s">
        <v>12</v>
      </c>
      <c r="G6339" s="131" t="s">
        <v>14</v>
      </c>
      <c r="H6339" s="131"/>
      <c r="J6339" s="7">
        <v>3000000</v>
      </c>
    </row>
    <row r="6340" spans="1:10" ht="20.100000000000001" customHeight="1" x14ac:dyDescent="0.25">
      <c r="A6340" s="6" t="s">
        <v>1279</v>
      </c>
      <c r="B6340" s="6" t="s">
        <v>1280</v>
      </c>
      <c r="J6340" s="8">
        <v>5429133389</v>
      </c>
    </row>
    <row r="6341" spans="1:10" ht="20.100000000000001" customHeight="1" x14ac:dyDescent="0.25">
      <c r="A6341" s="5" t="s">
        <v>1282</v>
      </c>
      <c r="C6341" s="11" t="s">
        <v>9</v>
      </c>
      <c r="D6341" s="11" t="s">
        <v>10</v>
      </c>
      <c r="E6341" s="11" t="s">
        <v>4932</v>
      </c>
      <c r="F6341" s="11" t="s">
        <v>12</v>
      </c>
      <c r="G6341" s="131" t="s">
        <v>1283</v>
      </c>
      <c r="H6341" s="131"/>
      <c r="J6341" s="7">
        <v>1838238165</v>
      </c>
    </row>
    <row r="6342" spans="1:10" ht="20.100000000000001" customHeight="1" x14ac:dyDescent="0.25">
      <c r="A6342" s="5" t="s">
        <v>1286</v>
      </c>
      <c r="C6342" s="11" t="s">
        <v>9</v>
      </c>
      <c r="D6342" s="11" t="s">
        <v>10</v>
      </c>
      <c r="E6342" s="11" t="s">
        <v>4932</v>
      </c>
      <c r="F6342" s="11" t="s">
        <v>12</v>
      </c>
      <c r="G6342" s="131" t="s">
        <v>1287</v>
      </c>
      <c r="H6342" s="131"/>
      <c r="J6342" s="7">
        <v>1602657495</v>
      </c>
    </row>
    <row r="6343" spans="1:10" ht="20.100000000000001" customHeight="1" x14ac:dyDescent="0.25">
      <c r="A6343" s="5" t="s">
        <v>1290</v>
      </c>
      <c r="C6343" s="11" t="s">
        <v>16</v>
      </c>
      <c r="D6343" s="11" t="s">
        <v>10</v>
      </c>
      <c r="E6343" s="11" t="s">
        <v>4932</v>
      </c>
      <c r="F6343" s="11" t="s">
        <v>12</v>
      </c>
      <c r="G6343" s="131" t="s">
        <v>17</v>
      </c>
      <c r="H6343" s="131"/>
      <c r="J6343" s="7">
        <v>712048069</v>
      </c>
    </row>
    <row r="6344" spans="1:10" ht="20.100000000000001" customHeight="1" x14ac:dyDescent="0.25">
      <c r="A6344" s="5" t="s">
        <v>1293</v>
      </c>
      <c r="C6344" s="11" t="s">
        <v>9</v>
      </c>
      <c r="D6344" s="11" t="s">
        <v>10</v>
      </c>
      <c r="E6344" s="11" t="s">
        <v>4932</v>
      </c>
      <c r="F6344" s="11" t="s">
        <v>12</v>
      </c>
      <c r="G6344" s="131" t="s">
        <v>18</v>
      </c>
      <c r="H6344" s="131"/>
      <c r="J6344" s="7">
        <v>592921031</v>
      </c>
    </row>
    <row r="6345" spans="1:10" ht="20.100000000000001" customHeight="1" x14ac:dyDescent="0.25">
      <c r="A6345" s="5" t="s">
        <v>1296</v>
      </c>
      <c r="C6345" s="11" t="s">
        <v>9</v>
      </c>
      <c r="D6345" s="11" t="s">
        <v>10</v>
      </c>
      <c r="E6345" s="11" t="s">
        <v>4932</v>
      </c>
      <c r="F6345" s="11" t="s">
        <v>12</v>
      </c>
      <c r="G6345" s="131" t="s">
        <v>19</v>
      </c>
      <c r="H6345" s="131"/>
      <c r="J6345" s="7">
        <v>683268629</v>
      </c>
    </row>
    <row r="6346" spans="1:10" ht="20.100000000000001" customHeight="1" x14ac:dyDescent="0.25">
      <c r="A6346" s="6" t="s">
        <v>1299</v>
      </c>
      <c r="B6346" s="6" t="s">
        <v>1300</v>
      </c>
      <c r="J6346" s="10">
        <v>833429613</v>
      </c>
    </row>
    <row r="6347" spans="1:10" ht="20.100000000000001" customHeight="1" x14ac:dyDescent="0.25">
      <c r="A6347" s="6" t="s">
        <v>1303</v>
      </c>
      <c r="B6347" s="6" t="s">
        <v>7118</v>
      </c>
      <c r="J6347" s="9">
        <v>790689633</v>
      </c>
    </row>
    <row r="6348" spans="1:10" ht="20.100000000000001" customHeight="1" x14ac:dyDescent="0.25">
      <c r="A6348" s="5" t="s">
        <v>1303</v>
      </c>
      <c r="C6348" s="11" t="s">
        <v>9</v>
      </c>
      <c r="D6348" s="11" t="s">
        <v>20</v>
      </c>
      <c r="E6348" s="11" t="s">
        <v>4932</v>
      </c>
      <c r="F6348" s="11" t="s">
        <v>1881</v>
      </c>
      <c r="G6348" s="131" t="s">
        <v>21</v>
      </c>
      <c r="H6348" s="131"/>
      <c r="J6348" s="7">
        <v>790689633</v>
      </c>
    </row>
    <row r="6349" spans="1:10" ht="60" customHeight="1" x14ac:dyDescent="0.25">
      <c r="G6349" s="131" t="s">
        <v>4797</v>
      </c>
      <c r="H6349" s="131"/>
    </row>
    <row r="6350" spans="1:10" ht="20.100000000000001" customHeight="1" x14ac:dyDescent="0.25">
      <c r="G6350" s="131" t="s">
        <v>2101</v>
      </c>
      <c r="H6350" s="131"/>
    </row>
    <row r="6351" spans="1:10" ht="20.100000000000001" customHeight="1" x14ac:dyDescent="0.25">
      <c r="A6351" s="6" t="s">
        <v>1316</v>
      </c>
      <c r="B6351" s="6" t="s">
        <v>7122</v>
      </c>
      <c r="J6351" s="8">
        <v>42739980</v>
      </c>
    </row>
    <row r="6352" spans="1:10" ht="20.100000000000001" customHeight="1" x14ac:dyDescent="0.25">
      <c r="A6352" s="5" t="s">
        <v>1316</v>
      </c>
      <c r="C6352" s="11" t="s">
        <v>9</v>
      </c>
      <c r="D6352" s="11" t="s">
        <v>20</v>
      </c>
      <c r="E6352" s="11" t="s">
        <v>4932</v>
      </c>
      <c r="F6352" s="11" t="s">
        <v>1881</v>
      </c>
      <c r="G6352" s="131" t="s">
        <v>23</v>
      </c>
      <c r="H6352" s="131"/>
      <c r="J6352" s="7">
        <v>42739980</v>
      </c>
    </row>
    <row r="6353" spans="1:10" ht="30" customHeight="1" x14ac:dyDescent="0.25">
      <c r="G6353" s="131" t="s">
        <v>4798</v>
      </c>
      <c r="H6353" s="131"/>
    </row>
    <row r="6354" spans="1:10" ht="20.100000000000001" customHeight="1" x14ac:dyDescent="0.25">
      <c r="G6354" s="131" t="s">
        <v>2102</v>
      </c>
      <c r="H6354" s="131"/>
    </row>
    <row r="6355" spans="1:10" ht="20.100000000000001" customHeight="1" x14ac:dyDescent="0.25">
      <c r="A6355" s="6" t="s">
        <v>1319</v>
      </c>
      <c r="B6355" s="6" t="s">
        <v>1320</v>
      </c>
      <c r="J6355" s="10">
        <v>1119836700</v>
      </c>
    </row>
    <row r="6356" spans="1:10" ht="20.100000000000001" customHeight="1" x14ac:dyDescent="0.25">
      <c r="A6356" s="6" t="s">
        <v>1322</v>
      </c>
      <c r="B6356" s="6" t="s">
        <v>7123</v>
      </c>
      <c r="J6356" s="9">
        <v>434238198</v>
      </c>
    </row>
    <row r="6357" spans="1:10" ht="20.100000000000001" customHeight="1" x14ac:dyDescent="0.25">
      <c r="A6357" s="5" t="s">
        <v>1322</v>
      </c>
      <c r="C6357" s="11" t="s">
        <v>9</v>
      </c>
      <c r="D6357" s="11" t="s">
        <v>20</v>
      </c>
      <c r="E6357" s="11" t="s">
        <v>4932</v>
      </c>
      <c r="F6357" s="11" t="s">
        <v>1881</v>
      </c>
      <c r="G6357" s="131" t="s">
        <v>21</v>
      </c>
      <c r="H6357" s="131"/>
      <c r="J6357" s="7">
        <v>434238198</v>
      </c>
    </row>
    <row r="6358" spans="1:10" ht="60" customHeight="1" x14ac:dyDescent="0.25">
      <c r="G6358" s="131" t="s">
        <v>4799</v>
      </c>
      <c r="H6358" s="131"/>
    </row>
    <row r="6359" spans="1:10" ht="20.100000000000001" customHeight="1" x14ac:dyDescent="0.25">
      <c r="G6359" s="131" t="s">
        <v>2101</v>
      </c>
      <c r="H6359" s="131"/>
    </row>
    <row r="6360" spans="1:10" ht="20.100000000000001" customHeight="1" x14ac:dyDescent="0.25">
      <c r="A6360" s="6" t="s">
        <v>1324</v>
      </c>
      <c r="B6360" s="6" t="s">
        <v>7124</v>
      </c>
      <c r="J6360" s="8">
        <v>128219940</v>
      </c>
    </row>
    <row r="6361" spans="1:10" ht="20.100000000000001" customHeight="1" x14ac:dyDescent="0.25">
      <c r="A6361" s="5" t="s">
        <v>1324</v>
      </c>
      <c r="C6361" s="11" t="s">
        <v>9</v>
      </c>
      <c r="D6361" s="11" t="s">
        <v>20</v>
      </c>
      <c r="E6361" s="11" t="s">
        <v>4932</v>
      </c>
      <c r="F6361" s="11" t="s">
        <v>1881</v>
      </c>
      <c r="G6361" s="131" t="s">
        <v>21</v>
      </c>
      <c r="H6361" s="131"/>
      <c r="J6361" s="7">
        <v>128219940</v>
      </c>
    </row>
    <row r="6362" spans="1:10" ht="45" customHeight="1" x14ac:dyDescent="0.25">
      <c r="G6362" s="131" t="s">
        <v>4800</v>
      </c>
      <c r="H6362" s="131"/>
    </row>
    <row r="6363" spans="1:10" ht="20.100000000000001" customHeight="1" x14ac:dyDescent="0.25">
      <c r="G6363" s="131" t="s">
        <v>2101</v>
      </c>
      <c r="H6363" s="131"/>
    </row>
    <row r="6364" spans="1:10" ht="20.100000000000001" customHeight="1" x14ac:dyDescent="0.25">
      <c r="A6364" s="6" t="s">
        <v>1326</v>
      </c>
      <c r="B6364" s="6" t="s">
        <v>7125</v>
      </c>
      <c r="J6364" s="8">
        <v>256439881</v>
      </c>
    </row>
    <row r="6365" spans="1:10" ht="20.100000000000001" customHeight="1" x14ac:dyDescent="0.25">
      <c r="A6365" s="5" t="s">
        <v>1326</v>
      </c>
      <c r="C6365" s="11" t="s">
        <v>9</v>
      </c>
      <c r="D6365" s="11" t="s">
        <v>20</v>
      </c>
      <c r="E6365" s="11" t="s">
        <v>4932</v>
      </c>
      <c r="F6365" s="11" t="s">
        <v>1881</v>
      </c>
      <c r="G6365" s="131" t="s">
        <v>21</v>
      </c>
      <c r="H6365" s="131"/>
      <c r="J6365" s="7">
        <v>256439881</v>
      </c>
    </row>
    <row r="6366" spans="1:10" ht="45" customHeight="1" x14ac:dyDescent="0.25">
      <c r="G6366" s="131" t="s">
        <v>4801</v>
      </c>
      <c r="H6366" s="131"/>
    </row>
    <row r="6367" spans="1:10" ht="20.100000000000001" customHeight="1" x14ac:dyDescent="0.25">
      <c r="G6367" s="131" t="s">
        <v>2101</v>
      </c>
      <c r="H6367" s="131"/>
    </row>
    <row r="6368" spans="1:10" ht="20.100000000000001" customHeight="1" x14ac:dyDescent="0.25">
      <c r="A6368" s="6" t="s">
        <v>1331</v>
      </c>
      <c r="B6368" s="6" t="s">
        <v>1332</v>
      </c>
      <c r="J6368" s="8">
        <v>300938681</v>
      </c>
    </row>
    <row r="6369" spans="1:10" ht="30" customHeight="1" x14ac:dyDescent="0.25">
      <c r="A6369" s="5" t="s">
        <v>1331</v>
      </c>
      <c r="C6369" s="11" t="s">
        <v>9</v>
      </c>
      <c r="D6369" s="11" t="s">
        <v>20</v>
      </c>
      <c r="E6369" s="11" t="s">
        <v>4932</v>
      </c>
      <c r="F6369" s="11" t="s">
        <v>1881</v>
      </c>
      <c r="G6369" s="131" t="s">
        <v>519</v>
      </c>
      <c r="H6369" s="131"/>
      <c r="J6369" s="7">
        <v>300938681</v>
      </c>
    </row>
    <row r="6370" spans="1:10" ht="30" customHeight="1" x14ac:dyDescent="0.25">
      <c r="G6370" s="131" t="s">
        <v>4942</v>
      </c>
      <c r="H6370" s="131"/>
    </row>
    <row r="6371" spans="1:10" ht="20.100000000000001" customHeight="1" x14ac:dyDescent="0.25">
      <c r="G6371" s="131" t="s">
        <v>4934</v>
      </c>
      <c r="H6371" s="131"/>
    </row>
    <row r="6372" spans="1:10" ht="20.100000000000001" customHeight="1" x14ac:dyDescent="0.25">
      <c r="A6372" s="6" t="s">
        <v>1344</v>
      </c>
      <c r="B6372" s="6" t="s">
        <v>1345</v>
      </c>
      <c r="J6372" s="10">
        <v>929578960</v>
      </c>
    </row>
    <row r="6373" spans="1:10" ht="20.100000000000001" customHeight="1" x14ac:dyDescent="0.25">
      <c r="A6373" s="6" t="s">
        <v>1231</v>
      </c>
      <c r="B6373" s="6" t="s">
        <v>3252</v>
      </c>
      <c r="J6373" s="9">
        <v>1900000</v>
      </c>
    </row>
    <row r="6374" spans="1:10" ht="20.100000000000001" customHeight="1" x14ac:dyDescent="0.25">
      <c r="A6374" s="5" t="s">
        <v>1351</v>
      </c>
      <c r="C6374" s="11" t="s">
        <v>9</v>
      </c>
      <c r="D6374" s="11" t="s">
        <v>11</v>
      </c>
      <c r="E6374" s="11" t="s">
        <v>4932</v>
      </c>
      <c r="F6374" s="11" t="s">
        <v>12</v>
      </c>
      <c r="G6374" s="131" t="s">
        <v>31</v>
      </c>
      <c r="H6374" s="131"/>
      <c r="J6374" s="7">
        <v>1900000</v>
      </c>
    </row>
    <row r="6375" spans="1:10" ht="20.100000000000001" customHeight="1" x14ac:dyDescent="0.25">
      <c r="A6375" s="6" t="s">
        <v>1249</v>
      </c>
      <c r="B6375" s="6" t="s">
        <v>1373</v>
      </c>
      <c r="J6375" s="8">
        <v>8388584</v>
      </c>
    </row>
    <row r="6376" spans="1:10" ht="20.100000000000001" customHeight="1" x14ac:dyDescent="0.25">
      <c r="A6376" s="5" t="s">
        <v>1376</v>
      </c>
      <c r="C6376" s="11" t="s">
        <v>9</v>
      </c>
      <c r="D6376" s="11" t="s">
        <v>11</v>
      </c>
      <c r="E6376" s="11" t="s">
        <v>4932</v>
      </c>
      <c r="F6376" s="11" t="s">
        <v>12</v>
      </c>
      <c r="G6376" s="131" t="s">
        <v>3480</v>
      </c>
      <c r="H6376" s="131"/>
      <c r="J6376" s="7">
        <v>1208084</v>
      </c>
    </row>
    <row r="6377" spans="1:10" ht="20.100000000000001" customHeight="1" x14ac:dyDescent="0.25">
      <c r="A6377" s="5" t="s">
        <v>1378</v>
      </c>
      <c r="C6377" s="11" t="s">
        <v>9</v>
      </c>
      <c r="D6377" s="11" t="s">
        <v>11</v>
      </c>
      <c r="E6377" s="11" t="s">
        <v>4932</v>
      </c>
      <c r="F6377" s="11" t="s">
        <v>12</v>
      </c>
      <c r="G6377" s="131" t="s">
        <v>106</v>
      </c>
      <c r="H6377" s="131"/>
      <c r="J6377" s="7">
        <v>1500000</v>
      </c>
    </row>
    <row r="6378" spans="1:10" ht="20.100000000000001" customHeight="1" x14ac:dyDescent="0.25">
      <c r="A6378" s="5" t="s">
        <v>1380</v>
      </c>
      <c r="C6378" s="11" t="s">
        <v>9</v>
      </c>
      <c r="D6378" s="11" t="s">
        <v>11</v>
      </c>
      <c r="E6378" s="11" t="s">
        <v>4932</v>
      </c>
      <c r="F6378" s="11" t="s">
        <v>12</v>
      </c>
      <c r="G6378" s="131" t="s">
        <v>1381</v>
      </c>
      <c r="H6378" s="131"/>
      <c r="J6378" s="7">
        <v>5358000</v>
      </c>
    </row>
    <row r="6379" spans="1:10" ht="20.100000000000001" customHeight="1" x14ac:dyDescent="0.25">
      <c r="A6379" s="5" t="s">
        <v>1384</v>
      </c>
      <c r="C6379" s="11" t="s">
        <v>9</v>
      </c>
      <c r="D6379" s="11" t="s">
        <v>11</v>
      </c>
      <c r="E6379" s="11" t="s">
        <v>4932</v>
      </c>
      <c r="F6379" s="11" t="s">
        <v>12</v>
      </c>
      <c r="G6379" s="131" t="s">
        <v>35</v>
      </c>
      <c r="H6379" s="131"/>
      <c r="J6379" s="7">
        <v>322500</v>
      </c>
    </row>
    <row r="6380" spans="1:10" ht="20.100000000000001" customHeight="1" x14ac:dyDescent="0.25">
      <c r="A6380" s="6" t="s">
        <v>1393</v>
      </c>
      <c r="B6380" s="6" t="s">
        <v>1394</v>
      </c>
      <c r="J6380" s="8">
        <v>304615470</v>
      </c>
    </row>
    <row r="6381" spans="1:10" ht="20.100000000000001" customHeight="1" x14ac:dyDescent="0.25">
      <c r="A6381" s="5" t="s">
        <v>1411</v>
      </c>
      <c r="C6381" s="11" t="s">
        <v>9</v>
      </c>
      <c r="D6381" s="11" t="s">
        <v>11</v>
      </c>
      <c r="E6381" s="11" t="s">
        <v>4932</v>
      </c>
      <c r="F6381" s="11" t="s">
        <v>12</v>
      </c>
      <c r="G6381" s="131" t="s">
        <v>3478</v>
      </c>
      <c r="H6381" s="131"/>
      <c r="J6381" s="7">
        <v>300897896</v>
      </c>
    </row>
    <row r="6382" spans="1:10" ht="60" customHeight="1" x14ac:dyDescent="0.25">
      <c r="G6382" s="131" t="s">
        <v>4357</v>
      </c>
      <c r="H6382" s="131"/>
    </row>
    <row r="6383" spans="1:10" ht="20.100000000000001" customHeight="1" x14ac:dyDescent="0.25">
      <c r="A6383" s="5" t="s">
        <v>1413</v>
      </c>
      <c r="C6383" s="11" t="s">
        <v>9</v>
      </c>
      <c r="D6383" s="11" t="s">
        <v>11</v>
      </c>
      <c r="E6383" s="11" t="s">
        <v>4932</v>
      </c>
      <c r="F6383" s="11" t="s">
        <v>12</v>
      </c>
      <c r="G6383" s="131" t="s">
        <v>1414</v>
      </c>
      <c r="H6383" s="131"/>
      <c r="J6383" s="7">
        <v>3717574</v>
      </c>
    </row>
    <row r="6384" spans="1:10" ht="30" customHeight="1" x14ac:dyDescent="0.25">
      <c r="G6384" s="131" t="s">
        <v>4358</v>
      </c>
      <c r="H6384" s="131"/>
    </row>
    <row r="6385" spans="1:10" ht="20.100000000000001" customHeight="1" x14ac:dyDescent="0.25">
      <c r="A6385" s="6" t="s">
        <v>1416</v>
      </c>
      <c r="B6385" s="6" t="s">
        <v>1417</v>
      </c>
      <c r="J6385" s="8">
        <v>239516761</v>
      </c>
    </row>
    <row r="6386" spans="1:10" ht="20.100000000000001" customHeight="1" x14ac:dyDescent="0.25">
      <c r="A6386" s="5" t="s">
        <v>1419</v>
      </c>
      <c r="C6386" s="11" t="s">
        <v>9</v>
      </c>
      <c r="D6386" s="11" t="s">
        <v>11</v>
      </c>
      <c r="E6386" s="11" t="s">
        <v>4932</v>
      </c>
      <c r="F6386" s="11" t="s">
        <v>12</v>
      </c>
      <c r="G6386" s="131" t="s">
        <v>1420</v>
      </c>
      <c r="H6386" s="131"/>
      <c r="J6386" s="7">
        <v>2555765</v>
      </c>
    </row>
    <row r="6387" spans="1:10" ht="20.100000000000001" customHeight="1" x14ac:dyDescent="0.25">
      <c r="A6387" s="5" t="s">
        <v>1422</v>
      </c>
      <c r="C6387" s="11" t="s">
        <v>9</v>
      </c>
      <c r="D6387" s="11" t="s">
        <v>11</v>
      </c>
      <c r="E6387" s="11" t="s">
        <v>4932</v>
      </c>
      <c r="F6387" s="11" t="s">
        <v>12</v>
      </c>
      <c r="G6387" s="131" t="s">
        <v>1423</v>
      </c>
      <c r="H6387" s="131"/>
      <c r="J6387" s="7">
        <v>236960996</v>
      </c>
    </row>
    <row r="6388" spans="1:10" ht="20.100000000000001" customHeight="1" x14ac:dyDescent="0.25">
      <c r="A6388" s="6" t="s">
        <v>1439</v>
      </c>
      <c r="B6388" s="6" t="s">
        <v>1440</v>
      </c>
      <c r="J6388" s="8">
        <v>28450000</v>
      </c>
    </row>
    <row r="6389" spans="1:10" ht="20.100000000000001" customHeight="1" x14ac:dyDescent="0.25">
      <c r="A6389" s="5" t="s">
        <v>1441</v>
      </c>
      <c r="C6389" s="11" t="s">
        <v>9</v>
      </c>
      <c r="D6389" s="11" t="s">
        <v>11</v>
      </c>
      <c r="E6389" s="11" t="s">
        <v>4932</v>
      </c>
      <c r="F6389" s="11" t="s">
        <v>12</v>
      </c>
      <c r="G6389" s="131" t="s">
        <v>1442</v>
      </c>
      <c r="H6389" s="131"/>
      <c r="J6389" s="7">
        <v>28450000</v>
      </c>
    </row>
    <row r="6390" spans="1:10" ht="75" customHeight="1" x14ac:dyDescent="0.25">
      <c r="G6390" s="131" t="s">
        <v>7257</v>
      </c>
      <c r="H6390" s="131"/>
    </row>
    <row r="6391" spans="1:10" ht="20.100000000000001" customHeight="1" x14ac:dyDescent="0.25">
      <c r="A6391" s="6" t="s">
        <v>1449</v>
      </c>
      <c r="B6391" s="6" t="s">
        <v>1450</v>
      </c>
      <c r="J6391" s="8">
        <v>346167145</v>
      </c>
    </row>
    <row r="6392" spans="1:10" ht="20.100000000000001" customHeight="1" x14ac:dyDescent="0.25">
      <c r="A6392" s="5" t="s">
        <v>1453</v>
      </c>
      <c r="C6392" s="11" t="s">
        <v>9</v>
      </c>
      <c r="D6392" s="11" t="s">
        <v>11</v>
      </c>
      <c r="E6392" s="11" t="s">
        <v>4932</v>
      </c>
      <c r="F6392" s="11" t="s">
        <v>12</v>
      </c>
      <c r="G6392" s="131" t="s">
        <v>39</v>
      </c>
      <c r="H6392" s="131"/>
      <c r="J6392" s="7">
        <v>144567947</v>
      </c>
    </row>
    <row r="6393" spans="1:10" ht="20.100000000000001" customHeight="1" x14ac:dyDescent="0.25">
      <c r="A6393" s="5" t="s">
        <v>1463</v>
      </c>
      <c r="C6393" s="11" t="s">
        <v>9</v>
      </c>
      <c r="D6393" s="11" t="s">
        <v>11</v>
      </c>
      <c r="E6393" s="11" t="s">
        <v>4932</v>
      </c>
      <c r="F6393" s="11" t="s">
        <v>12</v>
      </c>
      <c r="G6393" s="131" t="s">
        <v>1464</v>
      </c>
      <c r="H6393" s="131"/>
      <c r="J6393" s="7">
        <v>189637374</v>
      </c>
    </row>
    <row r="6394" spans="1:10" ht="20.100000000000001" customHeight="1" x14ac:dyDescent="0.25">
      <c r="A6394" s="5" t="s">
        <v>1466</v>
      </c>
      <c r="C6394" s="11" t="s">
        <v>9</v>
      </c>
      <c r="D6394" s="11" t="s">
        <v>11</v>
      </c>
      <c r="E6394" s="11" t="s">
        <v>4932</v>
      </c>
      <c r="F6394" s="11" t="s">
        <v>12</v>
      </c>
      <c r="G6394" s="131" t="s">
        <v>1467</v>
      </c>
      <c r="H6394" s="131"/>
      <c r="J6394" s="7">
        <v>2100000</v>
      </c>
    </row>
    <row r="6395" spans="1:10" ht="30" customHeight="1" x14ac:dyDescent="0.25">
      <c r="A6395" s="5" t="s">
        <v>1469</v>
      </c>
      <c r="C6395" s="11" t="s">
        <v>9</v>
      </c>
      <c r="D6395" s="11" t="s">
        <v>11</v>
      </c>
      <c r="E6395" s="11" t="s">
        <v>4932</v>
      </c>
      <c r="F6395" s="11" t="s">
        <v>12</v>
      </c>
      <c r="G6395" s="131" t="s">
        <v>7132</v>
      </c>
      <c r="H6395" s="131"/>
      <c r="J6395" s="7">
        <v>7131824</v>
      </c>
    </row>
    <row r="6396" spans="1:10" ht="30" customHeight="1" x14ac:dyDescent="0.25">
      <c r="A6396" s="5" t="s">
        <v>1471</v>
      </c>
      <c r="C6396" s="11" t="s">
        <v>9</v>
      </c>
      <c r="D6396" s="11" t="s">
        <v>11</v>
      </c>
      <c r="E6396" s="11" t="s">
        <v>4932</v>
      </c>
      <c r="F6396" s="11" t="s">
        <v>12</v>
      </c>
      <c r="G6396" s="131" t="s">
        <v>7133</v>
      </c>
      <c r="H6396" s="131"/>
      <c r="J6396" s="7">
        <v>2630000</v>
      </c>
    </row>
    <row r="6397" spans="1:10" ht="20.100000000000001" customHeight="1" x14ac:dyDescent="0.25">
      <c r="A6397" s="5" t="s">
        <v>1473</v>
      </c>
      <c r="C6397" s="11" t="s">
        <v>9</v>
      </c>
      <c r="D6397" s="11" t="s">
        <v>11</v>
      </c>
      <c r="E6397" s="11" t="s">
        <v>4932</v>
      </c>
      <c r="F6397" s="11" t="s">
        <v>12</v>
      </c>
      <c r="G6397" s="131" t="s">
        <v>1474</v>
      </c>
      <c r="H6397" s="131"/>
      <c r="J6397" s="7">
        <v>100000</v>
      </c>
    </row>
    <row r="6398" spans="1:10" ht="20.100000000000001" customHeight="1" x14ac:dyDescent="0.25">
      <c r="A6398" s="6" t="s">
        <v>1490</v>
      </c>
      <c r="B6398" s="6" t="s">
        <v>1491</v>
      </c>
      <c r="J6398" s="8">
        <v>541000</v>
      </c>
    </row>
    <row r="6399" spans="1:10" ht="20.100000000000001" customHeight="1" x14ac:dyDescent="0.25">
      <c r="A6399" s="5" t="s">
        <v>1506</v>
      </c>
      <c r="C6399" s="11" t="s">
        <v>9</v>
      </c>
      <c r="D6399" s="11" t="s">
        <v>11</v>
      </c>
      <c r="E6399" s="11" t="s">
        <v>4932</v>
      </c>
      <c r="F6399" s="11" t="s">
        <v>12</v>
      </c>
      <c r="G6399" s="131" t="s">
        <v>403</v>
      </c>
      <c r="H6399" s="131"/>
      <c r="J6399" s="7">
        <v>541000</v>
      </c>
    </row>
    <row r="6400" spans="1:10" ht="30" customHeight="1" x14ac:dyDescent="0.25">
      <c r="G6400" s="131" t="s">
        <v>4359</v>
      </c>
      <c r="H6400" s="131"/>
    </row>
    <row r="6401" spans="1:10" ht="20.100000000000001" customHeight="1" x14ac:dyDescent="0.25">
      <c r="A6401" s="6" t="s">
        <v>1508</v>
      </c>
      <c r="B6401" s="6" t="s">
        <v>1509</v>
      </c>
      <c r="J6401" s="10">
        <v>410382260</v>
      </c>
    </row>
    <row r="6402" spans="1:10" ht="20.100000000000001" customHeight="1" x14ac:dyDescent="0.25">
      <c r="A6402" s="6" t="s">
        <v>1256</v>
      </c>
      <c r="B6402" s="6" t="s">
        <v>1511</v>
      </c>
      <c r="J6402" s="9">
        <v>281650081</v>
      </c>
    </row>
    <row r="6403" spans="1:10" ht="20.100000000000001" customHeight="1" x14ac:dyDescent="0.25">
      <c r="A6403" s="5" t="s">
        <v>1513</v>
      </c>
      <c r="C6403" s="11" t="s">
        <v>9</v>
      </c>
      <c r="D6403" s="11" t="s">
        <v>11</v>
      </c>
      <c r="E6403" s="11" t="s">
        <v>4932</v>
      </c>
      <c r="F6403" s="11" t="s">
        <v>12</v>
      </c>
      <c r="G6403" s="131" t="s">
        <v>45</v>
      </c>
      <c r="H6403" s="131"/>
      <c r="J6403" s="7">
        <v>257069363</v>
      </c>
    </row>
    <row r="6404" spans="1:10" ht="20.100000000000001" customHeight="1" x14ac:dyDescent="0.25">
      <c r="A6404" s="5" t="s">
        <v>1514</v>
      </c>
      <c r="C6404" s="11" t="s">
        <v>9</v>
      </c>
      <c r="D6404" s="11" t="s">
        <v>11</v>
      </c>
      <c r="E6404" s="11" t="s">
        <v>4932</v>
      </c>
      <c r="F6404" s="11" t="s">
        <v>12</v>
      </c>
      <c r="G6404" s="131" t="s">
        <v>1515</v>
      </c>
      <c r="H6404" s="131"/>
      <c r="J6404" s="7">
        <v>642488</v>
      </c>
    </row>
    <row r="6405" spans="1:10" ht="20.100000000000001" customHeight="1" x14ac:dyDescent="0.25">
      <c r="A6405" s="5" t="s">
        <v>1518</v>
      </c>
      <c r="C6405" s="11" t="s">
        <v>9</v>
      </c>
      <c r="D6405" s="11" t="s">
        <v>11</v>
      </c>
      <c r="E6405" s="11" t="s">
        <v>4932</v>
      </c>
      <c r="F6405" s="11" t="s">
        <v>12</v>
      </c>
      <c r="G6405" s="131" t="s">
        <v>7135</v>
      </c>
      <c r="H6405" s="131"/>
      <c r="J6405" s="7">
        <v>20888230</v>
      </c>
    </row>
    <row r="6406" spans="1:10" ht="20.100000000000001" customHeight="1" x14ac:dyDescent="0.25">
      <c r="A6406" s="5" t="s">
        <v>1520</v>
      </c>
      <c r="C6406" s="11" t="s">
        <v>9</v>
      </c>
      <c r="D6406" s="11" t="s">
        <v>11</v>
      </c>
      <c r="E6406" s="11" t="s">
        <v>4932</v>
      </c>
      <c r="F6406" s="11" t="s">
        <v>12</v>
      </c>
      <c r="G6406" s="131" t="s">
        <v>1521</v>
      </c>
      <c r="H6406" s="131"/>
      <c r="J6406" s="7">
        <v>3050000</v>
      </c>
    </row>
    <row r="6407" spans="1:10" ht="20.100000000000001" customHeight="1" x14ac:dyDescent="0.25">
      <c r="A6407" s="6" t="s">
        <v>1278</v>
      </c>
      <c r="B6407" s="6" t="s">
        <v>1524</v>
      </c>
      <c r="J6407" s="8">
        <v>31572952</v>
      </c>
    </row>
    <row r="6408" spans="1:10" ht="20.100000000000001" customHeight="1" x14ac:dyDescent="0.25">
      <c r="A6408" s="5" t="s">
        <v>1529</v>
      </c>
      <c r="C6408" s="11" t="s">
        <v>9</v>
      </c>
      <c r="D6408" s="11" t="s">
        <v>11</v>
      </c>
      <c r="E6408" s="11" t="s">
        <v>4932</v>
      </c>
      <c r="F6408" s="11" t="s">
        <v>12</v>
      </c>
      <c r="G6408" s="131" t="s">
        <v>46</v>
      </c>
      <c r="H6408" s="131"/>
      <c r="J6408" s="7">
        <v>28000000</v>
      </c>
    </row>
    <row r="6409" spans="1:10" ht="20.100000000000001" customHeight="1" x14ac:dyDescent="0.25">
      <c r="A6409" s="5" t="s">
        <v>1531</v>
      </c>
      <c r="C6409" s="11" t="s">
        <v>9</v>
      </c>
      <c r="D6409" s="11" t="s">
        <v>11</v>
      </c>
      <c r="E6409" s="11" t="s">
        <v>4932</v>
      </c>
      <c r="F6409" s="11" t="s">
        <v>12</v>
      </c>
      <c r="G6409" s="131" t="s">
        <v>47</v>
      </c>
      <c r="H6409" s="131"/>
      <c r="J6409" s="7">
        <v>3572952</v>
      </c>
    </row>
    <row r="6410" spans="1:10" ht="20.100000000000001" customHeight="1" x14ac:dyDescent="0.25">
      <c r="A6410" s="6" t="s">
        <v>1292</v>
      </c>
      <c r="B6410" s="6" t="s">
        <v>1535</v>
      </c>
      <c r="J6410" s="8">
        <v>9649634</v>
      </c>
    </row>
    <row r="6411" spans="1:10" ht="20.100000000000001" customHeight="1" x14ac:dyDescent="0.25">
      <c r="A6411" s="5" t="s">
        <v>1536</v>
      </c>
      <c r="C6411" s="11" t="s">
        <v>9</v>
      </c>
      <c r="D6411" s="11" t="s">
        <v>11</v>
      </c>
      <c r="E6411" s="11" t="s">
        <v>4932</v>
      </c>
      <c r="F6411" s="11" t="s">
        <v>12</v>
      </c>
      <c r="G6411" s="131" t="s">
        <v>1537</v>
      </c>
      <c r="H6411" s="131"/>
      <c r="J6411" s="7">
        <v>1857634</v>
      </c>
    </row>
    <row r="6412" spans="1:10" ht="20.100000000000001" customHeight="1" x14ac:dyDescent="0.25">
      <c r="A6412" s="5" t="s">
        <v>1539</v>
      </c>
      <c r="C6412" s="11" t="s">
        <v>9</v>
      </c>
      <c r="D6412" s="11" t="s">
        <v>11</v>
      </c>
      <c r="E6412" s="11" t="s">
        <v>4932</v>
      </c>
      <c r="F6412" s="11" t="s">
        <v>12</v>
      </c>
      <c r="G6412" s="131" t="s">
        <v>1540</v>
      </c>
      <c r="H6412" s="131"/>
      <c r="J6412" s="7">
        <v>250000</v>
      </c>
    </row>
    <row r="6413" spans="1:10" ht="20.100000000000001" customHeight="1" x14ac:dyDescent="0.25">
      <c r="A6413" s="5" t="s">
        <v>1542</v>
      </c>
      <c r="C6413" s="11" t="s">
        <v>9</v>
      </c>
      <c r="D6413" s="11" t="s">
        <v>11</v>
      </c>
      <c r="E6413" s="11" t="s">
        <v>4932</v>
      </c>
      <c r="F6413" s="11" t="s">
        <v>12</v>
      </c>
      <c r="G6413" s="131" t="s">
        <v>48</v>
      </c>
      <c r="H6413" s="131"/>
      <c r="J6413" s="7">
        <v>100000</v>
      </c>
    </row>
    <row r="6414" spans="1:10" ht="30" customHeight="1" x14ac:dyDescent="0.25">
      <c r="A6414" s="5" t="s">
        <v>1544</v>
      </c>
      <c r="C6414" s="11" t="s">
        <v>9</v>
      </c>
      <c r="D6414" s="11" t="s">
        <v>11</v>
      </c>
      <c r="E6414" s="11" t="s">
        <v>4932</v>
      </c>
      <c r="F6414" s="11" t="s">
        <v>12</v>
      </c>
      <c r="G6414" s="131" t="s">
        <v>1545</v>
      </c>
      <c r="H6414" s="131"/>
      <c r="J6414" s="7">
        <v>3042000</v>
      </c>
    </row>
    <row r="6415" spans="1:10" ht="20.100000000000001" customHeight="1" x14ac:dyDescent="0.25">
      <c r="A6415" s="5" t="s">
        <v>1547</v>
      </c>
      <c r="C6415" s="11" t="s">
        <v>9</v>
      </c>
      <c r="D6415" s="11" t="s">
        <v>11</v>
      </c>
      <c r="E6415" s="11" t="s">
        <v>4932</v>
      </c>
      <c r="F6415" s="11" t="s">
        <v>12</v>
      </c>
      <c r="G6415" s="131" t="s">
        <v>49</v>
      </c>
      <c r="H6415" s="131"/>
      <c r="J6415" s="7">
        <v>1000000</v>
      </c>
    </row>
    <row r="6416" spans="1:10" ht="20.100000000000001" customHeight="1" x14ac:dyDescent="0.25">
      <c r="A6416" s="5" t="s">
        <v>1549</v>
      </c>
      <c r="C6416" s="11" t="s">
        <v>9</v>
      </c>
      <c r="D6416" s="11" t="s">
        <v>11</v>
      </c>
      <c r="E6416" s="11" t="s">
        <v>4932</v>
      </c>
      <c r="F6416" s="11" t="s">
        <v>12</v>
      </c>
      <c r="G6416" s="131" t="s">
        <v>1550</v>
      </c>
      <c r="H6416" s="131"/>
      <c r="J6416" s="7">
        <v>3150000</v>
      </c>
    </row>
    <row r="6417" spans="1:10" ht="30" customHeight="1" x14ac:dyDescent="0.25">
      <c r="A6417" s="5" t="s">
        <v>1551</v>
      </c>
      <c r="C6417" s="11" t="s">
        <v>9</v>
      </c>
      <c r="D6417" s="11" t="s">
        <v>11</v>
      </c>
      <c r="E6417" s="11" t="s">
        <v>4932</v>
      </c>
      <c r="F6417" s="11" t="s">
        <v>12</v>
      </c>
      <c r="G6417" s="131" t="s">
        <v>7136</v>
      </c>
      <c r="H6417" s="131"/>
      <c r="J6417" s="7">
        <v>250000</v>
      </c>
    </row>
    <row r="6418" spans="1:10" ht="20.100000000000001" customHeight="1" x14ac:dyDescent="0.25">
      <c r="A6418" s="6" t="s">
        <v>1318</v>
      </c>
      <c r="B6418" s="6" t="s">
        <v>1553</v>
      </c>
      <c r="J6418" s="8">
        <v>42989908</v>
      </c>
    </row>
    <row r="6419" spans="1:10" ht="20.100000000000001" customHeight="1" x14ac:dyDescent="0.25">
      <c r="A6419" s="5" t="s">
        <v>1555</v>
      </c>
      <c r="C6419" s="11" t="s">
        <v>9</v>
      </c>
      <c r="D6419" s="11" t="s">
        <v>11</v>
      </c>
      <c r="E6419" s="11" t="s">
        <v>4932</v>
      </c>
      <c r="F6419" s="11" t="s">
        <v>12</v>
      </c>
      <c r="G6419" s="131" t="s">
        <v>50</v>
      </c>
      <c r="H6419" s="131"/>
      <c r="J6419" s="7">
        <v>1500000</v>
      </c>
    </row>
    <row r="6420" spans="1:10" ht="20.100000000000001" customHeight="1" x14ac:dyDescent="0.25">
      <c r="A6420" s="5" t="s">
        <v>1557</v>
      </c>
      <c r="C6420" s="11" t="s">
        <v>9</v>
      </c>
      <c r="D6420" s="11" t="s">
        <v>11</v>
      </c>
      <c r="E6420" s="11" t="s">
        <v>4932</v>
      </c>
      <c r="F6420" s="11" t="s">
        <v>12</v>
      </c>
      <c r="G6420" s="131" t="s">
        <v>51</v>
      </c>
      <c r="H6420" s="131"/>
      <c r="J6420" s="7">
        <v>41489908</v>
      </c>
    </row>
    <row r="6421" spans="1:10" ht="20.100000000000001" customHeight="1" x14ac:dyDescent="0.25">
      <c r="A6421" s="6" t="s">
        <v>1572</v>
      </c>
      <c r="B6421" s="6" t="s">
        <v>1573</v>
      </c>
      <c r="J6421" s="8">
        <v>44519685</v>
      </c>
    </row>
    <row r="6422" spans="1:10" ht="20.100000000000001" customHeight="1" x14ac:dyDescent="0.25">
      <c r="A6422" s="5" t="s">
        <v>1574</v>
      </c>
      <c r="C6422" s="11" t="s">
        <v>9</v>
      </c>
      <c r="D6422" s="11" t="s">
        <v>11</v>
      </c>
      <c r="E6422" s="11" t="s">
        <v>4932</v>
      </c>
      <c r="F6422" s="11" t="s">
        <v>12</v>
      </c>
      <c r="G6422" s="131" t="s">
        <v>1575</v>
      </c>
      <c r="H6422" s="131"/>
      <c r="J6422" s="7">
        <v>7994144</v>
      </c>
    </row>
    <row r="6423" spans="1:10" ht="20.100000000000001" customHeight="1" x14ac:dyDescent="0.25">
      <c r="A6423" s="5" t="s">
        <v>1580</v>
      </c>
      <c r="C6423" s="11" t="s">
        <v>9</v>
      </c>
      <c r="D6423" s="11" t="s">
        <v>11</v>
      </c>
      <c r="E6423" s="11" t="s">
        <v>4932</v>
      </c>
      <c r="F6423" s="11" t="s">
        <v>12</v>
      </c>
      <c r="G6423" s="131" t="s">
        <v>1581</v>
      </c>
      <c r="H6423" s="131"/>
      <c r="J6423" s="7">
        <v>15172760</v>
      </c>
    </row>
    <row r="6424" spans="1:10" ht="20.100000000000001" customHeight="1" x14ac:dyDescent="0.25">
      <c r="A6424" s="5" t="s">
        <v>1582</v>
      </c>
      <c r="C6424" s="11" t="s">
        <v>9</v>
      </c>
      <c r="D6424" s="11" t="s">
        <v>11</v>
      </c>
      <c r="E6424" s="11" t="s">
        <v>4932</v>
      </c>
      <c r="F6424" s="11" t="s">
        <v>12</v>
      </c>
      <c r="G6424" s="131" t="s">
        <v>52</v>
      </c>
      <c r="H6424" s="131"/>
      <c r="J6424" s="7">
        <v>13476473</v>
      </c>
    </row>
    <row r="6425" spans="1:10" ht="20.100000000000001" customHeight="1" x14ac:dyDescent="0.25">
      <c r="A6425" s="5" t="s">
        <v>1584</v>
      </c>
      <c r="C6425" s="11" t="s">
        <v>9</v>
      </c>
      <c r="D6425" s="11" t="s">
        <v>11</v>
      </c>
      <c r="E6425" s="11" t="s">
        <v>4932</v>
      </c>
      <c r="F6425" s="11" t="s">
        <v>12</v>
      </c>
      <c r="G6425" s="131" t="s">
        <v>1585</v>
      </c>
      <c r="H6425" s="131"/>
      <c r="J6425" s="7">
        <v>5456308</v>
      </c>
    </row>
    <row r="6426" spans="1:10" ht="20.100000000000001" customHeight="1" x14ac:dyDescent="0.25">
      <c r="A6426" s="5" t="s">
        <v>1587</v>
      </c>
      <c r="C6426" s="11" t="s">
        <v>9</v>
      </c>
      <c r="D6426" s="11" t="s">
        <v>11</v>
      </c>
      <c r="E6426" s="11" t="s">
        <v>4932</v>
      </c>
      <c r="F6426" s="11" t="s">
        <v>12</v>
      </c>
      <c r="G6426" s="131" t="s">
        <v>1588</v>
      </c>
      <c r="H6426" s="131"/>
      <c r="J6426" s="7">
        <v>100000</v>
      </c>
    </row>
    <row r="6427" spans="1:10" ht="20.100000000000001" customHeight="1" x14ac:dyDescent="0.25">
      <c r="A6427" s="5" t="s">
        <v>1590</v>
      </c>
      <c r="C6427" s="11" t="s">
        <v>9</v>
      </c>
      <c r="D6427" s="11" t="s">
        <v>11</v>
      </c>
      <c r="E6427" s="11" t="s">
        <v>4932</v>
      </c>
      <c r="F6427" s="11" t="s">
        <v>12</v>
      </c>
      <c r="G6427" s="131" t="s">
        <v>1591</v>
      </c>
      <c r="H6427" s="131"/>
      <c r="J6427" s="7">
        <v>1250000</v>
      </c>
    </row>
    <row r="6428" spans="1:10" ht="20.100000000000001" customHeight="1" x14ac:dyDescent="0.25">
      <c r="A6428" s="5" t="s">
        <v>1593</v>
      </c>
      <c r="C6428" s="11" t="s">
        <v>9</v>
      </c>
      <c r="D6428" s="11" t="s">
        <v>11</v>
      </c>
      <c r="E6428" s="11" t="s">
        <v>4932</v>
      </c>
      <c r="F6428" s="11" t="s">
        <v>12</v>
      </c>
      <c r="G6428" s="131" t="s">
        <v>1594</v>
      </c>
      <c r="H6428" s="131"/>
      <c r="J6428" s="7">
        <v>1070000</v>
      </c>
    </row>
    <row r="6429" spans="1:10" ht="20.100000000000001" customHeight="1" x14ac:dyDescent="0.25">
      <c r="A6429" s="6" t="s">
        <v>1714</v>
      </c>
      <c r="B6429" s="6" t="s">
        <v>1715</v>
      </c>
      <c r="J6429" s="10">
        <v>138280000</v>
      </c>
    </row>
    <row r="6430" spans="1:10" ht="20.100000000000001" customHeight="1" x14ac:dyDescent="0.25">
      <c r="A6430" s="6" t="s">
        <v>1716</v>
      </c>
      <c r="B6430" s="6" t="s">
        <v>1717</v>
      </c>
      <c r="J6430" s="9">
        <v>138280000</v>
      </c>
    </row>
    <row r="6431" spans="1:10" ht="20.100000000000001" customHeight="1" x14ac:dyDescent="0.25">
      <c r="A6431" s="5" t="s">
        <v>1718</v>
      </c>
      <c r="C6431" s="11" t="s">
        <v>16</v>
      </c>
      <c r="D6431" s="11" t="s">
        <v>53</v>
      </c>
      <c r="E6431" s="11" t="s">
        <v>4932</v>
      </c>
      <c r="F6431" s="11" t="s">
        <v>12</v>
      </c>
      <c r="G6431" s="131" t="s">
        <v>1719</v>
      </c>
      <c r="H6431" s="131"/>
      <c r="J6431" s="7">
        <v>2500000</v>
      </c>
    </row>
    <row r="6432" spans="1:10" ht="20.100000000000001" customHeight="1" x14ac:dyDescent="0.25">
      <c r="A6432" s="5" t="s">
        <v>1721</v>
      </c>
      <c r="C6432" s="11" t="s">
        <v>16</v>
      </c>
      <c r="D6432" s="11" t="s">
        <v>53</v>
      </c>
      <c r="E6432" s="11" t="s">
        <v>4932</v>
      </c>
      <c r="F6432" s="11" t="s">
        <v>12</v>
      </c>
      <c r="G6432" s="131" t="s">
        <v>1722</v>
      </c>
      <c r="H6432" s="131"/>
      <c r="J6432" s="7">
        <v>21550000</v>
      </c>
    </row>
    <row r="6433" spans="1:10" ht="20.100000000000001" customHeight="1" x14ac:dyDescent="0.25">
      <c r="A6433" s="5" t="s">
        <v>1723</v>
      </c>
      <c r="C6433" s="11" t="s">
        <v>16</v>
      </c>
      <c r="D6433" s="11" t="s">
        <v>53</v>
      </c>
      <c r="E6433" s="11" t="s">
        <v>4932</v>
      </c>
      <c r="F6433" s="11" t="s">
        <v>12</v>
      </c>
      <c r="G6433" s="131" t="s">
        <v>55</v>
      </c>
      <c r="H6433" s="131"/>
      <c r="J6433" s="7">
        <v>82130000</v>
      </c>
    </row>
    <row r="6434" spans="1:10" ht="20.100000000000001" customHeight="1" x14ac:dyDescent="0.25">
      <c r="A6434" s="5" t="s">
        <v>1724</v>
      </c>
      <c r="C6434" s="11" t="s">
        <v>16</v>
      </c>
      <c r="D6434" s="11" t="s">
        <v>53</v>
      </c>
      <c r="E6434" s="11" t="s">
        <v>4932</v>
      </c>
      <c r="F6434" s="11" t="s">
        <v>12</v>
      </c>
      <c r="G6434" s="131" t="s">
        <v>7146</v>
      </c>
      <c r="H6434" s="131"/>
      <c r="J6434" s="7">
        <v>5250000</v>
      </c>
    </row>
    <row r="6435" spans="1:10" ht="20.100000000000001" customHeight="1" x14ac:dyDescent="0.25">
      <c r="A6435" s="5" t="s">
        <v>1729</v>
      </c>
      <c r="C6435" s="11" t="s">
        <v>16</v>
      </c>
      <c r="D6435" s="11" t="s">
        <v>53</v>
      </c>
      <c r="E6435" s="11" t="s">
        <v>4932</v>
      </c>
      <c r="F6435" s="11" t="s">
        <v>12</v>
      </c>
      <c r="G6435" s="131" t="s">
        <v>7147</v>
      </c>
      <c r="H6435" s="131"/>
      <c r="J6435" s="7">
        <v>26850000</v>
      </c>
    </row>
    <row r="6436" spans="1:10" ht="20.100000000000001" customHeight="1" x14ac:dyDescent="0.25">
      <c r="A6436" s="6" t="s">
        <v>1759</v>
      </c>
      <c r="B6436" s="6" t="s">
        <v>1760</v>
      </c>
      <c r="J6436" s="10">
        <v>128782667</v>
      </c>
    </row>
    <row r="6437" spans="1:10" ht="20.100000000000001" customHeight="1" x14ac:dyDescent="0.25">
      <c r="A6437" s="6" t="s">
        <v>1761</v>
      </c>
      <c r="B6437" s="6" t="s">
        <v>1762</v>
      </c>
      <c r="J6437" s="12">
        <v>70948367</v>
      </c>
    </row>
    <row r="6438" spans="1:10" ht="20.100000000000001" customHeight="1" x14ac:dyDescent="0.25">
      <c r="A6438" s="6" t="s">
        <v>1767</v>
      </c>
      <c r="B6438" s="6" t="s">
        <v>7149</v>
      </c>
      <c r="J6438" s="9">
        <v>70948367</v>
      </c>
    </row>
    <row r="6439" spans="1:10" ht="20.100000000000001" customHeight="1" x14ac:dyDescent="0.25">
      <c r="A6439" s="5" t="s">
        <v>1767</v>
      </c>
      <c r="C6439" s="11" t="s">
        <v>9</v>
      </c>
      <c r="D6439" s="11" t="s">
        <v>41</v>
      </c>
      <c r="E6439" s="11" t="s">
        <v>4932</v>
      </c>
      <c r="F6439" s="11" t="s">
        <v>1881</v>
      </c>
      <c r="G6439" s="131" t="s">
        <v>21</v>
      </c>
      <c r="H6439" s="131"/>
      <c r="J6439" s="7">
        <v>49578377</v>
      </c>
    </row>
    <row r="6440" spans="1:10" ht="60" customHeight="1" x14ac:dyDescent="0.25">
      <c r="G6440" s="131" t="s">
        <v>4802</v>
      </c>
      <c r="H6440" s="131"/>
    </row>
    <row r="6441" spans="1:10" ht="20.100000000000001" customHeight="1" x14ac:dyDescent="0.25">
      <c r="G6441" s="131" t="s">
        <v>2101</v>
      </c>
      <c r="H6441" s="131"/>
    </row>
    <row r="6442" spans="1:10" ht="20.100000000000001" customHeight="1" x14ac:dyDescent="0.25">
      <c r="A6442" s="5" t="s">
        <v>1767</v>
      </c>
      <c r="C6442" s="11" t="s">
        <v>9</v>
      </c>
      <c r="D6442" s="11" t="s">
        <v>41</v>
      </c>
      <c r="E6442" s="11" t="s">
        <v>4932</v>
      </c>
      <c r="F6442" s="11" t="s">
        <v>1278</v>
      </c>
      <c r="G6442" s="131" t="s">
        <v>21</v>
      </c>
      <c r="H6442" s="131"/>
      <c r="J6442" s="7">
        <v>21369990</v>
      </c>
    </row>
    <row r="6443" spans="1:10" ht="60" customHeight="1" x14ac:dyDescent="0.25">
      <c r="G6443" s="131" t="s">
        <v>4803</v>
      </c>
      <c r="H6443" s="131"/>
    </row>
    <row r="6444" spans="1:10" ht="20.100000000000001" customHeight="1" x14ac:dyDescent="0.25">
      <c r="G6444" s="131" t="s">
        <v>2101</v>
      </c>
      <c r="H6444" s="131"/>
    </row>
    <row r="6445" spans="1:10" ht="20.100000000000001" customHeight="1" x14ac:dyDescent="0.25">
      <c r="A6445" s="6" t="s">
        <v>1778</v>
      </c>
      <c r="B6445" s="6" t="s">
        <v>1779</v>
      </c>
      <c r="J6445" s="8">
        <v>3000000</v>
      </c>
    </row>
    <row r="6446" spans="1:10" ht="20.100000000000001" customHeight="1" x14ac:dyDescent="0.25">
      <c r="A6446" s="5" t="s">
        <v>1780</v>
      </c>
      <c r="C6446" s="11" t="s">
        <v>9</v>
      </c>
      <c r="D6446" s="11" t="s">
        <v>59</v>
      </c>
      <c r="E6446" s="11" t="s">
        <v>4932</v>
      </c>
      <c r="F6446" s="11" t="s">
        <v>12</v>
      </c>
      <c r="G6446" s="131" t="s">
        <v>77</v>
      </c>
      <c r="H6446" s="131"/>
      <c r="J6446" s="7">
        <v>3000000</v>
      </c>
    </row>
    <row r="6447" spans="1:10" ht="20.100000000000001" customHeight="1" x14ac:dyDescent="0.25">
      <c r="A6447" s="6" t="s">
        <v>1784</v>
      </c>
      <c r="B6447" s="6" t="s">
        <v>1785</v>
      </c>
      <c r="J6447" s="8">
        <v>31000000</v>
      </c>
    </row>
    <row r="6448" spans="1:10" ht="20.100000000000001" customHeight="1" x14ac:dyDescent="0.25">
      <c r="A6448" s="5" t="s">
        <v>1792</v>
      </c>
      <c r="C6448" s="11" t="s">
        <v>9</v>
      </c>
      <c r="D6448" s="11" t="s">
        <v>59</v>
      </c>
      <c r="E6448" s="11" t="s">
        <v>4932</v>
      </c>
      <c r="F6448" s="11" t="s">
        <v>12</v>
      </c>
      <c r="G6448" s="131" t="s">
        <v>7156</v>
      </c>
      <c r="H6448" s="131"/>
      <c r="J6448" s="7">
        <v>31000000</v>
      </c>
    </row>
    <row r="6449" spans="1:10" ht="30" customHeight="1" x14ac:dyDescent="0.25">
      <c r="G6449" s="131" t="s">
        <v>4354</v>
      </c>
      <c r="H6449" s="131"/>
    </row>
    <row r="6450" spans="1:10" ht="20.100000000000001" customHeight="1" x14ac:dyDescent="0.25">
      <c r="A6450" s="6" t="s">
        <v>1793</v>
      </c>
      <c r="B6450" s="6" t="s">
        <v>3410</v>
      </c>
      <c r="J6450" s="10">
        <v>23834300</v>
      </c>
    </row>
    <row r="6451" spans="1:10" ht="20.100000000000001" customHeight="1" x14ac:dyDescent="0.25">
      <c r="A6451" s="6" t="s">
        <v>1796</v>
      </c>
      <c r="B6451" s="6" t="s">
        <v>7157</v>
      </c>
      <c r="J6451" s="9">
        <v>23834300</v>
      </c>
    </row>
    <row r="6452" spans="1:10" ht="45" customHeight="1" x14ac:dyDescent="0.25">
      <c r="A6452" s="5" t="s">
        <v>1796</v>
      </c>
      <c r="C6452" s="11" t="s">
        <v>9</v>
      </c>
      <c r="D6452" s="11" t="s">
        <v>59</v>
      </c>
      <c r="E6452" s="11" t="s">
        <v>4932</v>
      </c>
      <c r="F6452" s="11" t="s">
        <v>1881</v>
      </c>
      <c r="G6452" s="131" t="s">
        <v>5991</v>
      </c>
      <c r="H6452" s="131"/>
      <c r="J6452" s="7">
        <v>23834300</v>
      </c>
    </row>
    <row r="6453" spans="1:10" ht="75" customHeight="1" x14ac:dyDescent="0.25">
      <c r="G6453" s="131" t="s">
        <v>7258</v>
      </c>
      <c r="H6453" s="131"/>
    </row>
    <row r="6454" spans="1:10" ht="20.100000000000001" customHeight="1" x14ac:dyDescent="0.25">
      <c r="G6454" s="131" t="s">
        <v>4945</v>
      </c>
      <c r="H6454" s="131"/>
    </row>
    <row r="6455" spans="1:10" ht="20.100000000000001" customHeight="1" x14ac:dyDescent="0.25">
      <c r="A6455" s="6" t="s">
        <v>1811</v>
      </c>
      <c r="B6455" s="6" t="s">
        <v>1812</v>
      </c>
      <c r="J6455" s="10">
        <v>1204201100</v>
      </c>
    </row>
    <row r="6456" spans="1:10" ht="20.100000000000001" customHeight="1" x14ac:dyDescent="0.25">
      <c r="A6456" s="6" t="s">
        <v>1825</v>
      </c>
      <c r="B6456" s="6" t="s">
        <v>3429</v>
      </c>
      <c r="J6456" s="12">
        <v>493500000</v>
      </c>
    </row>
    <row r="6457" spans="1:10" ht="20.100000000000001" customHeight="1" x14ac:dyDescent="0.25">
      <c r="A6457" s="6" t="s">
        <v>1826</v>
      </c>
      <c r="B6457" s="6" t="s">
        <v>1123</v>
      </c>
      <c r="J6457" s="9">
        <v>493500000</v>
      </c>
    </row>
    <row r="6458" spans="1:10" ht="20.100000000000001" customHeight="1" x14ac:dyDescent="0.25">
      <c r="A6458" s="5" t="s">
        <v>1826</v>
      </c>
      <c r="C6458" s="11" t="s">
        <v>16</v>
      </c>
      <c r="D6458" s="11" t="s">
        <v>4868</v>
      </c>
      <c r="E6458" s="11" t="s">
        <v>4932</v>
      </c>
      <c r="F6458" s="11" t="s">
        <v>1881</v>
      </c>
      <c r="G6458" s="131" t="s">
        <v>520</v>
      </c>
      <c r="H6458" s="131"/>
      <c r="J6458" s="7">
        <v>493500000</v>
      </c>
    </row>
    <row r="6459" spans="1:10" ht="75" customHeight="1" x14ac:dyDescent="0.25">
      <c r="G6459" s="131" t="s">
        <v>7259</v>
      </c>
      <c r="H6459" s="131"/>
    </row>
    <row r="6460" spans="1:10" ht="20.100000000000001" customHeight="1" x14ac:dyDescent="0.25">
      <c r="A6460" s="6" t="s">
        <v>1827</v>
      </c>
      <c r="B6460" s="6" t="s">
        <v>3431</v>
      </c>
      <c r="J6460" s="10">
        <v>710701100</v>
      </c>
    </row>
    <row r="6461" spans="1:10" ht="20.100000000000001" customHeight="1" x14ac:dyDescent="0.25">
      <c r="A6461" s="6" t="s">
        <v>1828</v>
      </c>
      <c r="B6461" s="6" t="s">
        <v>1829</v>
      </c>
      <c r="J6461" s="9">
        <v>600000000</v>
      </c>
    </row>
    <row r="6462" spans="1:10" ht="20.100000000000001" customHeight="1" x14ac:dyDescent="0.25">
      <c r="A6462" s="5" t="s">
        <v>1828</v>
      </c>
      <c r="C6462" s="11" t="s">
        <v>16</v>
      </c>
      <c r="D6462" s="11" t="s">
        <v>4868</v>
      </c>
      <c r="E6462" s="11" t="s">
        <v>4932</v>
      </c>
      <c r="F6462" s="11" t="s">
        <v>1336</v>
      </c>
      <c r="G6462" s="131" t="s">
        <v>5994</v>
      </c>
      <c r="H6462" s="131"/>
      <c r="J6462" s="7">
        <v>600000000</v>
      </c>
    </row>
    <row r="6463" spans="1:10" ht="75" customHeight="1" x14ac:dyDescent="0.25">
      <c r="G6463" s="131" t="s">
        <v>7260</v>
      </c>
      <c r="H6463" s="131"/>
    </row>
    <row r="6464" spans="1:10" ht="20.100000000000001" customHeight="1" x14ac:dyDescent="0.25">
      <c r="A6464" s="6" t="s">
        <v>1830</v>
      </c>
      <c r="B6464" s="6" t="s">
        <v>7162</v>
      </c>
      <c r="J6464" s="8">
        <v>110701100</v>
      </c>
    </row>
    <row r="6465" spans="1:10" ht="45" customHeight="1" x14ac:dyDescent="0.25">
      <c r="A6465" s="5" t="s">
        <v>1830</v>
      </c>
      <c r="C6465" s="11" t="s">
        <v>9</v>
      </c>
      <c r="D6465" s="11" t="s">
        <v>4868</v>
      </c>
      <c r="E6465" s="11" t="s">
        <v>4932</v>
      </c>
      <c r="F6465" s="11" t="s">
        <v>1911</v>
      </c>
      <c r="G6465" s="131" t="s">
        <v>5991</v>
      </c>
      <c r="H6465" s="131"/>
      <c r="J6465" s="7">
        <v>10701100</v>
      </c>
    </row>
    <row r="6466" spans="1:10" ht="75" customHeight="1" x14ac:dyDescent="0.25">
      <c r="G6466" s="131" t="s">
        <v>7261</v>
      </c>
      <c r="H6466" s="131"/>
    </row>
    <row r="6467" spans="1:10" ht="20.100000000000001" customHeight="1" x14ac:dyDescent="0.25">
      <c r="G6467" s="131" t="s">
        <v>4945</v>
      </c>
      <c r="H6467" s="131"/>
    </row>
    <row r="6468" spans="1:10" ht="45" customHeight="1" x14ac:dyDescent="0.25">
      <c r="A6468" s="5" t="s">
        <v>1830</v>
      </c>
      <c r="C6468" s="11" t="s">
        <v>16</v>
      </c>
      <c r="D6468" s="11" t="s">
        <v>4868</v>
      </c>
      <c r="E6468" s="11" t="s">
        <v>4944</v>
      </c>
      <c r="F6468" s="11" t="s">
        <v>1912</v>
      </c>
      <c r="G6468" s="131" t="s">
        <v>521</v>
      </c>
      <c r="H6468" s="131"/>
      <c r="J6468" s="7">
        <v>100000000</v>
      </c>
    </row>
    <row r="6469" spans="1:10" ht="75" customHeight="1" x14ac:dyDescent="0.25">
      <c r="G6469" s="131" t="s">
        <v>7262</v>
      </c>
      <c r="H6469" s="131"/>
    </row>
    <row r="6470" spans="1:10" ht="20.100000000000001" customHeight="1" x14ac:dyDescent="0.25">
      <c r="G6470" s="131" t="s">
        <v>4945</v>
      </c>
      <c r="H6470" s="131"/>
    </row>
    <row r="6473" spans="1:10" x14ac:dyDescent="0.25">
      <c r="A6473" s="117" t="s">
        <v>7263</v>
      </c>
      <c r="B6473" s="88"/>
      <c r="C6473" s="88"/>
      <c r="D6473" s="88"/>
      <c r="E6473" s="88"/>
      <c r="F6473" s="88"/>
      <c r="G6473" s="88"/>
      <c r="H6473" s="88"/>
    </row>
    <row r="6475" spans="1:10" x14ac:dyDescent="0.25">
      <c r="A6475" s="132" t="s">
        <v>2092</v>
      </c>
      <c r="B6475" s="132"/>
      <c r="C6475" s="132"/>
      <c r="D6475" s="132"/>
      <c r="E6475" s="132"/>
      <c r="F6475" s="132"/>
      <c r="G6475" s="132"/>
      <c r="H6475" s="132"/>
      <c r="I6475" s="132"/>
      <c r="J6475" s="132"/>
    </row>
    <row r="6477" spans="1:10" x14ac:dyDescent="0.25">
      <c r="D6477" s="6" t="s">
        <v>2140</v>
      </c>
      <c r="E6477" s="6" t="s">
        <v>2100</v>
      </c>
    </row>
    <row r="6478" spans="1:10" ht="15.75" thickBot="1" x14ac:dyDescent="0.3">
      <c r="F6478" s="6" t="s">
        <v>2103</v>
      </c>
      <c r="J6478" s="14">
        <v>67000000</v>
      </c>
    </row>
    <row r="6479" spans="1:10" x14ac:dyDescent="0.25">
      <c r="D6479" s="5" t="s">
        <v>9</v>
      </c>
      <c r="E6479" s="5" t="s">
        <v>2139</v>
      </c>
      <c r="J6479" s="7">
        <v>67000000</v>
      </c>
    </row>
    <row r="6482" spans="1:10" x14ac:dyDescent="0.25">
      <c r="A6482" s="132" t="s">
        <v>2091</v>
      </c>
      <c r="B6482" s="132"/>
      <c r="C6482" s="132"/>
      <c r="D6482" s="132"/>
      <c r="E6482" s="132"/>
      <c r="F6482" s="132"/>
      <c r="G6482" s="132"/>
      <c r="H6482" s="132"/>
      <c r="I6482" s="132"/>
      <c r="J6482" s="132"/>
    </row>
    <row r="6483" spans="1:10" x14ac:dyDescent="0.25">
      <c r="A6483" s="86" t="s">
        <v>2097</v>
      </c>
      <c r="C6483" s="86" t="s">
        <v>2098</v>
      </c>
      <c r="D6483" s="86" t="s">
        <v>3</v>
      </c>
      <c r="E6483" s="86" t="s">
        <v>2099</v>
      </c>
      <c r="F6483" s="86" t="s">
        <v>1880</v>
      </c>
      <c r="G6483" s="6" t="s">
        <v>2100</v>
      </c>
      <c r="J6483" s="86" t="s">
        <v>8713</v>
      </c>
    </row>
    <row r="6485" spans="1:10" ht="15.75" thickBot="1" x14ac:dyDescent="0.3">
      <c r="G6485" s="13" t="s">
        <v>2103</v>
      </c>
      <c r="J6485" s="14">
        <v>67000000</v>
      </c>
    </row>
    <row r="6486" spans="1:10" ht="20.100000000000001" customHeight="1" x14ac:dyDescent="0.25">
      <c r="A6486" s="6" t="s">
        <v>1344</v>
      </c>
      <c r="B6486" s="6" t="s">
        <v>1345</v>
      </c>
      <c r="J6486" s="10">
        <v>65800000</v>
      </c>
    </row>
    <row r="6487" spans="1:10" ht="20.100000000000001" customHeight="1" x14ac:dyDescent="0.25">
      <c r="A6487" s="6" t="s">
        <v>1393</v>
      </c>
      <c r="B6487" s="6" t="s">
        <v>1394</v>
      </c>
      <c r="J6487" s="9">
        <v>64020000</v>
      </c>
    </row>
    <row r="6488" spans="1:10" ht="20.100000000000001" customHeight="1" x14ac:dyDescent="0.25">
      <c r="A6488" s="5" t="s">
        <v>1402</v>
      </c>
      <c r="C6488" s="11" t="s">
        <v>9</v>
      </c>
      <c r="D6488" s="11" t="s">
        <v>4839</v>
      </c>
      <c r="E6488" s="11" t="s">
        <v>4932</v>
      </c>
      <c r="F6488" s="11" t="s">
        <v>12</v>
      </c>
      <c r="G6488" s="131" t="s">
        <v>1403</v>
      </c>
      <c r="H6488" s="131"/>
      <c r="J6488" s="7">
        <v>64020000</v>
      </c>
    </row>
    <row r="6489" spans="1:10" ht="75" customHeight="1" x14ac:dyDescent="0.25">
      <c r="G6489" s="131" t="s">
        <v>7264</v>
      </c>
      <c r="H6489" s="131"/>
    </row>
    <row r="6490" spans="1:10" ht="20.100000000000001" customHeight="1" x14ac:dyDescent="0.25">
      <c r="A6490" s="6" t="s">
        <v>1416</v>
      </c>
      <c r="B6490" s="6" t="s">
        <v>1417</v>
      </c>
      <c r="J6490" s="8">
        <v>1080000</v>
      </c>
    </row>
    <row r="6491" spans="1:10" ht="20.100000000000001" customHeight="1" x14ac:dyDescent="0.25">
      <c r="A6491" s="5" t="s">
        <v>1419</v>
      </c>
      <c r="C6491" s="11" t="s">
        <v>9</v>
      </c>
      <c r="D6491" s="11" t="s">
        <v>4839</v>
      </c>
      <c r="E6491" s="11" t="s">
        <v>4932</v>
      </c>
      <c r="F6491" s="11" t="s">
        <v>12</v>
      </c>
      <c r="G6491" s="131" t="s">
        <v>1420</v>
      </c>
      <c r="H6491" s="131"/>
      <c r="J6491" s="7">
        <v>1080000</v>
      </c>
    </row>
    <row r="6492" spans="1:10" ht="20.100000000000001" customHeight="1" x14ac:dyDescent="0.25">
      <c r="A6492" s="6" t="s">
        <v>1449</v>
      </c>
      <c r="B6492" s="6" t="s">
        <v>1450</v>
      </c>
      <c r="J6492" s="8">
        <v>700000</v>
      </c>
    </row>
    <row r="6493" spans="1:10" ht="20.100000000000001" customHeight="1" x14ac:dyDescent="0.25">
      <c r="A6493" s="5" t="s">
        <v>1463</v>
      </c>
      <c r="C6493" s="11" t="s">
        <v>9</v>
      </c>
      <c r="D6493" s="11" t="s">
        <v>4839</v>
      </c>
      <c r="E6493" s="11" t="s">
        <v>4932</v>
      </c>
      <c r="F6493" s="11" t="s">
        <v>12</v>
      </c>
      <c r="G6493" s="131" t="s">
        <v>1464</v>
      </c>
      <c r="H6493" s="131"/>
      <c r="J6493" s="7">
        <v>700000</v>
      </c>
    </row>
    <row r="6494" spans="1:10" ht="20.100000000000001" customHeight="1" x14ac:dyDescent="0.25">
      <c r="A6494" s="6" t="s">
        <v>1508</v>
      </c>
      <c r="B6494" s="6" t="s">
        <v>1509</v>
      </c>
      <c r="J6494" s="10">
        <v>1200000</v>
      </c>
    </row>
    <row r="6495" spans="1:10" ht="20.100000000000001" customHeight="1" x14ac:dyDescent="0.25">
      <c r="A6495" s="6" t="s">
        <v>1256</v>
      </c>
      <c r="B6495" s="6" t="s">
        <v>1511</v>
      </c>
      <c r="J6495" s="9">
        <v>1000000</v>
      </c>
    </row>
    <row r="6496" spans="1:10" ht="20.100000000000001" customHeight="1" x14ac:dyDescent="0.25">
      <c r="A6496" s="5" t="s">
        <v>1513</v>
      </c>
      <c r="C6496" s="11" t="s">
        <v>9</v>
      </c>
      <c r="D6496" s="11" t="s">
        <v>4839</v>
      </c>
      <c r="E6496" s="11" t="s">
        <v>4932</v>
      </c>
      <c r="F6496" s="11" t="s">
        <v>12</v>
      </c>
      <c r="G6496" s="131" t="s">
        <v>45</v>
      </c>
      <c r="H6496" s="131"/>
      <c r="J6496" s="7">
        <v>1000000</v>
      </c>
    </row>
    <row r="6497" spans="1:10" ht="20.100000000000001" customHeight="1" x14ac:dyDescent="0.25">
      <c r="A6497" s="6" t="s">
        <v>1278</v>
      </c>
      <c r="B6497" s="6" t="s">
        <v>1524</v>
      </c>
      <c r="J6497" s="8">
        <v>200000</v>
      </c>
    </row>
    <row r="6498" spans="1:10" ht="20.100000000000001" customHeight="1" x14ac:dyDescent="0.25">
      <c r="A6498" s="5" t="s">
        <v>1531</v>
      </c>
      <c r="C6498" s="11" t="s">
        <v>9</v>
      </c>
      <c r="D6498" s="11" t="s">
        <v>4839</v>
      </c>
      <c r="E6498" s="11" t="s">
        <v>4932</v>
      </c>
      <c r="F6498" s="11" t="s">
        <v>12</v>
      </c>
      <c r="G6498" s="131" t="s">
        <v>47</v>
      </c>
      <c r="H6498" s="131"/>
      <c r="J6498" s="7">
        <v>200000</v>
      </c>
    </row>
    <row r="6501" spans="1:10" ht="15.75" thickBot="1" x14ac:dyDescent="0.3">
      <c r="A6501" s="4" t="s">
        <v>4946</v>
      </c>
      <c r="B6501" s="84"/>
      <c r="C6501" s="84"/>
      <c r="D6501" s="84"/>
      <c r="E6501" s="84"/>
      <c r="F6501" s="84"/>
      <c r="G6501" s="84"/>
      <c r="H6501" s="84"/>
      <c r="I6501" s="84"/>
      <c r="J6501" s="14">
        <v>23228784000</v>
      </c>
    </row>
    <row r="6503" spans="1:10" x14ac:dyDescent="0.25">
      <c r="A6503" s="87" t="s">
        <v>4947</v>
      </c>
      <c r="B6503" s="88"/>
      <c r="C6503" s="88"/>
      <c r="D6503" s="88"/>
      <c r="E6503" s="88"/>
      <c r="F6503" s="88"/>
      <c r="G6503" s="88"/>
      <c r="H6503" s="88"/>
    </row>
    <row r="6505" spans="1:10" x14ac:dyDescent="0.25">
      <c r="A6505" s="132" t="s">
        <v>2092</v>
      </c>
      <c r="B6505" s="132"/>
      <c r="C6505" s="132"/>
      <c r="D6505" s="132"/>
      <c r="E6505" s="132"/>
      <c r="F6505" s="132"/>
      <c r="G6505" s="132"/>
      <c r="H6505" s="132"/>
      <c r="I6505" s="132"/>
      <c r="J6505" s="132"/>
    </row>
    <row r="6507" spans="1:10" x14ac:dyDescent="0.25">
      <c r="D6507" s="3" t="s">
        <v>2140</v>
      </c>
      <c r="E6507" s="3" t="s">
        <v>2100</v>
      </c>
    </row>
    <row r="6508" spans="1:10" ht="15.75" thickBot="1" x14ac:dyDescent="0.3">
      <c r="F6508" s="3" t="s">
        <v>2103</v>
      </c>
      <c r="J6508" s="14">
        <v>19395135000</v>
      </c>
    </row>
    <row r="6509" spans="1:10" x14ac:dyDescent="0.25">
      <c r="D6509" s="85" t="s">
        <v>9</v>
      </c>
      <c r="E6509" s="85" t="s">
        <v>2139</v>
      </c>
      <c r="J6509" s="7">
        <v>19207590171</v>
      </c>
    </row>
    <row r="6510" spans="1:10" x14ac:dyDescent="0.25">
      <c r="D6510" s="5" t="s">
        <v>16</v>
      </c>
      <c r="E6510" s="5" t="s">
        <v>2145</v>
      </c>
      <c r="J6510" s="7">
        <v>187544829</v>
      </c>
    </row>
    <row r="6513" spans="1:10" x14ac:dyDescent="0.25">
      <c r="A6513" s="132" t="s">
        <v>2091</v>
      </c>
      <c r="B6513" s="132"/>
      <c r="C6513" s="132"/>
      <c r="D6513" s="132"/>
      <c r="E6513" s="132"/>
      <c r="F6513" s="132"/>
      <c r="G6513" s="132"/>
      <c r="H6513" s="132"/>
      <c r="I6513" s="132"/>
      <c r="J6513" s="132"/>
    </row>
    <row r="6514" spans="1:10" x14ac:dyDescent="0.25">
      <c r="A6514" s="86" t="s">
        <v>2097</v>
      </c>
      <c r="C6514" s="86" t="s">
        <v>2098</v>
      </c>
      <c r="D6514" s="86" t="s">
        <v>3</v>
      </c>
      <c r="E6514" s="86" t="s">
        <v>2099</v>
      </c>
      <c r="F6514" s="86" t="s">
        <v>1880</v>
      </c>
      <c r="G6514" s="6" t="s">
        <v>2100</v>
      </c>
      <c r="J6514" s="86" t="s">
        <v>8713</v>
      </c>
    </row>
    <row r="6516" spans="1:10" ht="15.75" thickBot="1" x14ac:dyDescent="0.3">
      <c r="G6516" s="13" t="s">
        <v>2103</v>
      </c>
      <c r="J6516" s="14">
        <v>19395135000</v>
      </c>
    </row>
    <row r="6517" spans="1:10" ht="20.100000000000001" customHeight="1" x14ac:dyDescent="0.25">
      <c r="A6517" s="6" t="s">
        <v>1232</v>
      </c>
      <c r="B6517" s="6" t="s">
        <v>1233</v>
      </c>
      <c r="J6517" s="10">
        <v>2396300864</v>
      </c>
    </row>
    <row r="6518" spans="1:10" ht="20.100000000000001" customHeight="1" x14ac:dyDescent="0.25">
      <c r="A6518" s="6" t="s">
        <v>9</v>
      </c>
      <c r="B6518" s="6" t="s">
        <v>1237</v>
      </c>
      <c r="J6518" s="9">
        <v>855784116</v>
      </c>
    </row>
    <row r="6519" spans="1:10" ht="20.100000000000001" customHeight="1" x14ac:dyDescent="0.25">
      <c r="A6519" s="5" t="s">
        <v>1240</v>
      </c>
      <c r="C6519" s="11" t="s">
        <v>9</v>
      </c>
      <c r="D6519" s="11" t="s">
        <v>10</v>
      </c>
      <c r="E6519" s="11" t="s">
        <v>4948</v>
      </c>
      <c r="F6519" s="11" t="s">
        <v>12</v>
      </c>
      <c r="G6519" s="131" t="s">
        <v>7116</v>
      </c>
      <c r="H6519" s="131"/>
      <c r="J6519" s="7">
        <v>854824896</v>
      </c>
    </row>
    <row r="6520" spans="1:10" ht="20.100000000000001" customHeight="1" x14ac:dyDescent="0.25">
      <c r="A6520" s="5" t="s">
        <v>1254</v>
      </c>
      <c r="C6520" s="11" t="s">
        <v>9</v>
      </c>
      <c r="D6520" s="11" t="s">
        <v>10</v>
      </c>
      <c r="E6520" s="11" t="s">
        <v>4948</v>
      </c>
      <c r="F6520" s="11" t="s">
        <v>12</v>
      </c>
      <c r="G6520" s="131" t="s">
        <v>7117</v>
      </c>
      <c r="H6520" s="131"/>
      <c r="J6520" s="7">
        <v>959220</v>
      </c>
    </row>
    <row r="6521" spans="1:10" ht="20.100000000000001" customHeight="1" x14ac:dyDescent="0.25">
      <c r="A6521" s="6" t="s">
        <v>1257</v>
      </c>
      <c r="B6521" s="6" t="s">
        <v>1258</v>
      </c>
      <c r="J6521" s="8">
        <v>15894319</v>
      </c>
    </row>
    <row r="6522" spans="1:10" ht="20.100000000000001" customHeight="1" x14ac:dyDescent="0.25">
      <c r="A6522" s="5" t="s">
        <v>1261</v>
      </c>
      <c r="C6522" s="11" t="s">
        <v>9</v>
      </c>
      <c r="D6522" s="11" t="s">
        <v>10</v>
      </c>
      <c r="E6522" s="11" t="s">
        <v>4948</v>
      </c>
      <c r="F6522" s="11" t="s">
        <v>12</v>
      </c>
      <c r="G6522" s="131" t="s">
        <v>13</v>
      </c>
      <c r="H6522" s="131"/>
      <c r="J6522" s="7">
        <v>15894319</v>
      </c>
    </row>
    <row r="6523" spans="1:10" ht="20.100000000000001" customHeight="1" x14ac:dyDescent="0.25">
      <c r="A6523" s="6" t="s">
        <v>1279</v>
      </c>
      <c r="B6523" s="6" t="s">
        <v>1280</v>
      </c>
      <c r="J6523" s="8">
        <v>1032920449</v>
      </c>
    </row>
    <row r="6524" spans="1:10" ht="20.100000000000001" customHeight="1" x14ac:dyDescent="0.25">
      <c r="A6524" s="5" t="s">
        <v>1282</v>
      </c>
      <c r="C6524" s="11" t="s">
        <v>9</v>
      </c>
      <c r="D6524" s="11" t="s">
        <v>10</v>
      </c>
      <c r="E6524" s="11" t="s">
        <v>4948</v>
      </c>
      <c r="F6524" s="11" t="s">
        <v>12</v>
      </c>
      <c r="G6524" s="131" t="s">
        <v>1283</v>
      </c>
      <c r="H6524" s="131"/>
      <c r="J6524" s="7">
        <v>274286101</v>
      </c>
    </row>
    <row r="6525" spans="1:10" ht="20.100000000000001" customHeight="1" x14ac:dyDescent="0.25">
      <c r="A6525" s="5" t="s">
        <v>1286</v>
      </c>
      <c r="C6525" s="11" t="s">
        <v>9</v>
      </c>
      <c r="D6525" s="11" t="s">
        <v>10</v>
      </c>
      <c r="E6525" s="11" t="s">
        <v>4948</v>
      </c>
      <c r="F6525" s="11" t="s">
        <v>12</v>
      </c>
      <c r="G6525" s="131" t="s">
        <v>1287</v>
      </c>
      <c r="H6525" s="131"/>
      <c r="J6525" s="7">
        <v>383976286</v>
      </c>
    </row>
    <row r="6526" spans="1:10" ht="20.100000000000001" customHeight="1" x14ac:dyDescent="0.25">
      <c r="A6526" s="5" t="s">
        <v>1290</v>
      </c>
      <c r="C6526" s="11" t="s">
        <v>16</v>
      </c>
      <c r="D6526" s="11" t="s">
        <v>10</v>
      </c>
      <c r="E6526" s="11" t="s">
        <v>4948</v>
      </c>
      <c r="F6526" s="11" t="s">
        <v>12</v>
      </c>
      <c r="G6526" s="131" t="s">
        <v>17</v>
      </c>
      <c r="H6526" s="131"/>
      <c r="J6526" s="7">
        <v>165429829</v>
      </c>
    </row>
    <row r="6527" spans="1:10" ht="20.100000000000001" customHeight="1" x14ac:dyDescent="0.25">
      <c r="A6527" s="5" t="s">
        <v>1293</v>
      </c>
      <c r="C6527" s="11" t="s">
        <v>9</v>
      </c>
      <c r="D6527" s="11" t="s">
        <v>10</v>
      </c>
      <c r="E6527" s="11" t="s">
        <v>4948</v>
      </c>
      <c r="F6527" s="11" t="s">
        <v>12</v>
      </c>
      <c r="G6527" s="131" t="s">
        <v>18</v>
      </c>
      <c r="H6527" s="131"/>
      <c r="J6527" s="7">
        <v>125704421</v>
      </c>
    </row>
    <row r="6528" spans="1:10" ht="20.100000000000001" customHeight="1" x14ac:dyDescent="0.25">
      <c r="A6528" s="5" t="s">
        <v>1296</v>
      </c>
      <c r="C6528" s="11" t="s">
        <v>9</v>
      </c>
      <c r="D6528" s="11" t="s">
        <v>10</v>
      </c>
      <c r="E6528" s="11" t="s">
        <v>4948</v>
      </c>
      <c r="F6528" s="11" t="s">
        <v>12</v>
      </c>
      <c r="G6528" s="131" t="s">
        <v>19</v>
      </c>
      <c r="H6528" s="131"/>
      <c r="J6528" s="7">
        <v>83523812</v>
      </c>
    </row>
    <row r="6529" spans="1:10" ht="20.100000000000001" customHeight="1" x14ac:dyDescent="0.25">
      <c r="A6529" s="6" t="s">
        <v>1299</v>
      </c>
      <c r="B6529" s="6" t="s">
        <v>1300</v>
      </c>
      <c r="J6529" s="10">
        <v>171344765</v>
      </c>
    </row>
    <row r="6530" spans="1:10" ht="20.100000000000001" customHeight="1" x14ac:dyDescent="0.25">
      <c r="A6530" s="6" t="s">
        <v>1303</v>
      </c>
      <c r="B6530" s="6" t="s">
        <v>7118</v>
      </c>
      <c r="J6530" s="9">
        <v>162557854</v>
      </c>
    </row>
    <row r="6531" spans="1:10" ht="20.100000000000001" customHeight="1" x14ac:dyDescent="0.25">
      <c r="A6531" s="5" t="s">
        <v>1303</v>
      </c>
      <c r="C6531" s="11" t="s">
        <v>9</v>
      </c>
      <c r="D6531" s="11" t="s">
        <v>20</v>
      </c>
      <c r="E6531" s="11" t="s">
        <v>4948</v>
      </c>
      <c r="F6531" s="11" t="s">
        <v>1881</v>
      </c>
      <c r="G6531" s="131" t="s">
        <v>21</v>
      </c>
      <c r="H6531" s="131"/>
      <c r="J6531" s="7">
        <v>162557854</v>
      </c>
    </row>
    <row r="6532" spans="1:10" ht="60" customHeight="1" x14ac:dyDescent="0.25">
      <c r="G6532" s="131" t="s">
        <v>4797</v>
      </c>
      <c r="H6532" s="131"/>
    </row>
    <row r="6533" spans="1:10" ht="20.100000000000001" customHeight="1" x14ac:dyDescent="0.25">
      <c r="G6533" s="131" t="s">
        <v>2101</v>
      </c>
      <c r="H6533" s="131"/>
    </row>
    <row r="6534" spans="1:10" ht="20.100000000000001" customHeight="1" x14ac:dyDescent="0.25">
      <c r="A6534" s="6" t="s">
        <v>1316</v>
      </c>
      <c r="B6534" s="6" t="s">
        <v>7122</v>
      </c>
      <c r="J6534" s="8">
        <v>8786911</v>
      </c>
    </row>
    <row r="6535" spans="1:10" ht="20.100000000000001" customHeight="1" x14ac:dyDescent="0.25">
      <c r="A6535" s="5" t="s">
        <v>1316</v>
      </c>
      <c r="C6535" s="11" t="s">
        <v>9</v>
      </c>
      <c r="D6535" s="11" t="s">
        <v>20</v>
      </c>
      <c r="E6535" s="11" t="s">
        <v>4948</v>
      </c>
      <c r="F6535" s="11" t="s">
        <v>1881</v>
      </c>
      <c r="G6535" s="131" t="s">
        <v>23</v>
      </c>
      <c r="H6535" s="131"/>
      <c r="J6535" s="7">
        <v>8786911</v>
      </c>
    </row>
    <row r="6536" spans="1:10" ht="30" customHeight="1" x14ac:dyDescent="0.25">
      <c r="G6536" s="131" t="s">
        <v>4798</v>
      </c>
      <c r="H6536" s="131"/>
    </row>
    <row r="6537" spans="1:10" ht="20.100000000000001" customHeight="1" x14ac:dyDescent="0.25">
      <c r="G6537" s="131" t="s">
        <v>2102</v>
      </c>
      <c r="H6537" s="131"/>
    </row>
    <row r="6538" spans="1:10" ht="20.100000000000001" customHeight="1" x14ac:dyDescent="0.25">
      <c r="A6538" s="6" t="s">
        <v>1319</v>
      </c>
      <c r="B6538" s="6" t="s">
        <v>1320</v>
      </c>
      <c r="J6538" s="10">
        <v>320357215</v>
      </c>
    </row>
    <row r="6539" spans="1:10" ht="20.100000000000001" customHeight="1" x14ac:dyDescent="0.25">
      <c r="A6539" s="6" t="s">
        <v>1322</v>
      </c>
      <c r="B6539" s="6" t="s">
        <v>7123</v>
      </c>
      <c r="J6539" s="9">
        <v>89275016</v>
      </c>
    </row>
    <row r="6540" spans="1:10" ht="20.100000000000001" customHeight="1" x14ac:dyDescent="0.25">
      <c r="A6540" s="5" t="s">
        <v>1322</v>
      </c>
      <c r="C6540" s="11" t="s">
        <v>9</v>
      </c>
      <c r="D6540" s="11" t="s">
        <v>20</v>
      </c>
      <c r="E6540" s="11" t="s">
        <v>4948</v>
      </c>
      <c r="F6540" s="11" t="s">
        <v>1881</v>
      </c>
      <c r="G6540" s="131" t="s">
        <v>21</v>
      </c>
      <c r="H6540" s="131"/>
      <c r="J6540" s="7">
        <v>89275016</v>
      </c>
    </row>
    <row r="6541" spans="1:10" ht="60" customHeight="1" x14ac:dyDescent="0.25">
      <c r="G6541" s="131" t="s">
        <v>4799</v>
      </c>
      <c r="H6541" s="131"/>
    </row>
    <row r="6542" spans="1:10" ht="20.100000000000001" customHeight="1" x14ac:dyDescent="0.25">
      <c r="G6542" s="131" t="s">
        <v>2101</v>
      </c>
      <c r="H6542" s="131"/>
    </row>
    <row r="6543" spans="1:10" ht="20.100000000000001" customHeight="1" x14ac:dyDescent="0.25">
      <c r="A6543" s="6" t="s">
        <v>1324</v>
      </c>
      <c r="B6543" s="6" t="s">
        <v>7124</v>
      </c>
      <c r="J6543" s="8">
        <v>26360733</v>
      </c>
    </row>
    <row r="6544" spans="1:10" ht="20.100000000000001" customHeight="1" x14ac:dyDescent="0.25">
      <c r="A6544" s="5" t="s">
        <v>1324</v>
      </c>
      <c r="C6544" s="11" t="s">
        <v>9</v>
      </c>
      <c r="D6544" s="11" t="s">
        <v>20</v>
      </c>
      <c r="E6544" s="11" t="s">
        <v>4948</v>
      </c>
      <c r="F6544" s="11" t="s">
        <v>1881</v>
      </c>
      <c r="G6544" s="131" t="s">
        <v>21</v>
      </c>
      <c r="H6544" s="131"/>
      <c r="J6544" s="7">
        <v>26360733</v>
      </c>
    </row>
    <row r="6545" spans="1:10" ht="45" customHeight="1" x14ac:dyDescent="0.25">
      <c r="G6545" s="131" t="s">
        <v>4800</v>
      </c>
      <c r="H6545" s="131"/>
    </row>
    <row r="6546" spans="1:10" ht="20.100000000000001" customHeight="1" x14ac:dyDescent="0.25">
      <c r="G6546" s="131" t="s">
        <v>2101</v>
      </c>
      <c r="H6546" s="131"/>
    </row>
    <row r="6547" spans="1:10" ht="20.100000000000001" customHeight="1" x14ac:dyDescent="0.25">
      <c r="A6547" s="6" t="s">
        <v>1326</v>
      </c>
      <c r="B6547" s="6" t="s">
        <v>7125</v>
      </c>
      <c r="J6547" s="8">
        <v>52721466</v>
      </c>
    </row>
    <row r="6548" spans="1:10" ht="20.100000000000001" customHeight="1" x14ac:dyDescent="0.25">
      <c r="A6548" s="5" t="s">
        <v>1326</v>
      </c>
      <c r="C6548" s="11" t="s">
        <v>9</v>
      </c>
      <c r="D6548" s="11" t="s">
        <v>20</v>
      </c>
      <c r="E6548" s="11" t="s">
        <v>4948</v>
      </c>
      <c r="F6548" s="11" t="s">
        <v>1881</v>
      </c>
      <c r="G6548" s="131" t="s">
        <v>21</v>
      </c>
      <c r="H6548" s="131"/>
      <c r="J6548" s="7">
        <v>52721466</v>
      </c>
    </row>
    <row r="6549" spans="1:10" ht="45" customHeight="1" x14ac:dyDescent="0.25">
      <c r="G6549" s="131" t="s">
        <v>4801</v>
      </c>
      <c r="H6549" s="131"/>
    </row>
    <row r="6550" spans="1:10" ht="20.100000000000001" customHeight="1" x14ac:dyDescent="0.25">
      <c r="G6550" s="131" t="s">
        <v>2101</v>
      </c>
      <c r="H6550" s="131"/>
    </row>
    <row r="6551" spans="1:10" ht="20.100000000000001" customHeight="1" x14ac:dyDescent="0.25">
      <c r="A6551" s="6" t="s">
        <v>1331</v>
      </c>
      <c r="B6551" s="6" t="s">
        <v>1332</v>
      </c>
      <c r="J6551" s="8">
        <v>152000000</v>
      </c>
    </row>
    <row r="6552" spans="1:10" ht="20.100000000000001" customHeight="1" x14ac:dyDescent="0.25">
      <c r="A6552" s="5" t="s">
        <v>1331</v>
      </c>
      <c r="C6552" s="11" t="s">
        <v>9</v>
      </c>
      <c r="D6552" s="11" t="s">
        <v>20</v>
      </c>
      <c r="E6552" s="11" t="s">
        <v>4948</v>
      </c>
      <c r="F6552" s="11" t="s">
        <v>1881</v>
      </c>
      <c r="G6552" s="131" t="s">
        <v>526</v>
      </c>
      <c r="H6552" s="131"/>
      <c r="J6552" s="7">
        <v>152000000</v>
      </c>
    </row>
    <row r="6553" spans="1:10" ht="30" customHeight="1" x14ac:dyDescent="0.25">
      <c r="G6553" s="131" t="s">
        <v>4949</v>
      </c>
      <c r="H6553" s="131"/>
    </row>
    <row r="6554" spans="1:10" ht="20.100000000000001" customHeight="1" x14ac:dyDescent="0.25">
      <c r="G6554" s="131" t="s">
        <v>4950</v>
      </c>
      <c r="H6554" s="131"/>
    </row>
    <row r="6555" spans="1:10" ht="20.100000000000001" customHeight="1" x14ac:dyDescent="0.25">
      <c r="A6555" s="6" t="s">
        <v>1344</v>
      </c>
      <c r="B6555" s="6" t="s">
        <v>1345</v>
      </c>
      <c r="J6555" s="10">
        <v>1073743780</v>
      </c>
    </row>
    <row r="6556" spans="1:10" ht="20.100000000000001" customHeight="1" x14ac:dyDescent="0.25">
      <c r="A6556" s="6" t="s">
        <v>1231</v>
      </c>
      <c r="B6556" s="6" t="s">
        <v>3252</v>
      </c>
      <c r="J6556" s="9">
        <v>811311710</v>
      </c>
    </row>
    <row r="6557" spans="1:10" ht="20.100000000000001" customHeight="1" x14ac:dyDescent="0.25">
      <c r="A6557" s="5" t="s">
        <v>1349</v>
      </c>
      <c r="C6557" s="11" t="s">
        <v>9</v>
      </c>
      <c r="D6557" s="11" t="s">
        <v>11</v>
      </c>
      <c r="E6557" s="11" t="s">
        <v>4948</v>
      </c>
      <c r="F6557" s="11" t="s">
        <v>12</v>
      </c>
      <c r="G6557" s="131" t="s">
        <v>30</v>
      </c>
      <c r="H6557" s="131"/>
      <c r="J6557" s="7">
        <v>782391710</v>
      </c>
    </row>
    <row r="6558" spans="1:10" ht="20.100000000000001" customHeight="1" x14ac:dyDescent="0.25">
      <c r="A6558" s="5" t="s">
        <v>1358</v>
      </c>
      <c r="C6558" s="11" t="s">
        <v>9</v>
      </c>
      <c r="D6558" s="11" t="s">
        <v>11</v>
      </c>
      <c r="E6558" s="11" t="s">
        <v>4948</v>
      </c>
      <c r="F6558" s="11" t="s">
        <v>12</v>
      </c>
      <c r="G6558" s="131" t="s">
        <v>32</v>
      </c>
      <c r="H6558" s="131"/>
      <c r="J6558" s="7">
        <v>28920000</v>
      </c>
    </row>
    <row r="6559" spans="1:10" ht="45" customHeight="1" x14ac:dyDescent="0.25">
      <c r="G6559" s="131" t="s">
        <v>4594</v>
      </c>
      <c r="H6559" s="131"/>
    </row>
    <row r="6560" spans="1:10" ht="20.100000000000001" customHeight="1" x14ac:dyDescent="0.25">
      <c r="A6560" s="6" t="s">
        <v>1239</v>
      </c>
      <c r="B6560" s="6" t="s">
        <v>1360</v>
      </c>
      <c r="J6560" s="8">
        <v>78000000</v>
      </c>
    </row>
    <row r="6561" spans="1:10" ht="20.100000000000001" customHeight="1" x14ac:dyDescent="0.25">
      <c r="A6561" s="5" t="s">
        <v>1361</v>
      </c>
      <c r="C6561" s="11" t="s">
        <v>9</v>
      </c>
      <c r="D6561" s="11" t="s">
        <v>11</v>
      </c>
      <c r="E6561" s="11" t="s">
        <v>4948</v>
      </c>
      <c r="F6561" s="11" t="s">
        <v>12</v>
      </c>
      <c r="G6561" s="131" t="s">
        <v>7127</v>
      </c>
      <c r="H6561" s="131"/>
      <c r="J6561" s="7">
        <v>10320000</v>
      </c>
    </row>
    <row r="6562" spans="1:10" ht="20.100000000000001" customHeight="1" x14ac:dyDescent="0.25">
      <c r="A6562" s="5" t="s">
        <v>1364</v>
      </c>
      <c r="C6562" s="11" t="s">
        <v>9</v>
      </c>
      <c r="D6562" s="11" t="s">
        <v>11</v>
      </c>
      <c r="E6562" s="11" t="s">
        <v>4948</v>
      </c>
      <c r="F6562" s="11" t="s">
        <v>12</v>
      </c>
      <c r="G6562" s="131" t="s">
        <v>1365</v>
      </c>
      <c r="H6562" s="131"/>
      <c r="J6562" s="7">
        <v>31730000</v>
      </c>
    </row>
    <row r="6563" spans="1:10" ht="20.100000000000001" customHeight="1" x14ac:dyDescent="0.25">
      <c r="A6563" s="5" t="s">
        <v>1367</v>
      </c>
      <c r="C6563" s="11" t="s">
        <v>9</v>
      </c>
      <c r="D6563" s="11" t="s">
        <v>11</v>
      </c>
      <c r="E6563" s="11" t="s">
        <v>4948</v>
      </c>
      <c r="F6563" s="11" t="s">
        <v>12</v>
      </c>
      <c r="G6563" s="131" t="s">
        <v>33</v>
      </c>
      <c r="H6563" s="131"/>
      <c r="J6563" s="7">
        <v>100000</v>
      </c>
    </row>
    <row r="6564" spans="1:10" ht="20.100000000000001" customHeight="1" x14ac:dyDescent="0.25">
      <c r="A6564" s="5" t="s">
        <v>1369</v>
      </c>
      <c r="C6564" s="11" t="s">
        <v>9</v>
      </c>
      <c r="D6564" s="11" t="s">
        <v>11</v>
      </c>
      <c r="E6564" s="11" t="s">
        <v>4948</v>
      </c>
      <c r="F6564" s="11" t="s">
        <v>12</v>
      </c>
      <c r="G6564" s="131" t="s">
        <v>34</v>
      </c>
      <c r="H6564" s="131"/>
      <c r="J6564" s="7">
        <v>35800000</v>
      </c>
    </row>
    <row r="6565" spans="1:10" ht="20.100000000000001" customHeight="1" x14ac:dyDescent="0.25">
      <c r="A6565" s="5" t="s">
        <v>1371</v>
      </c>
      <c r="C6565" s="11" t="s">
        <v>9</v>
      </c>
      <c r="D6565" s="11" t="s">
        <v>11</v>
      </c>
      <c r="E6565" s="11" t="s">
        <v>4948</v>
      </c>
      <c r="F6565" s="11" t="s">
        <v>12</v>
      </c>
      <c r="G6565" s="131" t="s">
        <v>7128</v>
      </c>
      <c r="H6565" s="131"/>
      <c r="J6565" s="7">
        <v>50000</v>
      </c>
    </row>
    <row r="6566" spans="1:10" ht="30" customHeight="1" x14ac:dyDescent="0.25">
      <c r="G6566" s="131" t="s">
        <v>5999</v>
      </c>
      <c r="H6566" s="131"/>
    </row>
    <row r="6567" spans="1:10" ht="20.100000000000001" customHeight="1" x14ac:dyDescent="0.25">
      <c r="A6567" s="6" t="s">
        <v>1249</v>
      </c>
      <c r="B6567" s="6" t="s">
        <v>1373</v>
      </c>
      <c r="J6567" s="8">
        <v>35000000</v>
      </c>
    </row>
    <row r="6568" spans="1:10" ht="20.100000000000001" customHeight="1" x14ac:dyDescent="0.25">
      <c r="A6568" s="5" t="s">
        <v>1376</v>
      </c>
      <c r="C6568" s="11" t="s">
        <v>9</v>
      </c>
      <c r="D6568" s="11" t="s">
        <v>11</v>
      </c>
      <c r="E6568" s="11" t="s">
        <v>4948</v>
      </c>
      <c r="F6568" s="11" t="s">
        <v>12</v>
      </c>
      <c r="G6568" s="131" t="s">
        <v>3480</v>
      </c>
      <c r="H6568" s="131"/>
      <c r="J6568" s="7">
        <v>3000000</v>
      </c>
    </row>
    <row r="6569" spans="1:10" ht="20.100000000000001" customHeight="1" x14ac:dyDescent="0.25">
      <c r="A6569" s="5" t="s">
        <v>1380</v>
      </c>
      <c r="C6569" s="11" t="s">
        <v>9</v>
      </c>
      <c r="D6569" s="11" t="s">
        <v>11</v>
      </c>
      <c r="E6569" s="11" t="s">
        <v>4948</v>
      </c>
      <c r="F6569" s="11" t="s">
        <v>12</v>
      </c>
      <c r="G6569" s="131" t="s">
        <v>1381</v>
      </c>
      <c r="H6569" s="131"/>
      <c r="J6569" s="7">
        <v>600000</v>
      </c>
    </row>
    <row r="6570" spans="1:10" ht="20.100000000000001" customHeight="1" x14ac:dyDescent="0.25">
      <c r="A6570" s="5" t="s">
        <v>1384</v>
      </c>
      <c r="C6570" s="11" t="s">
        <v>9</v>
      </c>
      <c r="D6570" s="11" t="s">
        <v>11</v>
      </c>
      <c r="E6570" s="11" t="s">
        <v>4948</v>
      </c>
      <c r="F6570" s="11" t="s">
        <v>12</v>
      </c>
      <c r="G6570" s="131" t="s">
        <v>35</v>
      </c>
      <c r="H6570" s="131"/>
      <c r="J6570" s="7">
        <v>30150000</v>
      </c>
    </row>
    <row r="6571" spans="1:10" ht="30" customHeight="1" x14ac:dyDescent="0.25">
      <c r="A6571" s="5" t="s">
        <v>1388</v>
      </c>
      <c r="C6571" s="11" t="s">
        <v>9</v>
      </c>
      <c r="D6571" s="11" t="s">
        <v>11</v>
      </c>
      <c r="E6571" s="11" t="s">
        <v>4948</v>
      </c>
      <c r="F6571" s="11" t="s">
        <v>12</v>
      </c>
      <c r="G6571" s="131" t="s">
        <v>1389</v>
      </c>
      <c r="H6571" s="131"/>
      <c r="J6571" s="7">
        <v>50000</v>
      </c>
    </row>
    <row r="6572" spans="1:10" ht="30" customHeight="1" x14ac:dyDescent="0.25">
      <c r="G6572" s="131" t="s">
        <v>4595</v>
      </c>
      <c r="H6572" s="131"/>
    </row>
    <row r="6573" spans="1:10" ht="20.100000000000001" customHeight="1" x14ac:dyDescent="0.25">
      <c r="A6573" s="5" t="s">
        <v>1391</v>
      </c>
      <c r="C6573" s="11" t="s">
        <v>9</v>
      </c>
      <c r="D6573" s="11" t="s">
        <v>11</v>
      </c>
      <c r="E6573" s="11" t="s">
        <v>4948</v>
      </c>
      <c r="F6573" s="11" t="s">
        <v>12</v>
      </c>
      <c r="G6573" s="131" t="s">
        <v>7129</v>
      </c>
      <c r="H6573" s="131"/>
      <c r="J6573" s="7">
        <v>1200000</v>
      </c>
    </row>
    <row r="6574" spans="1:10" ht="20.100000000000001" customHeight="1" x14ac:dyDescent="0.25">
      <c r="A6574" s="6" t="s">
        <v>1393</v>
      </c>
      <c r="B6574" s="6" t="s">
        <v>1394</v>
      </c>
      <c r="J6574" s="8">
        <v>47750000</v>
      </c>
    </row>
    <row r="6575" spans="1:10" ht="20.100000000000001" customHeight="1" x14ac:dyDescent="0.25">
      <c r="A6575" s="5" t="s">
        <v>1396</v>
      </c>
      <c r="C6575" s="11" t="s">
        <v>9</v>
      </c>
      <c r="D6575" s="11" t="s">
        <v>11</v>
      </c>
      <c r="E6575" s="11" t="s">
        <v>4948</v>
      </c>
      <c r="F6575" s="11" t="s">
        <v>12</v>
      </c>
      <c r="G6575" s="131" t="s">
        <v>1397</v>
      </c>
      <c r="H6575" s="131"/>
      <c r="J6575" s="7">
        <v>24900000</v>
      </c>
    </row>
    <row r="6576" spans="1:10" ht="30" customHeight="1" x14ac:dyDescent="0.25">
      <c r="G6576" s="131" t="s">
        <v>6000</v>
      </c>
      <c r="H6576" s="131"/>
    </row>
    <row r="6577" spans="1:10" ht="20.100000000000001" customHeight="1" x14ac:dyDescent="0.25">
      <c r="A6577" s="5" t="s">
        <v>1411</v>
      </c>
      <c r="C6577" s="11" t="s">
        <v>9</v>
      </c>
      <c r="D6577" s="11" t="s">
        <v>11</v>
      </c>
      <c r="E6577" s="11" t="s">
        <v>4948</v>
      </c>
      <c r="F6577" s="11" t="s">
        <v>12</v>
      </c>
      <c r="G6577" s="131" t="s">
        <v>3478</v>
      </c>
      <c r="H6577" s="131"/>
      <c r="J6577" s="7">
        <v>22000000</v>
      </c>
    </row>
    <row r="6578" spans="1:10" ht="30" customHeight="1" x14ac:dyDescent="0.25">
      <c r="G6578" s="131" t="s">
        <v>4360</v>
      </c>
      <c r="H6578" s="131"/>
    </row>
    <row r="6579" spans="1:10" ht="20.100000000000001" customHeight="1" x14ac:dyDescent="0.25">
      <c r="A6579" s="5" t="s">
        <v>1413</v>
      </c>
      <c r="C6579" s="11" t="s">
        <v>9</v>
      </c>
      <c r="D6579" s="11" t="s">
        <v>11</v>
      </c>
      <c r="E6579" s="11" t="s">
        <v>4948</v>
      </c>
      <c r="F6579" s="11" t="s">
        <v>12</v>
      </c>
      <c r="G6579" s="131" t="s">
        <v>1414</v>
      </c>
      <c r="H6579" s="131"/>
      <c r="J6579" s="7">
        <v>850000</v>
      </c>
    </row>
    <row r="6580" spans="1:10" ht="75" customHeight="1" x14ac:dyDescent="0.25">
      <c r="G6580" s="131" t="s">
        <v>6001</v>
      </c>
      <c r="H6580" s="131"/>
    </row>
    <row r="6581" spans="1:10" ht="20.100000000000001" customHeight="1" x14ac:dyDescent="0.25">
      <c r="A6581" s="6" t="s">
        <v>1416</v>
      </c>
      <c r="B6581" s="6" t="s">
        <v>1417</v>
      </c>
      <c r="J6581" s="8">
        <v>21032070</v>
      </c>
    </row>
    <row r="6582" spans="1:10" ht="20.100000000000001" customHeight="1" x14ac:dyDescent="0.25">
      <c r="A6582" s="5" t="s">
        <v>1419</v>
      </c>
      <c r="C6582" s="11" t="s">
        <v>9</v>
      </c>
      <c r="D6582" s="11" t="s">
        <v>11</v>
      </c>
      <c r="E6582" s="11" t="s">
        <v>4948</v>
      </c>
      <c r="F6582" s="11" t="s">
        <v>12</v>
      </c>
      <c r="G6582" s="131" t="s">
        <v>1420</v>
      </c>
      <c r="H6582" s="131"/>
      <c r="J6582" s="7">
        <v>1177670</v>
      </c>
    </row>
    <row r="6583" spans="1:10" ht="20.100000000000001" customHeight="1" x14ac:dyDescent="0.25">
      <c r="A6583" s="5" t="s">
        <v>1422</v>
      </c>
      <c r="C6583" s="11" t="s">
        <v>9</v>
      </c>
      <c r="D6583" s="11" t="s">
        <v>11</v>
      </c>
      <c r="E6583" s="11" t="s">
        <v>4948</v>
      </c>
      <c r="F6583" s="11" t="s">
        <v>12</v>
      </c>
      <c r="G6583" s="131" t="s">
        <v>1423</v>
      </c>
      <c r="H6583" s="131"/>
      <c r="J6583" s="7">
        <v>7000000</v>
      </c>
    </row>
    <row r="6584" spans="1:10" ht="20.100000000000001" customHeight="1" x14ac:dyDescent="0.25">
      <c r="A6584" s="5" t="s">
        <v>1424</v>
      </c>
      <c r="C6584" s="11" t="s">
        <v>9</v>
      </c>
      <c r="D6584" s="11" t="s">
        <v>11</v>
      </c>
      <c r="E6584" s="11" t="s">
        <v>4948</v>
      </c>
      <c r="F6584" s="11" t="s">
        <v>12</v>
      </c>
      <c r="G6584" s="131" t="s">
        <v>38</v>
      </c>
      <c r="H6584" s="131"/>
      <c r="J6584" s="7">
        <v>5704500</v>
      </c>
    </row>
    <row r="6585" spans="1:10" ht="20.100000000000001" customHeight="1" x14ac:dyDescent="0.25">
      <c r="A6585" s="5" t="s">
        <v>1426</v>
      </c>
      <c r="C6585" s="11" t="s">
        <v>9</v>
      </c>
      <c r="D6585" s="11" t="s">
        <v>11</v>
      </c>
      <c r="E6585" s="11" t="s">
        <v>4948</v>
      </c>
      <c r="F6585" s="11" t="s">
        <v>12</v>
      </c>
      <c r="G6585" s="131" t="s">
        <v>1427</v>
      </c>
      <c r="H6585" s="131"/>
      <c r="J6585" s="7">
        <v>7149900</v>
      </c>
    </row>
    <row r="6586" spans="1:10" ht="20.100000000000001" customHeight="1" x14ac:dyDescent="0.25">
      <c r="A6586" s="6" t="s">
        <v>1429</v>
      </c>
      <c r="B6586" s="6" t="s">
        <v>1430</v>
      </c>
      <c r="J6586" s="8">
        <v>30500000</v>
      </c>
    </row>
    <row r="6587" spans="1:10" ht="20.100000000000001" customHeight="1" x14ac:dyDescent="0.25">
      <c r="A6587" s="5" t="s">
        <v>1432</v>
      </c>
      <c r="C6587" s="11" t="s">
        <v>9</v>
      </c>
      <c r="D6587" s="11" t="s">
        <v>11</v>
      </c>
      <c r="E6587" s="11" t="s">
        <v>4948</v>
      </c>
      <c r="F6587" s="11" t="s">
        <v>12</v>
      </c>
      <c r="G6587" s="131" t="s">
        <v>7130</v>
      </c>
      <c r="H6587" s="131"/>
      <c r="J6587" s="7">
        <v>30500000</v>
      </c>
    </row>
    <row r="6588" spans="1:10" ht="20.100000000000001" customHeight="1" x14ac:dyDescent="0.25">
      <c r="A6588" s="6" t="s">
        <v>1439</v>
      </c>
      <c r="B6588" s="6" t="s">
        <v>1440</v>
      </c>
      <c r="J6588" s="8">
        <v>8400000</v>
      </c>
    </row>
    <row r="6589" spans="1:10" ht="20.100000000000001" customHeight="1" x14ac:dyDescent="0.25">
      <c r="A6589" s="5" t="s">
        <v>1441</v>
      </c>
      <c r="C6589" s="11" t="s">
        <v>9</v>
      </c>
      <c r="D6589" s="11" t="s">
        <v>11</v>
      </c>
      <c r="E6589" s="11" t="s">
        <v>4948</v>
      </c>
      <c r="F6589" s="11" t="s">
        <v>12</v>
      </c>
      <c r="G6589" s="131" t="s">
        <v>1442</v>
      </c>
      <c r="H6589" s="131"/>
      <c r="J6589" s="7">
        <v>6900000</v>
      </c>
    </row>
    <row r="6590" spans="1:10" ht="30" customHeight="1" x14ac:dyDescent="0.25">
      <c r="G6590" s="131" t="s">
        <v>6002</v>
      </c>
      <c r="H6590" s="131"/>
    </row>
    <row r="6591" spans="1:10" ht="20.100000000000001" customHeight="1" x14ac:dyDescent="0.25">
      <c r="A6591" s="5" t="s">
        <v>1444</v>
      </c>
      <c r="C6591" s="11" t="s">
        <v>9</v>
      </c>
      <c r="D6591" s="11" t="s">
        <v>11</v>
      </c>
      <c r="E6591" s="11" t="s">
        <v>4948</v>
      </c>
      <c r="F6591" s="11" t="s">
        <v>12</v>
      </c>
      <c r="G6591" s="131" t="s">
        <v>3481</v>
      </c>
      <c r="H6591" s="131"/>
      <c r="J6591" s="7">
        <v>1500000</v>
      </c>
    </row>
    <row r="6592" spans="1:10" ht="30" customHeight="1" x14ac:dyDescent="0.25">
      <c r="G6592" s="131" t="s">
        <v>4361</v>
      </c>
      <c r="H6592" s="131"/>
    </row>
    <row r="6593" spans="1:10" ht="20.100000000000001" customHeight="1" x14ac:dyDescent="0.25">
      <c r="A6593" s="6" t="s">
        <v>1449</v>
      </c>
      <c r="B6593" s="6" t="s">
        <v>1450</v>
      </c>
      <c r="J6593" s="8">
        <v>40000000</v>
      </c>
    </row>
    <row r="6594" spans="1:10" ht="20.100000000000001" customHeight="1" x14ac:dyDescent="0.25">
      <c r="A6594" s="5" t="s">
        <v>1453</v>
      </c>
      <c r="C6594" s="11" t="s">
        <v>9</v>
      </c>
      <c r="D6594" s="11" t="s">
        <v>11</v>
      </c>
      <c r="E6594" s="11" t="s">
        <v>4948</v>
      </c>
      <c r="F6594" s="11" t="s">
        <v>12</v>
      </c>
      <c r="G6594" s="131" t="s">
        <v>39</v>
      </c>
      <c r="H6594" s="131"/>
      <c r="J6594" s="7">
        <v>1000000</v>
      </c>
    </row>
    <row r="6595" spans="1:10" ht="20.100000000000001" customHeight="1" x14ac:dyDescent="0.25">
      <c r="A6595" s="5" t="s">
        <v>1463</v>
      </c>
      <c r="C6595" s="11" t="s">
        <v>9</v>
      </c>
      <c r="D6595" s="11" t="s">
        <v>11</v>
      </c>
      <c r="E6595" s="11" t="s">
        <v>4948</v>
      </c>
      <c r="F6595" s="11" t="s">
        <v>12</v>
      </c>
      <c r="G6595" s="131" t="s">
        <v>1464</v>
      </c>
      <c r="H6595" s="131"/>
      <c r="J6595" s="7">
        <v>14000000</v>
      </c>
    </row>
    <row r="6596" spans="1:10" ht="20.100000000000001" customHeight="1" x14ac:dyDescent="0.25">
      <c r="A6596" s="5" t="s">
        <v>1466</v>
      </c>
      <c r="C6596" s="11" t="s">
        <v>9</v>
      </c>
      <c r="D6596" s="11" t="s">
        <v>11</v>
      </c>
      <c r="E6596" s="11" t="s">
        <v>4948</v>
      </c>
      <c r="F6596" s="11" t="s">
        <v>12</v>
      </c>
      <c r="G6596" s="131" t="s">
        <v>1467</v>
      </c>
      <c r="H6596" s="131"/>
      <c r="J6596" s="7">
        <v>2500000</v>
      </c>
    </row>
    <row r="6597" spans="1:10" ht="30" customHeight="1" x14ac:dyDescent="0.25">
      <c r="A6597" s="5" t="s">
        <v>1469</v>
      </c>
      <c r="C6597" s="11" t="s">
        <v>9</v>
      </c>
      <c r="D6597" s="11" t="s">
        <v>11</v>
      </c>
      <c r="E6597" s="11" t="s">
        <v>4948</v>
      </c>
      <c r="F6597" s="11" t="s">
        <v>12</v>
      </c>
      <c r="G6597" s="131" t="s">
        <v>7132</v>
      </c>
      <c r="H6597" s="131"/>
      <c r="J6597" s="7">
        <v>1500000</v>
      </c>
    </row>
    <row r="6598" spans="1:10" ht="30" customHeight="1" x14ac:dyDescent="0.25">
      <c r="A6598" s="5" t="s">
        <v>1471</v>
      </c>
      <c r="C6598" s="11" t="s">
        <v>9</v>
      </c>
      <c r="D6598" s="11" t="s">
        <v>11</v>
      </c>
      <c r="E6598" s="11" t="s">
        <v>4948</v>
      </c>
      <c r="F6598" s="11" t="s">
        <v>12</v>
      </c>
      <c r="G6598" s="131" t="s">
        <v>7133</v>
      </c>
      <c r="H6598" s="131"/>
      <c r="J6598" s="7">
        <v>21000000</v>
      </c>
    </row>
    <row r="6599" spans="1:10" ht="20.100000000000001" customHeight="1" x14ac:dyDescent="0.25">
      <c r="A6599" s="6" t="s">
        <v>1476</v>
      </c>
      <c r="B6599" s="6" t="s">
        <v>1477</v>
      </c>
      <c r="J6599" s="8">
        <v>750000</v>
      </c>
    </row>
    <row r="6600" spans="1:10" ht="20.100000000000001" customHeight="1" x14ac:dyDescent="0.25">
      <c r="A6600" s="5" t="s">
        <v>1488</v>
      </c>
      <c r="C6600" s="11" t="s">
        <v>9</v>
      </c>
      <c r="D6600" s="11" t="s">
        <v>41</v>
      </c>
      <c r="E6600" s="11" t="s">
        <v>4948</v>
      </c>
      <c r="F6600" s="11" t="s">
        <v>12</v>
      </c>
      <c r="G6600" s="131" t="s">
        <v>42</v>
      </c>
      <c r="H6600" s="131"/>
      <c r="J6600" s="7">
        <v>750000</v>
      </c>
    </row>
    <row r="6601" spans="1:10" ht="30" customHeight="1" x14ac:dyDescent="0.25">
      <c r="G6601" s="131" t="s">
        <v>4362</v>
      </c>
      <c r="H6601" s="131"/>
    </row>
    <row r="6602" spans="1:10" ht="20.100000000000001" customHeight="1" x14ac:dyDescent="0.25">
      <c r="A6602" s="6" t="s">
        <v>1490</v>
      </c>
      <c r="B6602" s="6" t="s">
        <v>1491</v>
      </c>
      <c r="J6602" s="8">
        <v>1000000</v>
      </c>
    </row>
    <row r="6603" spans="1:10" ht="20.100000000000001" customHeight="1" x14ac:dyDescent="0.25">
      <c r="A6603" s="5" t="s">
        <v>1503</v>
      </c>
      <c r="C6603" s="11" t="s">
        <v>9</v>
      </c>
      <c r="D6603" s="11" t="s">
        <v>11</v>
      </c>
      <c r="E6603" s="11" t="s">
        <v>4948</v>
      </c>
      <c r="F6603" s="11" t="s">
        <v>12</v>
      </c>
      <c r="G6603" s="131" t="s">
        <v>44</v>
      </c>
      <c r="H6603" s="131"/>
      <c r="J6603" s="7">
        <v>1000000</v>
      </c>
    </row>
    <row r="6604" spans="1:10" ht="20.100000000000001" customHeight="1" x14ac:dyDescent="0.25">
      <c r="A6604" s="6" t="s">
        <v>1508</v>
      </c>
      <c r="B6604" s="6" t="s">
        <v>1509</v>
      </c>
      <c r="J6604" s="10">
        <v>40856000</v>
      </c>
    </row>
    <row r="6605" spans="1:10" ht="20.100000000000001" customHeight="1" x14ac:dyDescent="0.25">
      <c r="A6605" s="6" t="s">
        <v>1256</v>
      </c>
      <c r="B6605" s="6" t="s">
        <v>1511</v>
      </c>
      <c r="J6605" s="9">
        <v>21250000</v>
      </c>
    </row>
    <row r="6606" spans="1:10" ht="20.100000000000001" customHeight="1" x14ac:dyDescent="0.25">
      <c r="A6606" s="5" t="s">
        <v>1513</v>
      </c>
      <c r="C6606" s="11" t="s">
        <v>9</v>
      </c>
      <c r="D6606" s="11" t="s">
        <v>11</v>
      </c>
      <c r="E6606" s="11" t="s">
        <v>4948</v>
      </c>
      <c r="F6606" s="11" t="s">
        <v>12</v>
      </c>
      <c r="G6606" s="131" t="s">
        <v>45</v>
      </c>
      <c r="H6606" s="131"/>
      <c r="J6606" s="7">
        <v>17000000</v>
      </c>
    </row>
    <row r="6607" spans="1:10" ht="20.100000000000001" customHeight="1" x14ac:dyDescent="0.25">
      <c r="A6607" s="5" t="s">
        <v>1514</v>
      </c>
      <c r="C6607" s="11" t="s">
        <v>9</v>
      </c>
      <c r="D6607" s="11" t="s">
        <v>11</v>
      </c>
      <c r="E6607" s="11" t="s">
        <v>4948</v>
      </c>
      <c r="F6607" s="11" t="s">
        <v>12</v>
      </c>
      <c r="G6607" s="131" t="s">
        <v>1515</v>
      </c>
      <c r="H6607" s="131"/>
      <c r="J6607" s="7">
        <v>250000</v>
      </c>
    </row>
    <row r="6608" spans="1:10" ht="20.100000000000001" customHeight="1" x14ac:dyDescent="0.25">
      <c r="A6608" s="5" t="s">
        <v>1518</v>
      </c>
      <c r="C6608" s="11" t="s">
        <v>9</v>
      </c>
      <c r="D6608" s="11" t="s">
        <v>11</v>
      </c>
      <c r="E6608" s="11" t="s">
        <v>4948</v>
      </c>
      <c r="F6608" s="11" t="s">
        <v>12</v>
      </c>
      <c r="G6608" s="131" t="s">
        <v>7135</v>
      </c>
      <c r="H6608" s="131"/>
      <c r="J6608" s="7">
        <v>4000000</v>
      </c>
    </row>
    <row r="6609" spans="1:10" ht="20.100000000000001" customHeight="1" x14ac:dyDescent="0.25">
      <c r="A6609" s="6" t="s">
        <v>1278</v>
      </c>
      <c r="B6609" s="6" t="s">
        <v>1524</v>
      </c>
      <c r="J6609" s="8">
        <v>1000000</v>
      </c>
    </row>
    <row r="6610" spans="1:10" ht="20.100000000000001" customHeight="1" x14ac:dyDescent="0.25">
      <c r="A6610" s="5" t="s">
        <v>1531</v>
      </c>
      <c r="C6610" s="11" t="s">
        <v>9</v>
      </c>
      <c r="D6610" s="11" t="s">
        <v>11</v>
      </c>
      <c r="E6610" s="11" t="s">
        <v>4948</v>
      </c>
      <c r="F6610" s="11" t="s">
        <v>12</v>
      </c>
      <c r="G6610" s="131" t="s">
        <v>47</v>
      </c>
      <c r="H6610" s="131"/>
      <c r="J6610" s="7">
        <v>1000000</v>
      </c>
    </row>
    <row r="6611" spans="1:10" ht="20.100000000000001" customHeight="1" x14ac:dyDescent="0.25">
      <c r="A6611" s="6" t="s">
        <v>1292</v>
      </c>
      <c r="B6611" s="6" t="s">
        <v>1535</v>
      </c>
      <c r="J6611" s="8">
        <v>7810000</v>
      </c>
    </row>
    <row r="6612" spans="1:10" ht="20.100000000000001" customHeight="1" x14ac:dyDescent="0.25">
      <c r="A6612" s="5" t="s">
        <v>1536</v>
      </c>
      <c r="C6612" s="11" t="s">
        <v>9</v>
      </c>
      <c r="D6612" s="11" t="s">
        <v>11</v>
      </c>
      <c r="E6612" s="11" t="s">
        <v>4948</v>
      </c>
      <c r="F6612" s="11" t="s">
        <v>12</v>
      </c>
      <c r="G6612" s="131" t="s">
        <v>1537</v>
      </c>
      <c r="H6612" s="131"/>
      <c r="J6612" s="7">
        <v>75000</v>
      </c>
    </row>
    <row r="6613" spans="1:10" ht="20.100000000000001" customHeight="1" x14ac:dyDescent="0.25">
      <c r="A6613" s="5" t="s">
        <v>1539</v>
      </c>
      <c r="C6613" s="11" t="s">
        <v>9</v>
      </c>
      <c r="D6613" s="11" t="s">
        <v>11</v>
      </c>
      <c r="E6613" s="11" t="s">
        <v>4948</v>
      </c>
      <c r="F6613" s="11" t="s">
        <v>12</v>
      </c>
      <c r="G6613" s="131" t="s">
        <v>1540</v>
      </c>
      <c r="H6613" s="131"/>
      <c r="J6613" s="7">
        <v>50000</v>
      </c>
    </row>
    <row r="6614" spans="1:10" ht="20.100000000000001" customHeight="1" x14ac:dyDescent="0.25">
      <c r="A6614" s="5" t="s">
        <v>1542</v>
      </c>
      <c r="C6614" s="11" t="s">
        <v>9</v>
      </c>
      <c r="D6614" s="11" t="s">
        <v>11</v>
      </c>
      <c r="E6614" s="11" t="s">
        <v>4948</v>
      </c>
      <c r="F6614" s="11" t="s">
        <v>12</v>
      </c>
      <c r="G6614" s="131" t="s">
        <v>48</v>
      </c>
      <c r="H6614" s="131"/>
      <c r="J6614" s="7">
        <v>35000</v>
      </c>
    </row>
    <row r="6615" spans="1:10" ht="30" customHeight="1" x14ac:dyDescent="0.25">
      <c r="A6615" s="5" t="s">
        <v>1544</v>
      </c>
      <c r="C6615" s="11" t="s">
        <v>9</v>
      </c>
      <c r="D6615" s="11" t="s">
        <v>11</v>
      </c>
      <c r="E6615" s="11" t="s">
        <v>4948</v>
      </c>
      <c r="F6615" s="11" t="s">
        <v>12</v>
      </c>
      <c r="G6615" s="131" t="s">
        <v>1545</v>
      </c>
      <c r="H6615" s="131"/>
      <c r="J6615" s="7">
        <v>7500000</v>
      </c>
    </row>
    <row r="6616" spans="1:10" ht="20.100000000000001" customHeight="1" x14ac:dyDescent="0.25">
      <c r="A6616" s="5" t="s">
        <v>1547</v>
      </c>
      <c r="C6616" s="11" t="s">
        <v>9</v>
      </c>
      <c r="D6616" s="11" t="s">
        <v>11</v>
      </c>
      <c r="E6616" s="11" t="s">
        <v>4948</v>
      </c>
      <c r="F6616" s="11" t="s">
        <v>12</v>
      </c>
      <c r="G6616" s="131" t="s">
        <v>49</v>
      </c>
      <c r="H6616" s="131"/>
      <c r="J6616" s="7">
        <v>50000</v>
      </c>
    </row>
    <row r="6617" spans="1:10" ht="20.100000000000001" customHeight="1" x14ac:dyDescent="0.25">
      <c r="A6617" s="5" t="s">
        <v>1549</v>
      </c>
      <c r="C6617" s="11" t="s">
        <v>9</v>
      </c>
      <c r="D6617" s="11" t="s">
        <v>11</v>
      </c>
      <c r="E6617" s="11" t="s">
        <v>4948</v>
      </c>
      <c r="F6617" s="11" t="s">
        <v>12</v>
      </c>
      <c r="G6617" s="131" t="s">
        <v>1550</v>
      </c>
      <c r="H6617" s="131"/>
      <c r="J6617" s="7">
        <v>50000</v>
      </c>
    </row>
    <row r="6618" spans="1:10" ht="30" customHeight="1" x14ac:dyDescent="0.25">
      <c r="A6618" s="5" t="s">
        <v>1551</v>
      </c>
      <c r="C6618" s="11" t="s">
        <v>9</v>
      </c>
      <c r="D6618" s="11" t="s">
        <v>11</v>
      </c>
      <c r="E6618" s="11" t="s">
        <v>4948</v>
      </c>
      <c r="F6618" s="11" t="s">
        <v>12</v>
      </c>
      <c r="G6618" s="131" t="s">
        <v>7136</v>
      </c>
      <c r="H6618" s="131"/>
      <c r="J6618" s="7">
        <v>50000</v>
      </c>
    </row>
    <row r="6619" spans="1:10" ht="20.100000000000001" customHeight="1" x14ac:dyDescent="0.25">
      <c r="A6619" s="6" t="s">
        <v>1318</v>
      </c>
      <c r="B6619" s="6" t="s">
        <v>1553</v>
      </c>
      <c r="J6619" s="8">
        <v>2500000</v>
      </c>
    </row>
    <row r="6620" spans="1:10" ht="20.100000000000001" customHeight="1" x14ac:dyDescent="0.25">
      <c r="A6620" s="5" t="s">
        <v>1555</v>
      </c>
      <c r="C6620" s="11" t="s">
        <v>9</v>
      </c>
      <c r="D6620" s="11" t="s">
        <v>11</v>
      </c>
      <c r="E6620" s="11" t="s">
        <v>4948</v>
      </c>
      <c r="F6620" s="11" t="s">
        <v>12</v>
      </c>
      <c r="G6620" s="131" t="s">
        <v>50</v>
      </c>
      <c r="H6620" s="131"/>
      <c r="J6620" s="7">
        <v>100000</v>
      </c>
    </row>
    <row r="6621" spans="1:10" ht="20.100000000000001" customHeight="1" x14ac:dyDescent="0.25">
      <c r="A6621" s="5" t="s">
        <v>1557</v>
      </c>
      <c r="C6621" s="11" t="s">
        <v>9</v>
      </c>
      <c r="D6621" s="11" t="s">
        <v>11</v>
      </c>
      <c r="E6621" s="11" t="s">
        <v>4948</v>
      </c>
      <c r="F6621" s="11" t="s">
        <v>12</v>
      </c>
      <c r="G6621" s="131" t="s">
        <v>51</v>
      </c>
      <c r="H6621" s="131"/>
      <c r="J6621" s="7">
        <v>2400000</v>
      </c>
    </row>
    <row r="6622" spans="1:10" ht="20.100000000000001" customHeight="1" x14ac:dyDescent="0.25">
      <c r="A6622" s="6" t="s">
        <v>1572</v>
      </c>
      <c r="B6622" s="6" t="s">
        <v>1573</v>
      </c>
      <c r="J6622" s="8">
        <v>8296000</v>
      </c>
    </row>
    <row r="6623" spans="1:10" ht="20.100000000000001" customHeight="1" x14ac:dyDescent="0.25">
      <c r="A6623" s="5" t="s">
        <v>1574</v>
      </c>
      <c r="C6623" s="11" t="s">
        <v>9</v>
      </c>
      <c r="D6623" s="11" t="s">
        <v>11</v>
      </c>
      <c r="E6623" s="11" t="s">
        <v>4948</v>
      </c>
      <c r="F6623" s="11" t="s">
        <v>12</v>
      </c>
      <c r="G6623" s="131" t="s">
        <v>1575</v>
      </c>
      <c r="H6623" s="131"/>
      <c r="J6623" s="7">
        <v>800000</v>
      </c>
    </row>
    <row r="6624" spans="1:10" ht="20.100000000000001" customHeight="1" x14ac:dyDescent="0.25">
      <c r="A6624" s="5" t="s">
        <v>1580</v>
      </c>
      <c r="C6624" s="11" t="s">
        <v>9</v>
      </c>
      <c r="D6624" s="11" t="s">
        <v>11</v>
      </c>
      <c r="E6624" s="11" t="s">
        <v>4948</v>
      </c>
      <c r="F6624" s="11" t="s">
        <v>12</v>
      </c>
      <c r="G6624" s="131" t="s">
        <v>1581</v>
      </c>
      <c r="H6624" s="131"/>
      <c r="J6624" s="7">
        <v>4000000</v>
      </c>
    </row>
    <row r="6625" spans="1:10" ht="20.100000000000001" customHeight="1" x14ac:dyDescent="0.25">
      <c r="A6625" s="5" t="s">
        <v>1582</v>
      </c>
      <c r="C6625" s="11" t="s">
        <v>9</v>
      </c>
      <c r="D6625" s="11" t="s">
        <v>11</v>
      </c>
      <c r="E6625" s="11" t="s">
        <v>4948</v>
      </c>
      <c r="F6625" s="11" t="s">
        <v>12</v>
      </c>
      <c r="G6625" s="131" t="s">
        <v>52</v>
      </c>
      <c r="H6625" s="131"/>
      <c r="J6625" s="7">
        <v>1656000</v>
      </c>
    </row>
    <row r="6626" spans="1:10" ht="20.100000000000001" customHeight="1" x14ac:dyDescent="0.25">
      <c r="A6626" s="5" t="s">
        <v>1584</v>
      </c>
      <c r="C6626" s="11" t="s">
        <v>9</v>
      </c>
      <c r="D6626" s="11" t="s">
        <v>11</v>
      </c>
      <c r="E6626" s="11" t="s">
        <v>4948</v>
      </c>
      <c r="F6626" s="11" t="s">
        <v>12</v>
      </c>
      <c r="G6626" s="131" t="s">
        <v>1585</v>
      </c>
      <c r="H6626" s="131"/>
      <c r="J6626" s="7">
        <v>1600000</v>
      </c>
    </row>
    <row r="6627" spans="1:10" ht="20.100000000000001" customHeight="1" x14ac:dyDescent="0.25">
      <c r="A6627" s="5" t="s">
        <v>1587</v>
      </c>
      <c r="C6627" s="11" t="s">
        <v>9</v>
      </c>
      <c r="D6627" s="11" t="s">
        <v>11</v>
      </c>
      <c r="E6627" s="11" t="s">
        <v>4948</v>
      </c>
      <c r="F6627" s="11" t="s">
        <v>12</v>
      </c>
      <c r="G6627" s="131" t="s">
        <v>1588</v>
      </c>
      <c r="H6627" s="131"/>
      <c r="J6627" s="7">
        <v>100000</v>
      </c>
    </row>
    <row r="6628" spans="1:10" ht="20.100000000000001" customHeight="1" x14ac:dyDescent="0.25">
      <c r="A6628" s="5" t="s">
        <v>1590</v>
      </c>
      <c r="C6628" s="11" t="s">
        <v>9</v>
      </c>
      <c r="D6628" s="11" t="s">
        <v>11</v>
      </c>
      <c r="E6628" s="11" t="s">
        <v>4948</v>
      </c>
      <c r="F6628" s="11" t="s">
        <v>12</v>
      </c>
      <c r="G6628" s="131" t="s">
        <v>1591</v>
      </c>
      <c r="H6628" s="131"/>
      <c r="J6628" s="7">
        <v>75000</v>
      </c>
    </row>
    <row r="6629" spans="1:10" ht="20.100000000000001" customHeight="1" x14ac:dyDescent="0.25">
      <c r="A6629" s="5" t="s">
        <v>1593</v>
      </c>
      <c r="C6629" s="11" t="s">
        <v>9</v>
      </c>
      <c r="D6629" s="11" t="s">
        <v>11</v>
      </c>
      <c r="E6629" s="11" t="s">
        <v>4948</v>
      </c>
      <c r="F6629" s="11" t="s">
        <v>12</v>
      </c>
      <c r="G6629" s="131" t="s">
        <v>1594</v>
      </c>
      <c r="H6629" s="131"/>
      <c r="J6629" s="7">
        <v>65000</v>
      </c>
    </row>
    <row r="6630" spans="1:10" ht="20.100000000000001" customHeight="1" x14ac:dyDescent="0.25">
      <c r="A6630" s="6" t="s">
        <v>1714</v>
      </c>
      <c r="B6630" s="6" t="s">
        <v>1715</v>
      </c>
      <c r="J6630" s="10">
        <v>22115000</v>
      </c>
    </row>
    <row r="6631" spans="1:10" ht="20.100000000000001" customHeight="1" x14ac:dyDescent="0.25">
      <c r="A6631" s="6" t="s">
        <v>1716</v>
      </c>
      <c r="B6631" s="6" t="s">
        <v>1717</v>
      </c>
      <c r="J6631" s="9">
        <v>2100000</v>
      </c>
    </row>
    <row r="6632" spans="1:10" ht="20.100000000000001" customHeight="1" x14ac:dyDescent="0.25">
      <c r="A6632" s="5" t="s">
        <v>1724</v>
      </c>
      <c r="C6632" s="11" t="s">
        <v>16</v>
      </c>
      <c r="D6632" s="11" t="s">
        <v>53</v>
      </c>
      <c r="E6632" s="11" t="s">
        <v>4948</v>
      </c>
      <c r="F6632" s="11" t="s">
        <v>12</v>
      </c>
      <c r="G6632" s="131" t="s">
        <v>7146</v>
      </c>
      <c r="H6632" s="131"/>
      <c r="J6632" s="7">
        <v>2100000</v>
      </c>
    </row>
    <row r="6633" spans="1:10" ht="20.100000000000001" customHeight="1" x14ac:dyDescent="0.25">
      <c r="A6633" s="6" t="s">
        <v>1751</v>
      </c>
      <c r="B6633" s="6" t="s">
        <v>1752</v>
      </c>
      <c r="J6633" s="8">
        <v>20015000</v>
      </c>
    </row>
    <row r="6634" spans="1:10" ht="20.100000000000001" customHeight="1" x14ac:dyDescent="0.25">
      <c r="A6634" s="5" t="s">
        <v>1757</v>
      </c>
      <c r="C6634" s="11" t="s">
        <v>16</v>
      </c>
      <c r="D6634" s="11" t="s">
        <v>56</v>
      </c>
      <c r="E6634" s="11" t="s">
        <v>4948</v>
      </c>
      <c r="F6634" s="11" t="s">
        <v>12</v>
      </c>
      <c r="G6634" s="131" t="s">
        <v>57</v>
      </c>
      <c r="H6634" s="131"/>
      <c r="J6634" s="7">
        <v>20015000</v>
      </c>
    </row>
    <row r="6635" spans="1:10" ht="20.100000000000001" customHeight="1" x14ac:dyDescent="0.25">
      <c r="A6635" s="6" t="s">
        <v>1759</v>
      </c>
      <c r="B6635" s="6" t="s">
        <v>1760</v>
      </c>
      <c r="J6635" s="10">
        <v>15862119356</v>
      </c>
    </row>
    <row r="6636" spans="1:10" ht="20.100000000000001" customHeight="1" x14ac:dyDescent="0.25">
      <c r="A6636" s="6" t="s">
        <v>1761</v>
      </c>
      <c r="B6636" s="6" t="s">
        <v>1762</v>
      </c>
      <c r="J6636" s="12">
        <v>15730521720</v>
      </c>
    </row>
    <row r="6637" spans="1:10" ht="20.100000000000001" customHeight="1" x14ac:dyDescent="0.25">
      <c r="A6637" s="6" t="s">
        <v>1765</v>
      </c>
      <c r="B6637" s="6" t="s">
        <v>1766</v>
      </c>
      <c r="J6637" s="9">
        <v>1191500000</v>
      </c>
    </row>
    <row r="6638" spans="1:10" ht="20.100000000000001" customHeight="1" x14ac:dyDescent="0.25">
      <c r="A6638" s="5" t="s">
        <v>1765</v>
      </c>
      <c r="C6638" s="11" t="s">
        <v>9</v>
      </c>
      <c r="D6638" s="11" t="s">
        <v>41</v>
      </c>
      <c r="E6638" s="11" t="s">
        <v>4948</v>
      </c>
      <c r="F6638" s="11" t="s">
        <v>1336</v>
      </c>
      <c r="G6638" s="131" t="s">
        <v>529</v>
      </c>
      <c r="H6638" s="131"/>
      <c r="J6638" s="7">
        <v>1191500000</v>
      </c>
    </row>
    <row r="6639" spans="1:10" ht="60" customHeight="1" x14ac:dyDescent="0.25">
      <c r="G6639" s="131" t="s">
        <v>7265</v>
      </c>
      <c r="H6639" s="131"/>
    </row>
    <row r="6640" spans="1:10" ht="20.100000000000001" customHeight="1" x14ac:dyDescent="0.25">
      <c r="G6640" s="131" t="s">
        <v>4951</v>
      </c>
      <c r="H6640" s="131"/>
    </row>
    <row r="6641" spans="1:10" ht="20.100000000000001" customHeight="1" x14ac:dyDescent="0.25">
      <c r="A6641" s="6" t="s">
        <v>1767</v>
      </c>
      <c r="B6641" s="6" t="s">
        <v>7149</v>
      </c>
      <c r="J6641" s="8">
        <v>16021720</v>
      </c>
    </row>
    <row r="6642" spans="1:10" ht="20.100000000000001" customHeight="1" x14ac:dyDescent="0.25">
      <c r="A6642" s="5" t="s">
        <v>1767</v>
      </c>
      <c r="C6642" s="11" t="s">
        <v>9</v>
      </c>
      <c r="D6642" s="11" t="s">
        <v>41</v>
      </c>
      <c r="E6642" s="11" t="s">
        <v>4948</v>
      </c>
      <c r="F6642" s="11" t="s">
        <v>1881</v>
      </c>
      <c r="G6642" s="131" t="s">
        <v>21</v>
      </c>
      <c r="H6642" s="131"/>
      <c r="J6642" s="7">
        <v>11565025</v>
      </c>
    </row>
    <row r="6643" spans="1:10" ht="60" customHeight="1" x14ac:dyDescent="0.25">
      <c r="G6643" s="131" t="s">
        <v>4802</v>
      </c>
      <c r="H6643" s="131"/>
    </row>
    <row r="6644" spans="1:10" ht="20.100000000000001" customHeight="1" x14ac:dyDescent="0.25">
      <c r="G6644" s="131" t="s">
        <v>2101</v>
      </c>
      <c r="H6644" s="131"/>
    </row>
    <row r="6645" spans="1:10" ht="20.100000000000001" customHeight="1" x14ac:dyDescent="0.25">
      <c r="A6645" s="5" t="s">
        <v>1767</v>
      </c>
      <c r="C6645" s="11" t="s">
        <v>9</v>
      </c>
      <c r="D6645" s="11" t="s">
        <v>41</v>
      </c>
      <c r="E6645" s="11" t="s">
        <v>4948</v>
      </c>
      <c r="F6645" s="11" t="s">
        <v>1278</v>
      </c>
      <c r="G6645" s="131" t="s">
        <v>21</v>
      </c>
      <c r="H6645" s="131"/>
      <c r="J6645" s="7">
        <v>4456695</v>
      </c>
    </row>
    <row r="6646" spans="1:10" ht="60" customHeight="1" x14ac:dyDescent="0.25">
      <c r="G6646" s="131" t="s">
        <v>4803</v>
      </c>
      <c r="H6646" s="131"/>
    </row>
    <row r="6647" spans="1:10" ht="20.100000000000001" customHeight="1" x14ac:dyDescent="0.25">
      <c r="G6647" s="131" t="s">
        <v>2101</v>
      </c>
      <c r="H6647" s="131"/>
    </row>
    <row r="6648" spans="1:10" ht="20.100000000000001" customHeight="1" x14ac:dyDescent="0.25">
      <c r="A6648" s="6" t="s">
        <v>1771</v>
      </c>
      <c r="B6648" s="6" t="s">
        <v>7151</v>
      </c>
      <c r="J6648" s="8">
        <v>14523000000</v>
      </c>
    </row>
    <row r="6649" spans="1:10" ht="20.100000000000001" customHeight="1" x14ac:dyDescent="0.25">
      <c r="A6649" s="5" t="s">
        <v>1771</v>
      </c>
      <c r="C6649" s="11" t="s">
        <v>9</v>
      </c>
      <c r="D6649" s="11" t="s">
        <v>41</v>
      </c>
      <c r="E6649" s="11" t="s">
        <v>4948</v>
      </c>
      <c r="F6649" s="11" t="s">
        <v>1994</v>
      </c>
      <c r="G6649" s="131" t="s">
        <v>531</v>
      </c>
      <c r="H6649" s="131"/>
      <c r="J6649" s="7">
        <v>14523000000</v>
      </c>
    </row>
    <row r="6650" spans="1:10" ht="90" customHeight="1" x14ac:dyDescent="0.25">
      <c r="G6650" s="131" t="s">
        <v>4952</v>
      </c>
      <c r="H6650" s="131"/>
    </row>
    <row r="6651" spans="1:10" ht="20.100000000000001" customHeight="1" x14ac:dyDescent="0.25">
      <c r="G6651" s="131" t="s">
        <v>4953</v>
      </c>
      <c r="H6651" s="131"/>
    </row>
    <row r="6652" spans="1:10" ht="20.100000000000001" customHeight="1" x14ac:dyDescent="0.25">
      <c r="A6652" s="6" t="s">
        <v>1784</v>
      </c>
      <c r="B6652" s="6" t="s">
        <v>1785</v>
      </c>
      <c r="J6652" s="8">
        <v>66326715</v>
      </c>
    </row>
    <row r="6653" spans="1:10" ht="20.100000000000001" customHeight="1" x14ac:dyDescent="0.25">
      <c r="A6653" s="5" t="s">
        <v>1786</v>
      </c>
      <c r="C6653" s="11" t="s">
        <v>9</v>
      </c>
      <c r="D6653" s="11" t="s">
        <v>59</v>
      </c>
      <c r="E6653" s="11" t="s">
        <v>4948</v>
      </c>
      <c r="F6653" s="11" t="s">
        <v>12</v>
      </c>
      <c r="G6653" s="131" t="s">
        <v>61</v>
      </c>
      <c r="H6653" s="131"/>
      <c r="J6653" s="7">
        <v>62220000</v>
      </c>
    </row>
    <row r="6654" spans="1:10" ht="20.100000000000001" customHeight="1" x14ac:dyDescent="0.25">
      <c r="A6654" s="5" t="s">
        <v>1792</v>
      </c>
      <c r="C6654" s="11" t="s">
        <v>9</v>
      </c>
      <c r="D6654" s="11" t="s">
        <v>59</v>
      </c>
      <c r="E6654" s="11" t="s">
        <v>4948</v>
      </c>
      <c r="F6654" s="11" t="s">
        <v>12</v>
      </c>
      <c r="G6654" s="131" t="s">
        <v>7156</v>
      </c>
      <c r="H6654" s="131"/>
      <c r="J6654" s="7">
        <v>4106715</v>
      </c>
    </row>
    <row r="6655" spans="1:10" ht="30" customHeight="1" x14ac:dyDescent="0.25">
      <c r="G6655" s="131" t="s">
        <v>4363</v>
      </c>
      <c r="H6655" s="131"/>
    </row>
    <row r="6656" spans="1:10" ht="20.100000000000001" customHeight="1" x14ac:dyDescent="0.25">
      <c r="A6656" s="6" t="s">
        <v>1803</v>
      </c>
      <c r="B6656" s="6" t="s">
        <v>3416</v>
      </c>
      <c r="J6656" s="8">
        <v>13089521</v>
      </c>
    </row>
    <row r="6657" spans="1:10" ht="20.100000000000001" customHeight="1" x14ac:dyDescent="0.25">
      <c r="A6657" s="5" t="s">
        <v>1804</v>
      </c>
      <c r="C6657" s="11" t="s">
        <v>9</v>
      </c>
      <c r="D6657" s="11" t="s">
        <v>59</v>
      </c>
      <c r="E6657" s="11" t="s">
        <v>4948</v>
      </c>
      <c r="F6657" s="11" t="s">
        <v>12</v>
      </c>
      <c r="G6657" s="131" t="s">
        <v>62</v>
      </c>
      <c r="H6657" s="131"/>
      <c r="J6657" s="7">
        <v>13089521</v>
      </c>
    </row>
    <row r="6658" spans="1:10" ht="15" customHeight="1" x14ac:dyDescent="0.25">
      <c r="G6658" s="131" t="s">
        <v>6004</v>
      </c>
      <c r="H6658" s="131"/>
    </row>
    <row r="6659" spans="1:10" ht="20.100000000000001" customHeight="1" x14ac:dyDescent="0.25">
      <c r="A6659" s="6" t="s">
        <v>1806</v>
      </c>
      <c r="B6659" s="6" t="s">
        <v>1807</v>
      </c>
      <c r="J6659" s="10">
        <v>52181400</v>
      </c>
    </row>
    <row r="6660" spans="1:10" ht="20.100000000000001" customHeight="1" x14ac:dyDescent="0.25">
      <c r="A6660" s="6" t="s">
        <v>1808</v>
      </c>
      <c r="B6660" s="6" t="s">
        <v>1809</v>
      </c>
      <c r="J6660" s="9">
        <v>52181400</v>
      </c>
    </row>
    <row r="6661" spans="1:10" ht="30" customHeight="1" x14ac:dyDescent="0.25">
      <c r="A6661" s="5" t="s">
        <v>1808</v>
      </c>
      <c r="C6661" s="11" t="s">
        <v>9</v>
      </c>
      <c r="D6661" s="11" t="s">
        <v>4821</v>
      </c>
      <c r="E6661" s="11" t="s">
        <v>4948</v>
      </c>
      <c r="F6661" s="11" t="s">
        <v>1278</v>
      </c>
      <c r="G6661" s="131" t="s">
        <v>533</v>
      </c>
      <c r="H6661" s="131"/>
      <c r="J6661" s="7">
        <v>52181400</v>
      </c>
    </row>
    <row r="6662" spans="1:10" ht="60" customHeight="1" x14ac:dyDescent="0.25">
      <c r="G6662" s="131" t="s">
        <v>534</v>
      </c>
      <c r="H6662" s="131"/>
    </row>
    <row r="6663" spans="1:10" ht="20.100000000000001" customHeight="1" x14ac:dyDescent="0.25">
      <c r="G6663" s="131" t="s">
        <v>4895</v>
      </c>
      <c r="H6663" s="131"/>
    </row>
    <row r="6666" spans="1:10" x14ac:dyDescent="0.25">
      <c r="A6666" s="117" t="s">
        <v>4954</v>
      </c>
      <c r="B6666" s="88"/>
      <c r="C6666" s="88"/>
      <c r="D6666" s="88"/>
      <c r="E6666" s="88"/>
      <c r="F6666" s="88"/>
      <c r="G6666" s="88"/>
      <c r="H6666" s="88"/>
    </row>
    <row r="6668" spans="1:10" x14ac:dyDescent="0.25">
      <c r="A6668" s="132" t="s">
        <v>2092</v>
      </c>
      <c r="B6668" s="132"/>
      <c r="C6668" s="132"/>
      <c r="D6668" s="132"/>
      <c r="E6668" s="132"/>
      <c r="F6668" s="132"/>
      <c r="G6668" s="132"/>
      <c r="H6668" s="132"/>
      <c r="I6668" s="132"/>
      <c r="J6668" s="132"/>
    </row>
    <row r="6670" spans="1:10" x14ac:dyDescent="0.25">
      <c r="D6670" s="6" t="s">
        <v>2140</v>
      </c>
      <c r="E6670" s="6" t="s">
        <v>2100</v>
      </c>
    </row>
    <row r="6671" spans="1:10" ht="15.75" thickBot="1" x14ac:dyDescent="0.3">
      <c r="F6671" s="6" t="s">
        <v>2103</v>
      </c>
      <c r="J6671" s="14">
        <v>514765000</v>
      </c>
    </row>
    <row r="6672" spans="1:10" x14ac:dyDescent="0.25">
      <c r="D6672" s="5" t="s">
        <v>9</v>
      </c>
      <c r="E6672" s="5" t="s">
        <v>2139</v>
      </c>
      <c r="J6672" s="7">
        <v>485775999</v>
      </c>
    </row>
    <row r="6673" spans="1:10" x14ac:dyDescent="0.25">
      <c r="D6673" s="5" t="s">
        <v>16</v>
      </c>
      <c r="E6673" s="5" t="s">
        <v>2145</v>
      </c>
      <c r="J6673" s="7">
        <v>28989001</v>
      </c>
    </row>
    <row r="6676" spans="1:10" x14ac:dyDescent="0.25">
      <c r="A6676" s="132" t="s">
        <v>2091</v>
      </c>
      <c r="B6676" s="132"/>
      <c r="C6676" s="132"/>
      <c r="D6676" s="132"/>
      <c r="E6676" s="132"/>
      <c r="F6676" s="132"/>
      <c r="G6676" s="132"/>
      <c r="H6676" s="132"/>
      <c r="I6676" s="132"/>
      <c r="J6676" s="132"/>
    </row>
    <row r="6677" spans="1:10" x14ac:dyDescent="0.25">
      <c r="A6677" s="86" t="s">
        <v>2097</v>
      </c>
      <c r="C6677" s="86" t="s">
        <v>2098</v>
      </c>
      <c r="D6677" s="86" t="s">
        <v>3</v>
      </c>
      <c r="E6677" s="86" t="s">
        <v>2099</v>
      </c>
      <c r="F6677" s="86" t="s">
        <v>1880</v>
      </c>
      <c r="G6677" s="6" t="s">
        <v>2100</v>
      </c>
      <c r="J6677" s="86" t="s">
        <v>8713</v>
      </c>
    </row>
    <row r="6679" spans="1:10" ht="15.75" thickBot="1" x14ac:dyDescent="0.3">
      <c r="G6679" s="13" t="s">
        <v>2103</v>
      </c>
      <c r="J6679" s="14">
        <v>514765000</v>
      </c>
    </row>
    <row r="6680" spans="1:10" ht="20.100000000000001" customHeight="1" x14ac:dyDescent="0.25">
      <c r="A6680" s="6" t="s">
        <v>1232</v>
      </c>
      <c r="B6680" s="6" t="s">
        <v>1233</v>
      </c>
      <c r="J6680" s="10">
        <v>293119656</v>
      </c>
    </row>
    <row r="6681" spans="1:10" ht="20.100000000000001" customHeight="1" x14ac:dyDescent="0.25">
      <c r="A6681" s="6" t="s">
        <v>9</v>
      </c>
      <c r="B6681" s="6" t="s">
        <v>1237</v>
      </c>
      <c r="J6681" s="9">
        <v>108753841</v>
      </c>
    </row>
    <row r="6682" spans="1:10" ht="20.100000000000001" customHeight="1" x14ac:dyDescent="0.25">
      <c r="A6682" s="5" t="s">
        <v>1240</v>
      </c>
      <c r="C6682" s="11" t="s">
        <v>9</v>
      </c>
      <c r="D6682" s="11" t="s">
        <v>10</v>
      </c>
      <c r="E6682" s="11" t="s">
        <v>4948</v>
      </c>
      <c r="F6682" s="11" t="s">
        <v>12</v>
      </c>
      <c r="G6682" s="131" t="s">
        <v>7116</v>
      </c>
      <c r="H6682" s="131"/>
      <c r="J6682" s="7">
        <v>108753841</v>
      </c>
    </row>
    <row r="6683" spans="1:10" ht="20.100000000000001" customHeight="1" x14ac:dyDescent="0.25">
      <c r="A6683" s="6" t="s">
        <v>1279</v>
      </c>
      <c r="B6683" s="6" t="s">
        <v>1280</v>
      </c>
      <c r="J6683" s="8">
        <v>141579879</v>
      </c>
    </row>
    <row r="6684" spans="1:10" ht="20.100000000000001" customHeight="1" x14ac:dyDescent="0.25">
      <c r="A6684" s="5" t="s">
        <v>1282</v>
      </c>
      <c r="C6684" s="11" t="s">
        <v>9</v>
      </c>
      <c r="D6684" s="11" t="s">
        <v>10</v>
      </c>
      <c r="E6684" s="11" t="s">
        <v>4948</v>
      </c>
      <c r="F6684" s="11" t="s">
        <v>12</v>
      </c>
      <c r="G6684" s="131" t="s">
        <v>1283</v>
      </c>
      <c r="H6684" s="131"/>
      <c r="J6684" s="7">
        <v>25184616</v>
      </c>
    </row>
    <row r="6685" spans="1:10" ht="20.100000000000001" customHeight="1" x14ac:dyDescent="0.25">
      <c r="A6685" s="5" t="s">
        <v>1286</v>
      </c>
      <c r="C6685" s="11" t="s">
        <v>9</v>
      </c>
      <c r="D6685" s="11" t="s">
        <v>10</v>
      </c>
      <c r="E6685" s="11" t="s">
        <v>4948</v>
      </c>
      <c r="F6685" s="11" t="s">
        <v>12</v>
      </c>
      <c r="G6685" s="131" t="s">
        <v>1287</v>
      </c>
      <c r="H6685" s="131"/>
      <c r="J6685" s="7">
        <v>61697076</v>
      </c>
    </row>
    <row r="6686" spans="1:10" ht="20.100000000000001" customHeight="1" x14ac:dyDescent="0.25">
      <c r="A6686" s="5" t="s">
        <v>1290</v>
      </c>
      <c r="C6686" s="11" t="s">
        <v>16</v>
      </c>
      <c r="D6686" s="11" t="s">
        <v>10</v>
      </c>
      <c r="E6686" s="11" t="s">
        <v>4948</v>
      </c>
      <c r="F6686" s="11" t="s">
        <v>12</v>
      </c>
      <c r="G6686" s="131" t="s">
        <v>17</v>
      </c>
      <c r="H6686" s="131"/>
      <c r="J6686" s="7">
        <v>28989001</v>
      </c>
    </row>
    <row r="6687" spans="1:10" ht="20.100000000000001" customHeight="1" x14ac:dyDescent="0.25">
      <c r="A6687" s="5" t="s">
        <v>1293</v>
      </c>
      <c r="C6687" s="11" t="s">
        <v>9</v>
      </c>
      <c r="D6687" s="11" t="s">
        <v>10</v>
      </c>
      <c r="E6687" s="11" t="s">
        <v>4948</v>
      </c>
      <c r="F6687" s="11" t="s">
        <v>12</v>
      </c>
      <c r="G6687" s="131" t="s">
        <v>18</v>
      </c>
      <c r="H6687" s="131"/>
      <c r="J6687" s="7">
        <v>14583060</v>
      </c>
    </row>
    <row r="6688" spans="1:10" ht="20.100000000000001" customHeight="1" x14ac:dyDescent="0.25">
      <c r="A6688" s="5" t="s">
        <v>1296</v>
      </c>
      <c r="C6688" s="11" t="s">
        <v>9</v>
      </c>
      <c r="D6688" s="11" t="s">
        <v>10</v>
      </c>
      <c r="E6688" s="11" t="s">
        <v>4948</v>
      </c>
      <c r="F6688" s="11" t="s">
        <v>12</v>
      </c>
      <c r="G6688" s="131" t="s">
        <v>19</v>
      </c>
      <c r="H6688" s="131"/>
      <c r="J6688" s="7">
        <v>11126126</v>
      </c>
    </row>
    <row r="6689" spans="1:10" ht="20.100000000000001" customHeight="1" x14ac:dyDescent="0.25">
      <c r="A6689" s="6" t="s">
        <v>1299</v>
      </c>
      <c r="B6689" s="6" t="s">
        <v>1300</v>
      </c>
      <c r="J6689" s="10">
        <v>21581111</v>
      </c>
    </row>
    <row r="6690" spans="1:10" ht="20.100000000000001" customHeight="1" x14ac:dyDescent="0.25">
      <c r="A6690" s="6" t="s">
        <v>1303</v>
      </c>
      <c r="B6690" s="6" t="s">
        <v>7118</v>
      </c>
      <c r="J6690" s="9">
        <v>20474387</v>
      </c>
    </row>
    <row r="6691" spans="1:10" ht="20.100000000000001" customHeight="1" x14ac:dyDescent="0.25">
      <c r="A6691" s="5" t="s">
        <v>1303</v>
      </c>
      <c r="C6691" s="11" t="s">
        <v>9</v>
      </c>
      <c r="D6691" s="11" t="s">
        <v>20</v>
      </c>
      <c r="E6691" s="11" t="s">
        <v>4948</v>
      </c>
      <c r="F6691" s="11" t="s">
        <v>1881</v>
      </c>
      <c r="G6691" s="131" t="s">
        <v>21</v>
      </c>
      <c r="H6691" s="131"/>
      <c r="J6691" s="7">
        <v>20474387</v>
      </c>
    </row>
    <row r="6692" spans="1:10" ht="60" customHeight="1" x14ac:dyDescent="0.25">
      <c r="G6692" s="131" t="s">
        <v>4797</v>
      </c>
      <c r="H6692" s="131"/>
    </row>
    <row r="6693" spans="1:10" ht="20.100000000000001" customHeight="1" x14ac:dyDescent="0.25">
      <c r="G6693" s="131" t="s">
        <v>2101</v>
      </c>
      <c r="H6693" s="131"/>
    </row>
    <row r="6694" spans="1:10" ht="20.100000000000001" customHeight="1" x14ac:dyDescent="0.25">
      <c r="A6694" s="6" t="s">
        <v>1316</v>
      </c>
      <c r="B6694" s="6" t="s">
        <v>7122</v>
      </c>
      <c r="J6694" s="8">
        <v>1106724</v>
      </c>
    </row>
    <row r="6695" spans="1:10" ht="20.100000000000001" customHeight="1" x14ac:dyDescent="0.25">
      <c r="A6695" s="5" t="s">
        <v>1316</v>
      </c>
      <c r="C6695" s="11" t="s">
        <v>9</v>
      </c>
      <c r="D6695" s="11" t="s">
        <v>20</v>
      </c>
      <c r="E6695" s="11" t="s">
        <v>4948</v>
      </c>
      <c r="F6695" s="11" t="s">
        <v>1881</v>
      </c>
      <c r="G6695" s="131" t="s">
        <v>23</v>
      </c>
      <c r="H6695" s="131"/>
      <c r="J6695" s="7">
        <v>1106724</v>
      </c>
    </row>
    <row r="6696" spans="1:10" ht="30" customHeight="1" x14ac:dyDescent="0.25">
      <c r="G6696" s="131" t="s">
        <v>4798</v>
      </c>
      <c r="H6696" s="131"/>
    </row>
    <row r="6697" spans="1:10" ht="20.100000000000001" customHeight="1" x14ac:dyDescent="0.25">
      <c r="G6697" s="131" t="s">
        <v>2102</v>
      </c>
      <c r="H6697" s="131"/>
    </row>
    <row r="6698" spans="1:10" ht="20.100000000000001" customHeight="1" x14ac:dyDescent="0.25">
      <c r="A6698" s="6" t="s">
        <v>1319</v>
      </c>
      <c r="B6698" s="6" t="s">
        <v>1320</v>
      </c>
      <c r="J6698" s="10">
        <v>21204825</v>
      </c>
    </row>
    <row r="6699" spans="1:10" ht="20.100000000000001" customHeight="1" x14ac:dyDescent="0.25">
      <c r="A6699" s="6" t="s">
        <v>1322</v>
      </c>
      <c r="B6699" s="6" t="s">
        <v>7123</v>
      </c>
      <c r="J6699" s="9">
        <v>11244312</v>
      </c>
    </row>
    <row r="6700" spans="1:10" ht="20.100000000000001" customHeight="1" x14ac:dyDescent="0.25">
      <c r="A6700" s="5" t="s">
        <v>1322</v>
      </c>
      <c r="C6700" s="11" t="s">
        <v>9</v>
      </c>
      <c r="D6700" s="11" t="s">
        <v>20</v>
      </c>
      <c r="E6700" s="11" t="s">
        <v>4948</v>
      </c>
      <c r="F6700" s="11" t="s">
        <v>1881</v>
      </c>
      <c r="G6700" s="131" t="s">
        <v>21</v>
      </c>
      <c r="H6700" s="131"/>
      <c r="J6700" s="7">
        <v>11244312</v>
      </c>
    </row>
    <row r="6701" spans="1:10" ht="60" customHeight="1" x14ac:dyDescent="0.25">
      <c r="G6701" s="131" t="s">
        <v>4799</v>
      </c>
      <c r="H6701" s="131"/>
    </row>
    <row r="6702" spans="1:10" ht="20.100000000000001" customHeight="1" x14ac:dyDescent="0.25">
      <c r="G6702" s="131" t="s">
        <v>2101</v>
      </c>
      <c r="H6702" s="131"/>
    </row>
    <row r="6703" spans="1:10" ht="20.100000000000001" customHeight="1" x14ac:dyDescent="0.25">
      <c r="A6703" s="6" t="s">
        <v>1324</v>
      </c>
      <c r="B6703" s="6" t="s">
        <v>7124</v>
      </c>
      <c r="J6703" s="8">
        <v>3320171</v>
      </c>
    </row>
    <row r="6704" spans="1:10" ht="20.100000000000001" customHeight="1" x14ac:dyDescent="0.25">
      <c r="A6704" s="5" t="s">
        <v>1324</v>
      </c>
      <c r="C6704" s="11" t="s">
        <v>9</v>
      </c>
      <c r="D6704" s="11" t="s">
        <v>20</v>
      </c>
      <c r="E6704" s="11" t="s">
        <v>4948</v>
      </c>
      <c r="F6704" s="11" t="s">
        <v>1881</v>
      </c>
      <c r="G6704" s="131" t="s">
        <v>21</v>
      </c>
      <c r="H6704" s="131"/>
      <c r="J6704" s="7">
        <v>3320171</v>
      </c>
    </row>
    <row r="6705" spans="1:10" ht="45" customHeight="1" x14ac:dyDescent="0.25">
      <c r="G6705" s="131" t="s">
        <v>4800</v>
      </c>
      <c r="H6705" s="131"/>
    </row>
    <row r="6706" spans="1:10" ht="20.100000000000001" customHeight="1" x14ac:dyDescent="0.25">
      <c r="G6706" s="131" t="s">
        <v>2101</v>
      </c>
      <c r="H6706" s="131"/>
    </row>
    <row r="6707" spans="1:10" ht="20.100000000000001" customHeight="1" x14ac:dyDescent="0.25">
      <c r="A6707" s="6" t="s">
        <v>1326</v>
      </c>
      <c r="B6707" s="6" t="s">
        <v>7125</v>
      </c>
      <c r="J6707" s="8">
        <v>6640342</v>
      </c>
    </row>
    <row r="6708" spans="1:10" ht="20.100000000000001" customHeight="1" x14ac:dyDescent="0.25">
      <c r="A6708" s="5" t="s">
        <v>1326</v>
      </c>
      <c r="C6708" s="11" t="s">
        <v>9</v>
      </c>
      <c r="D6708" s="11" t="s">
        <v>20</v>
      </c>
      <c r="E6708" s="11" t="s">
        <v>4948</v>
      </c>
      <c r="F6708" s="11" t="s">
        <v>1881</v>
      </c>
      <c r="G6708" s="131" t="s">
        <v>21</v>
      </c>
      <c r="H6708" s="131"/>
      <c r="J6708" s="7">
        <v>6640342</v>
      </c>
    </row>
    <row r="6709" spans="1:10" ht="45" customHeight="1" x14ac:dyDescent="0.25">
      <c r="G6709" s="131" t="s">
        <v>4801</v>
      </c>
      <c r="H6709" s="131"/>
    </row>
    <row r="6710" spans="1:10" ht="20.100000000000001" customHeight="1" x14ac:dyDescent="0.25">
      <c r="G6710" s="131" t="s">
        <v>2101</v>
      </c>
      <c r="H6710" s="131"/>
    </row>
    <row r="6711" spans="1:10" ht="20.100000000000001" customHeight="1" x14ac:dyDescent="0.25">
      <c r="A6711" s="6" t="s">
        <v>1344</v>
      </c>
      <c r="B6711" s="6" t="s">
        <v>1345</v>
      </c>
      <c r="J6711" s="10">
        <v>218383183</v>
      </c>
    </row>
    <row r="6712" spans="1:10" ht="20.100000000000001" customHeight="1" x14ac:dyDescent="0.25">
      <c r="A6712" s="6" t="s">
        <v>1249</v>
      </c>
      <c r="B6712" s="6" t="s">
        <v>1373</v>
      </c>
      <c r="J6712" s="9">
        <v>1837000</v>
      </c>
    </row>
    <row r="6713" spans="1:10" ht="20.100000000000001" customHeight="1" x14ac:dyDescent="0.25">
      <c r="A6713" s="5" t="s">
        <v>1376</v>
      </c>
      <c r="C6713" s="11" t="s">
        <v>9</v>
      </c>
      <c r="D6713" s="11" t="s">
        <v>11</v>
      </c>
      <c r="E6713" s="11" t="s">
        <v>4948</v>
      </c>
      <c r="F6713" s="11" t="s">
        <v>12</v>
      </c>
      <c r="G6713" s="131" t="s">
        <v>3480</v>
      </c>
      <c r="H6713" s="131"/>
      <c r="J6713" s="7">
        <v>1250000</v>
      </c>
    </row>
    <row r="6714" spans="1:10" ht="20.100000000000001" customHeight="1" x14ac:dyDescent="0.25">
      <c r="A6714" s="5" t="s">
        <v>1380</v>
      </c>
      <c r="C6714" s="11" t="s">
        <v>9</v>
      </c>
      <c r="D6714" s="11" t="s">
        <v>11</v>
      </c>
      <c r="E6714" s="11" t="s">
        <v>4948</v>
      </c>
      <c r="F6714" s="11" t="s">
        <v>12</v>
      </c>
      <c r="G6714" s="131" t="s">
        <v>1381</v>
      </c>
      <c r="H6714" s="131"/>
      <c r="J6714" s="7">
        <v>587000</v>
      </c>
    </row>
    <row r="6715" spans="1:10" ht="20.100000000000001" customHeight="1" x14ac:dyDescent="0.25">
      <c r="A6715" s="6" t="s">
        <v>1393</v>
      </c>
      <c r="B6715" s="6" t="s">
        <v>1394</v>
      </c>
      <c r="J6715" s="8">
        <v>206400000</v>
      </c>
    </row>
    <row r="6716" spans="1:10" ht="20.100000000000001" customHeight="1" x14ac:dyDescent="0.25">
      <c r="A6716" s="5" t="s">
        <v>1405</v>
      </c>
      <c r="C6716" s="11" t="s">
        <v>9</v>
      </c>
      <c r="D6716" s="11" t="s">
        <v>11</v>
      </c>
      <c r="E6716" s="11" t="s">
        <v>4948</v>
      </c>
      <c r="F6716" s="11" t="s">
        <v>12</v>
      </c>
      <c r="G6716" s="131" t="s">
        <v>1406</v>
      </c>
      <c r="H6716" s="131"/>
      <c r="J6716" s="7">
        <v>25000000</v>
      </c>
    </row>
    <row r="6717" spans="1:10" ht="45" customHeight="1" x14ac:dyDescent="0.25">
      <c r="G6717" s="131" t="s">
        <v>6005</v>
      </c>
      <c r="H6717" s="131"/>
    </row>
    <row r="6718" spans="1:10" ht="20.100000000000001" customHeight="1" x14ac:dyDescent="0.25">
      <c r="A6718" s="5" t="s">
        <v>1408</v>
      </c>
      <c r="C6718" s="11" t="s">
        <v>9</v>
      </c>
      <c r="D6718" s="11" t="s">
        <v>11</v>
      </c>
      <c r="E6718" s="11" t="s">
        <v>4948</v>
      </c>
      <c r="F6718" s="11" t="s">
        <v>12</v>
      </c>
      <c r="G6718" s="131" t="s">
        <v>1409</v>
      </c>
      <c r="H6718" s="131"/>
      <c r="J6718" s="7">
        <v>65000000</v>
      </c>
    </row>
    <row r="6719" spans="1:10" ht="45" customHeight="1" x14ac:dyDescent="0.25">
      <c r="G6719" s="131" t="s">
        <v>6006</v>
      </c>
      <c r="H6719" s="131"/>
    </row>
    <row r="6720" spans="1:10" ht="20.100000000000001" customHeight="1" x14ac:dyDescent="0.25">
      <c r="A6720" s="5" t="s">
        <v>1413</v>
      </c>
      <c r="C6720" s="11" t="s">
        <v>9</v>
      </c>
      <c r="D6720" s="11" t="s">
        <v>11</v>
      </c>
      <c r="E6720" s="11" t="s">
        <v>4948</v>
      </c>
      <c r="F6720" s="11" t="s">
        <v>12</v>
      </c>
      <c r="G6720" s="131" t="s">
        <v>1414</v>
      </c>
      <c r="H6720" s="131"/>
      <c r="J6720" s="7">
        <v>116400000</v>
      </c>
    </row>
    <row r="6721" spans="1:10" ht="30" customHeight="1" x14ac:dyDescent="0.25">
      <c r="G6721" s="131" t="s">
        <v>6007</v>
      </c>
      <c r="H6721" s="131"/>
    </row>
    <row r="6722" spans="1:10" ht="20.100000000000001" customHeight="1" x14ac:dyDescent="0.25">
      <c r="A6722" s="6" t="s">
        <v>1416</v>
      </c>
      <c r="B6722" s="6" t="s">
        <v>1417</v>
      </c>
      <c r="J6722" s="8">
        <v>7713700</v>
      </c>
    </row>
    <row r="6723" spans="1:10" ht="20.100000000000001" customHeight="1" x14ac:dyDescent="0.25">
      <c r="A6723" s="5" t="s">
        <v>1419</v>
      </c>
      <c r="C6723" s="11" t="s">
        <v>9</v>
      </c>
      <c r="D6723" s="11" t="s">
        <v>11</v>
      </c>
      <c r="E6723" s="11" t="s">
        <v>4948</v>
      </c>
      <c r="F6723" s="11" t="s">
        <v>12</v>
      </c>
      <c r="G6723" s="131" t="s">
        <v>1420</v>
      </c>
      <c r="H6723" s="131"/>
      <c r="J6723" s="7">
        <v>70000</v>
      </c>
    </row>
    <row r="6724" spans="1:10" ht="20.100000000000001" customHeight="1" x14ac:dyDescent="0.25">
      <c r="A6724" s="5" t="s">
        <v>1422</v>
      </c>
      <c r="C6724" s="11" t="s">
        <v>9</v>
      </c>
      <c r="D6724" s="11" t="s">
        <v>11</v>
      </c>
      <c r="E6724" s="11" t="s">
        <v>4948</v>
      </c>
      <c r="F6724" s="11" t="s">
        <v>12</v>
      </c>
      <c r="G6724" s="131" t="s">
        <v>1423</v>
      </c>
      <c r="H6724" s="131"/>
      <c r="J6724" s="7">
        <v>2579200</v>
      </c>
    </row>
    <row r="6725" spans="1:10" ht="20.100000000000001" customHeight="1" x14ac:dyDescent="0.25">
      <c r="A6725" s="5" t="s">
        <v>1424</v>
      </c>
      <c r="C6725" s="11" t="s">
        <v>9</v>
      </c>
      <c r="D6725" s="11" t="s">
        <v>11</v>
      </c>
      <c r="E6725" s="11" t="s">
        <v>4948</v>
      </c>
      <c r="F6725" s="11" t="s">
        <v>12</v>
      </c>
      <c r="G6725" s="131" t="s">
        <v>38</v>
      </c>
      <c r="H6725" s="131"/>
      <c r="J6725" s="7">
        <v>2677200</v>
      </c>
    </row>
    <row r="6726" spans="1:10" ht="20.100000000000001" customHeight="1" x14ac:dyDescent="0.25">
      <c r="A6726" s="5" t="s">
        <v>1426</v>
      </c>
      <c r="C6726" s="11" t="s">
        <v>9</v>
      </c>
      <c r="D6726" s="11" t="s">
        <v>11</v>
      </c>
      <c r="E6726" s="11" t="s">
        <v>4948</v>
      </c>
      <c r="F6726" s="11" t="s">
        <v>12</v>
      </c>
      <c r="G6726" s="131" t="s">
        <v>1427</v>
      </c>
      <c r="H6726" s="131"/>
      <c r="J6726" s="7">
        <v>2387300</v>
      </c>
    </row>
    <row r="6727" spans="1:10" ht="20.100000000000001" customHeight="1" x14ac:dyDescent="0.25">
      <c r="A6727" s="6" t="s">
        <v>1439</v>
      </c>
      <c r="B6727" s="6" t="s">
        <v>1440</v>
      </c>
      <c r="J6727" s="8">
        <v>2432483</v>
      </c>
    </row>
    <row r="6728" spans="1:10" ht="20.100000000000001" customHeight="1" x14ac:dyDescent="0.25">
      <c r="A6728" s="5" t="s">
        <v>1441</v>
      </c>
      <c r="C6728" s="11" t="s">
        <v>9</v>
      </c>
      <c r="D6728" s="11" t="s">
        <v>11</v>
      </c>
      <c r="E6728" s="11" t="s">
        <v>4948</v>
      </c>
      <c r="F6728" s="11" t="s">
        <v>12</v>
      </c>
      <c r="G6728" s="131" t="s">
        <v>1442</v>
      </c>
      <c r="H6728" s="131"/>
      <c r="J6728" s="7">
        <v>2149733</v>
      </c>
    </row>
    <row r="6729" spans="1:10" ht="60" customHeight="1" x14ac:dyDescent="0.25">
      <c r="G6729" s="131" t="s">
        <v>6008</v>
      </c>
      <c r="H6729" s="131"/>
    </row>
    <row r="6730" spans="1:10" ht="20.100000000000001" customHeight="1" x14ac:dyDescent="0.25">
      <c r="A6730" s="5" t="s">
        <v>1444</v>
      </c>
      <c r="C6730" s="11" t="s">
        <v>9</v>
      </c>
      <c r="D6730" s="11" t="s">
        <v>11</v>
      </c>
      <c r="E6730" s="11" t="s">
        <v>4948</v>
      </c>
      <c r="F6730" s="11" t="s">
        <v>12</v>
      </c>
      <c r="G6730" s="131" t="s">
        <v>3481</v>
      </c>
      <c r="H6730" s="131"/>
      <c r="J6730" s="7">
        <v>282750</v>
      </c>
    </row>
    <row r="6731" spans="1:10" ht="45" customHeight="1" x14ac:dyDescent="0.25">
      <c r="G6731" s="131" t="s">
        <v>6009</v>
      </c>
      <c r="H6731" s="131"/>
    </row>
    <row r="6732" spans="1:10" ht="20.100000000000001" customHeight="1" x14ac:dyDescent="0.25">
      <c r="A6732" s="6" t="s">
        <v>1508</v>
      </c>
      <c r="B6732" s="6" t="s">
        <v>1509</v>
      </c>
      <c r="J6732" s="10">
        <v>800000</v>
      </c>
    </row>
    <row r="6733" spans="1:10" ht="20.100000000000001" customHeight="1" x14ac:dyDescent="0.25">
      <c r="A6733" s="6" t="s">
        <v>1256</v>
      </c>
      <c r="B6733" s="6" t="s">
        <v>1511</v>
      </c>
      <c r="J6733" s="9">
        <v>300000</v>
      </c>
    </row>
    <row r="6734" spans="1:10" ht="20.100000000000001" customHeight="1" x14ac:dyDescent="0.25">
      <c r="A6734" s="5" t="s">
        <v>1518</v>
      </c>
      <c r="C6734" s="11" t="s">
        <v>9</v>
      </c>
      <c r="D6734" s="11" t="s">
        <v>11</v>
      </c>
      <c r="E6734" s="11" t="s">
        <v>4948</v>
      </c>
      <c r="F6734" s="11" t="s">
        <v>12</v>
      </c>
      <c r="G6734" s="131" t="s">
        <v>7135</v>
      </c>
      <c r="H6734" s="131"/>
      <c r="J6734" s="7">
        <v>300000</v>
      </c>
    </row>
    <row r="6735" spans="1:10" ht="20.100000000000001" customHeight="1" x14ac:dyDescent="0.25">
      <c r="A6735" s="6" t="s">
        <v>1572</v>
      </c>
      <c r="B6735" s="6" t="s">
        <v>1573</v>
      </c>
      <c r="J6735" s="8">
        <v>500000</v>
      </c>
    </row>
    <row r="6736" spans="1:10" ht="20.100000000000001" customHeight="1" x14ac:dyDescent="0.25">
      <c r="A6736" s="5" t="s">
        <v>1574</v>
      </c>
      <c r="C6736" s="11" t="s">
        <v>9</v>
      </c>
      <c r="D6736" s="11" t="s">
        <v>11</v>
      </c>
      <c r="E6736" s="11" t="s">
        <v>4948</v>
      </c>
      <c r="F6736" s="11" t="s">
        <v>12</v>
      </c>
      <c r="G6736" s="131" t="s">
        <v>1575</v>
      </c>
      <c r="H6736" s="131"/>
      <c r="J6736" s="7">
        <v>250000</v>
      </c>
    </row>
    <row r="6737" spans="1:10" ht="20.100000000000001" customHeight="1" x14ac:dyDescent="0.25">
      <c r="A6737" s="5" t="s">
        <v>1580</v>
      </c>
      <c r="C6737" s="11" t="s">
        <v>9</v>
      </c>
      <c r="D6737" s="11" t="s">
        <v>11</v>
      </c>
      <c r="E6737" s="11" t="s">
        <v>4948</v>
      </c>
      <c r="F6737" s="11" t="s">
        <v>12</v>
      </c>
      <c r="G6737" s="131" t="s">
        <v>1581</v>
      </c>
      <c r="H6737" s="131"/>
      <c r="J6737" s="7">
        <v>250000</v>
      </c>
    </row>
    <row r="6738" spans="1:10" ht="20.100000000000001" customHeight="1" x14ac:dyDescent="0.25">
      <c r="A6738" s="6" t="s">
        <v>1759</v>
      </c>
      <c r="B6738" s="6" t="s">
        <v>1760</v>
      </c>
      <c r="J6738" s="10">
        <v>2462161</v>
      </c>
    </row>
    <row r="6739" spans="1:10" ht="20.100000000000001" customHeight="1" x14ac:dyDescent="0.25">
      <c r="A6739" s="6" t="s">
        <v>1761</v>
      </c>
      <c r="B6739" s="6" t="s">
        <v>1762</v>
      </c>
      <c r="J6739" s="12">
        <v>1837161</v>
      </c>
    </row>
    <row r="6740" spans="1:10" ht="20.100000000000001" customHeight="1" x14ac:dyDescent="0.25">
      <c r="A6740" s="6" t="s">
        <v>1767</v>
      </c>
      <c r="B6740" s="6" t="s">
        <v>7149</v>
      </c>
      <c r="J6740" s="9">
        <v>1837161</v>
      </c>
    </row>
    <row r="6741" spans="1:10" ht="20.100000000000001" customHeight="1" x14ac:dyDescent="0.25">
      <c r="A6741" s="5" t="s">
        <v>1767</v>
      </c>
      <c r="C6741" s="11" t="s">
        <v>9</v>
      </c>
      <c r="D6741" s="11" t="s">
        <v>41</v>
      </c>
      <c r="E6741" s="11" t="s">
        <v>4948</v>
      </c>
      <c r="F6741" s="11" t="s">
        <v>1881</v>
      </c>
      <c r="G6741" s="131" t="s">
        <v>21</v>
      </c>
      <c r="H6741" s="131"/>
      <c r="J6741" s="7">
        <v>1283799</v>
      </c>
    </row>
    <row r="6742" spans="1:10" ht="60" customHeight="1" x14ac:dyDescent="0.25">
      <c r="G6742" s="131" t="s">
        <v>4802</v>
      </c>
      <c r="H6742" s="131"/>
    </row>
    <row r="6743" spans="1:10" ht="20.100000000000001" customHeight="1" x14ac:dyDescent="0.25">
      <c r="G6743" s="131" t="s">
        <v>2101</v>
      </c>
      <c r="H6743" s="131"/>
    </row>
    <row r="6744" spans="1:10" ht="20.100000000000001" customHeight="1" x14ac:dyDescent="0.25">
      <c r="A6744" s="5" t="s">
        <v>1767</v>
      </c>
      <c r="C6744" s="11" t="s">
        <v>9</v>
      </c>
      <c r="D6744" s="11" t="s">
        <v>41</v>
      </c>
      <c r="E6744" s="11" t="s">
        <v>4948</v>
      </c>
      <c r="F6744" s="11" t="s">
        <v>1278</v>
      </c>
      <c r="G6744" s="131" t="s">
        <v>21</v>
      </c>
      <c r="H6744" s="131"/>
      <c r="J6744" s="7">
        <v>553362</v>
      </c>
    </row>
    <row r="6745" spans="1:10" ht="60" customHeight="1" x14ac:dyDescent="0.25">
      <c r="G6745" s="131" t="s">
        <v>4803</v>
      </c>
      <c r="H6745" s="131"/>
    </row>
    <row r="6746" spans="1:10" ht="20.100000000000001" customHeight="1" x14ac:dyDescent="0.25">
      <c r="G6746" s="131" t="s">
        <v>2101</v>
      </c>
      <c r="H6746" s="131"/>
    </row>
    <row r="6747" spans="1:10" ht="20.100000000000001" customHeight="1" x14ac:dyDescent="0.25">
      <c r="A6747" s="6" t="s">
        <v>1784</v>
      </c>
      <c r="B6747" s="6" t="s">
        <v>1785</v>
      </c>
      <c r="J6747" s="8">
        <v>625000</v>
      </c>
    </row>
    <row r="6748" spans="1:10" ht="20.100000000000001" customHeight="1" x14ac:dyDescent="0.25">
      <c r="A6748" s="5" t="s">
        <v>1792</v>
      </c>
      <c r="C6748" s="11" t="s">
        <v>9</v>
      </c>
      <c r="D6748" s="11" t="s">
        <v>59</v>
      </c>
      <c r="E6748" s="11" t="s">
        <v>4948</v>
      </c>
      <c r="F6748" s="11" t="s">
        <v>12</v>
      </c>
      <c r="G6748" s="131" t="s">
        <v>7156</v>
      </c>
      <c r="H6748" s="131"/>
      <c r="J6748" s="7">
        <v>625000</v>
      </c>
    </row>
    <row r="6749" spans="1:10" ht="30" customHeight="1" x14ac:dyDescent="0.25">
      <c r="G6749" s="131" t="s">
        <v>4363</v>
      </c>
      <c r="H6749" s="131"/>
    </row>
    <row r="6752" spans="1:10" x14ac:dyDescent="0.25">
      <c r="A6752" s="117" t="s">
        <v>4955</v>
      </c>
      <c r="B6752" s="88"/>
      <c r="C6752" s="88"/>
      <c r="D6752" s="88"/>
      <c r="E6752" s="88"/>
      <c r="F6752" s="88"/>
      <c r="G6752" s="88"/>
      <c r="H6752" s="88"/>
    </row>
    <row r="6754" spans="1:10" x14ac:dyDescent="0.25">
      <c r="A6754" s="132" t="s">
        <v>2092</v>
      </c>
      <c r="B6754" s="132"/>
      <c r="C6754" s="132"/>
      <c r="D6754" s="132"/>
      <c r="E6754" s="132"/>
      <c r="F6754" s="132"/>
      <c r="G6754" s="132"/>
      <c r="H6754" s="132"/>
      <c r="I6754" s="132"/>
      <c r="J6754" s="132"/>
    </row>
    <row r="6756" spans="1:10" x14ac:dyDescent="0.25">
      <c r="D6756" s="6" t="s">
        <v>2140</v>
      </c>
      <c r="E6756" s="6" t="s">
        <v>2100</v>
      </c>
    </row>
    <row r="6757" spans="1:10" ht="15.75" thickBot="1" x14ac:dyDescent="0.3">
      <c r="F6757" s="6" t="s">
        <v>2103</v>
      </c>
      <c r="J6757" s="14">
        <v>570626000</v>
      </c>
    </row>
    <row r="6758" spans="1:10" x14ac:dyDescent="0.25">
      <c r="D6758" s="5" t="s">
        <v>9</v>
      </c>
      <c r="E6758" s="5" t="s">
        <v>2139</v>
      </c>
      <c r="J6758" s="7">
        <v>538709045</v>
      </c>
    </row>
    <row r="6759" spans="1:10" x14ac:dyDescent="0.25">
      <c r="D6759" s="5" t="s">
        <v>16</v>
      </c>
      <c r="E6759" s="5" t="s">
        <v>2145</v>
      </c>
      <c r="J6759" s="7">
        <v>31916955</v>
      </c>
    </row>
    <row r="6762" spans="1:10" x14ac:dyDescent="0.25">
      <c r="A6762" s="132" t="s">
        <v>2091</v>
      </c>
      <c r="B6762" s="132"/>
      <c r="C6762" s="132"/>
      <c r="D6762" s="132"/>
      <c r="E6762" s="132"/>
      <c r="F6762" s="132"/>
      <c r="G6762" s="132"/>
      <c r="H6762" s="132"/>
      <c r="I6762" s="132"/>
      <c r="J6762" s="132"/>
    </row>
    <row r="6763" spans="1:10" x14ac:dyDescent="0.25">
      <c r="A6763" s="86" t="s">
        <v>2097</v>
      </c>
      <c r="C6763" s="86" t="s">
        <v>2098</v>
      </c>
      <c r="D6763" s="86" t="s">
        <v>3</v>
      </c>
      <c r="E6763" s="86" t="s">
        <v>2099</v>
      </c>
      <c r="F6763" s="86" t="s">
        <v>1880</v>
      </c>
      <c r="G6763" s="6" t="s">
        <v>2100</v>
      </c>
      <c r="J6763" s="86" t="s">
        <v>8713</v>
      </c>
    </row>
    <row r="6765" spans="1:10" ht="15.75" thickBot="1" x14ac:dyDescent="0.3">
      <c r="G6765" s="13" t="s">
        <v>2103</v>
      </c>
      <c r="J6765" s="14">
        <v>570626000</v>
      </c>
    </row>
    <row r="6766" spans="1:10" ht="20.100000000000001" customHeight="1" x14ac:dyDescent="0.25">
      <c r="A6766" s="6" t="s">
        <v>1232</v>
      </c>
      <c r="B6766" s="6" t="s">
        <v>1233</v>
      </c>
      <c r="J6766" s="10">
        <v>489734563</v>
      </c>
    </row>
    <row r="6767" spans="1:10" ht="20.100000000000001" customHeight="1" x14ac:dyDescent="0.25">
      <c r="A6767" s="6" t="s">
        <v>9</v>
      </c>
      <c r="B6767" s="6" t="s">
        <v>1237</v>
      </c>
      <c r="J6767" s="9">
        <v>173738244</v>
      </c>
    </row>
    <row r="6768" spans="1:10" ht="20.100000000000001" customHeight="1" x14ac:dyDescent="0.25">
      <c r="A6768" s="5" t="s">
        <v>1240</v>
      </c>
      <c r="C6768" s="11" t="s">
        <v>9</v>
      </c>
      <c r="D6768" s="11" t="s">
        <v>10</v>
      </c>
      <c r="E6768" s="11" t="s">
        <v>4948</v>
      </c>
      <c r="F6768" s="11" t="s">
        <v>12</v>
      </c>
      <c r="G6768" s="131" t="s">
        <v>7116</v>
      </c>
      <c r="H6768" s="131"/>
      <c r="J6768" s="7">
        <v>173738244</v>
      </c>
    </row>
    <row r="6769" spans="1:10" ht="20.100000000000001" customHeight="1" x14ac:dyDescent="0.25">
      <c r="A6769" s="6" t="s">
        <v>1279</v>
      </c>
      <c r="B6769" s="6" t="s">
        <v>1280</v>
      </c>
      <c r="J6769" s="8">
        <v>241693728</v>
      </c>
    </row>
    <row r="6770" spans="1:10" ht="20.100000000000001" customHeight="1" x14ac:dyDescent="0.25">
      <c r="A6770" s="5" t="s">
        <v>1282</v>
      </c>
      <c r="C6770" s="11" t="s">
        <v>9</v>
      </c>
      <c r="D6770" s="11" t="s">
        <v>10</v>
      </c>
      <c r="E6770" s="11" t="s">
        <v>4948</v>
      </c>
      <c r="F6770" s="11" t="s">
        <v>12</v>
      </c>
      <c r="G6770" s="131" t="s">
        <v>1283</v>
      </c>
      <c r="H6770" s="131"/>
      <c r="J6770" s="7">
        <v>66922158</v>
      </c>
    </row>
    <row r="6771" spans="1:10" ht="20.100000000000001" customHeight="1" x14ac:dyDescent="0.25">
      <c r="A6771" s="5" t="s">
        <v>1286</v>
      </c>
      <c r="C6771" s="11" t="s">
        <v>9</v>
      </c>
      <c r="D6771" s="11" t="s">
        <v>10</v>
      </c>
      <c r="E6771" s="11" t="s">
        <v>4948</v>
      </c>
      <c r="F6771" s="11" t="s">
        <v>12</v>
      </c>
      <c r="G6771" s="131" t="s">
        <v>1287</v>
      </c>
      <c r="H6771" s="131"/>
      <c r="J6771" s="7">
        <v>94644977</v>
      </c>
    </row>
    <row r="6772" spans="1:10" ht="20.100000000000001" customHeight="1" x14ac:dyDescent="0.25">
      <c r="A6772" s="5" t="s">
        <v>1290</v>
      </c>
      <c r="C6772" s="11" t="s">
        <v>16</v>
      </c>
      <c r="D6772" s="11" t="s">
        <v>10</v>
      </c>
      <c r="E6772" s="11" t="s">
        <v>4948</v>
      </c>
      <c r="F6772" s="11" t="s">
        <v>12</v>
      </c>
      <c r="G6772" s="131" t="s">
        <v>17</v>
      </c>
      <c r="H6772" s="131"/>
      <c r="J6772" s="7">
        <v>31041955</v>
      </c>
    </row>
    <row r="6773" spans="1:10" ht="20.100000000000001" customHeight="1" x14ac:dyDescent="0.25">
      <c r="A6773" s="5" t="s">
        <v>1293</v>
      </c>
      <c r="C6773" s="11" t="s">
        <v>9</v>
      </c>
      <c r="D6773" s="11" t="s">
        <v>10</v>
      </c>
      <c r="E6773" s="11" t="s">
        <v>4948</v>
      </c>
      <c r="F6773" s="11" t="s">
        <v>12</v>
      </c>
      <c r="G6773" s="131" t="s">
        <v>18</v>
      </c>
      <c r="H6773" s="131"/>
      <c r="J6773" s="7">
        <v>24295574</v>
      </c>
    </row>
    <row r="6774" spans="1:10" ht="20.100000000000001" customHeight="1" x14ac:dyDescent="0.25">
      <c r="A6774" s="5" t="s">
        <v>1296</v>
      </c>
      <c r="C6774" s="11" t="s">
        <v>9</v>
      </c>
      <c r="D6774" s="11" t="s">
        <v>10</v>
      </c>
      <c r="E6774" s="11" t="s">
        <v>4948</v>
      </c>
      <c r="F6774" s="11" t="s">
        <v>12</v>
      </c>
      <c r="G6774" s="131" t="s">
        <v>19</v>
      </c>
      <c r="H6774" s="131"/>
      <c r="J6774" s="7">
        <v>24789064</v>
      </c>
    </row>
    <row r="6775" spans="1:10" ht="20.100000000000001" customHeight="1" x14ac:dyDescent="0.25">
      <c r="A6775" s="6" t="s">
        <v>1299</v>
      </c>
      <c r="B6775" s="6" t="s">
        <v>1300</v>
      </c>
      <c r="J6775" s="10">
        <v>37478027</v>
      </c>
    </row>
    <row r="6776" spans="1:10" ht="20.100000000000001" customHeight="1" x14ac:dyDescent="0.25">
      <c r="A6776" s="6" t="s">
        <v>1303</v>
      </c>
      <c r="B6776" s="6" t="s">
        <v>7118</v>
      </c>
      <c r="J6776" s="9">
        <v>35556077</v>
      </c>
    </row>
    <row r="6777" spans="1:10" ht="20.100000000000001" customHeight="1" x14ac:dyDescent="0.25">
      <c r="A6777" s="5" t="s">
        <v>1303</v>
      </c>
      <c r="C6777" s="11" t="s">
        <v>9</v>
      </c>
      <c r="D6777" s="11" t="s">
        <v>20</v>
      </c>
      <c r="E6777" s="11" t="s">
        <v>4948</v>
      </c>
      <c r="F6777" s="11" t="s">
        <v>1881</v>
      </c>
      <c r="G6777" s="131" t="s">
        <v>21</v>
      </c>
      <c r="H6777" s="131"/>
      <c r="J6777" s="7">
        <v>35556077</v>
      </c>
    </row>
    <row r="6778" spans="1:10" ht="60" customHeight="1" x14ac:dyDescent="0.25">
      <c r="G6778" s="131" t="s">
        <v>4797</v>
      </c>
      <c r="H6778" s="131"/>
    </row>
    <row r="6779" spans="1:10" ht="20.100000000000001" customHeight="1" x14ac:dyDescent="0.25">
      <c r="G6779" s="131" t="s">
        <v>2101</v>
      </c>
      <c r="H6779" s="131"/>
    </row>
    <row r="6780" spans="1:10" ht="20.100000000000001" customHeight="1" x14ac:dyDescent="0.25">
      <c r="A6780" s="6" t="s">
        <v>1316</v>
      </c>
      <c r="B6780" s="6" t="s">
        <v>7122</v>
      </c>
      <c r="J6780" s="8">
        <v>1921950</v>
      </c>
    </row>
    <row r="6781" spans="1:10" ht="20.100000000000001" customHeight="1" x14ac:dyDescent="0.25">
      <c r="A6781" s="5" t="s">
        <v>1316</v>
      </c>
      <c r="C6781" s="11" t="s">
        <v>9</v>
      </c>
      <c r="D6781" s="11" t="s">
        <v>20</v>
      </c>
      <c r="E6781" s="11" t="s">
        <v>4948</v>
      </c>
      <c r="F6781" s="11" t="s">
        <v>1881</v>
      </c>
      <c r="G6781" s="131" t="s">
        <v>23</v>
      </c>
      <c r="H6781" s="131"/>
      <c r="J6781" s="7">
        <v>1921950</v>
      </c>
    </row>
    <row r="6782" spans="1:10" ht="30" customHeight="1" x14ac:dyDescent="0.25">
      <c r="G6782" s="131" t="s">
        <v>4798</v>
      </c>
      <c r="H6782" s="131"/>
    </row>
    <row r="6783" spans="1:10" ht="20.100000000000001" customHeight="1" x14ac:dyDescent="0.25">
      <c r="G6783" s="131" t="s">
        <v>2102</v>
      </c>
      <c r="H6783" s="131"/>
    </row>
    <row r="6784" spans="1:10" ht="20.100000000000001" customHeight="1" x14ac:dyDescent="0.25">
      <c r="A6784" s="6" t="s">
        <v>1319</v>
      </c>
      <c r="B6784" s="6" t="s">
        <v>1320</v>
      </c>
      <c r="J6784" s="10">
        <v>36824564</v>
      </c>
    </row>
    <row r="6785" spans="1:10" ht="20.100000000000001" customHeight="1" x14ac:dyDescent="0.25">
      <c r="A6785" s="6" t="s">
        <v>1322</v>
      </c>
      <c r="B6785" s="6" t="s">
        <v>7123</v>
      </c>
      <c r="J6785" s="9">
        <v>19527013</v>
      </c>
    </row>
    <row r="6786" spans="1:10" ht="20.100000000000001" customHeight="1" x14ac:dyDescent="0.25">
      <c r="A6786" s="5" t="s">
        <v>1322</v>
      </c>
      <c r="C6786" s="11" t="s">
        <v>9</v>
      </c>
      <c r="D6786" s="11" t="s">
        <v>20</v>
      </c>
      <c r="E6786" s="11" t="s">
        <v>4948</v>
      </c>
      <c r="F6786" s="11" t="s">
        <v>1881</v>
      </c>
      <c r="G6786" s="131" t="s">
        <v>21</v>
      </c>
      <c r="H6786" s="131"/>
      <c r="J6786" s="7">
        <v>19527013</v>
      </c>
    </row>
    <row r="6787" spans="1:10" ht="60" customHeight="1" x14ac:dyDescent="0.25">
      <c r="G6787" s="131" t="s">
        <v>4799</v>
      </c>
      <c r="H6787" s="131"/>
    </row>
    <row r="6788" spans="1:10" ht="20.100000000000001" customHeight="1" x14ac:dyDescent="0.25">
      <c r="G6788" s="131" t="s">
        <v>2101</v>
      </c>
      <c r="H6788" s="131"/>
    </row>
    <row r="6789" spans="1:10" ht="20.100000000000001" customHeight="1" x14ac:dyDescent="0.25">
      <c r="A6789" s="6" t="s">
        <v>1324</v>
      </c>
      <c r="B6789" s="6" t="s">
        <v>7124</v>
      </c>
      <c r="J6789" s="8">
        <v>5765850</v>
      </c>
    </row>
    <row r="6790" spans="1:10" ht="20.100000000000001" customHeight="1" x14ac:dyDescent="0.25">
      <c r="A6790" s="5" t="s">
        <v>1324</v>
      </c>
      <c r="C6790" s="11" t="s">
        <v>9</v>
      </c>
      <c r="D6790" s="11" t="s">
        <v>20</v>
      </c>
      <c r="E6790" s="11" t="s">
        <v>4948</v>
      </c>
      <c r="F6790" s="11" t="s">
        <v>1881</v>
      </c>
      <c r="G6790" s="131" t="s">
        <v>21</v>
      </c>
      <c r="H6790" s="131"/>
      <c r="J6790" s="7">
        <v>5765850</v>
      </c>
    </row>
    <row r="6791" spans="1:10" ht="45" customHeight="1" x14ac:dyDescent="0.25">
      <c r="G6791" s="131" t="s">
        <v>4800</v>
      </c>
      <c r="H6791" s="131"/>
    </row>
    <row r="6792" spans="1:10" ht="20.100000000000001" customHeight="1" x14ac:dyDescent="0.25">
      <c r="G6792" s="131" t="s">
        <v>2101</v>
      </c>
      <c r="H6792" s="131"/>
    </row>
    <row r="6793" spans="1:10" ht="20.100000000000001" customHeight="1" x14ac:dyDescent="0.25">
      <c r="A6793" s="6" t="s">
        <v>1326</v>
      </c>
      <c r="B6793" s="6" t="s">
        <v>7125</v>
      </c>
      <c r="J6793" s="8">
        <v>11531701</v>
      </c>
    </row>
    <row r="6794" spans="1:10" ht="20.100000000000001" customHeight="1" x14ac:dyDescent="0.25">
      <c r="A6794" s="5" t="s">
        <v>1326</v>
      </c>
      <c r="C6794" s="11" t="s">
        <v>9</v>
      </c>
      <c r="D6794" s="11" t="s">
        <v>20</v>
      </c>
      <c r="E6794" s="11" t="s">
        <v>4948</v>
      </c>
      <c r="F6794" s="11" t="s">
        <v>1881</v>
      </c>
      <c r="G6794" s="131" t="s">
        <v>21</v>
      </c>
      <c r="H6794" s="131"/>
      <c r="J6794" s="7">
        <v>11531701</v>
      </c>
    </row>
    <row r="6795" spans="1:10" ht="45" customHeight="1" x14ac:dyDescent="0.25">
      <c r="G6795" s="131" t="s">
        <v>4801</v>
      </c>
      <c r="H6795" s="131"/>
    </row>
    <row r="6796" spans="1:10" ht="20.100000000000001" customHeight="1" x14ac:dyDescent="0.25">
      <c r="G6796" s="131" t="s">
        <v>2101</v>
      </c>
      <c r="H6796" s="131"/>
    </row>
    <row r="6797" spans="1:10" ht="20.100000000000001" customHeight="1" x14ac:dyDescent="0.25">
      <c r="A6797" s="6" t="s">
        <v>1344</v>
      </c>
      <c r="B6797" s="6" t="s">
        <v>1345</v>
      </c>
      <c r="J6797" s="10">
        <v>74666000</v>
      </c>
    </row>
    <row r="6798" spans="1:10" ht="20.100000000000001" customHeight="1" x14ac:dyDescent="0.25">
      <c r="A6798" s="6" t="s">
        <v>1249</v>
      </c>
      <c r="B6798" s="6" t="s">
        <v>1373</v>
      </c>
      <c r="J6798" s="9">
        <v>4500000</v>
      </c>
    </row>
    <row r="6799" spans="1:10" ht="20.100000000000001" customHeight="1" x14ac:dyDescent="0.25">
      <c r="A6799" s="5" t="s">
        <v>1376</v>
      </c>
      <c r="C6799" s="11" t="s">
        <v>9</v>
      </c>
      <c r="D6799" s="11" t="s">
        <v>11</v>
      </c>
      <c r="E6799" s="11" t="s">
        <v>4948</v>
      </c>
      <c r="F6799" s="11" t="s">
        <v>12</v>
      </c>
      <c r="G6799" s="131" t="s">
        <v>3480</v>
      </c>
      <c r="H6799" s="131"/>
      <c r="J6799" s="7">
        <v>3500000</v>
      </c>
    </row>
    <row r="6800" spans="1:10" ht="20.100000000000001" customHeight="1" x14ac:dyDescent="0.25">
      <c r="A6800" s="5" t="s">
        <v>1380</v>
      </c>
      <c r="C6800" s="11" t="s">
        <v>9</v>
      </c>
      <c r="D6800" s="11" t="s">
        <v>11</v>
      </c>
      <c r="E6800" s="11" t="s">
        <v>4948</v>
      </c>
      <c r="F6800" s="11" t="s">
        <v>12</v>
      </c>
      <c r="G6800" s="131" t="s">
        <v>1381</v>
      </c>
      <c r="H6800" s="131"/>
      <c r="J6800" s="7">
        <v>1000000</v>
      </c>
    </row>
    <row r="6801" spans="1:10" ht="20.100000000000001" customHeight="1" x14ac:dyDescent="0.25">
      <c r="A6801" s="6" t="s">
        <v>1393</v>
      </c>
      <c r="B6801" s="6" t="s">
        <v>1394</v>
      </c>
      <c r="J6801" s="8">
        <v>46200000</v>
      </c>
    </row>
    <row r="6802" spans="1:10" ht="20.100000000000001" customHeight="1" x14ac:dyDescent="0.25">
      <c r="A6802" s="5" t="s">
        <v>1402</v>
      </c>
      <c r="C6802" s="11" t="s">
        <v>9</v>
      </c>
      <c r="D6802" s="11" t="s">
        <v>11</v>
      </c>
      <c r="E6802" s="11" t="s">
        <v>4948</v>
      </c>
      <c r="F6802" s="11" t="s">
        <v>12</v>
      </c>
      <c r="G6802" s="131" t="s">
        <v>1403</v>
      </c>
      <c r="H6802" s="131"/>
      <c r="J6802" s="7">
        <v>46200000</v>
      </c>
    </row>
    <row r="6803" spans="1:10" ht="30" customHeight="1" x14ac:dyDescent="0.25">
      <c r="G6803" s="131" t="s">
        <v>4597</v>
      </c>
      <c r="H6803" s="131"/>
    </row>
    <row r="6804" spans="1:10" ht="20.100000000000001" customHeight="1" x14ac:dyDescent="0.25">
      <c r="A6804" s="6" t="s">
        <v>1416</v>
      </c>
      <c r="B6804" s="6" t="s">
        <v>1417</v>
      </c>
      <c r="J6804" s="8">
        <v>19766000</v>
      </c>
    </row>
    <row r="6805" spans="1:10" ht="20.100000000000001" customHeight="1" x14ac:dyDescent="0.25">
      <c r="A6805" s="5" t="s">
        <v>1419</v>
      </c>
      <c r="C6805" s="11" t="s">
        <v>9</v>
      </c>
      <c r="D6805" s="11" t="s">
        <v>11</v>
      </c>
      <c r="E6805" s="11" t="s">
        <v>4948</v>
      </c>
      <c r="F6805" s="11" t="s">
        <v>12</v>
      </c>
      <c r="G6805" s="131" t="s">
        <v>1420</v>
      </c>
      <c r="H6805" s="131"/>
      <c r="J6805" s="7">
        <v>100000</v>
      </c>
    </row>
    <row r="6806" spans="1:10" ht="20.100000000000001" customHeight="1" x14ac:dyDescent="0.25">
      <c r="A6806" s="5" t="s">
        <v>1422</v>
      </c>
      <c r="C6806" s="11" t="s">
        <v>9</v>
      </c>
      <c r="D6806" s="11" t="s">
        <v>11</v>
      </c>
      <c r="E6806" s="11" t="s">
        <v>4948</v>
      </c>
      <c r="F6806" s="11" t="s">
        <v>12</v>
      </c>
      <c r="G6806" s="131" t="s">
        <v>1423</v>
      </c>
      <c r="H6806" s="131"/>
      <c r="J6806" s="7">
        <v>10403500</v>
      </c>
    </row>
    <row r="6807" spans="1:10" ht="20.100000000000001" customHeight="1" x14ac:dyDescent="0.25">
      <c r="A6807" s="5" t="s">
        <v>1424</v>
      </c>
      <c r="C6807" s="11" t="s">
        <v>9</v>
      </c>
      <c r="D6807" s="11" t="s">
        <v>11</v>
      </c>
      <c r="E6807" s="11" t="s">
        <v>4948</v>
      </c>
      <c r="F6807" s="11" t="s">
        <v>12</v>
      </c>
      <c r="G6807" s="131" t="s">
        <v>38</v>
      </c>
      <c r="H6807" s="131"/>
      <c r="J6807" s="7">
        <v>3075900</v>
      </c>
    </row>
    <row r="6808" spans="1:10" ht="20.100000000000001" customHeight="1" x14ac:dyDescent="0.25">
      <c r="A6808" s="5" t="s">
        <v>1426</v>
      </c>
      <c r="C6808" s="11" t="s">
        <v>9</v>
      </c>
      <c r="D6808" s="11" t="s">
        <v>11</v>
      </c>
      <c r="E6808" s="11" t="s">
        <v>4948</v>
      </c>
      <c r="F6808" s="11" t="s">
        <v>12</v>
      </c>
      <c r="G6808" s="131" t="s">
        <v>1427</v>
      </c>
      <c r="H6808" s="131"/>
      <c r="J6808" s="7">
        <v>6186600</v>
      </c>
    </row>
    <row r="6809" spans="1:10" ht="20.100000000000001" customHeight="1" x14ac:dyDescent="0.25">
      <c r="A6809" s="6" t="s">
        <v>1439</v>
      </c>
      <c r="B6809" s="6" t="s">
        <v>1440</v>
      </c>
      <c r="J6809" s="8">
        <v>4200000</v>
      </c>
    </row>
    <row r="6810" spans="1:10" ht="20.100000000000001" customHeight="1" x14ac:dyDescent="0.25">
      <c r="A6810" s="5" t="s">
        <v>1441</v>
      </c>
      <c r="C6810" s="11" t="s">
        <v>9</v>
      </c>
      <c r="D6810" s="11" t="s">
        <v>11</v>
      </c>
      <c r="E6810" s="11" t="s">
        <v>4948</v>
      </c>
      <c r="F6810" s="11" t="s">
        <v>12</v>
      </c>
      <c r="G6810" s="131" t="s">
        <v>1442</v>
      </c>
      <c r="H6810" s="131"/>
      <c r="J6810" s="7">
        <v>4000000</v>
      </c>
    </row>
    <row r="6811" spans="1:10" ht="60" customHeight="1" x14ac:dyDescent="0.25">
      <c r="G6811" s="131" t="s">
        <v>4364</v>
      </c>
      <c r="H6811" s="131"/>
    </row>
    <row r="6812" spans="1:10" ht="20.100000000000001" customHeight="1" x14ac:dyDescent="0.25">
      <c r="A6812" s="5" t="s">
        <v>1444</v>
      </c>
      <c r="C6812" s="11" t="s">
        <v>9</v>
      </c>
      <c r="D6812" s="11" t="s">
        <v>11</v>
      </c>
      <c r="E6812" s="11" t="s">
        <v>4948</v>
      </c>
      <c r="F6812" s="11" t="s">
        <v>12</v>
      </c>
      <c r="G6812" s="131" t="s">
        <v>3481</v>
      </c>
      <c r="H6812" s="131"/>
      <c r="J6812" s="7">
        <v>200000</v>
      </c>
    </row>
    <row r="6813" spans="1:10" ht="30" customHeight="1" x14ac:dyDescent="0.25">
      <c r="G6813" s="131" t="s">
        <v>6010</v>
      </c>
      <c r="H6813" s="131"/>
    </row>
    <row r="6814" spans="1:10" ht="20.100000000000001" customHeight="1" x14ac:dyDescent="0.25">
      <c r="A6814" s="6" t="s">
        <v>1508</v>
      </c>
      <c r="B6814" s="6" t="s">
        <v>1509</v>
      </c>
      <c r="J6814" s="10">
        <v>900000</v>
      </c>
    </row>
    <row r="6815" spans="1:10" ht="20.100000000000001" customHeight="1" x14ac:dyDescent="0.25">
      <c r="A6815" s="6" t="s">
        <v>1256</v>
      </c>
      <c r="B6815" s="6" t="s">
        <v>1511</v>
      </c>
      <c r="J6815" s="9">
        <v>300000</v>
      </c>
    </row>
    <row r="6816" spans="1:10" ht="20.100000000000001" customHeight="1" x14ac:dyDescent="0.25">
      <c r="A6816" s="5" t="s">
        <v>1518</v>
      </c>
      <c r="C6816" s="11" t="s">
        <v>9</v>
      </c>
      <c r="D6816" s="11" t="s">
        <v>11</v>
      </c>
      <c r="E6816" s="11" t="s">
        <v>4948</v>
      </c>
      <c r="F6816" s="11" t="s">
        <v>12</v>
      </c>
      <c r="G6816" s="131" t="s">
        <v>7135</v>
      </c>
      <c r="H6816" s="131"/>
      <c r="J6816" s="7">
        <v>300000</v>
      </c>
    </row>
    <row r="6817" spans="1:10" ht="20.100000000000001" customHeight="1" x14ac:dyDescent="0.25">
      <c r="A6817" s="6" t="s">
        <v>1572</v>
      </c>
      <c r="B6817" s="6" t="s">
        <v>1573</v>
      </c>
      <c r="J6817" s="8">
        <v>600000</v>
      </c>
    </row>
    <row r="6818" spans="1:10" ht="20.100000000000001" customHeight="1" x14ac:dyDescent="0.25">
      <c r="A6818" s="5" t="s">
        <v>1574</v>
      </c>
      <c r="C6818" s="11" t="s">
        <v>9</v>
      </c>
      <c r="D6818" s="11" t="s">
        <v>11</v>
      </c>
      <c r="E6818" s="11" t="s">
        <v>4948</v>
      </c>
      <c r="F6818" s="11" t="s">
        <v>12</v>
      </c>
      <c r="G6818" s="131" t="s">
        <v>1575</v>
      </c>
      <c r="H6818" s="131"/>
      <c r="J6818" s="7">
        <v>200000</v>
      </c>
    </row>
    <row r="6819" spans="1:10" ht="20.100000000000001" customHeight="1" x14ac:dyDescent="0.25">
      <c r="A6819" s="5" t="s">
        <v>1580</v>
      </c>
      <c r="C6819" s="11" t="s">
        <v>9</v>
      </c>
      <c r="D6819" s="11" t="s">
        <v>11</v>
      </c>
      <c r="E6819" s="11" t="s">
        <v>4948</v>
      </c>
      <c r="F6819" s="11" t="s">
        <v>12</v>
      </c>
      <c r="G6819" s="131" t="s">
        <v>1581</v>
      </c>
      <c r="H6819" s="131"/>
      <c r="J6819" s="7">
        <v>300000</v>
      </c>
    </row>
    <row r="6820" spans="1:10" ht="20.100000000000001" customHeight="1" x14ac:dyDescent="0.25">
      <c r="A6820" s="5" t="s">
        <v>1584</v>
      </c>
      <c r="C6820" s="11" t="s">
        <v>9</v>
      </c>
      <c r="D6820" s="11" t="s">
        <v>11</v>
      </c>
      <c r="E6820" s="11" t="s">
        <v>4948</v>
      </c>
      <c r="F6820" s="11" t="s">
        <v>12</v>
      </c>
      <c r="G6820" s="131" t="s">
        <v>1585</v>
      </c>
      <c r="H6820" s="131"/>
      <c r="J6820" s="7">
        <v>100000</v>
      </c>
    </row>
    <row r="6821" spans="1:10" ht="20.100000000000001" customHeight="1" x14ac:dyDescent="0.25">
      <c r="A6821" s="6" t="s">
        <v>1714</v>
      </c>
      <c r="B6821" s="6" t="s">
        <v>1715</v>
      </c>
      <c r="J6821" s="10">
        <v>875000</v>
      </c>
    </row>
    <row r="6822" spans="1:10" ht="20.100000000000001" customHeight="1" x14ac:dyDescent="0.25">
      <c r="A6822" s="6" t="s">
        <v>1716</v>
      </c>
      <c r="B6822" s="6" t="s">
        <v>1717</v>
      </c>
      <c r="J6822" s="9">
        <v>875000</v>
      </c>
    </row>
    <row r="6823" spans="1:10" ht="20.100000000000001" customHeight="1" x14ac:dyDescent="0.25">
      <c r="A6823" s="5" t="s">
        <v>1729</v>
      </c>
      <c r="C6823" s="11" t="s">
        <v>16</v>
      </c>
      <c r="D6823" s="11" t="s">
        <v>53</v>
      </c>
      <c r="E6823" s="11" t="s">
        <v>4948</v>
      </c>
      <c r="F6823" s="11" t="s">
        <v>12</v>
      </c>
      <c r="G6823" s="131" t="s">
        <v>7147</v>
      </c>
      <c r="H6823" s="131"/>
      <c r="J6823" s="7">
        <v>875000</v>
      </c>
    </row>
    <row r="6824" spans="1:10" ht="20.100000000000001" customHeight="1" x14ac:dyDescent="0.25">
      <c r="A6824" s="6" t="s">
        <v>1759</v>
      </c>
      <c r="B6824" s="6" t="s">
        <v>1760</v>
      </c>
      <c r="J6824" s="10">
        <v>4450437</v>
      </c>
    </row>
    <row r="6825" spans="1:10" ht="20.100000000000001" customHeight="1" x14ac:dyDescent="0.25">
      <c r="A6825" s="6" t="s">
        <v>1761</v>
      </c>
      <c r="B6825" s="6" t="s">
        <v>1762</v>
      </c>
      <c r="J6825" s="12">
        <v>3190437</v>
      </c>
    </row>
    <row r="6826" spans="1:10" ht="20.100000000000001" customHeight="1" x14ac:dyDescent="0.25">
      <c r="A6826" s="6" t="s">
        <v>1767</v>
      </c>
      <c r="B6826" s="6" t="s">
        <v>7149</v>
      </c>
      <c r="J6826" s="9">
        <v>3190437</v>
      </c>
    </row>
    <row r="6827" spans="1:10" ht="20.100000000000001" customHeight="1" x14ac:dyDescent="0.25">
      <c r="A6827" s="5" t="s">
        <v>1767</v>
      </c>
      <c r="C6827" s="11" t="s">
        <v>9</v>
      </c>
      <c r="D6827" s="11" t="s">
        <v>41</v>
      </c>
      <c r="E6827" s="11" t="s">
        <v>4948</v>
      </c>
      <c r="F6827" s="11" t="s">
        <v>1881</v>
      </c>
      <c r="G6827" s="131" t="s">
        <v>21</v>
      </c>
      <c r="H6827" s="131"/>
      <c r="J6827" s="7">
        <v>2229462</v>
      </c>
    </row>
    <row r="6828" spans="1:10" ht="60" customHeight="1" x14ac:dyDescent="0.25">
      <c r="G6828" s="131" t="s">
        <v>4802</v>
      </c>
      <c r="H6828" s="131"/>
    </row>
    <row r="6829" spans="1:10" ht="20.100000000000001" customHeight="1" x14ac:dyDescent="0.25">
      <c r="G6829" s="131" t="s">
        <v>2101</v>
      </c>
      <c r="H6829" s="131"/>
    </row>
    <row r="6830" spans="1:10" ht="20.100000000000001" customHeight="1" x14ac:dyDescent="0.25">
      <c r="A6830" s="5" t="s">
        <v>1767</v>
      </c>
      <c r="C6830" s="11" t="s">
        <v>9</v>
      </c>
      <c r="D6830" s="11" t="s">
        <v>41</v>
      </c>
      <c r="E6830" s="11" t="s">
        <v>4948</v>
      </c>
      <c r="F6830" s="11" t="s">
        <v>1278</v>
      </c>
      <c r="G6830" s="131" t="s">
        <v>21</v>
      </c>
      <c r="H6830" s="131"/>
      <c r="J6830" s="7">
        <v>960975</v>
      </c>
    </row>
    <row r="6831" spans="1:10" ht="60" customHeight="1" x14ac:dyDescent="0.25">
      <c r="G6831" s="131" t="s">
        <v>4803</v>
      </c>
      <c r="H6831" s="131"/>
    </row>
    <row r="6832" spans="1:10" ht="20.100000000000001" customHeight="1" x14ac:dyDescent="0.25">
      <c r="G6832" s="131" t="s">
        <v>2101</v>
      </c>
      <c r="H6832" s="131"/>
    </row>
    <row r="6833" spans="1:10" ht="20.100000000000001" customHeight="1" x14ac:dyDescent="0.25">
      <c r="A6833" s="6" t="s">
        <v>1784</v>
      </c>
      <c r="B6833" s="6" t="s">
        <v>1785</v>
      </c>
      <c r="J6833" s="8">
        <v>1260000</v>
      </c>
    </row>
    <row r="6834" spans="1:10" ht="20.100000000000001" customHeight="1" x14ac:dyDescent="0.25">
      <c r="A6834" s="5" t="s">
        <v>1792</v>
      </c>
      <c r="C6834" s="11" t="s">
        <v>9</v>
      </c>
      <c r="D6834" s="11" t="s">
        <v>59</v>
      </c>
      <c r="E6834" s="11" t="s">
        <v>4948</v>
      </c>
      <c r="F6834" s="11" t="s">
        <v>12</v>
      </c>
      <c r="G6834" s="131" t="s">
        <v>7156</v>
      </c>
      <c r="H6834" s="131"/>
      <c r="J6834" s="7">
        <v>1260000</v>
      </c>
    </row>
    <row r="6835" spans="1:10" ht="30" customHeight="1" x14ac:dyDescent="0.25">
      <c r="G6835" s="131" t="s">
        <v>4363</v>
      </c>
      <c r="H6835" s="131"/>
    </row>
    <row r="6838" spans="1:10" x14ac:dyDescent="0.25">
      <c r="A6838" s="117" t="s">
        <v>4956</v>
      </c>
      <c r="B6838" s="88"/>
      <c r="C6838" s="88"/>
      <c r="D6838" s="88"/>
      <c r="E6838" s="88"/>
      <c r="F6838" s="88"/>
      <c r="G6838" s="88"/>
      <c r="H6838" s="88"/>
    </row>
    <row r="6840" spans="1:10" x14ac:dyDescent="0.25">
      <c r="A6840" s="132" t="s">
        <v>2092</v>
      </c>
      <c r="B6840" s="132"/>
      <c r="C6840" s="132"/>
      <c r="D6840" s="132"/>
      <c r="E6840" s="132"/>
      <c r="F6840" s="132"/>
      <c r="G6840" s="132"/>
      <c r="H6840" s="132"/>
      <c r="I6840" s="132"/>
      <c r="J6840" s="132"/>
    </row>
    <row r="6842" spans="1:10" x14ac:dyDescent="0.25">
      <c r="D6842" s="6" t="s">
        <v>2140</v>
      </c>
      <c r="E6842" s="6" t="s">
        <v>2100</v>
      </c>
    </row>
    <row r="6843" spans="1:10" ht="15.75" thickBot="1" x14ac:dyDescent="0.3">
      <c r="F6843" s="6" t="s">
        <v>2103</v>
      </c>
      <c r="J6843" s="14">
        <v>1043216000</v>
      </c>
    </row>
    <row r="6844" spans="1:10" x14ac:dyDescent="0.25">
      <c r="D6844" s="5" t="s">
        <v>9</v>
      </c>
      <c r="E6844" s="5" t="s">
        <v>2139</v>
      </c>
      <c r="J6844" s="7">
        <v>943865647</v>
      </c>
    </row>
    <row r="6845" spans="1:10" x14ac:dyDescent="0.25">
      <c r="D6845" s="5" t="s">
        <v>16</v>
      </c>
      <c r="E6845" s="5" t="s">
        <v>2145</v>
      </c>
      <c r="J6845" s="7">
        <v>99350353</v>
      </c>
    </row>
    <row r="6848" spans="1:10" x14ac:dyDescent="0.25">
      <c r="A6848" s="132" t="s">
        <v>2091</v>
      </c>
      <c r="B6848" s="132"/>
      <c r="C6848" s="132"/>
      <c r="D6848" s="132"/>
      <c r="E6848" s="132"/>
      <c r="F6848" s="132"/>
      <c r="G6848" s="132"/>
      <c r="H6848" s="132"/>
      <c r="I6848" s="132"/>
      <c r="J6848" s="132"/>
    </row>
    <row r="6849" spans="1:10" x14ac:dyDescent="0.25">
      <c r="A6849" s="86" t="s">
        <v>2097</v>
      </c>
      <c r="C6849" s="86" t="s">
        <v>2098</v>
      </c>
      <c r="D6849" s="86" t="s">
        <v>3</v>
      </c>
      <c r="E6849" s="86" t="s">
        <v>2099</v>
      </c>
      <c r="F6849" s="86" t="s">
        <v>1880</v>
      </c>
      <c r="G6849" s="6" t="s">
        <v>2100</v>
      </c>
      <c r="J6849" s="86" t="s">
        <v>8713</v>
      </c>
    </row>
    <row r="6851" spans="1:10" ht="15.75" thickBot="1" x14ac:dyDescent="0.3">
      <c r="G6851" s="13" t="s">
        <v>2103</v>
      </c>
      <c r="J6851" s="14">
        <v>1043216000</v>
      </c>
    </row>
    <row r="6852" spans="1:10" ht="20.100000000000001" customHeight="1" x14ac:dyDescent="0.25">
      <c r="A6852" s="6" t="s">
        <v>1232</v>
      </c>
      <c r="B6852" s="6" t="s">
        <v>1233</v>
      </c>
      <c r="J6852" s="10">
        <v>891223770</v>
      </c>
    </row>
    <row r="6853" spans="1:10" ht="20.100000000000001" customHeight="1" x14ac:dyDescent="0.25">
      <c r="A6853" s="6" t="s">
        <v>9</v>
      </c>
      <c r="B6853" s="6" t="s">
        <v>1237</v>
      </c>
      <c r="J6853" s="9">
        <v>296129165</v>
      </c>
    </row>
    <row r="6854" spans="1:10" ht="20.100000000000001" customHeight="1" x14ac:dyDescent="0.25">
      <c r="A6854" s="5" t="s">
        <v>1240</v>
      </c>
      <c r="C6854" s="11" t="s">
        <v>9</v>
      </c>
      <c r="D6854" s="11" t="s">
        <v>10</v>
      </c>
      <c r="E6854" s="11" t="s">
        <v>4948</v>
      </c>
      <c r="F6854" s="11" t="s">
        <v>12</v>
      </c>
      <c r="G6854" s="131" t="s">
        <v>7116</v>
      </c>
      <c r="H6854" s="131"/>
      <c r="J6854" s="7">
        <v>296129165</v>
      </c>
    </row>
    <row r="6855" spans="1:10" ht="20.100000000000001" customHeight="1" x14ac:dyDescent="0.25">
      <c r="A6855" s="6" t="s">
        <v>1257</v>
      </c>
      <c r="B6855" s="6" t="s">
        <v>1258</v>
      </c>
      <c r="J6855" s="8">
        <v>9308331</v>
      </c>
    </row>
    <row r="6856" spans="1:10" ht="20.100000000000001" customHeight="1" x14ac:dyDescent="0.25">
      <c r="A6856" s="5" t="s">
        <v>1261</v>
      </c>
      <c r="C6856" s="11" t="s">
        <v>9</v>
      </c>
      <c r="D6856" s="11" t="s">
        <v>10</v>
      </c>
      <c r="E6856" s="11" t="s">
        <v>4948</v>
      </c>
      <c r="F6856" s="11" t="s">
        <v>12</v>
      </c>
      <c r="G6856" s="131" t="s">
        <v>13</v>
      </c>
      <c r="H6856" s="131"/>
      <c r="J6856" s="7">
        <v>5045298</v>
      </c>
    </row>
    <row r="6857" spans="1:10" ht="20.100000000000001" customHeight="1" x14ac:dyDescent="0.25">
      <c r="A6857" s="5" t="s">
        <v>1265</v>
      </c>
      <c r="C6857" s="11" t="s">
        <v>9</v>
      </c>
      <c r="D6857" s="11" t="s">
        <v>10</v>
      </c>
      <c r="E6857" s="11" t="s">
        <v>4948</v>
      </c>
      <c r="F6857" s="11" t="s">
        <v>12</v>
      </c>
      <c r="G6857" s="131" t="s">
        <v>14</v>
      </c>
      <c r="H6857" s="131"/>
      <c r="J6857" s="7">
        <v>4263033</v>
      </c>
    </row>
    <row r="6858" spans="1:10" ht="20.100000000000001" customHeight="1" x14ac:dyDescent="0.25">
      <c r="A6858" s="6" t="s">
        <v>1279</v>
      </c>
      <c r="B6858" s="6" t="s">
        <v>1280</v>
      </c>
      <c r="J6858" s="8">
        <v>457512469</v>
      </c>
    </row>
    <row r="6859" spans="1:10" ht="20.100000000000001" customHeight="1" x14ac:dyDescent="0.25">
      <c r="A6859" s="5" t="s">
        <v>1282</v>
      </c>
      <c r="C6859" s="11" t="s">
        <v>9</v>
      </c>
      <c r="D6859" s="11" t="s">
        <v>10</v>
      </c>
      <c r="E6859" s="11" t="s">
        <v>4948</v>
      </c>
      <c r="F6859" s="11" t="s">
        <v>12</v>
      </c>
      <c r="G6859" s="131" t="s">
        <v>1283</v>
      </c>
      <c r="H6859" s="131"/>
      <c r="J6859" s="7">
        <v>100141315</v>
      </c>
    </row>
    <row r="6860" spans="1:10" ht="20.100000000000001" customHeight="1" x14ac:dyDescent="0.25">
      <c r="A6860" s="5" t="s">
        <v>1286</v>
      </c>
      <c r="C6860" s="11" t="s">
        <v>9</v>
      </c>
      <c r="D6860" s="11" t="s">
        <v>10</v>
      </c>
      <c r="E6860" s="11" t="s">
        <v>4948</v>
      </c>
      <c r="F6860" s="11" t="s">
        <v>12</v>
      </c>
      <c r="G6860" s="131" t="s">
        <v>1287</v>
      </c>
      <c r="H6860" s="131"/>
      <c r="J6860" s="7">
        <v>155378486</v>
      </c>
    </row>
    <row r="6861" spans="1:10" ht="20.100000000000001" customHeight="1" x14ac:dyDescent="0.25">
      <c r="A6861" s="5" t="s">
        <v>1290</v>
      </c>
      <c r="C6861" s="11" t="s">
        <v>16</v>
      </c>
      <c r="D6861" s="11" t="s">
        <v>10</v>
      </c>
      <c r="E6861" s="11" t="s">
        <v>4948</v>
      </c>
      <c r="F6861" s="11" t="s">
        <v>12</v>
      </c>
      <c r="G6861" s="131" t="s">
        <v>17</v>
      </c>
      <c r="H6861" s="131"/>
      <c r="J6861" s="7">
        <v>99350353</v>
      </c>
    </row>
    <row r="6862" spans="1:10" ht="20.100000000000001" customHeight="1" x14ac:dyDescent="0.25">
      <c r="A6862" s="5" t="s">
        <v>1293</v>
      </c>
      <c r="C6862" s="11" t="s">
        <v>9</v>
      </c>
      <c r="D6862" s="11" t="s">
        <v>10</v>
      </c>
      <c r="E6862" s="11" t="s">
        <v>4948</v>
      </c>
      <c r="F6862" s="11" t="s">
        <v>12</v>
      </c>
      <c r="G6862" s="131" t="s">
        <v>18</v>
      </c>
      <c r="H6862" s="131"/>
      <c r="J6862" s="7">
        <v>47287425</v>
      </c>
    </row>
    <row r="6863" spans="1:10" ht="20.100000000000001" customHeight="1" x14ac:dyDescent="0.25">
      <c r="A6863" s="5" t="s">
        <v>1296</v>
      </c>
      <c r="C6863" s="11" t="s">
        <v>9</v>
      </c>
      <c r="D6863" s="11" t="s">
        <v>10</v>
      </c>
      <c r="E6863" s="11" t="s">
        <v>4948</v>
      </c>
      <c r="F6863" s="11" t="s">
        <v>12</v>
      </c>
      <c r="G6863" s="131" t="s">
        <v>19</v>
      </c>
      <c r="H6863" s="131"/>
      <c r="J6863" s="7">
        <v>55354890</v>
      </c>
    </row>
    <row r="6864" spans="1:10" ht="20.100000000000001" customHeight="1" x14ac:dyDescent="0.25">
      <c r="A6864" s="6" t="s">
        <v>1299</v>
      </c>
      <c r="B6864" s="6" t="s">
        <v>1300</v>
      </c>
      <c r="J6864" s="10">
        <v>64700962</v>
      </c>
    </row>
    <row r="6865" spans="1:10" ht="20.100000000000001" customHeight="1" x14ac:dyDescent="0.25">
      <c r="A6865" s="6" t="s">
        <v>1303</v>
      </c>
      <c r="B6865" s="6" t="s">
        <v>7118</v>
      </c>
      <c r="J6865" s="9">
        <v>61382964</v>
      </c>
    </row>
    <row r="6866" spans="1:10" ht="20.100000000000001" customHeight="1" x14ac:dyDescent="0.25">
      <c r="A6866" s="5" t="s">
        <v>1303</v>
      </c>
      <c r="C6866" s="11" t="s">
        <v>9</v>
      </c>
      <c r="D6866" s="11" t="s">
        <v>20</v>
      </c>
      <c r="E6866" s="11" t="s">
        <v>4948</v>
      </c>
      <c r="F6866" s="11" t="s">
        <v>1881</v>
      </c>
      <c r="G6866" s="131" t="s">
        <v>21</v>
      </c>
      <c r="H6866" s="131"/>
      <c r="J6866" s="7">
        <v>61382964</v>
      </c>
    </row>
    <row r="6867" spans="1:10" ht="60" customHeight="1" x14ac:dyDescent="0.25">
      <c r="G6867" s="131" t="s">
        <v>4797</v>
      </c>
      <c r="H6867" s="131"/>
    </row>
    <row r="6868" spans="1:10" ht="20.100000000000001" customHeight="1" x14ac:dyDescent="0.25">
      <c r="G6868" s="131" t="s">
        <v>2101</v>
      </c>
      <c r="H6868" s="131"/>
    </row>
    <row r="6869" spans="1:10" ht="20.100000000000001" customHeight="1" x14ac:dyDescent="0.25">
      <c r="A6869" s="6" t="s">
        <v>1316</v>
      </c>
      <c r="B6869" s="6" t="s">
        <v>7122</v>
      </c>
      <c r="J6869" s="8">
        <v>3317998</v>
      </c>
    </row>
    <row r="6870" spans="1:10" ht="20.100000000000001" customHeight="1" x14ac:dyDescent="0.25">
      <c r="A6870" s="5" t="s">
        <v>1316</v>
      </c>
      <c r="C6870" s="11" t="s">
        <v>9</v>
      </c>
      <c r="D6870" s="11" t="s">
        <v>20</v>
      </c>
      <c r="E6870" s="11" t="s">
        <v>4948</v>
      </c>
      <c r="F6870" s="11" t="s">
        <v>1881</v>
      </c>
      <c r="G6870" s="131" t="s">
        <v>23</v>
      </c>
      <c r="H6870" s="131"/>
      <c r="J6870" s="7">
        <v>3317998</v>
      </c>
    </row>
    <row r="6871" spans="1:10" ht="30" customHeight="1" x14ac:dyDescent="0.25">
      <c r="G6871" s="131" t="s">
        <v>4798</v>
      </c>
      <c r="H6871" s="131"/>
    </row>
    <row r="6872" spans="1:10" ht="20.100000000000001" customHeight="1" x14ac:dyDescent="0.25">
      <c r="G6872" s="131" t="s">
        <v>2102</v>
      </c>
      <c r="H6872" s="131"/>
    </row>
    <row r="6873" spans="1:10" ht="20.100000000000001" customHeight="1" x14ac:dyDescent="0.25">
      <c r="A6873" s="6" t="s">
        <v>1319</v>
      </c>
      <c r="B6873" s="6" t="s">
        <v>1320</v>
      </c>
      <c r="J6873" s="10">
        <v>63572843</v>
      </c>
    </row>
    <row r="6874" spans="1:10" ht="20.100000000000001" customHeight="1" x14ac:dyDescent="0.25">
      <c r="A6874" s="6" t="s">
        <v>1322</v>
      </c>
      <c r="B6874" s="6" t="s">
        <v>7123</v>
      </c>
      <c r="J6874" s="9">
        <v>33710860</v>
      </c>
    </row>
    <row r="6875" spans="1:10" ht="20.100000000000001" customHeight="1" x14ac:dyDescent="0.25">
      <c r="A6875" s="5" t="s">
        <v>1322</v>
      </c>
      <c r="C6875" s="11" t="s">
        <v>9</v>
      </c>
      <c r="D6875" s="11" t="s">
        <v>20</v>
      </c>
      <c r="E6875" s="11" t="s">
        <v>4948</v>
      </c>
      <c r="F6875" s="11" t="s">
        <v>1881</v>
      </c>
      <c r="G6875" s="131" t="s">
        <v>21</v>
      </c>
      <c r="H6875" s="131"/>
      <c r="J6875" s="7">
        <v>33710860</v>
      </c>
    </row>
    <row r="6876" spans="1:10" ht="60" customHeight="1" x14ac:dyDescent="0.25">
      <c r="G6876" s="131" t="s">
        <v>4799</v>
      </c>
      <c r="H6876" s="131"/>
    </row>
    <row r="6877" spans="1:10" ht="20.100000000000001" customHeight="1" x14ac:dyDescent="0.25">
      <c r="G6877" s="131" t="s">
        <v>2101</v>
      </c>
      <c r="H6877" s="131"/>
    </row>
    <row r="6878" spans="1:10" ht="20.100000000000001" customHeight="1" x14ac:dyDescent="0.25">
      <c r="A6878" s="6" t="s">
        <v>1324</v>
      </c>
      <c r="B6878" s="6" t="s">
        <v>7124</v>
      </c>
      <c r="J6878" s="8">
        <v>9953994</v>
      </c>
    </row>
    <row r="6879" spans="1:10" ht="20.100000000000001" customHeight="1" x14ac:dyDescent="0.25">
      <c r="A6879" s="5" t="s">
        <v>1324</v>
      </c>
      <c r="C6879" s="11" t="s">
        <v>9</v>
      </c>
      <c r="D6879" s="11" t="s">
        <v>20</v>
      </c>
      <c r="E6879" s="11" t="s">
        <v>4948</v>
      </c>
      <c r="F6879" s="11" t="s">
        <v>1881</v>
      </c>
      <c r="G6879" s="131" t="s">
        <v>21</v>
      </c>
      <c r="H6879" s="131"/>
      <c r="J6879" s="7">
        <v>9953994</v>
      </c>
    </row>
    <row r="6880" spans="1:10" ht="45" customHeight="1" x14ac:dyDescent="0.25">
      <c r="G6880" s="131" t="s">
        <v>4800</v>
      </c>
      <c r="H6880" s="131"/>
    </row>
    <row r="6881" spans="1:10" ht="20.100000000000001" customHeight="1" x14ac:dyDescent="0.25">
      <c r="G6881" s="131" t="s">
        <v>2101</v>
      </c>
      <c r="H6881" s="131"/>
    </row>
    <row r="6882" spans="1:10" ht="20.100000000000001" customHeight="1" x14ac:dyDescent="0.25">
      <c r="A6882" s="6" t="s">
        <v>1326</v>
      </c>
      <c r="B6882" s="6" t="s">
        <v>7125</v>
      </c>
      <c r="J6882" s="8">
        <v>19907989</v>
      </c>
    </row>
    <row r="6883" spans="1:10" ht="20.100000000000001" customHeight="1" x14ac:dyDescent="0.25">
      <c r="A6883" s="5" t="s">
        <v>1326</v>
      </c>
      <c r="C6883" s="11" t="s">
        <v>9</v>
      </c>
      <c r="D6883" s="11" t="s">
        <v>20</v>
      </c>
      <c r="E6883" s="11" t="s">
        <v>4948</v>
      </c>
      <c r="F6883" s="11" t="s">
        <v>1881</v>
      </c>
      <c r="G6883" s="131" t="s">
        <v>21</v>
      </c>
      <c r="H6883" s="131"/>
      <c r="J6883" s="7">
        <v>19907989</v>
      </c>
    </row>
    <row r="6884" spans="1:10" ht="45" customHeight="1" x14ac:dyDescent="0.25">
      <c r="G6884" s="131" t="s">
        <v>4801</v>
      </c>
      <c r="H6884" s="131"/>
    </row>
    <row r="6885" spans="1:10" ht="20.100000000000001" customHeight="1" x14ac:dyDescent="0.25">
      <c r="G6885" s="131" t="s">
        <v>2101</v>
      </c>
      <c r="H6885" s="131"/>
    </row>
    <row r="6886" spans="1:10" ht="20.100000000000001" customHeight="1" x14ac:dyDescent="0.25">
      <c r="A6886" s="6" t="s">
        <v>1344</v>
      </c>
      <c r="B6886" s="6" t="s">
        <v>1345</v>
      </c>
      <c r="J6886" s="10">
        <v>101738793</v>
      </c>
    </row>
    <row r="6887" spans="1:10" ht="20.100000000000001" customHeight="1" x14ac:dyDescent="0.25">
      <c r="A6887" s="6" t="s">
        <v>1231</v>
      </c>
      <c r="B6887" s="6" t="s">
        <v>3252</v>
      </c>
      <c r="J6887" s="9">
        <v>17500000</v>
      </c>
    </row>
    <row r="6888" spans="1:10" ht="20.100000000000001" customHeight="1" x14ac:dyDescent="0.25">
      <c r="A6888" s="5" t="s">
        <v>1349</v>
      </c>
      <c r="C6888" s="11" t="s">
        <v>9</v>
      </c>
      <c r="D6888" s="11" t="s">
        <v>11</v>
      </c>
      <c r="E6888" s="11" t="s">
        <v>4948</v>
      </c>
      <c r="F6888" s="11" t="s">
        <v>12</v>
      </c>
      <c r="G6888" s="131" t="s">
        <v>30</v>
      </c>
      <c r="H6888" s="131"/>
      <c r="J6888" s="7">
        <v>17500000</v>
      </c>
    </row>
    <row r="6889" spans="1:10" ht="20.100000000000001" customHeight="1" x14ac:dyDescent="0.25">
      <c r="A6889" s="6" t="s">
        <v>1239</v>
      </c>
      <c r="B6889" s="6" t="s">
        <v>1360</v>
      </c>
      <c r="J6889" s="8">
        <v>9800000</v>
      </c>
    </row>
    <row r="6890" spans="1:10" ht="20.100000000000001" customHeight="1" x14ac:dyDescent="0.25">
      <c r="A6890" s="5" t="s">
        <v>1361</v>
      </c>
      <c r="C6890" s="11" t="s">
        <v>9</v>
      </c>
      <c r="D6890" s="11" t="s">
        <v>11</v>
      </c>
      <c r="E6890" s="11" t="s">
        <v>4948</v>
      </c>
      <c r="F6890" s="11" t="s">
        <v>12</v>
      </c>
      <c r="G6890" s="131" t="s">
        <v>7127</v>
      </c>
      <c r="H6890" s="131"/>
      <c r="J6890" s="7">
        <v>2000000</v>
      </c>
    </row>
    <row r="6891" spans="1:10" ht="20.100000000000001" customHeight="1" x14ac:dyDescent="0.25">
      <c r="A6891" s="5" t="s">
        <v>1364</v>
      </c>
      <c r="C6891" s="11" t="s">
        <v>9</v>
      </c>
      <c r="D6891" s="11" t="s">
        <v>11</v>
      </c>
      <c r="E6891" s="11" t="s">
        <v>4948</v>
      </c>
      <c r="F6891" s="11" t="s">
        <v>12</v>
      </c>
      <c r="G6891" s="131" t="s">
        <v>1365</v>
      </c>
      <c r="H6891" s="131"/>
      <c r="J6891" s="7">
        <v>4800000</v>
      </c>
    </row>
    <row r="6892" spans="1:10" ht="20.100000000000001" customHeight="1" x14ac:dyDescent="0.25">
      <c r="A6892" s="5" t="s">
        <v>1369</v>
      </c>
      <c r="C6892" s="11" t="s">
        <v>9</v>
      </c>
      <c r="D6892" s="11" t="s">
        <v>11</v>
      </c>
      <c r="E6892" s="11" t="s">
        <v>4948</v>
      </c>
      <c r="F6892" s="11" t="s">
        <v>12</v>
      </c>
      <c r="G6892" s="131" t="s">
        <v>34</v>
      </c>
      <c r="H6892" s="131"/>
      <c r="J6892" s="7">
        <v>3000000</v>
      </c>
    </row>
    <row r="6893" spans="1:10" ht="20.100000000000001" customHeight="1" x14ac:dyDescent="0.25">
      <c r="A6893" s="6" t="s">
        <v>1249</v>
      </c>
      <c r="B6893" s="6" t="s">
        <v>1373</v>
      </c>
      <c r="J6893" s="8">
        <v>2110000</v>
      </c>
    </row>
    <row r="6894" spans="1:10" ht="20.100000000000001" customHeight="1" x14ac:dyDescent="0.25">
      <c r="A6894" s="5" t="s">
        <v>1376</v>
      </c>
      <c r="C6894" s="11" t="s">
        <v>9</v>
      </c>
      <c r="D6894" s="11" t="s">
        <v>11</v>
      </c>
      <c r="E6894" s="11" t="s">
        <v>4948</v>
      </c>
      <c r="F6894" s="11" t="s">
        <v>12</v>
      </c>
      <c r="G6894" s="131" t="s">
        <v>3480</v>
      </c>
      <c r="H6894" s="131"/>
      <c r="J6894" s="7">
        <v>1000000</v>
      </c>
    </row>
    <row r="6895" spans="1:10" ht="20.100000000000001" customHeight="1" x14ac:dyDescent="0.25">
      <c r="A6895" s="5" t="s">
        <v>1380</v>
      </c>
      <c r="C6895" s="11" t="s">
        <v>9</v>
      </c>
      <c r="D6895" s="11" t="s">
        <v>11</v>
      </c>
      <c r="E6895" s="11" t="s">
        <v>4948</v>
      </c>
      <c r="F6895" s="11" t="s">
        <v>12</v>
      </c>
      <c r="G6895" s="131" t="s">
        <v>1381</v>
      </c>
      <c r="H6895" s="131"/>
      <c r="J6895" s="7">
        <v>1000000</v>
      </c>
    </row>
    <row r="6896" spans="1:10" ht="20.100000000000001" customHeight="1" x14ac:dyDescent="0.25">
      <c r="A6896" s="5" t="s">
        <v>1384</v>
      </c>
      <c r="C6896" s="11" t="s">
        <v>9</v>
      </c>
      <c r="D6896" s="11" t="s">
        <v>11</v>
      </c>
      <c r="E6896" s="11" t="s">
        <v>4948</v>
      </c>
      <c r="F6896" s="11" t="s">
        <v>12</v>
      </c>
      <c r="G6896" s="131" t="s">
        <v>35</v>
      </c>
      <c r="H6896" s="131"/>
      <c r="J6896" s="7">
        <v>110000</v>
      </c>
    </row>
    <row r="6897" spans="1:10" ht="20.100000000000001" customHeight="1" x14ac:dyDescent="0.25">
      <c r="A6897" s="6" t="s">
        <v>1393</v>
      </c>
      <c r="B6897" s="6" t="s">
        <v>1394</v>
      </c>
      <c r="J6897" s="8">
        <v>49012793</v>
      </c>
    </row>
    <row r="6898" spans="1:10" ht="20.100000000000001" customHeight="1" x14ac:dyDescent="0.25">
      <c r="A6898" s="5" t="s">
        <v>1408</v>
      </c>
      <c r="C6898" s="11" t="s">
        <v>9</v>
      </c>
      <c r="D6898" s="11" t="s">
        <v>11</v>
      </c>
      <c r="E6898" s="11" t="s">
        <v>4948</v>
      </c>
      <c r="F6898" s="11" t="s">
        <v>12</v>
      </c>
      <c r="G6898" s="131" t="s">
        <v>1409</v>
      </c>
      <c r="H6898" s="131"/>
      <c r="J6898" s="7">
        <v>18920800</v>
      </c>
    </row>
    <row r="6899" spans="1:10" ht="45" customHeight="1" x14ac:dyDescent="0.25">
      <c r="G6899" s="131" t="s">
        <v>6011</v>
      </c>
      <c r="H6899" s="131"/>
    </row>
    <row r="6900" spans="1:10" ht="20.100000000000001" customHeight="1" x14ac:dyDescent="0.25">
      <c r="A6900" s="5" t="s">
        <v>1413</v>
      </c>
      <c r="C6900" s="11" t="s">
        <v>9</v>
      </c>
      <c r="D6900" s="11" t="s">
        <v>11</v>
      </c>
      <c r="E6900" s="11" t="s">
        <v>4948</v>
      </c>
      <c r="F6900" s="11" t="s">
        <v>12</v>
      </c>
      <c r="G6900" s="131" t="s">
        <v>1414</v>
      </c>
      <c r="H6900" s="131"/>
      <c r="J6900" s="7">
        <v>30091993</v>
      </c>
    </row>
    <row r="6901" spans="1:10" ht="45" customHeight="1" x14ac:dyDescent="0.25">
      <c r="G6901" s="131" t="s">
        <v>6012</v>
      </c>
      <c r="H6901" s="131"/>
    </row>
    <row r="6902" spans="1:10" ht="20.100000000000001" customHeight="1" x14ac:dyDescent="0.25">
      <c r="A6902" s="6" t="s">
        <v>1416</v>
      </c>
      <c r="B6902" s="6" t="s">
        <v>1417</v>
      </c>
      <c r="J6902" s="8">
        <v>20316000</v>
      </c>
    </row>
    <row r="6903" spans="1:10" ht="20.100000000000001" customHeight="1" x14ac:dyDescent="0.25">
      <c r="A6903" s="5" t="s">
        <v>1419</v>
      </c>
      <c r="C6903" s="11" t="s">
        <v>9</v>
      </c>
      <c r="D6903" s="11" t="s">
        <v>11</v>
      </c>
      <c r="E6903" s="11" t="s">
        <v>4948</v>
      </c>
      <c r="F6903" s="11" t="s">
        <v>12</v>
      </c>
      <c r="G6903" s="131" t="s">
        <v>1420</v>
      </c>
      <c r="H6903" s="131"/>
      <c r="J6903" s="7">
        <v>3000000</v>
      </c>
    </row>
    <row r="6904" spans="1:10" ht="20.100000000000001" customHeight="1" x14ac:dyDescent="0.25">
      <c r="A6904" s="5" t="s">
        <v>1422</v>
      </c>
      <c r="C6904" s="11" t="s">
        <v>9</v>
      </c>
      <c r="D6904" s="11" t="s">
        <v>11</v>
      </c>
      <c r="E6904" s="11" t="s">
        <v>4948</v>
      </c>
      <c r="F6904" s="11" t="s">
        <v>12</v>
      </c>
      <c r="G6904" s="131" t="s">
        <v>1423</v>
      </c>
      <c r="H6904" s="131"/>
      <c r="J6904" s="7">
        <v>14590000</v>
      </c>
    </row>
    <row r="6905" spans="1:10" ht="20.100000000000001" customHeight="1" x14ac:dyDescent="0.25">
      <c r="A6905" s="5" t="s">
        <v>1424</v>
      </c>
      <c r="C6905" s="11" t="s">
        <v>9</v>
      </c>
      <c r="D6905" s="11" t="s">
        <v>11</v>
      </c>
      <c r="E6905" s="11" t="s">
        <v>4948</v>
      </c>
      <c r="F6905" s="11" t="s">
        <v>12</v>
      </c>
      <c r="G6905" s="131" t="s">
        <v>38</v>
      </c>
      <c r="H6905" s="131"/>
      <c r="J6905" s="7">
        <v>1565000</v>
      </c>
    </row>
    <row r="6906" spans="1:10" ht="20.100000000000001" customHeight="1" x14ac:dyDescent="0.25">
      <c r="A6906" s="5" t="s">
        <v>1426</v>
      </c>
      <c r="C6906" s="11" t="s">
        <v>9</v>
      </c>
      <c r="D6906" s="11" t="s">
        <v>11</v>
      </c>
      <c r="E6906" s="11" t="s">
        <v>4948</v>
      </c>
      <c r="F6906" s="11" t="s">
        <v>12</v>
      </c>
      <c r="G6906" s="131" t="s">
        <v>1427</v>
      </c>
      <c r="H6906" s="131"/>
      <c r="J6906" s="7">
        <v>1161000</v>
      </c>
    </row>
    <row r="6907" spans="1:10" ht="20.100000000000001" customHeight="1" x14ac:dyDescent="0.25">
      <c r="A6907" s="6" t="s">
        <v>1439</v>
      </c>
      <c r="B6907" s="6" t="s">
        <v>1440</v>
      </c>
      <c r="J6907" s="8">
        <v>3000000</v>
      </c>
    </row>
    <row r="6908" spans="1:10" ht="20.100000000000001" customHeight="1" x14ac:dyDescent="0.25">
      <c r="A6908" s="5" t="s">
        <v>1444</v>
      </c>
      <c r="C6908" s="11" t="s">
        <v>9</v>
      </c>
      <c r="D6908" s="11" t="s">
        <v>11</v>
      </c>
      <c r="E6908" s="11" t="s">
        <v>4948</v>
      </c>
      <c r="F6908" s="11" t="s">
        <v>12</v>
      </c>
      <c r="G6908" s="131" t="s">
        <v>3481</v>
      </c>
      <c r="H6908" s="131"/>
      <c r="J6908" s="7">
        <v>3000000</v>
      </c>
    </row>
    <row r="6909" spans="1:10" ht="30" customHeight="1" x14ac:dyDescent="0.25">
      <c r="G6909" s="131" t="s">
        <v>6013</v>
      </c>
      <c r="H6909" s="131"/>
    </row>
    <row r="6910" spans="1:10" ht="20.100000000000001" customHeight="1" x14ac:dyDescent="0.25">
      <c r="A6910" s="6" t="s">
        <v>1508</v>
      </c>
      <c r="B6910" s="6" t="s">
        <v>1509</v>
      </c>
      <c r="J6910" s="10">
        <v>10500000</v>
      </c>
    </row>
    <row r="6911" spans="1:10" ht="20.100000000000001" customHeight="1" x14ac:dyDescent="0.25">
      <c r="A6911" s="6" t="s">
        <v>1256</v>
      </c>
      <c r="B6911" s="6" t="s">
        <v>1511</v>
      </c>
      <c r="J6911" s="9">
        <v>5000000</v>
      </c>
    </row>
    <row r="6912" spans="1:10" ht="20.100000000000001" customHeight="1" x14ac:dyDescent="0.25">
      <c r="A6912" s="5" t="s">
        <v>1513</v>
      </c>
      <c r="C6912" s="11" t="s">
        <v>9</v>
      </c>
      <c r="D6912" s="11" t="s">
        <v>11</v>
      </c>
      <c r="E6912" s="11" t="s">
        <v>4948</v>
      </c>
      <c r="F6912" s="11" t="s">
        <v>12</v>
      </c>
      <c r="G6912" s="131" t="s">
        <v>45</v>
      </c>
      <c r="H6912" s="131"/>
      <c r="J6912" s="7">
        <v>4000000</v>
      </c>
    </row>
    <row r="6913" spans="1:10" ht="20.100000000000001" customHeight="1" x14ac:dyDescent="0.25">
      <c r="A6913" s="5" t="s">
        <v>1518</v>
      </c>
      <c r="C6913" s="11" t="s">
        <v>9</v>
      </c>
      <c r="D6913" s="11" t="s">
        <v>11</v>
      </c>
      <c r="E6913" s="11" t="s">
        <v>4948</v>
      </c>
      <c r="F6913" s="11" t="s">
        <v>12</v>
      </c>
      <c r="G6913" s="131" t="s">
        <v>7135</v>
      </c>
      <c r="H6913" s="131"/>
      <c r="J6913" s="7">
        <v>1000000</v>
      </c>
    </row>
    <row r="6914" spans="1:10" ht="20.100000000000001" customHeight="1" x14ac:dyDescent="0.25">
      <c r="A6914" s="6" t="s">
        <v>1572</v>
      </c>
      <c r="B6914" s="6" t="s">
        <v>1573</v>
      </c>
      <c r="J6914" s="8">
        <v>5500000</v>
      </c>
    </row>
    <row r="6915" spans="1:10" ht="20.100000000000001" customHeight="1" x14ac:dyDescent="0.25">
      <c r="A6915" s="5" t="s">
        <v>1574</v>
      </c>
      <c r="C6915" s="11" t="s">
        <v>9</v>
      </c>
      <c r="D6915" s="11" t="s">
        <v>11</v>
      </c>
      <c r="E6915" s="11" t="s">
        <v>4948</v>
      </c>
      <c r="F6915" s="11" t="s">
        <v>12</v>
      </c>
      <c r="G6915" s="131" t="s">
        <v>1575</v>
      </c>
      <c r="H6915" s="131"/>
      <c r="J6915" s="7">
        <v>500000</v>
      </c>
    </row>
    <row r="6916" spans="1:10" ht="20.100000000000001" customHeight="1" x14ac:dyDescent="0.25">
      <c r="A6916" s="5" t="s">
        <v>1580</v>
      </c>
      <c r="C6916" s="11" t="s">
        <v>9</v>
      </c>
      <c r="D6916" s="11" t="s">
        <v>11</v>
      </c>
      <c r="E6916" s="11" t="s">
        <v>4948</v>
      </c>
      <c r="F6916" s="11" t="s">
        <v>12</v>
      </c>
      <c r="G6916" s="131" t="s">
        <v>1581</v>
      </c>
      <c r="H6916" s="131"/>
      <c r="J6916" s="7">
        <v>2500000</v>
      </c>
    </row>
    <row r="6917" spans="1:10" ht="20.100000000000001" customHeight="1" x14ac:dyDescent="0.25">
      <c r="A6917" s="5" t="s">
        <v>1584</v>
      </c>
      <c r="C6917" s="11" t="s">
        <v>9</v>
      </c>
      <c r="D6917" s="11" t="s">
        <v>11</v>
      </c>
      <c r="E6917" s="11" t="s">
        <v>4948</v>
      </c>
      <c r="F6917" s="11" t="s">
        <v>12</v>
      </c>
      <c r="G6917" s="131" t="s">
        <v>1585</v>
      </c>
      <c r="H6917" s="131"/>
      <c r="J6917" s="7">
        <v>2500000</v>
      </c>
    </row>
    <row r="6918" spans="1:10" ht="20.100000000000001" customHeight="1" x14ac:dyDescent="0.25">
      <c r="A6918" s="6" t="s">
        <v>1759</v>
      </c>
      <c r="B6918" s="6" t="s">
        <v>1760</v>
      </c>
      <c r="J6918" s="10">
        <v>39753437</v>
      </c>
    </row>
    <row r="6919" spans="1:10" ht="20.100000000000001" customHeight="1" x14ac:dyDescent="0.25">
      <c r="A6919" s="6" t="s">
        <v>1761</v>
      </c>
      <c r="B6919" s="6" t="s">
        <v>1762</v>
      </c>
      <c r="J6919" s="12">
        <v>5533437</v>
      </c>
    </row>
    <row r="6920" spans="1:10" ht="20.100000000000001" customHeight="1" x14ac:dyDescent="0.25">
      <c r="A6920" s="6" t="s">
        <v>1767</v>
      </c>
      <c r="B6920" s="6" t="s">
        <v>7149</v>
      </c>
      <c r="J6920" s="9">
        <v>5533437</v>
      </c>
    </row>
    <row r="6921" spans="1:10" ht="20.100000000000001" customHeight="1" x14ac:dyDescent="0.25">
      <c r="A6921" s="5" t="s">
        <v>1767</v>
      </c>
      <c r="C6921" s="11" t="s">
        <v>9</v>
      </c>
      <c r="D6921" s="11" t="s">
        <v>41</v>
      </c>
      <c r="E6921" s="11" t="s">
        <v>4948</v>
      </c>
      <c r="F6921" s="11" t="s">
        <v>1881</v>
      </c>
      <c r="G6921" s="131" t="s">
        <v>21</v>
      </c>
      <c r="H6921" s="131"/>
      <c r="J6921" s="7">
        <v>3874438</v>
      </c>
    </row>
    <row r="6922" spans="1:10" ht="60" customHeight="1" x14ac:dyDescent="0.25">
      <c r="G6922" s="131" t="s">
        <v>4802</v>
      </c>
      <c r="H6922" s="131"/>
    </row>
    <row r="6923" spans="1:10" ht="20.100000000000001" customHeight="1" x14ac:dyDescent="0.25">
      <c r="G6923" s="131" t="s">
        <v>2101</v>
      </c>
      <c r="H6923" s="131"/>
    </row>
    <row r="6924" spans="1:10" ht="20.100000000000001" customHeight="1" x14ac:dyDescent="0.25">
      <c r="A6924" s="5" t="s">
        <v>1767</v>
      </c>
      <c r="C6924" s="11" t="s">
        <v>9</v>
      </c>
      <c r="D6924" s="11" t="s">
        <v>41</v>
      </c>
      <c r="E6924" s="11" t="s">
        <v>4948</v>
      </c>
      <c r="F6924" s="11" t="s">
        <v>1278</v>
      </c>
      <c r="G6924" s="131" t="s">
        <v>21</v>
      </c>
      <c r="H6924" s="131"/>
      <c r="J6924" s="7">
        <v>1658999</v>
      </c>
    </row>
    <row r="6925" spans="1:10" ht="60" customHeight="1" x14ac:dyDescent="0.25">
      <c r="G6925" s="131" t="s">
        <v>4803</v>
      </c>
      <c r="H6925" s="131"/>
    </row>
    <row r="6926" spans="1:10" ht="20.100000000000001" customHeight="1" x14ac:dyDescent="0.25">
      <c r="G6926" s="131" t="s">
        <v>2101</v>
      </c>
      <c r="H6926" s="131"/>
    </row>
    <row r="6927" spans="1:10" ht="20.100000000000001" customHeight="1" x14ac:dyDescent="0.25">
      <c r="A6927" s="6" t="s">
        <v>1784</v>
      </c>
      <c r="B6927" s="6" t="s">
        <v>1785</v>
      </c>
      <c r="J6927" s="8">
        <v>13850000</v>
      </c>
    </row>
    <row r="6928" spans="1:10" ht="20.100000000000001" customHeight="1" x14ac:dyDescent="0.25">
      <c r="A6928" s="5" t="s">
        <v>1792</v>
      </c>
      <c r="C6928" s="11" t="s">
        <v>9</v>
      </c>
      <c r="D6928" s="11" t="s">
        <v>59</v>
      </c>
      <c r="E6928" s="11" t="s">
        <v>4948</v>
      </c>
      <c r="F6928" s="11" t="s">
        <v>12</v>
      </c>
      <c r="G6928" s="131" t="s">
        <v>7156</v>
      </c>
      <c r="H6928" s="131"/>
      <c r="J6928" s="7">
        <v>13850000</v>
      </c>
    </row>
    <row r="6929" spans="1:10" ht="30" customHeight="1" x14ac:dyDescent="0.25">
      <c r="G6929" s="131" t="s">
        <v>4598</v>
      </c>
      <c r="H6929" s="131"/>
    </row>
    <row r="6930" spans="1:10" ht="20.100000000000001" customHeight="1" x14ac:dyDescent="0.25">
      <c r="A6930" s="6" t="s">
        <v>1806</v>
      </c>
      <c r="B6930" s="6" t="s">
        <v>1807</v>
      </c>
      <c r="J6930" s="10">
        <v>20370000</v>
      </c>
    </row>
    <row r="6931" spans="1:10" ht="20.100000000000001" customHeight="1" x14ac:dyDescent="0.25">
      <c r="A6931" s="6" t="s">
        <v>1808</v>
      </c>
      <c r="B6931" s="6" t="s">
        <v>1809</v>
      </c>
      <c r="J6931" s="9">
        <v>20370000</v>
      </c>
    </row>
    <row r="6932" spans="1:10" ht="30" customHeight="1" x14ac:dyDescent="0.25">
      <c r="A6932" s="5" t="s">
        <v>1808</v>
      </c>
      <c r="C6932" s="11" t="s">
        <v>9</v>
      </c>
      <c r="D6932" s="11" t="s">
        <v>4821</v>
      </c>
      <c r="E6932" s="11" t="s">
        <v>4948</v>
      </c>
      <c r="F6932" s="11" t="s">
        <v>1318</v>
      </c>
      <c r="G6932" s="131" t="s">
        <v>539</v>
      </c>
      <c r="H6932" s="131"/>
      <c r="J6932" s="7">
        <v>20370000</v>
      </c>
    </row>
    <row r="6933" spans="1:10" ht="30" customHeight="1" x14ac:dyDescent="0.25">
      <c r="G6933" s="131" t="s">
        <v>540</v>
      </c>
      <c r="H6933" s="131"/>
    </row>
    <row r="6934" spans="1:10" ht="20.100000000000001" customHeight="1" x14ac:dyDescent="0.25">
      <c r="G6934" s="131" t="s">
        <v>4957</v>
      </c>
      <c r="H6934" s="131"/>
    </row>
    <row r="6937" spans="1:10" x14ac:dyDescent="0.25">
      <c r="A6937" s="117" t="s">
        <v>4958</v>
      </c>
      <c r="B6937" s="88"/>
      <c r="C6937" s="88"/>
      <c r="D6937" s="88"/>
      <c r="E6937" s="88"/>
      <c r="F6937" s="88"/>
      <c r="G6937" s="88"/>
      <c r="H6937" s="88"/>
    </row>
    <row r="6939" spans="1:10" x14ac:dyDescent="0.25">
      <c r="A6939" s="132" t="s">
        <v>2092</v>
      </c>
      <c r="B6939" s="132"/>
      <c r="C6939" s="132"/>
      <c r="D6939" s="132"/>
      <c r="E6939" s="132"/>
      <c r="F6939" s="132"/>
      <c r="G6939" s="132"/>
      <c r="H6939" s="132"/>
      <c r="I6939" s="132"/>
      <c r="J6939" s="132"/>
    </row>
    <row r="6941" spans="1:10" x14ac:dyDescent="0.25">
      <c r="D6941" s="6" t="s">
        <v>2140</v>
      </c>
      <c r="E6941" s="6" t="s">
        <v>2100</v>
      </c>
    </row>
    <row r="6942" spans="1:10" ht="15.75" thickBot="1" x14ac:dyDescent="0.3">
      <c r="F6942" s="6" t="s">
        <v>2103</v>
      </c>
      <c r="J6942" s="14">
        <v>1207288000</v>
      </c>
    </row>
    <row r="6943" spans="1:10" x14ac:dyDescent="0.25">
      <c r="D6943" s="5" t="s">
        <v>9</v>
      </c>
      <c r="E6943" s="5" t="s">
        <v>2139</v>
      </c>
      <c r="J6943" s="7">
        <v>1141429502</v>
      </c>
    </row>
    <row r="6944" spans="1:10" x14ac:dyDescent="0.25">
      <c r="D6944" s="5" t="s">
        <v>16</v>
      </c>
      <c r="E6944" s="5" t="s">
        <v>2145</v>
      </c>
      <c r="J6944" s="7">
        <v>65858498</v>
      </c>
    </row>
    <row r="6947" spans="1:10" x14ac:dyDescent="0.25">
      <c r="A6947" s="132" t="s">
        <v>2091</v>
      </c>
      <c r="B6947" s="132"/>
      <c r="C6947" s="132"/>
      <c r="D6947" s="132"/>
      <c r="E6947" s="132"/>
      <c r="F6947" s="132"/>
      <c r="G6947" s="132"/>
      <c r="H6947" s="132"/>
      <c r="I6947" s="132"/>
      <c r="J6947" s="132"/>
    </row>
    <row r="6948" spans="1:10" x14ac:dyDescent="0.25">
      <c r="A6948" s="86" t="s">
        <v>2097</v>
      </c>
      <c r="C6948" s="86" t="s">
        <v>2098</v>
      </c>
      <c r="D6948" s="86" t="s">
        <v>3</v>
      </c>
      <c r="E6948" s="86" t="s">
        <v>2099</v>
      </c>
      <c r="F6948" s="86" t="s">
        <v>1880</v>
      </c>
      <c r="G6948" s="6" t="s">
        <v>2100</v>
      </c>
      <c r="J6948" s="86" t="s">
        <v>8713</v>
      </c>
    </row>
    <row r="6950" spans="1:10" ht="15.75" thickBot="1" x14ac:dyDescent="0.3">
      <c r="G6950" s="13" t="s">
        <v>2103</v>
      </c>
      <c r="J6950" s="14">
        <v>1207288000</v>
      </c>
    </row>
    <row r="6951" spans="1:10" ht="20.100000000000001" customHeight="1" x14ac:dyDescent="0.25">
      <c r="A6951" s="6" t="s">
        <v>1232</v>
      </c>
      <c r="B6951" s="6" t="s">
        <v>1233</v>
      </c>
      <c r="J6951" s="10">
        <v>1039482379</v>
      </c>
    </row>
    <row r="6952" spans="1:10" ht="20.100000000000001" customHeight="1" x14ac:dyDescent="0.25">
      <c r="A6952" s="6" t="s">
        <v>9</v>
      </c>
      <c r="B6952" s="6" t="s">
        <v>1237</v>
      </c>
      <c r="J6952" s="9">
        <v>392628341</v>
      </c>
    </row>
    <row r="6953" spans="1:10" ht="20.100000000000001" customHeight="1" x14ac:dyDescent="0.25">
      <c r="A6953" s="5" t="s">
        <v>1240</v>
      </c>
      <c r="C6953" s="11" t="s">
        <v>9</v>
      </c>
      <c r="D6953" s="11" t="s">
        <v>10</v>
      </c>
      <c r="E6953" s="11" t="s">
        <v>4948</v>
      </c>
      <c r="F6953" s="11" t="s">
        <v>12</v>
      </c>
      <c r="G6953" s="131" t="s">
        <v>7116</v>
      </c>
      <c r="H6953" s="131"/>
      <c r="J6953" s="7">
        <v>376615257</v>
      </c>
    </row>
    <row r="6954" spans="1:10" ht="20.100000000000001" customHeight="1" x14ac:dyDescent="0.25">
      <c r="A6954" s="5" t="s">
        <v>1254</v>
      </c>
      <c r="C6954" s="11" t="s">
        <v>9</v>
      </c>
      <c r="D6954" s="11" t="s">
        <v>10</v>
      </c>
      <c r="E6954" s="11" t="s">
        <v>4948</v>
      </c>
      <c r="F6954" s="11" t="s">
        <v>12</v>
      </c>
      <c r="G6954" s="131" t="s">
        <v>7117</v>
      </c>
      <c r="H6954" s="131"/>
      <c r="J6954" s="7">
        <v>16013084</v>
      </c>
    </row>
    <row r="6955" spans="1:10" ht="20.100000000000001" customHeight="1" x14ac:dyDescent="0.25">
      <c r="A6955" s="6" t="s">
        <v>1257</v>
      </c>
      <c r="B6955" s="6" t="s">
        <v>1258</v>
      </c>
      <c r="J6955" s="8">
        <v>22104000</v>
      </c>
    </row>
    <row r="6956" spans="1:10" ht="20.100000000000001" customHeight="1" x14ac:dyDescent="0.25">
      <c r="A6956" s="5" t="s">
        <v>1261</v>
      </c>
      <c r="C6956" s="11" t="s">
        <v>9</v>
      </c>
      <c r="D6956" s="11" t="s">
        <v>10</v>
      </c>
      <c r="E6956" s="11" t="s">
        <v>4948</v>
      </c>
      <c r="F6956" s="11" t="s">
        <v>12</v>
      </c>
      <c r="G6956" s="131" t="s">
        <v>13</v>
      </c>
      <c r="H6956" s="131"/>
      <c r="J6956" s="7">
        <v>504000</v>
      </c>
    </row>
    <row r="6957" spans="1:10" ht="20.100000000000001" customHeight="1" x14ac:dyDescent="0.25">
      <c r="A6957" s="5" t="s">
        <v>1276</v>
      </c>
      <c r="C6957" s="11" t="s">
        <v>9</v>
      </c>
      <c r="D6957" s="11" t="s">
        <v>10</v>
      </c>
      <c r="E6957" s="11" t="s">
        <v>4948</v>
      </c>
      <c r="F6957" s="11" t="s">
        <v>12</v>
      </c>
      <c r="G6957" s="131" t="s">
        <v>15</v>
      </c>
      <c r="H6957" s="131"/>
      <c r="J6957" s="7">
        <v>21600000</v>
      </c>
    </row>
    <row r="6958" spans="1:10" ht="20.100000000000001" customHeight="1" x14ac:dyDescent="0.25">
      <c r="A6958" s="6" t="s">
        <v>1279</v>
      </c>
      <c r="B6958" s="6" t="s">
        <v>1280</v>
      </c>
      <c r="J6958" s="8">
        <v>470533817</v>
      </c>
    </row>
    <row r="6959" spans="1:10" ht="20.100000000000001" customHeight="1" x14ac:dyDescent="0.25">
      <c r="A6959" s="5" t="s">
        <v>1282</v>
      </c>
      <c r="C6959" s="11" t="s">
        <v>9</v>
      </c>
      <c r="D6959" s="11" t="s">
        <v>10</v>
      </c>
      <c r="E6959" s="11" t="s">
        <v>4948</v>
      </c>
      <c r="F6959" s="11" t="s">
        <v>12</v>
      </c>
      <c r="G6959" s="131" t="s">
        <v>1283</v>
      </c>
      <c r="H6959" s="131"/>
      <c r="J6959" s="7">
        <v>102774659</v>
      </c>
    </row>
    <row r="6960" spans="1:10" ht="20.100000000000001" customHeight="1" x14ac:dyDescent="0.25">
      <c r="A6960" s="5" t="s">
        <v>1286</v>
      </c>
      <c r="C6960" s="11" t="s">
        <v>9</v>
      </c>
      <c r="D6960" s="11" t="s">
        <v>10</v>
      </c>
      <c r="E6960" s="11" t="s">
        <v>4948</v>
      </c>
      <c r="F6960" s="11" t="s">
        <v>12</v>
      </c>
      <c r="G6960" s="131" t="s">
        <v>1287</v>
      </c>
      <c r="H6960" s="131"/>
      <c r="J6960" s="7">
        <v>207149652</v>
      </c>
    </row>
    <row r="6961" spans="1:10" ht="20.100000000000001" customHeight="1" x14ac:dyDescent="0.25">
      <c r="A6961" s="5" t="s">
        <v>1290</v>
      </c>
      <c r="C6961" s="11" t="s">
        <v>16</v>
      </c>
      <c r="D6961" s="11" t="s">
        <v>10</v>
      </c>
      <c r="E6961" s="11" t="s">
        <v>4948</v>
      </c>
      <c r="F6961" s="11" t="s">
        <v>12</v>
      </c>
      <c r="G6961" s="131" t="s">
        <v>17</v>
      </c>
      <c r="H6961" s="131"/>
      <c r="J6961" s="7">
        <v>65858498</v>
      </c>
    </row>
    <row r="6962" spans="1:10" ht="20.100000000000001" customHeight="1" x14ac:dyDescent="0.25">
      <c r="A6962" s="5" t="s">
        <v>1293</v>
      </c>
      <c r="C6962" s="11" t="s">
        <v>9</v>
      </c>
      <c r="D6962" s="11" t="s">
        <v>10</v>
      </c>
      <c r="E6962" s="11" t="s">
        <v>4948</v>
      </c>
      <c r="F6962" s="11" t="s">
        <v>12</v>
      </c>
      <c r="G6962" s="131" t="s">
        <v>18</v>
      </c>
      <c r="H6962" s="131"/>
      <c r="J6962" s="7">
        <v>52659232</v>
      </c>
    </row>
    <row r="6963" spans="1:10" ht="20.100000000000001" customHeight="1" x14ac:dyDescent="0.25">
      <c r="A6963" s="5" t="s">
        <v>1296</v>
      </c>
      <c r="C6963" s="11" t="s">
        <v>9</v>
      </c>
      <c r="D6963" s="11" t="s">
        <v>10</v>
      </c>
      <c r="E6963" s="11" t="s">
        <v>4948</v>
      </c>
      <c r="F6963" s="11" t="s">
        <v>12</v>
      </c>
      <c r="G6963" s="131" t="s">
        <v>19</v>
      </c>
      <c r="H6963" s="131"/>
      <c r="J6963" s="7">
        <v>42091776</v>
      </c>
    </row>
    <row r="6964" spans="1:10" ht="20.100000000000001" customHeight="1" x14ac:dyDescent="0.25">
      <c r="A6964" s="6" t="s">
        <v>1299</v>
      </c>
      <c r="B6964" s="6" t="s">
        <v>1300</v>
      </c>
      <c r="J6964" s="10">
        <v>77786247</v>
      </c>
    </row>
    <row r="6965" spans="1:10" ht="20.100000000000001" customHeight="1" x14ac:dyDescent="0.25">
      <c r="A6965" s="6" t="s">
        <v>1303</v>
      </c>
      <c r="B6965" s="6" t="s">
        <v>7118</v>
      </c>
      <c r="J6965" s="9">
        <v>73797209</v>
      </c>
    </row>
    <row r="6966" spans="1:10" ht="20.100000000000001" customHeight="1" x14ac:dyDescent="0.25">
      <c r="A6966" s="5" t="s">
        <v>1303</v>
      </c>
      <c r="C6966" s="11" t="s">
        <v>9</v>
      </c>
      <c r="D6966" s="11" t="s">
        <v>20</v>
      </c>
      <c r="E6966" s="11" t="s">
        <v>4948</v>
      </c>
      <c r="F6966" s="11" t="s">
        <v>1881</v>
      </c>
      <c r="G6966" s="131" t="s">
        <v>21</v>
      </c>
      <c r="H6966" s="131"/>
      <c r="J6966" s="7">
        <v>73797209</v>
      </c>
    </row>
    <row r="6967" spans="1:10" ht="60" customHeight="1" x14ac:dyDescent="0.25">
      <c r="G6967" s="131" t="s">
        <v>4797</v>
      </c>
      <c r="H6967" s="131"/>
    </row>
    <row r="6968" spans="1:10" ht="20.100000000000001" customHeight="1" x14ac:dyDescent="0.25">
      <c r="G6968" s="131" t="s">
        <v>2101</v>
      </c>
      <c r="H6968" s="131"/>
    </row>
    <row r="6969" spans="1:10" ht="20.100000000000001" customHeight="1" x14ac:dyDescent="0.25">
      <c r="A6969" s="6" t="s">
        <v>1316</v>
      </c>
      <c r="B6969" s="6" t="s">
        <v>7122</v>
      </c>
      <c r="J6969" s="8">
        <v>3989038</v>
      </c>
    </row>
    <row r="6970" spans="1:10" ht="20.100000000000001" customHeight="1" x14ac:dyDescent="0.25">
      <c r="A6970" s="5" t="s">
        <v>1316</v>
      </c>
      <c r="C6970" s="11" t="s">
        <v>9</v>
      </c>
      <c r="D6970" s="11" t="s">
        <v>20</v>
      </c>
      <c r="E6970" s="11" t="s">
        <v>4948</v>
      </c>
      <c r="F6970" s="11" t="s">
        <v>1881</v>
      </c>
      <c r="G6970" s="131" t="s">
        <v>23</v>
      </c>
      <c r="H6970" s="131"/>
      <c r="J6970" s="7">
        <v>3989038</v>
      </c>
    </row>
    <row r="6971" spans="1:10" ht="30" customHeight="1" x14ac:dyDescent="0.25">
      <c r="G6971" s="131" t="s">
        <v>4798</v>
      </c>
      <c r="H6971" s="131"/>
    </row>
    <row r="6972" spans="1:10" ht="20.100000000000001" customHeight="1" x14ac:dyDescent="0.25">
      <c r="G6972" s="131" t="s">
        <v>2102</v>
      </c>
      <c r="H6972" s="131"/>
    </row>
    <row r="6973" spans="1:10" ht="20.100000000000001" customHeight="1" x14ac:dyDescent="0.25">
      <c r="A6973" s="6" t="s">
        <v>1319</v>
      </c>
      <c r="B6973" s="6" t="s">
        <v>1320</v>
      </c>
      <c r="J6973" s="10">
        <v>76429974</v>
      </c>
    </row>
    <row r="6974" spans="1:10" ht="20.100000000000001" customHeight="1" x14ac:dyDescent="0.25">
      <c r="A6974" s="6" t="s">
        <v>1322</v>
      </c>
      <c r="B6974" s="6" t="s">
        <v>7123</v>
      </c>
      <c r="J6974" s="9">
        <v>40528629</v>
      </c>
    </row>
    <row r="6975" spans="1:10" ht="20.100000000000001" customHeight="1" x14ac:dyDescent="0.25">
      <c r="A6975" s="5" t="s">
        <v>1322</v>
      </c>
      <c r="C6975" s="11" t="s">
        <v>9</v>
      </c>
      <c r="D6975" s="11" t="s">
        <v>20</v>
      </c>
      <c r="E6975" s="11" t="s">
        <v>4948</v>
      </c>
      <c r="F6975" s="11" t="s">
        <v>1881</v>
      </c>
      <c r="G6975" s="131" t="s">
        <v>21</v>
      </c>
      <c r="H6975" s="131"/>
      <c r="J6975" s="7">
        <v>40528629</v>
      </c>
    </row>
    <row r="6976" spans="1:10" ht="60" customHeight="1" x14ac:dyDescent="0.25">
      <c r="G6976" s="131" t="s">
        <v>4799</v>
      </c>
      <c r="H6976" s="131"/>
    </row>
    <row r="6977" spans="1:10" ht="20.100000000000001" customHeight="1" x14ac:dyDescent="0.25">
      <c r="G6977" s="131" t="s">
        <v>2101</v>
      </c>
      <c r="H6977" s="131"/>
    </row>
    <row r="6978" spans="1:10" ht="20.100000000000001" customHeight="1" x14ac:dyDescent="0.25">
      <c r="A6978" s="6" t="s">
        <v>1324</v>
      </c>
      <c r="B6978" s="6" t="s">
        <v>7124</v>
      </c>
      <c r="J6978" s="8">
        <v>11967115</v>
      </c>
    </row>
    <row r="6979" spans="1:10" ht="20.100000000000001" customHeight="1" x14ac:dyDescent="0.25">
      <c r="A6979" s="5" t="s">
        <v>1324</v>
      </c>
      <c r="C6979" s="11" t="s">
        <v>9</v>
      </c>
      <c r="D6979" s="11" t="s">
        <v>20</v>
      </c>
      <c r="E6979" s="11" t="s">
        <v>4948</v>
      </c>
      <c r="F6979" s="11" t="s">
        <v>1881</v>
      </c>
      <c r="G6979" s="131" t="s">
        <v>21</v>
      </c>
      <c r="H6979" s="131"/>
      <c r="J6979" s="7">
        <v>11967115</v>
      </c>
    </row>
    <row r="6980" spans="1:10" ht="45" customHeight="1" x14ac:dyDescent="0.25">
      <c r="G6980" s="131" t="s">
        <v>4800</v>
      </c>
      <c r="H6980" s="131"/>
    </row>
    <row r="6981" spans="1:10" ht="20.100000000000001" customHeight="1" x14ac:dyDescent="0.25">
      <c r="G6981" s="131" t="s">
        <v>2101</v>
      </c>
      <c r="H6981" s="131"/>
    </row>
    <row r="6982" spans="1:10" ht="20.100000000000001" customHeight="1" x14ac:dyDescent="0.25">
      <c r="A6982" s="6" t="s">
        <v>1326</v>
      </c>
      <c r="B6982" s="6" t="s">
        <v>7125</v>
      </c>
      <c r="J6982" s="8">
        <v>23934230</v>
      </c>
    </row>
    <row r="6983" spans="1:10" ht="20.100000000000001" customHeight="1" x14ac:dyDescent="0.25">
      <c r="A6983" s="5" t="s">
        <v>1326</v>
      </c>
      <c r="C6983" s="11" t="s">
        <v>9</v>
      </c>
      <c r="D6983" s="11" t="s">
        <v>20</v>
      </c>
      <c r="E6983" s="11" t="s">
        <v>4948</v>
      </c>
      <c r="F6983" s="11" t="s">
        <v>1881</v>
      </c>
      <c r="G6983" s="131" t="s">
        <v>21</v>
      </c>
      <c r="H6983" s="131"/>
      <c r="J6983" s="7">
        <v>23934230</v>
      </c>
    </row>
    <row r="6984" spans="1:10" ht="45" customHeight="1" x14ac:dyDescent="0.25">
      <c r="G6984" s="131" t="s">
        <v>4801</v>
      </c>
      <c r="H6984" s="131"/>
    </row>
    <row r="6985" spans="1:10" ht="20.100000000000001" customHeight="1" x14ac:dyDescent="0.25">
      <c r="G6985" s="131" t="s">
        <v>2101</v>
      </c>
      <c r="H6985" s="131"/>
    </row>
    <row r="6986" spans="1:10" ht="20.100000000000001" customHeight="1" x14ac:dyDescent="0.25">
      <c r="A6986" s="6" t="s">
        <v>1344</v>
      </c>
      <c r="B6986" s="6" t="s">
        <v>1345</v>
      </c>
      <c r="J6986" s="10">
        <v>134081100</v>
      </c>
    </row>
    <row r="6987" spans="1:10" ht="20.100000000000001" customHeight="1" x14ac:dyDescent="0.25">
      <c r="A6987" s="6" t="s">
        <v>1239</v>
      </c>
      <c r="B6987" s="6" t="s">
        <v>1360</v>
      </c>
      <c r="J6987" s="9">
        <v>1200000</v>
      </c>
    </row>
    <row r="6988" spans="1:10" ht="20.100000000000001" customHeight="1" x14ac:dyDescent="0.25">
      <c r="A6988" s="5" t="s">
        <v>1369</v>
      </c>
      <c r="C6988" s="11" t="s">
        <v>9</v>
      </c>
      <c r="D6988" s="11" t="s">
        <v>11</v>
      </c>
      <c r="E6988" s="11" t="s">
        <v>4948</v>
      </c>
      <c r="F6988" s="11" t="s">
        <v>12</v>
      </c>
      <c r="G6988" s="131" t="s">
        <v>34</v>
      </c>
      <c r="H6988" s="131"/>
      <c r="J6988" s="7">
        <v>1200000</v>
      </c>
    </row>
    <row r="6989" spans="1:10" ht="20.100000000000001" customHeight="1" x14ac:dyDescent="0.25">
      <c r="A6989" s="6" t="s">
        <v>1249</v>
      </c>
      <c r="B6989" s="6" t="s">
        <v>1373</v>
      </c>
      <c r="J6989" s="8">
        <v>6548000</v>
      </c>
    </row>
    <row r="6990" spans="1:10" ht="20.100000000000001" customHeight="1" x14ac:dyDescent="0.25">
      <c r="A6990" s="5" t="s">
        <v>1376</v>
      </c>
      <c r="C6990" s="11" t="s">
        <v>9</v>
      </c>
      <c r="D6990" s="11" t="s">
        <v>11</v>
      </c>
      <c r="E6990" s="11" t="s">
        <v>4948</v>
      </c>
      <c r="F6990" s="11" t="s">
        <v>12</v>
      </c>
      <c r="G6990" s="131" t="s">
        <v>3480</v>
      </c>
      <c r="H6990" s="131"/>
      <c r="J6990" s="7">
        <v>5048000</v>
      </c>
    </row>
    <row r="6991" spans="1:10" ht="20.100000000000001" customHeight="1" x14ac:dyDescent="0.25">
      <c r="A6991" s="5" t="s">
        <v>1380</v>
      </c>
      <c r="C6991" s="11" t="s">
        <v>9</v>
      </c>
      <c r="D6991" s="11" t="s">
        <v>11</v>
      </c>
      <c r="E6991" s="11" t="s">
        <v>4948</v>
      </c>
      <c r="F6991" s="11" t="s">
        <v>12</v>
      </c>
      <c r="G6991" s="131" t="s">
        <v>1381</v>
      </c>
      <c r="H6991" s="131"/>
      <c r="J6991" s="7">
        <v>1500000</v>
      </c>
    </row>
    <row r="6992" spans="1:10" ht="20.100000000000001" customHeight="1" x14ac:dyDescent="0.25">
      <c r="A6992" s="6" t="s">
        <v>1393</v>
      </c>
      <c r="B6992" s="6" t="s">
        <v>1394</v>
      </c>
      <c r="J6992" s="8">
        <v>45000000</v>
      </c>
    </row>
    <row r="6993" spans="1:10" ht="20.100000000000001" customHeight="1" x14ac:dyDescent="0.25">
      <c r="A6993" s="5" t="s">
        <v>1413</v>
      </c>
      <c r="C6993" s="11" t="s">
        <v>9</v>
      </c>
      <c r="D6993" s="11" t="s">
        <v>11</v>
      </c>
      <c r="E6993" s="11" t="s">
        <v>4948</v>
      </c>
      <c r="F6993" s="11" t="s">
        <v>12</v>
      </c>
      <c r="G6993" s="131" t="s">
        <v>1414</v>
      </c>
      <c r="H6993" s="131"/>
      <c r="J6993" s="7">
        <v>45000000</v>
      </c>
    </row>
    <row r="6994" spans="1:10" ht="15" customHeight="1" x14ac:dyDescent="0.25">
      <c r="G6994" s="131" t="s">
        <v>4365</v>
      </c>
      <c r="H6994" s="131"/>
    </row>
    <row r="6995" spans="1:10" ht="20.100000000000001" customHeight="1" x14ac:dyDescent="0.25">
      <c r="A6995" s="6" t="s">
        <v>1416</v>
      </c>
      <c r="B6995" s="6" t="s">
        <v>1417</v>
      </c>
      <c r="J6995" s="8">
        <v>23055100</v>
      </c>
    </row>
    <row r="6996" spans="1:10" ht="20.100000000000001" customHeight="1" x14ac:dyDescent="0.25">
      <c r="A6996" s="5" t="s">
        <v>1419</v>
      </c>
      <c r="C6996" s="11" t="s">
        <v>9</v>
      </c>
      <c r="D6996" s="11" t="s">
        <v>11</v>
      </c>
      <c r="E6996" s="11" t="s">
        <v>4948</v>
      </c>
      <c r="F6996" s="11" t="s">
        <v>12</v>
      </c>
      <c r="G6996" s="131" t="s">
        <v>1420</v>
      </c>
      <c r="H6996" s="131"/>
      <c r="J6996" s="7">
        <v>592100</v>
      </c>
    </row>
    <row r="6997" spans="1:10" ht="20.100000000000001" customHeight="1" x14ac:dyDescent="0.25">
      <c r="A6997" s="5" t="s">
        <v>1422</v>
      </c>
      <c r="C6997" s="11" t="s">
        <v>9</v>
      </c>
      <c r="D6997" s="11" t="s">
        <v>11</v>
      </c>
      <c r="E6997" s="11" t="s">
        <v>4948</v>
      </c>
      <c r="F6997" s="11" t="s">
        <v>12</v>
      </c>
      <c r="G6997" s="131" t="s">
        <v>1423</v>
      </c>
      <c r="H6997" s="131"/>
      <c r="J6997" s="7">
        <v>6263000</v>
      </c>
    </row>
    <row r="6998" spans="1:10" ht="20.100000000000001" customHeight="1" x14ac:dyDescent="0.25">
      <c r="A6998" s="5" t="s">
        <v>1424</v>
      </c>
      <c r="C6998" s="11" t="s">
        <v>9</v>
      </c>
      <c r="D6998" s="11" t="s">
        <v>11</v>
      </c>
      <c r="E6998" s="11" t="s">
        <v>4948</v>
      </c>
      <c r="F6998" s="11" t="s">
        <v>12</v>
      </c>
      <c r="G6998" s="131" t="s">
        <v>38</v>
      </c>
      <c r="H6998" s="131"/>
      <c r="J6998" s="7">
        <v>8100000</v>
      </c>
    </row>
    <row r="6999" spans="1:10" ht="20.100000000000001" customHeight="1" x14ac:dyDescent="0.25">
      <c r="A6999" s="5" t="s">
        <v>1426</v>
      </c>
      <c r="C6999" s="11" t="s">
        <v>9</v>
      </c>
      <c r="D6999" s="11" t="s">
        <v>11</v>
      </c>
      <c r="E6999" s="11" t="s">
        <v>4948</v>
      </c>
      <c r="F6999" s="11" t="s">
        <v>12</v>
      </c>
      <c r="G6999" s="131" t="s">
        <v>1427</v>
      </c>
      <c r="H6999" s="131"/>
      <c r="J6999" s="7">
        <v>8100000</v>
      </c>
    </row>
    <row r="7000" spans="1:10" ht="20.100000000000001" customHeight="1" x14ac:dyDescent="0.25">
      <c r="A7000" s="6" t="s">
        <v>1439</v>
      </c>
      <c r="B7000" s="6" t="s">
        <v>1440</v>
      </c>
      <c r="J7000" s="8">
        <v>2378000</v>
      </c>
    </row>
    <row r="7001" spans="1:10" ht="20.100000000000001" customHeight="1" x14ac:dyDescent="0.25">
      <c r="A7001" s="5" t="s">
        <v>1441</v>
      </c>
      <c r="C7001" s="11" t="s">
        <v>9</v>
      </c>
      <c r="D7001" s="11" t="s">
        <v>11</v>
      </c>
      <c r="E7001" s="11" t="s">
        <v>4948</v>
      </c>
      <c r="F7001" s="11" t="s">
        <v>12</v>
      </c>
      <c r="G7001" s="131" t="s">
        <v>1442</v>
      </c>
      <c r="H7001" s="131"/>
      <c r="J7001" s="7">
        <v>1650000</v>
      </c>
    </row>
    <row r="7002" spans="1:10" ht="75" customHeight="1" x14ac:dyDescent="0.25">
      <c r="G7002" s="131" t="s">
        <v>7266</v>
      </c>
      <c r="H7002" s="131"/>
    </row>
    <row r="7003" spans="1:10" ht="20.100000000000001" customHeight="1" x14ac:dyDescent="0.25">
      <c r="A7003" s="5" t="s">
        <v>1444</v>
      </c>
      <c r="C7003" s="11" t="s">
        <v>9</v>
      </c>
      <c r="D7003" s="11" t="s">
        <v>11</v>
      </c>
      <c r="E7003" s="11" t="s">
        <v>4948</v>
      </c>
      <c r="F7003" s="11" t="s">
        <v>12</v>
      </c>
      <c r="G7003" s="131" t="s">
        <v>3481</v>
      </c>
      <c r="H7003" s="131"/>
      <c r="J7003" s="7">
        <v>728000</v>
      </c>
    </row>
    <row r="7004" spans="1:10" ht="30" customHeight="1" x14ac:dyDescent="0.25">
      <c r="G7004" s="131" t="s">
        <v>6015</v>
      </c>
      <c r="H7004" s="131"/>
    </row>
    <row r="7005" spans="1:10" ht="20.100000000000001" customHeight="1" x14ac:dyDescent="0.25">
      <c r="A7005" s="6" t="s">
        <v>1449</v>
      </c>
      <c r="B7005" s="6" t="s">
        <v>1450</v>
      </c>
      <c r="J7005" s="8">
        <v>55900000</v>
      </c>
    </row>
    <row r="7006" spans="1:10" ht="30" customHeight="1" x14ac:dyDescent="0.25">
      <c r="A7006" s="5" t="s">
        <v>1471</v>
      </c>
      <c r="C7006" s="11" t="s">
        <v>9</v>
      </c>
      <c r="D7006" s="11" t="s">
        <v>11</v>
      </c>
      <c r="E7006" s="11" t="s">
        <v>4948</v>
      </c>
      <c r="F7006" s="11" t="s">
        <v>12</v>
      </c>
      <c r="G7006" s="131" t="s">
        <v>7133</v>
      </c>
      <c r="H7006" s="131"/>
      <c r="J7006" s="7">
        <v>55900000</v>
      </c>
    </row>
    <row r="7007" spans="1:10" ht="20.100000000000001" customHeight="1" x14ac:dyDescent="0.25">
      <c r="A7007" s="6" t="s">
        <v>1508</v>
      </c>
      <c r="B7007" s="6" t="s">
        <v>1509</v>
      </c>
      <c r="J7007" s="10">
        <v>8018900</v>
      </c>
    </row>
    <row r="7008" spans="1:10" ht="20.100000000000001" customHeight="1" x14ac:dyDescent="0.25">
      <c r="A7008" s="6" t="s">
        <v>1256</v>
      </c>
      <c r="B7008" s="6" t="s">
        <v>1511</v>
      </c>
      <c r="J7008" s="9">
        <v>3270600</v>
      </c>
    </row>
    <row r="7009" spans="1:10" ht="20.100000000000001" customHeight="1" x14ac:dyDescent="0.25">
      <c r="A7009" s="5" t="s">
        <v>1518</v>
      </c>
      <c r="C7009" s="11" t="s">
        <v>9</v>
      </c>
      <c r="D7009" s="11" t="s">
        <v>11</v>
      </c>
      <c r="E7009" s="11" t="s">
        <v>4948</v>
      </c>
      <c r="F7009" s="11" t="s">
        <v>12</v>
      </c>
      <c r="G7009" s="131" t="s">
        <v>7135</v>
      </c>
      <c r="H7009" s="131"/>
      <c r="J7009" s="7">
        <v>3270600</v>
      </c>
    </row>
    <row r="7010" spans="1:10" ht="20.100000000000001" customHeight="1" x14ac:dyDescent="0.25">
      <c r="A7010" s="6" t="s">
        <v>1572</v>
      </c>
      <c r="B7010" s="6" t="s">
        <v>1573</v>
      </c>
      <c r="J7010" s="8">
        <v>4748300</v>
      </c>
    </row>
    <row r="7011" spans="1:10" ht="20.100000000000001" customHeight="1" x14ac:dyDescent="0.25">
      <c r="A7011" s="5" t="s">
        <v>1574</v>
      </c>
      <c r="C7011" s="11" t="s">
        <v>9</v>
      </c>
      <c r="D7011" s="11" t="s">
        <v>11</v>
      </c>
      <c r="E7011" s="11" t="s">
        <v>4948</v>
      </c>
      <c r="F7011" s="11" t="s">
        <v>12</v>
      </c>
      <c r="G7011" s="131" t="s">
        <v>1575</v>
      </c>
      <c r="H7011" s="131"/>
      <c r="J7011" s="7">
        <v>900000</v>
      </c>
    </row>
    <row r="7012" spans="1:10" ht="20.100000000000001" customHeight="1" x14ac:dyDescent="0.25">
      <c r="A7012" s="5" t="s">
        <v>1580</v>
      </c>
      <c r="C7012" s="11" t="s">
        <v>9</v>
      </c>
      <c r="D7012" s="11" t="s">
        <v>11</v>
      </c>
      <c r="E7012" s="11" t="s">
        <v>4948</v>
      </c>
      <c r="F7012" s="11" t="s">
        <v>12</v>
      </c>
      <c r="G7012" s="131" t="s">
        <v>1581</v>
      </c>
      <c r="H7012" s="131"/>
      <c r="J7012" s="7">
        <v>3748300</v>
      </c>
    </row>
    <row r="7013" spans="1:10" ht="20.100000000000001" customHeight="1" x14ac:dyDescent="0.25">
      <c r="A7013" s="5" t="s">
        <v>1593</v>
      </c>
      <c r="C7013" s="11" t="s">
        <v>9</v>
      </c>
      <c r="D7013" s="11" t="s">
        <v>11</v>
      </c>
      <c r="E7013" s="11" t="s">
        <v>4948</v>
      </c>
      <c r="F7013" s="11" t="s">
        <v>12</v>
      </c>
      <c r="G7013" s="131" t="s">
        <v>1594</v>
      </c>
      <c r="H7013" s="131"/>
      <c r="J7013" s="7">
        <v>100000</v>
      </c>
    </row>
    <row r="7014" spans="1:10" ht="20.100000000000001" customHeight="1" x14ac:dyDescent="0.25">
      <c r="A7014" s="6" t="s">
        <v>1759</v>
      </c>
      <c r="B7014" s="6" t="s">
        <v>1760</v>
      </c>
      <c r="J7014" s="10">
        <v>25705621</v>
      </c>
    </row>
    <row r="7015" spans="1:10" ht="20.100000000000001" customHeight="1" x14ac:dyDescent="0.25">
      <c r="A7015" s="6" t="s">
        <v>1761</v>
      </c>
      <c r="B7015" s="6" t="s">
        <v>1762</v>
      </c>
      <c r="J7015" s="12">
        <v>6775621</v>
      </c>
    </row>
    <row r="7016" spans="1:10" ht="20.100000000000001" customHeight="1" x14ac:dyDescent="0.25">
      <c r="A7016" s="6" t="s">
        <v>1767</v>
      </c>
      <c r="B7016" s="6" t="s">
        <v>7149</v>
      </c>
      <c r="J7016" s="9">
        <v>6775621</v>
      </c>
    </row>
    <row r="7017" spans="1:10" ht="20.100000000000001" customHeight="1" x14ac:dyDescent="0.25">
      <c r="A7017" s="5" t="s">
        <v>1767</v>
      </c>
      <c r="C7017" s="11" t="s">
        <v>9</v>
      </c>
      <c r="D7017" s="11" t="s">
        <v>41</v>
      </c>
      <c r="E7017" s="11" t="s">
        <v>4948</v>
      </c>
      <c r="F7017" s="11" t="s">
        <v>1881</v>
      </c>
      <c r="G7017" s="131" t="s">
        <v>21</v>
      </c>
      <c r="H7017" s="131"/>
      <c r="J7017" s="7">
        <v>4781102</v>
      </c>
    </row>
    <row r="7018" spans="1:10" ht="60" customHeight="1" x14ac:dyDescent="0.25">
      <c r="G7018" s="131" t="s">
        <v>4802</v>
      </c>
      <c r="H7018" s="131"/>
    </row>
    <row r="7019" spans="1:10" ht="20.100000000000001" customHeight="1" x14ac:dyDescent="0.25">
      <c r="G7019" s="131" t="s">
        <v>2101</v>
      </c>
      <c r="H7019" s="131"/>
    </row>
    <row r="7020" spans="1:10" ht="20.100000000000001" customHeight="1" x14ac:dyDescent="0.25">
      <c r="A7020" s="5" t="s">
        <v>1767</v>
      </c>
      <c r="C7020" s="11" t="s">
        <v>9</v>
      </c>
      <c r="D7020" s="11" t="s">
        <v>41</v>
      </c>
      <c r="E7020" s="11" t="s">
        <v>4948</v>
      </c>
      <c r="F7020" s="11" t="s">
        <v>1278</v>
      </c>
      <c r="G7020" s="131" t="s">
        <v>21</v>
      </c>
      <c r="H7020" s="131"/>
      <c r="J7020" s="7">
        <v>1994519</v>
      </c>
    </row>
    <row r="7021" spans="1:10" ht="60" customHeight="1" x14ac:dyDescent="0.25">
      <c r="G7021" s="131" t="s">
        <v>4803</v>
      </c>
      <c r="H7021" s="131"/>
    </row>
    <row r="7022" spans="1:10" ht="20.100000000000001" customHeight="1" x14ac:dyDescent="0.25">
      <c r="G7022" s="131" t="s">
        <v>2101</v>
      </c>
      <c r="H7022" s="131"/>
    </row>
    <row r="7023" spans="1:10" ht="20.100000000000001" customHeight="1" x14ac:dyDescent="0.25">
      <c r="A7023" s="6" t="s">
        <v>1784</v>
      </c>
      <c r="B7023" s="6" t="s">
        <v>1785</v>
      </c>
      <c r="J7023" s="8">
        <v>11000000</v>
      </c>
    </row>
    <row r="7024" spans="1:10" ht="20.100000000000001" customHeight="1" x14ac:dyDescent="0.25">
      <c r="A7024" s="5" t="s">
        <v>1792</v>
      </c>
      <c r="C7024" s="11" t="s">
        <v>9</v>
      </c>
      <c r="D7024" s="11" t="s">
        <v>59</v>
      </c>
      <c r="E7024" s="11" t="s">
        <v>4948</v>
      </c>
      <c r="F7024" s="11" t="s">
        <v>12</v>
      </c>
      <c r="G7024" s="131" t="s">
        <v>7156</v>
      </c>
      <c r="H7024" s="131"/>
      <c r="J7024" s="7">
        <v>11000000</v>
      </c>
    </row>
    <row r="7025" spans="1:10" ht="30" customHeight="1" x14ac:dyDescent="0.25">
      <c r="G7025" s="131" t="s">
        <v>4363</v>
      </c>
      <c r="H7025" s="131"/>
    </row>
    <row r="7026" spans="1:10" ht="20.100000000000001" customHeight="1" x14ac:dyDescent="0.25">
      <c r="A7026" s="6" t="s">
        <v>1806</v>
      </c>
      <c r="B7026" s="6" t="s">
        <v>1807</v>
      </c>
      <c r="J7026" s="10">
        <v>7930000</v>
      </c>
    </row>
    <row r="7027" spans="1:10" ht="20.100000000000001" customHeight="1" x14ac:dyDescent="0.25">
      <c r="A7027" s="6" t="s">
        <v>1808</v>
      </c>
      <c r="B7027" s="6" t="s">
        <v>1809</v>
      </c>
      <c r="J7027" s="9">
        <v>7930000</v>
      </c>
    </row>
    <row r="7028" spans="1:10" ht="30" customHeight="1" x14ac:dyDescent="0.25">
      <c r="A7028" s="5" t="s">
        <v>1808</v>
      </c>
      <c r="C7028" s="11" t="s">
        <v>9</v>
      </c>
      <c r="D7028" s="11" t="s">
        <v>4821</v>
      </c>
      <c r="E7028" s="11" t="s">
        <v>4948</v>
      </c>
      <c r="F7028" s="11" t="s">
        <v>1421</v>
      </c>
      <c r="G7028" s="131" t="s">
        <v>544</v>
      </c>
      <c r="H7028" s="131"/>
      <c r="J7028" s="7">
        <v>7930000</v>
      </c>
    </row>
    <row r="7029" spans="1:10" ht="60" customHeight="1" x14ac:dyDescent="0.25">
      <c r="G7029" s="131" t="s">
        <v>4959</v>
      </c>
      <c r="H7029" s="131"/>
    </row>
    <row r="7030" spans="1:10" ht="20.100000000000001" customHeight="1" x14ac:dyDescent="0.25">
      <c r="G7030" s="131" t="s">
        <v>4957</v>
      </c>
      <c r="H7030" s="131"/>
    </row>
    <row r="7033" spans="1:10" x14ac:dyDescent="0.25">
      <c r="A7033" s="117" t="s">
        <v>4960</v>
      </c>
      <c r="B7033" s="88"/>
      <c r="C7033" s="88"/>
      <c r="D7033" s="88"/>
      <c r="E7033" s="88"/>
      <c r="F7033" s="88"/>
      <c r="G7033" s="88"/>
      <c r="H7033" s="88"/>
    </row>
    <row r="7035" spans="1:10" x14ac:dyDescent="0.25">
      <c r="A7035" s="132" t="s">
        <v>2092</v>
      </c>
      <c r="B7035" s="132"/>
      <c r="C7035" s="132"/>
      <c r="D7035" s="132"/>
      <c r="E7035" s="132"/>
      <c r="F7035" s="132"/>
      <c r="G7035" s="132"/>
      <c r="H7035" s="132"/>
      <c r="I7035" s="132"/>
      <c r="J7035" s="132"/>
    </row>
    <row r="7037" spans="1:10" x14ac:dyDescent="0.25">
      <c r="D7037" s="6" t="s">
        <v>2140</v>
      </c>
      <c r="E7037" s="6" t="s">
        <v>2100</v>
      </c>
    </row>
    <row r="7038" spans="1:10" ht="15.75" thickBot="1" x14ac:dyDescent="0.3">
      <c r="F7038" s="6" t="s">
        <v>2103</v>
      </c>
      <c r="J7038" s="14">
        <v>497754000</v>
      </c>
    </row>
    <row r="7039" spans="1:10" x14ac:dyDescent="0.25">
      <c r="D7039" s="5" t="s">
        <v>9</v>
      </c>
      <c r="E7039" s="5" t="s">
        <v>2139</v>
      </c>
      <c r="J7039" s="7">
        <v>469053543</v>
      </c>
    </row>
    <row r="7040" spans="1:10" x14ac:dyDescent="0.25">
      <c r="D7040" s="5" t="s">
        <v>16</v>
      </c>
      <c r="E7040" s="5" t="s">
        <v>2145</v>
      </c>
      <c r="J7040" s="7">
        <v>28700457</v>
      </c>
    </row>
    <row r="7043" spans="1:10" x14ac:dyDescent="0.25">
      <c r="A7043" s="132" t="s">
        <v>2091</v>
      </c>
      <c r="B7043" s="132"/>
      <c r="C7043" s="132"/>
      <c r="D7043" s="132"/>
      <c r="E7043" s="132"/>
      <c r="F7043" s="132"/>
      <c r="G7043" s="132"/>
      <c r="H7043" s="132"/>
      <c r="I7043" s="132"/>
      <c r="J7043" s="132"/>
    </row>
    <row r="7044" spans="1:10" x14ac:dyDescent="0.25">
      <c r="A7044" s="86" t="s">
        <v>2097</v>
      </c>
      <c r="C7044" s="86" t="s">
        <v>2098</v>
      </c>
      <c r="D7044" s="86" t="s">
        <v>3</v>
      </c>
      <c r="E7044" s="86" t="s">
        <v>2099</v>
      </c>
      <c r="F7044" s="86" t="s">
        <v>1880</v>
      </c>
      <c r="G7044" s="6" t="s">
        <v>2100</v>
      </c>
      <c r="J7044" s="86" t="s">
        <v>8713</v>
      </c>
    </row>
    <row r="7046" spans="1:10" ht="15.75" thickBot="1" x14ac:dyDescent="0.3">
      <c r="G7046" s="13" t="s">
        <v>2103</v>
      </c>
      <c r="J7046" s="14">
        <v>497754000</v>
      </c>
    </row>
    <row r="7047" spans="1:10" ht="20.100000000000001" customHeight="1" x14ac:dyDescent="0.25">
      <c r="A7047" s="6" t="s">
        <v>1232</v>
      </c>
      <c r="B7047" s="6" t="s">
        <v>1233</v>
      </c>
      <c r="J7047" s="10">
        <v>464671223</v>
      </c>
    </row>
    <row r="7048" spans="1:10" ht="20.100000000000001" customHeight="1" x14ac:dyDescent="0.25">
      <c r="A7048" s="6" t="s">
        <v>9</v>
      </c>
      <c r="B7048" s="6" t="s">
        <v>1237</v>
      </c>
      <c r="J7048" s="9">
        <v>162378261</v>
      </c>
    </row>
    <row r="7049" spans="1:10" ht="20.100000000000001" customHeight="1" x14ac:dyDescent="0.25">
      <c r="A7049" s="5" t="s">
        <v>1240</v>
      </c>
      <c r="C7049" s="11" t="s">
        <v>9</v>
      </c>
      <c r="D7049" s="11" t="s">
        <v>10</v>
      </c>
      <c r="E7049" s="11" t="s">
        <v>4948</v>
      </c>
      <c r="F7049" s="11" t="s">
        <v>12</v>
      </c>
      <c r="G7049" s="131" t="s">
        <v>7116</v>
      </c>
      <c r="H7049" s="131"/>
      <c r="J7049" s="7">
        <v>162378261</v>
      </c>
    </row>
    <row r="7050" spans="1:10" ht="20.100000000000001" customHeight="1" x14ac:dyDescent="0.25">
      <c r="A7050" s="6" t="s">
        <v>1257</v>
      </c>
      <c r="B7050" s="6" t="s">
        <v>1258</v>
      </c>
      <c r="J7050" s="8">
        <v>21340002</v>
      </c>
    </row>
    <row r="7051" spans="1:10" ht="20.100000000000001" customHeight="1" x14ac:dyDescent="0.25">
      <c r="A7051" s="5" t="s">
        <v>1261</v>
      </c>
      <c r="C7051" s="11" t="s">
        <v>9</v>
      </c>
      <c r="D7051" s="11" t="s">
        <v>10</v>
      </c>
      <c r="E7051" s="11" t="s">
        <v>4948</v>
      </c>
      <c r="F7051" s="11" t="s">
        <v>12</v>
      </c>
      <c r="G7051" s="131" t="s">
        <v>13</v>
      </c>
      <c r="H7051" s="131"/>
      <c r="J7051" s="7">
        <v>3340002</v>
      </c>
    </row>
    <row r="7052" spans="1:10" ht="20.100000000000001" customHeight="1" x14ac:dyDescent="0.25">
      <c r="A7052" s="5" t="s">
        <v>1276</v>
      </c>
      <c r="C7052" s="11" t="s">
        <v>9</v>
      </c>
      <c r="D7052" s="11" t="s">
        <v>10</v>
      </c>
      <c r="E7052" s="11" t="s">
        <v>4948</v>
      </c>
      <c r="F7052" s="11" t="s">
        <v>12</v>
      </c>
      <c r="G7052" s="131" t="s">
        <v>15</v>
      </c>
      <c r="H7052" s="131"/>
      <c r="J7052" s="7">
        <v>18000000</v>
      </c>
    </row>
    <row r="7053" spans="1:10" ht="20.100000000000001" customHeight="1" x14ac:dyDescent="0.25">
      <c r="A7053" s="6" t="s">
        <v>1279</v>
      </c>
      <c r="B7053" s="6" t="s">
        <v>1280</v>
      </c>
      <c r="J7053" s="8">
        <v>213246809</v>
      </c>
    </row>
    <row r="7054" spans="1:10" ht="20.100000000000001" customHeight="1" x14ac:dyDescent="0.25">
      <c r="A7054" s="5" t="s">
        <v>1282</v>
      </c>
      <c r="C7054" s="11" t="s">
        <v>9</v>
      </c>
      <c r="D7054" s="11" t="s">
        <v>10</v>
      </c>
      <c r="E7054" s="11" t="s">
        <v>4948</v>
      </c>
      <c r="F7054" s="11" t="s">
        <v>12</v>
      </c>
      <c r="G7054" s="131" t="s">
        <v>1283</v>
      </c>
      <c r="H7054" s="131"/>
      <c r="J7054" s="7">
        <v>46220997</v>
      </c>
    </row>
    <row r="7055" spans="1:10" ht="20.100000000000001" customHeight="1" x14ac:dyDescent="0.25">
      <c r="A7055" s="5" t="s">
        <v>1286</v>
      </c>
      <c r="C7055" s="11" t="s">
        <v>9</v>
      </c>
      <c r="D7055" s="11" t="s">
        <v>10</v>
      </c>
      <c r="E7055" s="11" t="s">
        <v>4948</v>
      </c>
      <c r="F7055" s="11" t="s">
        <v>12</v>
      </c>
      <c r="G7055" s="131" t="s">
        <v>1287</v>
      </c>
      <c r="H7055" s="131"/>
      <c r="J7055" s="7">
        <v>95960779</v>
      </c>
    </row>
    <row r="7056" spans="1:10" ht="20.100000000000001" customHeight="1" x14ac:dyDescent="0.25">
      <c r="A7056" s="5" t="s">
        <v>1290</v>
      </c>
      <c r="C7056" s="11" t="s">
        <v>16</v>
      </c>
      <c r="D7056" s="11" t="s">
        <v>10</v>
      </c>
      <c r="E7056" s="11" t="s">
        <v>4948</v>
      </c>
      <c r="F7056" s="11" t="s">
        <v>12</v>
      </c>
      <c r="G7056" s="131" t="s">
        <v>17</v>
      </c>
      <c r="H7056" s="131"/>
      <c r="J7056" s="7">
        <v>28700457</v>
      </c>
    </row>
    <row r="7057" spans="1:10" ht="20.100000000000001" customHeight="1" x14ac:dyDescent="0.25">
      <c r="A7057" s="5" t="s">
        <v>1293</v>
      </c>
      <c r="C7057" s="11" t="s">
        <v>9</v>
      </c>
      <c r="D7057" s="11" t="s">
        <v>10</v>
      </c>
      <c r="E7057" s="11" t="s">
        <v>4948</v>
      </c>
      <c r="F7057" s="11" t="s">
        <v>12</v>
      </c>
      <c r="G7057" s="131" t="s">
        <v>18</v>
      </c>
      <c r="H7057" s="131"/>
      <c r="J7057" s="7">
        <v>22731858</v>
      </c>
    </row>
    <row r="7058" spans="1:10" ht="20.100000000000001" customHeight="1" x14ac:dyDescent="0.25">
      <c r="A7058" s="5" t="s">
        <v>1296</v>
      </c>
      <c r="C7058" s="11" t="s">
        <v>9</v>
      </c>
      <c r="D7058" s="11" t="s">
        <v>10</v>
      </c>
      <c r="E7058" s="11" t="s">
        <v>4948</v>
      </c>
      <c r="F7058" s="11" t="s">
        <v>12</v>
      </c>
      <c r="G7058" s="131" t="s">
        <v>19</v>
      </c>
      <c r="H7058" s="131"/>
      <c r="J7058" s="7">
        <v>19632718</v>
      </c>
    </row>
    <row r="7059" spans="1:10" ht="20.100000000000001" customHeight="1" x14ac:dyDescent="0.25">
      <c r="A7059" s="6" t="s">
        <v>1299</v>
      </c>
      <c r="B7059" s="6" t="s">
        <v>1300</v>
      </c>
      <c r="J7059" s="10">
        <v>34150800</v>
      </c>
    </row>
    <row r="7060" spans="1:10" ht="20.100000000000001" customHeight="1" x14ac:dyDescent="0.25">
      <c r="A7060" s="6" t="s">
        <v>1303</v>
      </c>
      <c r="B7060" s="6" t="s">
        <v>7118</v>
      </c>
      <c r="J7060" s="9">
        <v>32399477</v>
      </c>
    </row>
    <row r="7061" spans="1:10" ht="20.100000000000001" customHeight="1" x14ac:dyDescent="0.25">
      <c r="A7061" s="5" t="s">
        <v>1303</v>
      </c>
      <c r="C7061" s="11" t="s">
        <v>9</v>
      </c>
      <c r="D7061" s="11" t="s">
        <v>20</v>
      </c>
      <c r="E7061" s="11" t="s">
        <v>4948</v>
      </c>
      <c r="F7061" s="11" t="s">
        <v>1881</v>
      </c>
      <c r="G7061" s="131" t="s">
        <v>21</v>
      </c>
      <c r="H7061" s="131"/>
      <c r="J7061" s="7">
        <v>32399477</v>
      </c>
    </row>
    <row r="7062" spans="1:10" ht="60" customHeight="1" x14ac:dyDescent="0.25">
      <c r="G7062" s="131" t="s">
        <v>4797</v>
      </c>
      <c r="H7062" s="131"/>
    </row>
    <row r="7063" spans="1:10" ht="20.100000000000001" customHeight="1" x14ac:dyDescent="0.25">
      <c r="G7063" s="131" t="s">
        <v>2101</v>
      </c>
      <c r="H7063" s="131"/>
    </row>
    <row r="7064" spans="1:10" ht="20.100000000000001" customHeight="1" x14ac:dyDescent="0.25">
      <c r="A7064" s="6" t="s">
        <v>1316</v>
      </c>
      <c r="B7064" s="6" t="s">
        <v>7122</v>
      </c>
      <c r="J7064" s="8">
        <v>1751323</v>
      </c>
    </row>
    <row r="7065" spans="1:10" ht="20.100000000000001" customHeight="1" x14ac:dyDescent="0.25">
      <c r="A7065" s="5" t="s">
        <v>1316</v>
      </c>
      <c r="C7065" s="11" t="s">
        <v>9</v>
      </c>
      <c r="D7065" s="11" t="s">
        <v>20</v>
      </c>
      <c r="E7065" s="11" t="s">
        <v>4948</v>
      </c>
      <c r="F7065" s="11" t="s">
        <v>1881</v>
      </c>
      <c r="G7065" s="131" t="s">
        <v>23</v>
      </c>
      <c r="H7065" s="131"/>
      <c r="J7065" s="7">
        <v>1751323</v>
      </c>
    </row>
    <row r="7066" spans="1:10" ht="30" customHeight="1" x14ac:dyDescent="0.25">
      <c r="G7066" s="131" t="s">
        <v>4798</v>
      </c>
      <c r="H7066" s="131"/>
    </row>
    <row r="7067" spans="1:10" ht="20.100000000000001" customHeight="1" x14ac:dyDescent="0.25">
      <c r="G7067" s="131" t="s">
        <v>2102</v>
      </c>
      <c r="H7067" s="131"/>
    </row>
    <row r="7068" spans="1:10" ht="20.100000000000001" customHeight="1" x14ac:dyDescent="0.25">
      <c r="A7068" s="6" t="s">
        <v>1319</v>
      </c>
      <c r="B7068" s="6" t="s">
        <v>1320</v>
      </c>
      <c r="J7068" s="10">
        <v>33555351</v>
      </c>
    </row>
    <row r="7069" spans="1:10" ht="20.100000000000001" customHeight="1" x14ac:dyDescent="0.25">
      <c r="A7069" s="6" t="s">
        <v>1322</v>
      </c>
      <c r="B7069" s="6" t="s">
        <v>7123</v>
      </c>
      <c r="J7069" s="9">
        <v>17793443</v>
      </c>
    </row>
    <row r="7070" spans="1:10" ht="20.100000000000001" customHeight="1" x14ac:dyDescent="0.25">
      <c r="A7070" s="5" t="s">
        <v>1322</v>
      </c>
      <c r="C7070" s="11" t="s">
        <v>9</v>
      </c>
      <c r="D7070" s="11" t="s">
        <v>20</v>
      </c>
      <c r="E7070" s="11" t="s">
        <v>4948</v>
      </c>
      <c r="F7070" s="11" t="s">
        <v>1881</v>
      </c>
      <c r="G7070" s="131" t="s">
        <v>21</v>
      </c>
      <c r="H7070" s="131"/>
      <c r="J7070" s="7">
        <v>17793443</v>
      </c>
    </row>
    <row r="7071" spans="1:10" ht="60" customHeight="1" x14ac:dyDescent="0.25">
      <c r="G7071" s="131" t="s">
        <v>4799</v>
      </c>
      <c r="H7071" s="131"/>
    </row>
    <row r="7072" spans="1:10" ht="20.100000000000001" customHeight="1" x14ac:dyDescent="0.25">
      <c r="G7072" s="131" t="s">
        <v>2101</v>
      </c>
      <c r="H7072" s="131"/>
    </row>
    <row r="7073" spans="1:10" ht="20.100000000000001" customHeight="1" x14ac:dyDescent="0.25">
      <c r="A7073" s="6" t="s">
        <v>1324</v>
      </c>
      <c r="B7073" s="6" t="s">
        <v>7124</v>
      </c>
      <c r="J7073" s="8">
        <v>5253969</v>
      </c>
    </row>
    <row r="7074" spans="1:10" ht="20.100000000000001" customHeight="1" x14ac:dyDescent="0.25">
      <c r="A7074" s="5" t="s">
        <v>1324</v>
      </c>
      <c r="C7074" s="11" t="s">
        <v>9</v>
      </c>
      <c r="D7074" s="11" t="s">
        <v>20</v>
      </c>
      <c r="E7074" s="11" t="s">
        <v>4948</v>
      </c>
      <c r="F7074" s="11" t="s">
        <v>1881</v>
      </c>
      <c r="G7074" s="131" t="s">
        <v>21</v>
      </c>
      <c r="H7074" s="131"/>
      <c r="J7074" s="7">
        <v>5253969</v>
      </c>
    </row>
    <row r="7075" spans="1:10" ht="45" customHeight="1" x14ac:dyDescent="0.25">
      <c r="G7075" s="131" t="s">
        <v>4800</v>
      </c>
      <c r="H7075" s="131"/>
    </row>
    <row r="7076" spans="1:10" ht="20.100000000000001" customHeight="1" x14ac:dyDescent="0.25">
      <c r="G7076" s="131" t="s">
        <v>2101</v>
      </c>
      <c r="H7076" s="131"/>
    </row>
    <row r="7077" spans="1:10" ht="20.100000000000001" customHeight="1" x14ac:dyDescent="0.25">
      <c r="A7077" s="6" t="s">
        <v>1326</v>
      </c>
      <c r="B7077" s="6" t="s">
        <v>7125</v>
      </c>
      <c r="J7077" s="8">
        <v>10507939</v>
      </c>
    </row>
    <row r="7078" spans="1:10" ht="20.100000000000001" customHeight="1" x14ac:dyDescent="0.25">
      <c r="A7078" s="5" t="s">
        <v>1326</v>
      </c>
      <c r="C7078" s="11" t="s">
        <v>9</v>
      </c>
      <c r="D7078" s="11" t="s">
        <v>20</v>
      </c>
      <c r="E7078" s="11" t="s">
        <v>4948</v>
      </c>
      <c r="F7078" s="11" t="s">
        <v>1881</v>
      </c>
      <c r="G7078" s="131" t="s">
        <v>21</v>
      </c>
      <c r="H7078" s="131"/>
      <c r="J7078" s="7">
        <v>10507939</v>
      </c>
    </row>
    <row r="7079" spans="1:10" ht="45" customHeight="1" x14ac:dyDescent="0.25">
      <c r="G7079" s="131" t="s">
        <v>4801</v>
      </c>
      <c r="H7079" s="131"/>
    </row>
    <row r="7080" spans="1:10" ht="20.100000000000001" customHeight="1" x14ac:dyDescent="0.25">
      <c r="G7080" s="131" t="s">
        <v>2101</v>
      </c>
      <c r="H7080" s="131"/>
    </row>
    <row r="7081" spans="1:10" ht="20.100000000000001" customHeight="1" x14ac:dyDescent="0.25">
      <c r="A7081" s="6" t="s">
        <v>1344</v>
      </c>
      <c r="B7081" s="6" t="s">
        <v>1345</v>
      </c>
      <c r="J7081" s="10">
        <v>19609700</v>
      </c>
    </row>
    <row r="7082" spans="1:10" ht="20.100000000000001" customHeight="1" x14ac:dyDescent="0.25">
      <c r="A7082" s="6" t="s">
        <v>1249</v>
      </c>
      <c r="B7082" s="6" t="s">
        <v>1373</v>
      </c>
      <c r="J7082" s="9">
        <v>2985000</v>
      </c>
    </row>
    <row r="7083" spans="1:10" ht="20.100000000000001" customHeight="1" x14ac:dyDescent="0.25">
      <c r="A7083" s="5" t="s">
        <v>1376</v>
      </c>
      <c r="C7083" s="11" t="s">
        <v>9</v>
      </c>
      <c r="D7083" s="11" t="s">
        <v>11</v>
      </c>
      <c r="E7083" s="11" t="s">
        <v>4948</v>
      </c>
      <c r="F7083" s="11" t="s">
        <v>12</v>
      </c>
      <c r="G7083" s="131" t="s">
        <v>3480</v>
      </c>
      <c r="H7083" s="131"/>
      <c r="J7083" s="7">
        <v>685000</v>
      </c>
    </row>
    <row r="7084" spans="1:10" ht="20.100000000000001" customHeight="1" x14ac:dyDescent="0.25">
      <c r="A7084" s="5" t="s">
        <v>1380</v>
      </c>
      <c r="C7084" s="11" t="s">
        <v>9</v>
      </c>
      <c r="D7084" s="11" t="s">
        <v>11</v>
      </c>
      <c r="E7084" s="11" t="s">
        <v>4948</v>
      </c>
      <c r="F7084" s="11" t="s">
        <v>12</v>
      </c>
      <c r="G7084" s="131" t="s">
        <v>1381</v>
      </c>
      <c r="H7084" s="131"/>
      <c r="J7084" s="7">
        <v>2300000</v>
      </c>
    </row>
    <row r="7085" spans="1:10" ht="20.100000000000001" customHeight="1" x14ac:dyDescent="0.25">
      <c r="A7085" s="6" t="s">
        <v>1393</v>
      </c>
      <c r="B7085" s="6" t="s">
        <v>1394</v>
      </c>
      <c r="J7085" s="8">
        <v>1000000</v>
      </c>
    </row>
    <row r="7086" spans="1:10" ht="20.100000000000001" customHeight="1" x14ac:dyDescent="0.25">
      <c r="A7086" s="5" t="s">
        <v>1413</v>
      </c>
      <c r="C7086" s="11" t="s">
        <v>9</v>
      </c>
      <c r="D7086" s="11" t="s">
        <v>11</v>
      </c>
      <c r="E7086" s="11" t="s">
        <v>4948</v>
      </c>
      <c r="F7086" s="11" t="s">
        <v>12</v>
      </c>
      <c r="G7086" s="131" t="s">
        <v>1414</v>
      </c>
      <c r="H7086" s="131"/>
      <c r="J7086" s="7">
        <v>1000000</v>
      </c>
    </row>
    <row r="7087" spans="1:10" ht="45" customHeight="1" x14ac:dyDescent="0.25">
      <c r="G7087" s="131" t="s">
        <v>6016</v>
      </c>
      <c r="H7087" s="131"/>
    </row>
    <row r="7088" spans="1:10" ht="20.100000000000001" customHeight="1" x14ac:dyDescent="0.25">
      <c r="A7088" s="6" t="s">
        <v>1416</v>
      </c>
      <c r="B7088" s="6" t="s">
        <v>1417</v>
      </c>
      <c r="J7088" s="8">
        <v>13914700</v>
      </c>
    </row>
    <row r="7089" spans="1:10" ht="20.100000000000001" customHeight="1" x14ac:dyDescent="0.25">
      <c r="A7089" s="5" t="s">
        <v>1419</v>
      </c>
      <c r="C7089" s="11" t="s">
        <v>9</v>
      </c>
      <c r="D7089" s="11" t="s">
        <v>11</v>
      </c>
      <c r="E7089" s="11" t="s">
        <v>4948</v>
      </c>
      <c r="F7089" s="11" t="s">
        <v>12</v>
      </c>
      <c r="G7089" s="131" t="s">
        <v>1420</v>
      </c>
      <c r="H7089" s="131"/>
      <c r="J7089" s="7">
        <v>70000</v>
      </c>
    </row>
    <row r="7090" spans="1:10" ht="20.100000000000001" customHeight="1" x14ac:dyDescent="0.25">
      <c r="A7090" s="5" t="s">
        <v>1422</v>
      </c>
      <c r="C7090" s="11" t="s">
        <v>9</v>
      </c>
      <c r="D7090" s="11" t="s">
        <v>11</v>
      </c>
      <c r="E7090" s="11" t="s">
        <v>4948</v>
      </c>
      <c r="F7090" s="11" t="s">
        <v>12</v>
      </c>
      <c r="G7090" s="131" t="s">
        <v>1423</v>
      </c>
      <c r="H7090" s="131"/>
      <c r="J7090" s="7">
        <v>480800</v>
      </c>
    </row>
    <row r="7091" spans="1:10" ht="20.100000000000001" customHeight="1" x14ac:dyDescent="0.25">
      <c r="A7091" s="5" t="s">
        <v>1424</v>
      </c>
      <c r="C7091" s="11" t="s">
        <v>9</v>
      </c>
      <c r="D7091" s="11" t="s">
        <v>11</v>
      </c>
      <c r="E7091" s="11" t="s">
        <v>4948</v>
      </c>
      <c r="F7091" s="11" t="s">
        <v>12</v>
      </c>
      <c r="G7091" s="131" t="s">
        <v>38</v>
      </c>
      <c r="H7091" s="131"/>
      <c r="J7091" s="7">
        <v>6227400</v>
      </c>
    </row>
    <row r="7092" spans="1:10" ht="20.100000000000001" customHeight="1" x14ac:dyDescent="0.25">
      <c r="A7092" s="5" t="s">
        <v>1426</v>
      </c>
      <c r="C7092" s="11" t="s">
        <v>9</v>
      </c>
      <c r="D7092" s="11" t="s">
        <v>11</v>
      </c>
      <c r="E7092" s="11" t="s">
        <v>4948</v>
      </c>
      <c r="F7092" s="11" t="s">
        <v>12</v>
      </c>
      <c r="G7092" s="131" t="s">
        <v>1427</v>
      </c>
      <c r="H7092" s="131"/>
      <c r="J7092" s="7">
        <v>7136500</v>
      </c>
    </row>
    <row r="7093" spans="1:10" ht="20.100000000000001" customHeight="1" x14ac:dyDescent="0.25">
      <c r="A7093" s="6" t="s">
        <v>1439</v>
      </c>
      <c r="B7093" s="6" t="s">
        <v>1440</v>
      </c>
      <c r="J7093" s="8">
        <v>1710000</v>
      </c>
    </row>
    <row r="7094" spans="1:10" ht="20.100000000000001" customHeight="1" x14ac:dyDescent="0.25">
      <c r="A7094" s="5" t="s">
        <v>1441</v>
      </c>
      <c r="C7094" s="11" t="s">
        <v>9</v>
      </c>
      <c r="D7094" s="11" t="s">
        <v>11</v>
      </c>
      <c r="E7094" s="11" t="s">
        <v>4948</v>
      </c>
      <c r="F7094" s="11" t="s">
        <v>12</v>
      </c>
      <c r="G7094" s="131" t="s">
        <v>1442</v>
      </c>
      <c r="H7094" s="131"/>
      <c r="J7094" s="7">
        <v>1500000</v>
      </c>
    </row>
    <row r="7095" spans="1:10" ht="75" customHeight="1" x14ac:dyDescent="0.25">
      <c r="G7095" s="131" t="s">
        <v>4599</v>
      </c>
      <c r="H7095" s="131"/>
    </row>
    <row r="7096" spans="1:10" ht="20.100000000000001" customHeight="1" x14ac:dyDescent="0.25">
      <c r="A7096" s="5" t="s">
        <v>1444</v>
      </c>
      <c r="C7096" s="11" t="s">
        <v>9</v>
      </c>
      <c r="D7096" s="11" t="s">
        <v>11</v>
      </c>
      <c r="E7096" s="11" t="s">
        <v>4948</v>
      </c>
      <c r="F7096" s="11" t="s">
        <v>12</v>
      </c>
      <c r="G7096" s="131" t="s">
        <v>3481</v>
      </c>
      <c r="H7096" s="131"/>
      <c r="J7096" s="7">
        <v>210000</v>
      </c>
    </row>
    <row r="7097" spans="1:10" ht="30" customHeight="1" x14ac:dyDescent="0.25">
      <c r="G7097" s="131" t="s">
        <v>6017</v>
      </c>
      <c r="H7097" s="131"/>
    </row>
    <row r="7098" spans="1:10" ht="20.100000000000001" customHeight="1" x14ac:dyDescent="0.25">
      <c r="A7098" s="6" t="s">
        <v>1508</v>
      </c>
      <c r="B7098" s="6" t="s">
        <v>1509</v>
      </c>
      <c r="J7098" s="10">
        <v>2200000</v>
      </c>
    </row>
    <row r="7099" spans="1:10" ht="20.100000000000001" customHeight="1" x14ac:dyDescent="0.25">
      <c r="A7099" s="6" t="s">
        <v>1256</v>
      </c>
      <c r="B7099" s="6" t="s">
        <v>1511</v>
      </c>
      <c r="J7099" s="9">
        <v>1000000</v>
      </c>
    </row>
    <row r="7100" spans="1:10" ht="20.100000000000001" customHeight="1" x14ac:dyDescent="0.25">
      <c r="A7100" s="5" t="s">
        <v>1518</v>
      </c>
      <c r="C7100" s="11" t="s">
        <v>9</v>
      </c>
      <c r="D7100" s="11" t="s">
        <v>11</v>
      </c>
      <c r="E7100" s="11" t="s">
        <v>4948</v>
      </c>
      <c r="F7100" s="11" t="s">
        <v>12</v>
      </c>
      <c r="G7100" s="131" t="s">
        <v>7135</v>
      </c>
      <c r="H7100" s="131"/>
      <c r="J7100" s="7">
        <v>1000000</v>
      </c>
    </row>
    <row r="7101" spans="1:10" ht="20.100000000000001" customHeight="1" x14ac:dyDescent="0.25">
      <c r="A7101" s="6" t="s">
        <v>1572</v>
      </c>
      <c r="B7101" s="6" t="s">
        <v>1573</v>
      </c>
      <c r="J7101" s="8">
        <v>1200000</v>
      </c>
    </row>
    <row r="7102" spans="1:10" ht="20.100000000000001" customHeight="1" x14ac:dyDescent="0.25">
      <c r="A7102" s="5" t="s">
        <v>1574</v>
      </c>
      <c r="C7102" s="11" t="s">
        <v>9</v>
      </c>
      <c r="D7102" s="11" t="s">
        <v>11</v>
      </c>
      <c r="E7102" s="11" t="s">
        <v>4948</v>
      </c>
      <c r="F7102" s="11" t="s">
        <v>12</v>
      </c>
      <c r="G7102" s="131" t="s">
        <v>1575</v>
      </c>
      <c r="H7102" s="131"/>
      <c r="J7102" s="7">
        <v>500000</v>
      </c>
    </row>
    <row r="7103" spans="1:10" ht="20.100000000000001" customHeight="1" x14ac:dyDescent="0.25">
      <c r="A7103" s="5" t="s">
        <v>1580</v>
      </c>
      <c r="C7103" s="11" t="s">
        <v>9</v>
      </c>
      <c r="D7103" s="11" t="s">
        <v>11</v>
      </c>
      <c r="E7103" s="11" t="s">
        <v>4948</v>
      </c>
      <c r="F7103" s="11" t="s">
        <v>12</v>
      </c>
      <c r="G7103" s="131" t="s">
        <v>1581</v>
      </c>
      <c r="H7103" s="131"/>
      <c r="J7103" s="7">
        <v>700000</v>
      </c>
    </row>
    <row r="7104" spans="1:10" ht="20.100000000000001" customHeight="1" x14ac:dyDescent="0.25">
      <c r="A7104" s="6" t="s">
        <v>1759</v>
      </c>
      <c r="B7104" s="6" t="s">
        <v>1760</v>
      </c>
      <c r="J7104" s="10">
        <v>11273077</v>
      </c>
    </row>
    <row r="7105" spans="1:10" ht="20.100000000000001" customHeight="1" x14ac:dyDescent="0.25">
      <c r="A7105" s="6" t="s">
        <v>1761</v>
      </c>
      <c r="B7105" s="6" t="s">
        <v>1762</v>
      </c>
      <c r="J7105" s="12">
        <v>2943077</v>
      </c>
    </row>
    <row r="7106" spans="1:10" ht="20.100000000000001" customHeight="1" x14ac:dyDescent="0.25">
      <c r="A7106" s="6" t="s">
        <v>1767</v>
      </c>
      <c r="B7106" s="6" t="s">
        <v>7149</v>
      </c>
      <c r="J7106" s="9">
        <v>2943077</v>
      </c>
    </row>
    <row r="7107" spans="1:10" ht="20.100000000000001" customHeight="1" x14ac:dyDescent="0.25">
      <c r="A7107" s="5" t="s">
        <v>1767</v>
      </c>
      <c r="C7107" s="11" t="s">
        <v>9</v>
      </c>
      <c r="D7107" s="11" t="s">
        <v>41</v>
      </c>
      <c r="E7107" s="11" t="s">
        <v>4948</v>
      </c>
      <c r="F7107" s="11" t="s">
        <v>1881</v>
      </c>
      <c r="G7107" s="131" t="s">
        <v>21</v>
      </c>
      <c r="H7107" s="131"/>
      <c r="J7107" s="7">
        <v>2067415</v>
      </c>
    </row>
    <row r="7108" spans="1:10" ht="60" customHeight="1" x14ac:dyDescent="0.25">
      <c r="G7108" s="131" t="s">
        <v>4802</v>
      </c>
      <c r="H7108" s="131"/>
    </row>
    <row r="7109" spans="1:10" ht="20.100000000000001" customHeight="1" x14ac:dyDescent="0.25">
      <c r="G7109" s="131" t="s">
        <v>2101</v>
      </c>
      <c r="H7109" s="131"/>
    </row>
    <row r="7110" spans="1:10" ht="20.100000000000001" customHeight="1" x14ac:dyDescent="0.25">
      <c r="A7110" s="5" t="s">
        <v>1767</v>
      </c>
      <c r="C7110" s="11" t="s">
        <v>9</v>
      </c>
      <c r="D7110" s="11" t="s">
        <v>41</v>
      </c>
      <c r="E7110" s="11" t="s">
        <v>4948</v>
      </c>
      <c r="F7110" s="11" t="s">
        <v>1278</v>
      </c>
      <c r="G7110" s="131" t="s">
        <v>21</v>
      </c>
      <c r="H7110" s="131"/>
      <c r="J7110" s="7">
        <v>875662</v>
      </c>
    </row>
    <row r="7111" spans="1:10" ht="60" customHeight="1" x14ac:dyDescent="0.25">
      <c r="G7111" s="131" t="s">
        <v>4803</v>
      </c>
      <c r="H7111" s="131"/>
    </row>
    <row r="7112" spans="1:10" ht="20.100000000000001" customHeight="1" x14ac:dyDescent="0.25">
      <c r="G7112" s="131" t="s">
        <v>2101</v>
      </c>
      <c r="H7112" s="131"/>
    </row>
    <row r="7113" spans="1:10" ht="20.100000000000001" customHeight="1" x14ac:dyDescent="0.25">
      <c r="A7113" s="6" t="s">
        <v>1784</v>
      </c>
      <c r="B7113" s="6" t="s">
        <v>1785</v>
      </c>
      <c r="J7113" s="8">
        <v>400000</v>
      </c>
    </row>
    <row r="7114" spans="1:10" ht="20.100000000000001" customHeight="1" x14ac:dyDescent="0.25">
      <c r="A7114" s="5" t="s">
        <v>1792</v>
      </c>
      <c r="C7114" s="11" t="s">
        <v>9</v>
      </c>
      <c r="D7114" s="11" t="s">
        <v>59</v>
      </c>
      <c r="E7114" s="11" t="s">
        <v>4948</v>
      </c>
      <c r="F7114" s="11" t="s">
        <v>12</v>
      </c>
      <c r="G7114" s="131" t="s">
        <v>7156</v>
      </c>
      <c r="H7114" s="131"/>
      <c r="J7114" s="7">
        <v>400000</v>
      </c>
    </row>
    <row r="7115" spans="1:10" ht="30" customHeight="1" x14ac:dyDescent="0.25">
      <c r="G7115" s="131" t="s">
        <v>4363</v>
      </c>
      <c r="H7115" s="131"/>
    </row>
    <row r="7116" spans="1:10" ht="20.100000000000001" customHeight="1" x14ac:dyDescent="0.25">
      <c r="A7116" s="6" t="s">
        <v>1806</v>
      </c>
      <c r="B7116" s="6" t="s">
        <v>1807</v>
      </c>
      <c r="J7116" s="10">
        <v>7930000</v>
      </c>
    </row>
    <row r="7117" spans="1:10" ht="20.100000000000001" customHeight="1" x14ac:dyDescent="0.25">
      <c r="A7117" s="6" t="s">
        <v>1808</v>
      </c>
      <c r="B7117" s="6" t="s">
        <v>1809</v>
      </c>
      <c r="J7117" s="9">
        <v>7930000</v>
      </c>
    </row>
    <row r="7118" spans="1:10" ht="30" customHeight="1" x14ac:dyDescent="0.25">
      <c r="A7118" s="5" t="s">
        <v>1808</v>
      </c>
      <c r="C7118" s="11" t="s">
        <v>9</v>
      </c>
      <c r="D7118" s="11" t="s">
        <v>4821</v>
      </c>
      <c r="E7118" s="11" t="s">
        <v>4948</v>
      </c>
      <c r="F7118" s="11" t="s">
        <v>1421</v>
      </c>
      <c r="G7118" s="131" t="s">
        <v>544</v>
      </c>
      <c r="H7118" s="131"/>
      <c r="J7118" s="7">
        <v>7930000</v>
      </c>
    </row>
    <row r="7119" spans="1:10" ht="45" customHeight="1" x14ac:dyDescent="0.25">
      <c r="G7119" s="131" t="s">
        <v>4961</v>
      </c>
      <c r="H7119" s="131"/>
    </row>
    <row r="7120" spans="1:10" ht="20.100000000000001" customHeight="1" x14ac:dyDescent="0.25">
      <c r="G7120" s="131" t="s">
        <v>4957</v>
      </c>
      <c r="H7120" s="131"/>
    </row>
    <row r="7123" spans="1:10" ht="15.75" thickBot="1" x14ac:dyDescent="0.3">
      <c r="A7123" s="4" t="s">
        <v>4962</v>
      </c>
      <c r="B7123" s="84"/>
      <c r="C7123" s="84"/>
      <c r="D7123" s="84"/>
      <c r="E7123" s="84"/>
      <c r="F7123" s="84"/>
      <c r="G7123" s="84"/>
      <c r="H7123" s="84"/>
      <c r="I7123" s="84"/>
      <c r="J7123" s="14">
        <v>474116000000</v>
      </c>
    </row>
    <row r="7125" spans="1:10" x14ac:dyDescent="0.25">
      <c r="A7125" s="87" t="s">
        <v>4963</v>
      </c>
      <c r="B7125" s="88"/>
      <c r="C7125" s="88"/>
      <c r="D7125" s="88"/>
      <c r="E7125" s="88"/>
      <c r="F7125" s="88"/>
      <c r="G7125" s="88"/>
      <c r="H7125" s="88"/>
    </row>
    <row r="7127" spans="1:10" x14ac:dyDescent="0.25">
      <c r="A7127" s="132" t="s">
        <v>2092</v>
      </c>
      <c r="B7127" s="132"/>
      <c r="C7127" s="132"/>
      <c r="D7127" s="132"/>
      <c r="E7127" s="132"/>
      <c r="F7127" s="132"/>
      <c r="G7127" s="132"/>
      <c r="H7127" s="132"/>
      <c r="I7127" s="132"/>
      <c r="J7127" s="132"/>
    </row>
    <row r="7129" spans="1:10" x14ac:dyDescent="0.25">
      <c r="D7129" s="3" t="s">
        <v>2140</v>
      </c>
      <c r="E7129" s="3" t="s">
        <v>2100</v>
      </c>
    </row>
    <row r="7130" spans="1:10" ht="15.75" thickBot="1" x14ac:dyDescent="0.3">
      <c r="F7130" s="3" t="s">
        <v>2103</v>
      </c>
      <c r="J7130" s="14">
        <v>51832772000</v>
      </c>
    </row>
    <row r="7131" spans="1:10" x14ac:dyDescent="0.25">
      <c r="D7131" s="85" t="s">
        <v>9</v>
      </c>
      <c r="E7131" s="85" t="s">
        <v>2139</v>
      </c>
      <c r="J7131" s="7">
        <v>46992989986</v>
      </c>
    </row>
    <row r="7132" spans="1:10" x14ac:dyDescent="0.25">
      <c r="D7132" s="5" t="s">
        <v>16</v>
      </c>
      <c r="E7132" s="5" t="s">
        <v>2145</v>
      </c>
      <c r="J7132" s="7">
        <v>4839782014</v>
      </c>
    </row>
    <row r="7135" spans="1:10" x14ac:dyDescent="0.25">
      <c r="A7135" s="132" t="s">
        <v>2091</v>
      </c>
      <c r="B7135" s="132"/>
      <c r="C7135" s="132"/>
      <c r="D7135" s="132"/>
      <c r="E7135" s="132"/>
      <c r="F7135" s="132"/>
      <c r="G7135" s="132"/>
      <c r="H7135" s="132"/>
      <c r="I7135" s="132"/>
      <c r="J7135" s="132"/>
    </row>
    <row r="7136" spans="1:10" x14ac:dyDescent="0.25">
      <c r="A7136" s="86" t="s">
        <v>2097</v>
      </c>
      <c r="C7136" s="86" t="s">
        <v>2098</v>
      </c>
      <c r="D7136" s="86" t="s">
        <v>3</v>
      </c>
      <c r="E7136" s="86" t="s">
        <v>2099</v>
      </c>
      <c r="F7136" s="86" t="s">
        <v>1880</v>
      </c>
      <c r="G7136" s="6" t="s">
        <v>2100</v>
      </c>
      <c r="J7136" s="86" t="s">
        <v>8713</v>
      </c>
    </row>
    <row r="7138" spans="1:10" ht="15.75" thickBot="1" x14ac:dyDescent="0.3">
      <c r="G7138" s="13" t="s">
        <v>2103</v>
      </c>
      <c r="J7138" s="14">
        <v>51832772000</v>
      </c>
    </row>
    <row r="7139" spans="1:10" ht="20.100000000000001" customHeight="1" x14ac:dyDescent="0.25">
      <c r="A7139" s="6" t="s">
        <v>1232</v>
      </c>
      <c r="B7139" s="6" t="s">
        <v>1233</v>
      </c>
      <c r="J7139" s="10">
        <v>17151451275</v>
      </c>
    </row>
    <row r="7140" spans="1:10" ht="20.100000000000001" customHeight="1" x14ac:dyDescent="0.25">
      <c r="A7140" s="6" t="s">
        <v>9</v>
      </c>
      <c r="B7140" s="6" t="s">
        <v>1237</v>
      </c>
      <c r="J7140" s="9">
        <v>6149028415</v>
      </c>
    </row>
    <row r="7141" spans="1:10" ht="20.100000000000001" customHeight="1" x14ac:dyDescent="0.25">
      <c r="A7141" s="5" t="s">
        <v>1240</v>
      </c>
      <c r="C7141" s="11" t="s">
        <v>9</v>
      </c>
      <c r="D7141" s="11" t="s">
        <v>10</v>
      </c>
      <c r="E7141" s="11" t="s">
        <v>4964</v>
      </c>
      <c r="F7141" s="11" t="s">
        <v>12</v>
      </c>
      <c r="G7141" s="131" t="s">
        <v>7116</v>
      </c>
      <c r="H7141" s="131"/>
      <c r="J7141" s="7">
        <v>6149028415</v>
      </c>
    </row>
    <row r="7142" spans="1:10" ht="20.100000000000001" customHeight="1" x14ac:dyDescent="0.25">
      <c r="A7142" s="6" t="s">
        <v>1257</v>
      </c>
      <c r="B7142" s="6" t="s">
        <v>1258</v>
      </c>
      <c r="J7142" s="8">
        <v>114180507</v>
      </c>
    </row>
    <row r="7143" spans="1:10" ht="20.100000000000001" customHeight="1" x14ac:dyDescent="0.25">
      <c r="A7143" s="5" t="s">
        <v>1261</v>
      </c>
      <c r="C7143" s="11" t="s">
        <v>9</v>
      </c>
      <c r="D7143" s="11" t="s">
        <v>10</v>
      </c>
      <c r="E7143" s="11" t="s">
        <v>4964</v>
      </c>
      <c r="F7143" s="11" t="s">
        <v>12</v>
      </c>
      <c r="G7143" s="131" t="s">
        <v>13</v>
      </c>
      <c r="H7143" s="131"/>
      <c r="J7143" s="7">
        <v>113180507</v>
      </c>
    </row>
    <row r="7144" spans="1:10" ht="20.100000000000001" customHeight="1" x14ac:dyDescent="0.25">
      <c r="A7144" s="5" t="s">
        <v>1269</v>
      </c>
      <c r="C7144" s="11" t="s">
        <v>9</v>
      </c>
      <c r="D7144" s="11" t="s">
        <v>10</v>
      </c>
      <c r="E7144" s="11" t="s">
        <v>4964</v>
      </c>
      <c r="F7144" s="11" t="s">
        <v>12</v>
      </c>
      <c r="G7144" s="131" t="s">
        <v>117</v>
      </c>
      <c r="H7144" s="131"/>
      <c r="J7144" s="7">
        <v>1000000</v>
      </c>
    </row>
    <row r="7145" spans="1:10" ht="20.100000000000001" customHeight="1" x14ac:dyDescent="0.25">
      <c r="A7145" s="6" t="s">
        <v>1279</v>
      </c>
      <c r="B7145" s="6" t="s">
        <v>1280</v>
      </c>
      <c r="J7145" s="8">
        <v>6588007329</v>
      </c>
    </row>
    <row r="7146" spans="1:10" ht="20.100000000000001" customHeight="1" x14ac:dyDescent="0.25">
      <c r="A7146" s="5" t="s">
        <v>1282</v>
      </c>
      <c r="C7146" s="11" t="s">
        <v>9</v>
      </c>
      <c r="D7146" s="11" t="s">
        <v>10</v>
      </c>
      <c r="E7146" s="11" t="s">
        <v>4964</v>
      </c>
      <c r="F7146" s="11" t="s">
        <v>12</v>
      </c>
      <c r="G7146" s="131" t="s">
        <v>1283</v>
      </c>
      <c r="H7146" s="131"/>
      <c r="J7146" s="7">
        <v>1800740104</v>
      </c>
    </row>
    <row r="7147" spans="1:10" ht="20.100000000000001" customHeight="1" x14ac:dyDescent="0.25">
      <c r="A7147" s="5" t="s">
        <v>1286</v>
      </c>
      <c r="C7147" s="11" t="s">
        <v>9</v>
      </c>
      <c r="D7147" s="11" t="s">
        <v>10</v>
      </c>
      <c r="E7147" s="11" t="s">
        <v>4964</v>
      </c>
      <c r="F7147" s="11" t="s">
        <v>12</v>
      </c>
      <c r="G7147" s="131" t="s">
        <v>1287</v>
      </c>
      <c r="H7147" s="131"/>
      <c r="J7147" s="7">
        <v>2354016521</v>
      </c>
    </row>
    <row r="7148" spans="1:10" ht="20.100000000000001" customHeight="1" x14ac:dyDescent="0.25">
      <c r="A7148" s="5" t="s">
        <v>1290</v>
      </c>
      <c r="C7148" s="11" t="s">
        <v>16</v>
      </c>
      <c r="D7148" s="11" t="s">
        <v>10</v>
      </c>
      <c r="E7148" s="11" t="s">
        <v>4964</v>
      </c>
      <c r="F7148" s="11" t="s">
        <v>12</v>
      </c>
      <c r="G7148" s="131" t="s">
        <v>17</v>
      </c>
      <c r="H7148" s="131"/>
      <c r="J7148" s="7">
        <v>953279744</v>
      </c>
    </row>
    <row r="7149" spans="1:10" ht="20.100000000000001" customHeight="1" x14ac:dyDescent="0.25">
      <c r="A7149" s="5" t="s">
        <v>1293</v>
      </c>
      <c r="C7149" s="11" t="s">
        <v>9</v>
      </c>
      <c r="D7149" s="11" t="s">
        <v>10</v>
      </c>
      <c r="E7149" s="11" t="s">
        <v>4964</v>
      </c>
      <c r="F7149" s="11" t="s">
        <v>12</v>
      </c>
      <c r="G7149" s="131" t="s">
        <v>18</v>
      </c>
      <c r="H7149" s="131"/>
      <c r="J7149" s="7">
        <v>873000000</v>
      </c>
    </row>
    <row r="7150" spans="1:10" ht="20.100000000000001" customHeight="1" x14ac:dyDescent="0.25">
      <c r="A7150" s="5" t="s">
        <v>1296</v>
      </c>
      <c r="C7150" s="11" t="s">
        <v>9</v>
      </c>
      <c r="D7150" s="11" t="s">
        <v>10</v>
      </c>
      <c r="E7150" s="11" t="s">
        <v>4964</v>
      </c>
      <c r="F7150" s="11" t="s">
        <v>12</v>
      </c>
      <c r="G7150" s="131" t="s">
        <v>19</v>
      </c>
      <c r="H7150" s="131"/>
      <c r="J7150" s="7">
        <v>606970960</v>
      </c>
    </row>
    <row r="7151" spans="1:10" ht="20.100000000000001" customHeight="1" x14ac:dyDescent="0.25">
      <c r="A7151" s="6" t="s">
        <v>1299</v>
      </c>
      <c r="B7151" s="6" t="s">
        <v>1300</v>
      </c>
      <c r="J7151" s="10">
        <v>1160078542</v>
      </c>
    </row>
    <row r="7152" spans="1:10" ht="20.100000000000001" customHeight="1" x14ac:dyDescent="0.25">
      <c r="A7152" s="6" t="s">
        <v>1303</v>
      </c>
      <c r="B7152" s="6" t="s">
        <v>7118</v>
      </c>
      <c r="J7152" s="9">
        <v>1100587335</v>
      </c>
    </row>
    <row r="7153" spans="1:10" ht="20.100000000000001" customHeight="1" x14ac:dyDescent="0.25">
      <c r="A7153" s="5" t="s">
        <v>1303</v>
      </c>
      <c r="C7153" s="11" t="s">
        <v>9</v>
      </c>
      <c r="D7153" s="11" t="s">
        <v>20</v>
      </c>
      <c r="E7153" s="11" t="s">
        <v>4964</v>
      </c>
      <c r="F7153" s="11" t="s">
        <v>1881</v>
      </c>
      <c r="G7153" s="131" t="s">
        <v>21</v>
      </c>
      <c r="H7153" s="131"/>
      <c r="J7153" s="7">
        <v>1100587335</v>
      </c>
    </row>
    <row r="7154" spans="1:10" ht="60" customHeight="1" x14ac:dyDescent="0.25">
      <c r="G7154" s="131" t="s">
        <v>4797</v>
      </c>
      <c r="H7154" s="131"/>
    </row>
    <row r="7155" spans="1:10" ht="20.100000000000001" customHeight="1" x14ac:dyDescent="0.25">
      <c r="G7155" s="131" t="s">
        <v>2101</v>
      </c>
      <c r="H7155" s="131"/>
    </row>
    <row r="7156" spans="1:10" ht="20.100000000000001" customHeight="1" x14ac:dyDescent="0.25">
      <c r="A7156" s="6" t="s">
        <v>1316</v>
      </c>
      <c r="B7156" s="6" t="s">
        <v>7122</v>
      </c>
      <c r="J7156" s="8">
        <v>59491207</v>
      </c>
    </row>
    <row r="7157" spans="1:10" ht="20.100000000000001" customHeight="1" x14ac:dyDescent="0.25">
      <c r="A7157" s="5" t="s">
        <v>1316</v>
      </c>
      <c r="C7157" s="11" t="s">
        <v>9</v>
      </c>
      <c r="D7157" s="11" t="s">
        <v>20</v>
      </c>
      <c r="E7157" s="11" t="s">
        <v>4964</v>
      </c>
      <c r="F7157" s="11" t="s">
        <v>1881</v>
      </c>
      <c r="G7157" s="131" t="s">
        <v>23</v>
      </c>
      <c r="H7157" s="131"/>
      <c r="J7157" s="7">
        <v>59491207</v>
      </c>
    </row>
    <row r="7158" spans="1:10" ht="30" customHeight="1" x14ac:dyDescent="0.25">
      <c r="G7158" s="131" t="s">
        <v>4798</v>
      </c>
      <c r="H7158" s="131"/>
    </row>
    <row r="7159" spans="1:10" ht="20.100000000000001" customHeight="1" x14ac:dyDescent="0.25">
      <c r="G7159" s="131" t="s">
        <v>2102</v>
      </c>
      <c r="H7159" s="131"/>
    </row>
    <row r="7160" spans="1:10" ht="20.100000000000001" customHeight="1" x14ac:dyDescent="0.25">
      <c r="A7160" s="6" t="s">
        <v>1319</v>
      </c>
      <c r="B7160" s="6" t="s">
        <v>1320</v>
      </c>
      <c r="J7160" s="10">
        <v>3139851532</v>
      </c>
    </row>
    <row r="7161" spans="1:10" ht="20.100000000000001" customHeight="1" x14ac:dyDescent="0.25">
      <c r="A7161" s="6" t="s">
        <v>1322</v>
      </c>
      <c r="B7161" s="6" t="s">
        <v>7123</v>
      </c>
      <c r="J7161" s="9">
        <v>604430666</v>
      </c>
    </row>
    <row r="7162" spans="1:10" ht="20.100000000000001" customHeight="1" x14ac:dyDescent="0.25">
      <c r="A7162" s="5" t="s">
        <v>1322</v>
      </c>
      <c r="C7162" s="11" t="s">
        <v>9</v>
      </c>
      <c r="D7162" s="11" t="s">
        <v>20</v>
      </c>
      <c r="E7162" s="11" t="s">
        <v>4964</v>
      </c>
      <c r="F7162" s="11" t="s">
        <v>1881</v>
      </c>
      <c r="G7162" s="131" t="s">
        <v>21</v>
      </c>
      <c r="H7162" s="131"/>
      <c r="J7162" s="7">
        <v>604430666</v>
      </c>
    </row>
    <row r="7163" spans="1:10" ht="60" customHeight="1" x14ac:dyDescent="0.25">
      <c r="G7163" s="131" t="s">
        <v>4799</v>
      </c>
      <c r="H7163" s="131"/>
    </row>
    <row r="7164" spans="1:10" ht="20.100000000000001" customHeight="1" x14ac:dyDescent="0.25">
      <c r="G7164" s="131" t="s">
        <v>2101</v>
      </c>
      <c r="H7164" s="131"/>
    </row>
    <row r="7165" spans="1:10" ht="20.100000000000001" customHeight="1" x14ac:dyDescent="0.25">
      <c r="A7165" s="6" t="s">
        <v>1324</v>
      </c>
      <c r="B7165" s="6" t="s">
        <v>7124</v>
      </c>
      <c r="J7165" s="8">
        <v>178473622</v>
      </c>
    </row>
    <row r="7166" spans="1:10" ht="20.100000000000001" customHeight="1" x14ac:dyDescent="0.25">
      <c r="A7166" s="5" t="s">
        <v>1324</v>
      </c>
      <c r="C7166" s="11" t="s">
        <v>9</v>
      </c>
      <c r="D7166" s="11" t="s">
        <v>20</v>
      </c>
      <c r="E7166" s="11" t="s">
        <v>4964</v>
      </c>
      <c r="F7166" s="11" t="s">
        <v>1881</v>
      </c>
      <c r="G7166" s="131" t="s">
        <v>21</v>
      </c>
      <c r="H7166" s="131"/>
      <c r="J7166" s="7">
        <v>178473622</v>
      </c>
    </row>
    <row r="7167" spans="1:10" ht="45" customHeight="1" x14ac:dyDescent="0.25">
      <c r="G7167" s="131" t="s">
        <v>4800</v>
      </c>
      <c r="H7167" s="131"/>
    </row>
    <row r="7168" spans="1:10" ht="20.100000000000001" customHeight="1" x14ac:dyDescent="0.25">
      <c r="G7168" s="131" t="s">
        <v>2101</v>
      </c>
      <c r="H7168" s="131"/>
    </row>
    <row r="7169" spans="1:10" ht="20.100000000000001" customHeight="1" x14ac:dyDescent="0.25">
      <c r="A7169" s="6" t="s">
        <v>1326</v>
      </c>
      <c r="B7169" s="6" t="s">
        <v>7125</v>
      </c>
      <c r="J7169" s="8">
        <v>356947244</v>
      </c>
    </row>
    <row r="7170" spans="1:10" ht="20.100000000000001" customHeight="1" x14ac:dyDescent="0.25">
      <c r="A7170" s="5" t="s">
        <v>1326</v>
      </c>
      <c r="C7170" s="11" t="s">
        <v>9</v>
      </c>
      <c r="D7170" s="11" t="s">
        <v>20</v>
      </c>
      <c r="E7170" s="11" t="s">
        <v>4964</v>
      </c>
      <c r="F7170" s="11" t="s">
        <v>1881</v>
      </c>
      <c r="G7170" s="131" t="s">
        <v>21</v>
      </c>
      <c r="H7170" s="131"/>
      <c r="J7170" s="7">
        <v>356947244</v>
      </c>
    </row>
    <row r="7171" spans="1:10" ht="45" customHeight="1" x14ac:dyDescent="0.25">
      <c r="G7171" s="131" t="s">
        <v>4801</v>
      </c>
      <c r="H7171" s="131"/>
    </row>
    <row r="7172" spans="1:10" ht="20.100000000000001" customHeight="1" x14ac:dyDescent="0.25">
      <c r="G7172" s="131" t="s">
        <v>2101</v>
      </c>
      <c r="H7172" s="131"/>
    </row>
    <row r="7173" spans="1:10" ht="20.100000000000001" customHeight="1" x14ac:dyDescent="0.25">
      <c r="A7173" s="6" t="s">
        <v>1331</v>
      </c>
      <c r="B7173" s="6" t="s">
        <v>1332</v>
      </c>
      <c r="J7173" s="8">
        <v>2000000000</v>
      </c>
    </row>
    <row r="7174" spans="1:10" ht="30" customHeight="1" x14ac:dyDescent="0.25">
      <c r="A7174" s="5" t="s">
        <v>1331</v>
      </c>
      <c r="C7174" s="11" t="s">
        <v>9</v>
      </c>
      <c r="D7174" s="11" t="s">
        <v>20</v>
      </c>
      <c r="E7174" s="11" t="s">
        <v>4964</v>
      </c>
      <c r="F7174" s="11" t="s">
        <v>1881</v>
      </c>
      <c r="G7174" s="131" t="s">
        <v>546</v>
      </c>
      <c r="H7174" s="131"/>
      <c r="J7174" s="7">
        <v>2000000000</v>
      </c>
    </row>
    <row r="7175" spans="1:10" ht="75" customHeight="1" x14ac:dyDescent="0.25">
      <c r="G7175" s="131" t="s">
        <v>4965</v>
      </c>
      <c r="H7175" s="131"/>
    </row>
    <row r="7176" spans="1:10" ht="20.100000000000001" customHeight="1" x14ac:dyDescent="0.25">
      <c r="G7176" s="131" t="s">
        <v>4966</v>
      </c>
      <c r="H7176" s="131"/>
    </row>
    <row r="7177" spans="1:10" ht="20.100000000000001" customHeight="1" x14ac:dyDescent="0.25">
      <c r="A7177" s="6" t="s">
        <v>1334</v>
      </c>
      <c r="B7177" s="6" t="s">
        <v>1335</v>
      </c>
      <c r="J7177" s="8">
        <v>304950</v>
      </c>
    </row>
    <row r="7178" spans="1:10" ht="20.100000000000001" customHeight="1" x14ac:dyDescent="0.25">
      <c r="A7178" s="5" t="s">
        <v>1337</v>
      </c>
      <c r="C7178" s="11" t="s">
        <v>9</v>
      </c>
      <c r="D7178" s="11" t="s">
        <v>10</v>
      </c>
      <c r="E7178" s="11" t="s">
        <v>4964</v>
      </c>
      <c r="F7178" s="11" t="s">
        <v>12</v>
      </c>
      <c r="G7178" s="131" t="s">
        <v>1338</v>
      </c>
      <c r="H7178" s="131"/>
      <c r="J7178" s="7">
        <v>304950</v>
      </c>
    </row>
    <row r="7179" spans="1:10" ht="20.100000000000001" customHeight="1" x14ac:dyDescent="0.25">
      <c r="A7179" s="6" t="s">
        <v>1344</v>
      </c>
      <c r="B7179" s="6" t="s">
        <v>1345</v>
      </c>
      <c r="J7179" s="10">
        <v>5521997093</v>
      </c>
    </row>
    <row r="7180" spans="1:10" ht="20.100000000000001" customHeight="1" x14ac:dyDescent="0.25">
      <c r="A7180" s="6" t="s">
        <v>1231</v>
      </c>
      <c r="B7180" s="6" t="s">
        <v>3252</v>
      </c>
      <c r="J7180" s="9">
        <v>1252414000</v>
      </c>
    </row>
    <row r="7181" spans="1:10" ht="20.100000000000001" customHeight="1" x14ac:dyDescent="0.25">
      <c r="A7181" s="5" t="s">
        <v>1349</v>
      </c>
      <c r="C7181" s="11" t="s">
        <v>9</v>
      </c>
      <c r="D7181" s="11" t="s">
        <v>11</v>
      </c>
      <c r="E7181" s="11" t="s">
        <v>4964</v>
      </c>
      <c r="F7181" s="11" t="s">
        <v>12</v>
      </c>
      <c r="G7181" s="131" t="s">
        <v>30</v>
      </c>
      <c r="H7181" s="131"/>
      <c r="J7181" s="7">
        <v>153088000</v>
      </c>
    </row>
    <row r="7182" spans="1:10" ht="20.100000000000001" customHeight="1" x14ac:dyDescent="0.25">
      <c r="A7182" s="5" t="s">
        <v>1351</v>
      </c>
      <c r="C7182" s="11" t="s">
        <v>9</v>
      </c>
      <c r="D7182" s="11" t="s">
        <v>11</v>
      </c>
      <c r="E7182" s="11" t="s">
        <v>4964</v>
      </c>
      <c r="F7182" s="11" t="s">
        <v>12</v>
      </c>
      <c r="G7182" s="131" t="s">
        <v>31</v>
      </c>
      <c r="H7182" s="131"/>
      <c r="J7182" s="7">
        <v>29026000</v>
      </c>
    </row>
    <row r="7183" spans="1:10" ht="20.100000000000001" customHeight="1" x14ac:dyDescent="0.25">
      <c r="A7183" s="5" t="s">
        <v>1353</v>
      </c>
      <c r="C7183" s="11" t="s">
        <v>9</v>
      </c>
      <c r="D7183" s="11" t="s">
        <v>11</v>
      </c>
      <c r="E7183" s="11" t="s">
        <v>4964</v>
      </c>
      <c r="F7183" s="11" t="s">
        <v>12</v>
      </c>
      <c r="G7183" s="131" t="s">
        <v>1354</v>
      </c>
      <c r="H7183" s="131"/>
      <c r="J7183" s="7">
        <v>850000000</v>
      </c>
    </row>
    <row r="7184" spans="1:10" ht="20.100000000000001" customHeight="1" x14ac:dyDescent="0.25">
      <c r="A7184" s="5" t="s">
        <v>1358</v>
      </c>
      <c r="C7184" s="11" t="s">
        <v>9</v>
      </c>
      <c r="D7184" s="11" t="s">
        <v>11</v>
      </c>
      <c r="E7184" s="11" t="s">
        <v>4964</v>
      </c>
      <c r="F7184" s="11" t="s">
        <v>12</v>
      </c>
      <c r="G7184" s="131" t="s">
        <v>32</v>
      </c>
      <c r="H7184" s="131"/>
      <c r="J7184" s="7">
        <v>220300000</v>
      </c>
    </row>
    <row r="7185" spans="1:10" ht="45" customHeight="1" x14ac:dyDescent="0.25">
      <c r="G7185" s="131" t="s">
        <v>4366</v>
      </c>
      <c r="H7185" s="131"/>
    </row>
    <row r="7186" spans="1:10" ht="20.100000000000001" customHeight="1" x14ac:dyDescent="0.25">
      <c r="A7186" s="6" t="s">
        <v>1239</v>
      </c>
      <c r="B7186" s="6" t="s">
        <v>1360</v>
      </c>
      <c r="J7186" s="8">
        <v>569616397</v>
      </c>
    </row>
    <row r="7187" spans="1:10" ht="20.100000000000001" customHeight="1" x14ac:dyDescent="0.25">
      <c r="A7187" s="5" t="s">
        <v>1361</v>
      </c>
      <c r="C7187" s="11" t="s">
        <v>9</v>
      </c>
      <c r="D7187" s="11" t="s">
        <v>11</v>
      </c>
      <c r="E7187" s="11" t="s">
        <v>4964</v>
      </c>
      <c r="F7187" s="11" t="s">
        <v>12</v>
      </c>
      <c r="G7187" s="131" t="s">
        <v>7127</v>
      </c>
      <c r="H7187" s="131"/>
      <c r="J7187" s="7">
        <v>88160743</v>
      </c>
    </row>
    <row r="7188" spans="1:10" ht="20.100000000000001" customHeight="1" x14ac:dyDescent="0.25">
      <c r="A7188" s="5" t="s">
        <v>1364</v>
      </c>
      <c r="C7188" s="11" t="s">
        <v>9</v>
      </c>
      <c r="D7188" s="11" t="s">
        <v>11</v>
      </c>
      <c r="E7188" s="11" t="s">
        <v>4964</v>
      </c>
      <c r="F7188" s="11" t="s">
        <v>12</v>
      </c>
      <c r="G7188" s="131" t="s">
        <v>1365</v>
      </c>
      <c r="H7188" s="131"/>
      <c r="J7188" s="7">
        <v>161523399</v>
      </c>
    </row>
    <row r="7189" spans="1:10" ht="20.100000000000001" customHeight="1" x14ac:dyDescent="0.25">
      <c r="A7189" s="5" t="s">
        <v>1367</v>
      </c>
      <c r="C7189" s="11" t="s">
        <v>9</v>
      </c>
      <c r="D7189" s="11" t="s">
        <v>11</v>
      </c>
      <c r="E7189" s="11" t="s">
        <v>4964</v>
      </c>
      <c r="F7189" s="11" t="s">
        <v>12</v>
      </c>
      <c r="G7189" s="131" t="s">
        <v>33</v>
      </c>
      <c r="H7189" s="131"/>
      <c r="J7189" s="7">
        <v>280000</v>
      </c>
    </row>
    <row r="7190" spans="1:10" ht="20.100000000000001" customHeight="1" x14ac:dyDescent="0.25">
      <c r="A7190" s="5" t="s">
        <v>1369</v>
      </c>
      <c r="C7190" s="11" t="s">
        <v>9</v>
      </c>
      <c r="D7190" s="11" t="s">
        <v>11</v>
      </c>
      <c r="E7190" s="11" t="s">
        <v>4964</v>
      </c>
      <c r="F7190" s="11" t="s">
        <v>12</v>
      </c>
      <c r="G7190" s="131" t="s">
        <v>34</v>
      </c>
      <c r="H7190" s="131"/>
      <c r="J7190" s="7">
        <v>311368797</v>
      </c>
    </row>
    <row r="7191" spans="1:10" ht="20.100000000000001" customHeight="1" x14ac:dyDescent="0.25">
      <c r="A7191" s="5" t="s">
        <v>1371</v>
      </c>
      <c r="C7191" s="11" t="s">
        <v>9</v>
      </c>
      <c r="D7191" s="11" t="s">
        <v>11</v>
      </c>
      <c r="E7191" s="11" t="s">
        <v>4964</v>
      </c>
      <c r="F7191" s="11" t="s">
        <v>12</v>
      </c>
      <c r="G7191" s="131" t="s">
        <v>7128</v>
      </c>
      <c r="H7191" s="131"/>
      <c r="J7191" s="7">
        <v>8283458</v>
      </c>
    </row>
    <row r="7192" spans="1:10" ht="60" customHeight="1" x14ac:dyDescent="0.25">
      <c r="G7192" s="131" t="s">
        <v>6018</v>
      </c>
      <c r="H7192" s="131"/>
    </row>
    <row r="7193" spans="1:10" ht="20.100000000000001" customHeight="1" x14ac:dyDescent="0.25">
      <c r="A7193" s="6" t="s">
        <v>1249</v>
      </c>
      <c r="B7193" s="6" t="s">
        <v>1373</v>
      </c>
      <c r="J7193" s="8">
        <v>46941919</v>
      </c>
    </row>
    <row r="7194" spans="1:10" ht="20.100000000000001" customHeight="1" x14ac:dyDescent="0.25">
      <c r="A7194" s="5" t="s">
        <v>1376</v>
      </c>
      <c r="C7194" s="11" t="s">
        <v>9</v>
      </c>
      <c r="D7194" s="11" t="s">
        <v>11</v>
      </c>
      <c r="E7194" s="11" t="s">
        <v>4964</v>
      </c>
      <c r="F7194" s="11" t="s">
        <v>12</v>
      </c>
      <c r="G7194" s="131" t="s">
        <v>3480</v>
      </c>
      <c r="H7194" s="131"/>
      <c r="J7194" s="7">
        <v>19665000</v>
      </c>
    </row>
    <row r="7195" spans="1:10" ht="20.100000000000001" customHeight="1" x14ac:dyDescent="0.25">
      <c r="A7195" s="5" t="s">
        <v>1378</v>
      </c>
      <c r="C7195" s="11" t="s">
        <v>9</v>
      </c>
      <c r="D7195" s="11" t="s">
        <v>11</v>
      </c>
      <c r="E7195" s="11" t="s">
        <v>4964</v>
      </c>
      <c r="F7195" s="11" t="s">
        <v>12</v>
      </c>
      <c r="G7195" s="131" t="s">
        <v>106</v>
      </c>
      <c r="H7195" s="131"/>
      <c r="J7195" s="7">
        <v>18032805</v>
      </c>
    </row>
    <row r="7196" spans="1:10" ht="20.100000000000001" customHeight="1" x14ac:dyDescent="0.25">
      <c r="A7196" s="5" t="s">
        <v>1380</v>
      </c>
      <c r="C7196" s="11" t="s">
        <v>9</v>
      </c>
      <c r="D7196" s="11" t="s">
        <v>11</v>
      </c>
      <c r="E7196" s="11" t="s">
        <v>4964</v>
      </c>
      <c r="F7196" s="11" t="s">
        <v>12</v>
      </c>
      <c r="G7196" s="131" t="s">
        <v>1381</v>
      </c>
      <c r="H7196" s="131"/>
      <c r="J7196" s="7">
        <v>8000000</v>
      </c>
    </row>
    <row r="7197" spans="1:10" ht="30" customHeight="1" x14ac:dyDescent="0.25">
      <c r="A7197" s="5" t="s">
        <v>1388</v>
      </c>
      <c r="C7197" s="11" t="s">
        <v>9</v>
      </c>
      <c r="D7197" s="11" t="s">
        <v>11</v>
      </c>
      <c r="E7197" s="11" t="s">
        <v>4964</v>
      </c>
      <c r="F7197" s="11" t="s">
        <v>12</v>
      </c>
      <c r="G7197" s="131" t="s">
        <v>1389</v>
      </c>
      <c r="H7197" s="131"/>
      <c r="J7197" s="7">
        <v>1244114</v>
      </c>
    </row>
    <row r="7198" spans="1:10" ht="60" customHeight="1" x14ac:dyDescent="0.25">
      <c r="G7198" s="131" t="s">
        <v>6019</v>
      </c>
      <c r="H7198" s="131"/>
    </row>
    <row r="7199" spans="1:10" ht="20.100000000000001" customHeight="1" x14ac:dyDescent="0.25">
      <c r="A7199" s="6" t="s">
        <v>1393</v>
      </c>
      <c r="B7199" s="6" t="s">
        <v>1394</v>
      </c>
      <c r="J7199" s="8">
        <v>838241464</v>
      </c>
    </row>
    <row r="7200" spans="1:10" ht="20.100000000000001" customHeight="1" x14ac:dyDescent="0.25">
      <c r="A7200" s="5" t="s">
        <v>1400</v>
      </c>
      <c r="C7200" s="11" t="s">
        <v>9</v>
      </c>
      <c r="D7200" s="11" t="s">
        <v>11</v>
      </c>
      <c r="E7200" s="11" t="s">
        <v>4964</v>
      </c>
      <c r="F7200" s="11" t="s">
        <v>12</v>
      </c>
      <c r="G7200" s="131" t="s">
        <v>3477</v>
      </c>
      <c r="H7200" s="131"/>
      <c r="J7200" s="7">
        <v>8308333</v>
      </c>
    </row>
    <row r="7201" spans="1:10" ht="60" customHeight="1" x14ac:dyDescent="0.25">
      <c r="G7201" s="131" t="s">
        <v>6020</v>
      </c>
      <c r="H7201" s="131"/>
    </row>
    <row r="7202" spans="1:10" ht="20.100000000000001" customHeight="1" x14ac:dyDescent="0.25">
      <c r="A7202" s="5" t="s">
        <v>1405</v>
      </c>
      <c r="C7202" s="11" t="s">
        <v>9</v>
      </c>
      <c r="D7202" s="11" t="s">
        <v>11</v>
      </c>
      <c r="E7202" s="11" t="s">
        <v>4964</v>
      </c>
      <c r="F7202" s="11" t="s">
        <v>12</v>
      </c>
      <c r="G7202" s="131" t="s">
        <v>1406</v>
      </c>
      <c r="H7202" s="131"/>
      <c r="J7202" s="7">
        <v>14000000</v>
      </c>
    </row>
    <row r="7203" spans="1:10" ht="30" customHeight="1" x14ac:dyDescent="0.25">
      <c r="G7203" s="131" t="s">
        <v>6021</v>
      </c>
      <c r="H7203" s="131"/>
    </row>
    <row r="7204" spans="1:10" ht="20.100000000000001" customHeight="1" x14ac:dyDescent="0.25">
      <c r="A7204" s="5" t="s">
        <v>1408</v>
      </c>
      <c r="C7204" s="11" t="s">
        <v>9</v>
      </c>
      <c r="D7204" s="11" t="s">
        <v>11</v>
      </c>
      <c r="E7204" s="11" t="s">
        <v>4964</v>
      </c>
      <c r="F7204" s="11" t="s">
        <v>12</v>
      </c>
      <c r="G7204" s="131" t="s">
        <v>1409</v>
      </c>
      <c r="H7204" s="131"/>
      <c r="J7204" s="7">
        <v>310000000</v>
      </c>
    </row>
    <row r="7205" spans="1:10" ht="75" customHeight="1" x14ac:dyDescent="0.25">
      <c r="G7205" s="131" t="s">
        <v>7267</v>
      </c>
      <c r="H7205" s="131"/>
    </row>
    <row r="7206" spans="1:10" ht="20.100000000000001" customHeight="1" x14ac:dyDescent="0.25">
      <c r="A7206" s="5" t="s">
        <v>1411</v>
      </c>
      <c r="C7206" s="11" t="s">
        <v>9</v>
      </c>
      <c r="D7206" s="11" t="s">
        <v>11</v>
      </c>
      <c r="E7206" s="11" t="s">
        <v>4964</v>
      </c>
      <c r="F7206" s="11" t="s">
        <v>12</v>
      </c>
      <c r="G7206" s="131" t="s">
        <v>3478</v>
      </c>
      <c r="H7206" s="131"/>
      <c r="J7206" s="7">
        <v>484402293</v>
      </c>
    </row>
    <row r="7207" spans="1:10" ht="30" customHeight="1" x14ac:dyDescent="0.25">
      <c r="G7207" s="131" t="s">
        <v>4601</v>
      </c>
      <c r="H7207" s="131"/>
    </row>
    <row r="7208" spans="1:10" ht="20.100000000000001" customHeight="1" x14ac:dyDescent="0.25">
      <c r="A7208" s="5" t="s">
        <v>1413</v>
      </c>
      <c r="C7208" s="11" t="s">
        <v>9</v>
      </c>
      <c r="D7208" s="11" t="s">
        <v>11</v>
      </c>
      <c r="E7208" s="11" t="s">
        <v>4964</v>
      </c>
      <c r="F7208" s="11" t="s">
        <v>12</v>
      </c>
      <c r="G7208" s="131" t="s">
        <v>1414</v>
      </c>
      <c r="H7208" s="131"/>
      <c r="J7208" s="7">
        <v>21530838</v>
      </c>
    </row>
    <row r="7209" spans="1:10" ht="45" customHeight="1" x14ac:dyDescent="0.25">
      <c r="G7209" s="131" t="s">
        <v>6023</v>
      </c>
      <c r="H7209" s="131"/>
    </row>
    <row r="7210" spans="1:10" ht="20.100000000000001" customHeight="1" x14ac:dyDescent="0.25">
      <c r="A7210" s="6" t="s">
        <v>1416</v>
      </c>
      <c r="B7210" s="6" t="s">
        <v>1417</v>
      </c>
      <c r="J7210" s="8">
        <v>165509603</v>
      </c>
    </row>
    <row r="7211" spans="1:10" ht="20.100000000000001" customHeight="1" x14ac:dyDescent="0.25">
      <c r="A7211" s="5" t="s">
        <v>1419</v>
      </c>
      <c r="C7211" s="11" t="s">
        <v>9</v>
      </c>
      <c r="D7211" s="11" t="s">
        <v>11</v>
      </c>
      <c r="E7211" s="11" t="s">
        <v>4964</v>
      </c>
      <c r="F7211" s="11" t="s">
        <v>12</v>
      </c>
      <c r="G7211" s="131" t="s">
        <v>1420</v>
      </c>
      <c r="H7211" s="131"/>
      <c r="J7211" s="7">
        <v>3775602</v>
      </c>
    </row>
    <row r="7212" spans="1:10" ht="20.100000000000001" customHeight="1" x14ac:dyDescent="0.25">
      <c r="A7212" s="5" t="s">
        <v>1422</v>
      </c>
      <c r="C7212" s="11" t="s">
        <v>9</v>
      </c>
      <c r="D7212" s="11" t="s">
        <v>11</v>
      </c>
      <c r="E7212" s="11" t="s">
        <v>4964</v>
      </c>
      <c r="F7212" s="11" t="s">
        <v>12</v>
      </c>
      <c r="G7212" s="131" t="s">
        <v>1423</v>
      </c>
      <c r="H7212" s="131"/>
      <c r="J7212" s="7">
        <v>132292952</v>
      </c>
    </row>
    <row r="7213" spans="1:10" ht="20.100000000000001" customHeight="1" x14ac:dyDescent="0.25">
      <c r="A7213" s="5" t="s">
        <v>1424</v>
      </c>
      <c r="C7213" s="11" t="s">
        <v>9</v>
      </c>
      <c r="D7213" s="11" t="s">
        <v>11</v>
      </c>
      <c r="E7213" s="11" t="s">
        <v>4964</v>
      </c>
      <c r="F7213" s="11" t="s">
        <v>12</v>
      </c>
      <c r="G7213" s="131" t="s">
        <v>38</v>
      </c>
      <c r="H7213" s="131"/>
      <c r="J7213" s="7">
        <v>13566489</v>
      </c>
    </row>
    <row r="7214" spans="1:10" ht="20.100000000000001" customHeight="1" x14ac:dyDescent="0.25">
      <c r="A7214" s="5" t="s">
        <v>1426</v>
      </c>
      <c r="C7214" s="11" t="s">
        <v>9</v>
      </c>
      <c r="D7214" s="11" t="s">
        <v>11</v>
      </c>
      <c r="E7214" s="11" t="s">
        <v>4964</v>
      </c>
      <c r="F7214" s="11" t="s">
        <v>12</v>
      </c>
      <c r="G7214" s="131" t="s">
        <v>1427</v>
      </c>
      <c r="H7214" s="131"/>
      <c r="J7214" s="7">
        <v>15874560</v>
      </c>
    </row>
    <row r="7215" spans="1:10" ht="20.100000000000001" customHeight="1" x14ac:dyDescent="0.25">
      <c r="A7215" s="6" t="s">
        <v>1429</v>
      </c>
      <c r="B7215" s="6" t="s">
        <v>1430</v>
      </c>
      <c r="J7215" s="8">
        <v>1453412860</v>
      </c>
    </row>
    <row r="7216" spans="1:10" ht="20.100000000000001" customHeight="1" x14ac:dyDescent="0.25">
      <c r="A7216" s="5" t="s">
        <v>1432</v>
      </c>
      <c r="C7216" s="11" t="s">
        <v>9</v>
      </c>
      <c r="D7216" s="11" t="s">
        <v>11</v>
      </c>
      <c r="E7216" s="11" t="s">
        <v>4964</v>
      </c>
      <c r="F7216" s="11" t="s">
        <v>12</v>
      </c>
      <c r="G7216" s="131" t="s">
        <v>7130</v>
      </c>
      <c r="H7216" s="131"/>
      <c r="J7216" s="7">
        <v>1453412860</v>
      </c>
    </row>
    <row r="7217" spans="1:10" ht="20.100000000000001" customHeight="1" x14ac:dyDescent="0.25">
      <c r="A7217" s="6" t="s">
        <v>1439</v>
      </c>
      <c r="B7217" s="6" t="s">
        <v>1440</v>
      </c>
      <c r="J7217" s="8">
        <v>63400996</v>
      </c>
    </row>
    <row r="7218" spans="1:10" ht="20.100000000000001" customHeight="1" x14ac:dyDescent="0.25">
      <c r="A7218" s="5" t="s">
        <v>1441</v>
      </c>
      <c r="C7218" s="11" t="s">
        <v>9</v>
      </c>
      <c r="D7218" s="11" t="s">
        <v>11</v>
      </c>
      <c r="E7218" s="11" t="s">
        <v>4964</v>
      </c>
      <c r="F7218" s="11" t="s">
        <v>12</v>
      </c>
      <c r="G7218" s="131" t="s">
        <v>1442</v>
      </c>
      <c r="H7218" s="131"/>
      <c r="J7218" s="7">
        <v>60766996</v>
      </c>
    </row>
    <row r="7219" spans="1:10" ht="75" customHeight="1" x14ac:dyDescent="0.25">
      <c r="G7219" s="131" t="s">
        <v>7268</v>
      </c>
      <c r="H7219" s="131"/>
    </row>
    <row r="7220" spans="1:10" ht="20.100000000000001" customHeight="1" x14ac:dyDescent="0.25">
      <c r="A7220" s="5" t="s">
        <v>1444</v>
      </c>
      <c r="C7220" s="11" t="s">
        <v>9</v>
      </c>
      <c r="D7220" s="11" t="s">
        <v>11</v>
      </c>
      <c r="E7220" s="11" t="s">
        <v>4964</v>
      </c>
      <c r="F7220" s="11" t="s">
        <v>12</v>
      </c>
      <c r="G7220" s="131" t="s">
        <v>3481</v>
      </c>
      <c r="H7220" s="131"/>
      <c r="J7220" s="7">
        <v>2184000</v>
      </c>
    </row>
    <row r="7221" spans="1:10" ht="90" customHeight="1" x14ac:dyDescent="0.25">
      <c r="G7221" s="131" t="s">
        <v>7269</v>
      </c>
      <c r="H7221" s="131"/>
    </row>
    <row r="7222" spans="1:10" ht="20.100000000000001" customHeight="1" x14ac:dyDescent="0.25">
      <c r="A7222" s="5" t="s">
        <v>1446</v>
      </c>
      <c r="C7222" s="11" t="s">
        <v>9</v>
      </c>
      <c r="D7222" s="11" t="s">
        <v>11</v>
      </c>
      <c r="E7222" s="11" t="s">
        <v>4964</v>
      </c>
      <c r="F7222" s="11" t="s">
        <v>12</v>
      </c>
      <c r="G7222" s="131" t="s">
        <v>1447</v>
      </c>
      <c r="H7222" s="131"/>
      <c r="J7222" s="7">
        <v>450000</v>
      </c>
    </row>
    <row r="7223" spans="1:10" ht="20.100000000000001" customHeight="1" x14ac:dyDescent="0.25">
      <c r="A7223" s="6" t="s">
        <v>1449</v>
      </c>
      <c r="B7223" s="6" t="s">
        <v>1450</v>
      </c>
      <c r="J7223" s="8">
        <v>1101326726</v>
      </c>
    </row>
    <row r="7224" spans="1:10" ht="20.100000000000001" customHeight="1" x14ac:dyDescent="0.25">
      <c r="A7224" s="5" t="s">
        <v>1453</v>
      </c>
      <c r="C7224" s="11" t="s">
        <v>9</v>
      </c>
      <c r="D7224" s="11" t="s">
        <v>11</v>
      </c>
      <c r="E7224" s="11" t="s">
        <v>4964</v>
      </c>
      <c r="F7224" s="11" t="s">
        <v>12</v>
      </c>
      <c r="G7224" s="131" t="s">
        <v>39</v>
      </c>
      <c r="H7224" s="131"/>
      <c r="J7224" s="7">
        <v>2184000</v>
      </c>
    </row>
    <row r="7225" spans="1:10" ht="20.100000000000001" customHeight="1" x14ac:dyDescent="0.25">
      <c r="A7225" s="5" t="s">
        <v>1458</v>
      </c>
      <c r="C7225" s="11" t="s">
        <v>9</v>
      </c>
      <c r="D7225" s="11" t="s">
        <v>11</v>
      </c>
      <c r="E7225" s="11" t="s">
        <v>4964</v>
      </c>
      <c r="F7225" s="11" t="s">
        <v>12</v>
      </c>
      <c r="G7225" s="131" t="s">
        <v>40</v>
      </c>
      <c r="H7225" s="131"/>
      <c r="J7225" s="7">
        <v>19000000</v>
      </c>
    </row>
    <row r="7226" spans="1:10" ht="30" customHeight="1" x14ac:dyDescent="0.25">
      <c r="A7226" s="5" t="s">
        <v>1460</v>
      </c>
      <c r="C7226" s="11" t="s">
        <v>9</v>
      </c>
      <c r="D7226" s="11" t="s">
        <v>11</v>
      </c>
      <c r="E7226" s="11" t="s">
        <v>4964</v>
      </c>
      <c r="F7226" s="11" t="s">
        <v>12</v>
      </c>
      <c r="G7226" s="131" t="s">
        <v>1461</v>
      </c>
      <c r="H7226" s="131"/>
      <c r="J7226" s="7">
        <v>650000</v>
      </c>
    </row>
    <row r="7227" spans="1:10" ht="20.100000000000001" customHeight="1" x14ac:dyDescent="0.25">
      <c r="A7227" s="5" t="s">
        <v>1463</v>
      </c>
      <c r="C7227" s="11" t="s">
        <v>9</v>
      </c>
      <c r="D7227" s="11" t="s">
        <v>11</v>
      </c>
      <c r="E7227" s="11" t="s">
        <v>4964</v>
      </c>
      <c r="F7227" s="11" t="s">
        <v>12</v>
      </c>
      <c r="G7227" s="131" t="s">
        <v>1464</v>
      </c>
      <c r="H7227" s="131"/>
      <c r="J7227" s="7">
        <v>48981588</v>
      </c>
    </row>
    <row r="7228" spans="1:10" ht="20.100000000000001" customHeight="1" x14ac:dyDescent="0.25">
      <c r="A7228" s="5" t="s">
        <v>1466</v>
      </c>
      <c r="C7228" s="11" t="s">
        <v>9</v>
      </c>
      <c r="D7228" s="11" t="s">
        <v>11</v>
      </c>
      <c r="E7228" s="11" t="s">
        <v>4964</v>
      </c>
      <c r="F7228" s="11" t="s">
        <v>12</v>
      </c>
      <c r="G7228" s="131" t="s">
        <v>1467</v>
      </c>
      <c r="H7228" s="131"/>
      <c r="J7228" s="7">
        <v>96136199</v>
      </c>
    </row>
    <row r="7229" spans="1:10" ht="30" customHeight="1" x14ac:dyDescent="0.25">
      <c r="A7229" s="5" t="s">
        <v>1469</v>
      </c>
      <c r="C7229" s="11" t="s">
        <v>9</v>
      </c>
      <c r="D7229" s="11" t="s">
        <v>11</v>
      </c>
      <c r="E7229" s="11" t="s">
        <v>4964</v>
      </c>
      <c r="F7229" s="11" t="s">
        <v>12</v>
      </c>
      <c r="G7229" s="131" t="s">
        <v>7132</v>
      </c>
      <c r="H7229" s="131"/>
      <c r="J7229" s="7">
        <v>15559725</v>
      </c>
    </row>
    <row r="7230" spans="1:10" ht="30" customHeight="1" x14ac:dyDescent="0.25">
      <c r="A7230" s="5" t="s">
        <v>1471</v>
      </c>
      <c r="C7230" s="11" t="s">
        <v>9</v>
      </c>
      <c r="D7230" s="11" t="s">
        <v>11</v>
      </c>
      <c r="E7230" s="11" t="s">
        <v>4964</v>
      </c>
      <c r="F7230" s="11" t="s">
        <v>12</v>
      </c>
      <c r="G7230" s="131" t="s">
        <v>7133</v>
      </c>
      <c r="H7230" s="131"/>
      <c r="J7230" s="7">
        <v>886242397</v>
      </c>
    </row>
    <row r="7231" spans="1:10" ht="20.100000000000001" customHeight="1" x14ac:dyDescent="0.25">
      <c r="A7231" s="5" t="s">
        <v>1473</v>
      </c>
      <c r="C7231" s="11" t="s">
        <v>9</v>
      </c>
      <c r="D7231" s="11" t="s">
        <v>11</v>
      </c>
      <c r="E7231" s="11" t="s">
        <v>4964</v>
      </c>
      <c r="F7231" s="11" t="s">
        <v>12</v>
      </c>
      <c r="G7231" s="131" t="s">
        <v>1474</v>
      </c>
      <c r="H7231" s="131"/>
      <c r="J7231" s="7">
        <v>32572817</v>
      </c>
    </row>
    <row r="7232" spans="1:10" ht="20.100000000000001" customHeight="1" x14ac:dyDescent="0.25">
      <c r="A7232" s="6" t="s">
        <v>1490</v>
      </c>
      <c r="B7232" s="6" t="s">
        <v>1491</v>
      </c>
      <c r="J7232" s="8">
        <v>31133128</v>
      </c>
    </row>
    <row r="7233" spans="1:10" ht="20.100000000000001" customHeight="1" x14ac:dyDescent="0.25">
      <c r="A7233" s="5" t="s">
        <v>1503</v>
      </c>
      <c r="C7233" s="11" t="s">
        <v>9</v>
      </c>
      <c r="D7233" s="11" t="s">
        <v>11</v>
      </c>
      <c r="E7233" s="11" t="s">
        <v>4964</v>
      </c>
      <c r="F7233" s="11" t="s">
        <v>12</v>
      </c>
      <c r="G7233" s="131" t="s">
        <v>44</v>
      </c>
      <c r="H7233" s="131"/>
      <c r="J7233" s="7">
        <v>29333128</v>
      </c>
    </row>
    <row r="7234" spans="1:10" ht="20.100000000000001" customHeight="1" x14ac:dyDescent="0.25">
      <c r="A7234" s="5" t="s">
        <v>1506</v>
      </c>
      <c r="C7234" s="11" t="s">
        <v>9</v>
      </c>
      <c r="D7234" s="11" t="s">
        <v>11</v>
      </c>
      <c r="E7234" s="11" t="s">
        <v>4964</v>
      </c>
      <c r="F7234" s="11" t="s">
        <v>12</v>
      </c>
      <c r="G7234" s="131" t="s">
        <v>403</v>
      </c>
      <c r="H7234" s="131"/>
      <c r="J7234" s="7">
        <v>1800000</v>
      </c>
    </row>
    <row r="7235" spans="1:10" ht="30" customHeight="1" x14ac:dyDescent="0.25">
      <c r="G7235" s="131" t="s">
        <v>4772</v>
      </c>
      <c r="H7235" s="131"/>
    </row>
    <row r="7236" spans="1:10" ht="20.100000000000001" customHeight="1" x14ac:dyDescent="0.25">
      <c r="A7236" s="6" t="s">
        <v>1508</v>
      </c>
      <c r="B7236" s="6" t="s">
        <v>1509</v>
      </c>
      <c r="J7236" s="10">
        <v>257490565</v>
      </c>
    </row>
    <row r="7237" spans="1:10" ht="20.100000000000001" customHeight="1" x14ac:dyDescent="0.25">
      <c r="A7237" s="6" t="s">
        <v>1256</v>
      </c>
      <c r="B7237" s="6" t="s">
        <v>1511</v>
      </c>
      <c r="J7237" s="9">
        <v>107779820</v>
      </c>
    </row>
    <row r="7238" spans="1:10" ht="20.100000000000001" customHeight="1" x14ac:dyDescent="0.25">
      <c r="A7238" s="5" t="s">
        <v>1513</v>
      </c>
      <c r="C7238" s="11" t="s">
        <v>9</v>
      </c>
      <c r="D7238" s="11" t="s">
        <v>11</v>
      </c>
      <c r="E7238" s="11" t="s">
        <v>4964</v>
      </c>
      <c r="F7238" s="11" t="s">
        <v>12</v>
      </c>
      <c r="G7238" s="131" t="s">
        <v>45</v>
      </c>
      <c r="H7238" s="131"/>
      <c r="J7238" s="7">
        <v>71661926</v>
      </c>
    </row>
    <row r="7239" spans="1:10" ht="20.100000000000001" customHeight="1" x14ac:dyDescent="0.25">
      <c r="A7239" s="5" t="s">
        <v>1514</v>
      </c>
      <c r="C7239" s="11" t="s">
        <v>9</v>
      </c>
      <c r="D7239" s="11" t="s">
        <v>11</v>
      </c>
      <c r="E7239" s="11" t="s">
        <v>4964</v>
      </c>
      <c r="F7239" s="11" t="s">
        <v>12</v>
      </c>
      <c r="G7239" s="131" t="s">
        <v>1515</v>
      </c>
      <c r="H7239" s="131"/>
      <c r="J7239" s="7">
        <v>872955</v>
      </c>
    </row>
    <row r="7240" spans="1:10" ht="20.100000000000001" customHeight="1" x14ac:dyDescent="0.25">
      <c r="A7240" s="5" t="s">
        <v>1518</v>
      </c>
      <c r="C7240" s="11" t="s">
        <v>9</v>
      </c>
      <c r="D7240" s="11" t="s">
        <v>11</v>
      </c>
      <c r="E7240" s="11" t="s">
        <v>4964</v>
      </c>
      <c r="F7240" s="11" t="s">
        <v>12</v>
      </c>
      <c r="G7240" s="131" t="s">
        <v>7135</v>
      </c>
      <c r="H7240" s="131"/>
      <c r="J7240" s="7">
        <v>30829238</v>
      </c>
    </row>
    <row r="7241" spans="1:10" ht="20.100000000000001" customHeight="1" x14ac:dyDescent="0.25">
      <c r="A7241" s="5" t="s">
        <v>1520</v>
      </c>
      <c r="C7241" s="11" t="s">
        <v>9</v>
      </c>
      <c r="D7241" s="11" t="s">
        <v>11</v>
      </c>
      <c r="E7241" s="11" t="s">
        <v>4964</v>
      </c>
      <c r="F7241" s="11" t="s">
        <v>12</v>
      </c>
      <c r="G7241" s="131" t="s">
        <v>1521</v>
      </c>
      <c r="H7241" s="131"/>
      <c r="J7241" s="7">
        <v>4415701</v>
      </c>
    </row>
    <row r="7242" spans="1:10" ht="20.100000000000001" customHeight="1" x14ac:dyDescent="0.25">
      <c r="A7242" s="6" t="s">
        <v>1278</v>
      </c>
      <c r="B7242" s="6" t="s">
        <v>1524</v>
      </c>
      <c r="J7242" s="8">
        <v>9000000</v>
      </c>
    </row>
    <row r="7243" spans="1:10" ht="20.100000000000001" customHeight="1" x14ac:dyDescent="0.25">
      <c r="A7243" s="5" t="s">
        <v>1531</v>
      </c>
      <c r="C7243" s="11" t="s">
        <v>9</v>
      </c>
      <c r="D7243" s="11" t="s">
        <v>11</v>
      </c>
      <c r="E7243" s="11" t="s">
        <v>4964</v>
      </c>
      <c r="F7243" s="11" t="s">
        <v>12</v>
      </c>
      <c r="G7243" s="131" t="s">
        <v>47</v>
      </c>
      <c r="H7243" s="131"/>
      <c r="J7243" s="7">
        <v>9000000</v>
      </c>
    </row>
    <row r="7244" spans="1:10" ht="20.100000000000001" customHeight="1" x14ac:dyDescent="0.25">
      <c r="A7244" s="6" t="s">
        <v>1292</v>
      </c>
      <c r="B7244" s="6" t="s">
        <v>1535</v>
      </c>
      <c r="J7244" s="8">
        <v>27472013</v>
      </c>
    </row>
    <row r="7245" spans="1:10" ht="20.100000000000001" customHeight="1" x14ac:dyDescent="0.25">
      <c r="A7245" s="5" t="s">
        <v>1536</v>
      </c>
      <c r="C7245" s="11" t="s">
        <v>9</v>
      </c>
      <c r="D7245" s="11" t="s">
        <v>11</v>
      </c>
      <c r="E7245" s="11" t="s">
        <v>4964</v>
      </c>
      <c r="F7245" s="11" t="s">
        <v>12</v>
      </c>
      <c r="G7245" s="131" t="s">
        <v>1537</v>
      </c>
      <c r="H7245" s="131"/>
      <c r="J7245" s="7">
        <v>2026058</v>
      </c>
    </row>
    <row r="7246" spans="1:10" ht="30" customHeight="1" x14ac:dyDescent="0.25">
      <c r="A7246" s="5" t="s">
        <v>1544</v>
      </c>
      <c r="C7246" s="11" t="s">
        <v>9</v>
      </c>
      <c r="D7246" s="11" t="s">
        <v>11</v>
      </c>
      <c r="E7246" s="11" t="s">
        <v>4964</v>
      </c>
      <c r="F7246" s="11" t="s">
        <v>12</v>
      </c>
      <c r="G7246" s="131" t="s">
        <v>1545</v>
      </c>
      <c r="H7246" s="131"/>
      <c r="J7246" s="7">
        <v>23114295</v>
      </c>
    </row>
    <row r="7247" spans="1:10" ht="20.100000000000001" customHeight="1" x14ac:dyDescent="0.25">
      <c r="A7247" s="5" t="s">
        <v>1547</v>
      </c>
      <c r="C7247" s="11" t="s">
        <v>9</v>
      </c>
      <c r="D7247" s="11" t="s">
        <v>11</v>
      </c>
      <c r="E7247" s="11" t="s">
        <v>4964</v>
      </c>
      <c r="F7247" s="11" t="s">
        <v>12</v>
      </c>
      <c r="G7247" s="131" t="s">
        <v>49</v>
      </c>
      <c r="H7247" s="131"/>
      <c r="J7247" s="7">
        <v>737000</v>
      </c>
    </row>
    <row r="7248" spans="1:10" ht="20.100000000000001" customHeight="1" x14ac:dyDescent="0.25">
      <c r="A7248" s="5" t="s">
        <v>1549</v>
      </c>
      <c r="C7248" s="11" t="s">
        <v>9</v>
      </c>
      <c r="D7248" s="11" t="s">
        <v>11</v>
      </c>
      <c r="E7248" s="11" t="s">
        <v>4964</v>
      </c>
      <c r="F7248" s="11" t="s">
        <v>12</v>
      </c>
      <c r="G7248" s="131" t="s">
        <v>1550</v>
      </c>
      <c r="H7248" s="131"/>
      <c r="J7248" s="7">
        <v>1051950</v>
      </c>
    </row>
    <row r="7249" spans="1:10" ht="30" customHeight="1" x14ac:dyDescent="0.25">
      <c r="A7249" s="5" t="s">
        <v>1551</v>
      </c>
      <c r="C7249" s="11" t="s">
        <v>9</v>
      </c>
      <c r="D7249" s="11" t="s">
        <v>11</v>
      </c>
      <c r="E7249" s="11" t="s">
        <v>4964</v>
      </c>
      <c r="F7249" s="11" t="s">
        <v>12</v>
      </c>
      <c r="G7249" s="131" t="s">
        <v>7136</v>
      </c>
      <c r="H7249" s="131"/>
      <c r="J7249" s="7">
        <v>542710</v>
      </c>
    </row>
    <row r="7250" spans="1:10" ht="20.100000000000001" customHeight="1" x14ac:dyDescent="0.25">
      <c r="A7250" s="6" t="s">
        <v>1318</v>
      </c>
      <c r="B7250" s="6" t="s">
        <v>1553</v>
      </c>
      <c r="J7250" s="8">
        <v>23330857</v>
      </c>
    </row>
    <row r="7251" spans="1:10" ht="20.100000000000001" customHeight="1" x14ac:dyDescent="0.25">
      <c r="A7251" s="5" t="s">
        <v>1555</v>
      </c>
      <c r="C7251" s="11" t="s">
        <v>9</v>
      </c>
      <c r="D7251" s="11" t="s">
        <v>11</v>
      </c>
      <c r="E7251" s="11" t="s">
        <v>4964</v>
      </c>
      <c r="F7251" s="11" t="s">
        <v>12</v>
      </c>
      <c r="G7251" s="131" t="s">
        <v>50</v>
      </c>
      <c r="H7251" s="131"/>
      <c r="J7251" s="7">
        <v>4105059</v>
      </c>
    </row>
    <row r="7252" spans="1:10" ht="20.100000000000001" customHeight="1" x14ac:dyDescent="0.25">
      <c r="A7252" s="5" t="s">
        <v>1557</v>
      </c>
      <c r="C7252" s="11" t="s">
        <v>9</v>
      </c>
      <c r="D7252" s="11" t="s">
        <v>11</v>
      </c>
      <c r="E7252" s="11" t="s">
        <v>4964</v>
      </c>
      <c r="F7252" s="11" t="s">
        <v>12</v>
      </c>
      <c r="G7252" s="131" t="s">
        <v>51</v>
      </c>
      <c r="H7252" s="131"/>
      <c r="J7252" s="7">
        <v>19225798</v>
      </c>
    </row>
    <row r="7253" spans="1:10" ht="20.100000000000001" customHeight="1" x14ac:dyDescent="0.25">
      <c r="A7253" s="6" t="s">
        <v>1572</v>
      </c>
      <c r="B7253" s="6" t="s">
        <v>1573</v>
      </c>
      <c r="J7253" s="8">
        <v>89907875</v>
      </c>
    </row>
    <row r="7254" spans="1:10" ht="20.100000000000001" customHeight="1" x14ac:dyDescent="0.25">
      <c r="A7254" s="5" t="s">
        <v>1574</v>
      </c>
      <c r="C7254" s="11" t="s">
        <v>9</v>
      </c>
      <c r="D7254" s="11" t="s">
        <v>11</v>
      </c>
      <c r="E7254" s="11" t="s">
        <v>4964</v>
      </c>
      <c r="F7254" s="11" t="s">
        <v>12</v>
      </c>
      <c r="G7254" s="131" t="s">
        <v>1575</v>
      </c>
      <c r="H7254" s="131"/>
      <c r="J7254" s="7">
        <v>9334430</v>
      </c>
    </row>
    <row r="7255" spans="1:10" ht="30" customHeight="1" x14ac:dyDescent="0.25">
      <c r="A7255" s="5" t="s">
        <v>1577</v>
      </c>
      <c r="C7255" s="11" t="s">
        <v>9</v>
      </c>
      <c r="D7255" s="11" t="s">
        <v>11</v>
      </c>
      <c r="E7255" s="11" t="s">
        <v>4964</v>
      </c>
      <c r="F7255" s="11" t="s">
        <v>12</v>
      </c>
      <c r="G7255" s="131" t="s">
        <v>1578</v>
      </c>
      <c r="H7255" s="131"/>
      <c r="J7255" s="7">
        <v>3223756</v>
      </c>
    </row>
    <row r="7256" spans="1:10" ht="20.100000000000001" customHeight="1" x14ac:dyDescent="0.25">
      <c r="A7256" s="5" t="s">
        <v>1580</v>
      </c>
      <c r="C7256" s="11" t="s">
        <v>9</v>
      </c>
      <c r="D7256" s="11" t="s">
        <v>11</v>
      </c>
      <c r="E7256" s="11" t="s">
        <v>4964</v>
      </c>
      <c r="F7256" s="11" t="s">
        <v>12</v>
      </c>
      <c r="G7256" s="131" t="s">
        <v>1581</v>
      </c>
      <c r="H7256" s="131"/>
      <c r="J7256" s="7">
        <v>28607665</v>
      </c>
    </row>
    <row r="7257" spans="1:10" ht="20.100000000000001" customHeight="1" x14ac:dyDescent="0.25">
      <c r="A7257" s="5" t="s">
        <v>1582</v>
      </c>
      <c r="C7257" s="11" t="s">
        <v>9</v>
      </c>
      <c r="D7257" s="11" t="s">
        <v>11</v>
      </c>
      <c r="E7257" s="11" t="s">
        <v>4964</v>
      </c>
      <c r="F7257" s="11" t="s">
        <v>12</v>
      </c>
      <c r="G7257" s="131" t="s">
        <v>52</v>
      </c>
      <c r="H7257" s="131"/>
      <c r="J7257" s="7">
        <v>10523639</v>
      </c>
    </row>
    <row r="7258" spans="1:10" ht="20.100000000000001" customHeight="1" x14ac:dyDescent="0.25">
      <c r="A7258" s="5" t="s">
        <v>1584</v>
      </c>
      <c r="C7258" s="11" t="s">
        <v>9</v>
      </c>
      <c r="D7258" s="11" t="s">
        <v>11</v>
      </c>
      <c r="E7258" s="11" t="s">
        <v>4964</v>
      </c>
      <c r="F7258" s="11" t="s">
        <v>12</v>
      </c>
      <c r="G7258" s="131" t="s">
        <v>1585</v>
      </c>
      <c r="H7258" s="131"/>
      <c r="J7258" s="7">
        <v>10341150</v>
      </c>
    </row>
    <row r="7259" spans="1:10" ht="20.100000000000001" customHeight="1" x14ac:dyDescent="0.25">
      <c r="A7259" s="5" t="s">
        <v>1587</v>
      </c>
      <c r="C7259" s="11" t="s">
        <v>9</v>
      </c>
      <c r="D7259" s="11" t="s">
        <v>11</v>
      </c>
      <c r="E7259" s="11" t="s">
        <v>4964</v>
      </c>
      <c r="F7259" s="11" t="s">
        <v>12</v>
      </c>
      <c r="G7259" s="131" t="s">
        <v>1588</v>
      </c>
      <c r="H7259" s="131"/>
      <c r="J7259" s="7">
        <v>24556266</v>
      </c>
    </row>
    <row r="7260" spans="1:10" ht="20.100000000000001" customHeight="1" x14ac:dyDescent="0.25">
      <c r="A7260" s="5" t="s">
        <v>1590</v>
      </c>
      <c r="C7260" s="11" t="s">
        <v>9</v>
      </c>
      <c r="D7260" s="11" t="s">
        <v>11</v>
      </c>
      <c r="E7260" s="11" t="s">
        <v>4964</v>
      </c>
      <c r="F7260" s="11" t="s">
        <v>12</v>
      </c>
      <c r="G7260" s="131" t="s">
        <v>1591</v>
      </c>
      <c r="H7260" s="131"/>
      <c r="J7260" s="7">
        <v>1179270</v>
      </c>
    </row>
    <row r="7261" spans="1:10" ht="20.100000000000001" customHeight="1" x14ac:dyDescent="0.25">
      <c r="A7261" s="5" t="s">
        <v>1593</v>
      </c>
      <c r="C7261" s="11" t="s">
        <v>9</v>
      </c>
      <c r="D7261" s="11" t="s">
        <v>11</v>
      </c>
      <c r="E7261" s="11" t="s">
        <v>4964</v>
      </c>
      <c r="F7261" s="11" t="s">
        <v>12</v>
      </c>
      <c r="G7261" s="131" t="s">
        <v>1594</v>
      </c>
      <c r="H7261" s="131"/>
      <c r="J7261" s="7">
        <v>2141699</v>
      </c>
    </row>
    <row r="7262" spans="1:10" ht="20.100000000000001" customHeight="1" x14ac:dyDescent="0.25">
      <c r="A7262" s="6" t="s">
        <v>1596</v>
      </c>
      <c r="B7262" s="6" t="s">
        <v>1597</v>
      </c>
      <c r="J7262" s="10">
        <v>33822450</v>
      </c>
    </row>
    <row r="7263" spans="1:10" ht="20.100000000000001" customHeight="1" x14ac:dyDescent="0.25">
      <c r="A7263" s="6" t="s">
        <v>1613</v>
      </c>
      <c r="B7263" s="6" t="s">
        <v>1614</v>
      </c>
      <c r="J7263" s="9">
        <v>12822450</v>
      </c>
    </row>
    <row r="7264" spans="1:10" ht="20.100000000000001" customHeight="1" x14ac:dyDescent="0.25">
      <c r="A7264" s="5" t="s">
        <v>1618</v>
      </c>
      <c r="C7264" s="11" t="s">
        <v>9</v>
      </c>
      <c r="D7264" s="11" t="s">
        <v>4967</v>
      </c>
      <c r="E7264" s="11" t="s">
        <v>4968</v>
      </c>
      <c r="F7264" s="11" t="s">
        <v>12</v>
      </c>
      <c r="G7264" s="131" t="s">
        <v>1619</v>
      </c>
      <c r="H7264" s="131"/>
      <c r="J7264" s="7">
        <v>12822450</v>
      </c>
    </row>
    <row r="7265" spans="1:10" ht="20.100000000000001" customHeight="1" x14ac:dyDescent="0.25">
      <c r="A7265" s="6" t="s">
        <v>1645</v>
      </c>
      <c r="B7265" s="6" t="s">
        <v>1646</v>
      </c>
      <c r="J7265" s="8">
        <v>21000000</v>
      </c>
    </row>
    <row r="7266" spans="1:10" ht="20.100000000000001" customHeight="1" x14ac:dyDescent="0.25">
      <c r="A7266" s="5" t="s">
        <v>1653</v>
      </c>
      <c r="C7266" s="11" t="s">
        <v>9</v>
      </c>
      <c r="D7266" s="11" t="s">
        <v>11</v>
      </c>
      <c r="E7266" s="11" t="s">
        <v>4968</v>
      </c>
      <c r="F7266" s="11" t="s">
        <v>12</v>
      </c>
      <c r="G7266" s="131" t="s">
        <v>1654</v>
      </c>
      <c r="H7266" s="131"/>
      <c r="J7266" s="7">
        <v>21000000</v>
      </c>
    </row>
    <row r="7267" spans="1:10" ht="20.100000000000001" customHeight="1" x14ac:dyDescent="0.25">
      <c r="A7267" s="6" t="s">
        <v>1714</v>
      </c>
      <c r="B7267" s="6" t="s">
        <v>1715</v>
      </c>
      <c r="J7267" s="10">
        <v>1945707533</v>
      </c>
    </row>
    <row r="7268" spans="1:10" ht="20.100000000000001" customHeight="1" x14ac:dyDescent="0.25">
      <c r="A7268" s="6" t="s">
        <v>1716</v>
      </c>
      <c r="B7268" s="6" t="s">
        <v>1717</v>
      </c>
      <c r="J7268" s="9">
        <v>1015707533</v>
      </c>
    </row>
    <row r="7269" spans="1:10" ht="20.100000000000001" customHeight="1" x14ac:dyDescent="0.25">
      <c r="A7269" s="5" t="s">
        <v>1718</v>
      </c>
      <c r="C7269" s="11" t="s">
        <v>16</v>
      </c>
      <c r="D7269" s="11" t="s">
        <v>53</v>
      </c>
      <c r="E7269" s="11" t="s">
        <v>4964</v>
      </c>
      <c r="F7269" s="11" t="s">
        <v>12</v>
      </c>
      <c r="G7269" s="131" t="s">
        <v>1719</v>
      </c>
      <c r="H7269" s="131"/>
      <c r="J7269" s="7">
        <v>316000</v>
      </c>
    </row>
    <row r="7270" spans="1:10" ht="20.100000000000001" customHeight="1" x14ac:dyDescent="0.25">
      <c r="A7270" s="5" t="s">
        <v>1720</v>
      </c>
      <c r="C7270" s="11" t="s">
        <v>16</v>
      </c>
      <c r="D7270" s="11" t="s">
        <v>53</v>
      </c>
      <c r="E7270" s="11" t="s">
        <v>4964</v>
      </c>
      <c r="F7270" s="11" t="s">
        <v>12</v>
      </c>
      <c r="G7270" s="131" t="s">
        <v>54</v>
      </c>
      <c r="H7270" s="131"/>
      <c r="J7270" s="7">
        <v>56000000</v>
      </c>
    </row>
    <row r="7271" spans="1:10" ht="20.100000000000001" customHeight="1" x14ac:dyDescent="0.25">
      <c r="A7271" s="5" t="s">
        <v>1721</v>
      </c>
      <c r="C7271" s="11" t="s">
        <v>16</v>
      </c>
      <c r="D7271" s="11" t="s">
        <v>53</v>
      </c>
      <c r="E7271" s="11" t="s">
        <v>4964</v>
      </c>
      <c r="F7271" s="11" t="s">
        <v>12</v>
      </c>
      <c r="G7271" s="131" t="s">
        <v>1722</v>
      </c>
      <c r="H7271" s="131"/>
      <c r="J7271" s="7">
        <v>3529484</v>
      </c>
    </row>
    <row r="7272" spans="1:10" ht="20.100000000000001" customHeight="1" x14ac:dyDescent="0.25">
      <c r="A7272" s="5" t="s">
        <v>1723</v>
      </c>
      <c r="C7272" s="11" t="s">
        <v>16</v>
      </c>
      <c r="D7272" s="11" t="s">
        <v>53</v>
      </c>
      <c r="E7272" s="11" t="s">
        <v>4964</v>
      </c>
      <c r="F7272" s="11" t="s">
        <v>12</v>
      </c>
      <c r="G7272" s="131" t="s">
        <v>55</v>
      </c>
      <c r="H7272" s="131"/>
      <c r="J7272" s="7">
        <v>400000</v>
      </c>
    </row>
    <row r="7273" spans="1:10" ht="20.100000000000001" customHeight="1" x14ac:dyDescent="0.25">
      <c r="A7273" s="5" t="s">
        <v>1724</v>
      </c>
      <c r="C7273" s="11" t="s">
        <v>16</v>
      </c>
      <c r="D7273" s="11" t="s">
        <v>53</v>
      </c>
      <c r="E7273" s="11" t="s">
        <v>4964</v>
      </c>
      <c r="F7273" s="11" t="s">
        <v>12</v>
      </c>
      <c r="G7273" s="131" t="s">
        <v>7146</v>
      </c>
      <c r="H7273" s="131"/>
      <c r="J7273" s="7">
        <v>950120000</v>
      </c>
    </row>
    <row r="7274" spans="1:10" ht="20.100000000000001" customHeight="1" x14ac:dyDescent="0.25">
      <c r="A7274" s="5" t="s">
        <v>1725</v>
      </c>
      <c r="C7274" s="11" t="s">
        <v>16</v>
      </c>
      <c r="D7274" s="11" t="s">
        <v>53</v>
      </c>
      <c r="E7274" s="11" t="s">
        <v>4964</v>
      </c>
      <c r="F7274" s="11" t="s">
        <v>12</v>
      </c>
      <c r="G7274" s="131" t="s">
        <v>1726</v>
      </c>
      <c r="H7274" s="131"/>
      <c r="J7274" s="7">
        <v>2105218</v>
      </c>
    </row>
    <row r="7275" spans="1:10" ht="20.100000000000001" customHeight="1" x14ac:dyDescent="0.25">
      <c r="A7275" s="5" t="s">
        <v>1727</v>
      </c>
      <c r="C7275" s="11" t="s">
        <v>16</v>
      </c>
      <c r="D7275" s="11" t="s">
        <v>53</v>
      </c>
      <c r="E7275" s="11" t="s">
        <v>4964</v>
      </c>
      <c r="F7275" s="11" t="s">
        <v>12</v>
      </c>
      <c r="G7275" s="131" t="s">
        <v>1728</v>
      </c>
      <c r="H7275" s="131"/>
      <c r="J7275" s="7">
        <v>1313385</v>
      </c>
    </row>
    <row r="7276" spans="1:10" ht="20.100000000000001" customHeight="1" x14ac:dyDescent="0.25">
      <c r="A7276" s="5" t="s">
        <v>1729</v>
      </c>
      <c r="C7276" s="11" t="s">
        <v>16</v>
      </c>
      <c r="D7276" s="11" t="s">
        <v>53</v>
      </c>
      <c r="E7276" s="11" t="s">
        <v>4964</v>
      </c>
      <c r="F7276" s="11" t="s">
        <v>12</v>
      </c>
      <c r="G7276" s="131" t="s">
        <v>7147</v>
      </c>
      <c r="H7276" s="131"/>
      <c r="J7276" s="7">
        <v>1923446</v>
      </c>
    </row>
    <row r="7277" spans="1:10" ht="20.100000000000001" customHeight="1" x14ac:dyDescent="0.25">
      <c r="A7277" s="6" t="s">
        <v>1751</v>
      </c>
      <c r="B7277" s="6" t="s">
        <v>1752</v>
      </c>
      <c r="J7277" s="8">
        <v>930000000</v>
      </c>
    </row>
    <row r="7278" spans="1:10" ht="20.100000000000001" customHeight="1" x14ac:dyDescent="0.25">
      <c r="A7278" s="5" t="s">
        <v>1757</v>
      </c>
      <c r="C7278" s="11" t="s">
        <v>16</v>
      </c>
      <c r="D7278" s="11" t="s">
        <v>56</v>
      </c>
      <c r="E7278" s="11" t="s">
        <v>4964</v>
      </c>
      <c r="F7278" s="11" t="s">
        <v>12</v>
      </c>
      <c r="G7278" s="131" t="s">
        <v>57</v>
      </c>
      <c r="H7278" s="131"/>
      <c r="J7278" s="7">
        <v>930000000</v>
      </c>
    </row>
    <row r="7279" spans="1:10" ht="20.100000000000001" customHeight="1" x14ac:dyDescent="0.25">
      <c r="A7279" s="6" t="s">
        <v>1759</v>
      </c>
      <c r="B7279" s="6" t="s">
        <v>1760</v>
      </c>
      <c r="J7279" s="10">
        <v>24981508347</v>
      </c>
    </row>
    <row r="7280" spans="1:10" ht="20.100000000000001" customHeight="1" x14ac:dyDescent="0.25">
      <c r="A7280" s="6" t="s">
        <v>1761</v>
      </c>
      <c r="B7280" s="6" t="s">
        <v>1762</v>
      </c>
      <c r="J7280" s="12">
        <v>23675155404</v>
      </c>
    </row>
    <row r="7281" spans="1:10" ht="20.100000000000001" customHeight="1" x14ac:dyDescent="0.25">
      <c r="A7281" s="6" t="s">
        <v>1765</v>
      </c>
      <c r="B7281" s="6" t="s">
        <v>1766</v>
      </c>
      <c r="J7281" s="9">
        <v>23576400000</v>
      </c>
    </row>
    <row r="7282" spans="1:10" ht="20.100000000000001" customHeight="1" x14ac:dyDescent="0.25">
      <c r="A7282" s="5" t="s">
        <v>1765</v>
      </c>
      <c r="C7282" s="11" t="s">
        <v>9</v>
      </c>
      <c r="D7282" s="11" t="s">
        <v>41</v>
      </c>
      <c r="E7282" s="11" t="s">
        <v>7270</v>
      </c>
      <c r="F7282" s="11" t="s">
        <v>1459</v>
      </c>
      <c r="G7282" s="131" t="s">
        <v>549</v>
      </c>
      <c r="H7282" s="131"/>
      <c r="J7282" s="7">
        <v>23576400000</v>
      </c>
    </row>
    <row r="7283" spans="1:10" ht="45" customHeight="1" x14ac:dyDescent="0.25">
      <c r="G7283" s="131" t="s">
        <v>4969</v>
      </c>
      <c r="H7283" s="131"/>
    </row>
    <row r="7284" spans="1:10" ht="20.100000000000001" customHeight="1" x14ac:dyDescent="0.25">
      <c r="G7284" s="131" t="s">
        <v>4970</v>
      </c>
      <c r="H7284" s="131"/>
    </row>
    <row r="7285" spans="1:10" ht="20.100000000000001" customHeight="1" x14ac:dyDescent="0.25">
      <c r="A7285" s="6" t="s">
        <v>1767</v>
      </c>
      <c r="B7285" s="6" t="s">
        <v>7149</v>
      </c>
      <c r="J7285" s="8">
        <v>98755404</v>
      </c>
    </row>
    <row r="7286" spans="1:10" ht="20.100000000000001" customHeight="1" x14ac:dyDescent="0.25">
      <c r="A7286" s="5" t="s">
        <v>1767</v>
      </c>
      <c r="C7286" s="11" t="s">
        <v>9</v>
      </c>
      <c r="D7286" s="11" t="s">
        <v>41</v>
      </c>
      <c r="E7286" s="11" t="s">
        <v>4964</v>
      </c>
      <c r="F7286" s="11" t="s">
        <v>1881</v>
      </c>
      <c r="G7286" s="131" t="s">
        <v>21</v>
      </c>
      <c r="H7286" s="131"/>
      <c r="J7286" s="7">
        <v>69009800</v>
      </c>
    </row>
    <row r="7287" spans="1:10" ht="60" customHeight="1" x14ac:dyDescent="0.25">
      <c r="G7287" s="131" t="s">
        <v>4802</v>
      </c>
      <c r="H7287" s="131"/>
    </row>
    <row r="7288" spans="1:10" ht="20.100000000000001" customHeight="1" x14ac:dyDescent="0.25">
      <c r="G7288" s="131" t="s">
        <v>2101</v>
      </c>
      <c r="H7288" s="131"/>
    </row>
    <row r="7289" spans="1:10" ht="20.100000000000001" customHeight="1" x14ac:dyDescent="0.25">
      <c r="A7289" s="5" t="s">
        <v>1767</v>
      </c>
      <c r="C7289" s="11" t="s">
        <v>9</v>
      </c>
      <c r="D7289" s="11" t="s">
        <v>41</v>
      </c>
      <c r="E7289" s="11" t="s">
        <v>4964</v>
      </c>
      <c r="F7289" s="11" t="s">
        <v>1278</v>
      </c>
      <c r="G7289" s="131" t="s">
        <v>21</v>
      </c>
      <c r="H7289" s="131"/>
      <c r="J7289" s="7">
        <v>29745604</v>
      </c>
    </row>
    <row r="7290" spans="1:10" ht="60" customHeight="1" x14ac:dyDescent="0.25">
      <c r="G7290" s="131" t="s">
        <v>4803</v>
      </c>
      <c r="H7290" s="131"/>
    </row>
    <row r="7291" spans="1:10" ht="20.100000000000001" customHeight="1" x14ac:dyDescent="0.25">
      <c r="G7291" s="131" t="s">
        <v>2101</v>
      </c>
      <c r="H7291" s="131"/>
    </row>
    <row r="7292" spans="1:10" ht="20.100000000000001" customHeight="1" x14ac:dyDescent="0.25">
      <c r="A7292" s="6" t="s">
        <v>1778</v>
      </c>
      <c r="B7292" s="6" t="s">
        <v>1779</v>
      </c>
      <c r="J7292" s="8">
        <v>16862817</v>
      </c>
    </row>
    <row r="7293" spans="1:10" ht="20.100000000000001" customHeight="1" x14ac:dyDescent="0.25">
      <c r="A7293" s="5" t="s">
        <v>1780</v>
      </c>
      <c r="C7293" s="11" t="s">
        <v>9</v>
      </c>
      <c r="D7293" s="11" t="s">
        <v>59</v>
      </c>
      <c r="E7293" s="11" t="s">
        <v>4964</v>
      </c>
      <c r="F7293" s="11" t="s">
        <v>12</v>
      </c>
      <c r="G7293" s="131" t="s">
        <v>77</v>
      </c>
      <c r="H7293" s="131"/>
      <c r="J7293" s="7">
        <v>16862817</v>
      </c>
    </row>
    <row r="7294" spans="1:10" ht="20.100000000000001" customHeight="1" x14ac:dyDescent="0.25">
      <c r="A7294" s="6" t="s">
        <v>1784</v>
      </c>
      <c r="B7294" s="6" t="s">
        <v>1785</v>
      </c>
      <c r="J7294" s="8">
        <v>360000000</v>
      </c>
    </row>
    <row r="7295" spans="1:10" ht="20.100000000000001" customHeight="1" x14ac:dyDescent="0.25">
      <c r="A7295" s="5" t="s">
        <v>1786</v>
      </c>
      <c r="C7295" s="11" t="s">
        <v>9</v>
      </c>
      <c r="D7295" s="11" t="s">
        <v>59</v>
      </c>
      <c r="E7295" s="11" t="s">
        <v>4964</v>
      </c>
      <c r="F7295" s="11" t="s">
        <v>12</v>
      </c>
      <c r="G7295" s="131" t="s">
        <v>61</v>
      </c>
      <c r="H7295" s="131"/>
      <c r="J7295" s="7">
        <v>280000000</v>
      </c>
    </row>
    <row r="7296" spans="1:10" ht="20.100000000000001" customHeight="1" x14ac:dyDescent="0.25">
      <c r="A7296" s="5" t="s">
        <v>1792</v>
      </c>
      <c r="C7296" s="11" t="s">
        <v>9</v>
      </c>
      <c r="D7296" s="11" t="s">
        <v>59</v>
      </c>
      <c r="E7296" s="11" t="s">
        <v>4964</v>
      </c>
      <c r="F7296" s="11" t="s">
        <v>12</v>
      </c>
      <c r="G7296" s="131" t="s">
        <v>7156</v>
      </c>
      <c r="H7296" s="131"/>
      <c r="J7296" s="7">
        <v>80000000</v>
      </c>
    </row>
    <row r="7297" spans="1:10" ht="30" customHeight="1" x14ac:dyDescent="0.25">
      <c r="G7297" s="131" t="s">
        <v>4367</v>
      </c>
      <c r="H7297" s="131"/>
    </row>
    <row r="7298" spans="1:10" ht="20.100000000000001" customHeight="1" x14ac:dyDescent="0.25">
      <c r="A7298" s="6" t="s">
        <v>1803</v>
      </c>
      <c r="B7298" s="6" t="s">
        <v>3416</v>
      </c>
      <c r="J7298" s="8">
        <v>905601279</v>
      </c>
    </row>
    <row r="7299" spans="1:10" ht="20.100000000000001" customHeight="1" x14ac:dyDescent="0.25">
      <c r="A7299" s="5" t="s">
        <v>1804</v>
      </c>
      <c r="C7299" s="11" t="s">
        <v>9</v>
      </c>
      <c r="D7299" s="11" t="s">
        <v>59</v>
      </c>
      <c r="E7299" s="11" t="s">
        <v>4964</v>
      </c>
      <c r="F7299" s="11" t="s">
        <v>12</v>
      </c>
      <c r="G7299" s="131" t="s">
        <v>62</v>
      </c>
      <c r="H7299" s="131"/>
      <c r="J7299" s="7">
        <v>900001279</v>
      </c>
    </row>
    <row r="7300" spans="1:10" ht="15" customHeight="1" x14ac:dyDescent="0.25">
      <c r="G7300" s="131" t="s">
        <v>4602</v>
      </c>
      <c r="H7300" s="131"/>
    </row>
    <row r="7301" spans="1:10" ht="20.100000000000001" customHeight="1" x14ac:dyDescent="0.25">
      <c r="A7301" s="5" t="s">
        <v>1805</v>
      </c>
      <c r="C7301" s="11" t="s">
        <v>9</v>
      </c>
      <c r="D7301" s="11" t="s">
        <v>59</v>
      </c>
      <c r="E7301" s="11" t="s">
        <v>4964</v>
      </c>
      <c r="F7301" s="11" t="s">
        <v>12</v>
      </c>
      <c r="G7301" s="131" t="s">
        <v>148</v>
      </c>
      <c r="H7301" s="131"/>
      <c r="J7301" s="7">
        <v>5600000</v>
      </c>
    </row>
    <row r="7302" spans="1:10" ht="45" customHeight="1" x14ac:dyDescent="0.25">
      <c r="G7302" s="131" t="s">
        <v>4368</v>
      </c>
      <c r="H7302" s="131"/>
    </row>
    <row r="7303" spans="1:10" ht="20.100000000000001" customHeight="1" x14ac:dyDescent="0.25">
      <c r="A7303" s="6" t="s">
        <v>1806</v>
      </c>
      <c r="B7303" s="6" t="s">
        <v>1807</v>
      </c>
      <c r="J7303" s="10">
        <v>23888847</v>
      </c>
    </row>
    <row r="7304" spans="1:10" ht="20.100000000000001" customHeight="1" x14ac:dyDescent="0.25">
      <c r="A7304" s="6" t="s">
        <v>1808</v>
      </c>
      <c r="B7304" s="6" t="s">
        <v>1809</v>
      </c>
      <c r="J7304" s="9">
        <v>23888847</v>
      </c>
    </row>
    <row r="7305" spans="1:10" ht="30" customHeight="1" x14ac:dyDescent="0.25">
      <c r="A7305" s="5" t="s">
        <v>1808</v>
      </c>
      <c r="C7305" s="11" t="s">
        <v>9</v>
      </c>
      <c r="D7305" s="11" t="s">
        <v>4821</v>
      </c>
      <c r="E7305" s="11" t="s">
        <v>4964</v>
      </c>
      <c r="F7305" s="11" t="s">
        <v>1881</v>
      </c>
      <c r="G7305" s="131" t="s">
        <v>6026</v>
      </c>
      <c r="H7305" s="131"/>
      <c r="J7305" s="7">
        <v>21433125</v>
      </c>
    </row>
    <row r="7306" spans="1:10" ht="75" customHeight="1" x14ac:dyDescent="0.25">
      <c r="G7306" s="131" t="s">
        <v>552</v>
      </c>
      <c r="H7306" s="131"/>
    </row>
    <row r="7307" spans="1:10" ht="20.100000000000001" customHeight="1" x14ac:dyDescent="0.25">
      <c r="G7307" s="131" t="s">
        <v>4971</v>
      </c>
      <c r="H7307" s="131"/>
    </row>
    <row r="7308" spans="1:10" ht="20.100000000000001" customHeight="1" x14ac:dyDescent="0.25">
      <c r="A7308" s="5" t="s">
        <v>1808</v>
      </c>
      <c r="C7308" s="11" t="s">
        <v>9</v>
      </c>
      <c r="D7308" s="11" t="s">
        <v>4821</v>
      </c>
      <c r="E7308" s="11" t="s">
        <v>4974</v>
      </c>
      <c r="F7308" s="11" t="s">
        <v>1292</v>
      </c>
      <c r="G7308" s="131" t="s">
        <v>554</v>
      </c>
      <c r="H7308" s="131"/>
      <c r="J7308" s="7">
        <v>2455722</v>
      </c>
    </row>
    <row r="7309" spans="1:10" ht="45" customHeight="1" x14ac:dyDescent="0.25">
      <c r="G7309" s="131" t="s">
        <v>555</v>
      </c>
      <c r="H7309" s="131"/>
    </row>
    <row r="7310" spans="1:10" ht="20.100000000000001" customHeight="1" x14ac:dyDescent="0.25">
      <c r="G7310" s="131" t="s">
        <v>5469</v>
      </c>
      <c r="H7310" s="131"/>
    </row>
    <row r="7311" spans="1:10" ht="20.100000000000001" customHeight="1" x14ac:dyDescent="0.25">
      <c r="A7311" s="6" t="s">
        <v>1811</v>
      </c>
      <c r="B7311" s="6" t="s">
        <v>1812</v>
      </c>
      <c r="J7311" s="10">
        <v>1834700000</v>
      </c>
    </row>
    <row r="7312" spans="1:10" ht="20.100000000000001" customHeight="1" x14ac:dyDescent="0.25">
      <c r="A7312" s="6" t="s">
        <v>1813</v>
      </c>
      <c r="B7312" s="6" t="s">
        <v>3421</v>
      </c>
      <c r="J7312" s="12">
        <v>1834700000</v>
      </c>
    </row>
    <row r="7313" spans="1:10" ht="20.100000000000001" customHeight="1" x14ac:dyDescent="0.25">
      <c r="A7313" s="6" t="s">
        <v>1815</v>
      </c>
      <c r="B7313" s="6" t="s">
        <v>7160</v>
      </c>
      <c r="J7313" s="9">
        <v>1834700000</v>
      </c>
    </row>
    <row r="7314" spans="1:10" ht="20.100000000000001" customHeight="1" x14ac:dyDescent="0.25">
      <c r="A7314" s="5" t="s">
        <v>1815</v>
      </c>
      <c r="C7314" s="11" t="s">
        <v>16</v>
      </c>
      <c r="D7314" s="11" t="s">
        <v>4832</v>
      </c>
      <c r="E7314" s="11" t="s">
        <v>7270</v>
      </c>
      <c r="F7314" s="11" t="s">
        <v>1459</v>
      </c>
      <c r="G7314" s="131" t="s">
        <v>549</v>
      </c>
      <c r="H7314" s="131"/>
      <c r="J7314" s="7">
        <v>1834700000</v>
      </c>
    </row>
    <row r="7315" spans="1:10" ht="75" customHeight="1" x14ac:dyDescent="0.25">
      <c r="G7315" s="131" t="s">
        <v>7271</v>
      </c>
      <c r="H7315" s="131"/>
    </row>
    <row r="7316" spans="1:10" ht="20.100000000000001" customHeight="1" x14ac:dyDescent="0.25">
      <c r="G7316" s="131" t="s">
        <v>4970</v>
      </c>
      <c r="H7316" s="131"/>
    </row>
    <row r="7317" spans="1:10" ht="20.100000000000001" customHeight="1" x14ac:dyDescent="0.25">
      <c r="A7317" s="6" t="s">
        <v>1842</v>
      </c>
      <c r="B7317" s="6" t="s">
        <v>1843</v>
      </c>
      <c r="J7317" s="10">
        <v>106094737</v>
      </c>
    </row>
    <row r="7318" spans="1:10" ht="20.100000000000001" customHeight="1" x14ac:dyDescent="0.25">
      <c r="A7318" s="6" t="s">
        <v>1853</v>
      </c>
      <c r="B7318" s="6" t="s">
        <v>1854</v>
      </c>
      <c r="J7318" s="9">
        <v>106094737</v>
      </c>
    </row>
    <row r="7319" spans="1:10" ht="30" customHeight="1" x14ac:dyDescent="0.25">
      <c r="A7319" s="5" t="s">
        <v>1856</v>
      </c>
      <c r="C7319" s="11" t="s">
        <v>16</v>
      </c>
      <c r="D7319" s="11" t="s">
        <v>4972</v>
      </c>
      <c r="E7319" s="11" t="s">
        <v>4964</v>
      </c>
      <c r="F7319" s="11" t="s">
        <v>12</v>
      </c>
      <c r="G7319" s="131" t="s">
        <v>1857</v>
      </c>
      <c r="H7319" s="131"/>
      <c r="J7319" s="7">
        <v>106094737</v>
      </c>
    </row>
    <row r="7320" spans="1:10" ht="60" customHeight="1" x14ac:dyDescent="0.25">
      <c r="G7320" s="131" t="s">
        <v>557</v>
      </c>
      <c r="H7320" s="131"/>
    </row>
    <row r="7323" spans="1:10" x14ac:dyDescent="0.25">
      <c r="A7323" s="117" t="s">
        <v>4973</v>
      </c>
      <c r="B7323" s="88"/>
      <c r="C7323" s="88"/>
      <c r="D7323" s="88"/>
      <c r="E7323" s="88"/>
      <c r="F7323" s="88"/>
      <c r="G7323" s="88"/>
      <c r="H7323" s="88"/>
    </row>
    <row r="7325" spans="1:10" x14ac:dyDescent="0.25">
      <c r="A7325" s="132" t="s">
        <v>2092</v>
      </c>
      <c r="B7325" s="132"/>
      <c r="C7325" s="132"/>
      <c r="D7325" s="132"/>
      <c r="E7325" s="132"/>
      <c r="F7325" s="132"/>
      <c r="G7325" s="132"/>
      <c r="H7325" s="132"/>
      <c r="I7325" s="132"/>
      <c r="J7325" s="132"/>
    </row>
    <row r="7327" spans="1:10" x14ac:dyDescent="0.25">
      <c r="D7327" s="6" t="s">
        <v>2140</v>
      </c>
      <c r="E7327" s="6" t="s">
        <v>2100</v>
      </c>
    </row>
    <row r="7328" spans="1:10" ht="15.75" thickBot="1" x14ac:dyDescent="0.3">
      <c r="F7328" s="6" t="s">
        <v>2103</v>
      </c>
      <c r="J7328" s="14">
        <v>363363819000</v>
      </c>
    </row>
    <row r="7329" spans="1:10" x14ac:dyDescent="0.25">
      <c r="D7329" s="5" t="s">
        <v>16</v>
      </c>
      <c r="E7329" s="5" t="s">
        <v>2145</v>
      </c>
      <c r="J7329" s="7">
        <v>354620919000</v>
      </c>
    </row>
    <row r="7330" spans="1:10" x14ac:dyDescent="0.25">
      <c r="D7330" s="5" t="s">
        <v>9</v>
      </c>
      <c r="E7330" s="5" t="s">
        <v>2139</v>
      </c>
      <c r="J7330" s="7">
        <v>8742900000</v>
      </c>
    </row>
    <row r="7333" spans="1:10" x14ac:dyDescent="0.25">
      <c r="A7333" s="132" t="s">
        <v>2091</v>
      </c>
      <c r="B7333" s="132"/>
      <c r="C7333" s="132"/>
      <c r="D7333" s="132"/>
      <c r="E7333" s="132"/>
      <c r="F7333" s="132"/>
      <c r="G7333" s="132"/>
      <c r="H7333" s="132"/>
      <c r="I7333" s="132"/>
      <c r="J7333" s="132"/>
    </row>
    <row r="7334" spans="1:10" x14ac:dyDescent="0.25">
      <c r="A7334" s="86" t="s">
        <v>2097</v>
      </c>
      <c r="C7334" s="86" t="s">
        <v>2098</v>
      </c>
      <c r="D7334" s="86" t="s">
        <v>3</v>
      </c>
      <c r="E7334" s="86" t="s">
        <v>2099</v>
      </c>
      <c r="F7334" s="86" t="s">
        <v>1880</v>
      </c>
      <c r="G7334" s="6" t="s">
        <v>2100</v>
      </c>
      <c r="J7334" s="86" t="s">
        <v>8713</v>
      </c>
    </row>
    <row r="7336" spans="1:10" ht="15.75" thickBot="1" x14ac:dyDescent="0.3">
      <c r="G7336" s="13" t="s">
        <v>2103</v>
      </c>
      <c r="J7336" s="14">
        <v>363363819000</v>
      </c>
    </row>
    <row r="7337" spans="1:10" ht="20.100000000000001" customHeight="1" x14ac:dyDescent="0.25">
      <c r="A7337" s="6" t="s">
        <v>1232</v>
      </c>
      <c r="B7337" s="6" t="s">
        <v>1233</v>
      </c>
      <c r="J7337" s="10">
        <v>12501729955</v>
      </c>
    </row>
    <row r="7338" spans="1:10" ht="20.100000000000001" customHeight="1" x14ac:dyDescent="0.25">
      <c r="A7338" s="6" t="s">
        <v>9</v>
      </c>
      <c r="B7338" s="6" t="s">
        <v>1237</v>
      </c>
      <c r="J7338" s="9">
        <v>5791595219</v>
      </c>
    </row>
    <row r="7339" spans="1:10" ht="20.100000000000001" customHeight="1" x14ac:dyDescent="0.25">
      <c r="A7339" s="5" t="s">
        <v>1240</v>
      </c>
      <c r="C7339" s="11" t="s">
        <v>16</v>
      </c>
      <c r="D7339" s="11" t="s">
        <v>4902</v>
      </c>
      <c r="E7339" s="11" t="s">
        <v>4974</v>
      </c>
      <c r="F7339" s="11" t="s">
        <v>12</v>
      </c>
      <c r="G7339" s="131" t="s">
        <v>7116</v>
      </c>
      <c r="H7339" s="131"/>
      <c r="J7339" s="7">
        <v>5754012372</v>
      </c>
    </row>
    <row r="7340" spans="1:10" ht="20.100000000000001" customHeight="1" x14ac:dyDescent="0.25">
      <c r="A7340" s="5" t="s">
        <v>1247</v>
      </c>
      <c r="C7340" s="11" t="s">
        <v>16</v>
      </c>
      <c r="D7340" s="11" t="s">
        <v>4902</v>
      </c>
      <c r="E7340" s="11" t="s">
        <v>4974</v>
      </c>
      <c r="F7340" s="11" t="s">
        <v>12</v>
      </c>
      <c r="G7340" s="131" t="s">
        <v>449</v>
      </c>
      <c r="H7340" s="131"/>
      <c r="J7340" s="7">
        <v>37582847</v>
      </c>
    </row>
    <row r="7341" spans="1:10" ht="20.100000000000001" customHeight="1" x14ac:dyDescent="0.25">
      <c r="A7341" s="6" t="s">
        <v>1257</v>
      </c>
      <c r="B7341" s="6" t="s">
        <v>1258</v>
      </c>
      <c r="J7341" s="8">
        <v>320668495</v>
      </c>
    </row>
    <row r="7342" spans="1:10" ht="20.100000000000001" customHeight="1" x14ac:dyDescent="0.25">
      <c r="A7342" s="5" t="s">
        <v>1261</v>
      </c>
      <c r="C7342" s="11" t="s">
        <v>16</v>
      </c>
      <c r="D7342" s="11" t="s">
        <v>4902</v>
      </c>
      <c r="E7342" s="11" t="s">
        <v>4974</v>
      </c>
      <c r="F7342" s="11" t="s">
        <v>12</v>
      </c>
      <c r="G7342" s="131" t="s">
        <v>13</v>
      </c>
      <c r="H7342" s="131"/>
      <c r="J7342" s="7">
        <v>319668495</v>
      </c>
    </row>
    <row r="7343" spans="1:10" ht="20.100000000000001" customHeight="1" x14ac:dyDescent="0.25">
      <c r="A7343" s="5" t="s">
        <v>1269</v>
      </c>
      <c r="C7343" s="11" t="s">
        <v>16</v>
      </c>
      <c r="D7343" s="11" t="s">
        <v>4902</v>
      </c>
      <c r="E7343" s="11" t="s">
        <v>4974</v>
      </c>
      <c r="F7343" s="11" t="s">
        <v>12</v>
      </c>
      <c r="G7343" s="131" t="s">
        <v>117</v>
      </c>
      <c r="H7343" s="131"/>
      <c r="J7343" s="7">
        <v>1000000</v>
      </c>
    </row>
    <row r="7344" spans="1:10" ht="20.100000000000001" customHeight="1" x14ac:dyDescent="0.25">
      <c r="A7344" s="6" t="s">
        <v>1279</v>
      </c>
      <c r="B7344" s="6" t="s">
        <v>1280</v>
      </c>
      <c r="J7344" s="8">
        <v>4492120331</v>
      </c>
    </row>
    <row r="7345" spans="1:10" ht="20.100000000000001" customHeight="1" x14ac:dyDescent="0.25">
      <c r="A7345" s="5" t="s">
        <v>1282</v>
      </c>
      <c r="C7345" s="11" t="s">
        <v>16</v>
      </c>
      <c r="D7345" s="11" t="s">
        <v>4902</v>
      </c>
      <c r="E7345" s="11" t="s">
        <v>4974</v>
      </c>
      <c r="F7345" s="11" t="s">
        <v>12</v>
      </c>
      <c r="G7345" s="131" t="s">
        <v>1283</v>
      </c>
      <c r="H7345" s="131"/>
      <c r="J7345" s="7">
        <v>2012233844</v>
      </c>
    </row>
    <row r="7346" spans="1:10" ht="20.100000000000001" customHeight="1" x14ac:dyDescent="0.25">
      <c r="A7346" s="5" t="s">
        <v>1286</v>
      </c>
      <c r="C7346" s="11" t="s">
        <v>16</v>
      </c>
      <c r="D7346" s="11" t="s">
        <v>4902</v>
      </c>
      <c r="E7346" s="11" t="s">
        <v>4974</v>
      </c>
      <c r="F7346" s="11" t="s">
        <v>12</v>
      </c>
      <c r="G7346" s="131" t="s">
        <v>1287</v>
      </c>
      <c r="H7346" s="131"/>
      <c r="J7346" s="7">
        <v>706648755</v>
      </c>
    </row>
    <row r="7347" spans="1:10" ht="20.100000000000001" customHeight="1" x14ac:dyDescent="0.25">
      <c r="A7347" s="5" t="s">
        <v>1290</v>
      </c>
      <c r="C7347" s="11" t="s">
        <v>16</v>
      </c>
      <c r="D7347" s="11" t="s">
        <v>4902</v>
      </c>
      <c r="E7347" s="11" t="s">
        <v>4974</v>
      </c>
      <c r="F7347" s="11" t="s">
        <v>12</v>
      </c>
      <c r="G7347" s="131" t="s">
        <v>17</v>
      </c>
      <c r="H7347" s="131"/>
      <c r="J7347" s="7">
        <v>788833550</v>
      </c>
    </row>
    <row r="7348" spans="1:10" ht="20.100000000000001" customHeight="1" x14ac:dyDescent="0.25">
      <c r="A7348" s="5" t="s">
        <v>1293</v>
      </c>
      <c r="C7348" s="11" t="s">
        <v>16</v>
      </c>
      <c r="D7348" s="11" t="s">
        <v>4902</v>
      </c>
      <c r="E7348" s="11" t="s">
        <v>4974</v>
      </c>
      <c r="F7348" s="11" t="s">
        <v>12</v>
      </c>
      <c r="G7348" s="131" t="s">
        <v>18</v>
      </c>
      <c r="H7348" s="131"/>
      <c r="J7348" s="7">
        <v>720300000</v>
      </c>
    </row>
    <row r="7349" spans="1:10" ht="20.100000000000001" customHeight="1" x14ac:dyDescent="0.25">
      <c r="A7349" s="5" t="s">
        <v>1296</v>
      </c>
      <c r="C7349" s="11" t="s">
        <v>16</v>
      </c>
      <c r="D7349" s="11" t="s">
        <v>4902</v>
      </c>
      <c r="E7349" s="11" t="s">
        <v>4974</v>
      </c>
      <c r="F7349" s="11" t="s">
        <v>12</v>
      </c>
      <c r="G7349" s="131" t="s">
        <v>19</v>
      </c>
      <c r="H7349" s="131"/>
      <c r="J7349" s="7">
        <v>264104182</v>
      </c>
    </row>
    <row r="7350" spans="1:10" ht="20.100000000000001" customHeight="1" x14ac:dyDescent="0.25">
      <c r="A7350" s="6" t="s">
        <v>1299</v>
      </c>
      <c r="B7350" s="6" t="s">
        <v>1300</v>
      </c>
      <c r="J7350" s="10">
        <v>957016173</v>
      </c>
    </row>
    <row r="7351" spans="1:10" ht="20.100000000000001" customHeight="1" x14ac:dyDescent="0.25">
      <c r="A7351" s="6" t="s">
        <v>1303</v>
      </c>
      <c r="B7351" s="6" t="s">
        <v>7118</v>
      </c>
      <c r="J7351" s="9">
        <v>907938421</v>
      </c>
    </row>
    <row r="7352" spans="1:10" ht="20.100000000000001" customHeight="1" x14ac:dyDescent="0.25">
      <c r="A7352" s="5" t="s">
        <v>1303</v>
      </c>
      <c r="C7352" s="11" t="s">
        <v>16</v>
      </c>
      <c r="D7352" s="11" t="s">
        <v>4902</v>
      </c>
      <c r="E7352" s="11" t="s">
        <v>4974</v>
      </c>
      <c r="F7352" s="11" t="s">
        <v>1881</v>
      </c>
      <c r="G7352" s="131" t="s">
        <v>21</v>
      </c>
      <c r="H7352" s="131"/>
      <c r="J7352" s="7">
        <v>907938421</v>
      </c>
    </row>
    <row r="7353" spans="1:10" ht="60" customHeight="1" x14ac:dyDescent="0.25">
      <c r="G7353" s="131" t="s">
        <v>4797</v>
      </c>
      <c r="H7353" s="131"/>
    </row>
    <row r="7354" spans="1:10" ht="20.100000000000001" customHeight="1" x14ac:dyDescent="0.25">
      <c r="G7354" s="131" t="s">
        <v>2101</v>
      </c>
      <c r="H7354" s="131"/>
    </row>
    <row r="7355" spans="1:10" ht="20.100000000000001" customHeight="1" x14ac:dyDescent="0.25">
      <c r="A7355" s="6" t="s">
        <v>1316</v>
      </c>
      <c r="B7355" s="6" t="s">
        <v>7122</v>
      </c>
      <c r="J7355" s="8">
        <v>49077752</v>
      </c>
    </row>
    <row r="7356" spans="1:10" ht="20.100000000000001" customHeight="1" x14ac:dyDescent="0.25">
      <c r="A7356" s="5" t="s">
        <v>1316</v>
      </c>
      <c r="C7356" s="11" t="s">
        <v>16</v>
      </c>
      <c r="D7356" s="11" t="s">
        <v>4902</v>
      </c>
      <c r="E7356" s="11" t="s">
        <v>4974</v>
      </c>
      <c r="F7356" s="11" t="s">
        <v>1881</v>
      </c>
      <c r="G7356" s="131" t="s">
        <v>23</v>
      </c>
      <c r="H7356" s="131"/>
      <c r="J7356" s="7">
        <v>49077752</v>
      </c>
    </row>
    <row r="7357" spans="1:10" ht="30" customHeight="1" x14ac:dyDescent="0.25">
      <c r="G7357" s="131" t="s">
        <v>4798</v>
      </c>
      <c r="H7357" s="131"/>
    </row>
    <row r="7358" spans="1:10" ht="20.100000000000001" customHeight="1" x14ac:dyDescent="0.25">
      <c r="G7358" s="131" t="s">
        <v>2102</v>
      </c>
      <c r="H7358" s="131"/>
    </row>
    <row r="7359" spans="1:10" ht="20.100000000000001" customHeight="1" x14ac:dyDescent="0.25">
      <c r="A7359" s="6" t="s">
        <v>1319</v>
      </c>
      <c r="B7359" s="6" t="s">
        <v>1320</v>
      </c>
      <c r="J7359" s="10">
        <v>940329737</v>
      </c>
    </row>
    <row r="7360" spans="1:10" ht="20.100000000000001" customHeight="1" x14ac:dyDescent="0.25">
      <c r="A7360" s="6" t="s">
        <v>1322</v>
      </c>
      <c r="B7360" s="6" t="s">
        <v>7123</v>
      </c>
      <c r="J7360" s="9">
        <v>498629965</v>
      </c>
    </row>
    <row r="7361" spans="1:10" ht="20.100000000000001" customHeight="1" x14ac:dyDescent="0.25">
      <c r="A7361" s="5" t="s">
        <v>1322</v>
      </c>
      <c r="C7361" s="11" t="s">
        <v>16</v>
      </c>
      <c r="D7361" s="11" t="s">
        <v>4902</v>
      </c>
      <c r="E7361" s="11" t="s">
        <v>4974</v>
      </c>
      <c r="F7361" s="11" t="s">
        <v>1881</v>
      </c>
      <c r="G7361" s="131" t="s">
        <v>21</v>
      </c>
      <c r="H7361" s="131"/>
      <c r="J7361" s="7">
        <v>498629965</v>
      </c>
    </row>
    <row r="7362" spans="1:10" ht="60" customHeight="1" x14ac:dyDescent="0.25">
      <c r="G7362" s="131" t="s">
        <v>4799</v>
      </c>
      <c r="H7362" s="131"/>
    </row>
    <row r="7363" spans="1:10" ht="20.100000000000001" customHeight="1" x14ac:dyDescent="0.25">
      <c r="G7363" s="131" t="s">
        <v>2101</v>
      </c>
      <c r="H7363" s="131"/>
    </row>
    <row r="7364" spans="1:10" ht="20.100000000000001" customHeight="1" x14ac:dyDescent="0.25">
      <c r="A7364" s="6" t="s">
        <v>1324</v>
      </c>
      <c r="B7364" s="6" t="s">
        <v>7124</v>
      </c>
      <c r="J7364" s="8">
        <v>147233257</v>
      </c>
    </row>
    <row r="7365" spans="1:10" ht="20.100000000000001" customHeight="1" x14ac:dyDescent="0.25">
      <c r="A7365" s="5" t="s">
        <v>1324</v>
      </c>
      <c r="C7365" s="11" t="s">
        <v>16</v>
      </c>
      <c r="D7365" s="11" t="s">
        <v>4902</v>
      </c>
      <c r="E7365" s="11" t="s">
        <v>4974</v>
      </c>
      <c r="F7365" s="11" t="s">
        <v>1881</v>
      </c>
      <c r="G7365" s="131" t="s">
        <v>21</v>
      </c>
      <c r="H7365" s="131"/>
      <c r="J7365" s="7">
        <v>147233257</v>
      </c>
    </row>
    <row r="7366" spans="1:10" ht="45" customHeight="1" x14ac:dyDescent="0.25">
      <c r="G7366" s="131" t="s">
        <v>4800</v>
      </c>
      <c r="H7366" s="131"/>
    </row>
    <row r="7367" spans="1:10" ht="20.100000000000001" customHeight="1" x14ac:dyDescent="0.25">
      <c r="G7367" s="131" t="s">
        <v>2101</v>
      </c>
      <c r="H7367" s="131"/>
    </row>
    <row r="7368" spans="1:10" ht="20.100000000000001" customHeight="1" x14ac:dyDescent="0.25">
      <c r="A7368" s="6" t="s">
        <v>1326</v>
      </c>
      <c r="B7368" s="6" t="s">
        <v>7125</v>
      </c>
      <c r="J7368" s="8">
        <v>294466515</v>
      </c>
    </row>
    <row r="7369" spans="1:10" ht="20.100000000000001" customHeight="1" x14ac:dyDescent="0.25">
      <c r="A7369" s="5" t="s">
        <v>1326</v>
      </c>
      <c r="C7369" s="11" t="s">
        <v>16</v>
      </c>
      <c r="D7369" s="11" t="s">
        <v>4902</v>
      </c>
      <c r="E7369" s="11" t="s">
        <v>4974</v>
      </c>
      <c r="F7369" s="11" t="s">
        <v>1881</v>
      </c>
      <c r="G7369" s="131" t="s">
        <v>21</v>
      </c>
      <c r="H7369" s="131"/>
      <c r="J7369" s="7">
        <v>294466515</v>
      </c>
    </row>
    <row r="7370" spans="1:10" ht="45" customHeight="1" x14ac:dyDescent="0.25">
      <c r="G7370" s="131" t="s">
        <v>4801</v>
      </c>
      <c r="H7370" s="131"/>
    </row>
    <row r="7371" spans="1:10" ht="20.100000000000001" customHeight="1" x14ac:dyDescent="0.25">
      <c r="G7371" s="131" t="s">
        <v>2101</v>
      </c>
      <c r="H7371" s="131"/>
    </row>
    <row r="7372" spans="1:10" ht="20.100000000000001" customHeight="1" x14ac:dyDescent="0.25">
      <c r="A7372" s="6" t="s">
        <v>1344</v>
      </c>
      <c r="B7372" s="6" t="s">
        <v>1345</v>
      </c>
      <c r="J7372" s="10">
        <v>6861726127</v>
      </c>
    </row>
    <row r="7373" spans="1:10" ht="20.100000000000001" customHeight="1" x14ac:dyDescent="0.25">
      <c r="A7373" s="6" t="s">
        <v>1231</v>
      </c>
      <c r="B7373" s="6" t="s">
        <v>3252</v>
      </c>
      <c r="J7373" s="9">
        <v>859401720</v>
      </c>
    </row>
    <row r="7374" spans="1:10" ht="20.100000000000001" customHeight="1" x14ac:dyDescent="0.25">
      <c r="A7374" s="5" t="s">
        <v>1351</v>
      </c>
      <c r="C7374" s="11" t="s">
        <v>16</v>
      </c>
      <c r="D7374" s="11" t="s">
        <v>4902</v>
      </c>
      <c r="E7374" s="11" t="s">
        <v>4974</v>
      </c>
      <c r="F7374" s="11" t="s">
        <v>12</v>
      </c>
      <c r="G7374" s="131" t="s">
        <v>31</v>
      </c>
      <c r="H7374" s="131"/>
      <c r="J7374" s="7">
        <v>859401720</v>
      </c>
    </row>
    <row r="7375" spans="1:10" ht="20.100000000000001" customHeight="1" x14ac:dyDescent="0.25">
      <c r="A7375" s="6" t="s">
        <v>1239</v>
      </c>
      <c r="B7375" s="6" t="s">
        <v>1360</v>
      </c>
      <c r="J7375" s="8">
        <v>497440972</v>
      </c>
    </row>
    <row r="7376" spans="1:10" ht="20.100000000000001" customHeight="1" x14ac:dyDescent="0.25">
      <c r="A7376" s="5" t="s">
        <v>1361</v>
      </c>
      <c r="C7376" s="11" t="s">
        <v>16</v>
      </c>
      <c r="D7376" s="11" t="s">
        <v>4902</v>
      </c>
      <c r="E7376" s="11" t="s">
        <v>4974</v>
      </c>
      <c r="F7376" s="11" t="s">
        <v>12</v>
      </c>
      <c r="G7376" s="131" t="s">
        <v>7127</v>
      </c>
      <c r="H7376" s="131"/>
      <c r="J7376" s="7">
        <v>86492655</v>
      </c>
    </row>
    <row r="7377" spans="1:10" ht="20.100000000000001" customHeight="1" x14ac:dyDescent="0.25">
      <c r="A7377" s="5" t="s">
        <v>1364</v>
      </c>
      <c r="C7377" s="11" t="s">
        <v>16</v>
      </c>
      <c r="D7377" s="11" t="s">
        <v>4902</v>
      </c>
      <c r="E7377" s="11" t="s">
        <v>4974</v>
      </c>
      <c r="F7377" s="11" t="s">
        <v>12</v>
      </c>
      <c r="G7377" s="131" t="s">
        <v>1365</v>
      </c>
      <c r="H7377" s="131"/>
      <c r="J7377" s="7">
        <v>195970988</v>
      </c>
    </row>
    <row r="7378" spans="1:10" ht="20.100000000000001" customHeight="1" x14ac:dyDescent="0.25">
      <c r="A7378" s="5" t="s">
        <v>1369</v>
      </c>
      <c r="C7378" s="11" t="s">
        <v>16</v>
      </c>
      <c r="D7378" s="11" t="s">
        <v>4902</v>
      </c>
      <c r="E7378" s="11" t="s">
        <v>4974</v>
      </c>
      <c r="F7378" s="11" t="s">
        <v>12</v>
      </c>
      <c r="G7378" s="131" t="s">
        <v>34</v>
      </c>
      <c r="H7378" s="131"/>
      <c r="J7378" s="7">
        <v>205114640</v>
      </c>
    </row>
    <row r="7379" spans="1:10" ht="20.100000000000001" customHeight="1" x14ac:dyDescent="0.25">
      <c r="A7379" s="5" t="s">
        <v>1371</v>
      </c>
      <c r="C7379" s="11" t="s">
        <v>16</v>
      </c>
      <c r="D7379" s="11" t="s">
        <v>4902</v>
      </c>
      <c r="E7379" s="11" t="s">
        <v>4974</v>
      </c>
      <c r="F7379" s="11" t="s">
        <v>12</v>
      </c>
      <c r="G7379" s="131" t="s">
        <v>7128</v>
      </c>
      <c r="H7379" s="131"/>
      <c r="J7379" s="7">
        <v>9862689</v>
      </c>
    </row>
    <row r="7380" spans="1:10" ht="30" customHeight="1" x14ac:dyDescent="0.25">
      <c r="G7380" s="131" t="s">
        <v>6028</v>
      </c>
      <c r="H7380" s="131"/>
    </row>
    <row r="7381" spans="1:10" ht="20.100000000000001" customHeight="1" x14ac:dyDescent="0.25">
      <c r="A7381" s="6" t="s">
        <v>1249</v>
      </c>
      <c r="B7381" s="6" t="s">
        <v>1373</v>
      </c>
      <c r="J7381" s="8">
        <v>209109681</v>
      </c>
    </row>
    <row r="7382" spans="1:10" ht="20.100000000000001" customHeight="1" x14ac:dyDescent="0.25">
      <c r="A7382" s="5" t="s">
        <v>1376</v>
      </c>
      <c r="C7382" s="11" t="s">
        <v>16</v>
      </c>
      <c r="D7382" s="11" t="s">
        <v>4902</v>
      </c>
      <c r="E7382" s="11" t="s">
        <v>4974</v>
      </c>
      <c r="F7382" s="11" t="s">
        <v>12</v>
      </c>
      <c r="G7382" s="131" t="s">
        <v>3480</v>
      </c>
      <c r="H7382" s="131"/>
      <c r="J7382" s="7">
        <v>5000000</v>
      </c>
    </row>
    <row r="7383" spans="1:10" ht="20.100000000000001" customHeight="1" x14ac:dyDescent="0.25">
      <c r="A7383" s="5" t="s">
        <v>1378</v>
      </c>
      <c r="C7383" s="11" t="s">
        <v>16</v>
      </c>
      <c r="D7383" s="11" t="s">
        <v>4902</v>
      </c>
      <c r="E7383" s="11" t="s">
        <v>4974</v>
      </c>
      <c r="F7383" s="11" t="s">
        <v>12</v>
      </c>
      <c r="G7383" s="131" t="s">
        <v>106</v>
      </c>
      <c r="H7383" s="131"/>
      <c r="J7383" s="7">
        <v>396527</v>
      </c>
    </row>
    <row r="7384" spans="1:10" ht="20.100000000000001" customHeight="1" x14ac:dyDescent="0.25">
      <c r="A7384" s="5" t="s">
        <v>1380</v>
      </c>
      <c r="C7384" s="11" t="s">
        <v>16</v>
      </c>
      <c r="D7384" s="11" t="s">
        <v>4902</v>
      </c>
      <c r="E7384" s="11" t="s">
        <v>4974</v>
      </c>
      <c r="F7384" s="11" t="s">
        <v>12</v>
      </c>
      <c r="G7384" s="131" t="s">
        <v>1381</v>
      </c>
      <c r="H7384" s="131"/>
      <c r="J7384" s="7">
        <v>2745250</v>
      </c>
    </row>
    <row r="7385" spans="1:10" ht="20.100000000000001" customHeight="1" x14ac:dyDescent="0.25">
      <c r="A7385" s="5" t="s">
        <v>1384</v>
      </c>
      <c r="C7385" s="11" t="s">
        <v>16</v>
      </c>
      <c r="D7385" s="11" t="s">
        <v>4902</v>
      </c>
      <c r="E7385" s="11" t="s">
        <v>4974</v>
      </c>
      <c r="F7385" s="11" t="s">
        <v>12</v>
      </c>
      <c r="G7385" s="131" t="s">
        <v>35</v>
      </c>
      <c r="H7385" s="131"/>
      <c r="J7385" s="7">
        <v>200000000</v>
      </c>
    </row>
    <row r="7386" spans="1:10" ht="30" customHeight="1" x14ac:dyDescent="0.25">
      <c r="A7386" s="5" t="s">
        <v>1388</v>
      </c>
      <c r="C7386" s="11" t="s">
        <v>16</v>
      </c>
      <c r="D7386" s="11" t="s">
        <v>4902</v>
      </c>
      <c r="E7386" s="11" t="s">
        <v>4974</v>
      </c>
      <c r="F7386" s="11" t="s">
        <v>12</v>
      </c>
      <c r="G7386" s="131" t="s">
        <v>1389</v>
      </c>
      <c r="H7386" s="131"/>
      <c r="J7386" s="7">
        <v>967904</v>
      </c>
    </row>
    <row r="7387" spans="1:10" ht="75" customHeight="1" x14ac:dyDescent="0.25">
      <c r="G7387" s="131" t="s">
        <v>6029</v>
      </c>
      <c r="H7387" s="131"/>
    </row>
    <row r="7388" spans="1:10" ht="20.100000000000001" customHeight="1" x14ac:dyDescent="0.25">
      <c r="A7388" s="6" t="s">
        <v>1393</v>
      </c>
      <c r="B7388" s="6" t="s">
        <v>1394</v>
      </c>
      <c r="J7388" s="8">
        <v>1570664066</v>
      </c>
    </row>
    <row r="7389" spans="1:10" ht="20.100000000000001" customHeight="1" x14ac:dyDescent="0.25">
      <c r="A7389" s="5" t="s">
        <v>1396</v>
      </c>
      <c r="C7389" s="11" t="s">
        <v>16</v>
      </c>
      <c r="D7389" s="11" t="s">
        <v>4902</v>
      </c>
      <c r="E7389" s="11" t="s">
        <v>4974</v>
      </c>
      <c r="F7389" s="11" t="s">
        <v>12</v>
      </c>
      <c r="G7389" s="131" t="s">
        <v>1397</v>
      </c>
      <c r="H7389" s="131"/>
      <c r="J7389" s="7">
        <v>291000</v>
      </c>
    </row>
    <row r="7390" spans="1:10" ht="45" customHeight="1" x14ac:dyDescent="0.25">
      <c r="G7390" s="131" t="s">
        <v>6030</v>
      </c>
      <c r="H7390" s="131"/>
    </row>
    <row r="7391" spans="1:10" ht="20.100000000000001" customHeight="1" x14ac:dyDescent="0.25">
      <c r="A7391" s="5" t="s">
        <v>1402</v>
      </c>
      <c r="C7391" s="11" t="s">
        <v>16</v>
      </c>
      <c r="D7391" s="11" t="s">
        <v>4902</v>
      </c>
      <c r="E7391" s="11" t="s">
        <v>4974</v>
      </c>
      <c r="F7391" s="11" t="s">
        <v>12</v>
      </c>
      <c r="G7391" s="131" t="s">
        <v>1403</v>
      </c>
      <c r="H7391" s="131"/>
      <c r="J7391" s="7">
        <v>947400000</v>
      </c>
    </row>
    <row r="7392" spans="1:10" ht="75" customHeight="1" x14ac:dyDescent="0.25">
      <c r="G7392" s="131" t="s">
        <v>7272</v>
      </c>
      <c r="H7392" s="131"/>
    </row>
    <row r="7393" spans="1:10" ht="20.100000000000001" customHeight="1" x14ac:dyDescent="0.25">
      <c r="A7393" s="5" t="s">
        <v>1411</v>
      </c>
      <c r="C7393" s="11" t="s">
        <v>16</v>
      </c>
      <c r="D7393" s="11" t="s">
        <v>4902</v>
      </c>
      <c r="E7393" s="11" t="s">
        <v>4974</v>
      </c>
      <c r="F7393" s="11" t="s">
        <v>12</v>
      </c>
      <c r="G7393" s="131" t="s">
        <v>3478</v>
      </c>
      <c r="H7393" s="131"/>
      <c r="J7393" s="7">
        <v>563149220</v>
      </c>
    </row>
    <row r="7394" spans="1:10" ht="75" customHeight="1" x14ac:dyDescent="0.25">
      <c r="G7394" s="131" t="s">
        <v>7273</v>
      </c>
      <c r="H7394" s="131"/>
    </row>
    <row r="7395" spans="1:10" ht="20.100000000000001" customHeight="1" x14ac:dyDescent="0.25">
      <c r="A7395" s="5" t="s">
        <v>1413</v>
      </c>
      <c r="C7395" s="11" t="s">
        <v>16</v>
      </c>
      <c r="D7395" s="11" t="s">
        <v>4902</v>
      </c>
      <c r="E7395" s="11" t="s">
        <v>4974</v>
      </c>
      <c r="F7395" s="11" t="s">
        <v>12</v>
      </c>
      <c r="G7395" s="131" t="s">
        <v>1414</v>
      </c>
      <c r="H7395" s="131"/>
      <c r="J7395" s="7">
        <v>59823846</v>
      </c>
    </row>
    <row r="7396" spans="1:10" ht="75" customHeight="1" x14ac:dyDescent="0.25">
      <c r="G7396" s="131" t="s">
        <v>7274</v>
      </c>
      <c r="H7396" s="131"/>
    </row>
    <row r="7397" spans="1:10" ht="20.100000000000001" customHeight="1" x14ac:dyDescent="0.25">
      <c r="A7397" s="6" t="s">
        <v>1416</v>
      </c>
      <c r="B7397" s="6" t="s">
        <v>1417</v>
      </c>
      <c r="J7397" s="8">
        <v>797337704</v>
      </c>
    </row>
    <row r="7398" spans="1:10" ht="20.100000000000001" customHeight="1" x14ac:dyDescent="0.25">
      <c r="A7398" s="5" t="s">
        <v>1419</v>
      </c>
      <c r="C7398" s="11" t="s">
        <v>16</v>
      </c>
      <c r="D7398" s="11" t="s">
        <v>4902</v>
      </c>
      <c r="E7398" s="11" t="s">
        <v>4974</v>
      </c>
      <c r="F7398" s="11" t="s">
        <v>12</v>
      </c>
      <c r="G7398" s="131" t="s">
        <v>1420</v>
      </c>
      <c r="H7398" s="131"/>
      <c r="J7398" s="7">
        <v>45653132</v>
      </c>
    </row>
    <row r="7399" spans="1:10" ht="20.100000000000001" customHeight="1" x14ac:dyDescent="0.25">
      <c r="A7399" s="5" t="s">
        <v>1422</v>
      </c>
      <c r="C7399" s="11" t="s">
        <v>16</v>
      </c>
      <c r="D7399" s="11" t="s">
        <v>4902</v>
      </c>
      <c r="E7399" s="11" t="s">
        <v>4974</v>
      </c>
      <c r="F7399" s="11" t="s">
        <v>12</v>
      </c>
      <c r="G7399" s="131" t="s">
        <v>1423</v>
      </c>
      <c r="H7399" s="131"/>
      <c r="J7399" s="7">
        <v>751684572</v>
      </c>
    </row>
    <row r="7400" spans="1:10" ht="20.100000000000001" customHeight="1" x14ac:dyDescent="0.25">
      <c r="A7400" s="6" t="s">
        <v>1429</v>
      </c>
      <c r="B7400" s="6" t="s">
        <v>1430</v>
      </c>
      <c r="J7400" s="8">
        <v>800000000</v>
      </c>
    </row>
    <row r="7401" spans="1:10" ht="20.100000000000001" customHeight="1" x14ac:dyDescent="0.25">
      <c r="A7401" s="5" t="s">
        <v>1432</v>
      </c>
      <c r="C7401" s="11" t="s">
        <v>16</v>
      </c>
      <c r="D7401" s="11" t="s">
        <v>4902</v>
      </c>
      <c r="E7401" s="11" t="s">
        <v>4974</v>
      </c>
      <c r="F7401" s="11" t="s">
        <v>12</v>
      </c>
      <c r="G7401" s="131" t="s">
        <v>7130</v>
      </c>
      <c r="H7401" s="131"/>
      <c r="J7401" s="7">
        <v>800000000</v>
      </c>
    </row>
    <row r="7402" spans="1:10" ht="20.100000000000001" customHeight="1" x14ac:dyDescent="0.25">
      <c r="A7402" s="6" t="s">
        <v>1439</v>
      </c>
      <c r="B7402" s="6" t="s">
        <v>1440</v>
      </c>
      <c r="J7402" s="8">
        <v>12113000</v>
      </c>
    </row>
    <row r="7403" spans="1:10" ht="20.100000000000001" customHeight="1" x14ac:dyDescent="0.25">
      <c r="A7403" s="5" t="s">
        <v>1441</v>
      </c>
      <c r="C7403" s="11" t="s">
        <v>16</v>
      </c>
      <c r="D7403" s="11" t="s">
        <v>4902</v>
      </c>
      <c r="E7403" s="11" t="s">
        <v>4974</v>
      </c>
      <c r="F7403" s="11" t="s">
        <v>12</v>
      </c>
      <c r="G7403" s="131" t="s">
        <v>1442</v>
      </c>
      <c r="H7403" s="131"/>
      <c r="J7403" s="7">
        <v>10263000</v>
      </c>
    </row>
    <row r="7404" spans="1:10" ht="75" customHeight="1" x14ac:dyDescent="0.25">
      <c r="G7404" s="131" t="s">
        <v>7275</v>
      </c>
      <c r="H7404" s="131"/>
    </row>
    <row r="7405" spans="1:10" ht="20.100000000000001" customHeight="1" x14ac:dyDescent="0.25">
      <c r="A7405" s="5" t="s">
        <v>1444</v>
      </c>
      <c r="C7405" s="11" t="s">
        <v>16</v>
      </c>
      <c r="D7405" s="11" t="s">
        <v>4902</v>
      </c>
      <c r="E7405" s="11" t="s">
        <v>4974</v>
      </c>
      <c r="F7405" s="11" t="s">
        <v>12</v>
      </c>
      <c r="G7405" s="131" t="s">
        <v>3481</v>
      </c>
      <c r="H7405" s="131"/>
      <c r="J7405" s="7">
        <v>1850000</v>
      </c>
    </row>
    <row r="7406" spans="1:10" ht="60" customHeight="1" x14ac:dyDescent="0.25">
      <c r="G7406" s="131" t="s">
        <v>6035</v>
      </c>
      <c r="H7406" s="131"/>
    </row>
    <row r="7407" spans="1:10" ht="20.100000000000001" customHeight="1" x14ac:dyDescent="0.25">
      <c r="A7407" s="6" t="s">
        <v>1449</v>
      </c>
      <c r="B7407" s="6" t="s">
        <v>1450</v>
      </c>
      <c r="J7407" s="8">
        <v>2113358984</v>
      </c>
    </row>
    <row r="7408" spans="1:10" ht="20.100000000000001" customHeight="1" x14ac:dyDescent="0.25">
      <c r="A7408" s="5" t="s">
        <v>1455</v>
      </c>
      <c r="C7408" s="11" t="s">
        <v>16</v>
      </c>
      <c r="D7408" s="11" t="s">
        <v>4902</v>
      </c>
      <c r="E7408" s="11" t="s">
        <v>4974</v>
      </c>
      <c r="F7408" s="11" t="s">
        <v>12</v>
      </c>
      <c r="G7408" s="131" t="s">
        <v>1456</v>
      </c>
      <c r="H7408" s="131"/>
      <c r="J7408" s="7">
        <v>264000000</v>
      </c>
    </row>
    <row r="7409" spans="1:10" ht="30" customHeight="1" x14ac:dyDescent="0.25">
      <c r="A7409" s="5" t="s">
        <v>1460</v>
      </c>
      <c r="C7409" s="11" t="s">
        <v>16</v>
      </c>
      <c r="D7409" s="11" t="s">
        <v>4902</v>
      </c>
      <c r="E7409" s="11" t="s">
        <v>4974</v>
      </c>
      <c r="F7409" s="11" t="s">
        <v>12</v>
      </c>
      <c r="G7409" s="131" t="s">
        <v>1461</v>
      </c>
      <c r="H7409" s="131"/>
      <c r="J7409" s="7">
        <v>1700000000</v>
      </c>
    </row>
    <row r="7410" spans="1:10" ht="20.100000000000001" customHeight="1" x14ac:dyDescent="0.25">
      <c r="A7410" s="5" t="s">
        <v>1463</v>
      </c>
      <c r="C7410" s="11" t="s">
        <v>16</v>
      </c>
      <c r="D7410" s="11" t="s">
        <v>4902</v>
      </c>
      <c r="E7410" s="11" t="s">
        <v>4974</v>
      </c>
      <c r="F7410" s="11" t="s">
        <v>12</v>
      </c>
      <c r="G7410" s="131" t="s">
        <v>1464</v>
      </c>
      <c r="H7410" s="131"/>
      <c r="J7410" s="7">
        <v>122898186</v>
      </c>
    </row>
    <row r="7411" spans="1:10" ht="20.100000000000001" customHeight="1" x14ac:dyDescent="0.25">
      <c r="A7411" s="5" t="s">
        <v>1466</v>
      </c>
      <c r="C7411" s="11" t="s">
        <v>16</v>
      </c>
      <c r="D7411" s="11" t="s">
        <v>4902</v>
      </c>
      <c r="E7411" s="11" t="s">
        <v>4974</v>
      </c>
      <c r="F7411" s="11" t="s">
        <v>12</v>
      </c>
      <c r="G7411" s="131" t="s">
        <v>1467</v>
      </c>
      <c r="H7411" s="131"/>
      <c r="J7411" s="7">
        <v>350000</v>
      </c>
    </row>
    <row r="7412" spans="1:10" ht="30" customHeight="1" x14ac:dyDescent="0.25">
      <c r="A7412" s="5" t="s">
        <v>1469</v>
      </c>
      <c r="C7412" s="11" t="s">
        <v>16</v>
      </c>
      <c r="D7412" s="11" t="s">
        <v>4902</v>
      </c>
      <c r="E7412" s="11" t="s">
        <v>4974</v>
      </c>
      <c r="F7412" s="11" t="s">
        <v>12</v>
      </c>
      <c r="G7412" s="131" t="s">
        <v>7132</v>
      </c>
      <c r="H7412" s="131"/>
      <c r="J7412" s="7">
        <v>13249432</v>
      </c>
    </row>
    <row r="7413" spans="1:10" ht="30" customHeight="1" x14ac:dyDescent="0.25">
      <c r="A7413" s="5" t="s">
        <v>1471</v>
      </c>
      <c r="C7413" s="11" t="s">
        <v>16</v>
      </c>
      <c r="D7413" s="11" t="s">
        <v>4902</v>
      </c>
      <c r="E7413" s="11" t="s">
        <v>4974</v>
      </c>
      <c r="F7413" s="11" t="s">
        <v>12</v>
      </c>
      <c r="G7413" s="131" t="s">
        <v>7133</v>
      </c>
      <c r="H7413" s="131"/>
      <c r="J7413" s="7">
        <v>2535000</v>
      </c>
    </row>
    <row r="7414" spans="1:10" ht="20.100000000000001" customHeight="1" x14ac:dyDescent="0.25">
      <c r="A7414" s="5" t="s">
        <v>1473</v>
      </c>
      <c r="C7414" s="11" t="s">
        <v>16</v>
      </c>
      <c r="D7414" s="11" t="s">
        <v>4902</v>
      </c>
      <c r="E7414" s="11" t="s">
        <v>4974</v>
      </c>
      <c r="F7414" s="11" t="s">
        <v>12</v>
      </c>
      <c r="G7414" s="131" t="s">
        <v>1474</v>
      </c>
      <c r="H7414" s="131"/>
      <c r="J7414" s="7">
        <v>10326366</v>
      </c>
    </row>
    <row r="7415" spans="1:10" ht="20.100000000000001" customHeight="1" x14ac:dyDescent="0.25">
      <c r="A7415" s="6" t="s">
        <v>1490</v>
      </c>
      <c r="B7415" s="6" t="s">
        <v>1491</v>
      </c>
      <c r="J7415" s="8">
        <v>2300000</v>
      </c>
    </row>
    <row r="7416" spans="1:10" ht="20.100000000000001" customHeight="1" x14ac:dyDescent="0.25">
      <c r="A7416" s="5" t="s">
        <v>1506</v>
      </c>
      <c r="C7416" s="11" t="s">
        <v>16</v>
      </c>
      <c r="D7416" s="11" t="s">
        <v>4902</v>
      </c>
      <c r="E7416" s="11" t="s">
        <v>4974</v>
      </c>
      <c r="F7416" s="11" t="s">
        <v>12</v>
      </c>
      <c r="G7416" s="131" t="s">
        <v>403</v>
      </c>
      <c r="H7416" s="131"/>
      <c r="J7416" s="7">
        <v>2300000</v>
      </c>
    </row>
    <row r="7417" spans="1:10" ht="60" customHeight="1" x14ac:dyDescent="0.25">
      <c r="G7417" s="131" t="s">
        <v>6036</v>
      </c>
      <c r="H7417" s="131"/>
    </row>
    <row r="7418" spans="1:10" ht="20.100000000000001" customHeight="1" x14ac:dyDescent="0.25">
      <c r="A7418" s="6" t="s">
        <v>1508</v>
      </c>
      <c r="B7418" s="6" t="s">
        <v>1509</v>
      </c>
      <c r="J7418" s="10">
        <v>5802403418</v>
      </c>
    </row>
    <row r="7419" spans="1:10" ht="20.100000000000001" customHeight="1" x14ac:dyDescent="0.25">
      <c r="A7419" s="6" t="s">
        <v>1256</v>
      </c>
      <c r="B7419" s="6" t="s">
        <v>1511</v>
      </c>
      <c r="J7419" s="9">
        <v>1637214467</v>
      </c>
    </row>
    <row r="7420" spans="1:10" ht="20.100000000000001" customHeight="1" x14ac:dyDescent="0.25">
      <c r="A7420" s="5" t="s">
        <v>1513</v>
      </c>
      <c r="C7420" s="11" t="s">
        <v>16</v>
      </c>
      <c r="D7420" s="11" t="s">
        <v>4902</v>
      </c>
      <c r="E7420" s="11" t="s">
        <v>4974</v>
      </c>
      <c r="F7420" s="11" t="s">
        <v>12</v>
      </c>
      <c r="G7420" s="131" t="s">
        <v>45</v>
      </c>
      <c r="H7420" s="131"/>
      <c r="J7420" s="7">
        <v>1613963730</v>
      </c>
    </row>
    <row r="7421" spans="1:10" ht="20.100000000000001" customHeight="1" x14ac:dyDescent="0.25">
      <c r="A7421" s="5" t="s">
        <v>1514</v>
      </c>
      <c r="C7421" s="11" t="s">
        <v>16</v>
      </c>
      <c r="D7421" s="11" t="s">
        <v>4902</v>
      </c>
      <c r="E7421" s="11" t="s">
        <v>4974</v>
      </c>
      <c r="F7421" s="11" t="s">
        <v>12</v>
      </c>
      <c r="G7421" s="131" t="s">
        <v>1515</v>
      </c>
      <c r="H7421" s="131"/>
      <c r="J7421" s="7">
        <v>4462756</v>
      </c>
    </row>
    <row r="7422" spans="1:10" ht="20.100000000000001" customHeight="1" x14ac:dyDescent="0.25">
      <c r="A7422" s="5" t="s">
        <v>1518</v>
      </c>
      <c r="C7422" s="11" t="s">
        <v>16</v>
      </c>
      <c r="D7422" s="11" t="s">
        <v>4902</v>
      </c>
      <c r="E7422" s="11" t="s">
        <v>4974</v>
      </c>
      <c r="F7422" s="11" t="s">
        <v>12</v>
      </c>
      <c r="G7422" s="131" t="s">
        <v>7135</v>
      </c>
      <c r="H7422" s="131"/>
      <c r="J7422" s="7">
        <v>13580611</v>
      </c>
    </row>
    <row r="7423" spans="1:10" ht="20.100000000000001" customHeight="1" x14ac:dyDescent="0.25">
      <c r="A7423" s="5" t="s">
        <v>1520</v>
      </c>
      <c r="C7423" s="11" t="s">
        <v>16</v>
      </c>
      <c r="D7423" s="11" t="s">
        <v>4902</v>
      </c>
      <c r="E7423" s="11" t="s">
        <v>4974</v>
      </c>
      <c r="F7423" s="11" t="s">
        <v>12</v>
      </c>
      <c r="G7423" s="131" t="s">
        <v>1521</v>
      </c>
      <c r="H7423" s="131"/>
      <c r="J7423" s="7">
        <v>5207370</v>
      </c>
    </row>
    <row r="7424" spans="1:10" ht="20.100000000000001" customHeight="1" x14ac:dyDescent="0.25">
      <c r="A7424" s="6" t="s">
        <v>1292</v>
      </c>
      <c r="B7424" s="6" t="s">
        <v>1535</v>
      </c>
      <c r="J7424" s="8">
        <v>3500412980</v>
      </c>
    </row>
    <row r="7425" spans="1:10" ht="20.100000000000001" customHeight="1" x14ac:dyDescent="0.25">
      <c r="A7425" s="5" t="s">
        <v>1536</v>
      </c>
      <c r="C7425" s="11" t="s">
        <v>16</v>
      </c>
      <c r="D7425" s="11" t="s">
        <v>4902</v>
      </c>
      <c r="E7425" s="11" t="s">
        <v>4974</v>
      </c>
      <c r="F7425" s="11" t="s">
        <v>12</v>
      </c>
      <c r="G7425" s="131" t="s">
        <v>1537</v>
      </c>
      <c r="H7425" s="131"/>
      <c r="J7425" s="7">
        <v>4294977</v>
      </c>
    </row>
    <row r="7426" spans="1:10" ht="20.100000000000001" customHeight="1" x14ac:dyDescent="0.25">
      <c r="A7426" s="5" t="s">
        <v>1539</v>
      </c>
      <c r="C7426" s="11" t="s">
        <v>16</v>
      </c>
      <c r="D7426" s="11" t="s">
        <v>4902</v>
      </c>
      <c r="E7426" s="11" t="s">
        <v>4974</v>
      </c>
      <c r="F7426" s="11" t="s">
        <v>12</v>
      </c>
      <c r="G7426" s="131" t="s">
        <v>1540</v>
      </c>
      <c r="H7426" s="131"/>
      <c r="J7426" s="7">
        <v>3490952303</v>
      </c>
    </row>
    <row r="7427" spans="1:10" ht="30" customHeight="1" x14ac:dyDescent="0.25">
      <c r="A7427" s="5" t="s">
        <v>1544</v>
      </c>
      <c r="C7427" s="11" t="s">
        <v>16</v>
      </c>
      <c r="D7427" s="11" t="s">
        <v>4902</v>
      </c>
      <c r="E7427" s="11" t="s">
        <v>4974</v>
      </c>
      <c r="F7427" s="11" t="s">
        <v>12</v>
      </c>
      <c r="G7427" s="131" t="s">
        <v>1545</v>
      </c>
      <c r="H7427" s="131"/>
      <c r="J7427" s="7">
        <v>3876767</v>
      </c>
    </row>
    <row r="7428" spans="1:10" ht="20.100000000000001" customHeight="1" x14ac:dyDescent="0.25">
      <c r="A7428" s="5" t="s">
        <v>1549</v>
      </c>
      <c r="C7428" s="11" t="s">
        <v>16</v>
      </c>
      <c r="D7428" s="11" t="s">
        <v>4902</v>
      </c>
      <c r="E7428" s="11" t="s">
        <v>4974</v>
      </c>
      <c r="F7428" s="11" t="s">
        <v>12</v>
      </c>
      <c r="G7428" s="131" t="s">
        <v>1550</v>
      </c>
      <c r="H7428" s="131"/>
      <c r="J7428" s="7">
        <v>854355</v>
      </c>
    </row>
    <row r="7429" spans="1:10" ht="30" customHeight="1" x14ac:dyDescent="0.25">
      <c r="A7429" s="5" t="s">
        <v>1551</v>
      </c>
      <c r="C7429" s="11" t="s">
        <v>16</v>
      </c>
      <c r="D7429" s="11" t="s">
        <v>4902</v>
      </c>
      <c r="E7429" s="11" t="s">
        <v>4974</v>
      </c>
      <c r="F7429" s="11" t="s">
        <v>12</v>
      </c>
      <c r="G7429" s="131" t="s">
        <v>7136</v>
      </c>
      <c r="H7429" s="131"/>
      <c r="J7429" s="7">
        <v>434578</v>
      </c>
    </row>
    <row r="7430" spans="1:10" ht="20.100000000000001" customHeight="1" x14ac:dyDescent="0.25">
      <c r="A7430" s="6" t="s">
        <v>1318</v>
      </c>
      <c r="B7430" s="6" t="s">
        <v>1553</v>
      </c>
      <c r="J7430" s="8">
        <v>524094761</v>
      </c>
    </row>
    <row r="7431" spans="1:10" ht="20.100000000000001" customHeight="1" x14ac:dyDescent="0.25">
      <c r="A7431" s="5" t="s">
        <v>1555</v>
      </c>
      <c r="C7431" s="11" t="s">
        <v>16</v>
      </c>
      <c r="D7431" s="11" t="s">
        <v>4902</v>
      </c>
      <c r="E7431" s="11" t="s">
        <v>4974</v>
      </c>
      <c r="F7431" s="11" t="s">
        <v>12</v>
      </c>
      <c r="G7431" s="131" t="s">
        <v>50</v>
      </c>
      <c r="H7431" s="131"/>
      <c r="J7431" s="7">
        <v>14473764</v>
      </c>
    </row>
    <row r="7432" spans="1:10" ht="20.100000000000001" customHeight="1" x14ac:dyDescent="0.25">
      <c r="A7432" s="5" t="s">
        <v>1557</v>
      </c>
      <c r="C7432" s="11" t="s">
        <v>16</v>
      </c>
      <c r="D7432" s="11" t="s">
        <v>4902</v>
      </c>
      <c r="E7432" s="11" t="s">
        <v>4974</v>
      </c>
      <c r="F7432" s="11" t="s">
        <v>12</v>
      </c>
      <c r="G7432" s="131" t="s">
        <v>51</v>
      </c>
      <c r="H7432" s="131"/>
      <c r="J7432" s="7">
        <v>509620997</v>
      </c>
    </row>
    <row r="7433" spans="1:10" ht="20.100000000000001" customHeight="1" x14ac:dyDescent="0.25">
      <c r="A7433" s="6" t="s">
        <v>1572</v>
      </c>
      <c r="B7433" s="6" t="s">
        <v>1573</v>
      </c>
      <c r="J7433" s="8">
        <v>140681210</v>
      </c>
    </row>
    <row r="7434" spans="1:10" ht="20.100000000000001" customHeight="1" x14ac:dyDescent="0.25">
      <c r="A7434" s="5" t="s">
        <v>1574</v>
      </c>
      <c r="C7434" s="11" t="s">
        <v>16</v>
      </c>
      <c r="D7434" s="11" t="s">
        <v>4902</v>
      </c>
      <c r="E7434" s="11" t="s">
        <v>4974</v>
      </c>
      <c r="F7434" s="11" t="s">
        <v>12</v>
      </c>
      <c r="G7434" s="131" t="s">
        <v>1575</v>
      </c>
      <c r="H7434" s="131"/>
      <c r="J7434" s="7">
        <v>10747352</v>
      </c>
    </row>
    <row r="7435" spans="1:10" ht="30" customHeight="1" x14ac:dyDescent="0.25">
      <c r="A7435" s="5" t="s">
        <v>1577</v>
      </c>
      <c r="C7435" s="11" t="s">
        <v>16</v>
      </c>
      <c r="D7435" s="11" t="s">
        <v>4902</v>
      </c>
      <c r="E7435" s="11" t="s">
        <v>4974</v>
      </c>
      <c r="F7435" s="11" t="s">
        <v>12</v>
      </c>
      <c r="G7435" s="131" t="s">
        <v>1578</v>
      </c>
      <c r="H7435" s="131"/>
      <c r="J7435" s="7">
        <v>65149</v>
      </c>
    </row>
    <row r="7436" spans="1:10" ht="20.100000000000001" customHeight="1" x14ac:dyDescent="0.25">
      <c r="A7436" s="5" t="s">
        <v>1580</v>
      </c>
      <c r="C7436" s="11" t="s">
        <v>16</v>
      </c>
      <c r="D7436" s="11" t="s">
        <v>4902</v>
      </c>
      <c r="E7436" s="11" t="s">
        <v>4974</v>
      </c>
      <c r="F7436" s="11" t="s">
        <v>12</v>
      </c>
      <c r="G7436" s="131" t="s">
        <v>1581</v>
      </c>
      <c r="H7436" s="131"/>
      <c r="J7436" s="7">
        <v>22043107</v>
      </c>
    </row>
    <row r="7437" spans="1:10" ht="20.100000000000001" customHeight="1" x14ac:dyDescent="0.25">
      <c r="A7437" s="5" t="s">
        <v>1582</v>
      </c>
      <c r="C7437" s="11" t="s">
        <v>16</v>
      </c>
      <c r="D7437" s="11" t="s">
        <v>4902</v>
      </c>
      <c r="E7437" s="11" t="s">
        <v>4974</v>
      </c>
      <c r="F7437" s="11" t="s">
        <v>12</v>
      </c>
      <c r="G7437" s="131" t="s">
        <v>52</v>
      </c>
      <c r="H7437" s="131"/>
      <c r="J7437" s="7">
        <v>56477886</v>
      </c>
    </row>
    <row r="7438" spans="1:10" ht="20.100000000000001" customHeight="1" x14ac:dyDescent="0.25">
      <c r="A7438" s="5" t="s">
        <v>1584</v>
      </c>
      <c r="C7438" s="11" t="s">
        <v>16</v>
      </c>
      <c r="D7438" s="11" t="s">
        <v>4902</v>
      </c>
      <c r="E7438" s="11" t="s">
        <v>4974</v>
      </c>
      <c r="F7438" s="11" t="s">
        <v>12</v>
      </c>
      <c r="G7438" s="131" t="s">
        <v>1585</v>
      </c>
      <c r="H7438" s="131"/>
      <c r="J7438" s="7">
        <v>11181774</v>
      </c>
    </row>
    <row r="7439" spans="1:10" ht="20.100000000000001" customHeight="1" x14ac:dyDescent="0.25">
      <c r="A7439" s="5" t="s">
        <v>1587</v>
      </c>
      <c r="C7439" s="11" t="s">
        <v>16</v>
      </c>
      <c r="D7439" s="11" t="s">
        <v>4902</v>
      </c>
      <c r="E7439" s="11" t="s">
        <v>4974</v>
      </c>
      <c r="F7439" s="11" t="s">
        <v>12</v>
      </c>
      <c r="G7439" s="131" t="s">
        <v>1588</v>
      </c>
      <c r="H7439" s="131"/>
      <c r="J7439" s="7">
        <v>32817969</v>
      </c>
    </row>
    <row r="7440" spans="1:10" ht="20.100000000000001" customHeight="1" x14ac:dyDescent="0.25">
      <c r="A7440" s="5" t="s">
        <v>1590</v>
      </c>
      <c r="C7440" s="11" t="s">
        <v>16</v>
      </c>
      <c r="D7440" s="11" t="s">
        <v>4902</v>
      </c>
      <c r="E7440" s="11" t="s">
        <v>4974</v>
      </c>
      <c r="F7440" s="11" t="s">
        <v>12</v>
      </c>
      <c r="G7440" s="131" t="s">
        <v>1591</v>
      </c>
      <c r="H7440" s="131"/>
      <c r="J7440" s="7">
        <v>803369</v>
      </c>
    </row>
    <row r="7441" spans="1:10" ht="20.100000000000001" customHeight="1" x14ac:dyDescent="0.25">
      <c r="A7441" s="5" t="s">
        <v>1593</v>
      </c>
      <c r="C7441" s="11" t="s">
        <v>16</v>
      </c>
      <c r="D7441" s="11" t="s">
        <v>4902</v>
      </c>
      <c r="E7441" s="11" t="s">
        <v>4974</v>
      </c>
      <c r="F7441" s="11" t="s">
        <v>12</v>
      </c>
      <c r="G7441" s="131" t="s">
        <v>1594</v>
      </c>
      <c r="H7441" s="131"/>
      <c r="J7441" s="7">
        <v>6544604</v>
      </c>
    </row>
    <row r="7442" spans="1:10" ht="20.100000000000001" customHeight="1" x14ac:dyDescent="0.25">
      <c r="A7442" s="6" t="s">
        <v>1714</v>
      </c>
      <c r="B7442" s="6" t="s">
        <v>1715</v>
      </c>
      <c r="J7442" s="10">
        <v>4624976528</v>
      </c>
    </row>
    <row r="7443" spans="1:10" ht="20.100000000000001" customHeight="1" x14ac:dyDescent="0.25">
      <c r="A7443" s="6" t="s">
        <v>1716</v>
      </c>
      <c r="B7443" s="6" t="s">
        <v>1717</v>
      </c>
      <c r="J7443" s="9">
        <v>3185971662</v>
      </c>
    </row>
    <row r="7444" spans="1:10" ht="20.100000000000001" customHeight="1" x14ac:dyDescent="0.25">
      <c r="A7444" s="5" t="s">
        <v>1718</v>
      </c>
      <c r="C7444" s="11" t="s">
        <v>16</v>
      </c>
      <c r="D7444" s="11" t="s">
        <v>53</v>
      </c>
      <c r="E7444" s="11" t="s">
        <v>4974</v>
      </c>
      <c r="F7444" s="11" t="s">
        <v>12</v>
      </c>
      <c r="G7444" s="131" t="s">
        <v>1719</v>
      </c>
      <c r="H7444" s="131"/>
      <c r="J7444" s="7">
        <v>2497348516</v>
      </c>
    </row>
    <row r="7445" spans="1:10" ht="20.100000000000001" customHeight="1" x14ac:dyDescent="0.25">
      <c r="A7445" s="5" t="s">
        <v>1720</v>
      </c>
      <c r="C7445" s="11" t="s">
        <v>16</v>
      </c>
      <c r="D7445" s="11" t="s">
        <v>53</v>
      </c>
      <c r="E7445" s="11" t="s">
        <v>4974</v>
      </c>
      <c r="F7445" s="11" t="s">
        <v>12</v>
      </c>
      <c r="G7445" s="131" t="s">
        <v>54</v>
      </c>
      <c r="H7445" s="131"/>
      <c r="J7445" s="7">
        <v>382400000</v>
      </c>
    </row>
    <row r="7446" spans="1:10" ht="20.100000000000001" customHeight="1" x14ac:dyDescent="0.25">
      <c r="A7446" s="5" t="s">
        <v>1721</v>
      </c>
      <c r="C7446" s="11" t="s">
        <v>16</v>
      </c>
      <c r="D7446" s="11" t="s">
        <v>53</v>
      </c>
      <c r="E7446" s="11" t="s">
        <v>4974</v>
      </c>
      <c r="F7446" s="11" t="s">
        <v>12</v>
      </c>
      <c r="G7446" s="131" t="s">
        <v>1722</v>
      </c>
      <c r="H7446" s="131"/>
      <c r="J7446" s="7">
        <v>155960171</v>
      </c>
    </row>
    <row r="7447" spans="1:10" ht="20.100000000000001" customHeight="1" x14ac:dyDescent="0.25">
      <c r="A7447" s="5" t="s">
        <v>1723</v>
      </c>
      <c r="C7447" s="11" t="s">
        <v>16</v>
      </c>
      <c r="D7447" s="11" t="s">
        <v>53</v>
      </c>
      <c r="E7447" s="11" t="s">
        <v>4974</v>
      </c>
      <c r="F7447" s="11" t="s">
        <v>12</v>
      </c>
      <c r="G7447" s="131" t="s">
        <v>55</v>
      </c>
      <c r="H7447" s="131"/>
      <c r="J7447" s="7">
        <v>23396726</v>
      </c>
    </row>
    <row r="7448" spans="1:10" ht="20.100000000000001" customHeight="1" x14ac:dyDescent="0.25">
      <c r="A7448" s="5" t="s">
        <v>1725</v>
      </c>
      <c r="C7448" s="11" t="s">
        <v>16</v>
      </c>
      <c r="D7448" s="11" t="s">
        <v>53</v>
      </c>
      <c r="E7448" s="11" t="s">
        <v>4974</v>
      </c>
      <c r="F7448" s="11" t="s">
        <v>12</v>
      </c>
      <c r="G7448" s="131" t="s">
        <v>1726</v>
      </c>
      <c r="H7448" s="131"/>
      <c r="J7448" s="7">
        <v>90631192</v>
      </c>
    </row>
    <row r="7449" spans="1:10" ht="20.100000000000001" customHeight="1" x14ac:dyDescent="0.25">
      <c r="A7449" s="5" t="s">
        <v>1727</v>
      </c>
      <c r="C7449" s="11" t="s">
        <v>16</v>
      </c>
      <c r="D7449" s="11" t="s">
        <v>53</v>
      </c>
      <c r="E7449" s="11" t="s">
        <v>4974</v>
      </c>
      <c r="F7449" s="11" t="s">
        <v>12</v>
      </c>
      <c r="G7449" s="131" t="s">
        <v>1728</v>
      </c>
      <c r="H7449" s="131"/>
      <c r="J7449" s="7">
        <v>100000</v>
      </c>
    </row>
    <row r="7450" spans="1:10" ht="20.100000000000001" customHeight="1" x14ac:dyDescent="0.25">
      <c r="A7450" s="5" t="s">
        <v>1729</v>
      </c>
      <c r="C7450" s="11" t="s">
        <v>16</v>
      </c>
      <c r="D7450" s="11" t="s">
        <v>53</v>
      </c>
      <c r="E7450" s="11" t="s">
        <v>4974</v>
      </c>
      <c r="F7450" s="11" t="s">
        <v>12</v>
      </c>
      <c r="G7450" s="131" t="s">
        <v>7147</v>
      </c>
      <c r="H7450" s="131"/>
      <c r="J7450" s="7">
        <v>36135057</v>
      </c>
    </row>
    <row r="7451" spans="1:10" ht="20.100000000000001" customHeight="1" x14ac:dyDescent="0.25">
      <c r="A7451" s="6" t="s">
        <v>1730</v>
      </c>
      <c r="B7451" s="6" t="s">
        <v>1731</v>
      </c>
      <c r="J7451" s="8">
        <v>1439004866</v>
      </c>
    </row>
    <row r="7452" spans="1:10" ht="20.100000000000001" customHeight="1" x14ac:dyDescent="0.25">
      <c r="A7452" s="5" t="s">
        <v>1733</v>
      </c>
      <c r="C7452" s="11" t="s">
        <v>16</v>
      </c>
      <c r="D7452" s="11" t="s">
        <v>4902</v>
      </c>
      <c r="E7452" s="11" t="s">
        <v>4974</v>
      </c>
      <c r="F7452" s="11" t="s">
        <v>12</v>
      </c>
      <c r="G7452" s="131" t="s">
        <v>1734</v>
      </c>
      <c r="H7452" s="131"/>
      <c r="J7452" s="7">
        <v>1439004866</v>
      </c>
    </row>
    <row r="7453" spans="1:10" ht="20.100000000000001" customHeight="1" x14ac:dyDescent="0.25">
      <c r="A7453" s="6" t="s">
        <v>1759</v>
      </c>
      <c r="B7453" s="6" t="s">
        <v>1760</v>
      </c>
      <c r="J7453" s="10">
        <v>8742900000</v>
      </c>
    </row>
    <row r="7454" spans="1:10" ht="20.100000000000001" customHeight="1" x14ac:dyDescent="0.25">
      <c r="A7454" s="6" t="s">
        <v>1761</v>
      </c>
      <c r="B7454" s="6" t="s">
        <v>1762</v>
      </c>
      <c r="J7454" s="12">
        <v>8285400000</v>
      </c>
    </row>
    <row r="7455" spans="1:10" ht="20.100000000000001" customHeight="1" x14ac:dyDescent="0.25">
      <c r="A7455" s="6" t="s">
        <v>1765</v>
      </c>
      <c r="B7455" s="6" t="s">
        <v>1766</v>
      </c>
      <c r="J7455" s="9">
        <v>8285400000</v>
      </c>
    </row>
    <row r="7456" spans="1:10" ht="20.100000000000001" customHeight="1" x14ac:dyDescent="0.25">
      <c r="A7456" s="5" t="s">
        <v>1765</v>
      </c>
      <c r="C7456" s="11" t="s">
        <v>9</v>
      </c>
      <c r="D7456" s="11" t="s">
        <v>41</v>
      </c>
      <c r="E7456" s="11" t="s">
        <v>4974</v>
      </c>
      <c r="F7456" s="11" t="s">
        <v>1499</v>
      </c>
      <c r="G7456" s="131" t="s">
        <v>561</v>
      </c>
      <c r="H7456" s="131"/>
      <c r="J7456" s="7">
        <v>7000000000</v>
      </c>
    </row>
    <row r="7457" spans="1:10" ht="75" customHeight="1" x14ac:dyDescent="0.25">
      <c r="G7457" s="131" t="s">
        <v>4975</v>
      </c>
      <c r="H7457" s="131"/>
    </row>
    <row r="7458" spans="1:10" ht="20.100000000000001" customHeight="1" x14ac:dyDescent="0.25">
      <c r="G7458" s="131" t="s">
        <v>4976</v>
      </c>
      <c r="H7458" s="131"/>
    </row>
    <row r="7459" spans="1:10" ht="20.100000000000001" customHeight="1" x14ac:dyDescent="0.25">
      <c r="A7459" s="5" t="s">
        <v>1765</v>
      </c>
      <c r="C7459" s="11" t="s">
        <v>9</v>
      </c>
      <c r="D7459" s="11" t="s">
        <v>41</v>
      </c>
      <c r="E7459" s="11" t="s">
        <v>4964</v>
      </c>
      <c r="F7459" s="11" t="s">
        <v>1560</v>
      </c>
      <c r="G7459" s="131" t="s">
        <v>563</v>
      </c>
      <c r="H7459" s="131"/>
      <c r="J7459" s="7">
        <v>1285400000</v>
      </c>
    </row>
    <row r="7460" spans="1:10" ht="60" customHeight="1" x14ac:dyDescent="0.25">
      <c r="G7460" s="131" t="s">
        <v>5470</v>
      </c>
      <c r="H7460" s="131"/>
    </row>
    <row r="7461" spans="1:10" ht="20.100000000000001" customHeight="1" x14ac:dyDescent="0.25">
      <c r="G7461" s="131" t="s">
        <v>5471</v>
      </c>
      <c r="H7461" s="131"/>
    </row>
    <row r="7462" spans="1:10" ht="20.100000000000001" customHeight="1" x14ac:dyDescent="0.25">
      <c r="A7462" s="6" t="s">
        <v>1778</v>
      </c>
      <c r="B7462" s="6" t="s">
        <v>1779</v>
      </c>
      <c r="J7462" s="8">
        <v>5000000</v>
      </c>
    </row>
    <row r="7463" spans="1:10" ht="20.100000000000001" customHeight="1" x14ac:dyDescent="0.25">
      <c r="A7463" s="5" t="s">
        <v>1780</v>
      </c>
      <c r="C7463" s="11" t="s">
        <v>9</v>
      </c>
      <c r="D7463" s="11" t="s">
        <v>59</v>
      </c>
      <c r="E7463" s="11" t="s">
        <v>4974</v>
      </c>
      <c r="F7463" s="11" t="s">
        <v>12</v>
      </c>
      <c r="G7463" s="131" t="s">
        <v>77</v>
      </c>
      <c r="H7463" s="131"/>
      <c r="J7463" s="7">
        <v>5000000</v>
      </c>
    </row>
    <row r="7464" spans="1:10" ht="20.100000000000001" customHeight="1" x14ac:dyDescent="0.25">
      <c r="A7464" s="6" t="s">
        <v>1784</v>
      </c>
      <c r="B7464" s="6" t="s">
        <v>1785</v>
      </c>
      <c r="J7464" s="8">
        <v>446000000</v>
      </c>
    </row>
    <row r="7465" spans="1:10" ht="20.100000000000001" customHeight="1" x14ac:dyDescent="0.25">
      <c r="A7465" s="5" t="s">
        <v>1786</v>
      </c>
      <c r="C7465" s="11" t="s">
        <v>9</v>
      </c>
      <c r="D7465" s="11" t="s">
        <v>59</v>
      </c>
      <c r="E7465" s="11" t="s">
        <v>4974</v>
      </c>
      <c r="F7465" s="11" t="s">
        <v>12</v>
      </c>
      <c r="G7465" s="131" t="s">
        <v>61</v>
      </c>
      <c r="H7465" s="131"/>
      <c r="J7465" s="7">
        <v>370000000</v>
      </c>
    </row>
    <row r="7466" spans="1:10" ht="20.100000000000001" customHeight="1" x14ac:dyDescent="0.25">
      <c r="A7466" s="5" t="s">
        <v>1792</v>
      </c>
      <c r="C7466" s="11" t="s">
        <v>9</v>
      </c>
      <c r="D7466" s="11" t="s">
        <v>59</v>
      </c>
      <c r="E7466" s="11" t="s">
        <v>4974</v>
      </c>
      <c r="F7466" s="11" t="s">
        <v>12</v>
      </c>
      <c r="G7466" s="131" t="s">
        <v>7156</v>
      </c>
      <c r="H7466" s="131"/>
      <c r="J7466" s="7">
        <v>76000000</v>
      </c>
    </row>
    <row r="7467" spans="1:10" ht="30" customHeight="1" x14ac:dyDescent="0.25">
      <c r="G7467" s="131" t="s">
        <v>6038</v>
      </c>
      <c r="H7467" s="131"/>
    </row>
    <row r="7468" spans="1:10" ht="20.100000000000001" customHeight="1" x14ac:dyDescent="0.25">
      <c r="A7468" s="6" t="s">
        <v>1803</v>
      </c>
      <c r="B7468" s="6" t="s">
        <v>3416</v>
      </c>
      <c r="J7468" s="8">
        <v>6500000</v>
      </c>
    </row>
    <row r="7469" spans="1:10" ht="20.100000000000001" customHeight="1" x14ac:dyDescent="0.25">
      <c r="A7469" s="5" t="s">
        <v>1805</v>
      </c>
      <c r="C7469" s="11" t="s">
        <v>9</v>
      </c>
      <c r="D7469" s="11" t="s">
        <v>59</v>
      </c>
      <c r="E7469" s="11" t="s">
        <v>4974</v>
      </c>
      <c r="F7469" s="11" t="s">
        <v>12</v>
      </c>
      <c r="G7469" s="131" t="s">
        <v>148</v>
      </c>
      <c r="H7469" s="131"/>
      <c r="J7469" s="7">
        <v>6500000</v>
      </c>
    </row>
    <row r="7470" spans="1:10" ht="45" customHeight="1" x14ac:dyDescent="0.25">
      <c r="G7470" s="131" t="s">
        <v>4368</v>
      </c>
      <c r="H7470" s="131"/>
    </row>
    <row r="7471" spans="1:10" ht="20.100000000000001" customHeight="1" x14ac:dyDescent="0.25">
      <c r="A7471" s="6" t="s">
        <v>1811</v>
      </c>
      <c r="B7471" s="6" t="s">
        <v>1812</v>
      </c>
      <c r="J7471" s="10">
        <v>324830082972</v>
      </c>
    </row>
    <row r="7472" spans="1:10" ht="20.100000000000001" customHeight="1" x14ac:dyDescent="0.25">
      <c r="A7472" s="6" t="s">
        <v>1813</v>
      </c>
      <c r="B7472" s="6" t="s">
        <v>3421</v>
      </c>
      <c r="J7472" s="12">
        <v>324830082972</v>
      </c>
    </row>
    <row r="7473" spans="1:10" ht="20.100000000000001" customHeight="1" x14ac:dyDescent="0.25">
      <c r="A7473" s="6" t="s">
        <v>1815</v>
      </c>
      <c r="B7473" s="6" t="s">
        <v>7160</v>
      </c>
      <c r="J7473" s="9">
        <v>210231300000</v>
      </c>
    </row>
    <row r="7474" spans="1:10" ht="20.100000000000001" customHeight="1" x14ac:dyDescent="0.25">
      <c r="A7474" s="5" t="s">
        <v>1815</v>
      </c>
      <c r="C7474" s="11" t="s">
        <v>16</v>
      </c>
      <c r="D7474" s="11" t="s">
        <v>4832</v>
      </c>
      <c r="E7474" s="11" t="s">
        <v>4974</v>
      </c>
      <c r="F7474" s="11" t="s">
        <v>1256</v>
      </c>
      <c r="G7474" s="131" t="s">
        <v>561</v>
      </c>
      <c r="H7474" s="131"/>
      <c r="J7474" s="7">
        <v>79750000000</v>
      </c>
    </row>
    <row r="7475" spans="1:10" ht="90" customHeight="1" x14ac:dyDescent="0.25">
      <c r="G7475" s="131" t="s">
        <v>4977</v>
      </c>
      <c r="H7475" s="131"/>
    </row>
    <row r="7476" spans="1:10" ht="20.100000000000001" customHeight="1" x14ac:dyDescent="0.25">
      <c r="G7476" s="131" t="s">
        <v>4976</v>
      </c>
      <c r="H7476" s="131"/>
    </row>
    <row r="7477" spans="1:10" ht="20.100000000000001" customHeight="1" x14ac:dyDescent="0.25">
      <c r="A7477" s="5" t="s">
        <v>1815</v>
      </c>
      <c r="C7477" s="11" t="s">
        <v>16</v>
      </c>
      <c r="D7477" s="11" t="s">
        <v>4832</v>
      </c>
      <c r="E7477" s="11" t="s">
        <v>4974</v>
      </c>
      <c r="F7477" s="11" t="s">
        <v>1292</v>
      </c>
      <c r="G7477" s="131" t="s">
        <v>561</v>
      </c>
      <c r="H7477" s="131"/>
      <c r="J7477" s="7">
        <v>102836300000</v>
      </c>
    </row>
    <row r="7478" spans="1:10" ht="75" customHeight="1" x14ac:dyDescent="0.25">
      <c r="G7478" s="131" t="s">
        <v>5472</v>
      </c>
      <c r="H7478" s="131"/>
    </row>
    <row r="7479" spans="1:10" ht="20.100000000000001" customHeight="1" x14ac:dyDescent="0.25">
      <c r="G7479" s="131" t="s">
        <v>4976</v>
      </c>
      <c r="H7479" s="131"/>
    </row>
    <row r="7480" spans="1:10" ht="20.100000000000001" customHeight="1" x14ac:dyDescent="0.25">
      <c r="A7480" s="5" t="s">
        <v>1815</v>
      </c>
      <c r="C7480" s="11" t="s">
        <v>16</v>
      </c>
      <c r="D7480" s="11" t="s">
        <v>4832</v>
      </c>
      <c r="E7480" s="11" t="s">
        <v>4974</v>
      </c>
      <c r="F7480" s="11" t="s">
        <v>1438</v>
      </c>
      <c r="G7480" s="131" t="s">
        <v>567</v>
      </c>
      <c r="H7480" s="131"/>
      <c r="J7480" s="7">
        <v>8730000000</v>
      </c>
    </row>
    <row r="7481" spans="1:10" ht="75" customHeight="1" x14ac:dyDescent="0.25">
      <c r="G7481" s="131" t="s">
        <v>7276</v>
      </c>
      <c r="H7481" s="131"/>
    </row>
    <row r="7482" spans="1:10" ht="20.100000000000001" customHeight="1" x14ac:dyDescent="0.25">
      <c r="G7482" s="131" t="s">
        <v>4976</v>
      </c>
      <c r="H7482" s="131"/>
    </row>
    <row r="7483" spans="1:10" ht="20.100000000000001" customHeight="1" x14ac:dyDescent="0.25">
      <c r="A7483" s="5" t="s">
        <v>1815</v>
      </c>
      <c r="C7483" s="11" t="s">
        <v>16</v>
      </c>
      <c r="D7483" s="11" t="s">
        <v>4832</v>
      </c>
      <c r="E7483" s="11" t="s">
        <v>4974</v>
      </c>
      <c r="F7483" s="11" t="s">
        <v>1534</v>
      </c>
      <c r="G7483" s="131" t="s">
        <v>561</v>
      </c>
      <c r="H7483" s="131"/>
      <c r="J7483" s="7">
        <v>1455000000</v>
      </c>
    </row>
    <row r="7484" spans="1:10" ht="75" customHeight="1" x14ac:dyDescent="0.25">
      <c r="G7484" s="131" t="s">
        <v>7277</v>
      </c>
      <c r="H7484" s="131"/>
    </row>
    <row r="7485" spans="1:10" ht="20.100000000000001" customHeight="1" x14ac:dyDescent="0.25">
      <c r="G7485" s="131" t="s">
        <v>4976</v>
      </c>
      <c r="H7485" s="131"/>
    </row>
    <row r="7486" spans="1:10" ht="20.100000000000001" customHeight="1" x14ac:dyDescent="0.25">
      <c r="A7486" s="5" t="s">
        <v>1815</v>
      </c>
      <c r="C7486" s="11" t="s">
        <v>16</v>
      </c>
      <c r="D7486" s="11" t="s">
        <v>4832</v>
      </c>
      <c r="E7486" s="11" t="s">
        <v>4974</v>
      </c>
      <c r="F7486" s="11" t="s">
        <v>1548</v>
      </c>
      <c r="G7486" s="131" t="s">
        <v>567</v>
      </c>
      <c r="H7486" s="131"/>
      <c r="J7486" s="7">
        <v>17460000000</v>
      </c>
    </row>
    <row r="7487" spans="1:10" ht="75" customHeight="1" x14ac:dyDescent="0.25">
      <c r="G7487" s="131" t="s">
        <v>5473</v>
      </c>
      <c r="H7487" s="131"/>
    </row>
    <row r="7488" spans="1:10" ht="20.100000000000001" customHeight="1" x14ac:dyDescent="0.25">
      <c r="G7488" s="131" t="s">
        <v>4976</v>
      </c>
      <c r="H7488" s="131"/>
    </row>
    <row r="7489" spans="1:10" ht="20.100000000000001" customHeight="1" x14ac:dyDescent="0.25">
      <c r="A7489" s="6" t="s">
        <v>1816</v>
      </c>
      <c r="B7489" s="6" t="s">
        <v>1817</v>
      </c>
      <c r="J7489" s="8">
        <v>5016469069</v>
      </c>
    </row>
    <row r="7490" spans="1:10" ht="20.100000000000001" customHeight="1" x14ac:dyDescent="0.25">
      <c r="A7490" s="5" t="s">
        <v>1816</v>
      </c>
      <c r="C7490" s="11" t="s">
        <v>16</v>
      </c>
      <c r="D7490" s="11" t="s">
        <v>4832</v>
      </c>
      <c r="E7490" s="11" t="s">
        <v>4974</v>
      </c>
      <c r="F7490" s="11" t="s">
        <v>1881</v>
      </c>
      <c r="G7490" s="131" t="s">
        <v>21</v>
      </c>
      <c r="H7490" s="131"/>
      <c r="J7490" s="7">
        <v>56930193</v>
      </c>
    </row>
    <row r="7491" spans="1:10" ht="60" customHeight="1" x14ac:dyDescent="0.25">
      <c r="G7491" s="131" t="s">
        <v>4978</v>
      </c>
      <c r="H7491" s="131"/>
    </row>
    <row r="7492" spans="1:10" ht="20.100000000000001" customHeight="1" x14ac:dyDescent="0.25">
      <c r="G7492" s="131" t="s">
        <v>2101</v>
      </c>
      <c r="H7492" s="131"/>
    </row>
    <row r="7493" spans="1:10" ht="20.100000000000001" customHeight="1" x14ac:dyDescent="0.25">
      <c r="A7493" s="5" t="s">
        <v>1816</v>
      </c>
      <c r="C7493" s="11" t="s">
        <v>16</v>
      </c>
      <c r="D7493" s="11" t="s">
        <v>4832</v>
      </c>
      <c r="E7493" s="11" t="s">
        <v>4974</v>
      </c>
      <c r="F7493" s="11" t="s">
        <v>1278</v>
      </c>
      <c r="G7493" s="131" t="s">
        <v>21</v>
      </c>
      <c r="H7493" s="131"/>
      <c r="J7493" s="7">
        <v>24538876</v>
      </c>
    </row>
    <row r="7494" spans="1:10" ht="60" customHeight="1" x14ac:dyDescent="0.25">
      <c r="G7494" s="131" t="s">
        <v>4803</v>
      </c>
      <c r="H7494" s="131"/>
    </row>
    <row r="7495" spans="1:10" ht="20.100000000000001" customHeight="1" x14ac:dyDescent="0.25">
      <c r="G7495" s="131" t="s">
        <v>2101</v>
      </c>
      <c r="H7495" s="131"/>
    </row>
    <row r="7496" spans="1:10" ht="20.100000000000001" customHeight="1" x14ac:dyDescent="0.25">
      <c r="A7496" s="5" t="s">
        <v>1816</v>
      </c>
      <c r="C7496" s="11" t="s">
        <v>16</v>
      </c>
      <c r="D7496" s="11" t="s">
        <v>4832</v>
      </c>
      <c r="E7496" s="11" t="s">
        <v>5474</v>
      </c>
      <c r="F7496" s="11" t="s">
        <v>1292</v>
      </c>
      <c r="G7496" s="131" t="s">
        <v>89</v>
      </c>
      <c r="H7496" s="131"/>
      <c r="J7496" s="7">
        <v>4935000000</v>
      </c>
    </row>
    <row r="7497" spans="1:10" ht="90" customHeight="1" x14ac:dyDescent="0.25">
      <c r="G7497" s="131" t="s">
        <v>5475</v>
      </c>
      <c r="H7497" s="131"/>
    </row>
    <row r="7498" spans="1:10" ht="20.100000000000001" customHeight="1" x14ac:dyDescent="0.25">
      <c r="G7498" s="131" t="s">
        <v>5282</v>
      </c>
      <c r="H7498" s="131"/>
    </row>
    <row r="7499" spans="1:10" ht="20.100000000000001" customHeight="1" x14ac:dyDescent="0.25">
      <c r="A7499" s="6" t="s">
        <v>1818</v>
      </c>
      <c r="B7499" s="6" t="s">
        <v>1819</v>
      </c>
      <c r="J7499" s="8">
        <v>109582313903</v>
      </c>
    </row>
    <row r="7500" spans="1:10" ht="20.100000000000001" customHeight="1" x14ac:dyDescent="0.25">
      <c r="A7500" s="5" t="s">
        <v>1818</v>
      </c>
      <c r="C7500" s="11" t="s">
        <v>16</v>
      </c>
      <c r="D7500" s="11" t="s">
        <v>4832</v>
      </c>
      <c r="E7500" s="11" t="s">
        <v>4974</v>
      </c>
      <c r="F7500" s="11" t="s">
        <v>1881</v>
      </c>
      <c r="G7500" s="131" t="s">
        <v>570</v>
      </c>
      <c r="H7500" s="131"/>
      <c r="J7500" s="7">
        <v>1133021562</v>
      </c>
    </row>
    <row r="7501" spans="1:10" ht="75" customHeight="1" x14ac:dyDescent="0.25">
      <c r="G7501" s="131" t="s">
        <v>4979</v>
      </c>
      <c r="H7501" s="131"/>
    </row>
    <row r="7502" spans="1:10" ht="20.100000000000001" customHeight="1" x14ac:dyDescent="0.25">
      <c r="G7502" s="131" t="s">
        <v>5476</v>
      </c>
      <c r="H7502" s="131"/>
    </row>
    <row r="7503" spans="1:10" ht="20.100000000000001" customHeight="1" x14ac:dyDescent="0.25">
      <c r="A7503" s="5" t="s">
        <v>1818</v>
      </c>
      <c r="C7503" s="11" t="s">
        <v>16</v>
      </c>
      <c r="D7503" s="11" t="s">
        <v>4832</v>
      </c>
      <c r="E7503" s="11" t="s">
        <v>4974</v>
      </c>
      <c r="F7503" s="11" t="s">
        <v>1256</v>
      </c>
      <c r="G7503" s="131" t="s">
        <v>573</v>
      </c>
      <c r="H7503" s="131"/>
      <c r="J7503" s="7">
        <v>473561210</v>
      </c>
    </row>
    <row r="7504" spans="1:10" ht="75" customHeight="1" x14ac:dyDescent="0.25">
      <c r="G7504" s="131" t="s">
        <v>4979</v>
      </c>
      <c r="H7504" s="131"/>
    </row>
    <row r="7505" spans="1:10" ht="20.100000000000001" customHeight="1" x14ac:dyDescent="0.25">
      <c r="G7505" s="131" t="s">
        <v>5477</v>
      </c>
      <c r="H7505" s="131"/>
    </row>
    <row r="7506" spans="1:10" ht="20.100000000000001" customHeight="1" x14ac:dyDescent="0.25">
      <c r="A7506" s="5" t="s">
        <v>1818</v>
      </c>
      <c r="C7506" s="11" t="s">
        <v>16</v>
      </c>
      <c r="D7506" s="11" t="s">
        <v>4832</v>
      </c>
      <c r="E7506" s="11" t="s">
        <v>4974</v>
      </c>
      <c r="F7506" s="11" t="s">
        <v>1278</v>
      </c>
      <c r="G7506" s="131" t="s">
        <v>575</v>
      </c>
      <c r="H7506" s="131"/>
      <c r="J7506" s="7">
        <v>1323961610</v>
      </c>
    </row>
    <row r="7507" spans="1:10" ht="75" customHeight="1" x14ac:dyDescent="0.25">
      <c r="G7507" s="131" t="s">
        <v>5512</v>
      </c>
      <c r="H7507" s="131"/>
    </row>
    <row r="7508" spans="1:10" ht="20.100000000000001" customHeight="1" x14ac:dyDescent="0.25">
      <c r="G7508" s="131" t="s">
        <v>5478</v>
      </c>
      <c r="H7508" s="131"/>
    </row>
    <row r="7509" spans="1:10" ht="20.100000000000001" customHeight="1" x14ac:dyDescent="0.25">
      <c r="A7509" s="5" t="s">
        <v>1818</v>
      </c>
      <c r="C7509" s="11" t="s">
        <v>16</v>
      </c>
      <c r="D7509" s="11" t="s">
        <v>4832</v>
      </c>
      <c r="E7509" s="11" t="s">
        <v>4974</v>
      </c>
      <c r="F7509" s="11" t="s">
        <v>1292</v>
      </c>
      <c r="G7509" s="131" t="s">
        <v>577</v>
      </c>
      <c r="H7509" s="131"/>
      <c r="J7509" s="7">
        <v>1191777843</v>
      </c>
    </row>
    <row r="7510" spans="1:10" ht="75" customHeight="1" x14ac:dyDescent="0.25">
      <c r="G7510" s="131" t="s">
        <v>4979</v>
      </c>
      <c r="H7510" s="131"/>
    </row>
    <row r="7511" spans="1:10" ht="20.100000000000001" customHeight="1" x14ac:dyDescent="0.25">
      <c r="G7511" s="131" t="s">
        <v>5479</v>
      </c>
      <c r="H7511" s="131"/>
    </row>
    <row r="7512" spans="1:10" ht="20.100000000000001" customHeight="1" x14ac:dyDescent="0.25">
      <c r="A7512" s="5" t="s">
        <v>1818</v>
      </c>
      <c r="C7512" s="11" t="s">
        <v>16</v>
      </c>
      <c r="D7512" s="11" t="s">
        <v>4832</v>
      </c>
      <c r="E7512" s="11" t="s">
        <v>4974</v>
      </c>
      <c r="F7512" s="11" t="s">
        <v>1318</v>
      </c>
      <c r="G7512" s="131" t="s">
        <v>580</v>
      </c>
      <c r="H7512" s="131"/>
      <c r="J7512" s="7">
        <v>1426451295</v>
      </c>
    </row>
    <row r="7513" spans="1:10" ht="75" customHeight="1" x14ac:dyDescent="0.25">
      <c r="G7513" s="131" t="s">
        <v>4979</v>
      </c>
      <c r="H7513" s="131"/>
    </row>
    <row r="7514" spans="1:10" ht="20.100000000000001" customHeight="1" x14ac:dyDescent="0.25">
      <c r="G7514" s="131" t="s">
        <v>4980</v>
      </c>
      <c r="H7514" s="131"/>
    </row>
    <row r="7515" spans="1:10" ht="20.100000000000001" customHeight="1" x14ac:dyDescent="0.25">
      <c r="A7515" s="5" t="s">
        <v>1818</v>
      </c>
      <c r="C7515" s="11" t="s">
        <v>16</v>
      </c>
      <c r="D7515" s="11" t="s">
        <v>4832</v>
      </c>
      <c r="E7515" s="11" t="s">
        <v>4974</v>
      </c>
      <c r="F7515" s="11" t="s">
        <v>1336</v>
      </c>
      <c r="G7515" s="131" t="s">
        <v>583</v>
      </c>
      <c r="H7515" s="131"/>
      <c r="J7515" s="7">
        <v>1109958084</v>
      </c>
    </row>
    <row r="7516" spans="1:10" ht="75" customHeight="1" x14ac:dyDescent="0.25">
      <c r="G7516" s="131" t="s">
        <v>5512</v>
      </c>
      <c r="H7516" s="131"/>
    </row>
    <row r="7517" spans="1:10" ht="20.100000000000001" customHeight="1" x14ac:dyDescent="0.25">
      <c r="G7517" s="131" t="s">
        <v>5480</v>
      </c>
      <c r="H7517" s="131"/>
    </row>
    <row r="7518" spans="1:10" ht="20.100000000000001" customHeight="1" x14ac:dyDescent="0.25">
      <c r="A7518" s="5" t="s">
        <v>1818</v>
      </c>
      <c r="C7518" s="11" t="s">
        <v>16</v>
      </c>
      <c r="D7518" s="11" t="s">
        <v>4832</v>
      </c>
      <c r="E7518" s="11" t="s">
        <v>4974</v>
      </c>
      <c r="F7518" s="11" t="s">
        <v>1359</v>
      </c>
      <c r="G7518" s="131" t="s">
        <v>585</v>
      </c>
      <c r="H7518" s="131"/>
      <c r="J7518" s="7">
        <v>888613361</v>
      </c>
    </row>
    <row r="7519" spans="1:10" ht="75" customHeight="1" x14ac:dyDescent="0.25">
      <c r="G7519" s="131" t="s">
        <v>4979</v>
      </c>
      <c r="H7519" s="131"/>
    </row>
    <row r="7520" spans="1:10" ht="20.100000000000001" customHeight="1" x14ac:dyDescent="0.25">
      <c r="G7520" s="131" t="s">
        <v>5481</v>
      </c>
      <c r="H7520" s="131"/>
    </row>
    <row r="7521" spans="1:10" ht="20.100000000000001" customHeight="1" x14ac:dyDescent="0.25">
      <c r="A7521" s="5" t="s">
        <v>1818</v>
      </c>
      <c r="C7521" s="11" t="s">
        <v>16</v>
      </c>
      <c r="D7521" s="11" t="s">
        <v>4832</v>
      </c>
      <c r="E7521" s="11" t="s">
        <v>4974</v>
      </c>
      <c r="F7521" s="11" t="s">
        <v>1407</v>
      </c>
      <c r="G7521" s="131" t="s">
        <v>587</v>
      </c>
      <c r="H7521" s="131"/>
      <c r="J7521" s="7">
        <v>735390194</v>
      </c>
    </row>
    <row r="7522" spans="1:10" ht="75" customHeight="1" x14ac:dyDescent="0.25">
      <c r="G7522" s="131" t="s">
        <v>4979</v>
      </c>
      <c r="H7522" s="131"/>
    </row>
    <row r="7523" spans="1:10" ht="20.100000000000001" customHeight="1" x14ac:dyDescent="0.25">
      <c r="G7523" s="131" t="s">
        <v>5232</v>
      </c>
      <c r="H7523" s="131"/>
    </row>
    <row r="7524" spans="1:10" ht="20.100000000000001" customHeight="1" x14ac:dyDescent="0.25">
      <c r="A7524" s="5" t="s">
        <v>1818</v>
      </c>
      <c r="C7524" s="11" t="s">
        <v>16</v>
      </c>
      <c r="D7524" s="11" t="s">
        <v>4832</v>
      </c>
      <c r="E7524" s="11" t="s">
        <v>4974</v>
      </c>
      <c r="F7524" s="11" t="s">
        <v>1421</v>
      </c>
      <c r="G7524" s="131" t="s">
        <v>589</v>
      </c>
      <c r="H7524" s="131"/>
      <c r="J7524" s="7">
        <v>600335315</v>
      </c>
    </row>
    <row r="7525" spans="1:10" ht="75" customHeight="1" x14ac:dyDescent="0.25">
      <c r="G7525" s="131" t="s">
        <v>5512</v>
      </c>
      <c r="H7525" s="131"/>
    </row>
    <row r="7526" spans="1:10" ht="20.100000000000001" customHeight="1" x14ac:dyDescent="0.25">
      <c r="G7526" s="131" t="s">
        <v>5482</v>
      </c>
      <c r="H7526" s="131"/>
    </row>
    <row r="7527" spans="1:10" ht="20.100000000000001" customHeight="1" x14ac:dyDescent="0.25">
      <c r="A7527" s="5" t="s">
        <v>1818</v>
      </c>
      <c r="C7527" s="11" t="s">
        <v>16</v>
      </c>
      <c r="D7527" s="11" t="s">
        <v>4832</v>
      </c>
      <c r="E7527" s="11" t="s">
        <v>4974</v>
      </c>
      <c r="F7527" s="11" t="s">
        <v>1438</v>
      </c>
      <c r="G7527" s="131" t="s">
        <v>591</v>
      </c>
      <c r="H7527" s="131"/>
      <c r="J7527" s="7">
        <v>772956485</v>
      </c>
    </row>
    <row r="7528" spans="1:10" ht="75" customHeight="1" x14ac:dyDescent="0.25">
      <c r="G7528" s="131" t="s">
        <v>4979</v>
      </c>
      <c r="H7528" s="131"/>
    </row>
    <row r="7529" spans="1:10" ht="20.100000000000001" customHeight="1" x14ac:dyDescent="0.25">
      <c r="G7529" s="131" t="s">
        <v>5483</v>
      </c>
      <c r="H7529" s="131"/>
    </row>
    <row r="7530" spans="1:10" ht="20.100000000000001" customHeight="1" x14ac:dyDescent="0.25">
      <c r="A7530" s="5" t="s">
        <v>1818</v>
      </c>
      <c r="C7530" s="11" t="s">
        <v>16</v>
      </c>
      <c r="D7530" s="11" t="s">
        <v>4832</v>
      </c>
      <c r="E7530" s="11" t="s">
        <v>4974</v>
      </c>
      <c r="F7530" s="11" t="s">
        <v>1459</v>
      </c>
      <c r="G7530" s="131" t="s">
        <v>594</v>
      </c>
      <c r="H7530" s="131"/>
      <c r="J7530" s="7">
        <v>665369036</v>
      </c>
    </row>
    <row r="7531" spans="1:10" ht="75" customHeight="1" x14ac:dyDescent="0.25">
      <c r="G7531" s="131" t="s">
        <v>4979</v>
      </c>
      <c r="H7531" s="131"/>
    </row>
    <row r="7532" spans="1:10" ht="20.100000000000001" customHeight="1" x14ac:dyDescent="0.25">
      <c r="G7532" s="131" t="s">
        <v>5484</v>
      </c>
      <c r="H7532" s="131"/>
    </row>
    <row r="7533" spans="1:10" ht="20.100000000000001" customHeight="1" x14ac:dyDescent="0.25">
      <c r="A7533" s="5" t="s">
        <v>1818</v>
      </c>
      <c r="C7533" s="11" t="s">
        <v>16</v>
      </c>
      <c r="D7533" s="11" t="s">
        <v>4832</v>
      </c>
      <c r="E7533" s="11" t="s">
        <v>4974</v>
      </c>
      <c r="F7533" s="11" t="s">
        <v>1499</v>
      </c>
      <c r="G7533" s="131" t="s">
        <v>596</v>
      </c>
      <c r="H7533" s="131"/>
      <c r="J7533" s="7">
        <v>1405061654</v>
      </c>
    </row>
    <row r="7534" spans="1:10" ht="75" customHeight="1" x14ac:dyDescent="0.25">
      <c r="G7534" s="131" t="s">
        <v>4979</v>
      </c>
      <c r="H7534" s="131"/>
    </row>
    <row r="7535" spans="1:10" ht="20.100000000000001" customHeight="1" x14ac:dyDescent="0.25">
      <c r="G7535" s="131" t="s">
        <v>5485</v>
      </c>
      <c r="H7535" s="131"/>
    </row>
    <row r="7536" spans="1:10" ht="20.100000000000001" customHeight="1" x14ac:dyDescent="0.25">
      <c r="A7536" s="5" t="s">
        <v>1818</v>
      </c>
      <c r="C7536" s="11" t="s">
        <v>16</v>
      </c>
      <c r="D7536" s="11" t="s">
        <v>4832</v>
      </c>
      <c r="E7536" s="11" t="s">
        <v>4974</v>
      </c>
      <c r="F7536" s="11" t="s">
        <v>1516</v>
      </c>
      <c r="G7536" s="131" t="s">
        <v>599</v>
      </c>
      <c r="H7536" s="131"/>
      <c r="J7536" s="7">
        <v>597285906</v>
      </c>
    </row>
    <row r="7537" spans="1:10" ht="75" customHeight="1" x14ac:dyDescent="0.25">
      <c r="G7537" s="131" t="s">
        <v>4979</v>
      </c>
      <c r="H7537" s="131"/>
    </row>
    <row r="7538" spans="1:10" ht="20.100000000000001" customHeight="1" x14ac:dyDescent="0.25">
      <c r="G7538" s="131" t="s">
        <v>5486</v>
      </c>
      <c r="H7538" s="131"/>
    </row>
    <row r="7539" spans="1:10" ht="20.100000000000001" customHeight="1" x14ac:dyDescent="0.25">
      <c r="A7539" s="5" t="s">
        <v>1818</v>
      </c>
      <c r="C7539" s="11" t="s">
        <v>16</v>
      </c>
      <c r="D7539" s="11" t="s">
        <v>4832</v>
      </c>
      <c r="E7539" s="11" t="s">
        <v>4974</v>
      </c>
      <c r="F7539" s="11" t="s">
        <v>1534</v>
      </c>
      <c r="G7539" s="131" t="s">
        <v>601</v>
      </c>
      <c r="H7539" s="131"/>
      <c r="J7539" s="7">
        <v>500298289</v>
      </c>
    </row>
    <row r="7540" spans="1:10" ht="75" customHeight="1" x14ac:dyDescent="0.25">
      <c r="G7540" s="131" t="s">
        <v>4979</v>
      </c>
      <c r="H7540" s="131"/>
    </row>
    <row r="7541" spans="1:10" ht="20.100000000000001" customHeight="1" x14ac:dyDescent="0.25">
      <c r="G7541" s="131" t="s">
        <v>5487</v>
      </c>
      <c r="H7541" s="131"/>
    </row>
    <row r="7542" spans="1:10" ht="20.100000000000001" customHeight="1" x14ac:dyDescent="0.25">
      <c r="A7542" s="5" t="s">
        <v>1818</v>
      </c>
      <c r="C7542" s="11" t="s">
        <v>16</v>
      </c>
      <c r="D7542" s="11" t="s">
        <v>4832</v>
      </c>
      <c r="E7542" s="11" t="s">
        <v>4974</v>
      </c>
      <c r="F7542" s="11" t="s">
        <v>1548</v>
      </c>
      <c r="G7542" s="131" t="s">
        <v>603</v>
      </c>
      <c r="H7542" s="131"/>
      <c r="J7542" s="7">
        <v>415459699</v>
      </c>
    </row>
    <row r="7543" spans="1:10" ht="75" customHeight="1" x14ac:dyDescent="0.25">
      <c r="G7543" s="131" t="s">
        <v>4979</v>
      </c>
      <c r="H7543" s="131"/>
    </row>
    <row r="7544" spans="1:10" ht="20.100000000000001" customHeight="1" x14ac:dyDescent="0.25">
      <c r="G7544" s="131" t="s">
        <v>5231</v>
      </c>
      <c r="H7544" s="131"/>
    </row>
    <row r="7545" spans="1:10" ht="20.100000000000001" customHeight="1" x14ac:dyDescent="0.25">
      <c r="A7545" s="5" t="s">
        <v>1818</v>
      </c>
      <c r="C7545" s="11" t="s">
        <v>16</v>
      </c>
      <c r="D7545" s="11" t="s">
        <v>4832</v>
      </c>
      <c r="E7545" s="11" t="s">
        <v>4974</v>
      </c>
      <c r="F7545" s="11" t="s">
        <v>1560</v>
      </c>
      <c r="G7545" s="131" t="s">
        <v>605</v>
      </c>
      <c r="H7545" s="131"/>
      <c r="J7545" s="7">
        <v>1253017267</v>
      </c>
    </row>
    <row r="7546" spans="1:10" ht="75" customHeight="1" x14ac:dyDescent="0.25">
      <c r="G7546" s="131" t="s">
        <v>4979</v>
      </c>
      <c r="H7546" s="131"/>
    </row>
    <row r="7547" spans="1:10" ht="20.100000000000001" customHeight="1" x14ac:dyDescent="0.25">
      <c r="G7547" s="131" t="s">
        <v>5488</v>
      </c>
      <c r="H7547" s="131"/>
    </row>
    <row r="7548" spans="1:10" ht="20.100000000000001" customHeight="1" x14ac:dyDescent="0.25">
      <c r="A7548" s="5" t="s">
        <v>1818</v>
      </c>
      <c r="C7548" s="11" t="s">
        <v>16</v>
      </c>
      <c r="D7548" s="11" t="s">
        <v>4832</v>
      </c>
      <c r="E7548" s="11" t="s">
        <v>4974</v>
      </c>
      <c r="F7548" s="11" t="s">
        <v>1571</v>
      </c>
      <c r="G7548" s="131" t="s">
        <v>607</v>
      </c>
      <c r="H7548" s="131"/>
      <c r="J7548" s="7">
        <v>1211907238</v>
      </c>
    </row>
    <row r="7549" spans="1:10" ht="75" customHeight="1" x14ac:dyDescent="0.25">
      <c r="G7549" s="131" t="s">
        <v>4979</v>
      </c>
      <c r="H7549" s="131"/>
    </row>
    <row r="7550" spans="1:10" ht="20.100000000000001" customHeight="1" x14ac:dyDescent="0.25">
      <c r="G7550" s="131" t="s">
        <v>5489</v>
      </c>
      <c r="H7550" s="131"/>
    </row>
    <row r="7551" spans="1:10" ht="20.100000000000001" customHeight="1" x14ac:dyDescent="0.25">
      <c r="A7551" s="5" t="s">
        <v>1818</v>
      </c>
      <c r="C7551" s="11" t="s">
        <v>16</v>
      </c>
      <c r="D7551" s="11" t="s">
        <v>4832</v>
      </c>
      <c r="E7551" s="11" t="s">
        <v>4974</v>
      </c>
      <c r="F7551" s="11" t="s">
        <v>1579</v>
      </c>
      <c r="G7551" s="131" t="s">
        <v>609</v>
      </c>
      <c r="H7551" s="131"/>
      <c r="J7551" s="7">
        <v>599904383</v>
      </c>
    </row>
    <row r="7552" spans="1:10" ht="75" customHeight="1" x14ac:dyDescent="0.25">
      <c r="G7552" s="131" t="s">
        <v>4979</v>
      </c>
      <c r="H7552" s="131"/>
    </row>
    <row r="7553" spans="1:10" ht="20.100000000000001" customHeight="1" x14ac:dyDescent="0.25">
      <c r="G7553" s="131" t="s">
        <v>5490</v>
      </c>
      <c r="H7553" s="131"/>
    </row>
    <row r="7554" spans="1:10" ht="20.100000000000001" customHeight="1" x14ac:dyDescent="0.25">
      <c r="A7554" s="5" t="s">
        <v>1818</v>
      </c>
      <c r="C7554" s="11" t="s">
        <v>16</v>
      </c>
      <c r="D7554" s="11" t="s">
        <v>4832</v>
      </c>
      <c r="E7554" s="11" t="s">
        <v>4974</v>
      </c>
      <c r="F7554" s="11" t="s">
        <v>1586</v>
      </c>
      <c r="G7554" s="131" t="s">
        <v>612</v>
      </c>
      <c r="H7554" s="131"/>
      <c r="J7554" s="7">
        <v>3846111092</v>
      </c>
    </row>
    <row r="7555" spans="1:10" ht="75" customHeight="1" x14ac:dyDescent="0.25">
      <c r="G7555" s="131" t="s">
        <v>4979</v>
      </c>
      <c r="H7555" s="131"/>
    </row>
    <row r="7556" spans="1:10" ht="20.100000000000001" customHeight="1" x14ac:dyDescent="0.25">
      <c r="G7556" s="131" t="s">
        <v>5491</v>
      </c>
      <c r="H7556" s="131"/>
    </row>
    <row r="7557" spans="1:10" ht="20.100000000000001" customHeight="1" x14ac:dyDescent="0.25">
      <c r="A7557" s="5" t="s">
        <v>1818</v>
      </c>
      <c r="C7557" s="11" t="s">
        <v>16</v>
      </c>
      <c r="D7557" s="11" t="s">
        <v>4832</v>
      </c>
      <c r="E7557" s="11" t="s">
        <v>4974</v>
      </c>
      <c r="F7557" s="11" t="s">
        <v>1598</v>
      </c>
      <c r="G7557" s="131" t="s">
        <v>615</v>
      </c>
      <c r="H7557" s="131"/>
      <c r="J7557" s="7">
        <v>1248721918</v>
      </c>
    </row>
    <row r="7558" spans="1:10" ht="75" customHeight="1" x14ac:dyDescent="0.25">
      <c r="G7558" s="131" t="s">
        <v>4979</v>
      </c>
      <c r="H7558" s="131"/>
    </row>
    <row r="7559" spans="1:10" ht="20.100000000000001" customHeight="1" x14ac:dyDescent="0.25">
      <c r="G7559" s="131" t="s">
        <v>5492</v>
      </c>
      <c r="H7559" s="131"/>
    </row>
    <row r="7560" spans="1:10" ht="20.100000000000001" customHeight="1" x14ac:dyDescent="0.25">
      <c r="A7560" s="5" t="s">
        <v>1818</v>
      </c>
      <c r="C7560" s="11" t="s">
        <v>16</v>
      </c>
      <c r="D7560" s="11" t="s">
        <v>4832</v>
      </c>
      <c r="E7560" s="11" t="s">
        <v>4974</v>
      </c>
      <c r="F7560" s="11" t="s">
        <v>1894</v>
      </c>
      <c r="G7560" s="131" t="s">
        <v>149</v>
      </c>
      <c r="H7560" s="131"/>
      <c r="J7560" s="7">
        <v>1164115457</v>
      </c>
    </row>
    <row r="7561" spans="1:10" ht="75" customHeight="1" x14ac:dyDescent="0.25">
      <c r="G7561" s="131" t="s">
        <v>4979</v>
      </c>
      <c r="H7561" s="131"/>
    </row>
    <row r="7562" spans="1:10" ht="20.100000000000001" customHeight="1" x14ac:dyDescent="0.25">
      <c r="G7562" s="131" t="s">
        <v>5493</v>
      </c>
      <c r="H7562" s="131"/>
    </row>
    <row r="7563" spans="1:10" ht="20.100000000000001" customHeight="1" x14ac:dyDescent="0.25">
      <c r="A7563" s="5" t="s">
        <v>1818</v>
      </c>
      <c r="C7563" s="11" t="s">
        <v>16</v>
      </c>
      <c r="D7563" s="11" t="s">
        <v>4832</v>
      </c>
      <c r="E7563" s="11" t="s">
        <v>4974</v>
      </c>
      <c r="F7563" s="11" t="s">
        <v>1895</v>
      </c>
      <c r="G7563" s="131" t="s">
        <v>619</v>
      </c>
      <c r="H7563" s="131"/>
      <c r="J7563" s="7">
        <v>1885598271</v>
      </c>
    </row>
    <row r="7564" spans="1:10" ht="75" customHeight="1" x14ac:dyDescent="0.25">
      <c r="G7564" s="131" t="s">
        <v>4979</v>
      </c>
      <c r="H7564" s="131"/>
    </row>
    <row r="7565" spans="1:10" ht="20.100000000000001" customHeight="1" x14ac:dyDescent="0.25">
      <c r="G7565" s="131" t="s">
        <v>5494</v>
      </c>
      <c r="H7565" s="131"/>
    </row>
    <row r="7566" spans="1:10" ht="20.100000000000001" customHeight="1" x14ac:dyDescent="0.25">
      <c r="A7566" s="5" t="s">
        <v>1818</v>
      </c>
      <c r="C7566" s="11" t="s">
        <v>16</v>
      </c>
      <c r="D7566" s="11" t="s">
        <v>4832</v>
      </c>
      <c r="E7566" s="11" t="s">
        <v>4974</v>
      </c>
      <c r="F7566" s="11" t="s">
        <v>1896</v>
      </c>
      <c r="G7566" s="131" t="s">
        <v>621</v>
      </c>
      <c r="H7566" s="131"/>
      <c r="J7566" s="7">
        <v>1381146532</v>
      </c>
    </row>
    <row r="7567" spans="1:10" ht="75" customHeight="1" x14ac:dyDescent="0.25">
      <c r="G7567" s="131" t="s">
        <v>4979</v>
      </c>
      <c r="H7567" s="131"/>
    </row>
    <row r="7568" spans="1:10" ht="20.100000000000001" customHeight="1" x14ac:dyDescent="0.25">
      <c r="G7568" s="131" t="s">
        <v>5235</v>
      </c>
      <c r="H7568" s="131"/>
    </row>
    <row r="7569" spans="1:10" ht="20.100000000000001" customHeight="1" x14ac:dyDescent="0.25">
      <c r="A7569" s="5" t="s">
        <v>1818</v>
      </c>
      <c r="C7569" s="11" t="s">
        <v>16</v>
      </c>
      <c r="D7569" s="11" t="s">
        <v>4832</v>
      </c>
      <c r="E7569" s="11" t="s">
        <v>4974</v>
      </c>
      <c r="F7569" s="11" t="s">
        <v>1897</v>
      </c>
      <c r="G7569" s="131" t="s">
        <v>623</v>
      </c>
      <c r="H7569" s="131"/>
      <c r="J7569" s="7">
        <v>771211430</v>
      </c>
    </row>
    <row r="7570" spans="1:10" ht="75" customHeight="1" x14ac:dyDescent="0.25">
      <c r="G7570" s="131" t="s">
        <v>4979</v>
      </c>
      <c r="H7570" s="131"/>
    </row>
    <row r="7571" spans="1:10" ht="20.100000000000001" customHeight="1" x14ac:dyDescent="0.25">
      <c r="G7571" s="131" t="s">
        <v>5495</v>
      </c>
      <c r="H7571" s="131"/>
    </row>
    <row r="7572" spans="1:10" ht="20.100000000000001" customHeight="1" x14ac:dyDescent="0.25">
      <c r="A7572" s="5" t="s">
        <v>1818</v>
      </c>
      <c r="C7572" s="11" t="s">
        <v>16</v>
      </c>
      <c r="D7572" s="11" t="s">
        <v>4832</v>
      </c>
      <c r="E7572" s="11" t="s">
        <v>4974</v>
      </c>
      <c r="F7572" s="11" t="s">
        <v>1898</v>
      </c>
      <c r="G7572" s="131" t="s">
        <v>625</v>
      </c>
      <c r="H7572" s="131"/>
      <c r="J7572" s="7">
        <v>672334792</v>
      </c>
    </row>
    <row r="7573" spans="1:10" ht="75" customHeight="1" x14ac:dyDescent="0.25">
      <c r="G7573" s="131" t="s">
        <v>4979</v>
      </c>
      <c r="H7573" s="131"/>
    </row>
    <row r="7574" spans="1:10" ht="20.100000000000001" customHeight="1" x14ac:dyDescent="0.25">
      <c r="G7574" s="131" t="s">
        <v>5496</v>
      </c>
      <c r="H7574" s="131"/>
    </row>
    <row r="7575" spans="1:10" ht="20.100000000000001" customHeight="1" x14ac:dyDescent="0.25">
      <c r="A7575" s="5" t="s">
        <v>1818</v>
      </c>
      <c r="C7575" s="11" t="s">
        <v>16</v>
      </c>
      <c r="D7575" s="11" t="s">
        <v>4832</v>
      </c>
      <c r="E7575" s="11" t="s">
        <v>4974</v>
      </c>
      <c r="F7575" s="11" t="s">
        <v>1899</v>
      </c>
      <c r="G7575" s="131" t="s">
        <v>627</v>
      </c>
      <c r="H7575" s="131"/>
      <c r="J7575" s="7">
        <v>1059216771</v>
      </c>
    </row>
    <row r="7576" spans="1:10" ht="75" customHeight="1" x14ac:dyDescent="0.25">
      <c r="G7576" s="131" t="s">
        <v>4979</v>
      </c>
      <c r="H7576" s="131"/>
    </row>
    <row r="7577" spans="1:10" ht="20.100000000000001" customHeight="1" x14ac:dyDescent="0.25">
      <c r="G7577" s="131" t="s">
        <v>5236</v>
      </c>
      <c r="H7577" s="131"/>
    </row>
    <row r="7578" spans="1:10" ht="20.100000000000001" customHeight="1" x14ac:dyDescent="0.25">
      <c r="A7578" s="5" t="s">
        <v>1818</v>
      </c>
      <c r="C7578" s="11" t="s">
        <v>16</v>
      </c>
      <c r="D7578" s="11" t="s">
        <v>4832</v>
      </c>
      <c r="E7578" s="11" t="s">
        <v>4974</v>
      </c>
      <c r="F7578" s="11" t="s">
        <v>1900</v>
      </c>
      <c r="G7578" s="131" t="s">
        <v>629</v>
      </c>
      <c r="H7578" s="131"/>
      <c r="J7578" s="7">
        <v>588653812</v>
      </c>
    </row>
    <row r="7579" spans="1:10" ht="75" customHeight="1" x14ac:dyDescent="0.25">
      <c r="G7579" s="131" t="s">
        <v>4979</v>
      </c>
      <c r="H7579" s="131"/>
    </row>
    <row r="7580" spans="1:10" ht="20.100000000000001" customHeight="1" x14ac:dyDescent="0.25">
      <c r="G7580" s="131" t="s">
        <v>5497</v>
      </c>
      <c r="H7580" s="131"/>
    </row>
    <row r="7581" spans="1:10" ht="20.100000000000001" customHeight="1" x14ac:dyDescent="0.25">
      <c r="A7581" s="5" t="s">
        <v>1818</v>
      </c>
      <c r="C7581" s="11" t="s">
        <v>16</v>
      </c>
      <c r="D7581" s="11" t="s">
        <v>4832</v>
      </c>
      <c r="E7581" s="11" t="s">
        <v>4974</v>
      </c>
      <c r="F7581" s="11" t="s">
        <v>1901</v>
      </c>
      <c r="G7581" s="131" t="s">
        <v>632</v>
      </c>
      <c r="H7581" s="131"/>
      <c r="J7581" s="7">
        <v>777739484</v>
      </c>
    </row>
    <row r="7582" spans="1:10" ht="75" customHeight="1" x14ac:dyDescent="0.25">
      <c r="G7582" s="131" t="s">
        <v>4979</v>
      </c>
      <c r="H7582" s="131"/>
    </row>
    <row r="7583" spans="1:10" ht="20.100000000000001" customHeight="1" x14ac:dyDescent="0.25">
      <c r="G7583" s="131" t="s">
        <v>5498</v>
      </c>
      <c r="H7583" s="131"/>
    </row>
    <row r="7584" spans="1:10" ht="20.100000000000001" customHeight="1" x14ac:dyDescent="0.25">
      <c r="A7584" s="5" t="s">
        <v>1818</v>
      </c>
      <c r="C7584" s="11" t="s">
        <v>16</v>
      </c>
      <c r="D7584" s="11" t="s">
        <v>4832</v>
      </c>
      <c r="E7584" s="11" t="s">
        <v>4974</v>
      </c>
      <c r="F7584" s="11" t="s">
        <v>1902</v>
      </c>
      <c r="G7584" s="131" t="s">
        <v>634</v>
      </c>
      <c r="H7584" s="131"/>
      <c r="J7584" s="7">
        <v>925896459</v>
      </c>
    </row>
    <row r="7585" spans="1:10" ht="75" customHeight="1" x14ac:dyDescent="0.25">
      <c r="G7585" s="131" t="s">
        <v>4979</v>
      </c>
      <c r="H7585" s="131"/>
    </row>
    <row r="7586" spans="1:10" ht="20.100000000000001" customHeight="1" x14ac:dyDescent="0.25">
      <c r="G7586" s="131" t="s">
        <v>5499</v>
      </c>
      <c r="H7586" s="131"/>
    </row>
    <row r="7587" spans="1:10" ht="20.100000000000001" customHeight="1" x14ac:dyDescent="0.25">
      <c r="A7587" s="5" t="s">
        <v>1818</v>
      </c>
      <c r="C7587" s="11" t="s">
        <v>16</v>
      </c>
      <c r="D7587" s="11" t="s">
        <v>4832</v>
      </c>
      <c r="E7587" s="11" t="s">
        <v>4974</v>
      </c>
      <c r="F7587" s="11" t="s">
        <v>1903</v>
      </c>
      <c r="G7587" s="131" t="s">
        <v>636</v>
      </c>
      <c r="H7587" s="131"/>
      <c r="J7587" s="7">
        <v>4451435986</v>
      </c>
    </row>
    <row r="7588" spans="1:10" ht="75" customHeight="1" x14ac:dyDescent="0.25">
      <c r="G7588" s="131" t="s">
        <v>4979</v>
      </c>
      <c r="H7588" s="131"/>
    </row>
    <row r="7589" spans="1:10" ht="20.100000000000001" customHeight="1" x14ac:dyDescent="0.25">
      <c r="G7589" s="131" t="s">
        <v>5500</v>
      </c>
      <c r="H7589" s="131"/>
    </row>
    <row r="7590" spans="1:10" ht="20.100000000000001" customHeight="1" x14ac:dyDescent="0.25">
      <c r="A7590" s="5" t="s">
        <v>1818</v>
      </c>
      <c r="C7590" s="11" t="s">
        <v>16</v>
      </c>
      <c r="D7590" s="11" t="s">
        <v>4832</v>
      </c>
      <c r="E7590" s="11" t="s">
        <v>4974</v>
      </c>
      <c r="F7590" s="11" t="s">
        <v>1622</v>
      </c>
      <c r="G7590" s="131" t="s">
        <v>638</v>
      </c>
      <c r="H7590" s="131"/>
      <c r="J7590" s="7">
        <v>795680228</v>
      </c>
    </row>
    <row r="7591" spans="1:10" ht="75" customHeight="1" x14ac:dyDescent="0.25">
      <c r="G7591" s="131" t="s">
        <v>4979</v>
      </c>
      <c r="H7591" s="131"/>
    </row>
    <row r="7592" spans="1:10" ht="20.100000000000001" customHeight="1" x14ac:dyDescent="0.25">
      <c r="G7592" s="131" t="s">
        <v>5501</v>
      </c>
      <c r="H7592" s="131"/>
    </row>
    <row r="7593" spans="1:10" ht="20.100000000000001" customHeight="1" x14ac:dyDescent="0.25">
      <c r="A7593" s="5" t="s">
        <v>1818</v>
      </c>
      <c r="C7593" s="11" t="s">
        <v>16</v>
      </c>
      <c r="D7593" s="11" t="s">
        <v>4832</v>
      </c>
      <c r="E7593" s="11" t="s">
        <v>4974</v>
      </c>
      <c r="F7593" s="11" t="s">
        <v>1628</v>
      </c>
      <c r="G7593" s="131" t="s">
        <v>640</v>
      </c>
      <c r="H7593" s="131"/>
      <c r="J7593" s="7">
        <v>772541824</v>
      </c>
    </row>
    <row r="7594" spans="1:10" ht="75" customHeight="1" x14ac:dyDescent="0.25">
      <c r="G7594" s="131" t="s">
        <v>4979</v>
      </c>
      <c r="H7594" s="131"/>
    </row>
    <row r="7595" spans="1:10" ht="20.100000000000001" customHeight="1" x14ac:dyDescent="0.25">
      <c r="G7595" s="131" t="s">
        <v>5502</v>
      </c>
      <c r="H7595" s="131"/>
    </row>
    <row r="7596" spans="1:10" ht="20.100000000000001" customHeight="1" x14ac:dyDescent="0.25">
      <c r="A7596" s="5" t="s">
        <v>1818</v>
      </c>
      <c r="C7596" s="11" t="s">
        <v>16</v>
      </c>
      <c r="D7596" s="11" t="s">
        <v>4832</v>
      </c>
      <c r="E7596" s="11" t="s">
        <v>4974</v>
      </c>
      <c r="F7596" s="11" t="s">
        <v>1633</v>
      </c>
      <c r="G7596" s="131" t="s">
        <v>642</v>
      </c>
      <c r="H7596" s="131"/>
      <c r="J7596" s="7">
        <v>2306311712</v>
      </c>
    </row>
    <row r="7597" spans="1:10" ht="75" customHeight="1" x14ac:dyDescent="0.25">
      <c r="G7597" s="131" t="s">
        <v>4979</v>
      </c>
      <c r="H7597" s="131"/>
    </row>
    <row r="7598" spans="1:10" ht="20.100000000000001" customHeight="1" x14ac:dyDescent="0.25">
      <c r="G7598" s="131" t="s">
        <v>5503</v>
      </c>
      <c r="H7598" s="131"/>
    </row>
    <row r="7599" spans="1:10" ht="20.100000000000001" customHeight="1" x14ac:dyDescent="0.25">
      <c r="A7599" s="5" t="s">
        <v>1818</v>
      </c>
      <c r="C7599" s="11" t="s">
        <v>16</v>
      </c>
      <c r="D7599" s="11" t="s">
        <v>4832</v>
      </c>
      <c r="E7599" s="11" t="s">
        <v>4974</v>
      </c>
      <c r="F7599" s="11" t="s">
        <v>1904</v>
      </c>
      <c r="G7599" s="131" t="s">
        <v>368</v>
      </c>
      <c r="H7599" s="131"/>
      <c r="J7599" s="7">
        <v>2266615617</v>
      </c>
    </row>
    <row r="7600" spans="1:10" ht="75" customHeight="1" x14ac:dyDescent="0.25">
      <c r="G7600" s="131" t="s">
        <v>4979</v>
      </c>
      <c r="H7600" s="131"/>
    </row>
    <row r="7601" spans="1:10" ht="20.100000000000001" customHeight="1" x14ac:dyDescent="0.25">
      <c r="G7601" s="131" t="s">
        <v>5397</v>
      </c>
      <c r="H7601" s="131"/>
    </row>
    <row r="7602" spans="1:10" ht="20.100000000000001" customHeight="1" x14ac:dyDescent="0.25">
      <c r="A7602" s="5" t="s">
        <v>1818</v>
      </c>
      <c r="C7602" s="11" t="s">
        <v>16</v>
      </c>
      <c r="D7602" s="11" t="s">
        <v>4832</v>
      </c>
      <c r="E7602" s="11" t="s">
        <v>4974</v>
      </c>
      <c r="F7602" s="11" t="s">
        <v>1905</v>
      </c>
      <c r="G7602" s="131" t="s">
        <v>644</v>
      </c>
      <c r="H7602" s="131"/>
      <c r="J7602" s="7">
        <v>1716127529</v>
      </c>
    </row>
    <row r="7603" spans="1:10" ht="75" customHeight="1" x14ac:dyDescent="0.25">
      <c r="G7603" s="131" t="s">
        <v>4979</v>
      </c>
      <c r="H7603" s="131"/>
    </row>
    <row r="7604" spans="1:10" ht="20.100000000000001" customHeight="1" x14ac:dyDescent="0.25">
      <c r="G7604" s="131" t="s">
        <v>5504</v>
      </c>
      <c r="H7604" s="131"/>
    </row>
    <row r="7605" spans="1:10" ht="20.100000000000001" customHeight="1" x14ac:dyDescent="0.25">
      <c r="A7605" s="5" t="s">
        <v>1818</v>
      </c>
      <c r="C7605" s="11" t="s">
        <v>16</v>
      </c>
      <c r="D7605" s="11" t="s">
        <v>4832</v>
      </c>
      <c r="E7605" s="11" t="s">
        <v>4974</v>
      </c>
      <c r="F7605" s="11" t="s">
        <v>1906</v>
      </c>
      <c r="G7605" s="131" t="s">
        <v>646</v>
      </c>
      <c r="H7605" s="131"/>
      <c r="J7605" s="7">
        <v>1267347861</v>
      </c>
    </row>
    <row r="7606" spans="1:10" ht="75" customHeight="1" x14ac:dyDescent="0.25">
      <c r="G7606" s="131" t="s">
        <v>4979</v>
      </c>
      <c r="H7606" s="131"/>
    </row>
    <row r="7607" spans="1:10" ht="20.100000000000001" customHeight="1" x14ac:dyDescent="0.25">
      <c r="G7607" s="131" t="s">
        <v>5505</v>
      </c>
      <c r="H7607" s="131"/>
    </row>
    <row r="7608" spans="1:10" ht="20.100000000000001" customHeight="1" x14ac:dyDescent="0.25">
      <c r="A7608" s="5" t="s">
        <v>1818</v>
      </c>
      <c r="C7608" s="11" t="s">
        <v>16</v>
      </c>
      <c r="D7608" s="11" t="s">
        <v>4832</v>
      </c>
      <c r="E7608" s="11" t="s">
        <v>4974</v>
      </c>
      <c r="F7608" s="11" t="s">
        <v>1907</v>
      </c>
      <c r="G7608" s="131" t="s">
        <v>649</v>
      </c>
      <c r="H7608" s="131"/>
      <c r="J7608" s="7">
        <v>1022907007</v>
      </c>
    </row>
    <row r="7609" spans="1:10" ht="75" customHeight="1" x14ac:dyDescent="0.25">
      <c r="G7609" s="131" t="s">
        <v>4979</v>
      </c>
      <c r="H7609" s="131"/>
    </row>
    <row r="7610" spans="1:10" ht="20.100000000000001" customHeight="1" x14ac:dyDescent="0.25">
      <c r="G7610" s="131" t="s">
        <v>5506</v>
      </c>
      <c r="H7610" s="131"/>
    </row>
    <row r="7611" spans="1:10" ht="20.100000000000001" customHeight="1" x14ac:dyDescent="0.25">
      <c r="A7611" s="5" t="s">
        <v>1818</v>
      </c>
      <c r="C7611" s="11" t="s">
        <v>16</v>
      </c>
      <c r="D7611" s="11" t="s">
        <v>4832</v>
      </c>
      <c r="E7611" s="11" t="s">
        <v>4974</v>
      </c>
      <c r="F7611" s="11" t="s">
        <v>1908</v>
      </c>
      <c r="G7611" s="131" t="s">
        <v>652</v>
      </c>
      <c r="H7611" s="131"/>
      <c r="J7611" s="7">
        <v>814710519</v>
      </c>
    </row>
    <row r="7612" spans="1:10" ht="75" customHeight="1" x14ac:dyDescent="0.25">
      <c r="G7612" s="131" t="s">
        <v>4979</v>
      </c>
      <c r="H7612" s="131"/>
    </row>
    <row r="7613" spans="1:10" ht="20.100000000000001" customHeight="1" x14ac:dyDescent="0.25">
      <c r="G7613" s="131" t="s">
        <v>5239</v>
      </c>
      <c r="H7613" s="131"/>
    </row>
    <row r="7614" spans="1:10" ht="20.100000000000001" customHeight="1" x14ac:dyDescent="0.25">
      <c r="A7614" s="5" t="s">
        <v>1818</v>
      </c>
      <c r="C7614" s="11" t="s">
        <v>16</v>
      </c>
      <c r="D7614" s="11" t="s">
        <v>4832</v>
      </c>
      <c r="E7614" s="11" t="s">
        <v>4974</v>
      </c>
      <c r="F7614" s="11" t="s">
        <v>1909</v>
      </c>
      <c r="G7614" s="131" t="s">
        <v>655</v>
      </c>
      <c r="H7614" s="131"/>
      <c r="J7614" s="7">
        <v>1148153023</v>
      </c>
    </row>
    <row r="7615" spans="1:10" ht="75" customHeight="1" x14ac:dyDescent="0.25">
      <c r="G7615" s="131" t="s">
        <v>4979</v>
      </c>
      <c r="H7615" s="131"/>
    </row>
    <row r="7616" spans="1:10" ht="20.100000000000001" customHeight="1" x14ac:dyDescent="0.25">
      <c r="G7616" s="131" t="s">
        <v>5507</v>
      </c>
      <c r="H7616" s="131"/>
    </row>
    <row r="7617" spans="1:10" ht="20.100000000000001" customHeight="1" x14ac:dyDescent="0.25">
      <c r="A7617" s="5" t="s">
        <v>1818</v>
      </c>
      <c r="C7617" s="11" t="s">
        <v>16</v>
      </c>
      <c r="D7617" s="11" t="s">
        <v>4832</v>
      </c>
      <c r="E7617" s="11" t="s">
        <v>4974</v>
      </c>
      <c r="F7617" s="11" t="s">
        <v>1910</v>
      </c>
      <c r="G7617" s="131" t="s">
        <v>657</v>
      </c>
      <c r="H7617" s="131"/>
      <c r="J7617" s="7">
        <v>1858552774</v>
      </c>
    </row>
    <row r="7618" spans="1:10" ht="75" customHeight="1" x14ac:dyDescent="0.25">
      <c r="G7618" s="131" t="s">
        <v>4979</v>
      </c>
      <c r="H7618" s="131"/>
    </row>
    <row r="7619" spans="1:10" ht="20.100000000000001" customHeight="1" x14ac:dyDescent="0.25">
      <c r="G7619" s="131" t="s">
        <v>5508</v>
      </c>
      <c r="H7619" s="131"/>
    </row>
    <row r="7620" spans="1:10" ht="20.100000000000001" customHeight="1" x14ac:dyDescent="0.25">
      <c r="A7620" s="5" t="s">
        <v>1818</v>
      </c>
      <c r="C7620" s="11" t="s">
        <v>16</v>
      </c>
      <c r="D7620" s="11" t="s">
        <v>4832</v>
      </c>
      <c r="E7620" s="11" t="s">
        <v>4974</v>
      </c>
      <c r="F7620" s="11" t="s">
        <v>1911</v>
      </c>
      <c r="G7620" s="131" t="s">
        <v>659</v>
      </c>
      <c r="H7620" s="131"/>
      <c r="J7620" s="7">
        <v>837034128</v>
      </c>
    </row>
    <row r="7621" spans="1:10" ht="75" customHeight="1" x14ac:dyDescent="0.25">
      <c r="G7621" s="131" t="s">
        <v>4979</v>
      </c>
      <c r="H7621" s="131"/>
    </row>
    <row r="7622" spans="1:10" ht="20.100000000000001" customHeight="1" x14ac:dyDescent="0.25">
      <c r="G7622" s="131" t="s">
        <v>5238</v>
      </c>
      <c r="H7622" s="131"/>
    </row>
    <row r="7623" spans="1:10" ht="20.100000000000001" customHeight="1" x14ac:dyDescent="0.25">
      <c r="A7623" s="5" t="s">
        <v>1818</v>
      </c>
      <c r="C7623" s="11" t="s">
        <v>16</v>
      </c>
      <c r="D7623" s="11" t="s">
        <v>4832</v>
      </c>
      <c r="E7623" s="11" t="s">
        <v>4974</v>
      </c>
      <c r="F7623" s="11" t="s">
        <v>1912</v>
      </c>
      <c r="G7623" s="131" t="s">
        <v>661</v>
      </c>
      <c r="H7623" s="131"/>
      <c r="J7623" s="7">
        <v>928648370</v>
      </c>
    </row>
    <row r="7624" spans="1:10" ht="75" customHeight="1" x14ac:dyDescent="0.25">
      <c r="G7624" s="131" t="s">
        <v>4979</v>
      </c>
      <c r="H7624" s="131"/>
    </row>
    <row r="7625" spans="1:10" ht="20.100000000000001" customHeight="1" x14ac:dyDescent="0.25">
      <c r="G7625" s="131" t="s">
        <v>5509</v>
      </c>
      <c r="H7625" s="131"/>
    </row>
    <row r="7626" spans="1:10" ht="20.100000000000001" customHeight="1" x14ac:dyDescent="0.25">
      <c r="A7626" s="5" t="s">
        <v>1818</v>
      </c>
      <c r="C7626" s="11" t="s">
        <v>16</v>
      </c>
      <c r="D7626" s="11" t="s">
        <v>4832</v>
      </c>
      <c r="E7626" s="11" t="s">
        <v>4974</v>
      </c>
      <c r="F7626" s="11" t="s">
        <v>1913</v>
      </c>
      <c r="G7626" s="131" t="s">
        <v>663</v>
      </c>
      <c r="H7626" s="131"/>
      <c r="J7626" s="7">
        <v>966710797</v>
      </c>
    </row>
    <row r="7627" spans="1:10" ht="75" customHeight="1" x14ac:dyDescent="0.25">
      <c r="G7627" s="131" t="s">
        <v>5510</v>
      </c>
      <c r="H7627" s="131"/>
    </row>
    <row r="7628" spans="1:10" ht="20.100000000000001" customHeight="1" x14ac:dyDescent="0.25">
      <c r="G7628" s="131" t="s">
        <v>5511</v>
      </c>
      <c r="H7628" s="131"/>
    </row>
    <row r="7629" spans="1:10" ht="20.100000000000001" customHeight="1" x14ac:dyDescent="0.25">
      <c r="A7629" s="5" t="s">
        <v>1818</v>
      </c>
      <c r="C7629" s="11" t="s">
        <v>16</v>
      </c>
      <c r="D7629" s="11" t="s">
        <v>4832</v>
      </c>
      <c r="E7629" s="11" t="s">
        <v>4974</v>
      </c>
      <c r="F7629" s="11" t="s">
        <v>1914</v>
      </c>
      <c r="G7629" s="131" t="s">
        <v>665</v>
      </c>
      <c r="H7629" s="131"/>
      <c r="J7629" s="7">
        <v>807409769</v>
      </c>
    </row>
    <row r="7630" spans="1:10" ht="75" customHeight="1" x14ac:dyDescent="0.25">
      <c r="G7630" s="131" t="s">
        <v>5512</v>
      </c>
      <c r="H7630" s="131"/>
    </row>
    <row r="7631" spans="1:10" ht="20.100000000000001" customHeight="1" x14ac:dyDescent="0.25">
      <c r="G7631" s="131" t="s">
        <v>5513</v>
      </c>
      <c r="H7631" s="131"/>
    </row>
    <row r="7632" spans="1:10" ht="20.100000000000001" customHeight="1" x14ac:dyDescent="0.25">
      <c r="A7632" s="5" t="s">
        <v>1818</v>
      </c>
      <c r="C7632" s="11" t="s">
        <v>16</v>
      </c>
      <c r="D7632" s="11" t="s">
        <v>4832</v>
      </c>
      <c r="E7632" s="11" t="s">
        <v>4974</v>
      </c>
      <c r="F7632" s="11" t="s">
        <v>1915</v>
      </c>
      <c r="G7632" s="131" t="s">
        <v>667</v>
      </c>
      <c r="H7632" s="131"/>
      <c r="J7632" s="7">
        <v>683707293</v>
      </c>
    </row>
    <row r="7633" spans="1:10" ht="75" customHeight="1" x14ac:dyDescent="0.25">
      <c r="G7633" s="131" t="s">
        <v>4979</v>
      </c>
      <c r="H7633" s="131"/>
    </row>
    <row r="7634" spans="1:10" ht="20.100000000000001" customHeight="1" x14ac:dyDescent="0.25">
      <c r="G7634" s="131" t="s">
        <v>5242</v>
      </c>
      <c r="H7634" s="131"/>
    </row>
    <row r="7635" spans="1:10" ht="20.100000000000001" customHeight="1" x14ac:dyDescent="0.25">
      <c r="A7635" s="5" t="s">
        <v>1818</v>
      </c>
      <c r="C7635" s="11" t="s">
        <v>16</v>
      </c>
      <c r="D7635" s="11" t="s">
        <v>4832</v>
      </c>
      <c r="E7635" s="11" t="s">
        <v>4974</v>
      </c>
      <c r="F7635" s="11" t="s">
        <v>1916</v>
      </c>
      <c r="G7635" s="131" t="s">
        <v>669</v>
      </c>
      <c r="H7635" s="131"/>
      <c r="J7635" s="7">
        <v>546648251</v>
      </c>
    </row>
    <row r="7636" spans="1:10" ht="75" customHeight="1" x14ac:dyDescent="0.25">
      <c r="G7636" s="131" t="s">
        <v>4979</v>
      </c>
      <c r="H7636" s="131"/>
    </row>
    <row r="7637" spans="1:10" ht="20.100000000000001" customHeight="1" x14ac:dyDescent="0.25">
      <c r="G7637" s="131" t="s">
        <v>5514</v>
      </c>
      <c r="H7637" s="131"/>
    </row>
    <row r="7638" spans="1:10" ht="20.100000000000001" customHeight="1" x14ac:dyDescent="0.25">
      <c r="A7638" s="5" t="s">
        <v>1818</v>
      </c>
      <c r="C7638" s="11" t="s">
        <v>16</v>
      </c>
      <c r="D7638" s="11" t="s">
        <v>4832</v>
      </c>
      <c r="E7638" s="11" t="s">
        <v>4974</v>
      </c>
      <c r="F7638" s="11" t="s">
        <v>1917</v>
      </c>
      <c r="G7638" s="131" t="s">
        <v>671</v>
      </c>
      <c r="H7638" s="131"/>
      <c r="J7638" s="7">
        <v>643251895</v>
      </c>
    </row>
    <row r="7639" spans="1:10" ht="75" customHeight="1" x14ac:dyDescent="0.25">
      <c r="G7639" s="131" t="s">
        <v>4979</v>
      </c>
      <c r="H7639" s="131"/>
    </row>
    <row r="7640" spans="1:10" ht="20.100000000000001" customHeight="1" x14ac:dyDescent="0.25">
      <c r="G7640" s="131" t="s">
        <v>5515</v>
      </c>
      <c r="H7640" s="131"/>
    </row>
    <row r="7641" spans="1:10" ht="20.100000000000001" customHeight="1" x14ac:dyDescent="0.25">
      <c r="A7641" s="5" t="s">
        <v>1818</v>
      </c>
      <c r="C7641" s="11" t="s">
        <v>16</v>
      </c>
      <c r="D7641" s="11" t="s">
        <v>4832</v>
      </c>
      <c r="E7641" s="11" t="s">
        <v>4974</v>
      </c>
      <c r="F7641" s="11" t="s">
        <v>1918</v>
      </c>
      <c r="G7641" s="131" t="s">
        <v>673</v>
      </c>
      <c r="H7641" s="131"/>
      <c r="J7641" s="7">
        <v>712681744</v>
      </c>
    </row>
    <row r="7642" spans="1:10" ht="75" customHeight="1" x14ac:dyDescent="0.25">
      <c r="G7642" s="131" t="s">
        <v>4979</v>
      </c>
      <c r="H7642" s="131"/>
    </row>
    <row r="7643" spans="1:10" ht="20.100000000000001" customHeight="1" x14ac:dyDescent="0.25">
      <c r="G7643" s="131" t="s">
        <v>5516</v>
      </c>
      <c r="H7643" s="131"/>
    </row>
    <row r="7644" spans="1:10" ht="20.100000000000001" customHeight="1" x14ac:dyDescent="0.25">
      <c r="A7644" s="5" t="s">
        <v>1818</v>
      </c>
      <c r="C7644" s="11" t="s">
        <v>16</v>
      </c>
      <c r="D7644" s="11" t="s">
        <v>4832</v>
      </c>
      <c r="E7644" s="11" t="s">
        <v>4974</v>
      </c>
      <c r="F7644" s="11" t="s">
        <v>1919</v>
      </c>
      <c r="G7644" s="131" t="s">
        <v>675</v>
      </c>
      <c r="H7644" s="131"/>
      <c r="J7644" s="7">
        <v>547456479</v>
      </c>
    </row>
    <row r="7645" spans="1:10" ht="75" customHeight="1" x14ac:dyDescent="0.25">
      <c r="G7645" s="131" t="s">
        <v>4979</v>
      </c>
      <c r="H7645" s="131"/>
    </row>
    <row r="7646" spans="1:10" ht="20.100000000000001" customHeight="1" x14ac:dyDescent="0.25">
      <c r="G7646" s="131" t="s">
        <v>5517</v>
      </c>
      <c r="H7646" s="131"/>
    </row>
    <row r="7647" spans="1:10" ht="20.100000000000001" customHeight="1" x14ac:dyDescent="0.25">
      <c r="A7647" s="5" t="s">
        <v>1818</v>
      </c>
      <c r="C7647" s="11" t="s">
        <v>16</v>
      </c>
      <c r="D7647" s="11" t="s">
        <v>4832</v>
      </c>
      <c r="E7647" s="11" t="s">
        <v>4974</v>
      </c>
      <c r="F7647" s="11" t="s">
        <v>1920</v>
      </c>
      <c r="G7647" s="131" t="s">
        <v>678</v>
      </c>
      <c r="H7647" s="131"/>
      <c r="J7647" s="7">
        <v>361816753</v>
      </c>
    </row>
    <row r="7648" spans="1:10" ht="75" customHeight="1" x14ac:dyDescent="0.25">
      <c r="G7648" s="131" t="s">
        <v>4979</v>
      </c>
      <c r="H7648" s="131"/>
    </row>
    <row r="7649" spans="1:10" ht="20.100000000000001" customHeight="1" x14ac:dyDescent="0.25">
      <c r="G7649" s="131" t="s">
        <v>5518</v>
      </c>
      <c r="H7649" s="131"/>
    </row>
    <row r="7650" spans="1:10" ht="20.100000000000001" customHeight="1" x14ac:dyDescent="0.25">
      <c r="A7650" s="5" t="s">
        <v>1818</v>
      </c>
      <c r="C7650" s="11" t="s">
        <v>16</v>
      </c>
      <c r="D7650" s="11" t="s">
        <v>4832</v>
      </c>
      <c r="E7650" s="11" t="s">
        <v>4974</v>
      </c>
      <c r="F7650" s="11" t="s">
        <v>1921</v>
      </c>
      <c r="G7650" s="131" t="s">
        <v>680</v>
      </c>
      <c r="H7650" s="131"/>
      <c r="J7650" s="7">
        <v>381810731</v>
      </c>
    </row>
    <row r="7651" spans="1:10" ht="75" customHeight="1" x14ac:dyDescent="0.25">
      <c r="G7651" s="131" t="s">
        <v>4979</v>
      </c>
      <c r="H7651" s="131"/>
    </row>
    <row r="7652" spans="1:10" ht="20.100000000000001" customHeight="1" x14ac:dyDescent="0.25">
      <c r="G7652" s="131" t="s">
        <v>5519</v>
      </c>
      <c r="H7652" s="131"/>
    </row>
    <row r="7653" spans="1:10" ht="20.100000000000001" customHeight="1" x14ac:dyDescent="0.25">
      <c r="A7653" s="5" t="s">
        <v>1818</v>
      </c>
      <c r="C7653" s="11" t="s">
        <v>16</v>
      </c>
      <c r="D7653" s="11" t="s">
        <v>4832</v>
      </c>
      <c r="E7653" s="11" t="s">
        <v>4974</v>
      </c>
      <c r="F7653" s="11" t="s">
        <v>1922</v>
      </c>
      <c r="G7653" s="131" t="s">
        <v>682</v>
      </c>
      <c r="H7653" s="131"/>
      <c r="J7653" s="7">
        <v>308484599</v>
      </c>
    </row>
    <row r="7654" spans="1:10" ht="75" customHeight="1" x14ac:dyDescent="0.25">
      <c r="G7654" s="131" t="s">
        <v>4979</v>
      </c>
      <c r="H7654" s="131"/>
    </row>
    <row r="7655" spans="1:10" ht="20.100000000000001" customHeight="1" x14ac:dyDescent="0.25">
      <c r="G7655" s="131" t="s">
        <v>5520</v>
      </c>
      <c r="H7655" s="131"/>
    </row>
    <row r="7656" spans="1:10" ht="20.100000000000001" customHeight="1" x14ac:dyDescent="0.25">
      <c r="A7656" s="5" t="s">
        <v>1818</v>
      </c>
      <c r="C7656" s="11" t="s">
        <v>16</v>
      </c>
      <c r="D7656" s="11" t="s">
        <v>4832</v>
      </c>
      <c r="E7656" s="11" t="s">
        <v>4974</v>
      </c>
      <c r="F7656" s="11" t="s">
        <v>1923</v>
      </c>
      <c r="G7656" s="131" t="s">
        <v>140</v>
      </c>
      <c r="H7656" s="131"/>
      <c r="J7656" s="7">
        <v>2668191032</v>
      </c>
    </row>
    <row r="7657" spans="1:10" ht="75" customHeight="1" x14ac:dyDescent="0.25">
      <c r="G7657" s="131" t="s">
        <v>4979</v>
      </c>
      <c r="H7657" s="131"/>
    </row>
    <row r="7658" spans="1:10" ht="20.100000000000001" customHeight="1" x14ac:dyDescent="0.25">
      <c r="G7658" s="131" t="s">
        <v>5241</v>
      </c>
      <c r="H7658" s="131"/>
    </row>
    <row r="7659" spans="1:10" ht="20.100000000000001" customHeight="1" x14ac:dyDescent="0.25">
      <c r="A7659" s="5" t="s">
        <v>1818</v>
      </c>
      <c r="C7659" s="11" t="s">
        <v>16</v>
      </c>
      <c r="D7659" s="11" t="s">
        <v>4832</v>
      </c>
      <c r="E7659" s="11" t="s">
        <v>4974</v>
      </c>
      <c r="F7659" s="11" t="s">
        <v>1924</v>
      </c>
      <c r="G7659" s="131" t="s">
        <v>373</v>
      </c>
      <c r="H7659" s="131"/>
      <c r="J7659" s="7">
        <v>1773549525</v>
      </c>
    </row>
    <row r="7660" spans="1:10" ht="75" customHeight="1" x14ac:dyDescent="0.25">
      <c r="G7660" s="131" t="s">
        <v>4979</v>
      </c>
      <c r="H7660" s="131"/>
    </row>
    <row r="7661" spans="1:10" ht="20.100000000000001" customHeight="1" x14ac:dyDescent="0.25">
      <c r="G7661" s="131" t="s">
        <v>5400</v>
      </c>
      <c r="H7661" s="131"/>
    </row>
    <row r="7662" spans="1:10" ht="20.100000000000001" customHeight="1" x14ac:dyDescent="0.25">
      <c r="A7662" s="5" t="s">
        <v>1818</v>
      </c>
      <c r="C7662" s="11" t="s">
        <v>16</v>
      </c>
      <c r="D7662" s="11" t="s">
        <v>4832</v>
      </c>
      <c r="E7662" s="11" t="s">
        <v>4974</v>
      </c>
      <c r="F7662" s="11" t="s">
        <v>1925</v>
      </c>
      <c r="G7662" s="131" t="s">
        <v>384</v>
      </c>
      <c r="H7662" s="131"/>
      <c r="J7662" s="7">
        <v>2016100554</v>
      </c>
    </row>
    <row r="7663" spans="1:10" ht="75" customHeight="1" x14ac:dyDescent="0.25">
      <c r="G7663" s="131" t="s">
        <v>4979</v>
      </c>
      <c r="H7663" s="131"/>
    </row>
    <row r="7664" spans="1:10" ht="20.100000000000001" customHeight="1" x14ac:dyDescent="0.25">
      <c r="G7664" s="131" t="s">
        <v>5404</v>
      </c>
      <c r="H7664" s="131"/>
    </row>
    <row r="7665" spans="1:10" ht="20.100000000000001" customHeight="1" x14ac:dyDescent="0.25">
      <c r="A7665" s="5" t="s">
        <v>1818</v>
      </c>
      <c r="C7665" s="11" t="s">
        <v>16</v>
      </c>
      <c r="D7665" s="11" t="s">
        <v>4832</v>
      </c>
      <c r="E7665" s="11" t="s">
        <v>4974</v>
      </c>
      <c r="F7665" s="11" t="s">
        <v>1926</v>
      </c>
      <c r="G7665" s="131" t="s">
        <v>386</v>
      </c>
      <c r="H7665" s="131"/>
      <c r="J7665" s="7">
        <v>2114416471</v>
      </c>
    </row>
    <row r="7666" spans="1:10" ht="75" customHeight="1" x14ac:dyDescent="0.25">
      <c r="G7666" s="131" t="s">
        <v>4979</v>
      </c>
      <c r="H7666" s="131"/>
    </row>
    <row r="7667" spans="1:10" ht="20.100000000000001" customHeight="1" x14ac:dyDescent="0.25">
      <c r="G7667" s="131" t="s">
        <v>5245</v>
      </c>
      <c r="H7667" s="131"/>
    </row>
    <row r="7668" spans="1:10" ht="20.100000000000001" customHeight="1" x14ac:dyDescent="0.25">
      <c r="A7668" s="5" t="s">
        <v>1818</v>
      </c>
      <c r="C7668" s="11" t="s">
        <v>16</v>
      </c>
      <c r="D7668" s="11" t="s">
        <v>4832</v>
      </c>
      <c r="E7668" s="11" t="s">
        <v>4974</v>
      </c>
      <c r="F7668" s="11" t="s">
        <v>1927</v>
      </c>
      <c r="G7668" s="131" t="s">
        <v>391</v>
      </c>
      <c r="H7668" s="131"/>
      <c r="J7668" s="7">
        <v>1631693214</v>
      </c>
    </row>
    <row r="7669" spans="1:10" ht="75" customHeight="1" x14ac:dyDescent="0.25">
      <c r="G7669" s="131" t="s">
        <v>4979</v>
      </c>
      <c r="H7669" s="131"/>
    </row>
    <row r="7670" spans="1:10" ht="20.100000000000001" customHeight="1" x14ac:dyDescent="0.25">
      <c r="G7670" s="131" t="s">
        <v>4881</v>
      </c>
      <c r="H7670" s="131"/>
    </row>
    <row r="7671" spans="1:10" ht="20.100000000000001" customHeight="1" x14ac:dyDescent="0.25">
      <c r="A7671" s="5" t="s">
        <v>1818</v>
      </c>
      <c r="C7671" s="11" t="s">
        <v>16</v>
      </c>
      <c r="D7671" s="11" t="s">
        <v>4832</v>
      </c>
      <c r="E7671" s="11" t="s">
        <v>4974</v>
      </c>
      <c r="F7671" s="11" t="s">
        <v>1928</v>
      </c>
      <c r="G7671" s="131" t="s">
        <v>684</v>
      </c>
      <c r="H7671" s="131"/>
      <c r="J7671" s="7">
        <v>1272256637</v>
      </c>
    </row>
    <row r="7672" spans="1:10" ht="75" customHeight="1" x14ac:dyDescent="0.25">
      <c r="G7672" s="131" t="s">
        <v>4979</v>
      </c>
      <c r="H7672" s="131"/>
    </row>
    <row r="7673" spans="1:10" ht="20.100000000000001" customHeight="1" x14ac:dyDescent="0.25">
      <c r="G7673" s="131" t="s">
        <v>5244</v>
      </c>
      <c r="H7673" s="131"/>
    </row>
    <row r="7674" spans="1:10" ht="20.100000000000001" customHeight="1" x14ac:dyDescent="0.25">
      <c r="A7674" s="5" t="s">
        <v>1818</v>
      </c>
      <c r="C7674" s="11" t="s">
        <v>16</v>
      </c>
      <c r="D7674" s="11" t="s">
        <v>4832</v>
      </c>
      <c r="E7674" s="11" t="s">
        <v>4974</v>
      </c>
      <c r="F7674" s="11" t="s">
        <v>1929</v>
      </c>
      <c r="G7674" s="131" t="s">
        <v>393</v>
      </c>
      <c r="H7674" s="131"/>
      <c r="J7674" s="7">
        <v>1295385669</v>
      </c>
    </row>
    <row r="7675" spans="1:10" ht="75" customHeight="1" x14ac:dyDescent="0.25">
      <c r="G7675" s="131" t="s">
        <v>4979</v>
      </c>
      <c r="H7675" s="131"/>
    </row>
    <row r="7676" spans="1:10" ht="20.100000000000001" customHeight="1" x14ac:dyDescent="0.25">
      <c r="G7676" s="131" t="s">
        <v>5406</v>
      </c>
      <c r="H7676" s="131"/>
    </row>
    <row r="7677" spans="1:10" ht="20.100000000000001" customHeight="1" x14ac:dyDescent="0.25">
      <c r="A7677" s="5" t="s">
        <v>1818</v>
      </c>
      <c r="C7677" s="11" t="s">
        <v>16</v>
      </c>
      <c r="D7677" s="11" t="s">
        <v>4832</v>
      </c>
      <c r="E7677" s="11" t="s">
        <v>4974</v>
      </c>
      <c r="F7677" s="11" t="s">
        <v>1930</v>
      </c>
      <c r="G7677" s="131" t="s">
        <v>376</v>
      </c>
      <c r="H7677" s="131"/>
      <c r="J7677" s="7">
        <v>1696459118</v>
      </c>
    </row>
    <row r="7678" spans="1:10" ht="75" customHeight="1" x14ac:dyDescent="0.25">
      <c r="G7678" s="131" t="s">
        <v>4979</v>
      </c>
      <c r="H7678" s="131"/>
    </row>
    <row r="7679" spans="1:10" ht="20.100000000000001" customHeight="1" x14ac:dyDescent="0.25">
      <c r="G7679" s="131" t="s">
        <v>5401</v>
      </c>
      <c r="H7679" s="131"/>
    </row>
    <row r="7680" spans="1:10" ht="20.100000000000001" customHeight="1" x14ac:dyDescent="0.25">
      <c r="A7680" s="5" t="s">
        <v>1818</v>
      </c>
      <c r="C7680" s="11" t="s">
        <v>16</v>
      </c>
      <c r="D7680" s="11" t="s">
        <v>4832</v>
      </c>
      <c r="E7680" s="11" t="s">
        <v>4974</v>
      </c>
      <c r="F7680" s="11" t="s">
        <v>1931</v>
      </c>
      <c r="G7680" s="131" t="s">
        <v>389</v>
      </c>
      <c r="H7680" s="131"/>
      <c r="J7680" s="7">
        <v>1304594316</v>
      </c>
    </row>
    <row r="7681" spans="1:10" ht="75" customHeight="1" x14ac:dyDescent="0.25">
      <c r="G7681" s="131" t="s">
        <v>4979</v>
      </c>
      <c r="H7681" s="131"/>
    </row>
    <row r="7682" spans="1:10" ht="20.100000000000001" customHeight="1" x14ac:dyDescent="0.25">
      <c r="G7682" s="131" t="s">
        <v>5405</v>
      </c>
      <c r="H7682" s="131"/>
    </row>
    <row r="7683" spans="1:10" ht="20.100000000000001" customHeight="1" x14ac:dyDescent="0.25">
      <c r="A7683" s="5" t="s">
        <v>1818</v>
      </c>
      <c r="C7683" s="11" t="s">
        <v>16</v>
      </c>
      <c r="D7683" s="11" t="s">
        <v>4832</v>
      </c>
      <c r="E7683" s="11" t="s">
        <v>4974</v>
      </c>
      <c r="F7683" s="11" t="s">
        <v>1932</v>
      </c>
      <c r="G7683" s="131" t="s">
        <v>382</v>
      </c>
      <c r="H7683" s="131"/>
      <c r="J7683" s="7">
        <v>1389147055</v>
      </c>
    </row>
    <row r="7684" spans="1:10" ht="75" customHeight="1" x14ac:dyDescent="0.25">
      <c r="G7684" s="131" t="s">
        <v>4979</v>
      </c>
      <c r="H7684" s="131"/>
    </row>
    <row r="7685" spans="1:10" ht="20.100000000000001" customHeight="1" x14ac:dyDescent="0.25">
      <c r="G7685" s="131" t="s">
        <v>5403</v>
      </c>
      <c r="H7685" s="131"/>
    </row>
    <row r="7686" spans="1:10" ht="20.100000000000001" customHeight="1" x14ac:dyDescent="0.25">
      <c r="A7686" s="5" t="s">
        <v>1818</v>
      </c>
      <c r="C7686" s="11" t="s">
        <v>16</v>
      </c>
      <c r="D7686" s="11" t="s">
        <v>4832</v>
      </c>
      <c r="E7686" s="11" t="s">
        <v>4974</v>
      </c>
      <c r="F7686" s="11" t="s">
        <v>1882</v>
      </c>
      <c r="G7686" s="131" t="s">
        <v>685</v>
      </c>
      <c r="H7686" s="131"/>
      <c r="J7686" s="7">
        <v>1558200348</v>
      </c>
    </row>
    <row r="7687" spans="1:10" ht="75" customHeight="1" x14ac:dyDescent="0.25">
      <c r="G7687" s="131" t="s">
        <v>4979</v>
      </c>
      <c r="H7687" s="131"/>
    </row>
    <row r="7688" spans="1:10" ht="20.100000000000001" customHeight="1" x14ac:dyDescent="0.25">
      <c r="G7688" s="131" t="s">
        <v>4879</v>
      </c>
      <c r="H7688" s="131"/>
    </row>
    <row r="7689" spans="1:10" ht="20.100000000000001" customHeight="1" x14ac:dyDescent="0.25">
      <c r="A7689" s="5" t="s">
        <v>1818</v>
      </c>
      <c r="C7689" s="11" t="s">
        <v>16</v>
      </c>
      <c r="D7689" s="11" t="s">
        <v>4832</v>
      </c>
      <c r="E7689" s="11" t="s">
        <v>4974</v>
      </c>
      <c r="F7689" s="11" t="s">
        <v>1933</v>
      </c>
      <c r="G7689" s="131" t="s">
        <v>380</v>
      </c>
      <c r="H7689" s="131"/>
      <c r="J7689" s="7">
        <v>1043937616</v>
      </c>
    </row>
    <row r="7690" spans="1:10" ht="75" customHeight="1" x14ac:dyDescent="0.25">
      <c r="G7690" s="131" t="s">
        <v>4979</v>
      </c>
      <c r="H7690" s="131"/>
    </row>
    <row r="7691" spans="1:10" ht="20.100000000000001" customHeight="1" x14ac:dyDescent="0.25">
      <c r="G7691" s="131" t="s">
        <v>5402</v>
      </c>
      <c r="H7691" s="131"/>
    </row>
    <row r="7692" spans="1:10" ht="20.100000000000001" customHeight="1" x14ac:dyDescent="0.25">
      <c r="A7692" s="5" t="s">
        <v>1818</v>
      </c>
      <c r="C7692" s="11" t="s">
        <v>16</v>
      </c>
      <c r="D7692" s="11" t="s">
        <v>4832</v>
      </c>
      <c r="E7692" s="11" t="s">
        <v>4974</v>
      </c>
      <c r="F7692" s="11" t="s">
        <v>1934</v>
      </c>
      <c r="G7692" s="131" t="s">
        <v>686</v>
      </c>
      <c r="H7692" s="131"/>
      <c r="J7692" s="7">
        <v>2734218058</v>
      </c>
    </row>
    <row r="7693" spans="1:10" ht="75" customHeight="1" x14ac:dyDescent="0.25">
      <c r="G7693" s="131" t="s">
        <v>4979</v>
      </c>
      <c r="H7693" s="131"/>
    </row>
    <row r="7694" spans="1:10" ht="20.100000000000001" customHeight="1" x14ac:dyDescent="0.25">
      <c r="G7694" s="131" t="s">
        <v>5247</v>
      </c>
      <c r="H7694" s="131"/>
    </row>
    <row r="7695" spans="1:10" ht="20.100000000000001" customHeight="1" x14ac:dyDescent="0.25">
      <c r="A7695" s="5" t="s">
        <v>1818</v>
      </c>
      <c r="C7695" s="11" t="s">
        <v>16</v>
      </c>
      <c r="D7695" s="11" t="s">
        <v>4832</v>
      </c>
      <c r="E7695" s="11" t="s">
        <v>4974</v>
      </c>
      <c r="F7695" s="11" t="s">
        <v>1935</v>
      </c>
      <c r="G7695" s="131" t="s">
        <v>688</v>
      </c>
      <c r="H7695" s="131"/>
      <c r="J7695" s="7">
        <v>904093117</v>
      </c>
    </row>
    <row r="7696" spans="1:10" ht="75" customHeight="1" x14ac:dyDescent="0.25">
      <c r="G7696" s="131" t="s">
        <v>4979</v>
      </c>
      <c r="H7696" s="131"/>
    </row>
    <row r="7697" spans="1:10" ht="20.100000000000001" customHeight="1" x14ac:dyDescent="0.25">
      <c r="G7697" s="131" t="s">
        <v>5521</v>
      </c>
      <c r="H7697" s="131"/>
    </row>
    <row r="7698" spans="1:10" ht="20.100000000000001" customHeight="1" x14ac:dyDescent="0.25">
      <c r="A7698" s="5" t="s">
        <v>1818</v>
      </c>
      <c r="C7698" s="11" t="s">
        <v>16</v>
      </c>
      <c r="D7698" s="11" t="s">
        <v>4832</v>
      </c>
      <c r="E7698" s="11" t="s">
        <v>4974</v>
      </c>
      <c r="F7698" s="11" t="s">
        <v>1936</v>
      </c>
      <c r="G7698" s="131" t="s">
        <v>690</v>
      </c>
      <c r="H7698" s="131"/>
      <c r="J7698" s="7">
        <v>3369272897</v>
      </c>
    </row>
    <row r="7699" spans="1:10" ht="75" customHeight="1" x14ac:dyDescent="0.25">
      <c r="G7699" s="131" t="s">
        <v>4979</v>
      </c>
      <c r="H7699" s="131"/>
    </row>
    <row r="7700" spans="1:10" ht="20.100000000000001" customHeight="1" x14ac:dyDescent="0.25">
      <c r="G7700" s="131" t="s">
        <v>5249</v>
      </c>
      <c r="H7700" s="131"/>
    </row>
    <row r="7701" spans="1:10" ht="20.100000000000001" customHeight="1" x14ac:dyDescent="0.25">
      <c r="A7701" s="5" t="s">
        <v>1818</v>
      </c>
      <c r="C7701" s="11" t="s">
        <v>16</v>
      </c>
      <c r="D7701" s="11" t="s">
        <v>4832</v>
      </c>
      <c r="E7701" s="11" t="s">
        <v>4974</v>
      </c>
      <c r="F7701" s="11" t="s">
        <v>1937</v>
      </c>
      <c r="G7701" s="131" t="s">
        <v>692</v>
      </c>
      <c r="H7701" s="131"/>
      <c r="J7701" s="7">
        <v>1073992963</v>
      </c>
    </row>
    <row r="7702" spans="1:10" ht="75" customHeight="1" x14ac:dyDescent="0.25">
      <c r="G7702" s="131" t="s">
        <v>4979</v>
      </c>
      <c r="H7702" s="131"/>
    </row>
    <row r="7703" spans="1:10" ht="20.100000000000001" customHeight="1" x14ac:dyDescent="0.25">
      <c r="G7703" s="131" t="s">
        <v>5522</v>
      </c>
      <c r="H7703" s="131"/>
    </row>
    <row r="7704" spans="1:10" ht="20.100000000000001" customHeight="1" x14ac:dyDescent="0.25">
      <c r="A7704" s="5" t="s">
        <v>1818</v>
      </c>
      <c r="C7704" s="11" t="s">
        <v>16</v>
      </c>
      <c r="D7704" s="11" t="s">
        <v>4832</v>
      </c>
      <c r="E7704" s="11" t="s">
        <v>4974</v>
      </c>
      <c r="F7704" s="11" t="s">
        <v>1938</v>
      </c>
      <c r="G7704" s="131" t="s">
        <v>146</v>
      </c>
      <c r="H7704" s="131"/>
      <c r="J7704" s="7">
        <v>2359621564</v>
      </c>
    </row>
    <row r="7705" spans="1:10" ht="75" customHeight="1" x14ac:dyDescent="0.25">
      <c r="G7705" s="131" t="s">
        <v>4979</v>
      </c>
      <c r="H7705" s="131"/>
    </row>
    <row r="7706" spans="1:10" ht="20.100000000000001" customHeight="1" x14ac:dyDescent="0.25">
      <c r="G7706" s="131" t="s">
        <v>5293</v>
      </c>
      <c r="H7706" s="131"/>
    </row>
    <row r="7707" spans="1:10" ht="20.100000000000001" customHeight="1" x14ac:dyDescent="0.25">
      <c r="A7707" s="5" t="s">
        <v>1818</v>
      </c>
      <c r="C7707" s="11" t="s">
        <v>16</v>
      </c>
      <c r="D7707" s="11" t="s">
        <v>4832</v>
      </c>
      <c r="E7707" s="11" t="s">
        <v>4974</v>
      </c>
      <c r="F7707" s="11" t="s">
        <v>1939</v>
      </c>
      <c r="G7707" s="131" t="s">
        <v>4527</v>
      </c>
      <c r="H7707" s="131"/>
      <c r="J7707" s="7">
        <v>1429212789</v>
      </c>
    </row>
    <row r="7708" spans="1:10" ht="75" customHeight="1" x14ac:dyDescent="0.25">
      <c r="G7708" s="131" t="s">
        <v>4979</v>
      </c>
      <c r="H7708" s="131"/>
    </row>
    <row r="7709" spans="1:10" ht="20.100000000000001" customHeight="1" x14ac:dyDescent="0.25">
      <c r="G7709" s="131" t="s">
        <v>5523</v>
      </c>
      <c r="H7709" s="131"/>
    </row>
    <row r="7710" spans="1:10" ht="20.100000000000001" customHeight="1" x14ac:dyDescent="0.25">
      <c r="A7710" s="5" t="s">
        <v>1818</v>
      </c>
      <c r="C7710" s="11" t="s">
        <v>16</v>
      </c>
      <c r="D7710" s="11" t="s">
        <v>4832</v>
      </c>
      <c r="E7710" s="11" t="s">
        <v>4974</v>
      </c>
      <c r="F7710" s="11" t="s">
        <v>1940</v>
      </c>
      <c r="G7710" s="131" t="s">
        <v>696</v>
      </c>
      <c r="H7710" s="131"/>
      <c r="J7710" s="7">
        <v>2333407721</v>
      </c>
    </row>
    <row r="7711" spans="1:10" ht="75" customHeight="1" x14ac:dyDescent="0.25">
      <c r="G7711" s="131" t="s">
        <v>4979</v>
      </c>
      <c r="H7711" s="131"/>
    </row>
    <row r="7712" spans="1:10" ht="20.100000000000001" customHeight="1" x14ac:dyDescent="0.25">
      <c r="G7712" s="131" t="s">
        <v>5524</v>
      </c>
      <c r="H7712" s="131"/>
    </row>
    <row r="7713" spans="1:10" ht="20.100000000000001" customHeight="1" x14ac:dyDescent="0.25">
      <c r="A7713" s="5" t="s">
        <v>1818</v>
      </c>
      <c r="C7713" s="11" t="s">
        <v>16</v>
      </c>
      <c r="D7713" s="11" t="s">
        <v>4832</v>
      </c>
      <c r="E7713" s="11" t="s">
        <v>4974</v>
      </c>
      <c r="F7713" s="11" t="s">
        <v>1941</v>
      </c>
      <c r="G7713" s="131" t="s">
        <v>365</v>
      </c>
      <c r="H7713" s="131"/>
      <c r="J7713" s="7">
        <v>2442232264</v>
      </c>
    </row>
    <row r="7714" spans="1:10" ht="75" customHeight="1" x14ac:dyDescent="0.25">
      <c r="G7714" s="131" t="s">
        <v>4979</v>
      </c>
      <c r="H7714" s="131"/>
    </row>
    <row r="7715" spans="1:10" ht="20.100000000000001" customHeight="1" x14ac:dyDescent="0.25">
      <c r="G7715" s="131" t="s">
        <v>5396</v>
      </c>
      <c r="H7715" s="131"/>
    </row>
    <row r="7716" spans="1:10" ht="20.100000000000001" customHeight="1" x14ac:dyDescent="0.25">
      <c r="A7716" s="5" t="s">
        <v>1818</v>
      </c>
      <c r="C7716" s="11" t="s">
        <v>16</v>
      </c>
      <c r="D7716" s="11" t="s">
        <v>4832</v>
      </c>
      <c r="E7716" s="11" t="s">
        <v>4974</v>
      </c>
      <c r="F7716" s="11" t="s">
        <v>1942</v>
      </c>
      <c r="G7716" s="131" t="s">
        <v>144</v>
      </c>
      <c r="H7716" s="131"/>
      <c r="J7716" s="7">
        <v>1488674505</v>
      </c>
    </row>
    <row r="7717" spans="1:10" ht="75" customHeight="1" x14ac:dyDescent="0.25">
      <c r="G7717" s="131" t="s">
        <v>4979</v>
      </c>
      <c r="H7717" s="131"/>
    </row>
    <row r="7718" spans="1:10" ht="20.100000000000001" customHeight="1" x14ac:dyDescent="0.25">
      <c r="G7718" s="131" t="s">
        <v>5525</v>
      </c>
      <c r="H7718" s="131"/>
    </row>
    <row r="7719" spans="1:10" ht="20.100000000000001" customHeight="1" x14ac:dyDescent="0.25">
      <c r="A7719" s="5" t="s">
        <v>1818</v>
      </c>
      <c r="C7719" s="11" t="s">
        <v>16</v>
      </c>
      <c r="D7719" s="11" t="s">
        <v>4832</v>
      </c>
      <c r="E7719" s="11" t="s">
        <v>4974</v>
      </c>
      <c r="F7719" s="11" t="s">
        <v>1943</v>
      </c>
      <c r="G7719" s="131" t="s">
        <v>142</v>
      </c>
      <c r="H7719" s="131"/>
      <c r="J7719" s="7">
        <v>1771162522</v>
      </c>
    </row>
    <row r="7720" spans="1:10" ht="75" customHeight="1" x14ac:dyDescent="0.25">
      <c r="G7720" s="131" t="s">
        <v>4979</v>
      </c>
      <c r="H7720" s="131"/>
    </row>
    <row r="7721" spans="1:10" ht="20.100000000000001" customHeight="1" x14ac:dyDescent="0.25">
      <c r="G7721" s="131" t="s">
        <v>5395</v>
      </c>
      <c r="H7721" s="131"/>
    </row>
    <row r="7722" spans="1:10" ht="20.100000000000001" customHeight="1" x14ac:dyDescent="0.25">
      <c r="A7722" s="5" t="s">
        <v>1818</v>
      </c>
      <c r="C7722" s="11" t="s">
        <v>16</v>
      </c>
      <c r="D7722" s="11" t="s">
        <v>4832</v>
      </c>
      <c r="E7722" s="11" t="s">
        <v>4974</v>
      </c>
      <c r="F7722" s="11" t="s">
        <v>1944</v>
      </c>
      <c r="G7722" s="131" t="s">
        <v>699</v>
      </c>
      <c r="H7722" s="131"/>
      <c r="J7722" s="7">
        <v>1106370145</v>
      </c>
    </row>
    <row r="7723" spans="1:10" ht="75" customHeight="1" x14ac:dyDescent="0.25">
      <c r="G7723" s="131" t="s">
        <v>4979</v>
      </c>
      <c r="H7723" s="131"/>
    </row>
    <row r="7724" spans="1:10" ht="20.100000000000001" customHeight="1" x14ac:dyDescent="0.25">
      <c r="G7724" s="131" t="s">
        <v>5526</v>
      </c>
      <c r="H7724" s="131"/>
    </row>
    <row r="7725" spans="1:10" ht="20.100000000000001" customHeight="1" x14ac:dyDescent="0.25">
      <c r="A7725" s="5" t="s">
        <v>1818</v>
      </c>
      <c r="C7725" s="11" t="s">
        <v>16</v>
      </c>
      <c r="D7725" s="11" t="s">
        <v>4832</v>
      </c>
      <c r="E7725" s="11" t="s">
        <v>4974</v>
      </c>
      <c r="F7725" s="11" t="s">
        <v>1945</v>
      </c>
      <c r="G7725" s="131" t="s">
        <v>701</v>
      </c>
      <c r="H7725" s="131"/>
      <c r="J7725" s="7">
        <v>2147742140</v>
      </c>
    </row>
    <row r="7726" spans="1:10" ht="75" customHeight="1" x14ac:dyDescent="0.25">
      <c r="G7726" s="131" t="s">
        <v>4979</v>
      </c>
      <c r="H7726" s="131"/>
    </row>
    <row r="7727" spans="1:10" ht="20.100000000000001" customHeight="1" x14ac:dyDescent="0.25">
      <c r="G7727" s="131" t="s">
        <v>5287</v>
      </c>
      <c r="H7727" s="131"/>
    </row>
    <row r="7728" spans="1:10" ht="20.100000000000001" customHeight="1" x14ac:dyDescent="0.25">
      <c r="A7728" s="5" t="s">
        <v>1818</v>
      </c>
      <c r="C7728" s="11" t="s">
        <v>16</v>
      </c>
      <c r="D7728" s="11" t="s">
        <v>4832</v>
      </c>
      <c r="E7728" s="11" t="s">
        <v>4974</v>
      </c>
      <c r="F7728" s="11" t="s">
        <v>1946</v>
      </c>
      <c r="G7728" s="131" t="s">
        <v>702</v>
      </c>
      <c r="H7728" s="131"/>
      <c r="J7728" s="7">
        <v>2797329586</v>
      </c>
    </row>
    <row r="7729" spans="1:10" ht="75" customHeight="1" x14ac:dyDescent="0.25">
      <c r="G7729" s="131" t="s">
        <v>4979</v>
      </c>
      <c r="H7729" s="131"/>
    </row>
    <row r="7730" spans="1:10" ht="20.100000000000001" customHeight="1" x14ac:dyDescent="0.25">
      <c r="G7730" s="131" t="s">
        <v>5527</v>
      </c>
      <c r="H7730" s="131"/>
    </row>
    <row r="7731" spans="1:10" ht="20.100000000000001" customHeight="1" x14ac:dyDescent="0.25">
      <c r="A7731" s="5" t="s">
        <v>1818</v>
      </c>
      <c r="C7731" s="11" t="s">
        <v>16</v>
      </c>
      <c r="D7731" s="11" t="s">
        <v>4832</v>
      </c>
      <c r="E7731" s="11" t="s">
        <v>4974</v>
      </c>
      <c r="F7731" s="11" t="s">
        <v>1947</v>
      </c>
      <c r="G7731" s="131" t="s">
        <v>135</v>
      </c>
      <c r="H7731" s="131"/>
      <c r="J7731" s="7">
        <v>1891736761</v>
      </c>
    </row>
    <row r="7732" spans="1:10" ht="75" customHeight="1" x14ac:dyDescent="0.25">
      <c r="G7732" s="131" t="s">
        <v>4979</v>
      </c>
      <c r="H7732" s="131"/>
    </row>
    <row r="7733" spans="1:10" ht="20.100000000000001" customHeight="1" x14ac:dyDescent="0.25">
      <c r="G7733" s="131" t="s">
        <v>5251</v>
      </c>
      <c r="H7733" s="131"/>
    </row>
    <row r="7734" spans="1:10" ht="20.100000000000001" customHeight="1" x14ac:dyDescent="0.25">
      <c r="A7734" s="5" t="s">
        <v>1818</v>
      </c>
      <c r="C7734" s="11" t="s">
        <v>16</v>
      </c>
      <c r="D7734" s="11" t="s">
        <v>4832</v>
      </c>
      <c r="E7734" s="11" t="s">
        <v>4974</v>
      </c>
      <c r="F7734" s="11" t="s">
        <v>1948</v>
      </c>
      <c r="G7734" s="131" t="s">
        <v>367</v>
      </c>
      <c r="H7734" s="131"/>
      <c r="J7734" s="7">
        <v>2092622103</v>
      </c>
    </row>
    <row r="7735" spans="1:10" ht="75" customHeight="1" x14ac:dyDescent="0.25">
      <c r="G7735" s="131" t="s">
        <v>4979</v>
      </c>
      <c r="H7735" s="131"/>
    </row>
    <row r="7736" spans="1:10" ht="20.100000000000001" customHeight="1" x14ac:dyDescent="0.25">
      <c r="G7736" s="131" t="s">
        <v>4860</v>
      </c>
      <c r="H7736" s="131"/>
    </row>
    <row r="7737" spans="1:10" ht="20.100000000000001" customHeight="1" x14ac:dyDescent="0.25">
      <c r="A7737" s="5" t="s">
        <v>1818</v>
      </c>
      <c r="C7737" s="11" t="s">
        <v>16</v>
      </c>
      <c r="D7737" s="11" t="s">
        <v>4832</v>
      </c>
      <c r="E7737" s="11" t="s">
        <v>4974</v>
      </c>
      <c r="F7737" s="11" t="s">
        <v>1949</v>
      </c>
      <c r="G7737" s="131" t="s">
        <v>130</v>
      </c>
      <c r="H7737" s="131"/>
      <c r="J7737" s="7">
        <v>1515305393</v>
      </c>
    </row>
    <row r="7738" spans="1:10" ht="75" customHeight="1" x14ac:dyDescent="0.25">
      <c r="G7738" s="131" t="s">
        <v>4979</v>
      </c>
      <c r="H7738" s="131"/>
    </row>
    <row r="7739" spans="1:10" ht="20.100000000000001" customHeight="1" x14ac:dyDescent="0.25">
      <c r="G7739" s="131" t="s">
        <v>5528</v>
      </c>
      <c r="H7739" s="131"/>
    </row>
    <row r="7740" spans="1:10" ht="20.100000000000001" customHeight="1" x14ac:dyDescent="0.25">
      <c r="A7740" s="5" t="s">
        <v>1818</v>
      </c>
      <c r="C7740" s="11" t="s">
        <v>16</v>
      </c>
      <c r="D7740" s="11" t="s">
        <v>4832</v>
      </c>
      <c r="E7740" s="11" t="s">
        <v>4974</v>
      </c>
      <c r="F7740" s="11" t="s">
        <v>16</v>
      </c>
      <c r="G7740" s="131" t="s">
        <v>125</v>
      </c>
      <c r="H7740" s="131"/>
      <c r="J7740" s="7">
        <v>1590266482</v>
      </c>
    </row>
    <row r="7741" spans="1:10" ht="75" customHeight="1" x14ac:dyDescent="0.25">
      <c r="G7741" s="131" t="s">
        <v>4979</v>
      </c>
      <c r="H7741" s="131"/>
    </row>
    <row r="7742" spans="1:10" ht="20.100000000000001" customHeight="1" x14ac:dyDescent="0.25">
      <c r="G7742" s="131" t="s">
        <v>5286</v>
      </c>
      <c r="H7742" s="131"/>
    </row>
    <row r="7745" spans="1:10" x14ac:dyDescent="0.25">
      <c r="A7745" s="117" t="s">
        <v>4981</v>
      </c>
      <c r="B7745" s="88"/>
      <c r="C7745" s="88"/>
      <c r="D7745" s="88"/>
      <c r="E7745" s="88"/>
      <c r="F7745" s="88"/>
      <c r="G7745" s="88"/>
      <c r="H7745" s="88"/>
    </row>
    <row r="7747" spans="1:10" x14ac:dyDescent="0.25">
      <c r="A7747" s="132" t="s">
        <v>2092</v>
      </c>
      <c r="B7747" s="132"/>
      <c r="C7747" s="132"/>
      <c r="D7747" s="132"/>
      <c r="E7747" s="132"/>
      <c r="F7747" s="132"/>
      <c r="G7747" s="132"/>
      <c r="H7747" s="132"/>
      <c r="I7747" s="132"/>
      <c r="J7747" s="132"/>
    </row>
    <row r="7749" spans="1:10" x14ac:dyDescent="0.25">
      <c r="D7749" s="6" t="s">
        <v>2140</v>
      </c>
      <c r="E7749" s="6" t="s">
        <v>2100</v>
      </c>
    </row>
    <row r="7750" spans="1:10" ht="15.75" thickBot="1" x14ac:dyDescent="0.3">
      <c r="F7750" s="6" t="s">
        <v>2103</v>
      </c>
      <c r="J7750" s="14">
        <v>2564575000</v>
      </c>
    </row>
    <row r="7751" spans="1:10" x14ac:dyDescent="0.25">
      <c r="D7751" s="5" t="s">
        <v>16</v>
      </c>
      <c r="E7751" s="5" t="s">
        <v>2145</v>
      </c>
      <c r="J7751" s="7">
        <v>2453527000</v>
      </c>
    </row>
    <row r="7752" spans="1:10" x14ac:dyDescent="0.25">
      <c r="D7752" s="5" t="s">
        <v>9</v>
      </c>
      <c r="E7752" s="5" t="s">
        <v>2139</v>
      </c>
      <c r="J7752" s="7">
        <v>111048000</v>
      </c>
    </row>
    <row r="7755" spans="1:10" x14ac:dyDescent="0.25">
      <c r="A7755" s="132" t="s">
        <v>2091</v>
      </c>
      <c r="B7755" s="132"/>
      <c r="C7755" s="132"/>
      <c r="D7755" s="132"/>
      <c r="E7755" s="132"/>
      <c r="F7755" s="132"/>
      <c r="G7755" s="132"/>
      <c r="H7755" s="132"/>
      <c r="I7755" s="132"/>
      <c r="J7755" s="132"/>
    </row>
    <row r="7756" spans="1:10" x14ac:dyDescent="0.25">
      <c r="A7756" s="86" t="s">
        <v>2097</v>
      </c>
      <c r="C7756" s="86" t="s">
        <v>2098</v>
      </c>
      <c r="D7756" s="86" t="s">
        <v>3</v>
      </c>
      <c r="E7756" s="86" t="s">
        <v>2099</v>
      </c>
      <c r="F7756" s="86" t="s">
        <v>1880</v>
      </c>
      <c r="G7756" s="6" t="s">
        <v>2100</v>
      </c>
      <c r="J7756" s="86" t="s">
        <v>8713</v>
      </c>
    </row>
    <row r="7758" spans="1:10" ht="15.75" thickBot="1" x14ac:dyDescent="0.3">
      <c r="G7758" s="13" t="s">
        <v>2103</v>
      </c>
      <c r="J7758" s="14">
        <v>2564575000</v>
      </c>
    </row>
    <row r="7759" spans="1:10" ht="20.100000000000001" customHeight="1" x14ac:dyDescent="0.25">
      <c r="A7759" s="6" t="s">
        <v>1232</v>
      </c>
      <c r="B7759" s="6" t="s">
        <v>1233</v>
      </c>
      <c r="J7759" s="10">
        <v>1357280977</v>
      </c>
    </row>
    <row r="7760" spans="1:10" ht="20.100000000000001" customHeight="1" x14ac:dyDescent="0.25">
      <c r="A7760" s="6" t="s">
        <v>9</v>
      </c>
      <c r="B7760" s="6" t="s">
        <v>1237</v>
      </c>
      <c r="J7760" s="9">
        <v>545782873</v>
      </c>
    </row>
    <row r="7761" spans="1:10" ht="20.100000000000001" customHeight="1" x14ac:dyDescent="0.25">
      <c r="A7761" s="5" t="s">
        <v>1240</v>
      </c>
      <c r="C7761" s="11" t="s">
        <v>16</v>
      </c>
      <c r="D7761" s="11" t="s">
        <v>4902</v>
      </c>
      <c r="E7761" s="11" t="s">
        <v>4982</v>
      </c>
      <c r="F7761" s="11" t="s">
        <v>12</v>
      </c>
      <c r="G7761" s="131" t="s">
        <v>7116</v>
      </c>
      <c r="H7761" s="131"/>
      <c r="J7761" s="7">
        <v>545782873</v>
      </c>
    </row>
    <row r="7762" spans="1:10" ht="20.100000000000001" customHeight="1" x14ac:dyDescent="0.25">
      <c r="A7762" s="6" t="s">
        <v>1257</v>
      </c>
      <c r="B7762" s="6" t="s">
        <v>1258</v>
      </c>
      <c r="J7762" s="8">
        <v>60203997</v>
      </c>
    </row>
    <row r="7763" spans="1:10" ht="20.100000000000001" customHeight="1" x14ac:dyDescent="0.25">
      <c r="A7763" s="5" t="s">
        <v>1261</v>
      </c>
      <c r="C7763" s="11" t="s">
        <v>16</v>
      </c>
      <c r="D7763" s="11" t="s">
        <v>4902</v>
      </c>
      <c r="E7763" s="11" t="s">
        <v>4982</v>
      </c>
      <c r="F7763" s="11" t="s">
        <v>12</v>
      </c>
      <c r="G7763" s="131" t="s">
        <v>13</v>
      </c>
      <c r="H7763" s="131"/>
      <c r="J7763" s="7">
        <v>40000000</v>
      </c>
    </row>
    <row r="7764" spans="1:10" ht="20.100000000000001" customHeight="1" x14ac:dyDescent="0.25">
      <c r="A7764" s="5" t="s">
        <v>1269</v>
      </c>
      <c r="C7764" s="11" t="s">
        <v>16</v>
      </c>
      <c r="D7764" s="11" t="s">
        <v>4902</v>
      </c>
      <c r="E7764" s="11" t="s">
        <v>4982</v>
      </c>
      <c r="F7764" s="11" t="s">
        <v>12</v>
      </c>
      <c r="G7764" s="131" t="s">
        <v>117</v>
      </c>
      <c r="H7764" s="131"/>
      <c r="J7764" s="7">
        <v>20203997</v>
      </c>
    </row>
    <row r="7765" spans="1:10" ht="20.100000000000001" customHeight="1" x14ac:dyDescent="0.25">
      <c r="A7765" s="6" t="s">
        <v>1279</v>
      </c>
      <c r="B7765" s="6" t="s">
        <v>1280</v>
      </c>
      <c r="J7765" s="8">
        <v>545524130</v>
      </c>
    </row>
    <row r="7766" spans="1:10" ht="20.100000000000001" customHeight="1" x14ac:dyDescent="0.25">
      <c r="A7766" s="5" t="s">
        <v>1282</v>
      </c>
      <c r="C7766" s="11" t="s">
        <v>16</v>
      </c>
      <c r="D7766" s="11" t="s">
        <v>4902</v>
      </c>
      <c r="E7766" s="11" t="s">
        <v>4982</v>
      </c>
      <c r="F7766" s="11" t="s">
        <v>12</v>
      </c>
      <c r="G7766" s="131" t="s">
        <v>1283</v>
      </c>
      <c r="H7766" s="131"/>
      <c r="J7766" s="7">
        <v>166699972</v>
      </c>
    </row>
    <row r="7767" spans="1:10" ht="20.100000000000001" customHeight="1" x14ac:dyDescent="0.25">
      <c r="A7767" s="5" t="s">
        <v>1286</v>
      </c>
      <c r="C7767" s="11" t="s">
        <v>16</v>
      </c>
      <c r="D7767" s="11" t="s">
        <v>4902</v>
      </c>
      <c r="E7767" s="11" t="s">
        <v>4982</v>
      </c>
      <c r="F7767" s="11" t="s">
        <v>12</v>
      </c>
      <c r="G7767" s="131" t="s">
        <v>1287</v>
      </c>
      <c r="H7767" s="131"/>
      <c r="J7767" s="7">
        <v>172256638</v>
      </c>
    </row>
    <row r="7768" spans="1:10" ht="20.100000000000001" customHeight="1" x14ac:dyDescent="0.25">
      <c r="A7768" s="5" t="s">
        <v>1290</v>
      </c>
      <c r="C7768" s="11" t="s">
        <v>16</v>
      </c>
      <c r="D7768" s="11" t="s">
        <v>4902</v>
      </c>
      <c r="E7768" s="11" t="s">
        <v>4982</v>
      </c>
      <c r="F7768" s="11" t="s">
        <v>12</v>
      </c>
      <c r="G7768" s="131" t="s">
        <v>17</v>
      </c>
      <c r="H7768" s="131"/>
      <c r="J7768" s="7">
        <v>87000000</v>
      </c>
    </row>
    <row r="7769" spans="1:10" ht="20.100000000000001" customHeight="1" x14ac:dyDescent="0.25">
      <c r="A7769" s="5" t="s">
        <v>1293</v>
      </c>
      <c r="C7769" s="11" t="s">
        <v>16</v>
      </c>
      <c r="D7769" s="11" t="s">
        <v>4902</v>
      </c>
      <c r="E7769" s="11" t="s">
        <v>4982</v>
      </c>
      <c r="F7769" s="11" t="s">
        <v>12</v>
      </c>
      <c r="G7769" s="131" t="s">
        <v>18</v>
      </c>
      <c r="H7769" s="131"/>
      <c r="J7769" s="7">
        <v>68000000</v>
      </c>
    </row>
    <row r="7770" spans="1:10" ht="20.100000000000001" customHeight="1" x14ac:dyDescent="0.25">
      <c r="A7770" s="5" t="s">
        <v>1296</v>
      </c>
      <c r="C7770" s="11" t="s">
        <v>16</v>
      </c>
      <c r="D7770" s="11" t="s">
        <v>4902</v>
      </c>
      <c r="E7770" s="11" t="s">
        <v>4982</v>
      </c>
      <c r="F7770" s="11" t="s">
        <v>12</v>
      </c>
      <c r="G7770" s="131" t="s">
        <v>19</v>
      </c>
      <c r="H7770" s="131"/>
      <c r="J7770" s="7">
        <v>51567520</v>
      </c>
    </row>
    <row r="7771" spans="1:10" ht="20.100000000000001" customHeight="1" x14ac:dyDescent="0.25">
      <c r="A7771" s="6" t="s">
        <v>1299</v>
      </c>
      <c r="B7771" s="6" t="s">
        <v>1300</v>
      </c>
      <c r="J7771" s="10">
        <v>103789823</v>
      </c>
    </row>
    <row r="7772" spans="1:10" ht="20.100000000000001" customHeight="1" x14ac:dyDescent="0.25">
      <c r="A7772" s="6" t="s">
        <v>1303</v>
      </c>
      <c r="B7772" s="6" t="s">
        <v>7118</v>
      </c>
      <c r="J7772" s="9">
        <v>98467268</v>
      </c>
    </row>
    <row r="7773" spans="1:10" ht="20.100000000000001" customHeight="1" x14ac:dyDescent="0.25">
      <c r="A7773" s="5" t="s">
        <v>1303</v>
      </c>
      <c r="C7773" s="11" t="s">
        <v>16</v>
      </c>
      <c r="D7773" s="11" t="s">
        <v>4902</v>
      </c>
      <c r="E7773" s="11" t="s">
        <v>4982</v>
      </c>
      <c r="F7773" s="11" t="s">
        <v>1881</v>
      </c>
      <c r="G7773" s="131" t="s">
        <v>21</v>
      </c>
      <c r="H7773" s="131"/>
      <c r="J7773" s="7">
        <v>98467268</v>
      </c>
    </row>
    <row r="7774" spans="1:10" ht="60" customHeight="1" x14ac:dyDescent="0.25">
      <c r="G7774" s="131" t="s">
        <v>4797</v>
      </c>
      <c r="H7774" s="131"/>
    </row>
    <row r="7775" spans="1:10" ht="20.100000000000001" customHeight="1" x14ac:dyDescent="0.25">
      <c r="G7775" s="131" t="s">
        <v>2101</v>
      </c>
      <c r="H7775" s="131"/>
    </row>
    <row r="7776" spans="1:10" ht="20.100000000000001" customHeight="1" x14ac:dyDescent="0.25">
      <c r="A7776" s="6" t="s">
        <v>1316</v>
      </c>
      <c r="B7776" s="6" t="s">
        <v>7122</v>
      </c>
      <c r="J7776" s="8">
        <v>5322555</v>
      </c>
    </row>
    <row r="7777" spans="1:10" ht="20.100000000000001" customHeight="1" x14ac:dyDescent="0.25">
      <c r="A7777" s="5" t="s">
        <v>1316</v>
      </c>
      <c r="C7777" s="11" t="s">
        <v>16</v>
      </c>
      <c r="D7777" s="11" t="s">
        <v>4902</v>
      </c>
      <c r="E7777" s="11" t="s">
        <v>4982</v>
      </c>
      <c r="F7777" s="11" t="s">
        <v>1881</v>
      </c>
      <c r="G7777" s="131" t="s">
        <v>23</v>
      </c>
      <c r="H7777" s="131"/>
      <c r="J7777" s="7">
        <v>5322555</v>
      </c>
    </row>
    <row r="7778" spans="1:10" ht="30" customHeight="1" x14ac:dyDescent="0.25">
      <c r="G7778" s="131" t="s">
        <v>4798</v>
      </c>
      <c r="H7778" s="131"/>
    </row>
    <row r="7779" spans="1:10" ht="20.100000000000001" customHeight="1" x14ac:dyDescent="0.25">
      <c r="G7779" s="131" t="s">
        <v>2102</v>
      </c>
      <c r="H7779" s="131"/>
    </row>
    <row r="7780" spans="1:10" ht="20.100000000000001" customHeight="1" x14ac:dyDescent="0.25">
      <c r="A7780" s="6" t="s">
        <v>1319</v>
      </c>
      <c r="B7780" s="6" t="s">
        <v>1320</v>
      </c>
      <c r="J7780" s="10">
        <v>101980154</v>
      </c>
    </row>
    <row r="7781" spans="1:10" ht="20.100000000000001" customHeight="1" x14ac:dyDescent="0.25">
      <c r="A7781" s="6" t="s">
        <v>1322</v>
      </c>
      <c r="B7781" s="6" t="s">
        <v>7123</v>
      </c>
      <c r="J7781" s="9">
        <v>54077159</v>
      </c>
    </row>
    <row r="7782" spans="1:10" ht="20.100000000000001" customHeight="1" x14ac:dyDescent="0.25">
      <c r="A7782" s="5" t="s">
        <v>1322</v>
      </c>
      <c r="C7782" s="11" t="s">
        <v>16</v>
      </c>
      <c r="D7782" s="11" t="s">
        <v>4902</v>
      </c>
      <c r="E7782" s="11" t="s">
        <v>4982</v>
      </c>
      <c r="F7782" s="11" t="s">
        <v>1881</v>
      </c>
      <c r="G7782" s="131" t="s">
        <v>21</v>
      </c>
      <c r="H7782" s="131"/>
      <c r="J7782" s="7">
        <v>54077159</v>
      </c>
    </row>
    <row r="7783" spans="1:10" ht="60" customHeight="1" x14ac:dyDescent="0.25">
      <c r="G7783" s="131" t="s">
        <v>4799</v>
      </c>
      <c r="H7783" s="131"/>
    </row>
    <row r="7784" spans="1:10" ht="20.100000000000001" customHeight="1" x14ac:dyDescent="0.25">
      <c r="G7784" s="131" t="s">
        <v>2101</v>
      </c>
      <c r="H7784" s="131"/>
    </row>
    <row r="7785" spans="1:10" ht="20.100000000000001" customHeight="1" x14ac:dyDescent="0.25">
      <c r="A7785" s="6" t="s">
        <v>1324</v>
      </c>
      <c r="B7785" s="6" t="s">
        <v>7124</v>
      </c>
      <c r="J7785" s="8">
        <v>15967665</v>
      </c>
    </row>
    <row r="7786" spans="1:10" ht="20.100000000000001" customHeight="1" x14ac:dyDescent="0.25">
      <c r="A7786" s="5" t="s">
        <v>1324</v>
      </c>
      <c r="C7786" s="11" t="s">
        <v>16</v>
      </c>
      <c r="D7786" s="11" t="s">
        <v>4902</v>
      </c>
      <c r="E7786" s="11" t="s">
        <v>4982</v>
      </c>
      <c r="F7786" s="11" t="s">
        <v>1881</v>
      </c>
      <c r="G7786" s="131" t="s">
        <v>21</v>
      </c>
      <c r="H7786" s="131"/>
      <c r="J7786" s="7">
        <v>15967665</v>
      </c>
    </row>
    <row r="7787" spans="1:10" ht="45" customHeight="1" x14ac:dyDescent="0.25">
      <c r="G7787" s="131" t="s">
        <v>4800</v>
      </c>
      <c r="H7787" s="131"/>
    </row>
    <row r="7788" spans="1:10" ht="20.100000000000001" customHeight="1" x14ac:dyDescent="0.25">
      <c r="G7788" s="131" t="s">
        <v>2101</v>
      </c>
      <c r="H7788" s="131"/>
    </row>
    <row r="7789" spans="1:10" ht="20.100000000000001" customHeight="1" x14ac:dyDescent="0.25">
      <c r="A7789" s="6" t="s">
        <v>1326</v>
      </c>
      <c r="B7789" s="6" t="s">
        <v>7125</v>
      </c>
      <c r="J7789" s="8">
        <v>31935330</v>
      </c>
    </row>
    <row r="7790" spans="1:10" ht="20.100000000000001" customHeight="1" x14ac:dyDescent="0.25">
      <c r="A7790" s="5" t="s">
        <v>1326</v>
      </c>
      <c r="C7790" s="11" t="s">
        <v>16</v>
      </c>
      <c r="D7790" s="11" t="s">
        <v>4902</v>
      </c>
      <c r="E7790" s="11" t="s">
        <v>4982</v>
      </c>
      <c r="F7790" s="11" t="s">
        <v>1881</v>
      </c>
      <c r="G7790" s="131" t="s">
        <v>21</v>
      </c>
      <c r="H7790" s="131"/>
      <c r="J7790" s="7">
        <v>31935330</v>
      </c>
    </row>
    <row r="7791" spans="1:10" ht="45" customHeight="1" x14ac:dyDescent="0.25">
      <c r="G7791" s="131" t="s">
        <v>4801</v>
      </c>
      <c r="H7791" s="131"/>
    </row>
    <row r="7792" spans="1:10" ht="20.100000000000001" customHeight="1" x14ac:dyDescent="0.25">
      <c r="G7792" s="131" t="s">
        <v>2101</v>
      </c>
      <c r="H7792" s="131"/>
    </row>
    <row r="7793" spans="1:10" ht="20.100000000000001" customHeight="1" x14ac:dyDescent="0.25">
      <c r="A7793" s="6" t="s">
        <v>1344</v>
      </c>
      <c r="B7793" s="6" t="s">
        <v>1345</v>
      </c>
      <c r="J7793" s="10">
        <v>778393223</v>
      </c>
    </row>
    <row r="7794" spans="1:10" ht="20.100000000000001" customHeight="1" x14ac:dyDescent="0.25">
      <c r="A7794" s="6" t="s">
        <v>1231</v>
      </c>
      <c r="B7794" s="6" t="s">
        <v>3252</v>
      </c>
      <c r="J7794" s="9">
        <v>12000000</v>
      </c>
    </row>
    <row r="7795" spans="1:10" ht="20.100000000000001" customHeight="1" x14ac:dyDescent="0.25">
      <c r="A7795" s="5" t="s">
        <v>1351</v>
      </c>
      <c r="C7795" s="11" t="s">
        <v>16</v>
      </c>
      <c r="D7795" s="11" t="s">
        <v>4902</v>
      </c>
      <c r="E7795" s="11" t="s">
        <v>4982</v>
      </c>
      <c r="F7795" s="11" t="s">
        <v>12</v>
      </c>
      <c r="G7795" s="131" t="s">
        <v>31</v>
      </c>
      <c r="H7795" s="131"/>
      <c r="J7795" s="7">
        <v>12000000</v>
      </c>
    </row>
    <row r="7796" spans="1:10" ht="20.100000000000001" customHeight="1" x14ac:dyDescent="0.25">
      <c r="A7796" s="6" t="s">
        <v>1239</v>
      </c>
      <c r="B7796" s="6" t="s">
        <v>1360</v>
      </c>
      <c r="J7796" s="8">
        <v>33861477</v>
      </c>
    </row>
    <row r="7797" spans="1:10" ht="20.100000000000001" customHeight="1" x14ac:dyDescent="0.25">
      <c r="A7797" s="5" t="s">
        <v>1361</v>
      </c>
      <c r="C7797" s="11" t="s">
        <v>16</v>
      </c>
      <c r="D7797" s="11" t="s">
        <v>4902</v>
      </c>
      <c r="E7797" s="11" t="s">
        <v>4982</v>
      </c>
      <c r="F7797" s="11" t="s">
        <v>12</v>
      </c>
      <c r="G7797" s="131" t="s">
        <v>7127</v>
      </c>
      <c r="H7797" s="131"/>
      <c r="J7797" s="7">
        <v>1644035</v>
      </c>
    </row>
    <row r="7798" spans="1:10" ht="20.100000000000001" customHeight="1" x14ac:dyDescent="0.25">
      <c r="A7798" s="5" t="s">
        <v>1364</v>
      </c>
      <c r="C7798" s="11" t="s">
        <v>16</v>
      </c>
      <c r="D7798" s="11" t="s">
        <v>4902</v>
      </c>
      <c r="E7798" s="11" t="s">
        <v>4982</v>
      </c>
      <c r="F7798" s="11" t="s">
        <v>12</v>
      </c>
      <c r="G7798" s="131" t="s">
        <v>1365</v>
      </c>
      <c r="H7798" s="131"/>
      <c r="J7798" s="7">
        <v>17626808</v>
      </c>
    </row>
    <row r="7799" spans="1:10" ht="20.100000000000001" customHeight="1" x14ac:dyDescent="0.25">
      <c r="A7799" s="5" t="s">
        <v>1367</v>
      </c>
      <c r="C7799" s="11" t="s">
        <v>16</v>
      </c>
      <c r="D7799" s="11" t="s">
        <v>4902</v>
      </c>
      <c r="E7799" s="11" t="s">
        <v>4982</v>
      </c>
      <c r="F7799" s="11" t="s">
        <v>12</v>
      </c>
      <c r="G7799" s="131" t="s">
        <v>33</v>
      </c>
      <c r="H7799" s="131"/>
      <c r="J7799" s="7">
        <v>600000</v>
      </c>
    </row>
    <row r="7800" spans="1:10" ht="20.100000000000001" customHeight="1" x14ac:dyDescent="0.25">
      <c r="A7800" s="5" t="s">
        <v>1369</v>
      </c>
      <c r="C7800" s="11" t="s">
        <v>16</v>
      </c>
      <c r="D7800" s="11" t="s">
        <v>4902</v>
      </c>
      <c r="E7800" s="11" t="s">
        <v>4982</v>
      </c>
      <c r="F7800" s="11" t="s">
        <v>12</v>
      </c>
      <c r="G7800" s="131" t="s">
        <v>34</v>
      </c>
      <c r="H7800" s="131"/>
      <c r="J7800" s="7">
        <v>13850634</v>
      </c>
    </row>
    <row r="7801" spans="1:10" ht="20.100000000000001" customHeight="1" x14ac:dyDescent="0.25">
      <c r="A7801" s="5" t="s">
        <v>1371</v>
      </c>
      <c r="C7801" s="11" t="s">
        <v>16</v>
      </c>
      <c r="D7801" s="11" t="s">
        <v>4902</v>
      </c>
      <c r="E7801" s="11" t="s">
        <v>4982</v>
      </c>
      <c r="F7801" s="11" t="s">
        <v>12</v>
      </c>
      <c r="G7801" s="131" t="s">
        <v>7128</v>
      </c>
      <c r="H7801" s="131"/>
      <c r="J7801" s="7">
        <v>140000</v>
      </c>
    </row>
    <row r="7802" spans="1:10" ht="30" customHeight="1" x14ac:dyDescent="0.25">
      <c r="G7802" s="131" t="s">
        <v>4608</v>
      </c>
      <c r="H7802" s="131"/>
    </row>
    <row r="7803" spans="1:10" ht="20.100000000000001" customHeight="1" x14ac:dyDescent="0.25">
      <c r="A7803" s="6" t="s">
        <v>1249</v>
      </c>
      <c r="B7803" s="6" t="s">
        <v>1373</v>
      </c>
      <c r="J7803" s="8">
        <v>14630000</v>
      </c>
    </row>
    <row r="7804" spans="1:10" ht="20.100000000000001" customHeight="1" x14ac:dyDescent="0.25">
      <c r="A7804" s="5" t="s">
        <v>1376</v>
      </c>
      <c r="C7804" s="11" t="s">
        <v>16</v>
      </c>
      <c r="D7804" s="11" t="s">
        <v>4902</v>
      </c>
      <c r="E7804" s="11" t="s">
        <v>4982</v>
      </c>
      <c r="F7804" s="11" t="s">
        <v>12</v>
      </c>
      <c r="G7804" s="131" t="s">
        <v>3480</v>
      </c>
      <c r="H7804" s="131"/>
      <c r="J7804" s="7">
        <v>11500000</v>
      </c>
    </row>
    <row r="7805" spans="1:10" ht="20.100000000000001" customHeight="1" x14ac:dyDescent="0.25">
      <c r="A7805" s="5" t="s">
        <v>1380</v>
      </c>
      <c r="C7805" s="11" t="s">
        <v>16</v>
      </c>
      <c r="D7805" s="11" t="s">
        <v>4902</v>
      </c>
      <c r="E7805" s="11" t="s">
        <v>4982</v>
      </c>
      <c r="F7805" s="11" t="s">
        <v>12</v>
      </c>
      <c r="G7805" s="131" t="s">
        <v>1381</v>
      </c>
      <c r="H7805" s="131"/>
      <c r="J7805" s="7">
        <v>2655000</v>
      </c>
    </row>
    <row r="7806" spans="1:10" ht="20.100000000000001" customHeight="1" x14ac:dyDescent="0.25">
      <c r="A7806" s="5" t="s">
        <v>1384</v>
      </c>
      <c r="C7806" s="11" t="s">
        <v>16</v>
      </c>
      <c r="D7806" s="11" t="s">
        <v>4902</v>
      </c>
      <c r="E7806" s="11" t="s">
        <v>4982</v>
      </c>
      <c r="F7806" s="11" t="s">
        <v>12</v>
      </c>
      <c r="G7806" s="131" t="s">
        <v>35</v>
      </c>
      <c r="H7806" s="131"/>
      <c r="J7806" s="7">
        <v>475000</v>
      </c>
    </row>
    <row r="7807" spans="1:10" ht="20.100000000000001" customHeight="1" x14ac:dyDescent="0.25">
      <c r="A7807" s="6" t="s">
        <v>1393</v>
      </c>
      <c r="B7807" s="6" t="s">
        <v>1394</v>
      </c>
      <c r="J7807" s="8">
        <v>129062317</v>
      </c>
    </row>
    <row r="7808" spans="1:10" ht="20.100000000000001" customHeight="1" x14ac:dyDescent="0.25">
      <c r="A7808" s="5" t="s">
        <v>1402</v>
      </c>
      <c r="C7808" s="11" t="s">
        <v>16</v>
      </c>
      <c r="D7808" s="11" t="s">
        <v>4902</v>
      </c>
      <c r="E7808" s="11" t="s">
        <v>4982</v>
      </c>
      <c r="F7808" s="11" t="s">
        <v>12</v>
      </c>
      <c r="G7808" s="131" t="s">
        <v>1403</v>
      </c>
      <c r="H7808" s="131"/>
      <c r="J7808" s="7">
        <v>65000000</v>
      </c>
    </row>
    <row r="7809" spans="1:10" ht="75" customHeight="1" x14ac:dyDescent="0.25">
      <c r="G7809" s="131" t="s">
        <v>7278</v>
      </c>
      <c r="H7809" s="131"/>
    </row>
    <row r="7810" spans="1:10" ht="20.100000000000001" customHeight="1" x14ac:dyDescent="0.25">
      <c r="A7810" s="5" t="s">
        <v>1411</v>
      </c>
      <c r="C7810" s="11" t="s">
        <v>16</v>
      </c>
      <c r="D7810" s="11" t="s">
        <v>4902</v>
      </c>
      <c r="E7810" s="11" t="s">
        <v>4982</v>
      </c>
      <c r="F7810" s="11" t="s">
        <v>12</v>
      </c>
      <c r="G7810" s="131" t="s">
        <v>3478</v>
      </c>
      <c r="H7810" s="131"/>
      <c r="J7810" s="7">
        <v>55624317</v>
      </c>
    </row>
    <row r="7811" spans="1:10" ht="75" customHeight="1" x14ac:dyDescent="0.25">
      <c r="G7811" s="131" t="s">
        <v>7279</v>
      </c>
      <c r="H7811" s="131"/>
    </row>
    <row r="7812" spans="1:10" ht="20.100000000000001" customHeight="1" x14ac:dyDescent="0.25">
      <c r="A7812" s="5" t="s">
        <v>1413</v>
      </c>
      <c r="C7812" s="11" t="s">
        <v>16</v>
      </c>
      <c r="D7812" s="11" t="s">
        <v>4902</v>
      </c>
      <c r="E7812" s="11" t="s">
        <v>4982</v>
      </c>
      <c r="F7812" s="11" t="s">
        <v>12</v>
      </c>
      <c r="G7812" s="131" t="s">
        <v>1414</v>
      </c>
      <c r="H7812" s="131"/>
      <c r="J7812" s="7">
        <v>8438000</v>
      </c>
    </row>
    <row r="7813" spans="1:10" ht="60" customHeight="1" x14ac:dyDescent="0.25">
      <c r="G7813" s="131" t="s">
        <v>6043</v>
      </c>
      <c r="H7813" s="131"/>
    </row>
    <row r="7814" spans="1:10" ht="20.100000000000001" customHeight="1" x14ac:dyDescent="0.25">
      <c r="A7814" s="6" t="s">
        <v>1416</v>
      </c>
      <c r="B7814" s="6" t="s">
        <v>1417</v>
      </c>
      <c r="J7814" s="8">
        <v>79662000</v>
      </c>
    </row>
    <row r="7815" spans="1:10" ht="20.100000000000001" customHeight="1" x14ac:dyDescent="0.25">
      <c r="A7815" s="5" t="s">
        <v>1419</v>
      </c>
      <c r="C7815" s="11" t="s">
        <v>16</v>
      </c>
      <c r="D7815" s="11" t="s">
        <v>4902</v>
      </c>
      <c r="E7815" s="11" t="s">
        <v>4982</v>
      </c>
      <c r="F7815" s="11" t="s">
        <v>12</v>
      </c>
      <c r="G7815" s="131" t="s">
        <v>1420</v>
      </c>
      <c r="H7815" s="131"/>
      <c r="J7815" s="7">
        <v>2619000</v>
      </c>
    </row>
    <row r="7816" spans="1:10" ht="20.100000000000001" customHeight="1" x14ac:dyDescent="0.25">
      <c r="A7816" s="5" t="s">
        <v>1422</v>
      </c>
      <c r="C7816" s="11" t="s">
        <v>16</v>
      </c>
      <c r="D7816" s="11" t="s">
        <v>4902</v>
      </c>
      <c r="E7816" s="11" t="s">
        <v>4982</v>
      </c>
      <c r="F7816" s="11" t="s">
        <v>12</v>
      </c>
      <c r="G7816" s="131" t="s">
        <v>1423</v>
      </c>
      <c r="H7816" s="131"/>
      <c r="J7816" s="7">
        <v>67043000</v>
      </c>
    </row>
    <row r="7817" spans="1:10" ht="20.100000000000001" customHeight="1" x14ac:dyDescent="0.25">
      <c r="A7817" s="5" t="s">
        <v>1424</v>
      </c>
      <c r="C7817" s="11" t="s">
        <v>16</v>
      </c>
      <c r="D7817" s="11" t="s">
        <v>4902</v>
      </c>
      <c r="E7817" s="11" t="s">
        <v>4982</v>
      </c>
      <c r="F7817" s="11" t="s">
        <v>12</v>
      </c>
      <c r="G7817" s="131" t="s">
        <v>38</v>
      </c>
      <c r="H7817" s="131"/>
      <c r="J7817" s="7">
        <v>5000000</v>
      </c>
    </row>
    <row r="7818" spans="1:10" ht="20.100000000000001" customHeight="1" x14ac:dyDescent="0.25">
      <c r="A7818" s="5" t="s">
        <v>1426</v>
      </c>
      <c r="C7818" s="11" t="s">
        <v>16</v>
      </c>
      <c r="D7818" s="11" t="s">
        <v>4902</v>
      </c>
      <c r="E7818" s="11" t="s">
        <v>4982</v>
      </c>
      <c r="F7818" s="11" t="s">
        <v>12</v>
      </c>
      <c r="G7818" s="131" t="s">
        <v>1427</v>
      </c>
      <c r="H7818" s="131"/>
      <c r="J7818" s="7">
        <v>5000000</v>
      </c>
    </row>
    <row r="7819" spans="1:10" ht="20.100000000000001" customHeight="1" x14ac:dyDescent="0.25">
      <c r="A7819" s="6" t="s">
        <v>1429</v>
      </c>
      <c r="B7819" s="6" t="s">
        <v>1430</v>
      </c>
      <c r="J7819" s="8">
        <v>3000000</v>
      </c>
    </row>
    <row r="7820" spans="1:10" ht="20.100000000000001" customHeight="1" x14ac:dyDescent="0.25">
      <c r="A7820" s="5" t="s">
        <v>1432</v>
      </c>
      <c r="C7820" s="11" t="s">
        <v>16</v>
      </c>
      <c r="D7820" s="11" t="s">
        <v>4902</v>
      </c>
      <c r="E7820" s="11" t="s">
        <v>4982</v>
      </c>
      <c r="F7820" s="11" t="s">
        <v>12</v>
      </c>
      <c r="G7820" s="131" t="s">
        <v>7130</v>
      </c>
      <c r="H7820" s="131"/>
      <c r="J7820" s="7">
        <v>3000000</v>
      </c>
    </row>
    <row r="7821" spans="1:10" ht="20.100000000000001" customHeight="1" x14ac:dyDescent="0.25">
      <c r="A7821" s="6" t="s">
        <v>1439</v>
      </c>
      <c r="B7821" s="6" t="s">
        <v>1440</v>
      </c>
      <c r="J7821" s="8">
        <v>8253000</v>
      </c>
    </row>
    <row r="7822" spans="1:10" ht="20.100000000000001" customHeight="1" x14ac:dyDescent="0.25">
      <c r="A7822" s="5" t="s">
        <v>1441</v>
      </c>
      <c r="C7822" s="11" t="s">
        <v>16</v>
      </c>
      <c r="D7822" s="11" t="s">
        <v>4902</v>
      </c>
      <c r="E7822" s="11" t="s">
        <v>4982</v>
      </c>
      <c r="F7822" s="11" t="s">
        <v>12</v>
      </c>
      <c r="G7822" s="131" t="s">
        <v>1442</v>
      </c>
      <c r="H7822" s="131"/>
      <c r="J7822" s="7">
        <v>8253000</v>
      </c>
    </row>
    <row r="7823" spans="1:10" ht="75" customHeight="1" x14ac:dyDescent="0.25">
      <c r="G7823" s="131" t="s">
        <v>4609</v>
      </c>
      <c r="H7823" s="131"/>
    </row>
    <row r="7824" spans="1:10" ht="20.100000000000001" customHeight="1" x14ac:dyDescent="0.25">
      <c r="A7824" s="6" t="s">
        <v>1449</v>
      </c>
      <c r="B7824" s="6" t="s">
        <v>1450</v>
      </c>
      <c r="J7824" s="8">
        <v>496424429</v>
      </c>
    </row>
    <row r="7825" spans="1:10" ht="20.100000000000001" customHeight="1" x14ac:dyDescent="0.25">
      <c r="A7825" s="5" t="s">
        <v>1453</v>
      </c>
      <c r="C7825" s="11" t="s">
        <v>16</v>
      </c>
      <c r="D7825" s="11" t="s">
        <v>4902</v>
      </c>
      <c r="E7825" s="11" t="s">
        <v>4982</v>
      </c>
      <c r="F7825" s="11" t="s">
        <v>12</v>
      </c>
      <c r="G7825" s="131" t="s">
        <v>39</v>
      </c>
      <c r="H7825" s="131"/>
      <c r="J7825" s="7">
        <v>2600000</v>
      </c>
    </row>
    <row r="7826" spans="1:10" ht="20.100000000000001" customHeight="1" x14ac:dyDescent="0.25">
      <c r="A7826" s="5" t="s">
        <v>1455</v>
      </c>
      <c r="C7826" s="11" t="s">
        <v>16</v>
      </c>
      <c r="D7826" s="11" t="s">
        <v>4902</v>
      </c>
      <c r="E7826" s="11" t="s">
        <v>4982</v>
      </c>
      <c r="F7826" s="11" t="s">
        <v>12</v>
      </c>
      <c r="G7826" s="131" t="s">
        <v>1456</v>
      </c>
      <c r="H7826" s="131"/>
      <c r="J7826" s="7">
        <v>475000000</v>
      </c>
    </row>
    <row r="7827" spans="1:10" ht="20.100000000000001" customHeight="1" x14ac:dyDescent="0.25">
      <c r="A7827" s="5" t="s">
        <v>1463</v>
      </c>
      <c r="C7827" s="11" t="s">
        <v>16</v>
      </c>
      <c r="D7827" s="11" t="s">
        <v>4902</v>
      </c>
      <c r="E7827" s="11" t="s">
        <v>4982</v>
      </c>
      <c r="F7827" s="11" t="s">
        <v>12</v>
      </c>
      <c r="G7827" s="131" t="s">
        <v>1464</v>
      </c>
      <c r="H7827" s="131"/>
      <c r="J7827" s="7">
        <v>15200348</v>
      </c>
    </row>
    <row r="7828" spans="1:10" ht="20.100000000000001" customHeight="1" x14ac:dyDescent="0.25">
      <c r="A7828" s="5" t="s">
        <v>1466</v>
      </c>
      <c r="C7828" s="11" t="s">
        <v>16</v>
      </c>
      <c r="D7828" s="11" t="s">
        <v>4902</v>
      </c>
      <c r="E7828" s="11" t="s">
        <v>4982</v>
      </c>
      <c r="F7828" s="11" t="s">
        <v>12</v>
      </c>
      <c r="G7828" s="131" t="s">
        <v>1467</v>
      </c>
      <c r="H7828" s="131"/>
      <c r="J7828" s="7">
        <v>792000</v>
      </c>
    </row>
    <row r="7829" spans="1:10" ht="30" customHeight="1" x14ac:dyDescent="0.25">
      <c r="A7829" s="5" t="s">
        <v>1469</v>
      </c>
      <c r="C7829" s="11" t="s">
        <v>16</v>
      </c>
      <c r="D7829" s="11" t="s">
        <v>4902</v>
      </c>
      <c r="E7829" s="11" t="s">
        <v>4982</v>
      </c>
      <c r="F7829" s="11" t="s">
        <v>12</v>
      </c>
      <c r="G7829" s="131" t="s">
        <v>7132</v>
      </c>
      <c r="H7829" s="131"/>
      <c r="J7829" s="7">
        <v>1215481</v>
      </c>
    </row>
    <row r="7830" spans="1:10" ht="30" customHeight="1" x14ac:dyDescent="0.25">
      <c r="A7830" s="5" t="s">
        <v>1471</v>
      </c>
      <c r="C7830" s="11" t="s">
        <v>16</v>
      </c>
      <c r="D7830" s="11" t="s">
        <v>4902</v>
      </c>
      <c r="E7830" s="11" t="s">
        <v>4982</v>
      </c>
      <c r="F7830" s="11" t="s">
        <v>12</v>
      </c>
      <c r="G7830" s="131" t="s">
        <v>7133</v>
      </c>
      <c r="H7830" s="131"/>
      <c r="J7830" s="7">
        <v>1091600</v>
      </c>
    </row>
    <row r="7831" spans="1:10" ht="20.100000000000001" customHeight="1" x14ac:dyDescent="0.25">
      <c r="A7831" s="5" t="s">
        <v>1473</v>
      </c>
      <c r="C7831" s="11" t="s">
        <v>16</v>
      </c>
      <c r="D7831" s="11" t="s">
        <v>4902</v>
      </c>
      <c r="E7831" s="11" t="s">
        <v>4982</v>
      </c>
      <c r="F7831" s="11" t="s">
        <v>12</v>
      </c>
      <c r="G7831" s="131" t="s">
        <v>1474</v>
      </c>
      <c r="H7831" s="131"/>
      <c r="J7831" s="7">
        <v>525000</v>
      </c>
    </row>
    <row r="7832" spans="1:10" ht="20.100000000000001" customHeight="1" x14ac:dyDescent="0.25">
      <c r="A7832" s="6" t="s">
        <v>1490</v>
      </c>
      <c r="B7832" s="6" t="s">
        <v>1491</v>
      </c>
      <c r="J7832" s="8">
        <v>1500000</v>
      </c>
    </row>
    <row r="7833" spans="1:10" ht="20.100000000000001" customHeight="1" x14ac:dyDescent="0.25">
      <c r="A7833" s="5" t="s">
        <v>1506</v>
      </c>
      <c r="C7833" s="11" t="s">
        <v>16</v>
      </c>
      <c r="D7833" s="11" t="s">
        <v>4902</v>
      </c>
      <c r="E7833" s="11" t="s">
        <v>4982</v>
      </c>
      <c r="F7833" s="11" t="s">
        <v>12</v>
      </c>
      <c r="G7833" s="131" t="s">
        <v>403</v>
      </c>
      <c r="H7833" s="131"/>
      <c r="J7833" s="7">
        <v>1500000</v>
      </c>
    </row>
    <row r="7834" spans="1:10" ht="30" customHeight="1" x14ac:dyDescent="0.25">
      <c r="G7834" s="131" t="s">
        <v>6044</v>
      </c>
      <c r="H7834" s="131"/>
    </row>
    <row r="7835" spans="1:10" ht="20.100000000000001" customHeight="1" x14ac:dyDescent="0.25">
      <c r="A7835" s="6" t="s">
        <v>1508</v>
      </c>
      <c r="B7835" s="6" t="s">
        <v>1509</v>
      </c>
      <c r="J7835" s="10">
        <v>71652568</v>
      </c>
    </row>
    <row r="7836" spans="1:10" ht="20.100000000000001" customHeight="1" x14ac:dyDescent="0.25">
      <c r="A7836" s="6" t="s">
        <v>1256</v>
      </c>
      <c r="B7836" s="6" t="s">
        <v>1511</v>
      </c>
      <c r="J7836" s="9">
        <v>28390107</v>
      </c>
    </row>
    <row r="7837" spans="1:10" ht="20.100000000000001" customHeight="1" x14ac:dyDescent="0.25">
      <c r="A7837" s="5" t="s">
        <v>1513</v>
      </c>
      <c r="C7837" s="11" t="s">
        <v>16</v>
      </c>
      <c r="D7837" s="11" t="s">
        <v>4902</v>
      </c>
      <c r="E7837" s="11" t="s">
        <v>4982</v>
      </c>
      <c r="F7837" s="11" t="s">
        <v>12</v>
      </c>
      <c r="G7837" s="131" t="s">
        <v>45</v>
      </c>
      <c r="H7837" s="131"/>
      <c r="J7837" s="7">
        <v>15146434</v>
      </c>
    </row>
    <row r="7838" spans="1:10" ht="20.100000000000001" customHeight="1" x14ac:dyDescent="0.25">
      <c r="A7838" s="5" t="s">
        <v>1514</v>
      </c>
      <c r="C7838" s="11" t="s">
        <v>16</v>
      </c>
      <c r="D7838" s="11" t="s">
        <v>4902</v>
      </c>
      <c r="E7838" s="11" t="s">
        <v>4982</v>
      </c>
      <c r="F7838" s="11" t="s">
        <v>12</v>
      </c>
      <c r="G7838" s="131" t="s">
        <v>1515</v>
      </c>
      <c r="H7838" s="131"/>
      <c r="J7838" s="7">
        <v>2148877</v>
      </c>
    </row>
    <row r="7839" spans="1:10" ht="20.100000000000001" customHeight="1" x14ac:dyDescent="0.25">
      <c r="A7839" s="5" t="s">
        <v>1518</v>
      </c>
      <c r="C7839" s="11" t="s">
        <v>16</v>
      </c>
      <c r="D7839" s="11" t="s">
        <v>4902</v>
      </c>
      <c r="E7839" s="11" t="s">
        <v>4982</v>
      </c>
      <c r="F7839" s="11" t="s">
        <v>12</v>
      </c>
      <c r="G7839" s="131" t="s">
        <v>7135</v>
      </c>
      <c r="H7839" s="131"/>
      <c r="J7839" s="7">
        <v>10637436</v>
      </c>
    </row>
    <row r="7840" spans="1:10" ht="20.100000000000001" customHeight="1" x14ac:dyDescent="0.25">
      <c r="A7840" s="5" t="s">
        <v>1520</v>
      </c>
      <c r="C7840" s="11" t="s">
        <v>16</v>
      </c>
      <c r="D7840" s="11" t="s">
        <v>4902</v>
      </c>
      <c r="E7840" s="11" t="s">
        <v>4982</v>
      </c>
      <c r="F7840" s="11" t="s">
        <v>12</v>
      </c>
      <c r="G7840" s="131" t="s">
        <v>1521</v>
      </c>
      <c r="H7840" s="131"/>
      <c r="J7840" s="7">
        <v>457360</v>
      </c>
    </row>
    <row r="7841" spans="1:10" ht="20.100000000000001" customHeight="1" x14ac:dyDescent="0.25">
      <c r="A7841" s="6" t="s">
        <v>1278</v>
      </c>
      <c r="B7841" s="6" t="s">
        <v>1524</v>
      </c>
      <c r="J7841" s="8">
        <v>150104</v>
      </c>
    </row>
    <row r="7842" spans="1:10" ht="20.100000000000001" customHeight="1" x14ac:dyDescent="0.25">
      <c r="A7842" s="5" t="s">
        <v>1531</v>
      </c>
      <c r="C7842" s="11" t="s">
        <v>16</v>
      </c>
      <c r="D7842" s="11" t="s">
        <v>4902</v>
      </c>
      <c r="E7842" s="11" t="s">
        <v>4982</v>
      </c>
      <c r="F7842" s="11" t="s">
        <v>12</v>
      </c>
      <c r="G7842" s="131" t="s">
        <v>47</v>
      </c>
      <c r="H7842" s="131"/>
      <c r="J7842" s="7">
        <v>150104</v>
      </c>
    </row>
    <row r="7843" spans="1:10" ht="20.100000000000001" customHeight="1" x14ac:dyDescent="0.25">
      <c r="A7843" s="6" t="s">
        <v>1292</v>
      </c>
      <c r="B7843" s="6" t="s">
        <v>1535</v>
      </c>
      <c r="J7843" s="8">
        <v>7844649</v>
      </c>
    </row>
    <row r="7844" spans="1:10" ht="20.100000000000001" customHeight="1" x14ac:dyDescent="0.25">
      <c r="A7844" s="5" t="s">
        <v>1536</v>
      </c>
      <c r="C7844" s="11" t="s">
        <v>16</v>
      </c>
      <c r="D7844" s="11" t="s">
        <v>4902</v>
      </c>
      <c r="E7844" s="11" t="s">
        <v>4982</v>
      </c>
      <c r="F7844" s="11" t="s">
        <v>12</v>
      </c>
      <c r="G7844" s="131" t="s">
        <v>1537</v>
      </c>
      <c r="H7844" s="131"/>
      <c r="J7844" s="7">
        <v>1781045</v>
      </c>
    </row>
    <row r="7845" spans="1:10" ht="20.100000000000001" customHeight="1" x14ac:dyDescent="0.25">
      <c r="A7845" s="5" t="s">
        <v>1542</v>
      </c>
      <c r="C7845" s="11" t="s">
        <v>16</v>
      </c>
      <c r="D7845" s="11" t="s">
        <v>4902</v>
      </c>
      <c r="E7845" s="11" t="s">
        <v>4982</v>
      </c>
      <c r="F7845" s="11" t="s">
        <v>12</v>
      </c>
      <c r="G7845" s="131" t="s">
        <v>48</v>
      </c>
      <c r="H7845" s="131"/>
      <c r="J7845" s="7">
        <v>42000</v>
      </c>
    </row>
    <row r="7846" spans="1:10" ht="30" customHeight="1" x14ac:dyDescent="0.25">
      <c r="A7846" s="5" t="s">
        <v>1544</v>
      </c>
      <c r="C7846" s="11" t="s">
        <v>16</v>
      </c>
      <c r="D7846" s="11" t="s">
        <v>4902</v>
      </c>
      <c r="E7846" s="11" t="s">
        <v>4982</v>
      </c>
      <c r="F7846" s="11" t="s">
        <v>12</v>
      </c>
      <c r="G7846" s="131" t="s">
        <v>1545</v>
      </c>
      <c r="H7846" s="131"/>
      <c r="J7846" s="7">
        <v>2388561</v>
      </c>
    </row>
    <row r="7847" spans="1:10" ht="20.100000000000001" customHeight="1" x14ac:dyDescent="0.25">
      <c r="A7847" s="5" t="s">
        <v>1547</v>
      </c>
      <c r="C7847" s="11" t="s">
        <v>16</v>
      </c>
      <c r="D7847" s="11" t="s">
        <v>4902</v>
      </c>
      <c r="E7847" s="11" t="s">
        <v>4982</v>
      </c>
      <c r="F7847" s="11" t="s">
        <v>12</v>
      </c>
      <c r="G7847" s="131" t="s">
        <v>49</v>
      </c>
      <c r="H7847" s="131"/>
      <c r="J7847" s="7">
        <v>971302</v>
      </c>
    </row>
    <row r="7848" spans="1:10" ht="20.100000000000001" customHeight="1" x14ac:dyDescent="0.25">
      <c r="A7848" s="5" t="s">
        <v>1549</v>
      </c>
      <c r="C7848" s="11" t="s">
        <v>16</v>
      </c>
      <c r="D7848" s="11" t="s">
        <v>4902</v>
      </c>
      <c r="E7848" s="11" t="s">
        <v>4982</v>
      </c>
      <c r="F7848" s="11" t="s">
        <v>12</v>
      </c>
      <c r="G7848" s="131" t="s">
        <v>1550</v>
      </c>
      <c r="H7848" s="131"/>
      <c r="J7848" s="7">
        <v>690564</v>
      </c>
    </row>
    <row r="7849" spans="1:10" ht="30" customHeight="1" x14ac:dyDescent="0.25">
      <c r="A7849" s="5" t="s">
        <v>1551</v>
      </c>
      <c r="C7849" s="11" t="s">
        <v>16</v>
      </c>
      <c r="D7849" s="11" t="s">
        <v>4902</v>
      </c>
      <c r="E7849" s="11" t="s">
        <v>4982</v>
      </c>
      <c r="F7849" s="11" t="s">
        <v>12</v>
      </c>
      <c r="G7849" s="131" t="s">
        <v>7136</v>
      </c>
      <c r="H7849" s="131"/>
      <c r="J7849" s="7">
        <v>1971177</v>
      </c>
    </row>
    <row r="7850" spans="1:10" ht="20.100000000000001" customHeight="1" x14ac:dyDescent="0.25">
      <c r="A7850" s="6" t="s">
        <v>1318</v>
      </c>
      <c r="B7850" s="6" t="s">
        <v>1553</v>
      </c>
      <c r="J7850" s="8">
        <v>11311473</v>
      </c>
    </row>
    <row r="7851" spans="1:10" ht="20.100000000000001" customHeight="1" x14ac:dyDescent="0.25">
      <c r="A7851" s="5" t="s">
        <v>1555</v>
      </c>
      <c r="C7851" s="11" t="s">
        <v>16</v>
      </c>
      <c r="D7851" s="11" t="s">
        <v>4902</v>
      </c>
      <c r="E7851" s="11" t="s">
        <v>4982</v>
      </c>
      <c r="F7851" s="11" t="s">
        <v>12</v>
      </c>
      <c r="G7851" s="131" t="s">
        <v>50</v>
      </c>
      <c r="H7851" s="131"/>
      <c r="J7851" s="7">
        <v>1279984</v>
      </c>
    </row>
    <row r="7852" spans="1:10" ht="20.100000000000001" customHeight="1" x14ac:dyDescent="0.25">
      <c r="A7852" s="5" t="s">
        <v>1557</v>
      </c>
      <c r="C7852" s="11" t="s">
        <v>16</v>
      </c>
      <c r="D7852" s="11" t="s">
        <v>4902</v>
      </c>
      <c r="E7852" s="11" t="s">
        <v>4982</v>
      </c>
      <c r="F7852" s="11" t="s">
        <v>12</v>
      </c>
      <c r="G7852" s="131" t="s">
        <v>51</v>
      </c>
      <c r="H7852" s="131"/>
      <c r="J7852" s="7">
        <v>10031489</v>
      </c>
    </row>
    <row r="7853" spans="1:10" ht="20.100000000000001" customHeight="1" x14ac:dyDescent="0.25">
      <c r="A7853" s="6" t="s">
        <v>1572</v>
      </c>
      <c r="B7853" s="6" t="s">
        <v>1573</v>
      </c>
      <c r="J7853" s="8">
        <v>23956235</v>
      </c>
    </row>
    <row r="7854" spans="1:10" ht="20.100000000000001" customHeight="1" x14ac:dyDescent="0.25">
      <c r="A7854" s="5" t="s">
        <v>1574</v>
      </c>
      <c r="C7854" s="11" t="s">
        <v>16</v>
      </c>
      <c r="D7854" s="11" t="s">
        <v>4902</v>
      </c>
      <c r="E7854" s="11" t="s">
        <v>4982</v>
      </c>
      <c r="F7854" s="11" t="s">
        <v>12</v>
      </c>
      <c r="G7854" s="131" t="s">
        <v>1575</v>
      </c>
      <c r="H7854" s="131"/>
      <c r="J7854" s="7">
        <v>2793131</v>
      </c>
    </row>
    <row r="7855" spans="1:10" ht="30" customHeight="1" x14ac:dyDescent="0.25">
      <c r="A7855" s="5" t="s">
        <v>1577</v>
      </c>
      <c r="C7855" s="11" t="s">
        <v>16</v>
      </c>
      <c r="D7855" s="11" t="s">
        <v>4902</v>
      </c>
      <c r="E7855" s="11" t="s">
        <v>4982</v>
      </c>
      <c r="F7855" s="11" t="s">
        <v>12</v>
      </c>
      <c r="G7855" s="131" t="s">
        <v>1578</v>
      </c>
      <c r="H7855" s="131"/>
      <c r="J7855" s="7">
        <v>77304</v>
      </c>
    </row>
    <row r="7856" spans="1:10" ht="20.100000000000001" customHeight="1" x14ac:dyDescent="0.25">
      <c r="A7856" s="5" t="s">
        <v>1580</v>
      </c>
      <c r="C7856" s="11" t="s">
        <v>16</v>
      </c>
      <c r="D7856" s="11" t="s">
        <v>4902</v>
      </c>
      <c r="E7856" s="11" t="s">
        <v>4982</v>
      </c>
      <c r="F7856" s="11" t="s">
        <v>12</v>
      </c>
      <c r="G7856" s="131" t="s">
        <v>1581</v>
      </c>
      <c r="H7856" s="131"/>
      <c r="J7856" s="7">
        <v>11387190</v>
      </c>
    </row>
    <row r="7857" spans="1:10" ht="20.100000000000001" customHeight="1" x14ac:dyDescent="0.25">
      <c r="A7857" s="5" t="s">
        <v>1582</v>
      </c>
      <c r="C7857" s="11" t="s">
        <v>16</v>
      </c>
      <c r="D7857" s="11" t="s">
        <v>4902</v>
      </c>
      <c r="E7857" s="11" t="s">
        <v>4982</v>
      </c>
      <c r="F7857" s="11" t="s">
        <v>12</v>
      </c>
      <c r="G7857" s="131" t="s">
        <v>52</v>
      </c>
      <c r="H7857" s="131"/>
      <c r="J7857" s="7">
        <v>5000139</v>
      </c>
    </row>
    <row r="7858" spans="1:10" ht="20.100000000000001" customHeight="1" x14ac:dyDescent="0.25">
      <c r="A7858" s="5" t="s">
        <v>1584</v>
      </c>
      <c r="C7858" s="11" t="s">
        <v>16</v>
      </c>
      <c r="D7858" s="11" t="s">
        <v>4902</v>
      </c>
      <c r="E7858" s="11" t="s">
        <v>4982</v>
      </c>
      <c r="F7858" s="11" t="s">
        <v>12</v>
      </c>
      <c r="G7858" s="131" t="s">
        <v>1585</v>
      </c>
      <c r="H7858" s="131"/>
      <c r="J7858" s="7">
        <v>1598252</v>
      </c>
    </row>
    <row r="7859" spans="1:10" ht="20.100000000000001" customHeight="1" x14ac:dyDescent="0.25">
      <c r="A7859" s="5" t="s">
        <v>1587</v>
      </c>
      <c r="C7859" s="11" t="s">
        <v>16</v>
      </c>
      <c r="D7859" s="11" t="s">
        <v>4902</v>
      </c>
      <c r="E7859" s="11" t="s">
        <v>4982</v>
      </c>
      <c r="F7859" s="11" t="s">
        <v>12</v>
      </c>
      <c r="G7859" s="131" t="s">
        <v>1588</v>
      </c>
      <c r="H7859" s="131"/>
      <c r="J7859" s="7">
        <v>1667190</v>
      </c>
    </row>
    <row r="7860" spans="1:10" ht="20.100000000000001" customHeight="1" x14ac:dyDescent="0.25">
      <c r="A7860" s="5" t="s">
        <v>1590</v>
      </c>
      <c r="C7860" s="11" t="s">
        <v>16</v>
      </c>
      <c r="D7860" s="11" t="s">
        <v>4902</v>
      </c>
      <c r="E7860" s="11" t="s">
        <v>4982</v>
      </c>
      <c r="F7860" s="11" t="s">
        <v>12</v>
      </c>
      <c r="G7860" s="131" t="s">
        <v>1591</v>
      </c>
      <c r="H7860" s="131"/>
      <c r="J7860" s="7">
        <v>409441</v>
      </c>
    </row>
    <row r="7861" spans="1:10" ht="20.100000000000001" customHeight="1" x14ac:dyDescent="0.25">
      <c r="A7861" s="5" t="s">
        <v>1593</v>
      </c>
      <c r="C7861" s="11" t="s">
        <v>16</v>
      </c>
      <c r="D7861" s="11" t="s">
        <v>4902</v>
      </c>
      <c r="E7861" s="11" t="s">
        <v>4982</v>
      </c>
      <c r="F7861" s="11" t="s">
        <v>12</v>
      </c>
      <c r="G7861" s="131" t="s">
        <v>1594</v>
      </c>
      <c r="H7861" s="131"/>
      <c r="J7861" s="7">
        <v>1023588</v>
      </c>
    </row>
    <row r="7862" spans="1:10" ht="20.100000000000001" customHeight="1" x14ac:dyDescent="0.25">
      <c r="A7862" s="6" t="s">
        <v>1714</v>
      </c>
      <c r="B7862" s="6" t="s">
        <v>1715</v>
      </c>
      <c r="J7862" s="10">
        <v>237364790</v>
      </c>
    </row>
    <row r="7863" spans="1:10" ht="20.100000000000001" customHeight="1" x14ac:dyDescent="0.25">
      <c r="A7863" s="6" t="s">
        <v>1716</v>
      </c>
      <c r="B7863" s="6" t="s">
        <v>1717</v>
      </c>
      <c r="J7863" s="9">
        <v>87364790</v>
      </c>
    </row>
    <row r="7864" spans="1:10" ht="20.100000000000001" customHeight="1" x14ac:dyDescent="0.25">
      <c r="A7864" s="5" t="s">
        <v>1718</v>
      </c>
      <c r="C7864" s="11" t="s">
        <v>16</v>
      </c>
      <c r="D7864" s="11" t="s">
        <v>53</v>
      </c>
      <c r="E7864" s="11" t="s">
        <v>4982</v>
      </c>
      <c r="F7864" s="11" t="s">
        <v>12</v>
      </c>
      <c r="G7864" s="131" t="s">
        <v>1719</v>
      </c>
      <c r="H7864" s="131"/>
      <c r="J7864" s="7">
        <v>1655280</v>
      </c>
    </row>
    <row r="7865" spans="1:10" ht="20.100000000000001" customHeight="1" x14ac:dyDescent="0.25">
      <c r="A7865" s="5" t="s">
        <v>1720</v>
      </c>
      <c r="C7865" s="11" t="s">
        <v>16</v>
      </c>
      <c r="D7865" s="11" t="s">
        <v>53</v>
      </c>
      <c r="E7865" s="11" t="s">
        <v>4982</v>
      </c>
      <c r="F7865" s="11" t="s">
        <v>12</v>
      </c>
      <c r="G7865" s="131" t="s">
        <v>54</v>
      </c>
      <c r="H7865" s="131"/>
      <c r="J7865" s="7">
        <v>58000000</v>
      </c>
    </row>
    <row r="7866" spans="1:10" ht="20.100000000000001" customHeight="1" x14ac:dyDescent="0.25">
      <c r="A7866" s="5" t="s">
        <v>1721</v>
      </c>
      <c r="C7866" s="11" t="s">
        <v>16</v>
      </c>
      <c r="D7866" s="11" t="s">
        <v>53</v>
      </c>
      <c r="E7866" s="11" t="s">
        <v>4982</v>
      </c>
      <c r="F7866" s="11" t="s">
        <v>12</v>
      </c>
      <c r="G7866" s="131" t="s">
        <v>1722</v>
      </c>
      <c r="H7866" s="131"/>
      <c r="J7866" s="7">
        <v>2203000</v>
      </c>
    </row>
    <row r="7867" spans="1:10" ht="20.100000000000001" customHeight="1" x14ac:dyDescent="0.25">
      <c r="A7867" s="5" t="s">
        <v>1723</v>
      </c>
      <c r="C7867" s="11" t="s">
        <v>16</v>
      </c>
      <c r="D7867" s="11" t="s">
        <v>53</v>
      </c>
      <c r="E7867" s="11" t="s">
        <v>4982</v>
      </c>
      <c r="F7867" s="11" t="s">
        <v>12</v>
      </c>
      <c r="G7867" s="131" t="s">
        <v>55</v>
      </c>
      <c r="H7867" s="131"/>
      <c r="J7867" s="7">
        <v>14262247</v>
      </c>
    </row>
    <row r="7868" spans="1:10" ht="20.100000000000001" customHeight="1" x14ac:dyDescent="0.25">
      <c r="A7868" s="5" t="s">
        <v>1725</v>
      </c>
      <c r="C7868" s="11" t="s">
        <v>16</v>
      </c>
      <c r="D7868" s="11" t="s">
        <v>53</v>
      </c>
      <c r="E7868" s="11" t="s">
        <v>4982</v>
      </c>
      <c r="F7868" s="11" t="s">
        <v>12</v>
      </c>
      <c r="G7868" s="131" t="s">
        <v>1726</v>
      </c>
      <c r="H7868" s="131"/>
      <c r="J7868" s="7">
        <v>6575000</v>
      </c>
    </row>
    <row r="7869" spans="1:10" ht="20.100000000000001" customHeight="1" x14ac:dyDescent="0.25">
      <c r="A7869" s="5" t="s">
        <v>1727</v>
      </c>
      <c r="C7869" s="11" t="s">
        <v>16</v>
      </c>
      <c r="D7869" s="11" t="s">
        <v>53</v>
      </c>
      <c r="E7869" s="11" t="s">
        <v>4982</v>
      </c>
      <c r="F7869" s="11" t="s">
        <v>12</v>
      </c>
      <c r="G7869" s="131" t="s">
        <v>1728</v>
      </c>
      <c r="H7869" s="131"/>
      <c r="J7869" s="7">
        <v>493000</v>
      </c>
    </row>
    <row r="7870" spans="1:10" ht="20.100000000000001" customHeight="1" x14ac:dyDescent="0.25">
      <c r="A7870" s="5" t="s">
        <v>1729</v>
      </c>
      <c r="C7870" s="11" t="s">
        <v>16</v>
      </c>
      <c r="D7870" s="11" t="s">
        <v>53</v>
      </c>
      <c r="E7870" s="11" t="s">
        <v>4982</v>
      </c>
      <c r="F7870" s="11" t="s">
        <v>12</v>
      </c>
      <c r="G7870" s="131" t="s">
        <v>7147</v>
      </c>
      <c r="H7870" s="131"/>
      <c r="J7870" s="7">
        <v>4176263</v>
      </c>
    </row>
    <row r="7871" spans="1:10" ht="20.100000000000001" customHeight="1" x14ac:dyDescent="0.25">
      <c r="A7871" s="6" t="s">
        <v>1730</v>
      </c>
      <c r="B7871" s="6" t="s">
        <v>1731</v>
      </c>
      <c r="J7871" s="8">
        <v>150000000</v>
      </c>
    </row>
    <row r="7872" spans="1:10" ht="20.100000000000001" customHeight="1" x14ac:dyDescent="0.25">
      <c r="A7872" s="5" t="s">
        <v>1737</v>
      </c>
      <c r="C7872" s="11" t="s">
        <v>16</v>
      </c>
      <c r="D7872" s="11" t="s">
        <v>4902</v>
      </c>
      <c r="E7872" s="11" t="s">
        <v>4982</v>
      </c>
      <c r="F7872" s="11" t="s">
        <v>12</v>
      </c>
      <c r="G7872" s="131" t="s">
        <v>1738</v>
      </c>
      <c r="H7872" s="131"/>
      <c r="J7872" s="7">
        <v>150000000</v>
      </c>
    </row>
    <row r="7873" spans="1:10" ht="20.100000000000001" customHeight="1" x14ac:dyDescent="0.25">
      <c r="A7873" s="6" t="s">
        <v>1759</v>
      </c>
      <c r="B7873" s="6" t="s">
        <v>1760</v>
      </c>
      <c r="J7873" s="10">
        <v>111048000</v>
      </c>
    </row>
    <row r="7874" spans="1:10" ht="20.100000000000001" customHeight="1" x14ac:dyDescent="0.25">
      <c r="A7874" s="6" t="s">
        <v>1784</v>
      </c>
      <c r="B7874" s="6" t="s">
        <v>1785</v>
      </c>
      <c r="J7874" s="9">
        <v>97000000</v>
      </c>
    </row>
    <row r="7875" spans="1:10" ht="20.100000000000001" customHeight="1" x14ac:dyDescent="0.25">
      <c r="A7875" s="5" t="s">
        <v>1786</v>
      </c>
      <c r="C7875" s="11" t="s">
        <v>9</v>
      </c>
      <c r="D7875" s="11" t="s">
        <v>59</v>
      </c>
      <c r="E7875" s="11" t="s">
        <v>4982</v>
      </c>
      <c r="F7875" s="11" t="s">
        <v>12</v>
      </c>
      <c r="G7875" s="131" t="s">
        <v>61</v>
      </c>
      <c r="H7875" s="131"/>
      <c r="J7875" s="7">
        <v>70000000</v>
      </c>
    </row>
    <row r="7876" spans="1:10" ht="20.100000000000001" customHeight="1" x14ac:dyDescent="0.25">
      <c r="A7876" s="5" t="s">
        <v>1792</v>
      </c>
      <c r="C7876" s="11" t="s">
        <v>9</v>
      </c>
      <c r="D7876" s="11" t="s">
        <v>59</v>
      </c>
      <c r="E7876" s="11" t="s">
        <v>4982</v>
      </c>
      <c r="F7876" s="11" t="s">
        <v>12</v>
      </c>
      <c r="G7876" s="131" t="s">
        <v>7156</v>
      </c>
      <c r="H7876" s="131"/>
      <c r="J7876" s="7">
        <v>27000000</v>
      </c>
    </row>
    <row r="7877" spans="1:10" ht="30" customHeight="1" x14ac:dyDescent="0.25">
      <c r="G7877" s="131" t="s">
        <v>6045</v>
      </c>
      <c r="H7877" s="131"/>
    </row>
    <row r="7878" spans="1:10" ht="20.100000000000001" customHeight="1" x14ac:dyDescent="0.25">
      <c r="A7878" s="6" t="s">
        <v>1803</v>
      </c>
      <c r="B7878" s="6" t="s">
        <v>3416</v>
      </c>
      <c r="J7878" s="8">
        <v>2500000</v>
      </c>
    </row>
    <row r="7879" spans="1:10" ht="20.100000000000001" customHeight="1" x14ac:dyDescent="0.25">
      <c r="A7879" s="5" t="s">
        <v>1805</v>
      </c>
      <c r="C7879" s="11" t="s">
        <v>9</v>
      </c>
      <c r="D7879" s="11" t="s">
        <v>59</v>
      </c>
      <c r="E7879" s="11" t="s">
        <v>4982</v>
      </c>
      <c r="F7879" s="11" t="s">
        <v>12</v>
      </c>
      <c r="G7879" s="131" t="s">
        <v>148</v>
      </c>
      <c r="H7879" s="131"/>
      <c r="J7879" s="7">
        <v>2500000</v>
      </c>
    </row>
    <row r="7880" spans="1:10" ht="45" customHeight="1" x14ac:dyDescent="0.25">
      <c r="G7880" s="131" t="s">
        <v>4369</v>
      </c>
      <c r="H7880" s="131"/>
    </row>
    <row r="7881" spans="1:10" ht="20.100000000000001" customHeight="1" x14ac:dyDescent="0.25">
      <c r="A7881" s="6" t="s">
        <v>1806</v>
      </c>
      <c r="B7881" s="6" t="s">
        <v>1807</v>
      </c>
      <c r="J7881" s="10">
        <v>11548000</v>
      </c>
    </row>
    <row r="7882" spans="1:10" ht="20.100000000000001" customHeight="1" x14ac:dyDescent="0.25">
      <c r="A7882" s="6" t="s">
        <v>1808</v>
      </c>
      <c r="B7882" s="6" t="s">
        <v>1809</v>
      </c>
      <c r="J7882" s="9">
        <v>11548000</v>
      </c>
    </row>
    <row r="7883" spans="1:10" ht="20.100000000000001" customHeight="1" x14ac:dyDescent="0.25">
      <c r="A7883" s="5" t="s">
        <v>1808</v>
      </c>
      <c r="C7883" s="11" t="s">
        <v>9</v>
      </c>
      <c r="D7883" s="11" t="s">
        <v>4821</v>
      </c>
      <c r="E7883" s="11" t="s">
        <v>4982</v>
      </c>
      <c r="F7883" s="11" t="s">
        <v>1278</v>
      </c>
      <c r="G7883" s="131" t="s">
        <v>709</v>
      </c>
      <c r="H7883" s="131"/>
      <c r="J7883" s="7">
        <v>6310000</v>
      </c>
    </row>
    <row r="7884" spans="1:10" ht="60" customHeight="1" x14ac:dyDescent="0.25">
      <c r="G7884" s="131" t="s">
        <v>4983</v>
      </c>
      <c r="H7884" s="131"/>
    </row>
    <row r="7885" spans="1:10" ht="20.100000000000001" customHeight="1" x14ac:dyDescent="0.25">
      <c r="G7885" s="131" t="s">
        <v>4895</v>
      </c>
      <c r="H7885" s="131"/>
    </row>
    <row r="7886" spans="1:10" ht="30" customHeight="1" x14ac:dyDescent="0.25">
      <c r="A7886" s="5" t="s">
        <v>1808</v>
      </c>
      <c r="C7886" s="11" t="s">
        <v>9</v>
      </c>
      <c r="D7886" s="11" t="s">
        <v>4821</v>
      </c>
      <c r="E7886" s="11" t="s">
        <v>4982</v>
      </c>
      <c r="F7886" s="11" t="s">
        <v>1318</v>
      </c>
      <c r="G7886" s="131" t="s">
        <v>711</v>
      </c>
      <c r="H7886" s="131"/>
      <c r="J7886" s="7">
        <v>1746000</v>
      </c>
    </row>
    <row r="7887" spans="1:10" ht="90" customHeight="1" x14ac:dyDescent="0.25">
      <c r="G7887" s="131" t="s">
        <v>5529</v>
      </c>
      <c r="H7887" s="131"/>
    </row>
    <row r="7888" spans="1:10" ht="20.100000000000001" customHeight="1" x14ac:dyDescent="0.25">
      <c r="G7888" s="131" t="s">
        <v>5469</v>
      </c>
      <c r="H7888" s="131"/>
    </row>
    <row r="7889" spans="1:10" ht="30" customHeight="1" x14ac:dyDescent="0.25">
      <c r="A7889" s="5" t="s">
        <v>1808</v>
      </c>
      <c r="C7889" s="11" t="s">
        <v>9</v>
      </c>
      <c r="D7889" s="11" t="s">
        <v>4821</v>
      </c>
      <c r="E7889" s="11" t="s">
        <v>4982</v>
      </c>
      <c r="F7889" s="11" t="s">
        <v>1336</v>
      </c>
      <c r="G7889" s="131" t="s">
        <v>713</v>
      </c>
      <c r="H7889" s="131"/>
      <c r="J7889" s="7">
        <v>3492000</v>
      </c>
    </row>
    <row r="7890" spans="1:10" ht="75" customHeight="1" x14ac:dyDescent="0.25">
      <c r="G7890" s="131" t="s">
        <v>5530</v>
      </c>
      <c r="H7890" s="131"/>
    </row>
    <row r="7891" spans="1:10" ht="20.100000000000001" customHeight="1" x14ac:dyDescent="0.25">
      <c r="G7891" s="131" t="s">
        <v>5531</v>
      </c>
      <c r="H7891" s="131"/>
    </row>
    <row r="7892" spans="1:10" ht="20.100000000000001" customHeight="1" x14ac:dyDescent="0.25">
      <c r="A7892" s="6" t="s">
        <v>1811</v>
      </c>
      <c r="B7892" s="6" t="s">
        <v>1812</v>
      </c>
      <c r="J7892" s="10">
        <v>8835442</v>
      </c>
    </row>
    <row r="7893" spans="1:10" ht="20.100000000000001" customHeight="1" x14ac:dyDescent="0.25">
      <c r="A7893" s="6" t="s">
        <v>1813</v>
      </c>
      <c r="B7893" s="6" t="s">
        <v>3421</v>
      </c>
      <c r="J7893" s="12">
        <v>8835442</v>
      </c>
    </row>
    <row r="7894" spans="1:10" ht="20.100000000000001" customHeight="1" x14ac:dyDescent="0.25">
      <c r="A7894" s="6" t="s">
        <v>1816</v>
      </c>
      <c r="B7894" s="6" t="s">
        <v>1817</v>
      </c>
      <c r="J7894" s="9">
        <v>8835442</v>
      </c>
    </row>
    <row r="7895" spans="1:10" ht="20.100000000000001" customHeight="1" x14ac:dyDescent="0.25">
      <c r="A7895" s="5" t="s">
        <v>1816</v>
      </c>
      <c r="C7895" s="11" t="s">
        <v>16</v>
      </c>
      <c r="D7895" s="11" t="s">
        <v>4832</v>
      </c>
      <c r="E7895" s="11" t="s">
        <v>4982</v>
      </c>
      <c r="F7895" s="11" t="s">
        <v>1881</v>
      </c>
      <c r="G7895" s="131" t="s">
        <v>21</v>
      </c>
      <c r="H7895" s="131"/>
      <c r="J7895" s="7">
        <v>6174164</v>
      </c>
    </row>
    <row r="7896" spans="1:10" ht="60" customHeight="1" x14ac:dyDescent="0.25">
      <c r="G7896" s="131" t="s">
        <v>4978</v>
      </c>
      <c r="H7896" s="131"/>
    </row>
    <row r="7897" spans="1:10" ht="20.100000000000001" customHeight="1" x14ac:dyDescent="0.25">
      <c r="G7897" s="131" t="s">
        <v>2101</v>
      </c>
      <c r="H7897" s="131"/>
    </row>
    <row r="7898" spans="1:10" ht="20.100000000000001" customHeight="1" x14ac:dyDescent="0.25">
      <c r="A7898" s="5" t="s">
        <v>1816</v>
      </c>
      <c r="C7898" s="11" t="s">
        <v>16</v>
      </c>
      <c r="D7898" s="11" t="s">
        <v>4832</v>
      </c>
      <c r="E7898" s="11" t="s">
        <v>4982</v>
      </c>
      <c r="F7898" s="11" t="s">
        <v>1278</v>
      </c>
      <c r="G7898" s="131" t="s">
        <v>21</v>
      </c>
      <c r="H7898" s="131"/>
      <c r="J7898" s="7">
        <v>2661278</v>
      </c>
    </row>
    <row r="7899" spans="1:10" ht="60" customHeight="1" x14ac:dyDescent="0.25">
      <c r="G7899" s="131" t="s">
        <v>4803</v>
      </c>
      <c r="H7899" s="131"/>
    </row>
    <row r="7900" spans="1:10" ht="20.100000000000001" customHeight="1" x14ac:dyDescent="0.25">
      <c r="G7900" s="131" t="s">
        <v>2101</v>
      </c>
      <c r="H7900" s="131"/>
    </row>
    <row r="7903" spans="1:10" x14ac:dyDescent="0.25">
      <c r="A7903" s="117" t="s">
        <v>4984</v>
      </c>
      <c r="B7903" s="88"/>
      <c r="C7903" s="88"/>
      <c r="D7903" s="88"/>
      <c r="E7903" s="88"/>
      <c r="F7903" s="88"/>
      <c r="G7903" s="88"/>
      <c r="H7903" s="88"/>
    </row>
    <row r="7905" spans="1:10" x14ac:dyDescent="0.25">
      <c r="A7905" s="132" t="s">
        <v>2092</v>
      </c>
      <c r="B7905" s="132"/>
      <c r="C7905" s="132"/>
      <c r="D7905" s="132"/>
      <c r="E7905" s="132"/>
      <c r="F7905" s="132"/>
      <c r="G7905" s="132"/>
      <c r="H7905" s="132"/>
      <c r="I7905" s="132"/>
      <c r="J7905" s="132"/>
    </row>
    <row r="7907" spans="1:10" x14ac:dyDescent="0.25">
      <c r="D7907" s="6" t="s">
        <v>2140</v>
      </c>
      <c r="E7907" s="6" t="s">
        <v>2100</v>
      </c>
    </row>
    <row r="7908" spans="1:10" ht="15.75" thickBot="1" x14ac:dyDescent="0.3">
      <c r="F7908" s="6" t="s">
        <v>2103</v>
      </c>
      <c r="J7908" s="14">
        <v>8468046000</v>
      </c>
    </row>
    <row r="7909" spans="1:10" x14ac:dyDescent="0.25">
      <c r="D7909" s="5" t="s">
        <v>16</v>
      </c>
      <c r="E7909" s="5" t="s">
        <v>2145</v>
      </c>
      <c r="J7909" s="7">
        <v>5887046000</v>
      </c>
    </row>
    <row r="7910" spans="1:10" x14ac:dyDescent="0.25">
      <c r="D7910" s="5" t="s">
        <v>979</v>
      </c>
      <c r="E7910" s="5" t="s">
        <v>2142</v>
      </c>
      <c r="J7910" s="7">
        <v>2500000000</v>
      </c>
    </row>
    <row r="7911" spans="1:10" x14ac:dyDescent="0.25">
      <c r="D7911" s="5" t="s">
        <v>9</v>
      </c>
      <c r="E7911" s="5" t="s">
        <v>2139</v>
      </c>
      <c r="J7911" s="7">
        <v>81000000</v>
      </c>
    </row>
    <row r="7914" spans="1:10" x14ac:dyDescent="0.25">
      <c r="A7914" s="132" t="s">
        <v>2091</v>
      </c>
      <c r="B7914" s="132"/>
      <c r="C7914" s="132"/>
      <c r="D7914" s="132"/>
      <c r="E7914" s="132"/>
      <c r="F7914" s="132"/>
      <c r="G7914" s="132"/>
      <c r="H7914" s="132"/>
      <c r="I7914" s="132"/>
      <c r="J7914" s="132"/>
    </row>
    <row r="7915" spans="1:10" x14ac:dyDescent="0.25">
      <c r="A7915" s="86" t="s">
        <v>2097</v>
      </c>
      <c r="C7915" s="86" t="s">
        <v>2098</v>
      </c>
      <c r="D7915" s="86" t="s">
        <v>3</v>
      </c>
      <c r="E7915" s="86" t="s">
        <v>2099</v>
      </c>
      <c r="F7915" s="86" t="s">
        <v>1880</v>
      </c>
      <c r="G7915" s="6" t="s">
        <v>2100</v>
      </c>
      <c r="J7915" s="86" t="s">
        <v>8713</v>
      </c>
    </row>
    <row r="7917" spans="1:10" ht="15.75" thickBot="1" x14ac:dyDescent="0.3">
      <c r="G7917" s="13" t="s">
        <v>2103</v>
      </c>
      <c r="J7917" s="14">
        <v>8468046000</v>
      </c>
    </row>
    <row r="7918" spans="1:10" ht="20.100000000000001" customHeight="1" x14ac:dyDescent="0.25">
      <c r="A7918" s="6" t="s">
        <v>1232</v>
      </c>
      <c r="B7918" s="6" t="s">
        <v>1233</v>
      </c>
      <c r="J7918" s="10">
        <v>1997065746</v>
      </c>
    </row>
    <row r="7919" spans="1:10" ht="20.100000000000001" customHeight="1" x14ac:dyDescent="0.25">
      <c r="A7919" s="6" t="s">
        <v>9</v>
      </c>
      <c r="B7919" s="6" t="s">
        <v>1237</v>
      </c>
      <c r="J7919" s="9">
        <v>890571309</v>
      </c>
    </row>
    <row r="7920" spans="1:10" ht="20.100000000000001" customHeight="1" x14ac:dyDescent="0.25">
      <c r="A7920" s="5" t="s">
        <v>1240</v>
      </c>
      <c r="C7920" s="11" t="s">
        <v>16</v>
      </c>
      <c r="D7920" s="11" t="s">
        <v>4820</v>
      </c>
      <c r="E7920" s="11" t="s">
        <v>4883</v>
      </c>
      <c r="F7920" s="11" t="s">
        <v>12</v>
      </c>
      <c r="G7920" s="131" t="s">
        <v>7116</v>
      </c>
      <c r="H7920" s="131"/>
      <c r="J7920" s="7">
        <v>890571309</v>
      </c>
    </row>
    <row r="7921" spans="1:10" ht="20.100000000000001" customHeight="1" x14ac:dyDescent="0.25">
      <c r="A7921" s="6" t="s">
        <v>1257</v>
      </c>
      <c r="B7921" s="6" t="s">
        <v>1258</v>
      </c>
      <c r="J7921" s="8">
        <v>61036930</v>
      </c>
    </row>
    <row r="7922" spans="1:10" ht="20.100000000000001" customHeight="1" x14ac:dyDescent="0.25">
      <c r="A7922" s="5" t="s">
        <v>1261</v>
      </c>
      <c r="C7922" s="11" t="s">
        <v>16</v>
      </c>
      <c r="D7922" s="11" t="s">
        <v>4820</v>
      </c>
      <c r="E7922" s="11" t="s">
        <v>4883</v>
      </c>
      <c r="F7922" s="11" t="s">
        <v>12</v>
      </c>
      <c r="G7922" s="131" t="s">
        <v>13</v>
      </c>
      <c r="H7922" s="131"/>
      <c r="J7922" s="7">
        <v>60000000</v>
      </c>
    </row>
    <row r="7923" spans="1:10" ht="20.100000000000001" customHeight="1" x14ac:dyDescent="0.25">
      <c r="A7923" s="5" t="s">
        <v>1269</v>
      </c>
      <c r="C7923" s="11" t="s">
        <v>16</v>
      </c>
      <c r="D7923" s="11" t="s">
        <v>4820</v>
      </c>
      <c r="E7923" s="11" t="s">
        <v>4883</v>
      </c>
      <c r="F7923" s="11" t="s">
        <v>12</v>
      </c>
      <c r="G7923" s="131" t="s">
        <v>117</v>
      </c>
      <c r="H7923" s="131"/>
      <c r="J7923" s="7">
        <v>1036930</v>
      </c>
    </row>
    <row r="7924" spans="1:10" ht="20.100000000000001" customHeight="1" x14ac:dyDescent="0.25">
      <c r="A7924" s="6" t="s">
        <v>1279</v>
      </c>
      <c r="B7924" s="6" t="s">
        <v>1280</v>
      </c>
      <c r="J7924" s="8">
        <v>742205761</v>
      </c>
    </row>
    <row r="7925" spans="1:10" ht="20.100000000000001" customHeight="1" x14ac:dyDescent="0.25">
      <c r="A7925" s="5" t="s">
        <v>1282</v>
      </c>
      <c r="C7925" s="11" t="s">
        <v>16</v>
      </c>
      <c r="D7925" s="11" t="s">
        <v>4820</v>
      </c>
      <c r="E7925" s="11" t="s">
        <v>4883</v>
      </c>
      <c r="F7925" s="11" t="s">
        <v>12</v>
      </c>
      <c r="G7925" s="131" t="s">
        <v>1283</v>
      </c>
      <c r="H7925" s="131"/>
      <c r="J7925" s="7">
        <v>294469747</v>
      </c>
    </row>
    <row r="7926" spans="1:10" ht="20.100000000000001" customHeight="1" x14ac:dyDescent="0.25">
      <c r="A7926" s="5" t="s">
        <v>1286</v>
      </c>
      <c r="C7926" s="11" t="s">
        <v>16</v>
      </c>
      <c r="D7926" s="11" t="s">
        <v>4820</v>
      </c>
      <c r="E7926" s="11" t="s">
        <v>4883</v>
      </c>
      <c r="F7926" s="11" t="s">
        <v>12</v>
      </c>
      <c r="G7926" s="131" t="s">
        <v>1287</v>
      </c>
      <c r="H7926" s="131"/>
      <c r="J7926" s="7">
        <v>182898838</v>
      </c>
    </row>
    <row r="7927" spans="1:10" ht="20.100000000000001" customHeight="1" x14ac:dyDescent="0.25">
      <c r="A7927" s="5" t="s">
        <v>1290</v>
      </c>
      <c r="C7927" s="11" t="s">
        <v>16</v>
      </c>
      <c r="D7927" s="11" t="s">
        <v>4820</v>
      </c>
      <c r="E7927" s="11" t="s">
        <v>4883</v>
      </c>
      <c r="F7927" s="11" t="s">
        <v>12</v>
      </c>
      <c r="G7927" s="131" t="s">
        <v>17</v>
      </c>
      <c r="H7927" s="131"/>
      <c r="J7927" s="7">
        <v>125000000</v>
      </c>
    </row>
    <row r="7928" spans="1:10" ht="20.100000000000001" customHeight="1" x14ac:dyDescent="0.25">
      <c r="A7928" s="5" t="s">
        <v>1293</v>
      </c>
      <c r="C7928" s="11" t="s">
        <v>16</v>
      </c>
      <c r="D7928" s="11" t="s">
        <v>4820</v>
      </c>
      <c r="E7928" s="11" t="s">
        <v>4883</v>
      </c>
      <c r="F7928" s="11" t="s">
        <v>12</v>
      </c>
      <c r="G7928" s="131" t="s">
        <v>18</v>
      </c>
      <c r="H7928" s="131"/>
      <c r="J7928" s="7">
        <v>96000000</v>
      </c>
    </row>
    <row r="7929" spans="1:10" ht="20.100000000000001" customHeight="1" x14ac:dyDescent="0.25">
      <c r="A7929" s="5" t="s">
        <v>1296</v>
      </c>
      <c r="C7929" s="11" t="s">
        <v>16</v>
      </c>
      <c r="D7929" s="11" t="s">
        <v>4820</v>
      </c>
      <c r="E7929" s="11" t="s">
        <v>4883</v>
      </c>
      <c r="F7929" s="11" t="s">
        <v>12</v>
      </c>
      <c r="G7929" s="131" t="s">
        <v>19</v>
      </c>
      <c r="H7929" s="131"/>
      <c r="J7929" s="7">
        <v>43837176</v>
      </c>
    </row>
    <row r="7930" spans="1:10" ht="20.100000000000001" customHeight="1" x14ac:dyDescent="0.25">
      <c r="A7930" s="6" t="s">
        <v>1299</v>
      </c>
      <c r="B7930" s="6" t="s">
        <v>1300</v>
      </c>
      <c r="J7930" s="10">
        <v>152959365</v>
      </c>
    </row>
    <row r="7931" spans="1:10" ht="20.100000000000001" customHeight="1" x14ac:dyDescent="0.25">
      <c r="A7931" s="6" t="s">
        <v>1303</v>
      </c>
      <c r="B7931" s="6" t="s">
        <v>7118</v>
      </c>
      <c r="J7931" s="9">
        <v>145115295</v>
      </c>
    </row>
    <row r="7932" spans="1:10" ht="20.100000000000001" customHeight="1" x14ac:dyDescent="0.25">
      <c r="A7932" s="5" t="s">
        <v>1303</v>
      </c>
      <c r="C7932" s="11" t="s">
        <v>16</v>
      </c>
      <c r="D7932" s="11" t="s">
        <v>4820</v>
      </c>
      <c r="E7932" s="11" t="s">
        <v>4883</v>
      </c>
      <c r="F7932" s="11" t="s">
        <v>1881</v>
      </c>
      <c r="G7932" s="131" t="s">
        <v>21</v>
      </c>
      <c r="H7932" s="131"/>
      <c r="J7932" s="7">
        <v>145115295</v>
      </c>
    </row>
    <row r="7933" spans="1:10" ht="60" customHeight="1" x14ac:dyDescent="0.25">
      <c r="G7933" s="131" t="s">
        <v>4797</v>
      </c>
      <c r="H7933" s="131"/>
    </row>
    <row r="7934" spans="1:10" ht="20.100000000000001" customHeight="1" x14ac:dyDescent="0.25">
      <c r="G7934" s="131" t="s">
        <v>2101</v>
      </c>
      <c r="H7934" s="131"/>
    </row>
    <row r="7935" spans="1:10" ht="20.100000000000001" customHeight="1" x14ac:dyDescent="0.25">
      <c r="A7935" s="6" t="s">
        <v>1316</v>
      </c>
      <c r="B7935" s="6" t="s">
        <v>7122</v>
      </c>
      <c r="J7935" s="8">
        <v>7844070</v>
      </c>
    </row>
    <row r="7936" spans="1:10" ht="20.100000000000001" customHeight="1" x14ac:dyDescent="0.25">
      <c r="A7936" s="5" t="s">
        <v>1316</v>
      </c>
      <c r="C7936" s="11" t="s">
        <v>16</v>
      </c>
      <c r="D7936" s="11" t="s">
        <v>4820</v>
      </c>
      <c r="E7936" s="11" t="s">
        <v>4883</v>
      </c>
      <c r="F7936" s="11" t="s">
        <v>1881</v>
      </c>
      <c r="G7936" s="131" t="s">
        <v>23</v>
      </c>
      <c r="H7936" s="131"/>
      <c r="J7936" s="7">
        <v>7844070</v>
      </c>
    </row>
    <row r="7937" spans="1:10" ht="30" customHeight="1" x14ac:dyDescent="0.25">
      <c r="G7937" s="131" t="s">
        <v>4798</v>
      </c>
      <c r="H7937" s="131"/>
    </row>
    <row r="7938" spans="1:10" ht="20.100000000000001" customHeight="1" x14ac:dyDescent="0.25">
      <c r="G7938" s="131" t="s">
        <v>2102</v>
      </c>
      <c r="H7938" s="131"/>
    </row>
    <row r="7939" spans="1:10" ht="20.100000000000001" customHeight="1" x14ac:dyDescent="0.25">
      <c r="A7939" s="6" t="s">
        <v>1319</v>
      </c>
      <c r="B7939" s="6" t="s">
        <v>1320</v>
      </c>
      <c r="J7939" s="10">
        <v>150292381</v>
      </c>
    </row>
    <row r="7940" spans="1:10" ht="20.100000000000001" customHeight="1" x14ac:dyDescent="0.25">
      <c r="A7940" s="6" t="s">
        <v>1322</v>
      </c>
      <c r="B7940" s="6" t="s">
        <v>7123</v>
      </c>
      <c r="J7940" s="9">
        <v>79695751</v>
      </c>
    </row>
    <row r="7941" spans="1:10" ht="20.100000000000001" customHeight="1" x14ac:dyDescent="0.25">
      <c r="A7941" s="5" t="s">
        <v>1322</v>
      </c>
      <c r="C7941" s="11" t="s">
        <v>16</v>
      </c>
      <c r="D7941" s="11" t="s">
        <v>4820</v>
      </c>
      <c r="E7941" s="11" t="s">
        <v>4883</v>
      </c>
      <c r="F7941" s="11" t="s">
        <v>1881</v>
      </c>
      <c r="G7941" s="131" t="s">
        <v>21</v>
      </c>
      <c r="H7941" s="131"/>
      <c r="J7941" s="7">
        <v>79695751</v>
      </c>
    </row>
    <row r="7942" spans="1:10" ht="60" customHeight="1" x14ac:dyDescent="0.25">
      <c r="G7942" s="131" t="s">
        <v>4799</v>
      </c>
      <c r="H7942" s="131"/>
    </row>
    <row r="7943" spans="1:10" ht="20.100000000000001" customHeight="1" x14ac:dyDescent="0.25">
      <c r="G7943" s="131" t="s">
        <v>2101</v>
      </c>
      <c r="H7943" s="131"/>
    </row>
    <row r="7944" spans="1:10" ht="20.100000000000001" customHeight="1" x14ac:dyDescent="0.25">
      <c r="A7944" s="6" t="s">
        <v>1324</v>
      </c>
      <c r="B7944" s="6" t="s">
        <v>7124</v>
      </c>
      <c r="J7944" s="8">
        <v>23532210</v>
      </c>
    </row>
    <row r="7945" spans="1:10" ht="20.100000000000001" customHeight="1" x14ac:dyDescent="0.25">
      <c r="A7945" s="5" t="s">
        <v>1324</v>
      </c>
      <c r="C7945" s="11" t="s">
        <v>16</v>
      </c>
      <c r="D7945" s="11" t="s">
        <v>4820</v>
      </c>
      <c r="E7945" s="11" t="s">
        <v>4883</v>
      </c>
      <c r="F7945" s="11" t="s">
        <v>1881</v>
      </c>
      <c r="G7945" s="131" t="s">
        <v>21</v>
      </c>
      <c r="H7945" s="131"/>
      <c r="J7945" s="7">
        <v>23532210</v>
      </c>
    </row>
    <row r="7946" spans="1:10" ht="45" customHeight="1" x14ac:dyDescent="0.25">
      <c r="G7946" s="131" t="s">
        <v>4800</v>
      </c>
      <c r="H7946" s="131"/>
    </row>
    <row r="7947" spans="1:10" ht="20.100000000000001" customHeight="1" x14ac:dyDescent="0.25">
      <c r="G7947" s="131" t="s">
        <v>2101</v>
      </c>
      <c r="H7947" s="131"/>
    </row>
    <row r="7948" spans="1:10" ht="20.100000000000001" customHeight="1" x14ac:dyDescent="0.25">
      <c r="A7948" s="6" t="s">
        <v>1326</v>
      </c>
      <c r="B7948" s="6" t="s">
        <v>7125</v>
      </c>
      <c r="J7948" s="8">
        <v>47064420</v>
      </c>
    </row>
    <row r="7949" spans="1:10" ht="20.100000000000001" customHeight="1" x14ac:dyDescent="0.25">
      <c r="A7949" s="5" t="s">
        <v>1326</v>
      </c>
      <c r="C7949" s="11" t="s">
        <v>16</v>
      </c>
      <c r="D7949" s="11" t="s">
        <v>4820</v>
      </c>
      <c r="E7949" s="11" t="s">
        <v>4883</v>
      </c>
      <c r="F7949" s="11" t="s">
        <v>1881</v>
      </c>
      <c r="G7949" s="131" t="s">
        <v>21</v>
      </c>
      <c r="H7949" s="131"/>
      <c r="J7949" s="7">
        <v>47064420</v>
      </c>
    </row>
    <row r="7950" spans="1:10" ht="45" customHeight="1" x14ac:dyDescent="0.25">
      <c r="G7950" s="131" t="s">
        <v>4801</v>
      </c>
      <c r="H7950" s="131"/>
    </row>
    <row r="7951" spans="1:10" ht="20.100000000000001" customHeight="1" x14ac:dyDescent="0.25">
      <c r="G7951" s="131" t="s">
        <v>2101</v>
      </c>
      <c r="H7951" s="131"/>
    </row>
    <row r="7952" spans="1:10" ht="20.100000000000001" customHeight="1" x14ac:dyDescent="0.25">
      <c r="A7952" s="6" t="s">
        <v>1344</v>
      </c>
      <c r="B7952" s="6" t="s">
        <v>1345</v>
      </c>
      <c r="J7952" s="10">
        <v>674034681</v>
      </c>
    </row>
    <row r="7953" spans="1:10" ht="20.100000000000001" customHeight="1" x14ac:dyDescent="0.25">
      <c r="A7953" s="6" t="s">
        <v>1231</v>
      </c>
      <c r="B7953" s="6" t="s">
        <v>3252</v>
      </c>
      <c r="J7953" s="9">
        <v>3576000</v>
      </c>
    </row>
    <row r="7954" spans="1:10" ht="20.100000000000001" customHeight="1" x14ac:dyDescent="0.25">
      <c r="A7954" s="5" t="s">
        <v>1351</v>
      </c>
      <c r="C7954" s="11" t="s">
        <v>16</v>
      </c>
      <c r="D7954" s="11" t="s">
        <v>4820</v>
      </c>
      <c r="E7954" s="11" t="s">
        <v>4883</v>
      </c>
      <c r="F7954" s="11" t="s">
        <v>12</v>
      </c>
      <c r="G7954" s="131" t="s">
        <v>31</v>
      </c>
      <c r="H7954" s="131"/>
      <c r="J7954" s="7">
        <v>3576000</v>
      </c>
    </row>
    <row r="7955" spans="1:10" ht="20.100000000000001" customHeight="1" x14ac:dyDescent="0.25">
      <c r="A7955" s="6" t="s">
        <v>1239</v>
      </c>
      <c r="B7955" s="6" t="s">
        <v>1360</v>
      </c>
      <c r="J7955" s="8">
        <v>27433499</v>
      </c>
    </row>
    <row r="7956" spans="1:10" ht="20.100000000000001" customHeight="1" x14ac:dyDescent="0.25">
      <c r="A7956" s="5" t="s">
        <v>1361</v>
      </c>
      <c r="C7956" s="11" t="s">
        <v>16</v>
      </c>
      <c r="D7956" s="11" t="s">
        <v>4820</v>
      </c>
      <c r="E7956" s="11" t="s">
        <v>4883</v>
      </c>
      <c r="F7956" s="11" t="s">
        <v>12</v>
      </c>
      <c r="G7956" s="131" t="s">
        <v>7127</v>
      </c>
      <c r="H7956" s="131"/>
      <c r="J7956" s="7">
        <v>6550602</v>
      </c>
    </row>
    <row r="7957" spans="1:10" ht="20.100000000000001" customHeight="1" x14ac:dyDescent="0.25">
      <c r="A7957" s="5" t="s">
        <v>1364</v>
      </c>
      <c r="C7957" s="11" t="s">
        <v>16</v>
      </c>
      <c r="D7957" s="11" t="s">
        <v>4820</v>
      </c>
      <c r="E7957" s="11" t="s">
        <v>4883</v>
      </c>
      <c r="F7957" s="11" t="s">
        <v>12</v>
      </c>
      <c r="G7957" s="131" t="s">
        <v>1365</v>
      </c>
      <c r="H7957" s="131"/>
      <c r="J7957" s="7">
        <v>11310768</v>
      </c>
    </row>
    <row r="7958" spans="1:10" ht="20.100000000000001" customHeight="1" x14ac:dyDescent="0.25">
      <c r="A7958" s="5" t="s">
        <v>1369</v>
      </c>
      <c r="C7958" s="11" t="s">
        <v>16</v>
      </c>
      <c r="D7958" s="11" t="s">
        <v>4820</v>
      </c>
      <c r="E7958" s="11" t="s">
        <v>4883</v>
      </c>
      <c r="F7958" s="11" t="s">
        <v>12</v>
      </c>
      <c r="G7958" s="131" t="s">
        <v>34</v>
      </c>
      <c r="H7958" s="131"/>
      <c r="J7958" s="7">
        <v>4496875</v>
      </c>
    </row>
    <row r="7959" spans="1:10" ht="20.100000000000001" customHeight="1" x14ac:dyDescent="0.25">
      <c r="A7959" s="5" t="s">
        <v>1371</v>
      </c>
      <c r="C7959" s="11" t="s">
        <v>16</v>
      </c>
      <c r="D7959" s="11" t="s">
        <v>4820</v>
      </c>
      <c r="E7959" s="11" t="s">
        <v>4883</v>
      </c>
      <c r="F7959" s="11" t="s">
        <v>12</v>
      </c>
      <c r="G7959" s="131" t="s">
        <v>7128</v>
      </c>
      <c r="H7959" s="131"/>
      <c r="J7959" s="7">
        <v>5075254</v>
      </c>
    </row>
    <row r="7960" spans="1:10" ht="45" customHeight="1" x14ac:dyDescent="0.25">
      <c r="G7960" s="131" t="s">
        <v>6046</v>
      </c>
      <c r="H7960" s="131"/>
    </row>
    <row r="7961" spans="1:10" ht="20.100000000000001" customHeight="1" x14ac:dyDescent="0.25">
      <c r="A7961" s="6" t="s">
        <v>1249</v>
      </c>
      <c r="B7961" s="6" t="s">
        <v>1373</v>
      </c>
      <c r="J7961" s="8">
        <v>621000</v>
      </c>
    </row>
    <row r="7962" spans="1:10" ht="20.100000000000001" customHeight="1" x14ac:dyDescent="0.25">
      <c r="A7962" s="5" t="s">
        <v>1376</v>
      </c>
      <c r="C7962" s="11" t="s">
        <v>16</v>
      </c>
      <c r="D7962" s="11" t="s">
        <v>4820</v>
      </c>
      <c r="E7962" s="11" t="s">
        <v>4883</v>
      </c>
      <c r="F7962" s="11" t="s">
        <v>12</v>
      </c>
      <c r="G7962" s="131" t="s">
        <v>3480</v>
      </c>
      <c r="H7962" s="131"/>
      <c r="J7962" s="7">
        <v>621000</v>
      </c>
    </row>
    <row r="7963" spans="1:10" ht="20.100000000000001" customHeight="1" x14ac:dyDescent="0.25">
      <c r="A7963" s="6" t="s">
        <v>1393</v>
      </c>
      <c r="B7963" s="6" t="s">
        <v>1394</v>
      </c>
      <c r="J7963" s="8">
        <v>180229119</v>
      </c>
    </row>
    <row r="7964" spans="1:10" ht="20.100000000000001" customHeight="1" x14ac:dyDescent="0.25">
      <c r="A7964" s="5" t="s">
        <v>1402</v>
      </c>
      <c r="C7964" s="11" t="s">
        <v>979</v>
      </c>
      <c r="D7964" s="11" t="s">
        <v>4820</v>
      </c>
      <c r="E7964" s="11" t="s">
        <v>4883</v>
      </c>
      <c r="F7964" s="11" t="s">
        <v>12</v>
      </c>
      <c r="G7964" s="131" t="s">
        <v>1403</v>
      </c>
      <c r="H7964" s="131"/>
      <c r="J7964" s="7">
        <v>50000000</v>
      </c>
    </row>
    <row r="7965" spans="1:10" ht="60" customHeight="1" x14ac:dyDescent="0.25">
      <c r="G7965" s="131" t="s">
        <v>6047</v>
      </c>
      <c r="H7965" s="131"/>
    </row>
    <row r="7966" spans="1:10" ht="20.100000000000001" customHeight="1" x14ac:dyDescent="0.25">
      <c r="A7966" s="5" t="s">
        <v>1402</v>
      </c>
      <c r="C7966" s="11" t="s">
        <v>16</v>
      </c>
      <c r="D7966" s="11" t="s">
        <v>4820</v>
      </c>
      <c r="E7966" s="11" t="s">
        <v>4883</v>
      </c>
      <c r="F7966" s="11" t="s">
        <v>12</v>
      </c>
      <c r="G7966" s="131" t="s">
        <v>1403</v>
      </c>
      <c r="H7966" s="131"/>
      <c r="J7966" s="7">
        <v>120000000</v>
      </c>
    </row>
    <row r="7967" spans="1:10" ht="60" customHeight="1" x14ac:dyDescent="0.25">
      <c r="G7967" s="131" t="s">
        <v>6048</v>
      </c>
      <c r="H7967" s="131"/>
    </row>
    <row r="7968" spans="1:10" ht="20.100000000000001" customHeight="1" x14ac:dyDescent="0.25">
      <c r="A7968" s="5" t="s">
        <v>1411</v>
      </c>
      <c r="C7968" s="11" t="s">
        <v>16</v>
      </c>
      <c r="D7968" s="11" t="s">
        <v>4820</v>
      </c>
      <c r="E7968" s="11" t="s">
        <v>4883</v>
      </c>
      <c r="F7968" s="11" t="s">
        <v>12</v>
      </c>
      <c r="G7968" s="131" t="s">
        <v>3478</v>
      </c>
      <c r="H7968" s="131"/>
      <c r="J7968" s="7">
        <v>623510</v>
      </c>
    </row>
    <row r="7969" spans="1:10" ht="30" customHeight="1" x14ac:dyDescent="0.25">
      <c r="G7969" s="131" t="s">
        <v>6049</v>
      </c>
      <c r="H7969" s="131"/>
    </row>
    <row r="7970" spans="1:10" ht="20.100000000000001" customHeight="1" x14ac:dyDescent="0.25">
      <c r="A7970" s="5" t="s">
        <v>1413</v>
      </c>
      <c r="C7970" s="11" t="s">
        <v>16</v>
      </c>
      <c r="D7970" s="11" t="s">
        <v>4820</v>
      </c>
      <c r="E7970" s="11" t="s">
        <v>4883</v>
      </c>
      <c r="F7970" s="11" t="s">
        <v>12</v>
      </c>
      <c r="G7970" s="131" t="s">
        <v>1414</v>
      </c>
      <c r="H7970" s="131"/>
      <c r="J7970" s="7">
        <v>9605609</v>
      </c>
    </row>
    <row r="7971" spans="1:10" ht="75" customHeight="1" x14ac:dyDescent="0.25">
      <c r="G7971" s="131" t="s">
        <v>7280</v>
      </c>
      <c r="H7971" s="131"/>
    </row>
    <row r="7972" spans="1:10" ht="20.100000000000001" customHeight="1" x14ac:dyDescent="0.25">
      <c r="A7972" s="6" t="s">
        <v>1416</v>
      </c>
      <c r="B7972" s="6" t="s">
        <v>1417</v>
      </c>
      <c r="J7972" s="8">
        <v>31214365</v>
      </c>
    </row>
    <row r="7973" spans="1:10" ht="20.100000000000001" customHeight="1" x14ac:dyDescent="0.25">
      <c r="A7973" s="5" t="s">
        <v>1419</v>
      </c>
      <c r="C7973" s="11" t="s">
        <v>16</v>
      </c>
      <c r="D7973" s="11" t="s">
        <v>4820</v>
      </c>
      <c r="E7973" s="11" t="s">
        <v>4883</v>
      </c>
      <c r="F7973" s="11" t="s">
        <v>12</v>
      </c>
      <c r="G7973" s="131" t="s">
        <v>1420</v>
      </c>
      <c r="H7973" s="131"/>
      <c r="J7973" s="7">
        <v>1000000</v>
      </c>
    </row>
    <row r="7974" spans="1:10" ht="20.100000000000001" customHeight="1" x14ac:dyDescent="0.25">
      <c r="A7974" s="5" t="s">
        <v>1422</v>
      </c>
      <c r="C7974" s="11" t="s">
        <v>16</v>
      </c>
      <c r="D7974" s="11" t="s">
        <v>4820</v>
      </c>
      <c r="E7974" s="11" t="s">
        <v>4883</v>
      </c>
      <c r="F7974" s="11" t="s">
        <v>12</v>
      </c>
      <c r="G7974" s="131" t="s">
        <v>1423</v>
      </c>
      <c r="H7974" s="131"/>
      <c r="J7974" s="7">
        <v>30214365</v>
      </c>
    </row>
    <row r="7975" spans="1:10" ht="20.100000000000001" customHeight="1" x14ac:dyDescent="0.25">
      <c r="A7975" s="6" t="s">
        <v>1429</v>
      </c>
      <c r="B7975" s="6" t="s">
        <v>1430</v>
      </c>
      <c r="J7975" s="8">
        <v>9231785</v>
      </c>
    </row>
    <row r="7976" spans="1:10" ht="20.100000000000001" customHeight="1" x14ac:dyDescent="0.25">
      <c r="A7976" s="5" t="s">
        <v>1432</v>
      </c>
      <c r="C7976" s="11" t="s">
        <v>16</v>
      </c>
      <c r="D7976" s="11" t="s">
        <v>4820</v>
      </c>
      <c r="E7976" s="11" t="s">
        <v>4883</v>
      </c>
      <c r="F7976" s="11" t="s">
        <v>12</v>
      </c>
      <c r="G7976" s="131" t="s">
        <v>7130</v>
      </c>
      <c r="H7976" s="131"/>
      <c r="J7976" s="7">
        <v>9231785</v>
      </c>
    </row>
    <row r="7977" spans="1:10" ht="20.100000000000001" customHeight="1" x14ac:dyDescent="0.25">
      <c r="A7977" s="6" t="s">
        <v>1439</v>
      </c>
      <c r="B7977" s="6" t="s">
        <v>1440</v>
      </c>
      <c r="J7977" s="8">
        <v>6310000</v>
      </c>
    </row>
    <row r="7978" spans="1:10" ht="20.100000000000001" customHeight="1" x14ac:dyDescent="0.25">
      <c r="A7978" s="5" t="s">
        <v>1441</v>
      </c>
      <c r="C7978" s="11" t="s">
        <v>16</v>
      </c>
      <c r="D7978" s="11" t="s">
        <v>4820</v>
      </c>
      <c r="E7978" s="11" t="s">
        <v>4883</v>
      </c>
      <c r="F7978" s="11" t="s">
        <v>12</v>
      </c>
      <c r="G7978" s="131" t="s">
        <v>1442</v>
      </c>
      <c r="H7978" s="131"/>
      <c r="J7978" s="7">
        <v>6310000</v>
      </c>
    </row>
    <row r="7979" spans="1:10" ht="90" customHeight="1" x14ac:dyDescent="0.25">
      <c r="G7979" s="131" t="s">
        <v>7281</v>
      </c>
      <c r="H7979" s="131"/>
    </row>
    <row r="7980" spans="1:10" ht="20.100000000000001" customHeight="1" x14ac:dyDescent="0.25">
      <c r="A7980" s="6" t="s">
        <v>1449</v>
      </c>
      <c r="B7980" s="6" t="s">
        <v>1450</v>
      </c>
      <c r="J7980" s="8">
        <v>414568913</v>
      </c>
    </row>
    <row r="7981" spans="1:10" ht="20.100000000000001" customHeight="1" x14ac:dyDescent="0.25">
      <c r="A7981" s="5" t="s">
        <v>1453</v>
      </c>
      <c r="C7981" s="11" t="s">
        <v>16</v>
      </c>
      <c r="D7981" s="11" t="s">
        <v>4820</v>
      </c>
      <c r="E7981" s="11" t="s">
        <v>4883</v>
      </c>
      <c r="F7981" s="11" t="s">
        <v>12</v>
      </c>
      <c r="G7981" s="131" t="s">
        <v>39</v>
      </c>
      <c r="H7981" s="131"/>
      <c r="J7981" s="7">
        <v>400000000</v>
      </c>
    </row>
    <row r="7982" spans="1:10" ht="30" customHeight="1" x14ac:dyDescent="0.25">
      <c r="A7982" s="5" t="s">
        <v>1460</v>
      </c>
      <c r="C7982" s="11" t="s">
        <v>16</v>
      </c>
      <c r="D7982" s="11" t="s">
        <v>4820</v>
      </c>
      <c r="E7982" s="11" t="s">
        <v>4883</v>
      </c>
      <c r="F7982" s="11" t="s">
        <v>12</v>
      </c>
      <c r="G7982" s="131" t="s">
        <v>1461</v>
      </c>
      <c r="H7982" s="131"/>
      <c r="J7982" s="7">
        <v>4220575</v>
      </c>
    </row>
    <row r="7983" spans="1:10" ht="20.100000000000001" customHeight="1" x14ac:dyDescent="0.25">
      <c r="A7983" s="5" t="s">
        <v>1463</v>
      </c>
      <c r="C7983" s="11" t="s">
        <v>16</v>
      </c>
      <c r="D7983" s="11" t="s">
        <v>4820</v>
      </c>
      <c r="E7983" s="11" t="s">
        <v>4883</v>
      </c>
      <c r="F7983" s="11" t="s">
        <v>12</v>
      </c>
      <c r="G7983" s="131" t="s">
        <v>1464</v>
      </c>
      <c r="H7983" s="131"/>
      <c r="J7983" s="7">
        <v>8599778</v>
      </c>
    </row>
    <row r="7984" spans="1:10" ht="30" customHeight="1" x14ac:dyDescent="0.25">
      <c r="A7984" s="5" t="s">
        <v>1469</v>
      </c>
      <c r="C7984" s="11" t="s">
        <v>16</v>
      </c>
      <c r="D7984" s="11" t="s">
        <v>4820</v>
      </c>
      <c r="E7984" s="11" t="s">
        <v>4883</v>
      </c>
      <c r="F7984" s="11" t="s">
        <v>12</v>
      </c>
      <c r="G7984" s="131" t="s">
        <v>7132</v>
      </c>
      <c r="H7984" s="131"/>
      <c r="J7984" s="7">
        <v>223560</v>
      </c>
    </row>
    <row r="7985" spans="1:10" ht="30" customHeight="1" x14ac:dyDescent="0.25">
      <c r="A7985" s="5" t="s">
        <v>1471</v>
      </c>
      <c r="C7985" s="11" t="s">
        <v>16</v>
      </c>
      <c r="D7985" s="11" t="s">
        <v>4820</v>
      </c>
      <c r="E7985" s="11" t="s">
        <v>4883</v>
      </c>
      <c r="F7985" s="11" t="s">
        <v>12</v>
      </c>
      <c r="G7985" s="131" t="s">
        <v>7133</v>
      </c>
      <c r="H7985" s="131"/>
      <c r="J7985" s="7">
        <v>1525000</v>
      </c>
    </row>
    <row r="7986" spans="1:10" ht="20.100000000000001" customHeight="1" x14ac:dyDescent="0.25">
      <c r="A7986" s="6" t="s">
        <v>1490</v>
      </c>
      <c r="B7986" s="6" t="s">
        <v>1491</v>
      </c>
      <c r="J7986" s="8">
        <v>850000</v>
      </c>
    </row>
    <row r="7987" spans="1:10" ht="20.100000000000001" customHeight="1" x14ac:dyDescent="0.25">
      <c r="A7987" s="5" t="s">
        <v>1506</v>
      </c>
      <c r="C7987" s="11" t="s">
        <v>16</v>
      </c>
      <c r="D7987" s="11" t="s">
        <v>4820</v>
      </c>
      <c r="E7987" s="11" t="s">
        <v>4883</v>
      </c>
      <c r="F7987" s="11" t="s">
        <v>12</v>
      </c>
      <c r="G7987" s="131" t="s">
        <v>403</v>
      </c>
      <c r="H7987" s="131"/>
      <c r="J7987" s="7">
        <v>850000</v>
      </c>
    </row>
    <row r="7988" spans="1:10" ht="30" customHeight="1" x14ac:dyDescent="0.25">
      <c r="G7988" s="131" t="s">
        <v>6052</v>
      </c>
      <c r="H7988" s="131"/>
    </row>
    <row r="7989" spans="1:10" ht="20.100000000000001" customHeight="1" x14ac:dyDescent="0.25">
      <c r="A7989" s="6" t="s">
        <v>1508</v>
      </c>
      <c r="B7989" s="6" t="s">
        <v>1509</v>
      </c>
      <c r="J7989" s="10">
        <v>308431053</v>
      </c>
    </row>
    <row r="7990" spans="1:10" ht="20.100000000000001" customHeight="1" x14ac:dyDescent="0.25">
      <c r="A7990" s="6" t="s">
        <v>1256</v>
      </c>
      <c r="B7990" s="6" t="s">
        <v>1511</v>
      </c>
      <c r="J7990" s="9">
        <v>56249944</v>
      </c>
    </row>
    <row r="7991" spans="1:10" ht="20.100000000000001" customHeight="1" x14ac:dyDescent="0.25">
      <c r="A7991" s="5" t="s">
        <v>1513</v>
      </c>
      <c r="C7991" s="11" t="s">
        <v>16</v>
      </c>
      <c r="D7991" s="11" t="s">
        <v>4820</v>
      </c>
      <c r="E7991" s="11" t="s">
        <v>4883</v>
      </c>
      <c r="F7991" s="11" t="s">
        <v>12</v>
      </c>
      <c r="G7991" s="131" t="s">
        <v>45</v>
      </c>
      <c r="H7991" s="131"/>
      <c r="J7991" s="7">
        <v>40937921</v>
      </c>
    </row>
    <row r="7992" spans="1:10" ht="20.100000000000001" customHeight="1" x14ac:dyDescent="0.25">
      <c r="A7992" s="5" t="s">
        <v>1514</v>
      </c>
      <c r="C7992" s="11" t="s">
        <v>16</v>
      </c>
      <c r="D7992" s="11" t="s">
        <v>4820</v>
      </c>
      <c r="E7992" s="11" t="s">
        <v>4883</v>
      </c>
      <c r="F7992" s="11" t="s">
        <v>12</v>
      </c>
      <c r="G7992" s="131" t="s">
        <v>1515</v>
      </c>
      <c r="H7992" s="131"/>
      <c r="J7992" s="7">
        <v>2110822</v>
      </c>
    </row>
    <row r="7993" spans="1:10" ht="20.100000000000001" customHeight="1" x14ac:dyDescent="0.25">
      <c r="A7993" s="5" t="s">
        <v>1518</v>
      </c>
      <c r="C7993" s="11" t="s">
        <v>16</v>
      </c>
      <c r="D7993" s="11" t="s">
        <v>4820</v>
      </c>
      <c r="E7993" s="11" t="s">
        <v>4883</v>
      </c>
      <c r="F7993" s="11" t="s">
        <v>12</v>
      </c>
      <c r="G7993" s="131" t="s">
        <v>7135</v>
      </c>
      <c r="H7993" s="131"/>
      <c r="J7993" s="7">
        <v>11754101</v>
      </c>
    </row>
    <row r="7994" spans="1:10" ht="20.100000000000001" customHeight="1" x14ac:dyDescent="0.25">
      <c r="A7994" s="5" t="s">
        <v>1520</v>
      </c>
      <c r="C7994" s="11" t="s">
        <v>16</v>
      </c>
      <c r="D7994" s="11" t="s">
        <v>4820</v>
      </c>
      <c r="E7994" s="11" t="s">
        <v>4883</v>
      </c>
      <c r="F7994" s="11" t="s">
        <v>12</v>
      </c>
      <c r="G7994" s="131" t="s">
        <v>1521</v>
      </c>
      <c r="H7994" s="131"/>
      <c r="J7994" s="7">
        <v>1447100</v>
      </c>
    </row>
    <row r="7995" spans="1:10" ht="20.100000000000001" customHeight="1" x14ac:dyDescent="0.25">
      <c r="A7995" s="6" t="s">
        <v>1278</v>
      </c>
      <c r="B7995" s="6" t="s">
        <v>1524</v>
      </c>
      <c r="J7995" s="8">
        <v>360000</v>
      </c>
    </row>
    <row r="7996" spans="1:10" ht="20.100000000000001" customHeight="1" x14ac:dyDescent="0.25">
      <c r="A7996" s="5" t="s">
        <v>1531</v>
      </c>
      <c r="C7996" s="11" t="s">
        <v>16</v>
      </c>
      <c r="D7996" s="11" t="s">
        <v>4820</v>
      </c>
      <c r="E7996" s="11" t="s">
        <v>4883</v>
      </c>
      <c r="F7996" s="11" t="s">
        <v>12</v>
      </c>
      <c r="G7996" s="131" t="s">
        <v>47</v>
      </c>
      <c r="H7996" s="131"/>
      <c r="J7996" s="7">
        <v>360000</v>
      </c>
    </row>
    <row r="7997" spans="1:10" ht="20.100000000000001" customHeight="1" x14ac:dyDescent="0.25">
      <c r="A7997" s="6" t="s">
        <v>1292</v>
      </c>
      <c r="B7997" s="6" t="s">
        <v>1535</v>
      </c>
      <c r="J7997" s="8">
        <v>217296466</v>
      </c>
    </row>
    <row r="7998" spans="1:10" ht="20.100000000000001" customHeight="1" x14ac:dyDescent="0.25">
      <c r="A7998" s="5" t="s">
        <v>1536</v>
      </c>
      <c r="C7998" s="11" t="s">
        <v>16</v>
      </c>
      <c r="D7998" s="11" t="s">
        <v>4820</v>
      </c>
      <c r="E7998" s="11" t="s">
        <v>4883</v>
      </c>
      <c r="F7998" s="11" t="s">
        <v>12</v>
      </c>
      <c r="G7998" s="131" t="s">
        <v>1537</v>
      </c>
      <c r="H7998" s="131"/>
      <c r="J7998" s="7">
        <v>82435418</v>
      </c>
    </row>
    <row r="7999" spans="1:10" ht="20.100000000000001" customHeight="1" x14ac:dyDescent="0.25">
      <c r="A7999" s="5" t="s">
        <v>1539</v>
      </c>
      <c r="C7999" s="11" t="s">
        <v>16</v>
      </c>
      <c r="D7999" s="11" t="s">
        <v>4820</v>
      </c>
      <c r="E7999" s="11" t="s">
        <v>4883</v>
      </c>
      <c r="F7999" s="11" t="s">
        <v>12</v>
      </c>
      <c r="G7999" s="131" t="s">
        <v>1540</v>
      </c>
      <c r="H7999" s="131"/>
      <c r="J7999" s="7">
        <v>82527077</v>
      </c>
    </row>
    <row r="8000" spans="1:10" ht="20.100000000000001" customHeight="1" x14ac:dyDescent="0.25">
      <c r="A8000" s="5" t="s">
        <v>1542</v>
      </c>
      <c r="C8000" s="11" t="s">
        <v>16</v>
      </c>
      <c r="D8000" s="11" t="s">
        <v>4820</v>
      </c>
      <c r="E8000" s="11" t="s">
        <v>4883</v>
      </c>
      <c r="F8000" s="11" t="s">
        <v>12</v>
      </c>
      <c r="G8000" s="131" t="s">
        <v>48</v>
      </c>
      <c r="H8000" s="131"/>
      <c r="J8000" s="7">
        <v>9981012</v>
      </c>
    </row>
    <row r="8001" spans="1:10" ht="30" customHeight="1" x14ac:dyDescent="0.25">
      <c r="A8001" s="5" t="s">
        <v>1544</v>
      </c>
      <c r="C8001" s="11" t="s">
        <v>16</v>
      </c>
      <c r="D8001" s="11" t="s">
        <v>4820</v>
      </c>
      <c r="E8001" s="11" t="s">
        <v>4883</v>
      </c>
      <c r="F8001" s="11" t="s">
        <v>12</v>
      </c>
      <c r="G8001" s="131" t="s">
        <v>1545</v>
      </c>
      <c r="H8001" s="131"/>
      <c r="J8001" s="7">
        <v>21023710</v>
      </c>
    </row>
    <row r="8002" spans="1:10" ht="20.100000000000001" customHeight="1" x14ac:dyDescent="0.25">
      <c r="A8002" s="5" t="s">
        <v>1547</v>
      </c>
      <c r="C8002" s="11" t="s">
        <v>16</v>
      </c>
      <c r="D8002" s="11" t="s">
        <v>4820</v>
      </c>
      <c r="E8002" s="11" t="s">
        <v>4883</v>
      </c>
      <c r="F8002" s="11" t="s">
        <v>12</v>
      </c>
      <c r="G8002" s="131" t="s">
        <v>49</v>
      </c>
      <c r="H8002" s="131"/>
      <c r="J8002" s="7">
        <v>1000000</v>
      </c>
    </row>
    <row r="8003" spans="1:10" ht="20.100000000000001" customHeight="1" x14ac:dyDescent="0.25">
      <c r="A8003" s="5" t="s">
        <v>1549</v>
      </c>
      <c r="C8003" s="11" t="s">
        <v>16</v>
      </c>
      <c r="D8003" s="11" t="s">
        <v>4820</v>
      </c>
      <c r="E8003" s="11" t="s">
        <v>4883</v>
      </c>
      <c r="F8003" s="11" t="s">
        <v>12</v>
      </c>
      <c r="G8003" s="131" t="s">
        <v>1550</v>
      </c>
      <c r="H8003" s="131"/>
      <c r="J8003" s="7">
        <v>9041497</v>
      </c>
    </row>
    <row r="8004" spans="1:10" ht="30" customHeight="1" x14ac:dyDescent="0.25">
      <c r="A8004" s="5" t="s">
        <v>1551</v>
      </c>
      <c r="C8004" s="11" t="s">
        <v>16</v>
      </c>
      <c r="D8004" s="11" t="s">
        <v>4820</v>
      </c>
      <c r="E8004" s="11" t="s">
        <v>4883</v>
      </c>
      <c r="F8004" s="11" t="s">
        <v>12</v>
      </c>
      <c r="G8004" s="131" t="s">
        <v>7136</v>
      </c>
      <c r="H8004" s="131"/>
      <c r="J8004" s="7">
        <v>11287752</v>
      </c>
    </row>
    <row r="8005" spans="1:10" ht="20.100000000000001" customHeight="1" x14ac:dyDescent="0.25">
      <c r="A8005" s="6" t="s">
        <v>1318</v>
      </c>
      <c r="B8005" s="6" t="s">
        <v>1553</v>
      </c>
      <c r="J8005" s="8">
        <v>11351763</v>
      </c>
    </row>
    <row r="8006" spans="1:10" ht="20.100000000000001" customHeight="1" x14ac:dyDescent="0.25">
      <c r="A8006" s="5" t="s">
        <v>1555</v>
      </c>
      <c r="C8006" s="11" t="s">
        <v>16</v>
      </c>
      <c r="D8006" s="11" t="s">
        <v>4820</v>
      </c>
      <c r="E8006" s="11" t="s">
        <v>4883</v>
      </c>
      <c r="F8006" s="11" t="s">
        <v>12</v>
      </c>
      <c r="G8006" s="131" t="s">
        <v>50</v>
      </c>
      <c r="H8006" s="131"/>
      <c r="J8006" s="7">
        <v>2847763</v>
      </c>
    </row>
    <row r="8007" spans="1:10" ht="20.100000000000001" customHeight="1" x14ac:dyDescent="0.25">
      <c r="A8007" s="5" t="s">
        <v>1557</v>
      </c>
      <c r="C8007" s="11" t="s">
        <v>16</v>
      </c>
      <c r="D8007" s="11" t="s">
        <v>4820</v>
      </c>
      <c r="E8007" s="11" t="s">
        <v>4883</v>
      </c>
      <c r="F8007" s="11" t="s">
        <v>12</v>
      </c>
      <c r="G8007" s="131" t="s">
        <v>51</v>
      </c>
      <c r="H8007" s="131"/>
      <c r="J8007" s="7">
        <v>8504000</v>
      </c>
    </row>
    <row r="8008" spans="1:10" ht="20.100000000000001" customHeight="1" x14ac:dyDescent="0.25">
      <c r="A8008" s="6" t="s">
        <v>1572</v>
      </c>
      <c r="B8008" s="6" t="s">
        <v>1573</v>
      </c>
      <c r="J8008" s="8">
        <v>23172880</v>
      </c>
    </row>
    <row r="8009" spans="1:10" ht="20.100000000000001" customHeight="1" x14ac:dyDescent="0.25">
      <c r="A8009" s="5" t="s">
        <v>1574</v>
      </c>
      <c r="C8009" s="11" t="s">
        <v>16</v>
      </c>
      <c r="D8009" s="11" t="s">
        <v>4820</v>
      </c>
      <c r="E8009" s="11" t="s">
        <v>4883</v>
      </c>
      <c r="F8009" s="11" t="s">
        <v>12</v>
      </c>
      <c r="G8009" s="131" t="s">
        <v>1575</v>
      </c>
      <c r="H8009" s="131"/>
      <c r="J8009" s="7">
        <v>4605546</v>
      </c>
    </row>
    <row r="8010" spans="1:10" ht="20.100000000000001" customHeight="1" x14ac:dyDescent="0.25">
      <c r="A8010" s="5" t="s">
        <v>1580</v>
      </c>
      <c r="C8010" s="11" t="s">
        <v>16</v>
      </c>
      <c r="D8010" s="11" t="s">
        <v>4820</v>
      </c>
      <c r="E8010" s="11" t="s">
        <v>4883</v>
      </c>
      <c r="F8010" s="11" t="s">
        <v>12</v>
      </c>
      <c r="G8010" s="131" t="s">
        <v>1581</v>
      </c>
      <c r="H8010" s="131"/>
      <c r="J8010" s="7">
        <v>7292879</v>
      </c>
    </row>
    <row r="8011" spans="1:10" ht="20.100000000000001" customHeight="1" x14ac:dyDescent="0.25">
      <c r="A8011" s="5" t="s">
        <v>1582</v>
      </c>
      <c r="C8011" s="11" t="s">
        <v>16</v>
      </c>
      <c r="D8011" s="11" t="s">
        <v>4820</v>
      </c>
      <c r="E8011" s="11" t="s">
        <v>4883</v>
      </c>
      <c r="F8011" s="11" t="s">
        <v>12</v>
      </c>
      <c r="G8011" s="131" t="s">
        <v>52</v>
      </c>
      <c r="H8011" s="131"/>
      <c r="J8011" s="7">
        <v>2467920</v>
      </c>
    </row>
    <row r="8012" spans="1:10" ht="20.100000000000001" customHeight="1" x14ac:dyDescent="0.25">
      <c r="A8012" s="5" t="s">
        <v>1584</v>
      </c>
      <c r="C8012" s="11" t="s">
        <v>16</v>
      </c>
      <c r="D8012" s="11" t="s">
        <v>4820</v>
      </c>
      <c r="E8012" s="11" t="s">
        <v>4883</v>
      </c>
      <c r="F8012" s="11" t="s">
        <v>12</v>
      </c>
      <c r="G8012" s="131" t="s">
        <v>1585</v>
      </c>
      <c r="H8012" s="131"/>
      <c r="J8012" s="7">
        <v>5558863</v>
      </c>
    </row>
    <row r="8013" spans="1:10" ht="20.100000000000001" customHeight="1" x14ac:dyDescent="0.25">
      <c r="A8013" s="5" t="s">
        <v>1587</v>
      </c>
      <c r="C8013" s="11" t="s">
        <v>16</v>
      </c>
      <c r="D8013" s="11" t="s">
        <v>4820</v>
      </c>
      <c r="E8013" s="11" t="s">
        <v>4883</v>
      </c>
      <c r="F8013" s="11" t="s">
        <v>12</v>
      </c>
      <c r="G8013" s="131" t="s">
        <v>1588</v>
      </c>
      <c r="H8013" s="131"/>
      <c r="J8013" s="7">
        <v>3122672</v>
      </c>
    </row>
    <row r="8014" spans="1:10" ht="20.100000000000001" customHeight="1" x14ac:dyDescent="0.25">
      <c r="A8014" s="5" t="s">
        <v>1593</v>
      </c>
      <c r="C8014" s="11" t="s">
        <v>16</v>
      </c>
      <c r="D8014" s="11" t="s">
        <v>4820</v>
      </c>
      <c r="E8014" s="11" t="s">
        <v>4883</v>
      </c>
      <c r="F8014" s="11" t="s">
        <v>12</v>
      </c>
      <c r="G8014" s="131" t="s">
        <v>1594</v>
      </c>
      <c r="H8014" s="131"/>
      <c r="J8014" s="7">
        <v>125000</v>
      </c>
    </row>
    <row r="8015" spans="1:10" ht="20.100000000000001" customHeight="1" x14ac:dyDescent="0.25">
      <c r="A8015" s="6" t="s">
        <v>1714</v>
      </c>
      <c r="B8015" s="6" t="s">
        <v>1715</v>
      </c>
      <c r="J8015" s="10">
        <v>5394493364</v>
      </c>
    </row>
    <row r="8016" spans="1:10" ht="20.100000000000001" customHeight="1" x14ac:dyDescent="0.25">
      <c r="A8016" s="6" t="s">
        <v>1716</v>
      </c>
      <c r="B8016" s="6" t="s">
        <v>1717</v>
      </c>
      <c r="J8016" s="9">
        <v>10122240</v>
      </c>
    </row>
    <row r="8017" spans="1:10" ht="20.100000000000001" customHeight="1" x14ac:dyDescent="0.25">
      <c r="A8017" s="5" t="s">
        <v>1718</v>
      </c>
      <c r="C8017" s="11" t="s">
        <v>16</v>
      </c>
      <c r="D8017" s="11" t="s">
        <v>53</v>
      </c>
      <c r="E8017" s="11" t="s">
        <v>4883</v>
      </c>
      <c r="F8017" s="11" t="s">
        <v>12</v>
      </c>
      <c r="G8017" s="131" t="s">
        <v>1719</v>
      </c>
      <c r="H8017" s="131"/>
      <c r="J8017" s="7">
        <v>6875000</v>
      </c>
    </row>
    <row r="8018" spans="1:10" ht="20.100000000000001" customHeight="1" x14ac:dyDescent="0.25">
      <c r="A8018" s="5" t="s">
        <v>1723</v>
      </c>
      <c r="C8018" s="11" t="s">
        <v>16</v>
      </c>
      <c r="D8018" s="11" t="s">
        <v>53</v>
      </c>
      <c r="E8018" s="11" t="s">
        <v>4883</v>
      </c>
      <c r="F8018" s="11" t="s">
        <v>12</v>
      </c>
      <c r="G8018" s="131" t="s">
        <v>55</v>
      </c>
      <c r="H8018" s="131"/>
      <c r="J8018" s="7">
        <v>595613</v>
      </c>
    </row>
    <row r="8019" spans="1:10" ht="20.100000000000001" customHeight="1" x14ac:dyDescent="0.25">
      <c r="A8019" s="5" t="s">
        <v>1729</v>
      </c>
      <c r="C8019" s="11" t="s">
        <v>16</v>
      </c>
      <c r="D8019" s="11" t="s">
        <v>53</v>
      </c>
      <c r="E8019" s="11" t="s">
        <v>4883</v>
      </c>
      <c r="F8019" s="11" t="s">
        <v>12</v>
      </c>
      <c r="G8019" s="131" t="s">
        <v>7147</v>
      </c>
      <c r="H8019" s="131"/>
      <c r="J8019" s="7">
        <v>2651627</v>
      </c>
    </row>
    <row r="8020" spans="1:10" ht="20.100000000000001" customHeight="1" x14ac:dyDescent="0.25">
      <c r="A8020" s="6" t="s">
        <v>1730</v>
      </c>
      <c r="B8020" s="6" t="s">
        <v>1731</v>
      </c>
      <c r="J8020" s="8">
        <v>5384371124</v>
      </c>
    </row>
    <row r="8021" spans="1:10" ht="20.100000000000001" customHeight="1" x14ac:dyDescent="0.25">
      <c r="A8021" s="5" t="s">
        <v>1732</v>
      </c>
      <c r="C8021" s="11" t="s">
        <v>979</v>
      </c>
      <c r="D8021" s="11" t="s">
        <v>4820</v>
      </c>
      <c r="E8021" s="11" t="s">
        <v>4883</v>
      </c>
      <c r="F8021" s="11" t="s">
        <v>12</v>
      </c>
      <c r="G8021" s="131" t="s">
        <v>87</v>
      </c>
      <c r="H8021" s="131"/>
      <c r="J8021" s="7">
        <v>2450000000</v>
      </c>
    </row>
    <row r="8022" spans="1:10" ht="45" customHeight="1" x14ac:dyDescent="0.25">
      <c r="G8022" s="131" t="s">
        <v>6053</v>
      </c>
      <c r="H8022" s="131"/>
    </row>
    <row r="8023" spans="1:10" ht="20.100000000000001" customHeight="1" x14ac:dyDescent="0.25">
      <c r="A8023" s="5" t="s">
        <v>1732</v>
      </c>
      <c r="C8023" s="11" t="s">
        <v>16</v>
      </c>
      <c r="D8023" s="11" t="s">
        <v>4820</v>
      </c>
      <c r="E8023" s="11" t="s">
        <v>4883</v>
      </c>
      <c r="F8023" s="11" t="s">
        <v>12</v>
      </c>
      <c r="G8023" s="131" t="s">
        <v>87</v>
      </c>
      <c r="H8023" s="131"/>
      <c r="J8023" s="7">
        <v>2934371124</v>
      </c>
    </row>
    <row r="8024" spans="1:10" ht="30" customHeight="1" x14ac:dyDescent="0.25">
      <c r="G8024" s="131" t="s">
        <v>6054</v>
      </c>
      <c r="H8024" s="131"/>
    </row>
    <row r="8025" spans="1:10" ht="20.100000000000001" customHeight="1" x14ac:dyDescent="0.25">
      <c r="A8025" s="6" t="s">
        <v>1759</v>
      </c>
      <c r="B8025" s="6" t="s">
        <v>1760</v>
      </c>
      <c r="J8025" s="10">
        <v>81000000</v>
      </c>
    </row>
    <row r="8026" spans="1:10" ht="20.100000000000001" customHeight="1" x14ac:dyDescent="0.25">
      <c r="A8026" s="6" t="s">
        <v>1778</v>
      </c>
      <c r="B8026" s="6" t="s">
        <v>1779</v>
      </c>
      <c r="J8026" s="9">
        <v>4500000</v>
      </c>
    </row>
    <row r="8027" spans="1:10" ht="20.100000000000001" customHeight="1" x14ac:dyDescent="0.25">
      <c r="A8027" s="5" t="s">
        <v>1780</v>
      </c>
      <c r="C8027" s="11" t="s">
        <v>9</v>
      </c>
      <c r="D8027" s="11" t="s">
        <v>59</v>
      </c>
      <c r="E8027" s="11" t="s">
        <v>4883</v>
      </c>
      <c r="F8027" s="11" t="s">
        <v>12</v>
      </c>
      <c r="G8027" s="131" t="s">
        <v>77</v>
      </c>
      <c r="H8027" s="131"/>
      <c r="J8027" s="7">
        <v>4500000</v>
      </c>
    </row>
    <row r="8028" spans="1:10" ht="20.100000000000001" customHeight="1" x14ac:dyDescent="0.25">
      <c r="A8028" s="6" t="s">
        <v>1784</v>
      </c>
      <c r="B8028" s="6" t="s">
        <v>1785</v>
      </c>
      <c r="J8028" s="8">
        <v>74000000</v>
      </c>
    </row>
    <row r="8029" spans="1:10" ht="20.100000000000001" customHeight="1" x14ac:dyDescent="0.25">
      <c r="A8029" s="5" t="s">
        <v>1786</v>
      </c>
      <c r="C8029" s="11" t="s">
        <v>9</v>
      </c>
      <c r="D8029" s="11" t="s">
        <v>59</v>
      </c>
      <c r="E8029" s="11" t="s">
        <v>4883</v>
      </c>
      <c r="F8029" s="11" t="s">
        <v>12</v>
      </c>
      <c r="G8029" s="131" t="s">
        <v>61</v>
      </c>
      <c r="H8029" s="131"/>
      <c r="J8029" s="7">
        <v>50000000</v>
      </c>
    </row>
    <row r="8030" spans="1:10" ht="20.100000000000001" customHeight="1" x14ac:dyDescent="0.25">
      <c r="A8030" s="5" t="s">
        <v>1792</v>
      </c>
      <c r="C8030" s="11" t="s">
        <v>9</v>
      </c>
      <c r="D8030" s="11" t="s">
        <v>59</v>
      </c>
      <c r="E8030" s="11" t="s">
        <v>4883</v>
      </c>
      <c r="F8030" s="11" t="s">
        <v>12</v>
      </c>
      <c r="G8030" s="131" t="s">
        <v>7156</v>
      </c>
      <c r="H8030" s="131"/>
      <c r="J8030" s="7">
        <v>24000000</v>
      </c>
    </row>
    <row r="8031" spans="1:10" ht="30" customHeight="1" x14ac:dyDescent="0.25">
      <c r="G8031" s="131" t="s">
        <v>6055</v>
      </c>
      <c r="H8031" s="131"/>
    </row>
    <row r="8032" spans="1:10" ht="20.100000000000001" customHeight="1" x14ac:dyDescent="0.25">
      <c r="A8032" s="6" t="s">
        <v>1803</v>
      </c>
      <c r="B8032" s="6" t="s">
        <v>3416</v>
      </c>
      <c r="J8032" s="8">
        <v>2500000</v>
      </c>
    </row>
    <row r="8033" spans="1:10" ht="20.100000000000001" customHeight="1" x14ac:dyDescent="0.25">
      <c r="A8033" s="5" t="s">
        <v>1805</v>
      </c>
      <c r="C8033" s="11" t="s">
        <v>9</v>
      </c>
      <c r="D8033" s="11" t="s">
        <v>59</v>
      </c>
      <c r="E8033" s="11" t="s">
        <v>4883</v>
      </c>
      <c r="F8033" s="11" t="s">
        <v>12</v>
      </c>
      <c r="G8033" s="131" t="s">
        <v>148</v>
      </c>
      <c r="H8033" s="131"/>
      <c r="J8033" s="7">
        <v>2500000</v>
      </c>
    </row>
    <row r="8034" spans="1:10" ht="45" customHeight="1" x14ac:dyDescent="0.25">
      <c r="G8034" s="131" t="s">
        <v>4368</v>
      </c>
      <c r="H8034" s="131"/>
    </row>
    <row r="8035" spans="1:10" ht="20.100000000000001" customHeight="1" x14ac:dyDescent="0.25">
      <c r="A8035" s="6" t="s">
        <v>1811</v>
      </c>
      <c r="B8035" s="6" t="s">
        <v>1812</v>
      </c>
      <c r="J8035" s="10">
        <v>13021156</v>
      </c>
    </row>
    <row r="8036" spans="1:10" ht="20.100000000000001" customHeight="1" x14ac:dyDescent="0.25">
      <c r="A8036" s="6" t="s">
        <v>1813</v>
      </c>
      <c r="B8036" s="6" t="s">
        <v>3421</v>
      </c>
      <c r="J8036" s="12">
        <v>13021156</v>
      </c>
    </row>
    <row r="8037" spans="1:10" ht="20.100000000000001" customHeight="1" x14ac:dyDescent="0.25">
      <c r="A8037" s="6" t="s">
        <v>1816</v>
      </c>
      <c r="B8037" s="6" t="s">
        <v>1817</v>
      </c>
      <c r="J8037" s="9">
        <v>13021156</v>
      </c>
    </row>
    <row r="8038" spans="1:10" ht="20.100000000000001" customHeight="1" x14ac:dyDescent="0.25">
      <c r="A8038" s="5" t="s">
        <v>1816</v>
      </c>
      <c r="C8038" s="11" t="s">
        <v>16</v>
      </c>
      <c r="D8038" s="11" t="s">
        <v>4832</v>
      </c>
      <c r="E8038" s="11" t="s">
        <v>4883</v>
      </c>
      <c r="F8038" s="11" t="s">
        <v>1881</v>
      </c>
      <c r="G8038" s="131" t="s">
        <v>21</v>
      </c>
      <c r="H8038" s="131"/>
      <c r="J8038" s="7">
        <v>9099121</v>
      </c>
    </row>
    <row r="8039" spans="1:10" ht="60" customHeight="1" x14ac:dyDescent="0.25">
      <c r="G8039" s="131" t="s">
        <v>4978</v>
      </c>
      <c r="H8039" s="131"/>
    </row>
    <row r="8040" spans="1:10" ht="20.100000000000001" customHeight="1" x14ac:dyDescent="0.25">
      <c r="G8040" s="131" t="s">
        <v>2101</v>
      </c>
      <c r="H8040" s="131"/>
    </row>
    <row r="8041" spans="1:10" ht="20.100000000000001" customHeight="1" x14ac:dyDescent="0.25">
      <c r="A8041" s="5" t="s">
        <v>1816</v>
      </c>
      <c r="C8041" s="11" t="s">
        <v>16</v>
      </c>
      <c r="D8041" s="11" t="s">
        <v>4832</v>
      </c>
      <c r="E8041" s="11" t="s">
        <v>4883</v>
      </c>
      <c r="F8041" s="11" t="s">
        <v>1278</v>
      </c>
      <c r="G8041" s="131" t="s">
        <v>21</v>
      </c>
      <c r="H8041" s="131"/>
      <c r="J8041" s="7">
        <v>3922035</v>
      </c>
    </row>
    <row r="8042" spans="1:10" ht="60" customHeight="1" x14ac:dyDescent="0.25">
      <c r="G8042" s="131" t="s">
        <v>4803</v>
      </c>
      <c r="H8042" s="131"/>
    </row>
    <row r="8043" spans="1:10" ht="20.100000000000001" customHeight="1" x14ac:dyDescent="0.25">
      <c r="G8043" s="131" t="s">
        <v>2101</v>
      </c>
      <c r="H8043" s="131"/>
    </row>
    <row r="8046" spans="1:10" x14ac:dyDescent="0.25">
      <c r="A8046" s="117" t="s">
        <v>4985</v>
      </c>
      <c r="B8046" s="88"/>
      <c r="C8046" s="88"/>
      <c r="D8046" s="88"/>
      <c r="E8046" s="88"/>
      <c r="F8046" s="88"/>
      <c r="G8046" s="88"/>
      <c r="H8046" s="88"/>
    </row>
    <row r="8047" spans="1:10" x14ac:dyDescent="0.25">
      <c r="A8047" s="13" t="s">
        <v>4986</v>
      </c>
    </row>
    <row r="8049" spans="1:10" x14ac:dyDescent="0.25">
      <c r="A8049" s="132" t="s">
        <v>2092</v>
      </c>
      <c r="B8049" s="132"/>
      <c r="C8049" s="132"/>
      <c r="D8049" s="132"/>
      <c r="E8049" s="132"/>
      <c r="F8049" s="132"/>
      <c r="G8049" s="132"/>
      <c r="H8049" s="132"/>
      <c r="I8049" s="132"/>
      <c r="J8049" s="132"/>
    </row>
    <row r="8051" spans="1:10" x14ac:dyDescent="0.25">
      <c r="D8051" s="6" t="s">
        <v>2140</v>
      </c>
      <c r="E8051" s="6" t="s">
        <v>2100</v>
      </c>
    </row>
    <row r="8052" spans="1:10" ht="15.75" thickBot="1" x14ac:dyDescent="0.3">
      <c r="F8052" s="6" t="s">
        <v>2103</v>
      </c>
      <c r="J8052" s="14">
        <v>47069793000</v>
      </c>
    </row>
    <row r="8053" spans="1:10" x14ac:dyDescent="0.25">
      <c r="D8053" s="5" t="s">
        <v>9</v>
      </c>
      <c r="E8053" s="5" t="s">
        <v>2139</v>
      </c>
      <c r="J8053" s="7">
        <v>31127888303</v>
      </c>
    </row>
    <row r="8054" spans="1:10" x14ac:dyDescent="0.25">
      <c r="D8054" s="5" t="s">
        <v>16</v>
      </c>
      <c r="E8054" s="5" t="s">
        <v>2145</v>
      </c>
      <c r="J8054" s="7">
        <v>15941904697</v>
      </c>
    </row>
    <row r="8057" spans="1:10" x14ac:dyDescent="0.25">
      <c r="A8057" s="132" t="s">
        <v>2091</v>
      </c>
      <c r="B8057" s="132"/>
      <c r="C8057" s="132"/>
      <c r="D8057" s="132"/>
      <c r="E8057" s="132"/>
      <c r="F8057" s="132"/>
      <c r="G8057" s="132"/>
      <c r="H8057" s="132"/>
      <c r="I8057" s="132"/>
      <c r="J8057" s="132"/>
    </row>
    <row r="8058" spans="1:10" x14ac:dyDescent="0.25">
      <c r="A8058" s="86" t="s">
        <v>2097</v>
      </c>
      <c r="C8058" s="86" t="s">
        <v>2098</v>
      </c>
      <c r="D8058" s="86" t="s">
        <v>3</v>
      </c>
      <c r="E8058" s="86" t="s">
        <v>2099</v>
      </c>
      <c r="F8058" s="86" t="s">
        <v>1880</v>
      </c>
      <c r="G8058" s="6" t="s">
        <v>2100</v>
      </c>
      <c r="J8058" s="86" t="s">
        <v>8713</v>
      </c>
    </row>
    <row r="8060" spans="1:10" ht="15.75" thickBot="1" x14ac:dyDescent="0.3">
      <c r="G8060" s="13" t="s">
        <v>2103</v>
      </c>
      <c r="J8060" s="14">
        <v>47069793000</v>
      </c>
    </row>
    <row r="8061" spans="1:10" ht="20.100000000000001" customHeight="1" x14ac:dyDescent="0.25">
      <c r="A8061" s="6" t="s">
        <v>1232</v>
      </c>
      <c r="B8061" s="6" t="s">
        <v>1233</v>
      </c>
      <c r="J8061" s="10">
        <v>19040121077</v>
      </c>
    </row>
    <row r="8062" spans="1:10" ht="20.100000000000001" customHeight="1" x14ac:dyDescent="0.25">
      <c r="A8062" s="6" t="s">
        <v>9</v>
      </c>
      <c r="B8062" s="6" t="s">
        <v>1237</v>
      </c>
      <c r="J8062" s="9">
        <v>6875974588</v>
      </c>
    </row>
    <row r="8063" spans="1:10" ht="20.100000000000001" customHeight="1" x14ac:dyDescent="0.25">
      <c r="A8063" s="5" t="s">
        <v>1240</v>
      </c>
      <c r="C8063" s="11" t="s">
        <v>9</v>
      </c>
      <c r="D8063" s="11" t="s">
        <v>10</v>
      </c>
      <c r="E8063" s="11" t="s">
        <v>4974</v>
      </c>
      <c r="F8063" s="11" t="s">
        <v>12</v>
      </c>
      <c r="G8063" s="131" t="s">
        <v>7116</v>
      </c>
      <c r="H8063" s="131"/>
      <c r="J8063" s="7">
        <v>6875974588</v>
      </c>
    </row>
    <row r="8064" spans="1:10" ht="20.100000000000001" customHeight="1" x14ac:dyDescent="0.25">
      <c r="A8064" s="6" t="s">
        <v>1257</v>
      </c>
      <c r="B8064" s="6" t="s">
        <v>1258</v>
      </c>
      <c r="J8064" s="8">
        <v>1761450263</v>
      </c>
    </row>
    <row r="8065" spans="1:10" ht="20.100000000000001" customHeight="1" x14ac:dyDescent="0.25">
      <c r="A8065" s="5" t="s">
        <v>1261</v>
      </c>
      <c r="C8065" s="11" t="s">
        <v>9</v>
      </c>
      <c r="D8065" s="11" t="s">
        <v>10</v>
      </c>
      <c r="E8065" s="11" t="s">
        <v>4974</v>
      </c>
      <c r="F8065" s="11" t="s">
        <v>12</v>
      </c>
      <c r="G8065" s="131" t="s">
        <v>13</v>
      </c>
      <c r="H8065" s="131"/>
      <c r="J8065" s="7">
        <v>657854397</v>
      </c>
    </row>
    <row r="8066" spans="1:10" ht="20.100000000000001" customHeight="1" x14ac:dyDescent="0.25">
      <c r="A8066" s="5" t="s">
        <v>1269</v>
      </c>
      <c r="C8066" s="11" t="s">
        <v>9</v>
      </c>
      <c r="D8066" s="11" t="s">
        <v>10</v>
      </c>
      <c r="E8066" s="11" t="s">
        <v>4974</v>
      </c>
      <c r="F8066" s="11" t="s">
        <v>12</v>
      </c>
      <c r="G8066" s="131" t="s">
        <v>117</v>
      </c>
      <c r="H8066" s="131"/>
      <c r="J8066" s="7">
        <v>1103595866</v>
      </c>
    </row>
    <row r="8067" spans="1:10" ht="20.100000000000001" customHeight="1" x14ac:dyDescent="0.25">
      <c r="A8067" s="6" t="s">
        <v>1279</v>
      </c>
      <c r="B8067" s="6" t="s">
        <v>1280</v>
      </c>
      <c r="J8067" s="8">
        <v>7511748901</v>
      </c>
    </row>
    <row r="8068" spans="1:10" ht="20.100000000000001" customHeight="1" x14ac:dyDescent="0.25">
      <c r="A8068" s="5" t="s">
        <v>1282</v>
      </c>
      <c r="C8068" s="11" t="s">
        <v>9</v>
      </c>
      <c r="D8068" s="11" t="s">
        <v>10</v>
      </c>
      <c r="E8068" s="11" t="s">
        <v>4974</v>
      </c>
      <c r="F8068" s="11" t="s">
        <v>12</v>
      </c>
      <c r="G8068" s="131" t="s">
        <v>1283</v>
      </c>
      <c r="H8068" s="131"/>
      <c r="J8068" s="7">
        <v>2633768203</v>
      </c>
    </row>
    <row r="8069" spans="1:10" ht="20.100000000000001" customHeight="1" x14ac:dyDescent="0.25">
      <c r="A8069" s="5" t="s">
        <v>1286</v>
      </c>
      <c r="C8069" s="11" t="s">
        <v>9</v>
      </c>
      <c r="D8069" s="11" t="s">
        <v>10</v>
      </c>
      <c r="E8069" s="11" t="s">
        <v>4974</v>
      </c>
      <c r="F8069" s="11" t="s">
        <v>12</v>
      </c>
      <c r="G8069" s="131" t="s">
        <v>1287</v>
      </c>
      <c r="H8069" s="131"/>
      <c r="J8069" s="7">
        <v>733260264</v>
      </c>
    </row>
    <row r="8070" spans="1:10" ht="20.100000000000001" customHeight="1" x14ac:dyDescent="0.25">
      <c r="A8070" s="5" t="s">
        <v>1290</v>
      </c>
      <c r="C8070" s="11" t="s">
        <v>16</v>
      </c>
      <c r="D8070" s="11" t="s">
        <v>10</v>
      </c>
      <c r="E8070" s="11" t="s">
        <v>4974</v>
      </c>
      <c r="F8070" s="11" t="s">
        <v>12</v>
      </c>
      <c r="G8070" s="131" t="s">
        <v>17</v>
      </c>
      <c r="H8070" s="131"/>
      <c r="J8070" s="7">
        <v>1193419355</v>
      </c>
    </row>
    <row r="8071" spans="1:10" ht="20.100000000000001" customHeight="1" x14ac:dyDescent="0.25">
      <c r="A8071" s="5" t="s">
        <v>1293</v>
      </c>
      <c r="C8071" s="11" t="s">
        <v>9</v>
      </c>
      <c r="D8071" s="11" t="s">
        <v>10</v>
      </c>
      <c r="E8071" s="11" t="s">
        <v>4974</v>
      </c>
      <c r="F8071" s="11" t="s">
        <v>12</v>
      </c>
      <c r="G8071" s="131" t="s">
        <v>18</v>
      </c>
      <c r="H8071" s="131"/>
      <c r="J8071" s="7">
        <v>972000000</v>
      </c>
    </row>
    <row r="8072" spans="1:10" ht="20.100000000000001" customHeight="1" x14ac:dyDescent="0.25">
      <c r="A8072" s="5" t="s">
        <v>1296</v>
      </c>
      <c r="C8072" s="11" t="s">
        <v>9</v>
      </c>
      <c r="D8072" s="11" t="s">
        <v>10</v>
      </c>
      <c r="E8072" s="11" t="s">
        <v>4974</v>
      </c>
      <c r="F8072" s="11" t="s">
        <v>12</v>
      </c>
      <c r="G8072" s="131" t="s">
        <v>19</v>
      </c>
      <c r="H8072" s="131"/>
      <c r="J8072" s="7">
        <v>1979301079</v>
      </c>
    </row>
    <row r="8073" spans="1:10" ht="20.100000000000001" customHeight="1" x14ac:dyDescent="0.25">
      <c r="A8073" s="6" t="s">
        <v>1299</v>
      </c>
      <c r="B8073" s="6" t="s">
        <v>1300</v>
      </c>
      <c r="J8073" s="10">
        <v>1458186054</v>
      </c>
    </row>
    <row r="8074" spans="1:10" ht="20.100000000000001" customHeight="1" x14ac:dyDescent="0.25">
      <c r="A8074" s="6" t="s">
        <v>1303</v>
      </c>
      <c r="B8074" s="6" t="s">
        <v>7118</v>
      </c>
      <c r="J8074" s="9">
        <v>1383407282</v>
      </c>
    </row>
    <row r="8075" spans="1:10" ht="20.100000000000001" customHeight="1" x14ac:dyDescent="0.25">
      <c r="A8075" s="5" t="s">
        <v>1303</v>
      </c>
      <c r="C8075" s="11" t="s">
        <v>9</v>
      </c>
      <c r="D8075" s="11" t="s">
        <v>20</v>
      </c>
      <c r="E8075" s="11" t="s">
        <v>4974</v>
      </c>
      <c r="F8075" s="11" t="s">
        <v>1881</v>
      </c>
      <c r="G8075" s="131" t="s">
        <v>21</v>
      </c>
      <c r="H8075" s="131"/>
      <c r="J8075" s="7">
        <v>1383407282</v>
      </c>
    </row>
    <row r="8076" spans="1:10" ht="60" customHeight="1" x14ac:dyDescent="0.25">
      <c r="G8076" s="131" t="s">
        <v>4797</v>
      </c>
      <c r="H8076" s="131"/>
    </row>
    <row r="8077" spans="1:10" ht="20.100000000000001" customHeight="1" x14ac:dyDescent="0.25">
      <c r="G8077" s="131" t="s">
        <v>2101</v>
      </c>
      <c r="H8077" s="131"/>
    </row>
    <row r="8078" spans="1:10" ht="20.100000000000001" customHeight="1" x14ac:dyDescent="0.25">
      <c r="A8078" s="6" t="s">
        <v>1316</v>
      </c>
      <c r="B8078" s="6" t="s">
        <v>7122</v>
      </c>
      <c r="J8078" s="8">
        <v>74778772</v>
      </c>
    </row>
    <row r="8079" spans="1:10" ht="20.100000000000001" customHeight="1" x14ac:dyDescent="0.25">
      <c r="A8079" s="5" t="s">
        <v>1316</v>
      </c>
      <c r="C8079" s="11" t="s">
        <v>9</v>
      </c>
      <c r="D8079" s="11" t="s">
        <v>20</v>
      </c>
      <c r="E8079" s="11" t="s">
        <v>4974</v>
      </c>
      <c r="F8079" s="11" t="s">
        <v>1881</v>
      </c>
      <c r="G8079" s="131" t="s">
        <v>23</v>
      </c>
      <c r="H8079" s="131"/>
      <c r="J8079" s="7">
        <v>74778772</v>
      </c>
    </row>
    <row r="8080" spans="1:10" ht="30" customHeight="1" x14ac:dyDescent="0.25">
      <c r="G8080" s="131" t="s">
        <v>4798</v>
      </c>
      <c r="H8080" s="131"/>
    </row>
    <row r="8081" spans="1:10" ht="20.100000000000001" customHeight="1" x14ac:dyDescent="0.25">
      <c r="G8081" s="131" t="s">
        <v>2102</v>
      </c>
      <c r="H8081" s="131"/>
    </row>
    <row r="8082" spans="1:10" ht="20.100000000000001" customHeight="1" x14ac:dyDescent="0.25">
      <c r="A8082" s="6" t="s">
        <v>1319</v>
      </c>
      <c r="B8082" s="6" t="s">
        <v>1320</v>
      </c>
      <c r="J8082" s="10">
        <v>1432761271</v>
      </c>
    </row>
    <row r="8083" spans="1:10" ht="20.100000000000001" customHeight="1" x14ac:dyDescent="0.25">
      <c r="A8083" s="6" t="s">
        <v>1322</v>
      </c>
      <c r="B8083" s="6" t="s">
        <v>7123</v>
      </c>
      <c r="J8083" s="9">
        <v>759752323</v>
      </c>
    </row>
    <row r="8084" spans="1:10" ht="20.100000000000001" customHeight="1" x14ac:dyDescent="0.25">
      <c r="A8084" s="5" t="s">
        <v>1322</v>
      </c>
      <c r="C8084" s="11" t="s">
        <v>9</v>
      </c>
      <c r="D8084" s="11" t="s">
        <v>20</v>
      </c>
      <c r="E8084" s="11" t="s">
        <v>4974</v>
      </c>
      <c r="F8084" s="11" t="s">
        <v>1881</v>
      </c>
      <c r="G8084" s="131" t="s">
        <v>21</v>
      </c>
      <c r="H8084" s="131"/>
      <c r="J8084" s="7">
        <v>759752323</v>
      </c>
    </row>
    <row r="8085" spans="1:10" ht="60" customHeight="1" x14ac:dyDescent="0.25">
      <c r="G8085" s="131" t="s">
        <v>4799</v>
      </c>
      <c r="H8085" s="131"/>
    </row>
    <row r="8086" spans="1:10" ht="20.100000000000001" customHeight="1" x14ac:dyDescent="0.25">
      <c r="G8086" s="131" t="s">
        <v>2101</v>
      </c>
      <c r="H8086" s="131"/>
    </row>
    <row r="8087" spans="1:10" ht="20.100000000000001" customHeight="1" x14ac:dyDescent="0.25">
      <c r="A8087" s="6" t="s">
        <v>1324</v>
      </c>
      <c r="B8087" s="6" t="s">
        <v>7124</v>
      </c>
      <c r="J8087" s="8">
        <v>224336316</v>
      </c>
    </row>
    <row r="8088" spans="1:10" ht="20.100000000000001" customHeight="1" x14ac:dyDescent="0.25">
      <c r="A8088" s="5" t="s">
        <v>1324</v>
      </c>
      <c r="C8088" s="11" t="s">
        <v>9</v>
      </c>
      <c r="D8088" s="11" t="s">
        <v>20</v>
      </c>
      <c r="E8088" s="11" t="s">
        <v>4974</v>
      </c>
      <c r="F8088" s="11" t="s">
        <v>1881</v>
      </c>
      <c r="G8088" s="131" t="s">
        <v>21</v>
      </c>
      <c r="H8088" s="131"/>
      <c r="J8088" s="7">
        <v>224336316</v>
      </c>
    </row>
    <row r="8089" spans="1:10" ht="45" customHeight="1" x14ac:dyDescent="0.25">
      <c r="G8089" s="131" t="s">
        <v>4800</v>
      </c>
      <c r="H8089" s="131"/>
    </row>
    <row r="8090" spans="1:10" ht="20.100000000000001" customHeight="1" x14ac:dyDescent="0.25">
      <c r="G8090" s="131" t="s">
        <v>2101</v>
      </c>
      <c r="H8090" s="131"/>
    </row>
    <row r="8091" spans="1:10" ht="20.100000000000001" customHeight="1" x14ac:dyDescent="0.25">
      <c r="A8091" s="6" t="s">
        <v>1326</v>
      </c>
      <c r="B8091" s="6" t="s">
        <v>7125</v>
      </c>
      <c r="J8091" s="8">
        <v>448672632</v>
      </c>
    </row>
    <row r="8092" spans="1:10" ht="20.100000000000001" customHeight="1" x14ac:dyDescent="0.25">
      <c r="A8092" s="5" t="s">
        <v>1326</v>
      </c>
      <c r="C8092" s="11" t="s">
        <v>9</v>
      </c>
      <c r="D8092" s="11" t="s">
        <v>20</v>
      </c>
      <c r="E8092" s="11" t="s">
        <v>4974</v>
      </c>
      <c r="F8092" s="11" t="s">
        <v>1881</v>
      </c>
      <c r="G8092" s="131" t="s">
        <v>21</v>
      </c>
      <c r="H8092" s="131"/>
      <c r="J8092" s="7">
        <v>448672632</v>
      </c>
    </row>
    <row r="8093" spans="1:10" ht="45" customHeight="1" x14ac:dyDescent="0.25">
      <c r="G8093" s="131" t="s">
        <v>4801</v>
      </c>
      <c r="H8093" s="131"/>
    </row>
    <row r="8094" spans="1:10" ht="20.100000000000001" customHeight="1" x14ac:dyDescent="0.25">
      <c r="G8094" s="131" t="s">
        <v>2101</v>
      </c>
      <c r="H8094" s="131"/>
    </row>
    <row r="8095" spans="1:10" ht="20.100000000000001" customHeight="1" x14ac:dyDescent="0.25">
      <c r="A8095" s="6" t="s">
        <v>1344</v>
      </c>
      <c r="B8095" s="6" t="s">
        <v>1345</v>
      </c>
      <c r="J8095" s="10">
        <v>5398386453</v>
      </c>
    </row>
    <row r="8096" spans="1:10" ht="20.100000000000001" customHeight="1" x14ac:dyDescent="0.25">
      <c r="A8096" s="6" t="s">
        <v>1231</v>
      </c>
      <c r="B8096" s="6" t="s">
        <v>3252</v>
      </c>
      <c r="J8096" s="9">
        <v>793886768</v>
      </c>
    </row>
    <row r="8097" spans="1:10" ht="20.100000000000001" customHeight="1" x14ac:dyDescent="0.25">
      <c r="A8097" s="5" t="s">
        <v>1349</v>
      </c>
      <c r="C8097" s="11" t="s">
        <v>9</v>
      </c>
      <c r="D8097" s="11" t="s">
        <v>11</v>
      </c>
      <c r="E8097" s="11" t="s">
        <v>4974</v>
      </c>
      <c r="F8097" s="11" t="s">
        <v>12</v>
      </c>
      <c r="G8097" s="131" t="s">
        <v>30</v>
      </c>
      <c r="H8097" s="131"/>
      <c r="J8097" s="7">
        <v>759329848</v>
      </c>
    </row>
    <row r="8098" spans="1:10" ht="20.100000000000001" customHeight="1" x14ac:dyDescent="0.25">
      <c r="A8098" s="5" t="s">
        <v>1351</v>
      </c>
      <c r="C8098" s="11" t="s">
        <v>9</v>
      </c>
      <c r="D8098" s="11" t="s">
        <v>11</v>
      </c>
      <c r="E8098" s="11" t="s">
        <v>4974</v>
      </c>
      <c r="F8098" s="11" t="s">
        <v>12</v>
      </c>
      <c r="G8098" s="131" t="s">
        <v>31</v>
      </c>
      <c r="H8098" s="131"/>
      <c r="J8098" s="7">
        <v>34556920</v>
      </c>
    </row>
    <row r="8099" spans="1:10" ht="20.100000000000001" customHeight="1" x14ac:dyDescent="0.25">
      <c r="A8099" s="6" t="s">
        <v>1239</v>
      </c>
      <c r="B8099" s="6" t="s">
        <v>1360</v>
      </c>
      <c r="J8099" s="8">
        <v>457033057</v>
      </c>
    </row>
    <row r="8100" spans="1:10" ht="20.100000000000001" customHeight="1" x14ac:dyDescent="0.25">
      <c r="A8100" s="5" t="s">
        <v>1361</v>
      </c>
      <c r="C8100" s="11" t="s">
        <v>9</v>
      </c>
      <c r="D8100" s="11" t="s">
        <v>11</v>
      </c>
      <c r="E8100" s="11" t="s">
        <v>4974</v>
      </c>
      <c r="F8100" s="11" t="s">
        <v>12</v>
      </c>
      <c r="G8100" s="131" t="s">
        <v>7127</v>
      </c>
      <c r="H8100" s="131"/>
      <c r="J8100" s="7">
        <v>64907706</v>
      </c>
    </row>
    <row r="8101" spans="1:10" ht="20.100000000000001" customHeight="1" x14ac:dyDescent="0.25">
      <c r="A8101" s="5" t="s">
        <v>1364</v>
      </c>
      <c r="C8101" s="11" t="s">
        <v>9</v>
      </c>
      <c r="D8101" s="11" t="s">
        <v>11</v>
      </c>
      <c r="E8101" s="11" t="s">
        <v>4974</v>
      </c>
      <c r="F8101" s="11" t="s">
        <v>12</v>
      </c>
      <c r="G8101" s="131" t="s">
        <v>1365</v>
      </c>
      <c r="H8101" s="131"/>
      <c r="J8101" s="7">
        <v>293457765</v>
      </c>
    </row>
    <row r="8102" spans="1:10" ht="20.100000000000001" customHeight="1" x14ac:dyDescent="0.25">
      <c r="A8102" s="5" t="s">
        <v>1367</v>
      </c>
      <c r="C8102" s="11" t="s">
        <v>9</v>
      </c>
      <c r="D8102" s="11" t="s">
        <v>11</v>
      </c>
      <c r="E8102" s="11" t="s">
        <v>4974</v>
      </c>
      <c r="F8102" s="11" t="s">
        <v>12</v>
      </c>
      <c r="G8102" s="131" t="s">
        <v>33</v>
      </c>
      <c r="H8102" s="131"/>
      <c r="J8102" s="7">
        <v>2660000</v>
      </c>
    </row>
    <row r="8103" spans="1:10" ht="20.100000000000001" customHeight="1" x14ac:dyDescent="0.25">
      <c r="A8103" s="5" t="s">
        <v>1369</v>
      </c>
      <c r="C8103" s="11" t="s">
        <v>9</v>
      </c>
      <c r="D8103" s="11" t="s">
        <v>11</v>
      </c>
      <c r="E8103" s="11" t="s">
        <v>4974</v>
      </c>
      <c r="F8103" s="11" t="s">
        <v>12</v>
      </c>
      <c r="G8103" s="131" t="s">
        <v>34</v>
      </c>
      <c r="H8103" s="131"/>
      <c r="J8103" s="7">
        <v>82806388</v>
      </c>
    </row>
    <row r="8104" spans="1:10" ht="20.100000000000001" customHeight="1" x14ac:dyDescent="0.25">
      <c r="A8104" s="5" t="s">
        <v>1371</v>
      </c>
      <c r="C8104" s="11" t="s">
        <v>9</v>
      </c>
      <c r="D8104" s="11" t="s">
        <v>11</v>
      </c>
      <c r="E8104" s="11" t="s">
        <v>4974</v>
      </c>
      <c r="F8104" s="11" t="s">
        <v>12</v>
      </c>
      <c r="G8104" s="131" t="s">
        <v>7128</v>
      </c>
      <c r="H8104" s="131"/>
      <c r="J8104" s="7">
        <v>13201198</v>
      </c>
    </row>
    <row r="8105" spans="1:10" ht="45" customHeight="1" x14ac:dyDescent="0.25">
      <c r="G8105" s="131" t="s">
        <v>6056</v>
      </c>
      <c r="H8105" s="131"/>
    </row>
    <row r="8106" spans="1:10" ht="20.100000000000001" customHeight="1" x14ac:dyDescent="0.25">
      <c r="A8106" s="6" t="s">
        <v>1249</v>
      </c>
      <c r="B8106" s="6" t="s">
        <v>1373</v>
      </c>
      <c r="J8106" s="8">
        <v>8251980</v>
      </c>
    </row>
    <row r="8107" spans="1:10" ht="20.100000000000001" customHeight="1" x14ac:dyDescent="0.25">
      <c r="A8107" s="5" t="s">
        <v>1376</v>
      </c>
      <c r="C8107" s="11" t="s">
        <v>9</v>
      </c>
      <c r="D8107" s="11" t="s">
        <v>11</v>
      </c>
      <c r="E8107" s="11" t="s">
        <v>4974</v>
      </c>
      <c r="F8107" s="11" t="s">
        <v>12</v>
      </c>
      <c r="G8107" s="131" t="s">
        <v>3480</v>
      </c>
      <c r="H8107" s="131"/>
      <c r="J8107" s="7">
        <v>3105000</v>
      </c>
    </row>
    <row r="8108" spans="1:10" ht="20.100000000000001" customHeight="1" x14ac:dyDescent="0.25">
      <c r="A8108" s="5" t="s">
        <v>1378</v>
      </c>
      <c r="C8108" s="11" t="s">
        <v>9</v>
      </c>
      <c r="D8108" s="11" t="s">
        <v>11</v>
      </c>
      <c r="E8108" s="11" t="s">
        <v>4974</v>
      </c>
      <c r="F8108" s="11" t="s">
        <v>12</v>
      </c>
      <c r="G8108" s="131" t="s">
        <v>106</v>
      </c>
      <c r="H8108" s="131"/>
      <c r="J8108" s="7">
        <v>140980</v>
      </c>
    </row>
    <row r="8109" spans="1:10" ht="20.100000000000001" customHeight="1" x14ac:dyDescent="0.25">
      <c r="A8109" s="5" t="s">
        <v>1380</v>
      </c>
      <c r="C8109" s="11" t="s">
        <v>9</v>
      </c>
      <c r="D8109" s="11" t="s">
        <v>11</v>
      </c>
      <c r="E8109" s="11" t="s">
        <v>4974</v>
      </c>
      <c r="F8109" s="11" t="s">
        <v>12</v>
      </c>
      <c r="G8109" s="131" t="s">
        <v>1381</v>
      </c>
      <c r="H8109" s="131"/>
      <c r="J8109" s="7">
        <v>4455000</v>
      </c>
    </row>
    <row r="8110" spans="1:10" ht="30" customHeight="1" x14ac:dyDescent="0.25">
      <c r="A8110" s="5" t="s">
        <v>1388</v>
      </c>
      <c r="C8110" s="11" t="s">
        <v>9</v>
      </c>
      <c r="D8110" s="11" t="s">
        <v>11</v>
      </c>
      <c r="E8110" s="11" t="s">
        <v>4974</v>
      </c>
      <c r="F8110" s="11" t="s">
        <v>12</v>
      </c>
      <c r="G8110" s="131" t="s">
        <v>1389</v>
      </c>
      <c r="H8110" s="131"/>
      <c r="J8110" s="7">
        <v>500000</v>
      </c>
    </row>
    <row r="8111" spans="1:10" ht="45" customHeight="1" x14ac:dyDescent="0.25">
      <c r="G8111" s="131" t="s">
        <v>6057</v>
      </c>
      <c r="H8111" s="131"/>
    </row>
    <row r="8112" spans="1:10" ht="20.100000000000001" customHeight="1" x14ac:dyDescent="0.25">
      <c r="A8112" s="5" t="s">
        <v>1391</v>
      </c>
      <c r="C8112" s="11" t="s">
        <v>9</v>
      </c>
      <c r="D8112" s="11" t="s">
        <v>11</v>
      </c>
      <c r="E8112" s="11" t="s">
        <v>4974</v>
      </c>
      <c r="F8112" s="11" t="s">
        <v>12</v>
      </c>
      <c r="G8112" s="131" t="s">
        <v>7129</v>
      </c>
      <c r="H8112" s="131"/>
      <c r="J8112" s="7">
        <v>51000</v>
      </c>
    </row>
    <row r="8113" spans="1:10" ht="20.100000000000001" customHeight="1" x14ac:dyDescent="0.25">
      <c r="A8113" s="6" t="s">
        <v>1393</v>
      </c>
      <c r="B8113" s="6" t="s">
        <v>1394</v>
      </c>
      <c r="J8113" s="8">
        <v>1908645411</v>
      </c>
    </row>
    <row r="8114" spans="1:10" ht="20.100000000000001" customHeight="1" x14ac:dyDescent="0.25">
      <c r="A8114" s="5" t="s">
        <v>1396</v>
      </c>
      <c r="C8114" s="11" t="s">
        <v>9</v>
      </c>
      <c r="D8114" s="11" t="s">
        <v>11</v>
      </c>
      <c r="E8114" s="11" t="s">
        <v>4974</v>
      </c>
      <c r="F8114" s="11" t="s">
        <v>12</v>
      </c>
      <c r="G8114" s="131" t="s">
        <v>1397</v>
      </c>
      <c r="H8114" s="131"/>
      <c r="J8114" s="7">
        <v>49970762</v>
      </c>
    </row>
    <row r="8115" spans="1:10" ht="45" customHeight="1" x14ac:dyDescent="0.25">
      <c r="G8115" s="131" t="s">
        <v>4610</v>
      </c>
      <c r="H8115" s="131"/>
    </row>
    <row r="8116" spans="1:10" ht="20.100000000000001" customHeight="1" x14ac:dyDescent="0.25">
      <c r="A8116" s="5" t="s">
        <v>1411</v>
      </c>
      <c r="C8116" s="11" t="s">
        <v>9</v>
      </c>
      <c r="D8116" s="11" t="s">
        <v>11</v>
      </c>
      <c r="E8116" s="11" t="s">
        <v>4974</v>
      </c>
      <c r="F8116" s="11" t="s">
        <v>12</v>
      </c>
      <c r="G8116" s="131" t="s">
        <v>3478</v>
      </c>
      <c r="H8116" s="131"/>
      <c r="J8116" s="7">
        <v>1847814649</v>
      </c>
    </row>
    <row r="8117" spans="1:10" ht="75" customHeight="1" x14ac:dyDescent="0.25">
      <c r="G8117" s="131" t="s">
        <v>4987</v>
      </c>
      <c r="H8117" s="131"/>
    </row>
    <row r="8118" spans="1:10" ht="20.100000000000001" customHeight="1" x14ac:dyDescent="0.25">
      <c r="A8118" s="5" t="s">
        <v>1413</v>
      </c>
      <c r="C8118" s="11" t="s">
        <v>9</v>
      </c>
      <c r="D8118" s="11" t="s">
        <v>11</v>
      </c>
      <c r="E8118" s="11" t="s">
        <v>4974</v>
      </c>
      <c r="F8118" s="11" t="s">
        <v>12</v>
      </c>
      <c r="G8118" s="131" t="s">
        <v>1414</v>
      </c>
      <c r="H8118" s="131"/>
      <c r="J8118" s="7">
        <v>10860000</v>
      </c>
    </row>
    <row r="8119" spans="1:10" ht="75" customHeight="1" x14ac:dyDescent="0.25">
      <c r="G8119" s="131" t="s">
        <v>7282</v>
      </c>
      <c r="H8119" s="131"/>
    </row>
    <row r="8120" spans="1:10" ht="20.100000000000001" customHeight="1" x14ac:dyDescent="0.25">
      <c r="A8120" s="6" t="s">
        <v>1416</v>
      </c>
      <c r="B8120" s="6" t="s">
        <v>1417</v>
      </c>
      <c r="J8120" s="8">
        <v>319717116</v>
      </c>
    </row>
    <row r="8121" spans="1:10" ht="20.100000000000001" customHeight="1" x14ac:dyDescent="0.25">
      <c r="A8121" s="5" t="s">
        <v>1419</v>
      </c>
      <c r="C8121" s="11" t="s">
        <v>9</v>
      </c>
      <c r="D8121" s="11" t="s">
        <v>11</v>
      </c>
      <c r="E8121" s="11" t="s">
        <v>4974</v>
      </c>
      <c r="F8121" s="11" t="s">
        <v>12</v>
      </c>
      <c r="G8121" s="131" t="s">
        <v>1420</v>
      </c>
      <c r="H8121" s="131"/>
      <c r="J8121" s="7">
        <v>8654950</v>
      </c>
    </row>
    <row r="8122" spans="1:10" ht="20.100000000000001" customHeight="1" x14ac:dyDescent="0.25">
      <c r="A8122" s="5" t="s">
        <v>1422</v>
      </c>
      <c r="C8122" s="11" t="s">
        <v>9</v>
      </c>
      <c r="D8122" s="11" t="s">
        <v>11</v>
      </c>
      <c r="E8122" s="11" t="s">
        <v>4974</v>
      </c>
      <c r="F8122" s="11" t="s">
        <v>12</v>
      </c>
      <c r="G8122" s="131" t="s">
        <v>1423</v>
      </c>
      <c r="H8122" s="131"/>
      <c r="J8122" s="7">
        <v>307562166</v>
      </c>
    </row>
    <row r="8123" spans="1:10" ht="20.100000000000001" customHeight="1" x14ac:dyDescent="0.25">
      <c r="A8123" s="5" t="s">
        <v>1424</v>
      </c>
      <c r="C8123" s="11" t="s">
        <v>9</v>
      </c>
      <c r="D8123" s="11" t="s">
        <v>11</v>
      </c>
      <c r="E8123" s="11" t="s">
        <v>4974</v>
      </c>
      <c r="F8123" s="11" t="s">
        <v>12</v>
      </c>
      <c r="G8123" s="131" t="s">
        <v>38</v>
      </c>
      <c r="H8123" s="131"/>
      <c r="J8123" s="7">
        <v>2000000</v>
      </c>
    </row>
    <row r="8124" spans="1:10" ht="20.100000000000001" customHeight="1" x14ac:dyDescent="0.25">
      <c r="A8124" s="5" t="s">
        <v>1426</v>
      </c>
      <c r="C8124" s="11" t="s">
        <v>9</v>
      </c>
      <c r="D8124" s="11" t="s">
        <v>11</v>
      </c>
      <c r="E8124" s="11" t="s">
        <v>4974</v>
      </c>
      <c r="F8124" s="11" t="s">
        <v>12</v>
      </c>
      <c r="G8124" s="131" t="s">
        <v>1427</v>
      </c>
      <c r="H8124" s="131"/>
      <c r="J8124" s="7">
        <v>1500000</v>
      </c>
    </row>
    <row r="8125" spans="1:10" ht="20.100000000000001" customHeight="1" x14ac:dyDescent="0.25">
      <c r="A8125" s="6" t="s">
        <v>1429</v>
      </c>
      <c r="B8125" s="6" t="s">
        <v>1430</v>
      </c>
      <c r="J8125" s="8">
        <v>142000000</v>
      </c>
    </row>
    <row r="8126" spans="1:10" ht="20.100000000000001" customHeight="1" x14ac:dyDescent="0.25">
      <c r="A8126" s="5" t="s">
        <v>1432</v>
      </c>
      <c r="C8126" s="11" t="s">
        <v>9</v>
      </c>
      <c r="D8126" s="11" t="s">
        <v>11</v>
      </c>
      <c r="E8126" s="11" t="s">
        <v>4974</v>
      </c>
      <c r="F8126" s="11" t="s">
        <v>12</v>
      </c>
      <c r="G8126" s="131" t="s">
        <v>7130</v>
      </c>
      <c r="H8126" s="131"/>
      <c r="J8126" s="7">
        <v>142000000</v>
      </c>
    </row>
    <row r="8127" spans="1:10" ht="20.100000000000001" customHeight="1" x14ac:dyDescent="0.25">
      <c r="A8127" s="6" t="s">
        <v>1439</v>
      </c>
      <c r="B8127" s="6" t="s">
        <v>1440</v>
      </c>
      <c r="J8127" s="8">
        <v>9453257</v>
      </c>
    </row>
    <row r="8128" spans="1:10" ht="20.100000000000001" customHeight="1" x14ac:dyDescent="0.25">
      <c r="A8128" s="5" t="s">
        <v>1441</v>
      </c>
      <c r="C8128" s="11" t="s">
        <v>9</v>
      </c>
      <c r="D8128" s="11" t="s">
        <v>11</v>
      </c>
      <c r="E8128" s="11" t="s">
        <v>4974</v>
      </c>
      <c r="F8128" s="11" t="s">
        <v>12</v>
      </c>
      <c r="G8128" s="131" t="s">
        <v>1442</v>
      </c>
      <c r="H8128" s="131"/>
      <c r="J8128" s="7">
        <v>7520000</v>
      </c>
    </row>
    <row r="8129" spans="1:10" ht="75" customHeight="1" x14ac:dyDescent="0.25">
      <c r="G8129" s="131" t="s">
        <v>6059</v>
      </c>
      <c r="H8129" s="131"/>
    </row>
    <row r="8130" spans="1:10" ht="20.100000000000001" customHeight="1" x14ac:dyDescent="0.25">
      <c r="A8130" s="5" t="s">
        <v>1444</v>
      </c>
      <c r="C8130" s="11" t="s">
        <v>9</v>
      </c>
      <c r="D8130" s="11" t="s">
        <v>11</v>
      </c>
      <c r="E8130" s="11" t="s">
        <v>4974</v>
      </c>
      <c r="F8130" s="11" t="s">
        <v>12</v>
      </c>
      <c r="G8130" s="131" t="s">
        <v>3481</v>
      </c>
      <c r="H8130" s="131"/>
      <c r="J8130" s="7">
        <v>1933257</v>
      </c>
    </row>
    <row r="8131" spans="1:10" ht="45" customHeight="1" x14ac:dyDescent="0.25">
      <c r="G8131" s="131" t="s">
        <v>6060</v>
      </c>
      <c r="H8131" s="131"/>
    </row>
    <row r="8132" spans="1:10" ht="20.100000000000001" customHeight="1" x14ac:dyDescent="0.25">
      <c r="A8132" s="6" t="s">
        <v>1449</v>
      </c>
      <c r="B8132" s="6" t="s">
        <v>1450</v>
      </c>
      <c r="J8132" s="8">
        <v>1748553864</v>
      </c>
    </row>
    <row r="8133" spans="1:10" ht="20.100000000000001" customHeight="1" x14ac:dyDescent="0.25">
      <c r="A8133" s="5" t="s">
        <v>1453</v>
      </c>
      <c r="C8133" s="11" t="s">
        <v>9</v>
      </c>
      <c r="D8133" s="11" t="s">
        <v>11</v>
      </c>
      <c r="E8133" s="11" t="s">
        <v>4974</v>
      </c>
      <c r="F8133" s="11" t="s">
        <v>12</v>
      </c>
      <c r="G8133" s="131" t="s">
        <v>39</v>
      </c>
      <c r="H8133" s="131"/>
      <c r="J8133" s="7">
        <v>556127</v>
      </c>
    </row>
    <row r="8134" spans="1:10" ht="20.100000000000001" customHeight="1" x14ac:dyDescent="0.25">
      <c r="A8134" s="5" t="s">
        <v>1455</v>
      </c>
      <c r="C8134" s="11" t="s">
        <v>9</v>
      </c>
      <c r="D8134" s="11" t="s">
        <v>11</v>
      </c>
      <c r="E8134" s="11" t="s">
        <v>4974</v>
      </c>
      <c r="F8134" s="11" t="s">
        <v>12</v>
      </c>
      <c r="G8134" s="131" t="s">
        <v>1456</v>
      </c>
      <c r="H8134" s="131"/>
      <c r="J8134" s="7">
        <v>938383830</v>
      </c>
    </row>
    <row r="8135" spans="1:10" ht="20.100000000000001" customHeight="1" x14ac:dyDescent="0.25">
      <c r="A8135" s="5" t="s">
        <v>1458</v>
      </c>
      <c r="C8135" s="11" t="s">
        <v>9</v>
      </c>
      <c r="D8135" s="11" t="s">
        <v>11</v>
      </c>
      <c r="E8135" s="11" t="s">
        <v>4974</v>
      </c>
      <c r="F8135" s="11" t="s">
        <v>12</v>
      </c>
      <c r="G8135" s="131" t="s">
        <v>40</v>
      </c>
      <c r="H8135" s="131"/>
      <c r="J8135" s="7">
        <v>3400000</v>
      </c>
    </row>
    <row r="8136" spans="1:10" ht="30" customHeight="1" x14ac:dyDescent="0.25">
      <c r="A8136" s="5" t="s">
        <v>1460</v>
      </c>
      <c r="C8136" s="11" t="s">
        <v>9</v>
      </c>
      <c r="D8136" s="11" t="s">
        <v>11</v>
      </c>
      <c r="E8136" s="11" t="s">
        <v>4974</v>
      </c>
      <c r="F8136" s="11" t="s">
        <v>12</v>
      </c>
      <c r="G8136" s="131" t="s">
        <v>1461</v>
      </c>
      <c r="H8136" s="131"/>
      <c r="J8136" s="7">
        <v>2000000</v>
      </c>
    </row>
    <row r="8137" spans="1:10" ht="20.100000000000001" customHeight="1" x14ac:dyDescent="0.25">
      <c r="A8137" s="5" t="s">
        <v>1463</v>
      </c>
      <c r="C8137" s="11" t="s">
        <v>9</v>
      </c>
      <c r="D8137" s="11" t="s">
        <v>11</v>
      </c>
      <c r="E8137" s="11" t="s">
        <v>4974</v>
      </c>
      <c r="F8137" s="11" t="s">
        <v>12</v>
      </c>
      <c r="G8137" s="131" t="s">
        <v>1464</v>
      </c>
      <c r="H8137" s="131"/>
      <c r="J8137" s="7">
        <v>640299725</v>
      </c>
    </row>
    <row r="8138" spans="1:10" ht="20.100000000000001" customHeight="1" x14ac:dyDescent="0.25">
      <c r="A8138" s="5" t="s">
        <v>1466</v>
      </c>
      <c r="C8138" s="11" t="s">
        <v>9</v>
      </c>
      <c r="D8138" s="11" t="s">
        <v>11</v>
      </c>
      <c r="E8138" s="11" t="s">
        <v>4974</v>
      </c>
      <c r="F8138" s="11" t="s">
        <v>12</v>
      </c>
      <c r="G8138" s="131" t="s">
        <v>1467</v>
      </c>
      <c r="H8138" s="131"/>
      <c r="J8138" s="7">
        <v>36200000</v>
      </c>
    </row>
    <row r="8139" spans="1:10" ht="30" customHeight="1" x14ac:dyDescent="0.25">
      <c r="A8139" s="5" t="s">
        <v>1469</v>
      </c>
      <c r="C8139" s="11" t="s">
        <v>9</v>
      </c>
      <c r="D8139" s="11" t="s">
        <v>11</v>
      </c>
      <c r="E8139" s="11" t="s">
        <v>4974</v>
      </c>
      <c r="F8139" s="11" t="s">
        <v>12</v>
      </c>
      <c r="G8139" s="131" t="s">
        <v>7132</v>
      </c>
      <c r="H8139" s="131"/>
      <c r="J8139" s="7">
        <v>10960891</v>
      </c>
    </row>
    <row r="8140" spans="1:10" ht="30" customHeight="1" x14ac:dyDescent="0.25">
      <c r="A8140" s="5" t="s">
        <v>1471</v>
      </c>
      <c r="C8140" s="11" t="s">
        <v>9</v>
      </c>
      <c r="D8140" s="11" t="s">
        <v>11</v>
      </c>
      <c r="E8140" s="11" t="s">
        <v>4974</v>
      </c>
      <c r="F8140" s="11" t="s">
        <v>12</v>
      </c>
      <c r="G8140" s="131" t="s">
        <v>7133</v>
      </c>
      <c r="H8140" s="131"/>
      <c r="J8140" s="7">
        <v>3003291</v>
      </c>
    </row>
    <row r="8141" spans="1:10" ht="20.100000000000001" customHeight="1" x14ac:dyDescent="0.25">
      <c r="A8141" s="5" t="s">
        <v>1473</v>
      </c>
      <c r="C8141" s="11" t="s">
        <v>9</v>
      </c>
      <c r="D8141" s="11" t="s">
        <v>11</v>
      </c>
      <c r="E8141" s="11" t="s">
        <v>4974</v>
      </c>
      <c r="F8141" s="11" t="s">
        <v>12</v>
      </c>
      <c r="G8141" s="131" t="s">
        <v>1474</v>
      </c>
      <c r="H8141" s="131"/>
      <c r="J8141" s="7">
        <v>113750000</v>
      </c>
    </row>
    <row r="8142" spans="1:10" ht="20.100000000000001" customHeight="1" x14ac:dyDescent="0.25">
      <c r="A8142" s="6" t="s">
        <v>1490</v>
      </c>
      <c r="B8142" s="6" t="s">
        <v>1491</v>
      </c>
      <c r="J8142" s="8">
        <v>10845000</v>
      </c>
    </row>
    <row r="8143" spans="1:10" ht="20.100000000000001" customHeight="1" x14ac:dyDescent="0.25">
      <c r="A8143" s="5" t="s">
        <v>1493</v>
      </c>
      <c r="C8143" s="11" t="s">
        <v>9</v>
      </c>
      <c r="D8143" s="11" t="s">
        <v>11</v>
      </c>
      <c r="E8143" s="11" t="s">
        <v>4974</v>
      </c>
      <c r="F8143" s="11" t="s">
        <v>12</v>
      </c>
      <c r="G8143" s="131" t="s">
        <v>1494</v>
      </c>
      <c r="H8143" s="131"/>
      <c r="J8143" s="7">
        <v>7345000</v>
      </c>
    </row>
    <row r="8144" spans="1:10" ht="45" customHeight="1" x14ac:dyDescent="0.25">
      <c r="G8144" s="131" t="s">
        <v>6061</v>
      </c>
      <c r="H8144" s="131"/>
    </row>
    <row r="8145" spans="1:10" ht="20.100000000000001" customHeight="1" x14ac:dyDescent="0.25">
      <c r="A8145" s="5" t="s">
        <v>1506</v>
      </c>
      <c r="C8145" s="11" t="s">
        <v>9</v>
      </c>
      <c r="D8145" s="11" t="s">
        <v>11</v>
      </c>
      <c r="E8145" s="11" t="s">
        <v>4974</v>
      </c>
      <c r="F8145" s="11" t="s">
        <v>12</v>
      </c>
      <c r="G8145" s="131" t="s">
        <v>403</v>
      </c>
      <c r="H8145" s="131"/>
      <c r="J8145" s="7">
        <v>3500000</v>
      </c>
    </row>
    <row r="8146" spans="1:10" ht="45" customHeight="1" x14ac:dyDescent="0.25">
      <c r="G8146" s="131" t="s">
        <v>6062</v>
      </c>
      <c r="H8146" s="131"/>
    </row>
    <row r="8147" spans="1:10" ht="20.100000000000001" customHeight="1" x14ac:dyDescent="0.25">
      <c r="A8147" s="6" t="s">
        <v>1508</v>
      </c>
      <c r="B8147" s="6" t="s">
        <v>1509</v>
      </c>
      <c r="J8147" s="10">
        <v>2293430150</v>
      </c>
    </row>
    <row r="8148" spans="1:10" ht="20.100000000000001" customHeight="1" x14ac:dyDescent="0.25">
      <c r="A8148" s="6" t="s">
        <v>1256</v>
      </c>
      <c r="B8148" s="6" t="s">
        <v>1511</v>
      </c>
      <c r="J8148" s="9">
        <v>1289144018</v>
      </c>
    </row>
    <row r="8149" spans="1:10" ht="20.100000000000001" customHeight="1" x14ac:dyDescent="0.25">
      <c r="A8149" s="5" t="s">
        <v>1513</v>
      </c>
      <c r="C8149" s="11" t="s">
        <v>9</v>
      </c>
      <c r="D8149" s="11" t="s">
        <v>11</v>
      </c>
      <c r="E8149" s="11" t="s">
        <v>4974</v>
      </c>
      <c r="F8149" s="11" t="s">
        <v>12</v>
      </c>
      <c r="G8149" s="131" t="s">
        <v>45</v>
      </c>
      <c r="H8149" s="131"/>
      <c r="J8149" s="7">
        <v>1162477461</v>
      </c>
    </row>
    <row r="8150" spans="1:10" ht="20.100000000000001" customHeight="1" x14ac:dyDescent="0.25">
      <c r="A8150" s="5" t="s">
        <v>1514</v>
      </c>
      <c r="C8150" s="11" t="s">
        <v>9</v>
      </c>
      <c r="D8150" s="11" t="s">
        <v>11</v>
      </c>
      <c r="E8150" s="11" t="s">
        <v>4974</v>
      </c>
      <c r="F8150" s="11" t="s">
        <v>12</v>
      </c>
      <c r="G8150" s="131" t="s">
        <v>1515</v>
      </c>
      <c r="H8150" s="131"/>
      <c r="J8150" s="7">
        <v>90375000</v>
      </c>
    </row>
    <row r="8151" spans="1:10" ht="20.100000000000001" customHeight="1" x14ac:dyDescent="0.25">
      <c r="A8151" s="5" t="s">
        <v>1518</v>
      </c>
      <c r="C8151" s="11" t="s">
        <v>9</v>
      </c>
      <c r="D8151" s="11" t="s">
        <v>11</v>
      </c>
      <c r="E8151" s="11" t="s">
        <v>4974</v>
      </c>
      <c r="F8151" s="11" t="s">
        <v>12</v>
      </c>
      <c r="G8151" s="131" t="s">
        <v>7135</v>
      </c>
      <c r="H8151" s="131"/>
      <c r="J8151" s="7">
        <v>30646357</v>
      </c>
    </row>
    <row r="8152" spans="1:10" ht="20.100000000000001" customHeight="1" x14ac:dyDescent="0.25">
      <c r="A8152" s="5" t="s">
        <v>1520</v>
      </c>
      <c r="C8152" s="11" t="s">
        <v>9</v>
      </c>
      <c r="D8152" s="11" t="s">
        <v>11</v>
      </c>
      <c r="E8152" s="11" t="s">
        <v>4974</v>
      </c>
      <c r="F8152" s="11" t="s">
        <v>12</v>
      </c>
      <c r="G8152" s="131" t="s">
        <v>1521</v>
      </c>
      <c r="H8152" s="131"/>
      <c r="J8152" s="7">
        <v>5645200</v>
      </c>
    </row>
    <row r="8153" spans="1:10" ht="20.100000000000001" customHeight="1" x14ac:dyDescent="0.25">
      <c r="A8153" s="6" t="s">
        <v>1278</v>
      </c>
      <c r="B8153" s="6" t="s">
        <v>1524</v>
      </c>
      <c r="J8153" s="8">
        <v>1672088</v>
      </c>
    </row>
    <row r="8154" spans="1:10" ht="20.100000000000001" customHeight="1" x14ac:dyDescent="0.25">
      <c r="A8154" s="5" t="s">
        <v>1531</v>
      </c>
      <c r="C8154" s="11" t="s">
        <v>9</v>
      </c>
      <c r="D8154" s="11" t="s">
        <v>11</v>
      </c>
      <c r="E8154" s="11" t="s">
        <v>4974</v>
      </c>
      <c r="F8154" s="11" t="s">
        <v>12</v>
      </c>
      <c r="G8154" s="131" t="s">
        <v>47</v>
      </c>
      <c r="H8154" s="131"/>
      <c r="J8154" s="7">
        <v>1672088</v>
      </c>
    </row>
    <row r="8155" spans="1:10" ht="20.100000000000001" customHeight="1" x14ac:dyDescent="0.25">
      <c r="A8155" s="6" t="s">
        <v>1292</v>
      </c>
      <c r="B8155" s="6" t="s">
        <v>1535</v>
      </c>
      <c r="J8155" s="8">
        <v>77711424</v>
      </c>
    </row>
    <row r="8156" spans="1:10" ht="20.100000000000001" customHeight="1" x14ac:dyDescent="0.25">
      <c r="A8156" s="5" t="s">
        <v>1536</v>
      </c>
      <c r="C8156" s="11" t="s">
        <v>9</v>
      </c>
      <c r="D8156" s="11" t="s">
        <v>11</v>
      </c>
      <c r="E8156" s="11" t="s">
        <v>4974</v>
      </c>
      <c r="F8156" s="11" t="s">
        <v>12</v>
      </c>
      <c r="G8156" s="131" t="s">
        <v>1537</v>
      </c>
      <c r="H8156" s="131"/>
      <c r="J8156" s="7">
        <v>54858775</v>
      </c>
    </row>
    <row r="8157" spans="1:10" ht="20.100000000000001" customHeight="1" x14ac:dyDescent="0.25">
      <c r="A8157" s="5" t="s">
        <v>1539</v>
      </c>
      <c r="C8157" s="11" t="s">
        <v>9</v>
      </c>
      <c r="D8157" s="11" t="s">
        <v>11</v>
      </c>
      <c r="E8157" s="11" t="s">
        <v>4974</v>
      </c>
      <c r="F8157" s="11" t="s">
        <v>12</v>
      </c>
      <c r="G8157" s="131" t="s">
        <v>1540</v>
      </c>
      <c r="H8157" s="131"/>
      <c r="J8157" s="7">
        <v>6000000</v>
      </c>
    </row>
    <row r="8158" spans="1:10" ht="30" customHeight="1" x14ac:dyDescent="0.25">
      <c r="A8158" s="5" t="s">
        <v>1544</v>
      </c>
      <c r="C8158" s="11" t="s">
        <v>9</v>
      </c>
      <c r="D8158" s="11" t="s">
        <v>11</v>
      </c>
      <c r="E8158" s="11" t="s">
        <v>4974</v>
      </c>
      <c r="F8158" s="11" t="s">
        <v>12</v>
      </c>
      <c r="G8158" s="131" t="s">
        <v>1545</v>
      </c>
      <c r="H8158" s="131"/>
      <c r="J8158" s="7">
        <v>14328159</v>
      </c>
    </row>
    <row r="8159" spans="1:10" ht="20.100000000000001" customHeight="1" x14ac:dyDescent="0.25">
      <c r="A8159" s="5" t="s">
        <v>1549</v>
      </c>
      <c r="C8159" s="11" t="s">
        <v>9</v>
      </c>
      <c r="D8159" s="11" t="s">
        <v>11</v>
      </c>
      <c r="E8159" s="11" t="s">
        <v>4974</v>
      </c>
      <c r="F8159" s="11" t="s">
        <v>12</v>
      </c>
      <c r="G8159" s="131" t="s">
        <v>1550</v>
      </c>
      <c r="H8159" s="131"/>
      <c r="J8159" s="7">
        <v>513210</v>
      </c>
    </row>
    <row r="8160" spans="1:10" ht="30" customHeight="1" x14ac:dyDescent="0.25">
      <c r="A8160" s="5" t="s">
        <v>1551</v>
      </c>
      <c r="C8160" s="11" t="s">
        <v>9</v>
      </c>
      <c r="D8160" s="11" t="s">
        <v>11</v>
      </c>
      <c r="E8160" s="11" t="s">
        <v>4974</v>
      </c>
      <c r="F8160" s="11" t="s">
        <v>12</v>
      </c>
      <c r="G8160" s="131" t="s">
        <v>7136</v>
      </c>
      <c r="H8160" s="131"/>
      <c r="J8160" s="7">
        <v>2011280</v>
      </c>
    </row>
    <row r="8161" spans="1:10" ht="20.100000000000001" customHeight="1" x14ac:dyDescent="0.25">
      <c r="A8161" s="6" t="s">
        <v>1318</v>
      </c>
      <c r="B8161" s="6" t="s">
        <v>1553</v>
      </c>
      <c r="J8161" s="8">
        <v>488459094</v>
      </c>
    </row>
    <row r="8162" spans="1:10" ht="20.100000000000001" customHeight="1" x14ac:dyDescent="0.25">
      <c r="A8162" s="5" t="s">
        <v>1555</v>
      </c>
      <c r="C8162" s="11" t="s">
        <v>9</v>
      </c>
      <c r="D8162" s="11" t="s">
        <v>11</v>
      </c>
      <c r="E8162" s="11" t="s">
        <v>4974</v>
      </c>
      <c r="F8162" s="11" t="s">
        <v>12</v>
      </c>
      <c r="G8162" s="131" t="s">
        <v>50</v>
      </c>
      <c r="H8162" s="131"/>
      <c r="J8162" s="7">
        <v>6820988</v>
      </c>
    </row>
    <row r="8163" spans="1:10" ht="20.100000000000001" customHeight="1" x14ac:dyDescent="0.25">
      <c r="A8163" s="5" t="s">
        <v>1557</v>
      </c>
      <c r="C8163" s="11" t="s">
        <v>9</v>
      </c>
      <c r="D8163" s="11" t="s">
        <v>11</v>
      </c>
      <c r="E8163" s="11" t="s">
        <v>4974</v>
      </c>
      <c r="F8163" s="11" t="s">
        <v>12</v>
      </c>
      <c r="G8163" s="131" t="s">
        <v>51</v>
      </c>
      <c r="H8163" s="131"/>
      <c r="J8163" s="7">
        <v>481638106</v>
      </c>
    </row>
    <row r="8164" spans="1:10" ht="20.100000000000001" customHeight="1" x14ac:dyDescent="0.25">
      <c r="A8164" s="6" t="s">
        <v>1572</v>
      </c>
      <c r="B8164" s="6" t="s">
        <v>1573</v>
      </c>
      <c r="J8164" s="8">
        <v>436443526</v>
      </c>
    </row>
    <row r="8165" spans="1:10" ht="20.100000000000001" customHeight="1" x14ac:dyDescent="0.25">
      <c r="A8165" s="5" t="s">
        <v>1574</v>
      </c>
      <c r="C8165" s="11" t="s">
        <v>9</v>
      </c>
      <c r="D8165" s="11" t="s">
        <v>11</v>
      </c>
      <c r="E8165" s="11" t="s">
        <v>4974</v>
      </c>
      <c r="F8165" s="11" t="s">
        <v>12</v>
      </c>
      <c r="G8165" s="131" t="s">
        <v>1575</v>
      </c>
      <c r="H8165" s="131"/>
      <c r="J8165" s="7">
        <v>7597670</v>
      </c>
    </row>
    <row r="8166" spans="1:10" ht="30" customHeight="1" x14ac:dyDescent="0.25">
      <c r="A8166" s="5" t="s">
        <v>1577</v>
      </c>
      <c r="C8166" s="11" t="s">
        <v>9</v>
      </c>
      <c r="D8166" s="11" t="s">
        <v>11</v>
      </c>
      <c r="E8166" s="11" t="s">
        <v>4974</v>
      </c>
      <c r="F8166" s="11" t="s">
        <v>12</v>
      </c>
      <c r="G8166" s="131" t="s">
        <v>1578</v>
      </c>
      <c r="H8166" s="131"/>
      <c r="J8166" s="7">
        <v>6334500</v>
      </c>
    </row>
    <row r="8167" spans="1:10" ht="20.100000000000001" customHeight="1" x14ac:dyDescent="0.25">
      <c r="A8167" s="5" t="s">
        <v>1580</v>
      </c>
      <c r="C8167" s="11" t="s">
        <v>9</v>
      </c>
      <c r="D8167" s="11" t="s">
        <v>11</v>
      </c>
      <c r="E8167" s="11" t="s">
        <v>4974</v>
      </c>
      <c r="F8167" s="11" t="s">
        <v>12</v>
      </c>
      <c r="G8167" s="131" t="s">
        <v>1581</v>
      </c>
      <c r="H8167" s="131"/>
      <c r="J8167" s="7">
        <v>27651383</v>
      </c>
    </row>
    <row r="8168" spans="1:10" ht="20.100000000000001" customHeight="1" x14ac:dyDescent="0.25">
      <c r="A8168" s="5" t="s">
        <v>1582</v>
      </c>
      <c r="C8168" s="11" t="s">
        <v>9</v>
      </c>
      <c r="D8168" s="11" t="s">
        <v>11</v>
      </c>
      <c r="E8168" s="11" t="s">
        <v>4974</v>
      </c>
      <c r="F8168" s="11" t="s">
        <v>12</v>
      </c>
      <c r="G8168" s="131" t="s">
        <v>52</v>
      </c>
      <c r="H8168" s="131"/>
      <c r="J8168" s="7">
        <v>235527834</v>
      </c>
    </row>
    <row r="8169" spans="1:10" ht="20.100000000000001" customHeight="1" x14ac:dyDescent="0.25">
      <c r="A8169" s="5" t="s">
        <v>1584</v>
      </c>
      <c r="C8169" s="11" t="s">
        <v>9</v>
      </c>
      <c r="D8169" s="11" t="s">
        <v>11</v>
      </c>
      <c r="E8169" s="11" t="s">
        <v>4974</v>
      </c>
      <c r="F8169" s="11" t="s">
        <v>12</v>
      </c>
      <c r="G8169" s="131" t="s">
        <v>1585</v>
      </c>
      <c r="H8169" s="131"/>
      <c r="J8169" s="7">
        <v>6681236</v>
      </c>
    </row>
    <row r="8170" spans="1:10" ht="20.100000000000001" customHeight="1" x14ac:dyDescent="0.25">
      <c r="A8170" s="5" t="s">
        <v>1587</v>
      </c>
      <c r="C8170" s="11" t="s">
        <v>9</v>
      </c>
      <c r="D8170" s="11" t="s">
        <v>11</v>
      </c>
      <c r="E8170" s="11" t="s">
        <v>4974</v>
      </c>
      <c r="F8170" s="11" t="s">
        <v>12</v>
      </c>
      <c r="G8170" s="131" t="s">
        <v>1588</v>
      </c>
      <c r="H8170" s="131"/>
      <c r="J8170" s="7">
        <v>148487618</v>
      </c>
    </row>
    <row r="8171" spans="1:10" ht="20.100000000000001" customHeight="1" x14ac:dyDescent="0.25">
      <c r="A8171" s="5" t="s">
        <v>1593</v>
      </c>
      <c r="C8171" s="11" t="s">
        <v>9</v>
      </c>
      <c r="D8171" s="11" t="s">
        <v>11</v>
      </c>
      <c r="E8171" s="11" t="s">
        <v>4974</v>
      </c>
      <c r="F8171" s="11" t="s">
        <v>12</v>
      </c>
      <c r="G8171" s="131" t="s">
        <v>1594</v>
      </c>
      <c r="H8171" s="131"/>
      <c r="J8171" s="7">
        <v>4163285</v>
      </c>
    </row>
    <row r="8172" spans="1:10" ht="20.100000000000001" customHeight="1" x14ac:dyDescent="0.25">
      <c r="A8172" s="6" t="s">
        <v>1714</v>
      </c>
      <c r="B8172" s="6" t="s">
        <v>1715</v>
      </c>
      <c r="J8172" s="10">
        <v>620185342</v>
      </c>
    </row>
    <row r="8173" spans="1:10" ht="20.100000000000001" customHeight="1" x14ac:dyDescent="0.25">
      <c r="A8173" s="6" t="s">
        <v>1716</v>
      </c>
      <c r="B8173" s="6" t="s">
        <v>1717</v>
      </c>
      <c r="J8173" s="9">
        <v>620185342</v>
      </c>
    </row>
    <row r="8174" spans="1:10" ht="20.100000000000001" customHeight="1" x14ac:dyDescent="0.25">
      <c r="A8174" s="5" t="s">
        <v>1718</v>
      </c>
      <c r="C8174" s="11" t="s">
        <v>16</v>
      </c>
      <c r="D8174" s="11" t="s">
        <v>53</v>
      </c>
      <c r="E8174" s="11" t="s">
        <v>4974</v>
      </c>
      <c r="F8174" s="11" t="s">
        <v>12</v>
      </c>
      <c r="G8174" s="131" t="s">
        <v>1719</v>
      </c>
      <c r="H8174" s="131"/>
      <c r="J8174" s="7">
        <v>35500000</v>
      </c>
    </row>
    <row r="8175" spans="1:10" ht="20.100000000000001" customHeight="1" x14ac:dyDescent="0.25">
      <c r="A8175" s="5" t="s">
        <v>1720</v>
      </c>
      <c r="C8175" s="11" t="s">
        <v>16</v>
      </c>
      <c r="D8175" s="11" t="s">
        <v>53</v>
      </c>
      <c r="E8175" s="11" t="s">
        <v>4974</v>
      </c>
      <c r="F8175" s="11" t="s">
        <v>12</v>
      </c>
      <c r="G8175" s="131" t="s">
        <v>54</v>
      </c>
      <c r="H8175" s="131"/>
      <c r="J8175" s="7">
        <v>484662760</v>
      </c>
    </row>
    <row r="8176" spans="1:10" ht="20.100000000000001" customHeight="1" x14ac:dyDescent="0.25">
      <c r="A8176" s="5" t="s">
        <v>1721</v>
      </c>
      <c r="C8176" s="11" t="s">
        <v>16</v>
      </c>
      <c r="D8176" s="11" t="s">
        <v>53</v>
      </c>
      <c r="E8176" s="11" t="s">
        <v>4974</v>
      </c>
      <c r="F8176" s="11" t="s">
        <v>12</v>
      </c>
      <c r="G8176" s="131" t="s">
        <v>1722</v>
      </c>
      <c r="H8176" s="131"/>
      <c r="J8176" s="7">
        <v>12126000</v>
      </c>
    </row>
    <row r="8177" spans="1:10" ht="20.100000000000001" customHeight="1" x14ac:dyDescent="0.25">
      <c r="A8177" s="5" t="s">
        <v>1723</v>
      </c>
      <c r="C8177" s="11" t="s">
        <v>16</v>
      </c>
      <c r="D8177" s="11" t="s">
        <v>53</v>
      </c>
      <c r="E8177" s="11" t="s">
        <v>4974</v>
      </c>
      <c r="F8177" s="11" t="s">
        <v>12</v>
      </c>
      <c r="G8177" s="131" t="s">
        <v>55</v>
      </c>
      <c r="H8177" s="131"/>
      <c r="J8177" s="7">
        <v>5953094</v>
      </c>
    </row>
    <row r="8178" spans="1:10" ht="20.100000000000001" customHeight="1" x14ac:dyDescent="0.25">
      <c r="A8178" s="5" t="s">
        <v>1725</v>
      </c>
      <c r="C8178" s="11" t="s">
        <v>16</v>
      </c>
      <c r="D8178" s="11" t="s">
        <v>53</v>
      </c>
      <c r="E8178" s="11" t="s">
        <v>4974</v>
      </c>
      <c r="F8178" s="11" t="s">
        <v>12</v>
      </c>
      <c r="G8178" s="131" t="s">
        <v>1726</v>
      </c>
      <c r="H8178" s="131"/>
      <c r="J8178" s="7">
        <v>3350000</v>
      </c>
    </row>
    <row r="8179" spans="1:10" ht="20.100000000000001" customHeight="1" x14ac:dyDescent="0.25">
      <c r="A8179" s="5" t="s">
        <v>1727</v>
      </c>
      <c r="C8179" s="11" t="s">
        <v>16</v>
      </c>
      <c r="D8179" s="11" t="s">
        <v>53</v>
      </c>
      <c r="E8179" s="11" t="s">
        <v>4974</v>
      </c>
      <c r="F8179" s="11" t="s">
        <v>12</v>
      </c>
      <c r="G8179" s="131" t="s">
        <v>1728</v>
      </c>
      <c r="H8179" s="131"/>
      <c r="J8179" s="7">
        <v>2453336</v>
      </c>
    </row>
    <row r="8180" spans="1:10" ht="20.100000000000001" customHeight="1" x14ac:dyDescent="0.25">
      <c r="A8180" s="5" t="s">
        <v>1729</v>
      </c>
      <c r="C8180" s="11" t="s">
        <v>16</v>
      </c>
      <c r="D8180" s="11" t="s">
        <v>53</v>
      </c>
      <c r="E8180" s="11" t="s">
        <v>4974</v>
      </c>
      <c r="F8180" s="11" t="s">
        <v>12</v>
      </c>
      <c r="G8180" s="131" t="s">
        <v>7147</v>
      </c>
      <c r="H8180" s="131"/>
      <c r="J8180" s="7">
        <v>76140152</v>
      </c>
    </row>
    <row r="8181" spans="1:10" ht="20.100000000000001" customHeight="1" x14ac:dyDescent="0.25">
      <c r="A8181" s="6" t="s">
        <v>1759</v>
      </c>
      <c r="B8181" s="6" t="s">
        <v>1760</v>
      </c>
      <c r="J8181" s="10">
        <v>5589369978</v>
      </c>
    </row>
    <row r="8182" spans="1:10" ht="20.100000000000001" customHeight="1" x14ac:dyDescent="0.25">
      <c r="A8182" s="6" t="s">
        <v>1761</v>
      </c>
      <c r="B8182" s="6" t="s">
        <v>1762</v>
      </c>
      <c r="J8182" s="12">
        <v>5101709916</v>
      </c>
    </row>
    <row r="8183" spans="1:10" ht="20.100000000000001" customHeight="1" x14ac:dyDescent="0.25">
      <c r="A8183" s="6" t="s">
        <v>1765</v>
      </c>
      <c r="B8183" s="6" t="s">
        <v>1766</v>
      </c>
      <c r="J8183" s="9">
        <v>4977577154</v>
      </c>
    </row>
    <row r="8184" spans="1:10" ht="20.100000000000001" customHeight="1" x14ac:dyDescent="0.25">
      <c r="A8184" s="5" t="s">
        <v>1765</v>
      </c>
      <c r="C8184" s="11" t="s">
        <v>9</v>
      </c>
      <c r="D8184" s="11" t="s">
        <v>41</v>
      </c>
      <c r="E8184" s="11" t="s">
        <v>4974</v>
      </c>
      <c r="F8184" s="11" t="s">
        <v>1459</v>
      </c>
      <c r="G8184" s="131" t="s">
        <v>718</v>
      </c>
      <c r="H8184" s="131"/>
      <c r="J8184" s="7">
        <v>4977577154</v>
      </c>
    </row>
    <row r="8185" spans="1:10" ht="60" customHeight="1" x14ac:dyDescent="0.25">
      <c r="G8185" s="131" t="s">
        <v>7283</v>
      </c>
      <c r="H8185" s="131"/>
    </row>
    <row r="8186" spans="1:10" ht="20.100000000000001" customHeight="1" x14ac:dyDescent="0.25">
      <c r="G8186" s="131" t="s">
        <v>4988</v>
      </c>
      <c r="H8186" s="131"/>
    </row>
    <row r="8187" spans="1:10" ht="20.100000000000001" customHeight="1" x14ac:dyDescent="0.25">
      <c r="A8187" s="6" t="s">
        <v>1767</v>
      </c>
      <c r="B8187" s="6" t="s">
        <v>7149</v>
      </c>
      <c r="J8187" s="8">
        <v>124132762</v>
      </c>
    </row>
    <row r="8188" spans="1:10" ht="20.100000000000001" customHeight="1" x14ac:dyDescent="0.25">
      <c r="A8188" s="5" t="s">
        <v>1767</v>
      </c>
      <c r="C8188" s="11" t="s">
        <v>9</v>
      </c>
      <c r="D8188" s="11" t="s">
        <v>41</v>
      </c>
      <c r="E8188" s="11" t="s">
        <v>4974</v>
      </c>
      <c r="F8188" s="11" t="s">
        <v>1881</v>
      </c>
      <c r="G8188" s="131" t="s">
        <v>21</v>
      </c>
      <c r="H8188" s="131"/>
      <c r="J8188" s="7">
        <v>86743376</v>
      </c>
    </row>
    <row r="8189" spans="1:10" ht="60" customHeight="1" x14ac:dyDescent="0.25">
      <c r="G8189" s="131" t="s">
        <v>4802</v>
      </c>
      <c r="H8189" s="131"/>
    </row>
    <row r="8190" spans="1:10" ht="20.100000000000001" customHeight="1" x14ac:dyDescent="0.25">
      <c r="G8190" s="131" t="s">
        <v>2101</v>
      </c>
      <c r="H8190" s="131"/>
    </row>
    <row r="8191" spans="1:10" ht="20.100000000000001" customHeight="1" x14ac:dyDescent="0.25">
      <c r="A8191" s="5" t="s">
        <v>1767</v>
      </c>
      <c r="C8191" s="11" t="s">
        <v>9</v>
      </c>
      <c r="D8191" s="11" t="s">
        <v>41</v>
      </c>
      <c r="E8191" s="11" t="s">
        <v>4974</v>
      </c>
      <c r="F8191" s="11" t="s">
        <v>1278</v>
      </c>
      <c r="G8191" s="131" t="s">
        <v>21</v>
      </c>
      <c r="H8191" s="131"/>
      <c r="J8191" s="7">
        <v>37389386</v>
      </c>
    </row>
    <row r="8192" spans="1:10" ht="60" customHeight="1" x14ac:dyDescent="0.25">
      <c r="G8192" s="131" t="s">
        <v>4803</v>
      </c>
      <c r="H8192" s="131"/>
    </row>
    <row r="8193" spans="1:10" ht="20.100000000000001" customHeight="1" x14ac:dyDescent="0.25">
      <c r="G8193" s="131" t="s">
        <v>2101</v>
      </c>
      <c r="H8193" s="131"/>
    </row>
    <row r="8194" spans="1:10" ht="20.100000000000001" customHeight="1" x14ac:dyDescent="0.25">
      <c r="A8194" s="6" t="s">
        <v>1778</v>
      </c>
      <c r="B8194" s="6" t="s">
        <v>1779</v>
      </c>
      <c r="J8194" s="8">
        <v>4660062</v>
      </c>
    </row>
    <row r="8195" spans="1:10" ht="20.100000000000001" customHeight="1" x14ac:dyDescent="0.25">
      <c r="A8195" s="5" t="s">
        <v>1780</v>
      </c>
      <c r="C8195" s="11" t="s">
        <v>9</v>
      </c>
      <c r="D8195" s="11" t="s">
        <v>59</v>
      </c>
      <c r="E8195" s="11" t="s">
        <v>4974</v>
      </c>
      <c r="F8195" s="11" t="s">
        <v>12</v>
      </c>
      <c r="G8195" s="131" t="s">
        <v>77</v>
      </c>
      <c r="H8195" s="131"/>
      <c r="J8195" s="7">
        <v>4660062</v>
      </c>
    </row>
    <row r="8196" spans="1:10" ht="20.100000000000001" customHeight="1" x14ac:dyDescent="0.25">
      <c r="A8196" s="6" t="s">
        <v>1784</v>
      </c>
      <c r="B8196" s="6" t="s">
        <v>1785</v>
      </c>
      <c r="J8196" s="8">
        <v>475000000</v>
      </c>
    </row>
    <row r="8197" spans="1:10" ht="20.100000000000001" customHeight="1" x14ac:dyDescent="0.25">
      <c r="A8197" s="5" t="s">
        <v>1786</v>
      </c>
      <c r="C8197" s="11" t="s">
        <v>9</v>
      </c>
      <c r="D8197" s="11" t="s">
        <v>59</v>
      </c>
      <c r="E8197" s="11" t="s">
        <v>4974</v>
      </c>
      <c r="F8197" s="11" t="s">
        <v>12</v>
      </c>
      <c r="G8197" s="131" t="s">
        <v>61</v>
      </c>
      <c r="H8197" s="131"/>
      <c r="J8197" s="7">
        <v>350000000</v>
      </c>
    </row>
    <row r="8198" spans="1:10" ht="20.100000000000001" customHeight="1" x14ac:dyDescent="0.25">
      <c r="A8198" s="5" t="s">
        <v>1792</v>
      </c>
      <c r="C8198" s="11" t="s">
        <v>9</v>
      </c>
      <c r="D8198" s="11" t="s">
        <v>59</v>
      </c>
      <c r="E8198" s="11" t="s">
        <v>4974</v>
      </c>
      <c r="F8198" s="11" t="s">
        <v>12</v>
      </c>
      <c r="G8198" s="131" t="s">
        <v>7156</v>
      </c>
      <c r="H8198" s="131"/>
      <c r="J8198" s="7">
        <v>125000000</v>
      </c>
    </row>
    <row r="8199" spans="1:10" ht="30" customHeight="1" x14ac:dyDescent="0.25">
      <c r="G8199" s="131" t="s">
        <v>6064</v>
      </c>
      <c r="H8199" s="131"/>
    </row>
    <row r="8200" spans="1:10" ht="20.100000000000001" customHeight="1" x14ac:dyDescent="0.25">
      <c r="A8200" s="6" t="s">
        <v>1803</v>
      </c>
      <c r="B8200" s="6" t="s">
        <v>3416</v>
      </c>
      <c r="J8200" s="8">
        <v>8000000</v>
      </c>
    </row>
    <row r="8201" spans="1:10" ht="20.100000000000001" customHeight="1" x14ac:dyDescent="0.25">
      <c r="A8201" s="5" t="s">
        <v>1805</v>
      </c>
      <c r="C8201" s="11" t="s">
        <v>9</v>
      </c>
      <c r="D8201" s="11" t="s">
        <v>59</v>
      </c>
      <c r="E8201" s="11" t="s">
        <v>4974</v>
      </c>
      <c r="F8201" s="11" t="s">
        <v>12</v>
      </c>
      <c r="G8201" s="131" t="s">
        <v>148</v>
      </c>
      <c r="H8201" s="131"/>
      <c r="J8201" s="7">
        <v>8000000</v>
      </c>
    </row>
    <row r="8202" spans="1:10" ht="45" customHeight="1" x14ac:dyDescent="0.25">
      <c r="G8202" s="131" t="s">
        <v>4368</v>
      </c>
      <c r="H8202" s="131"/>
    </row>
    <row r="8203" spans="1:10" ht="20.100000000000001" customHeight="1" x14ac:dyDescent="0.25">
      <c r="A8203" s="6" t="s">
        <v>1811</v>
      </c>
      <c r="B8203" s="6" t="s">
        <v>1812</v>
      </c>
      <c r="J8203" s="10">
        <v>14128300000</v>
      </c>
    </row>
    <row r="8204" spans="1:10" ht="20.100000000000001" customHeight="1" x14ac:dyDescent="0.25">
      <c r="A8204" s="6" t="s">
        <v>1813</v>
      </c>
      <c r="B8204" s="6" t="s">
        <v>3421</v>
      </c>
      <c r="J8204" s="12">
        <v>14128300000</v>
      </c>
    </row>
    <row r="8205" spans="1:10" ht="20.100000000000001" customHeight="1" x14ac:dyDescent="0.25">
      <c r="A8205" s="6" t="s">
        <v>1820</v>
      </c>
      <c r="B8205" s="6" t="s">
        <v>1821</v>
      </c>
      <c r="J8205" s="9">
        <v>14128300000</v>
      </c>
    </row>
    <row r="8206" spans="1:10" ht="20.100000000000001" customHeight="1" x14ac:dyDescent="0.25">
      <c r="A8206" s="5" t="s">
        <v>1820</v>
      </c>
      <c r="C8206" s="11" t="s">
        <v>16</v>
      </c>
      <c r="D8206" s="11" t="s">
        <v>4832</v>
      </c>
      <c r="E8206" s="11" t="s">
        <v>4989</v>
      </c>
      <c r="F8206" s="11" t="s">
        <v>1516</v>
      </c>
      <c r="G8206" s="131" t="s">
        <v>720</v>
      </c>
      <c r="H8206" s="131"/>
      <c r="J8206" s="7">
        <v>14128300000</v>
      </c>
    </row>
    <row r="8207" spans="1:10" ht="75" customHeight="1" x14ac:dyDescent="0.25">
      <c r="G8207" s="131" t="s">
        <v>7284</v>
      </c>
      <c r="H8207" s="131"/>
    </row>
    <row r="8208" spans="1:10" ht="20.100000000000001" customHeight="1" x14ac:dyDescent="0.25">
      <c r="G8208" s="131" t="s">
        <v>4990</v>
      </c>
      <c r="H8208" s="131"/>
    </row>
    <row r="8210" spans="1:10" x14ac:dyDescent="0.25">
      <c r="A8210" s="13" t="s">
        <v>4991</v>
      </c>
    </row>
    <row r="8212" spans="1:10" x14ac:dyDescent="0.25">
      <c r="A8212" s="132" t="s">
        <v>2092</v>
      </c>
      <c r="B8212" s="132"/>
      <c r="C8212" s="132"/>
      <c r="D8212" s="132"/>
      <c r="E8212" s="132"/>
      <c r="F8212" s="132"/>
      <c r="G8212" s="132"/>
      <c r="H8212" s="132"/>
      <c r="I8212" s="132"/>
      <c r="J8212" s="132"/>
    </row>
    <row r="8214" spans="1:10" x14ac:dyDescent="0.25">
      <c r="D8214" s="6" t="s">
        <v>2140</v>
      </c>
      <c r="E8214" s="6" t="s">
        <v>2100</v>
      </c>
    </row>
    <row r="8215" spans="1:10" ht="15.75" thickBot="1" x14ac:dyDescent="0.3">
      <c r="F8215" s="6" t="s">
        <v>2103</v>
      </c>
      <c r="J8215" s="14">
        <v>816995000</v>
      </c>
    </row>
    <row r="8216" spans="1:10" x14ac:dyDescent="0.25">
      <c r="D8216" s="5" t="s">
        <v>9</v>
      </c>
      <c r="E8216" s="5" t="s">
        <v>2139</v>
      </c>
      <c r="J8216" s="7">
        <v>767305000</v>
      </c>
    </row>
    <row r="8217" spans="1:10" x14ac:dyDescent="0.25">
      <c r="D8217" s="5" t="s">
        <v>16</v>
      </c>
      <c r="E8217" s="5" t="s">
        <v>2145</v>
      </c>
      <c r="J8217" s="7">
        <v>49690000</v>
      </c>
    </row>
    <row r="8220" spans="1:10" x14ac:dyDescent="0.25">
      <c r="A8220" s="132" t="s">
        <v>2091</v>
      </c>
      <c r="B8220" s="132"/>
      <c r="C8220" s="132"/>
      <c r="D8220" s="132"/>
      <c r="E8220" s="132"/>
      <c r="F8220" s="132"/>
      <c r="G8220" s="132"/>
      <c r="H8220" s="132"/>
      <c r="I8220" s="132"/>
      <c r="J8220" s="132"/>
    </row>
    <row r="8221" spans="1:10" x14ac:dyDescent="0.25">
      <c r="A8221" s="86" t="s">
        <v>2097</v>
      </c>
      <c r="C8221" s="86" t="s">
        <v>2098</v>
      </c>
      <c r="D8221" s="86" t="s">
        <v>3</v>
      </c>
      <c r="E8221" s="86" t="s">
        <v>2099</v>
      </c>
      <c r="F8221" s="86" t="s">
        <v>1880</v>
      </c>
      <c r="G8221" s="6" t="s">
        <v>2100</v>
      </c>
      <c r="J8221" s="86" t="s">
        <v>8713</v>
      </c>
    </row>
    <row r="8223" spans="1:10" ht="15.75" thickBot="1" x14ac:dyDescent="0.3">
      <c r="G8223" s="13" t="s">
        <v>2103</v>
      </c>
      <c r="J8223" s="14">
        <v>816995000</v>
      </c>
    </row>
    <row r="8224" spans="1:10" ht="20.100000000000001" customHeight="1" x14ac:dyDescent="0.25">
      <c r="A8224" s="6" t="s">
        <v>1232</v>
      </c>
      <c r="B8224" s="6" t="s">
        <v>1233</v>
      </c>
      <c r="J8224" s="10">
        <v>542315983</v>
      </c>
    </row>
    <row r="8225" spans="1:10" ht="20.100000000000001" customHeight="1" x14ac:dyDescent="0.25">
      <c r="A8225" s="6" t="s">
        <v>9</v>
      </c>
      <c r="B8225" s="6" t="s">
        <v>1237</v>
      </c>
      <c r="J8225" s="9">
        <v>155042955</v>
      </c>
    </row>
    <row r="8226" spans="1:10" ht="20.100000000000001" customHeight="1" x14ac:dyDescent="0.25">
      <c r="A8226" s="5" t="s">
        <v>1240</v>
      </c>
      <c r="C8226" s="11" t="s">
        <v>9</v>
      </c>
      <c r="D8226" s="11" t="s">
        <v>10</v>
      </c>
      <c r="E8226" s="11" t="s">
        <v>59</v>
      </c>
      <c r="F8226" s="11" t="s">
        <v>12</v>
      </c>
      <c r="G8226" s="131" t="s">
        <v>7116</v>
      </c>
      <c r="H8226" s="131"/>
      <c r="J8226" s="7">
        <v>145042955</v>
      </c>
    </row>
    <row r="8227" spans="1:10" ht="20.100000000000001" customHeight="1" x14ac:dyDescent="0.25">
      <c r="A8227" s="5" t="s">
        <v>1254</v>
      </c>
      <c r="C8227" s="11" t="s">
        <v>9</v>
      </c>
      <c r="D8227" s="11" t="s">
        <v>10</v>
      </c>
      <c r="E8227" s="11" t="s">
        <v>59</v>
      </c>
      <c r="F8227" s="11" t="s">
        <v>12</v>
      </c>
      <c r="G8227" s="131" t="s">
        <v>7117</v>
      </c>
      <c r="H8227" s="131"/>
      <c r="J8227" s="7">
        <v>10000000</v>
      </c>
    </row>
    <row r="8228" spans="1:10" ht="20.100000000000001" customHeight="1" x14ac:dyDescent="0.25">
      <c r="A8228" s="6" t="s">
        <v>1257</v>
      </c>
      <c r="B8228" s="6" t="s">
        <v>1258</v>
      </c>
      <c r="J8228" s="8">
        <v>1000000</v>
      </c>
    </row>
    <row r="8229" spans="1:10" ht="20.100000000000001" customHeight="1" x14ac:dyDescent="0.25">
      <c r="A8229" s="5" t="s">
        <v>1261</v>
      </c>
      <c r="C8229" s="11" t="s">
        <v>9</v>
      </c>
      <c r="D8229" s="11" t="s">
        <v>10</v>
      </c>
      <c r="E8229" s="11" t="s">
        <v>59</v>
      </c>
      <c r="F8229" s="11" t="s">
        <v>12</v>
      </c>
      <c r="G8229" s="131" t="s">
        <v>13</v>
      </c>
      <c r="H8229" s="131"/>
      <c r="J8229" s="7">
        <v>1000000</v>
      </c>
    </row>
    <row r="8230" spans="1:10" ht="20.100000000000001" customHeight="1" x14ac:dyDescent="0.25">
      <c r="A8230" s="6" t="s">
        <v>1279</v>
      </c>
      <c r="B8230" s="6" t="s">
        <v>1280</v>
      </c>
      <c r="J8230" s="8">
        <v>304094045</v>
      </c>
    </row>
    <row r="8231" spans="1:10" ht="20.100000000000001" customHeight="1" x14ac:dyDescent="0.25">
      <c r="A8231" s="5" t="s">
        <v>1282</v>
      </c>
      <c r="C8231" s="11" t="s">
        <v>9</v>
      </c>
      <c r="D8231" s="11" t="s">
        <v>10</v>
      </c>
      <c r="E8231" s="11" t="s">
        <v>59</v>
      </c>
      <c r="F8231" s="11" t="s">
        <v>12</v>
      </c>
      <c r="G8231" s="131" t="s">
        <v>1283</v>
      </c>
      <c r="H8231" s="131"/>
      <c r="J8231" s="7">
        <v>84509795</v>
      </c>
    </row>
    <row r="8232" spans="1:10" ht="20.100000000000001" customHeight="1" x14ac:dyDescent="0.25">
      <c r="A8232" s="5" t="s">
        <v>1286</v>
      </c>
      <c r="C8232" s="11" t="s">
        <v>9</v>
      </c>
      <c r="D8232" s="11" t="s">
        <v>10</v>
      </c>
      <c r="E8232" s="11" t="s">
        <v>59</v>
      </c>
      <c r="F8232" s="11" t="s">
        <v>12</v>
      </c>
      <c r="G8232" s="131" t="s">
        <v>1287</v>
      </c>
      <c r="H8232" s="131"/>
      <c r="J8232" s="7">
        <v>77769750</v>
      </c>
    </row>
    <row r="8233" spans="1:10" ht="20.100000000000001" customHeight="1" x14ac:dyDescent="0.25">
      <c r="A8233" s="5" t="s">
        <v>1290</v>
      </c>
      <c r="C8233" s="11" t="s">
        <v>16</v>
      </c>
      <c r="D8233" s="11" t="s">
        <v>10</v>
      </c>
      <c r="E8233" s="11" t="s">
        <v>59</v>
      </c>
      <c r="F8233" s="11" t="s">
        <v>12</v>
      </c>
      <c r="G8233" s="131" t="s">
        <v>17</v>
      </c>
      <c r="H8233" s="131"/>
      <c r="J8233" s="7">
        <v>35000000</v>
      </c>
    </row>
    <row r="8234" spans="1:10" ht="20.100000000000001" customHeight="1" x14ac:dyDescent="0.25">
      <c r="A8234" s="5" t="s">
        <v>1293</v>
      </c>
      <c r="C8234" s="11" t="s">
        <v>9</v>
      </c>
      <c r="D8234" s="11" t="s">
        <v>10</v>
      </c>
      <c r="E8234" s="11" t="s">
        <v>59</v>
      </c>
      <c r="F8234" s="11" t="s">
        <v>12</v>
      </c>
      <c r="G8234" s="131" t="s">
        <v>18</v>
      </c>
      <c r="H8234" s="131"/>
      <c r="J8234" s="7">
        <v>32000000</v>
      </c>
    </row>
    <row r="8235" spans="1:10" ht="20.100000000000001" customHeight="1" x14ac:dyDescent="0.25">
      <c r="A8235" s="5" t="s">
        <v>1296</v>
      </c>
      <c r="C8235" s="11" t="s">
        <v>9</v>
      </c>
      <c r="D8235" s="11" t="s">
        <v>10</v>
      </c>
      <c r="E8235" s="11" t="s">
        <v>59</v>
      </c>
      <c r="F8235" s="11" t="s">
        <v>12</v>
      </c>
      <c r="G8235" s="131" t="s">
        <v>19</v>
      </c>
      <c r="H8235" s="131"/>
      <c r="J8235" s="7">
        <v>74814500</v>
      </c>
    </row>
    <row r="8236" spans="1:10" ht="20.100000000000001" customHeight="1" x14ac:dyDescent="0.25">
      <c r="A8236" s="6" t="s">
        <v>1299</v>
      </c>
      <c r="B8236" s="6" t="s">
        <v>1300</v>
      </c>
      <c r="J8236" s="10">
        <v>41450858</v>
      </c>
    </row>
    <row r="8237" spans="1:10" ht="20.100000000000001" customHeight="1" x14ac:dyDescent="0.25">
      <c r="A8237" s="6" t="s">
        <v>1303</v>
      </c>
      <c r="B8237" s="6" t="s">
        <v>7118</v>
      </c>
      <c r="J8237" s="9">
        <v>39325173</v>
      </c>
    </row>
    <row r="8238" spans="1:10" ht="20.100000000000001" customHeight="1" x14ac:dyDescent="0.25">
      <c r="A8238" s="5" t="s">
        <v>1303</v>
      </c>
      <c r="C8238" s="11" t="s">
        <v>9</v>
      </c>
      <c r="D8238" s="11" t="s">
        <v>20</v>
      </c>
      <c r="E8238" s="11" t="s">
        <v>59</v>
      </c>
      <c r="F8238" s="11" t="s">
        <v>1881</v>
      </c>
      <c r="G8238" s="131" t="s">
        <v>21</v>
      </c>
      <c r="H8238" s="131"/>
      <c r="J8238" s="7">
        <v>39325173</v>
      </c>
    </row>
    <row r="8239" spans="1:10" ht="60" customHeight="1" x14ac:dyDescent="0.25">
      <c r="G8239" s="131" t="s">
        <v>4797</v>
      </c>
      <c r="H8239" s="131"/>
    </row>
    <row r="8240" spans="1:10" ht="20.100000000000001" customHeight="1" x14ac:dyDescent="0.25">
      <c r="G8240" s="131" t="s">
        <v>2101</v>
      </c>
      <c r="H8240" s="131"/>
    </row>
    <row r="8241" spans="1:10" ht="20.100000000000001" customHeight="1" x14ac:dyDescent="0.25">
      <c r="A8241" s="6" t="s">
        <v>1316</v>
      </c>
      <c r="B8241" s="6" t="s">
        <v>7122</v>
      </c>
      <c r="J8241" s="8">
        <v>2125685</v>
      </c>
    </row>
    <row r="8242" spans="1:10" ht="20.100000000000001" customHeight="1" x14ac:dyDescent="0.25">
      <c r="A8242" s="5" t="s">
        <v>1316</v>
      </c>
      <c r="C8242" s="11" t="s">
        <v>9</v>
      </c>
      <c r="D8242" s="11" t="s">
        <v>20</v>
      </c>
      <c r="E8242" s="11" t="s">
        <v>59</v>
      </c>
      <c r="F8242" s="11" t="s">
        <v>1881</v>
      </c>
      <c r="G8242" s="131" t="s">
        <v>23</v>
      </c>
      <c r="H8242" s="131"/>
      <c r="J8242" s="7">
        <v>2125685</v>
      </c>
    </row>
    <row r="8243" spans="1:10" ht="30" customHeight="1" x14ac:dyDescent="0.25">
      <c r="G8243" s="131" t="s">
        <v>4798</v>
      </c>
      <c r="H8243" s="131"/>
    </row>
    <row r="8244" spans="1:10" ht="20.100000000000001" customHeight="1" x14ac:dyDescent="0.25">
      <c r="G8244" s="131" t="s">
        <v>2102</v>
      </c>
      <c r="H8244" s="131"/>
    </row>
    <row r="8245" spans="1:10" ht="20.100000000000001" customHeight="1" x14ac:dyDescent="0.25">
      <c r="A8245" s="6" t="s">
        <v>1319</v>
      </c>
      <c r="B8245" s="6" t="s">
        <v>1320</v>
      </c>
      <c r="J8245" s="10">
        <v>40728125</v>
      </c>
    </row>
    <row r="8246" spans="1:10" ht="20.100000000000001" customHeight="1" x14ac:dyDescent="0.25">
      <c r="A8246" s="6" t="s">
        <v>1322</v>
      </c>
      <c r="B8246" s="6" t="s">
        <v>7123</v>
      </c>
      <c r="J8246" s="9">
        <v>21596960</v>
      </c>
    </row>
    <row r="8247" spans="1:10" ht="20.100000000000001" customHeight="1" x14ac:dyDescent="0.25">
      <c r="A8247" s="5" t="s">
        <v>1322</v>
      </c>
      <c r="C8247" s="11" t="s">
        <v>9</v>
      </c>
      <c r="D8247" s="11" t="s">
        <v>20</v>
      </c>
      <c r="E8247" s="11" t="s">
        <v>59</v>
      </c>
      <c r="F8247" s="11" t="s">
        <v>1881</v>
      </c>
      <c r="G8247" s="131" t="s">
        <v>21</v>
      </c>
      <c r="H8247" s="131"/>
      <c r="J8247" s="7">
        <v>21596960</v>
      </c>
    </row>
    <row r="8248" spans="1:10" ht="60" customHeight="1" x14ac:dyDescent="0.25">
      <c r="G8248" s="131" t="s">
        <v>4799</v>
      </c>
      <c r="H8248" s="131"/>
    </row>
    <row r="8249" spans="1:10" ht="20.100000000000001" customHeight="1" x14ac:dyDescent="0.25">
      <c r="G8249" s="131" t="s">
        <v>2101</v>
      </c>
      <c r="H8249" s="131"/>
    </row>
    <row r="8250" spans="1:10" ht="20.100000000000001" customHeight="1" x14ac:dyDescent="0.25">
      <c r="A8250" s="6" t="s">
        <v>1324</v>
      </c>
      <c r="B8250" s="6" t="s">
        <v>7124</v>
      </c>
      <c r="J8250" s="8">
        <v>6377055</v>
      </c>
    </row>
    <row r="8251" spans="1:10" ht="20.100000000000001" customHeight="1" x14ac:dyDescent="0.25">
      <c r="A8251" s="5" t="s">
        <v>1324</v>
      </c>
      <c r="C8251" s="11" t="s">
        <v>9</v>
      </c>
      <c r="D8251" s="11" t="s">
        <v>20</v>
      </c>
      <c r="E8251" s="11" t="s">
        <v>59</v>
      </c>
      <c r="F8251" s="11" t="s">
        <v>1881</v>
      </c>
      <c r="G8251" s="131" t="s">
        <v>21</v>
      </c>
      <c r="H8251" s="131"/>
      <c r="J8251" s="7">
        <v>6377055</v>
      </c>
    </row>
    <row r="8252" spans="1:10" ht="45" customHeight="1" x14ac:dyDescent="0.25">
      <c r="G8252" s="131" t="s">
        <v>4800</v>
      </c>
      <c r="H8252" s="131"/>
    </row>
    <row r="8253" spans="1:10" ht="20.100000000000001" customHeight="1" x14ac:dyDescent="0.25">
      <c r="G8253" s="131" t="s">
        <v>2101</v>
      </c>
      <c r="H8253" s="131"/>
    </row>
    <row r="8254" spans="1:10" ht="20.100000000000001" customHeight="1" x14ac:dyDescent="0.25">
      <c r="A8254" s="6" t="s">
        <v>1326</v>
      </c>
      <c r="B8254" s="6" t="s">
        <v>7125</v>
      </c>
      <c r="J8254" s="8">
        <v>12754110</v>
      </c>
    </row>
    <row r="8255" spans="1:10" ht="20.100000000000001" customHeight="1" x14ac:dyDescent="0.25">
      <c r="A8255" s="5" t="s">
        <v>1326</v>
      </c>
      <c r="C8255" s="11" t="s">
        <v>9</v>
      </c>
      <c r="D8255" s="11" t="s">
        <v>20</v>
      </c>
      <c r="E8255" s="11" t="s">
        <v>59</v>
      </c>
      <c r="F8255" s="11" t="s">
        <v>1881</v>
      </c>
      <c r="G8255" s="131" t="s">
        <v>21</v>
      </c>
      <c r="H8255" s="131"/>
      <c r="J8255" s="7">
        <v>12754110</v>
      </c>
    </row>
    <row r="8256" spans="1:10" ht="45" customHeight="1" x14ac:dyDescent="0.25">
      <c r="G8256" s="131" t="s">
        <v>4801</v>
      </c>
      <c r="H8256" s="131"/>
    </row>
    <row r="8257" spans="1:10" ht="20.100000000000001" customHeight="1" x14ac:dyDescent="0.25">
      <c r="G8257" s="131" t="s">
        <v>2101</v>
      </c>
      <c r="H8257" s="131"/>
    </row>
    <row r="8258" spans="1:10" ht="20.100000000000001" customHeight="1" x14ac:dyDescent="0.25">
      <c r="A8258" s="6" t="s">
        <v>1344</v>
      </c>
      <c r="B8258" s="6" t="s">
        <v>1345</v>
      </c>
      <c r="J8258" s="10">
        <v>185328986</v>
      </c>
    </row>
    <row r="8259" spans="1:10" ht="20.100000000000001" customHeight="1" x14ac:dyDescent="0.25">
      <c r="A8259" s="6" t="s">
        <v>1231</v>
      </c>
      <c r="B8259" s="6" t="s">
        <v>3252</v>
      </c>
      <c r="J8259" s="9">
        <v>83657333</v>
      </c>
    </row>
    <row r="8260" spans="1:10" ht="20.100000000000001" customHeight="1" x14ac:dyDescent="0.25">
      <c r="A8260" s="5" t="s">
        <v>1349</v>
      </c>
      <c r="C8260" s="11" t="s">
        <v>9</v>
      </c>
      <c r="D8260" s="11" t="s">
        <v>11</v>
      </c>
      <c r="E8260" s="11" t="s">
        <v>59</v>
      </c>
      <c r="F8260" s="11" t="s">
        <v>12</v>
      </c>
      <c r="G8260" s="131" t="s">
        <v>30</v>
      </c>
      <c r="H8260" s="131"/>
      <c r="J8260" s="7">
        <v>67107360</v>
      </c>
    </row>
    <row r="8261" spans="1:10" ht="20.100000000000001" customHeight="1" x14ac:dyDescent="0.25">
      <c r="A8261" s="5" t="s">
        <v>1353</v>
      </c>
      <c r="C8261" s="11" t="s">
        <v>9</v>
      </c>
      <c r="D8261" s="11" t="s">
        <v>11</v>
      </c>
      <c r="E8261" s="11" t="s">
        <v>59</v>
      </c>
      <c r="F8261" s="11" t="s">
        <v>12</v>
      </c>
      <c r="G8261" s="131" t="s">
        <v>1354</v>
      </c>
      <c r="H8261" s="131"/>
      <c r="J8261" s="7">
        <v>14245253</v>
      </c>
    </row>
    <row r="8262" spans="1:10" ht="20.100000000000001" customHeight="1" x14ac:dyDescent="0.25">
      <c r="A8262" s="5" t="s">
        <v>1356</v>
      </c>
      <c r="C8262" s="11" t="s">
        <v>9</v>
      </c>
      <c r="D8262" s="11" t="s">
        <v>11</v>
      </c>
      <c r="E8262" s="11" t="s">
        <v>59</v>
      </c>
      <c r="F8262" s="11" t="s">
        <v>12</v>
      </c>
      <c r="G8262" s="131" t="s">
        <v>7126</v>
      </c>
      <c r="H8262" s="131"/>
      <c r="J8262" s="7">
        <v>2304720</v>
      </c>
    </row>
    <row r="8263" spans="1:10" ht="20.100000000000001" customHeight="1" x14ac:dyDescent="0.25">
      <c r="A8263" s="6" t="s">
        <v>1239</v>
      </c>
      <c r="B8263" s="6" t="s">
        <v>1360</v>
      </c>
      <c r="J8263" s="8">
        <v>13655053</v>
      </c>
    </row>
    <row r="8264" spans="1:10" ht="20.100000000000001" customHeight="1" x14ac:dyDescent="0.25">
      <c r="A8264" s="5" t="s">
        <v>1361</v>
      </c>
      <c r="C8264" s="11" t="s">
        <v>9</v>
      </c>
      <c r="D8264" s="11" t="s">
        <v>11</v>
      </c>
      <c r="E8264" s="11" t="s">
        <v>59</v>
      </c>
      <c r="F8264" s="11" t="s">
        <v>12</v>
      </c>
      <c r="G8264" s="131" t="s">
        <v>7127</v>
      </c>
      <c r="H8264" s="131"/>
      <c r="J8264" s="7">
        <v>926890</v>
      </c>
    </row>
    <row r="8265" spans="1:10" ht="20.100000000000001" customHeight="1" x14ac:dyDescent="0.25">
      <c r="A8265" s="5" t="s">
        <v>1364</v>
      </c>
      <c r="C8265" s="11" t="s">
        <v>9</v>
      </c>
      <c r="D8265" s="11" t="s">
        <v>11</v>
      </c>
      <c r="E8265" s="11" t="s">
        <v>59</v>
      </c>
      <c r="F8265" s="11" t="s">
        <v>12</v>
      </c>
      <c r="G8265" s="131" t="s">
        <v>1365</v>
      </c>
      <c r="H8265" s="131"/>
      <c r="J8265" s="7">
        <v>5422536</v>
      </c>
    </row>
    <row r="8266" spans="1:10" ht="20.100000000000001" customHeight="1" x14ac:dyDescent="0.25">
      <c r="A8266" s="5" t="s">
        <v>1369</v>
      </c>
      <c r="C8266" s="11" t="s">
        <v>9</v>
      </c>
      <c r="D8266" s="11" t="s">
        <v>11</v>
      </c>
      <c r="E8266" s="11" t="s">
        <v>59</v>
      </c>
      <c r="F8266" s="11" t="s">
        <v>12</v>
      </c>
      <c r="G8266" s="131" t="s">
        <v>34</v>
      </c>
      <c r="H8266" s="131"/>
      <c r="J8266" s="7">
        <v>7305627</v>
      </c>
    </row>
    <row r="8267" spans="1:10" ht="20.100000000000001" customHeight="1" x14ac:dyDescent="0.25">
      <c r="A8267" s="6" t="s">
        <v>1249</v>
      </c>
      <c r="B8267" s="6" t="s">
        <v>1373</v>
      </c>
      <c r="J8267" s="8">
        <v>1600000</v>
      </c>
    </row>
    <row r="8268" spans="1:10" ht="20.100000000000001" customHeight="1" x14ac:dyDescent="0.25">
      <c r="A8268" s="5" t="s">
        <v>1376</v>
      </c>
      <c r="C8268" s="11" t="s">
        <v>9</v>
      </c>
      <c r="D8268" s="11" t="s">
        <v>11</v>
      </c>
      <c r="E8268" s="11" t="s">
        <v>59</v>
      </c>
      <c r="F8268" s="11" t="s">
        <v>12</v>
      </c>
      <c r="G8268" s="131" t="s">
        <v>3480</v>
      </c>
      <c r="H8268" s="131"/>
      <c r="J8268" s="7">
        <v>500000</v>
      </c>
    </row>
    <row r="8269" spans="1:10" ht="20.100000000000001" customHeight="1" x14ac:dyDescent="0.25">
      <c r="A8269" s="5" t="s">
        <v>1378</v>
      </c>
      <c r="C8269" s="11" t="s">
        <v>9</v>
      </c>
      <c r="D8269" s="11" t="s">
        <v>11</v>
      </c>
      <c r="E8269" s="11" t="s">
        <v>59</v>
      </c>
      <c r="F8269" s="11" t="s">
        <v>12</v>
      </c>
      <c r="G8269" s="131" t="s">
        <v>106</v>
      </c>
      <c r="H8269" s="131"/>
      <c r="J8269" s="7">
        <v>1000000</v>
      </c>
    </row>
    <row r="8270" spans="1:10" ht="20.100000000000001" customHeight="1" x14ac:dyDescent="0.25">
      <c r="A8270" s="5" t="s">
        <v>1380</v>
      </c>
      <c r="C8270" s="11" t="s">
        <v>9</v>
      </c>
      <c r="D8270" s="11" t="s">
        <v>11</v>
      </c>
      <c r="E8270" s="11" t="s">
        <v>59</v>
      </c>
      <c r="F8270" s="11" t="s">
        <v>12</v>
      </c>
      <c r="G8270" s="131" t="s">
        <v>1381</v>
      </c>
      <c r="H8270" s="131"/>
      <c r="J8270" s="7">
        <v>100000</v>
      </c>
    </row>
    <row r="8271" spans="1:10" ht="20.100000000000001" customHeight="1" x14ac:dyDescent="0.25">
      <c r="A8271" s="6" t="s">
        <v>1393</v>
      </c>
      <c r="B8271" s="6" t="s">
        <v>1394</v>
      </c>
      <c r="J8271" s="8">
        <v>57014400</v>
      </c>
    </row>
    <row r="8272" spans="1:10" ht="20.100000000000001" customHeight="1" x14ac:dyDescent="0.25">
      <c r="A8272" s="5" t="s">
        <v>1402</v>
      </c>
      <c r="C8272" s="11" t="s">
        <v>9</v>
      </c>
      <c r="D8272" s="11" t="s">
        <v>11</v>
      </c>
      <c r="E8272" s="11" t="s">
        <v>59</v>
      </c>
      <c r="F8272" s="11" t="s">
        <v>12</v>
      </c>
      <c r="G8272" s="131" t="s">
        <v>1403</v>
      </c>
      <c r="H8272" s="131"/>
      <c r="J8272" s="7">
        <v>1500000</v>
      </c>
    </row>
    <row r="8273" spans="1:10" ht="45" customHeight="1" x14ac:dyDescent="0.25">
      <c r="G8273" s="131" t="s">
        <v>6066</v>
      </c>
      <c r="H8273" s="131"/>
    </row>
    <row r="8274" spans="1:10" ht="20.100000000000001" customHeight="1" x14ac:dyDescent="0.25">
      <c r="A8274" s="5" t="s">
        <v>1405</v>
      </c>
      <c r="C8274" s="11" t="s">
        <v>9</v>
      </c>
      <c r="D8274" s="11" t="s">
        <v>11</v>
      </c>
      <c r="E8274" s="11" t="s">
        <v>59</v>
      </c>
      <c r="F8274" s="11" t="s">
        <v>12</v>
      </c>
      <c r="G8274" s="131" t="s">
        <v>1406</v>
      </c>
      <c r="H8274" s="131"/>
      <c r="J8274" s="7">
        <v>1500000</v>
      </c>
    </row>
    <row r="8275" spans="1:10" ht="60" customHeight="1" x14ac:dyDescent="0.25">
      <c r="G8275" s="131" t="s">
        <v>6067</v>
      </c>
      <c r="H8275" s="131"/>
    </row>
    <row r="8276" spans="1:10" ht="20.100000000000001" customHeight="1" x14ac:dyDescent="0.25">
      <c r="A8276" s="5" t="s">
        <v>1408</v>
      </c>
      <c r="C8276" s="11" t="s">
        <v>9</v>
      </c>
      <c r="D8276" s="11" t="s">
        <v>11</v>
      </c>
      <c r="E8276" s="11" t="s">
        <v>59</v>
      </c>
      <c r="F8276" s="11" t="s">
        <v>12</v>
      </c>
      <c r="G8276" s="131" t="s">
        <v>1409</v>
      </c>
      <c r="H8276" s="131"/>
      <c r="J8276" s="7">
        <v>11174400</v>
      </c>
    </row>
    <row r="8277" spans="1:10" ht="60" customHeight="1" x14ac:dyDescent="0.25">
      <c r="G8277" s="131" t="s">
        <v>6068</v>
      </c>
      <c r="H8277" s="131"/>
    </row>
    <row r="8278" spans="1:10" ht="20.100000000000001" customHeight="1" x14ac:dyDescent="0.25">
      <c r="A8278" s="5" t="s">
        <v>1411</v>
      </c>
      <c r="C8278" s="11" t="s">
        <v>9</v>
      </c>
      <c r="D8278" s="11" t="s">
        <v>11</v>
      </c>
      <c r="E8278" s="11" t="s">
        <v>59</v>
      </c>
      <c r="F8278" s="11" t="s">
        <v>12</v>
      </c>
      <c r="G8278" s="131" t="s">
        <v>3478</v>
      </c>
      <c r="H8278" s="131"/>
      <c r="J8278" s="7">
        <v>42780000</v>
      </c>
    </row>
    <row r="8279" spans="1:10" ht="60" customHeight="1" x14ac:dyDescent="0.25">
      <c r="G8279" s="131" t="s">
        <v>4612</v>
      </c>
      <c r="H8279" s="131"/>
    </row>
    <row r="8280" spans="1:10" ht="20.100000000000001" customHeight="1" x14ac:dyDescent="0.25">
      <c r="A8280" s="5" t="s">
        <v>1413</v>
      </c>
      <c r="C8280" s="11" t="s">
        <v>9</v>
      </c>
      <c r="D8280" s="11" t="s">
        <v>11</v>
      </c>
      <c r="E8280" s="11" t="s">
        <v>59</v>
      </c>
      <c r="F8280" s="11" t="s">
        <v>12</v>
      </c>
      <c r="G8280" s="131" t="s">
        <v>1414</v>
      </c>
      <c r="H8280" s="131"/>
      <c r="J8280" s="7">
        <v>60000</v>
      </c>
    </row>
    <row r="8281" spans="1:10" ht="45" customHeight="1" x14ac:dyDescent="0.25">
      <c r="G8281" s="131" t="s">
        <v>6069</v>
      </c>
      <c r="H8281" s="131"/>
    </row>
    <row r="8282" spans="1:10" ht="20.100000000000001" customHeight="1" x14ac:dyDescent="0.25">
      <c r="A8282" s="6" t="s">
        <v>1416</v>
      </c>
      <c r="B8282" s="6" t="s">
        <v>1417</v>
      </c>
      <c r="J8282" s="8">
        <v>5125000</v>
      </c>
    </row>
    <row r="8283" spans="1:10" ht="20.100000000000001" customHeight="1" x14ac:dyDescent="0.25">
      <c r="A8283" s="5" t="s">
        <v>1419</v>
      </c>
      <c r="C8283" s="11" t="s">
        <v>9</v>
      </c>
      <c r="D8283" s="11" t="s">
        <v>11</v>
      </c>
      <c r="E8283" s="11" t="s">
        <v>59</v>
      </c>
      <c r="F8283" s="11" t="s">
        <v>12</v>
      </c>
      <c r="G8283" s="131" t="s">
        <v>1420</v>
      </c>
      <c r="H8283" s="131"/>
      <c r="J8283" s="7">
        <v>25000</v>
      </c>
    </row>
    <row r="8284" spans="1:10" ht="20.100000000000001" customHeight="1" x14ac:dyDescent="0.25">
      <c r="A8284" s="5" t="s">
        <v>1422</v>
      </c>
      <c r="C8284" s="11" t="s">
        <v>9</v>
      </c>
      <c r="D8284" s="11" t="s">
        <v>11</v>
      </c>
      <c r="E8284" s="11" t="s">
        <v>59</v>
      </c>
      <c r="F8284" s="11" t="s">
        <v>12</v>
      </c>
      <c r="G8284" s="131" t="s">
        <v>1423</v>
      </c>
      <c r="H8284" s="131"/>
      <c r="J8284" s="7">
        <v>600000</v>
      </c>
    </row>
    <row r="8285" spans="1:10" ht="20.100000000000001" customHeight="1" x14ac:dyDescent="0.25">
      <c r="A8285" s="5" t="s">
        <v>1424</v>
      </c>
      <c r="C8285" s="11" t="s">
        <v>9</v>
      </c>
      <c r="D8285" s="11" t="s">
        <v>11</v>
      </c>
      <c r="E8285" s="11" t="s">
        <v>59</v>
      </c>
      <c r="F8285" s="11" t="s">
        <v>12</v>
      </c>
      <c r="G8285" s="131" t="s">
        <v>38</v>
      </c>
      <c r="H8285" s="131"/>
      <c r="J8285" s="7">
        <v>2000000</v>
      </c>
    </row>
    <row r="8286" spans="1:10" ht="20.100000000000001" customHeight="1" x14ac:dyDescent="0.25">
      <c r="A8286" s="5" t="s">
        <v>1426</v>
      </c>
      <c r="C8286" s="11" t="s">
        <v>9</v>
      </c>
      <c r="D8286" s="11" t="s">
        <v>11</v>
      </c>
      <c r="E8286" s="11" t="s">
        <v>59</v>
      </c>
      <c r="F8286" s="11" t="s">
        <v>12</v>
      </c>
      <c r="G8286" s="131" t="s">
        <v>1427</v>
      </c>
      <c r="H8286" s="131"/>
      <c r="J8286" s="7">
        <v>2500000</v>
      </c>
    </row>
    <row r="8287" spans="1:10" ht="20.100000000000001" customHeight="1" x14ac:dyDescent="0.25">
      <c r="A8287" s="6" t="s">
        <v>1429</v>
      </c>
      <c r="B8287" s="6" t="s">
        <v>1430</v>
      </c>
      <c r="J8287" s="8">
        <v>9000000</v>
      </c>
    </row>
    <row r="8288" spans="1:10" ht="20.100000000000001" customHeight="1" x14ac:dyDescent="0.25">
      <c r="A8288" s="5" t="s">
        <v>1432</v>
      </c>
      <c r="C8288" s="11" t="s">
        <v>9</v>
      </c>
      <c r="D8288" s="11" t="s">
        <v>11</v>
      </c>
      <c r="E8288" s="11" t="s">
        <v>59</v>
      </c>
      <c r="F8288" s="11" t="s">
        <v>12</v>
      </c>
      <c r="G8288" s="131" t="s">
        <v>7130</v>
      </c>
      <c r="H8288" s="131"/>
      <c r="J8288" s="7">
        <v>9000000</v>
      </c>
    </row>
    <row r="8289" spans="1:10" ht="20.100000000000001" customHeight="1" x14ac:dyDescent="0.25">
      <c r="A8289" s="6" t="s">
        <v>1439</v>
      </c>
      <c r="B8289" s="6" t="s">
        <v>1440</v>
      </c>
      <c r="J8289" s="8">
        <v>1500000</v>
      </c>
    </row>
    <row r="8290" spans="1:10" ht="20.100000000000001" customHeight="1" x14ac:dyDescent="0.25">
      <c r="A8290" s="5" t="s">
        <v>1441</v>
      </c>
      <c r="C8290" s="11" t="s">
        <v>9</v>
      </c>
      <c r="D8290" s="11" t="s">
        <v>11</v>
      </c>
      <c r="E8290" s="11" t="s">
        <v>59</v>
      </c>
      <c r="F8290" s="11" t="s">
        <v>12</v>
      </c>
      <c r="G8290" s="131" t="s">
        <v>1442</v>
      </c>
      <c r="H8290" s="131"/>
      <c r="J8290" s="7">
        <v>1500000</v>
      </c>
    </row>
    <row r="8291" spans="1:10" ht="90" customHeight="1" x14ac:dyDescent="0.25">
      <c r="G8291" s="131" t="s">
        <v>7285</v>
      </c>
      <c r="H8291" s="131"/>
    </row>
    <row r="8292" spans="1:10" ht="20.100000000000001" customHeight="1" x14ac:dyDescent="0.25">
      <c r="A8292" s="6" t="s">
        <v>1449</v>
      </c>
      <c r="B8292" s="6" t="s">
        <v>1450</v>
      </c>
      <c r="J8292" s="8">
        <v>11137200</v>
      </c>
    </row>
    <row r="8293" spans="1:10" ht="20.100000000000001" customHeight="1" x14ac:dyDescent="0.25">
      <c r="A8293" s="5" t="s">
        <v>1453</v>
      </c>
      <c r="C8293" s="11" t="s">
        <v>9</v>
      </c>
      <c r="D8293" s="11" t="s">
        <v>11</v>
      </c>
      <c r="E8293" s="11" t="s">
        <v>59</v>
      </c>
      <c r="F8293" s="11" t="s">
        <v>12</v>
      </c>
      <c r="G8293" s="131" t="s">
        <v>39</v>
      </c>
      <c r="H8293" s="131"/>
      <c r="J8293" s="7">
        <v>1000000</v>
      </c>
    </row>
    <row r="8294" spans="1:10" ht="20.100000000000001" customHeight="1" x14ac:dyDescent="0.25">
      <c r="A8294" s="5" t="s">
        <v>1463</v>
      </c>
      <c r="C8294" s="11" t="s">
        <v>9</v>
      </c>
      <c r="D8294" s="11" t="s">
        <v>11</v>
      </c>
      <c r="E8294" s="11" t="s">
        <v>59</v>
      </c>
      <c r="F8294" s="11" t="s">
        <v>12</v>
      </c>
      <c r="G8294" s="131" t="s">
        <v>1464</v>
      </c>
      <c r="H8294" s="131"/>
      <c r="J8294" s="7">
        <v>600000</v>
      </c>
    </row>
    <row r="8295" spans="1:10" ht="20.100000000000001" customHeight="1" x14ac:dyDescent="0.25">
      <c r="A8295" s="5" t="s">
        <v>1466</v>
      </c>
      <c r="C8295" s="11" t="s">
        <v>9</v>
      </c>
      <c r="D8295" s="11" t="s">
        <v>11</v>
      </c>
      <c r="E8295" s="11" t="s">
        <v>59</v>
      </c>
      <c r="F8295" s="11" t="s">
        <v>12</v>
      </c>
      <c r="G8295" s="131" t="s">
        <v>1467</v>
      </c>
      <c r="H8295" s="131"/>
      <c r="J8295" s="7">
        <v>800000</v>
      </c>
    </row>
    <row r="8296" spans="1:10" ht="30" customHeight="1" x14ac:dyDescent="0.25">
      <c r="A8296" s="5" t="s">
        <v>1469</v>
      </c>
      <c r="C8296" s="11" t="s">
        <v>9</v>
      </c>
      <c r="D8296" s="11" t="s">
        <v>11</v>
      </c>
      <c r="E8296" s="11" t="s">
        <v>59</v>
      </c>
      <c r="F8296" s="11" t="s">
        <v>12</v>
      </c>
      <c r="G8296" s="131" t="s">
        <v>7132</v>
      </c>
      <c r="H8296" s="131"/>
      <c r="J8296" s="7">
        <v>1250000</v>
      </c>
    </row>
    <row r="8297" spans="1:10" ht="30" customHeight="1" x14ac:dyDescent="0.25">
      <c r="A8297" s="5" t="s">
        <v>1471</v>
      </c>
      <c r="C8297" s="11" t="s">
        <v>9</v>
      </c>
      <c r="D8297" s="11" t="s">
        <v>11</v>
      </c>
      <c r="E8297" s="11" t="s">
        <v>59</v>
      </c>
      <c r="F8297" s="11" t="s">
        <v>12</v>
      </c>
      <c r="G8297" s="131" t="s">
        <v>7133</v>
      </c>
      <c r="H8297" s="131"/>
      <c r="J8297" s="7">
        <v>7287200</v>
      </c>
    </row>
    <row r="8298" spans="1:10" ht="20.100000000000001" customHeight="1" x14ac:dyDescent="0.25">
      <c r="A8298" s="5" t="s">
        <v>1473</v>
      </c>
      <c r="C8298" s="11" t="s">
        <v>9</v>
      </c>
      <c r="D8298" s="11" t="s">
        <v>11</v>
      </c>
      <c r="E8298" s="11" t="s">
        <v>59</v>
      </c>
      <c r="F8298" s="11" t="s">
        <v>12</v>
      </c>
      <c r="G8298" s="131" t="s">
        <v>1474</v>
      </c>
      <c r="H8298" s="131"/>
      <c r="J8298" s="7">
        <v>200000</v>
      </c>
    </row>
    <row r="8299" spans="1:10" ht="20.100000000000001" customHeight="1" x14ac:dyDescent="0.25">
      <c r="A8299" s="6" t="s">
        <v>1476</v>
      </c>
      <c r="B8299" s="6" t="s">
        <v>1477</v>
      </c>
      <c r="J8299" s="8">
        <v>150000</v>
      </c>
    </row>
    <row r="8300" spans="1:10" ht="20.100000000000001" customHeight="1" x14ac:dyDescent="0.25">
      <c r="A8300" s="5" t="s">
        <v>1488</v>
      </c>
      <c r="C8300" s="11" t="s">
        <v>9</v>
      </c>
      <c r="D8300" s="11" t="s">
        <v>41</v>
      </c>
      <c r="E8300" s="11" t="s">
        <v>59</v>
      </c>
      <c r="F8300" s="11" t="s">
        <v>12</v>
      </c>
      <c r="G8300" s="131" t="s">
        <v>42</v>
      </c>
      <c r="H8300" s="131"/>
      <c r="J8300" s="7">
        <v>150000</v>
      </c>
    </row>
    <row r="8301" spans="1:10" ht="30" customHeight="1" x14ac:dyDescent="0.25">
      <c r="G8301" s="131" t="s">
        <v>6071</v>
      </c>
      <c r="H8301" s="131"/>
    </row>
    <row r="8302" spans="1:10" ht="20.100000000000001" customHeight="1" x14ac:dyDescent="0.25">
      <c r="A8302" s="6" t="s">
        <v>1490</v>
      </c>
      <c r="B8302" s="6" t="s">
        <v>1491</v>
      </c>
      <c r="J8302" s="8">
        <v>2490000</v>
      </c>
    </row>
    <row r="8303" spans="1:10" ht="20.100000000000001" customHeight="1" x14ac:dyDescent="0.25">
      <c r="A8303" s="5" t="s">
        <v>1503</v>
      </c>
      <c r="C8303" s="11" t="s">
        <v>9</v>
      </c>
      <c r="D8303" s="11" t="s">
        <v>11</v>
      </c>
      <c r="E8303" s="11" t="s">
        <v>59</v>
      </c>
      <c r="F8303" s="11" t="s">
        <v>12</v>
      </c>
      <c r="G8303" s="131" t="s">
        <v>44</v>
      </c>
      <c r="H8303" s="131"/>
      <c r="J8303" s="7">
        <v>1500000</v>
      </c>
    </row>
    <row r="8304" spans="1:10" ht="20.100000000000001" customHeight="1" x14ac:dyDescent="0.25">
      <c r="A8304" s="5" t="s">
        <v>1506</v>
      </c>
      <c r="C8304" s="11" t="s">
        <v>9</v>
      </c>
      <c r="D8304" s="11" t="s">
        <v>11</v>
      </c>
      <c r="E8304" s="11" t="s">
        <v>59</v>
      </c>
      <c r="F8304" s="11" t="s">
        <v>12</v>
      </c>
      <c r="G8304" s="131" t="s">
        <v>403</v>
      </c>
      <c r="H8304" s="131"/>
      <c r="J8304" s="7">
        <v>990000</v>
      </c>
    </row>
    <row r="8305" spans="1:10" ht="30" customHeight="1" x14ac:dyDescent="0.25">
      <c r="G8305" s="131" t="s">
        <v>6072</v>
      </c>
      <c r="H8305" s="131"/>
    </row>
    <row r="8306" spans="1:10" ht="20.100000000000001" customHeight="1" x14ac:dyDescent="0.25">
      <c r="A8306" s="6" t="s">
        <v>1508</v>
      </c>
      <c r="B8306" s="6" t="s">
        <v>1509</v>
      </c>
      <c r="J8306" s="10">
        <v>6331393</v>
      </c>
    </row>
    <row r="8307" spans="1:10" ht="20.100000000000001" customHeight="1" x14ac:dyDescent="0.25">
      <c r="A8307" s="6" t="s">
        <v>1256</v>
      </c>
      <c r="B8307" s="6" t="s">
        <v>1511</v>
      </c>
      <c r="J8307" s="9">
        <v>2627428</v>
      </c>
    </row>
    <row r="8308" spans="1:10" ht="20.100000000000001" customHeight="1" x14ac:dyDescent="0.25">
      <c r="A8308" s="5" t="s">
        <v>1513</v>
      </c>
      <c r="C8308" s="11" t="s">
        <v>9</v>
      </c>
      <c r="D8308" s="11" t="s">
        <v>11</v>
      </c>
      <c r="E8308" s="11" t="s">
        <v>59</v>
      </c>
      <c r="F8308" s="11" t="s">
        <v>12</v>
      </c>
      <c r="G8308" s="131" t="s">
        <v>45</v>
      </c>
      <c r="H8308" s="131"/>
      <c r="J8308" s="7">
        <v>836604</v>
      </c>
    </row>
    <row r="8309" spans="1:10" ht="20.100000000000001" customHeight="1" x14ac:dyDescent="0.25">
      <c r="A8309" s="5" t="s">
        <v>1514</v>
      </c>
      <c r="C8309" s="11" t="s">
        <v>9</v>
      </c>
      <c r="D8309" s="11" t="s">
        <v>11</v>
      </c>
      <c r="E8309" s="11" t="s">
        <v>59</v>
      </c>
      <c r="F8309" s="11" t="s">
        <v>12</v>
      </c>
      <c r="G8309" s="131" t="s">
        <v>1515</v>
      </c>
      <c r="H8309" s="131"/>
      <c r="J8309" s="7">
        <v>191890</v>
      </c>
    </row>
    <row r="8310" spans="1:10" ht="20.100000000000001" customHeight="1" x14ac:dyDescent="0.25">
      <c r="A8310" s="5" t="s">
        <v>1518</v>
      </c>
      <c r="C8310" s="11" t="s">
        <v>9</v>
      </c>
      <c r="D8310" s="11" t="s">
        <v>11</v>
      </c>
      <c r="E8310" s="11" t="s">
        <v>59</v>
      </c>
      <c r="F8310" s="11" t="s">
        <v>12</v>
      </c>
      <c r="G8310" s="131" t="s">
        <v>7135</v>
      </c>
      <c r="H8310" s="131"/>
      <c r="J8310" s="7">
        <v>1598934</v>
      </c>
    </row>
    <row r="8311" spans="1:10" ht="20.100000000000001" customHeight="1" x14ac:dyDescent="0.25">
      <c r="A8311" s="6" t="s">
        <v>1278</v>
      </c>
      <c r="B8311" s="6" t="s">
        <v>1524</v>
      </c>
      <c r="J8311" s="8">
        <v>145900</v>
      </c>
    </row>
    <row r="8312" spans="1:10" ht="20.100000000000001" customHeight="1" x14ac:dyDescent="0.25">
      <c r="A8312" s="5" t="s">
        <v>1531</v>
      </c>
      <c r="C8312" s="11" t="s">
        <v>9</v>
      </c>
      <c r="D8312" s="11" t="s">
        <v>11</v>
      </c>
      <c r="E8312" s="11" t="s">
        <v>59</v>
      </c>
      <c r="F8312" s="11" t="s">
        <v>12</v>
      </c>
      <c r="G8312" s="131" t="s">
        <v>47</v>
      </c>
      <c r="H8312" s="131"/>
      <c r="J8312" s="7">
        <v>145900</v>
      </c>
    </row>
    <row r="8313" spans="1:10" ht="20.100000000000001" customHeight="1" x14ac:dyDescent="0.25">
      <c r="A8313" s="6" t="s">
        <v>1292</v>
      </c>
      <c r="B8313" s="6" t="s">
        <v>1535</v>
      </c>
      <c r="J8313" s="8">
        <v>192500</v>
      </c>
    </row>
    <row r="8314" spans="1:10" ht="20.100000000000001" customHeight="1" x14ac:dyDescent="0.25">
      <c r="A8314" s="5" t="s">
        <v>1536</v>
      </c>
      <c r="C8314" s="11" t="s">
        <v>9</v>
      </c>
      <c r="D8314" s="11" t="s">
        <v>11</v>
      </c>
      <c r="E8314" s="11" t="s">
        <v>59</v>
      </c>
      <c r="F8314" s="11" t="s">
        <v>12</v>
      </c>
      <c r="G8314" s="131" t="s">
        <v>1537</v>
      </c>
      <c r="H8314" s="131"/>
      <c r="J8314" s="7">
        <v>67000</v>
      </c>
    </row>
    <row r="8315" spans="1:10" ht="30" customHeight="1" x14ac:dyDescent="0.25">
      <c r="A8315" s="5" t="s">
        <v>1544</v>
      </c>
      <c r="C8315" s="11" t="s">
        <v>9</v>
      </c>
      <c r="D8315" s="11" t="s">
        <v>11</v>
      </c>
      <c r="E8315" s="11" t="s">
        <v>59</v>
      </c>
      <c r="F8315" s="11" t="s">
        <v>12</v>
      </c>
      <c r="G8315" s="131" t="s">
        <v>1545</v>
      </c>
      <c r="H8315" s="131"/>
      <c r="J8315" s="7">
        <v>87500</v>
      </c>
    </row>
    <row r="8316" spans="1:10" ht="20.100000000000001" customHeight="1" x14ac:dyDescent="0.25">
      <c r="A8316" s="5" t="s">
        <v>1549</v>
      </c>
      <c r="C8316" s="11" t="s">
        <v>9</v>
      </c>
      <c r="D8316" s="11" t="s">
        <v>11</v>
      </c>
      <c r="E8316" s="11" t="s">
        <v>59</v>
      </c>
      <c r="F8316" s="11" t="s">
        <v>12</v>
      </c>
      <c r="G8316" s="131" t="s">
        <v>1550</v>
      </c>
      <c r="H8316" s="131"/>
      <c r="J8316" s="7">
        <v>38000</v>
      </c>
    </row>
    <row r="8317" spans="1:10" ht="20.100000000000001" customHeight="1" x14ac:dyDescent="0.25">
      <c r="A8317" s="6" t="s">
        <v>1318</v>
      </c>
      <c r="B8317" s="6" t="s">
        <v>1553</v>
      </c>
      <c r="J8317" s="8">
        <v>1045680</v>
      </c>
    </row>
    <row r="8318" spans="1:10" ht="20.100000000000001" customHeight="1" x14ac:dyDescent="0.25">
      <c r="A8318" s="5" t="s">
        <v>1555</v>
      </c>
      <c r="C8318" s="11" t="s">
        <v>9</v>
      </c>
      <c r="D8318" s="11" t="s">
        <v>11</v>
      </c>
      <c r="E8318" s="11" t="s">
        <v>59</v>
      </c>
      <c r="F8318" s="11" t="s">
        <v>12</v>
      </c>
      <c r="G8318" s="131" t="s">
        <v>50</v>
      </c>
      <c r="H8318" s="131"/>
      <c r="J8318" s="7">
        <v>61680</v>
      </c>
    </row>
    <row r="8319" spans="1:10" ht="20.100000000000001" customHeight="1" x14ac:dyDescent="0.25">
      <c r="A8319" s="5" t="s">
        <v>1557</v>
      </c>
      <c r="C8319" s="11" t="s">
        <v>9</v>
      </c>
      <c r="D8319" s="11" t="s">
        <v>11</v>
      </c>
      <c r="E8319" s="11" t="s">
        <v>59</v>
      </c>
      <c r="F8319" s="11" t="s">
        <v>12</v>
      </c>
      <c r="G8319" s="131" t="s">
        <v>51</v>
      </c>
      <c r="H8319" s="131"/>
      <c r="J8319" s="7">
        <v>984000</v>
      </c>
    </row>
    <row r="8320" spans="1:10" ht="20.100000000000001" customHeight="1" x14ac:dyDescent="0.25">
      <c r="A8320" s="6" t="s">
        <v>1572</v>
      </c>
      <c r="B8320" s="6" t="s">
        <v>1573</v>
      </c>
      <c r="J8320" s="8">
        <v>2319885</v>
      </c>
    </row>
    <row r="8321" spans="1:10" ht="20.100000000000001" customHeight="1" x14ac:dyDescent="0.25">
      <c r="A8321" s="5" t="s">
        <v>1574</v>
      </c>
      <c r="C8321" s="11" t="s">
        <v>9</v>
      </c>
      <c r="D8321" s="11" t="s">
        <v>11</v>
      </c>
      <c r="E8321" s="11" t="s">
        <v>59</v>
      </c>
      <c r="F8321" s="11" t="s">
        <v>12</v>
      </c>
      <c r="G8321" s="131" t="s">
        <v>1575</v>
      </c>
      <c r="H8321" s="131"/>
      <c r="J8321" s="7">
        <v>550994</v>
      </c>
    </row>
    <row r="8322" spans="1:10" ht="20.100000000000001" customHeight="1" x14ac:dyDescent="0.25">
      <c r="A8322" s="5" t="s">
        <v>1580</v>
      </c>
      <c r="C8322" s="11" t="s">
        <v>9</v>
      </c>
      <c r="D8322" s="11" t="s">
        <v>11</v>
      </c>
      <c r="E8322" s="11" t="s">
        <v>59</v>
      </c>
      <c r="F8322" s="11" t="s">
        <v>12</v>
      </c>
      <c r="G8322" s="131" t="s">
        <v>1581</v>
      </c>
      <c r="H8322" s="131"/>
      <c r="J8322" s="7">
        <v>1459151</v>
      </c>
    </row>
    <row r="8323" spans="1:10" ht="20.100000000000001" customHeight="1" x14ac:dyDescent="0.25">
      <c r="A8323" s="5" t="s">
        <v>1582</v>
      </c>
      <c r="C8323" s="11" t="s">
        <v>9</v>
      </c>
      <c r="D8323" s="11" t="s">
        <v>11</v>
      </c>
      <c r="E8323" s="11" t="s">
        <v>59</v>
      </c>
      <c r="F8323" s="11" t="s">
        <v>12</v>
      </c>
      <c r="G8323" s="131" t="s">
        <v>52</v>
      </c>
      <c r="H8323" s="131"/>
      <c r="J8323" s="7">
        <v>80000</v>
      </c>
    </row>
    <row r="8324" spans="1:10" ht="20.100000000000001" customHeight="1" x14ac:dyDescent="0.25">
      <c r="A8324" s="5" t="s">
        <v>1584</v>
      </c>
      <c r="C8324" s="11" t="s">
        <v>9</v>
      </c>
      <c r="D8324" s="11" t="s">
        <v>11</v>
      </c>
      <c r="E8324" s="11" t="s">
        <v>59</v>
      </c>
      <c r="F8324" s="11" t="s">
        <v>12</v>
      </c>
      <c r="G8324" s="131" t="s">
        <v>1585</v>
      </c>
      <c r="H8324" s="131"/>
      <c r="J8324" s="7">
        <v>68900</v>
      </c>
    </row>
    <row r="8325" spans="1:10" ht="20.100000000000001" customHeight="1" x14ac:dyDescent="0.25">
      <c r="A8325" s="5" t="s">
        <v>1590</v>
      </c>
      <c r="C8325" s="11" t="s">
        <v>9</v>
      </c>
      <c r="D8325" s="11" t="s">
        <v>11</v>
      </c>
      <c r="E8325" s="11" t="s">
        <v>59</v>
      </c>
      <c r="F8325" s="11" t="s">
        <v>12</v>
      </c>
      <c r="G8325" s="131" t="s">
        <v>1591</v>
      </c>
      <c r="H8325" s="131"/>
      <c r="J8325" s="7">
        <v>55000</v>
      </c>
    </row>
    <row r="8326" spans="1:10" ht="20.100000000000001" customHeight="1" x14ac:dyDescent="0.25">
      <c r="A8326" s="5" t="s">
        <v>1593</v>
      </c>
      <c r="C8326" s="11" t="s">
        <v>9</v>
      </c>
      <c r="D8326" s="11" t="s">
        <v>11</v>
      </c>
      <c r="E8326" s="11" t="s">
        <v>59</v>
      </c>
      <c r="F8326" s="11" t="s">
        <v>12</v>
      </c>
      <c r="G8326" s="131" t="s">
        <v>1594</v>
      </c>
      <c r="H8326" s="131"/>
      <c r="J8326" s="7">
        <v>105840</v>
      </c>
    </row>
    <row r="8327" spans="1:10" ht="20.100000000000001" customHeight="1" x14ac:dyDescent="0.25">
      <c r="A8327" s="6" t="s">
        <v>1714</v>
      </c>
      <c r="B8327" s="6" t="s">
        <v>1715</v>
      </c>
      <c r="J8327" s="10">
        <v>14690000</v>
      </c>
    </row>
    <row r="8328" spans="1:10" ht="20.100000000000001" customHeight="1" x14ac:dyDescent="0.25">
      <c r="A8328" s="6" t="s">
        <v>1716</v>
      </c>
      <c r="B8328" s="6" t="s">
        <v>1717</v>
      </c>
      <c r="J8328" s="9">
        <v>9690000</v>
      </c>
    </row>
    <row r="8329" spans="1:10" ht="20.100000000000001" customHeight="1" x14ac:dyDescent="0.25">
      <c r="A8329" s="5" t="s">
        <v>1721</v>
      </c>
      <c r="C8329" s="11" t="s">
        <v>16</v>
      </c>
      <c r="D8329" s="11" t="s">
        <v>53</v>
      </c>
      <c r="E8329" s="11" t="s">
        <v>59</v>
      </c>
      <c r="F8329" s="11" t="s">
        <v>12</v>
      </c>
      <c r="G8329" s="131" t="s">
        <v>1722</v>
      </c>
      <c r="H8329" s="131"/>
      <c r="J8329" s="7">
        <v>500000</v>
      </c>
    </row>
    <row r="8330" spans="1:10" ht="20.100000000000001" customHeight="1" x14ac:dyDescent="0.25">
      <c r="A8330" s="5" t="s">
        <v>1723</v>
      </c>
      <c r="C8330" s="11" t="s">
        <v>16</v>
      </c>
      <c r="D8330" s="11" t="s">
        <v>53</v>
      </c>
      <c r="E8330" s="11" t="s">
        <v>59</v>
      </c>
      <c r="F8330" s="11" t="s">
        <v>12</v>
      </c>
      <c r="G8330" s="131" t="s">
        <v>55</v>
      </c>
      <c r="H8330" s="131"/>
      <c r="J8330" s="7">
        <v>2440000</v>
      </c>
    </row>
    <row r="8331" spans="1:10" ht="20.100000000000001" customHeight="1" x14ac:dyDescent="0.25">
      <c r="A8331" s="5" t="s">
        <v>1724</v>
      </c>
      <c r="C8331" s="11" t="s">
        <v>16</v>
      </c>
      <c r="D8331" s="11" t="s">
        <v>53</v>
      </c>
      <c r="E8331" s="11" t="s">
        <v>59</v>
      </c>
      <c r="F8331" s="11" t="s">
        <v>12</v>
      </c>
      <c r="G8331" s="131" t="s">
        <v>7146</v>
      </c>
      <c r="H8331" s="131"/>
      <c r="J8331" s="7">
        <v>6750000</v>
      </c>
    </row>
    <row r="8332" spans="1:10" ht="20.100000000000001" customHeight="1" x14ac:dyDescent="0.25">
      <c r="A8332" s="6" t="s">
        <v>1751</v>
      </c>
      <c r="B8332" s="6" t="s">
        <v>1752</v>
      </c>
      <c r="J8332" s="8">
        <v>5000000</v>
      </c>
    </row>
    <row r="8333" spans="1:10" ht="20.100000000000001" customHeight="1" x14ac:dyDescent="0.25">
      <c r="A8333" s="5" t="s">
        <v>1757</v>
      </c>
      <c r="C8333" s="11" t="s">
        <v>16</v>
      </c>
      <c r="D8333" s="11" t="s">
        <v>56</v>
      </c>
      <c r="E8333" s="11" t="s">
        <v>59</v>
      </c>
      <c r="F8333" s="11" t="s">
        <v>12</v>
      </c>
      <c r="G8333" s="131" t="s">
        <v>57</v>
      </c>
      <c r="H8333" s="131"/>
      <c r="J8333" s="7">
        <v>5000000</v>
      </c>
    </row>
    <row r="8334" spans="1:10" ht="20.100000000000001" customHeight="1" x14ac:dyDescent="0.25">
      <c r="A8334" s="6" t="s">
        <v>1759</v>
      </c>
      <c r="B8334" s="6" t="s">
        <v>1760</v>
      </c>
      <c r="J8334" s="10">
        <v>68328638</v>
      </c>
    </row>
    <row r="8335" spans="1:10" ht="20.100000000000001" customHeight="1" x14ac:dyDescent="0.25">
      <c r="A8335" s="6" t="s">
        <v>1761</v>
      </c>
      <c r="B8335" s="6" t="s">
        <v>1762</v>
      </c>
      <c r="J8335" s="12">
        <v>3528638</v>
      </c>
    </row>
    <row r="8336" spans="1:10" ht="20.100000000000001" customHeight="1" x14ac:dyDescent="0.25">
      <c r="A8336" s="6" t="s">
        <v>1767</v>
      </c>
      <c r="B8336" s="6" t="s">
        <v>7149</v>
      </c>
      <c r="J8336" s="9">
        <v>3528638</v>
      </c>
    </row>
    <row r="8337" spans="1:10" ht="20.100000000000001" customHeight="1" x14ac:dyDescent="0.25">
      <c r="A8337" s="5" t="s">
        <v>1767</v>
      </c>
      <c r="C8337" s="11" t="s">
        <v>9</v>
      </c>
      <c r="D8337" s="11" t="s">
        <v>41</v>
      </c>
      <c r="E8337" s="11" t="s">
        <v>59</v>
      </c>
      <c r="F8337" s="11" t="s">
        <v>1881</v>
      </c>
      <c r="G8337" s="131" t="s">
        <v>21</v>
      </c>
      <c r="H8337" s="131"/>
      <c r="J8337" s="7">
        <v>2465795</v>
      </c>
    </row>
    <row r="8338" spans="1:10" ht="60" customHeight="1" x14ac:dyDescent="0.25">
      <c r="G8338" s="131" t="s">
        <v>4802</v>
      </c>
      <c r="H8338" s="131"/>
    </row>
    <row r="8339" spans="1:10" ht="20.100000000000001" customHeight="1" x14ac:dyDescent="0.25">
      <c r="G8339" s="131" t="s">
        <v>2101</v>
      </c>
      <c r="H8339" s="131"/>
    </row>
    <row r="8340" spans="1:10" ht="20.100000000000001" customHeight="1" x14ac:dyDescent="0.25">
      <c r="A8340" s="5" t="s">
        <v>1767</v>
      </c>
      <c r="C8340" s="11" t="s">
        <v>9</v>
      </c>
      <c r="D8340" s="11" t="s">
        <v>41</v>
      </c>
      <c r="E8340" s="11" t="s">
        <v>59</v>
      </c>
      <c r="F8340" s="11" t="s">
        <v>1278</v>
      </c>
      <c r="G8340" s="131" t="s">
        <v>21</v>
      </c>
      <c r="H8340" s="131"/>
      <c r="J8340" s="7">
        <v>1062843</v>
      </c>
    </row>
    <row r="8341" spans="1:10" ht="60" customHeight="1" x14ac:dyDescent="0.25">
      <c r="G8341" s="131" t="s">
        <v>4803</v>
      </c>
      <c r="H8341" s="131"/>
    </row>
    <row r="8342" spans="1:10" ht="20.100000000000001" customHeight="1" x14ac:dyDescent="0.25">
      <c r="G8342" s="131" t="s">
        <v>2101</v>
      </c>
      <c r="H8342" s="131"/>
    </row>
    <row r="8343" spans="1:10" ht="20.100000000000001" customHeight="1" x14ac:dyDescent="0.25">
      <c r="A8343" s="6" t="s">
        <v>1784</v>
      </c>
      <c r="B8343" s="6" t="s">
        <v>1785</v>
      </c>
      <c r="J8343" s="8">
        <v>58000000</v>
      </c>
    </row>
    <row r="8344" spans="1:10" ht="20.100000000000001" customHeight="1" x14ac:dyDescent="0.25">
      <c r="A8344" s="5" t="s">
        <v>1786</v>
      </c>
      <c r="C8344" s="11" t="s">
        <v>9</v>
      </c>
      <c r="D8344" s="11" t="s">
        <v>59</v>
      </c>
      <c r="E8344" s="11" t="s">
        <v>59</v>
      </c>
      <c r="F8344" s="11" t="s">
        <v>12</v>
      </c>
      <c r="G8344" s="131" t="s">
        <v>61</v>
      </c>
      <c r="H8344" s="131"/>
      <c r="J8344" s="7">
        <v>50000000</v>
      </c>
    </row>
    <row r="8345" spans="1:10" ht="20.100000000000001" customHeight="1" x14ac:dyDescent="0.25">
      <c r="A8345" s="5" t="s">
        <v>1792</v>
      </c>
      <c r="C8345" s="11" t="s">
        <v>9</v>
      </c>
      <c r="D8345" s="11" t="s">
        <v>59</v>
      </c>
      <c r="E8345" s="11" t="s">
        <v>59</v>
      </c>
      <c r="F8345" s="11" t="s">
        <v>12</v>
      </c>
      <c r="G8345" s="131" t="s">
        <v>7156</v>
      </c>
      <c r="H8345" s="131"/>
      <c r="J8345" s="7">
        <v>8000000</v>
      </c>
    </row>
    <row r="8346" spans="1:10" ht="30" customHeight="1" x14ac:dyDescent="0.25">
      <c r="G8346" s="131" t="s">
        <v>6073</v>
      </c>
      <c r="H8346" s="131"/>
    </row>
    <row r="8347" spans="1:10" ht="20.100000000000001" customHeight="1" x14ac:dyDescent="0.25">
      <c r="A8347" s="6" t="s">
        <v>1803</v>
      </c>
      <c r="B8347" s="6" t="s">
        <v>3416</v>
      </c>
      <c r="J8347" s="8">
        <v>6800000</v>
      </c>
    </row>
    <row r="8348" spans="1:10" ht="20.100000000000001" customHeight="1" x14ac:dyDescent="0.25">
      <c r="A8348" s="5" t="s">
        <v>1804</v>
      </c>
      <c r="C8348" s="11" t="s">
        <v>9</v>
      </c>
      <c r="D8348" s="11" t="s">
        <v>59</v>
      </c>
      <c r="E8348" s="11" t="s">
        <v>59</v>
      </c>
      <c r="F8348" s="11" t="s">
        <v>12</v>
      </c>
      <c r="G8348" s="131" t="s">
        <v>62</v>
      </c>
      <c r="H8348" s="131"/>
      <c r="J8348" s="7">
        <v>5000000</v>
      </c>
    </row>
    <row r="8349" spans="1:10" ht="45" customHeight="1" x14ac:dyDescent="0.25">
      <c r="G8349" s="131" t="s">
        <v>6074</v>
      </c>
      <c r="H8349" s="131"/>
    </row>
    <row r="8350" spans="1:10" ht="20.100000000000001" customHeight="1" x14ac:dyDescent="0.25">
      <c r="A8350" s="5" t="s">
        <v>1805</v>
      </c>
      <c r="C8350" s="11" t="s">
        <v>9</v>
      </c>
      <c r="D8350" s="11" t="s">
        <v>59</v>
      </c>
      <c r="E8350" s="11" t="s">
        <v>59</v>
      </c>
      <c r="F8350" s="11" t="s">
        <v>12</v>
      </c>
      <c r="G8350" s="131" t="s">
        <v>148</v>
      </c>
      <c r="H8350" s="131"/>
      <c r="J8350" s="7">
        <v>1800000</v>
      </c>
    </row>
    <row r="8351" spans="1:10" ht="45" customHeight="1" x14ac:dyDescent="0.25">
      <c r="G8351" s="131" t="s">
        <v>4368</v>
      </c>
      <c r="H8351" s="131"/>
    </row>
    <row r="8354" spans="1:10" ht="15.75" thickBot="1" x14ac:dyDescent="0.3">
      <c r="A8354" s="4" t="s">
        <v>4992</v>
      </c>
      <c r="B8354" s="84"/>
      <c r="C8354" s="84"/>
      <c r="D8354" s="84"/>
      <c r="E8354" s="84"/>
      <c r="F8354" s="84"/>
      <c r="G8354" s="84"/>
      <c r="H8354" s="84"/>
      <c r="I8354" s="84"/>
      <c r="J8354" s="14">
        <v>2666047758669</v>
      </c>
    </row>
    <row r="8356" spans="1:10" x14ac:dyDescent="0.25">
      <c r="A8356" s="87" t="s">
        <v>4993</v>
      </c>
      <c r="B8356" s="88"/>
      <c r="C8356" s="88"/>
      <c r="D8356" s="88"/>
      <c r="E8356" s="88"/>
      <c r="F8356" s="88"/>
      <c r="G8356" s="88"/>
      <c r="H8356" s="88"/>
    </row>
    <row r="8358" spans="1:10" x14ac:dyDescent="0.25">
      <c r="A8358" s="132" t="s">
        <v>2092</v>
      </c>
      <c r="B8358" s="132"/>
      <c r="C8358" s="132"/>
      <c r="D8358" s="132"/>
      <c r="E8358" s="132"/>
      <c r="F8358" s="132"/>
      <c r="G8358" s="132"/>
      <c r="H8358" s="132"/>
      <c r="I8358" s="132"/>
      <c r="J8358" s="132"/>
    </row>
    <row r="8360" spans="1:10" x14ac:dyDescent="0.25">
      <c r="D8360" s="3" t="s">
        <v>2140</v>
      </c>
      <c r="E8360" s="3" t="s">
        <v>2100</v>
      </c>
    </row>
    <row r="8361" spans="1:10" ht="15.75" thickBot="1" x14ac:dyDescent="0.3">
      <c r="F8361" s="3" t="s">
        <v>2103</v>
      </c>
      <c r="J8361" s="14">
        <v>563161324425</v>
      </c>
    </row>
    <row r="8362" spans="1:10" x14ac:dyDescent="0.25">
      <c r="D8362" s="85" t="s">
        <v>9</v>
      </c>
      <c r="E8362" s="85" t="s">
        <v>2139</v>
      </c>
      <c r="J8362" s="7">
        <v>194307788384</v>
      </c>
    </row>
    <row r="8363" spans="1:10" x14ac:dyDescent="0.25">
      <c r="D8363" s="5" t="s">
        <v>16</v>
      </c>
      <c r="E8363" s="5" t="s">
        <v>2145</v>
      </c>
      <c r="J8363" s="7">
        <v>363452647372</v>
      </c>
    </row>
    <row r="8364" spans="1:10" x14ac:dyDescent="0.25">
      <c r="D8364" s="5" t="s">
        <v>752</v>
      </c>
      <c r="E8364" s="5" t="s">
        <v>7286</v>
      </c>
      <c r="J8364" s="7">
        <v>5400888669</v>
      </c>
    </row>
    <row r="8367" spans="1:10" x14ac:dyDescent="0.25">
      <c r="A8367" s="132" t="s">
        <v>2091</v>
      </c>
      <c r="B8367" s="132"/>
      <c r="C8367" s="132"/>
      <c r="D8367" s="132"/>
      <c r="E8367" s="132"/>
      <c r="F8367" s="132"/>
      <c r="G8367" s="132"/>
      <c r="H8367" s="132"/>
      <c r="I8367" s="132"/>
      <c r="J8367" s="132"/>
    </row>
    <row r="8368" spans="1:10" x14ac:dyDescent="0.25">
      <c r="A8368" s="86" t="s">
        <v>2097</v>
      </c>
      <c r="C8368" s="86" t="s">
        <v>2098</v>
      </c>
      <c r="D8368" s="86" t="s">
        <v>3</v>
      </c>
      <c r="E8368" s="86" t="s">
        <v>2099</v>
      </c>
      <c r="F8368" s="86" t="s">
        <v>1880</v>
      </c>
      <c r="G8368" s="6" t="s">
        <v>2100</v>
      </c>
      <c r="J8368" s="86" t="s">
        <v>8713</v>
      </c>
    </row>
    <row r="8370" spans="1:10" ht="15.75" thickBot="1" x14ac:dyDescent="0.3">
      <c r="G8370" s="13" t="s">
        <v>2103</v>
      </c>
      <c r="J8370" s="14">
        <v>563161324425</v>
      </c>
    </row>
    <row r="8371" spans="1:10" ht="20.100000000000001" customHeight="1" x14ac:dyDescent="0.25">
      <c r="A8371" s="6" t="s">
        <v>1232</v>
      </c>
      <c r="B8371" s="6" t="s">
        <v>1233</v>
      </c>
      <c r="J8371" s="10">
        <v>8420364558</v>
      </c>
    </row>
    <row r="8372" spans="1:10" ht="20.100000000000001" customHeight="1" x14ac:dyDescent="0.25">
      <c r="A8372" s="6" t="s">
        <v>9</v>
      </c>
      <c r="B8372" s="6" t="s">
        <v>1237</v>
      </c>
      <c r="J8372" s="9">
        <v>3222791808</v>
      </c>
    </row>
    <row r="8373" spans="1:10" ht="20.100000000000001" customHeight="1" x14ac:dyDescent="0.25">
      <c r="A8373" s="5" t="s">
        <v>1240</v>
      </c>
      <c r="C8373" s="11" t="s">
        <v>9</v>
      </c>
      <c r="D8373" s="11" t="s">
        <v>10</v>
      </c>
      <c r="E8373" s="11" t="s">
        <v>4994</v>
      </c>
      <c r="F8373" s="11" t="s">
        <v>12</v>
      </c>
      <c r="G8373" s="131" t="s">
        <v>7116</v>
      </c>
      <c r="H8373" s="131"/>
      <c r="J8373" s="7">
        <v>3183695594</v>
      </c>
    </row>
    <row r="8374" spans="1:10" ht="20.100000000000001" customHeight="1" x14ac:dyDescent="0.25">
      <c r="A8374" s="5" t="s">
        <v>1254</v>
      </c>
      <c r="C8374" s="11" t="s">
        <v>9</v>
      </c>
      <c r="D8374" s="11" t="s">
        <v>10</v>
      </c>
      <c r="E8374" s="11" t="s">
        <v>4994</v>
      </c>
      <c r="F8374" s="11" t="s">
        <v>12</v>
      </c>
      <c r="G8374" s="131" t="s">
        <v>7117</v>
      </c>
      <c r="H8374" s="131"/>
      <c r="J8374" s="7">
        <v>39096214</v>
      </c>
    </row>
    <row r="8375" spans="1:10" ht="20.100000000000001" customHeight="1" x14ac:dyDescent="0.25">
      <c r="A8375" s="6" t="s">
        <v>1257</v>
      </c>
      <c r="B8375" s="6" t="s">
        <v>1258</v>
      </c>
      <c r="J8375" s="8">
        <v>158418714</v>
      </c>
    </row>
    <row r="8376" spans="1:10" ht="20.100000000000001" customHeight="1" x14ac:dyDescent="0.25">
      <c r="A8376" s="5" t="s">
        <v>1261</v>
      </c>
      <c r="C8376" s="11" t="s">
        <v>9</v>
      </c>
      <c r="D8376" s="11" t="s">
        <v>10</v>
      </c>
      <c r="E8376" s="11" t="s">
        <v>4994</v>
      </c>
      <c r="F8376" s="11" t="s">
        <v>12</v>
      </c>
      <c r="G8376" s="131" t="s">
        <v>13</v>
      </c>
      <c r="H8376" s="131"/>
      <c r="J8376" s="7">
        <v>117375714</v>
      </c>
    </row>
    <row r="8377" spans="1:10" ht="20.100000000000001" customHeight="1" x14ac:dyDescent="0.25">
      <c r="A8377" s="5" t="s">
        <v>1276</v>
      </c>
      <c r="C8377" s="11" t="s">
        <v>9</v>
      </c>
      <c r="D8377" s="11" t="s">
        <v>10</v>
      </c>
      <c r="E8377" s="11" t="s">
        <v>4994</v>
      </c>
      <c r="F8377" s="11" t="s">
        <v>12</v>
      </c>
      <c r="G8377" s="131" t="s">
        <v>15</v>
      </c>
      <c r="H8377" s="131"/>
      <c r="J8377" s="7">
        <v>41043000</v>
      </c>
    </row>
    <row r="8378" spans="1:10" ht="20.100000000000001" customHeight="1" x14ac:dyDescent="0.25">
      <c r="A8378" s="6" t="s">
        <v>1279</v>
      </c>
      <c r="B8378" s="6" t="s">
        <v>1280</v>
      </c>
      <c r="J8378" s="8">
        <v>3708333564</v>
      </c>
    </row>
    <row r="8379" spans="1:10" ht="20.100000000000001" customHeight="1" x14ac:dyDescent="0.25">
      <c r="A8379" s="5" t="s">
        <v>1282</v>
      </c>
      <c r="C8379" s="11" t="s">
        <v>9</v>
      </c>
      <c r="D8379" s="11" t="s">
        <v>10</v>
      </c>
      <c r="E8379" s="11" t="s">
        <v>4994</v>
      </c>
      <c r="F8379" s="11" t="s">
        <v>12</v>
      </c>
      <c r="G8379" s="131" t="s">
        <v>1283</v>
      </c>
      <c r="H8379" s="131"/>
      <c r="J8379" s="7">
        <v>798430205</v>
      </c>
    </row>
    <row r="8380" spans="1:10" ht="20.100000000000001" customHeight="1" x14ac:dyDescent="0.25">
      <c r="A8380" s="5" t="s">
        <v>1286</v>
      </c>
      <c r="C8380" s="11" t="s">
        <v>9</v>
      </c>
      <c r="D8380" s="11" t="s">
        <v>10</v>
      </c>
      <c r="E8380" s="11" t="s">
        <v>4994</v>
      </c>
      <c r="F8380" s="11" t="s">
        <v>12</v>
      </c>
      <c r="G8380" s="131" t="s">
        <v>1287</v>
      </c>
      <c r="H8380" s="131"/>
      <c r="J8380" s="7">
        <v>1523369137</v>
      </c>
    </row>
    <row r="8381" spans="1:10" ht="20.100000000000001" customHeight="1" x14ac:dyDescent="0.25">
      <c r="A8381" s="5" t="s">
        <v>1290</v>
      </c>
      <c r="C8381" s="11" t="s">
        <v>16</v>
      </c>
      <c r="D8381" s="11" t="s">
        <v>10</v>
      </c>
      <c r="E8381" s="11" t="s">
        <v>4994</v>
      </c>
      <c r="F8381" s="11" t="s">
        <v>12</v>
      </c>
      <c r="G8381" s="131" t="s">
        <v>17</v>
      </c>
      <c r="H8381" s="131"/>
      <c r="J8381" s="7">
        <v>556351733</v>
      </c>
    </row>
    <row r="8382" spans="1:10" ht="20.100000000000001" customHeight="1" x14ac:dyDescent="0.25">
      <c r="A8382" s="5" t="s">
        <v>1293</v>
      </c>
      <c r="C8382" s="11" t="s">
        <v>9</v>
      </c>
      <c r="D8382" s="11" t="s">
        <v>10</v>
      </c>
      <c r="E8382" s="11" t="s">
        <v>4994</v>
      </c>
      <c r="F8382" s="11" t="s">
        <v>12</v>
      </c>
      <c r="G8382" s="131" t="s">
        <v>18</v>
      </c>
      <c r="H8382" s="131"/>
      <c r="J8382" s="7">
        <v>482030485</v>
      </c>
    </row>
    <row r="8383" spans="1:10" ht="20.100000000000001" customHeight="1" x14ac:dyDescent="0.25">
      <c r="A8383" s="5" t="s">
        <v>1296</v>
      </c>
      <c r="C8383" s="11" t="s">
        <v>9</v>
      </c>
      <c r="D8383" s="11" t="s">
        <v>10</v>
      </c>
      <c r="E8383" s="11" t="s">
        <v>4994</v>
      </c>
      <c r="F8383" s="11" t="s">
        <v>12</v>
      </c>
      <c r="G8383" s="131" t="s">
        <v>19</v>
      </c>
      <c r="H8383" s="131"/>
      <c r="J8383" s="7">
        <v>348152004</v>
      </c>
    </row>
    <row r="8384" spans="1:10" ht="20.100000000000001" customHeight="1" x14ac:dyDescent="0.25">
      <c r="A8384" s="6" t="s">
        <v>1299</v>
      </c>
      <c r="B8384" s="6" t="s">
        <v>1300</v>
      </c>
      <c r="J8384" s="10">
        <v>660598962</v>
      </c>
    </row>
    <row r="8385" spans="1:10" ht="20.100000000000001" customHeight="1" x14ac:dyDescent="0.25">
      <c r="A8385" s="6" t="s">
        <v>1303</v>
      </c>
      <c r="B8385" s="6" t="s">
        <v>7118</v>
      </c>
      <c r="J8385" s="9">
        <v>628363680</v>
      </c>
    </row>
    <row r="8386" spans="1:10" ht="20.100000000000001" customHeight="1" x14ac:dyDescent="0.25">
      <c r="A8386" s="5" t="s">
        <v>1303</v>
      </c>
      <c r="C8386" s="11" t="s">
        <v>9</v>
      </c>
      <c r="D8386" s="11" t="s">
        <v>20</v>
      </c>
      <c r="E8386" s="11" t="s">
        <v>4994</v>
      </c>
      <c r="F8386" s="11" t="s">
        <v>1881</v>
      </c>
      <c r="G8386" s="131" t="s">
        <v>21</v>
      </c>
      <c r="H8386" s="131"/>
      <c r="J8386" s="7">
        <v>628363680</v>
      </c>
    </row>
    <row r="8387" spans="1:10" ht="60" customHeight="1" x14ac:dyDescent="0.25">
      <c r="G8387" s="131" t="s">
        <v>4797</v>
      </c>
      <c r="H8387" s="131"/>
    </row>
    <row r="8388" spans="1:10" ht="20.100000000000001" customHeight="1" x14ac:dyDescent="0.25">
      <c r="G8388" s="131" t="s">
        <v>2101</v>
      </c>
      <c r="H8388" s="131"/>
    </row>
    <row r="8389" spans="1:10" ht="20.100000000000001" customHeight="1" x14ac:dyDescent="0.25">
      <c r="A8389" s="6" t="s">
        <v>1316</v>
      </c>
      <c r="B8389" s="6" t="s">
        <v>7122</v>
      </c>
      <c r="J8389" s="8">
        <v>32235282</v>
      </c>
    </row>
    <row r="8390" spans="1:10" ht="20.100000000000001" customHeight="1" x14ac:dyDescent="0.25">
      <c r="A8390" s="5" t="s">
        <v>1316</v>
      </c>
      <c r="C8390" s="11" t="s">
        <v>9</v>
      </c>
      <c r="D8390" s="11" t="s">
        <v>20</v>
      </c>
      <c r="E8390" s="11" t="s">
        <v>4994</v>
      </c>
      <c r="F8390" s="11" t="s">
        <v>1881</v>
      </c>
      <c r="G8390" s="131" t="s">
        <v>23</v>
      </c>
      <c r="H8390" s="131"/>
      <c r="J8390" s="7">
        <v>32235282</v>
      </c>
    </row>
    <row r="8391" spans="1:10" ht="30" customHeight="1" x14ac:dyDescent="0.25">
      <c r="G8391" s="131" t="s">
        <v>4798</v>
      </c>
      <c r="H8391" s="131"/>
    </row>
    <row r="8392" spans="1:10" ht="20.100000000000001" customHeight="1" x14ac:dyDescent="0.25">
      <c r="G8392" s="131" t="s">
        <v>2102</v>
      </c>
      <c r="H8392" s="131"/>
    </row>
    <row r="8393" spans="1:10" ht="20.100000000000001" customHeight="1" x14ac:dyDescent="0.25">
      <c r="A8393" s="6" t="s">
        <v>1319</v>
      </c>
      <c r="B8393" s="6" t="s">
        <v>1320</v>
      </c>
      <c r="J8393" s="10">
        <v>670221510</v>
      </c>
    </row>
    <row r="8394" spans="1:10" ht="20.100000000000001" customHeight="1" x14ac:dyDescent="0.25">
      <c r="A8394" s="6" t="s">
        <v>1322</v>
      </c>
      <c r="B8394" s="6" t="s">
        <v>7123</v>
      </c>
      <c r="J8394" s="9">
        <v>136498459</v>
      </c>
    </row>
    <row r="8395" spans="1:10" ht="20.100000000000001" customHeight="1" x14ac:dyDescent="0.25">
      <c r="A8395" s="5" t="s">
        <v>1322</v>
      </c>
      <c r="C8395" s="11" t="s">
        <v>9</v>
      </c>
      <c r="D8395" s="11" t="s">
        <v>20</v>
      </c>
      <c r="E8395" s="11" t="s">
        <v>4994</v>
      </c>
      <c r="F8395" s="11" t="s">
        <v>1881</v>
      </c>
      <c r="G8395" s="131" t="s">
        <v>21</v>
      </c>
      <c r="H8395" s="131"/>
      <c r="J8395" s="7">
        <v>136498459</v>
      </c>
    </row>
    <row r="8396" spans="1:10" ht="60" customHeight="1" x14ac:dyDescent="0.25">
      <c r="G8396" s="131" t="s">
        <v>4799</v>
      </c>
      <c r="H8396" s="131"/>
    </row>
    <row r="8397" spans="1:10" ht="20.100000000000001" customHeight="1" x14ac:dyDescent="0.25">
      <c r="G8397" s="131" t="s">
        <v>2101</v>
      </c>
      <c r="H8397" s="131"/>
    </row>
    <row r="8398" spans="1:10" ht="20.100000000000001" customHeight="1" x14ac:dyDescent="0.25">
      <c r="A8398" s="6" t="s">
        <v>1324</v>
      </c>
      <c r="B8398" s="6" t="s">
        <v>7124</v>
      </c>
      <c r="J8398" s="8">
        <v>96698943</v>
      </c>
    </row>
    <row r="8399" spans="1:10" ht="20.100000000000001" customHeight="1" x14ac:dyDescent="0.25">
      <c r="A8399" s="5" t="s">
        <v>1324</v>
      </c>
      <c r="C8399" s="11" t="s">
        <v>9</v>
      </c>
      <c r="D8399" s="11" t="s">
        <v>20</v>
      </c>
      <c r="E8399" s="11" t="s">
        <v>4994</v>
      </c>
      <c r="F8399" s="11" t="s">
        <v>1881</v>
      </c>
      <c r="G8399" s="131" t="s">
        <v>21</v>
      </c>
      <c r="H8399" s="131"/>
      <c r="J8399" s="7">
        <v>96698943</v>
      </c>
    </row>
    <row r="8400" spans="1:10" ht="45" customHeight="1" x14ac:dyDescent="0.25">
      <c r="G8400" s="131" t="s">
        <v>4800</v>
      </c>
      <c r="H8400" s="131"/>
    </row>
    <row r="8401" spans="1:10" ht="20.100000000000001" customHeight="1" x14ac:dyDescent="0.25">
      <c r="G8401" s="131" t="s">
        <v>2101</v>
      </c>
      <c r="H8401" s="131"/>
    </row>
    <row r="8402" spans="1:10" ht="20.100000000000001" customHeight="1" x14ac:dyDescent="0.25">
      <c r="A8402" s="6" t="s">
        <v>1326</v>
      </c>
      <c r="B8402" s="6" t="s">
        <v>7125</v>
      </c>
      <c r="J8402" s="8">
        <v>193398160</v>
      </c>
    </row>
    <row r="8403" spans="1:10" ht="20.100000000000001" customHeight="1" x14ac:dyDescent="0.25">
      <c r="A8403" s="5" t="s">
        <v>1326</v>
      </c>
      <c r="C8403" s="11" t="s">
        <v>9</v>
      </c>
      <c r="D8403" s="11" t="s">
        <v>20</v>
      </c>
      <c r="E8403" s="11" t="s">
        <v>4994</v>
      </c>
      <c r="F8403" s="11" t="s">
        <v>1881</v>
      </c>
      <c r="G8403" s="131" t="s">
        <v>21</v>
      </c>
      <c r="H8403" s="131"/>
      <c r="J8403" s="7">
        <v>193398160</v>
      </c>
    </row>
    <row r="8404" spans="1:10" ht="45" customHeight="1" x14ac:dyDescent="0.25">
      <c r="G8404" s="131" t="s">
        <v>4801</v>
      </c>
      <c r="H8404" s="131"/>
    </row>
    <row r="8405" spans="1:10" ht="20.100000000000001" customHeight="1" x14ac:dyDescent="0.25">
      <c r="G8405" s="131" t="s">
        <v>2101</v>
      </c>
      <c r="H8405" s="131"/>
    </row>
    <row r="8406" spans="1:10" ht="20.100000000000001" customHeight="1" x14ac:dyDescent="0.25">
      <c r="A8406" s="6" t="s">
        <v>1328</v>
      </c>
      <c r="B8406" s="6" t="s">
        <v>1329</v>
      </c>
      <c r="J8406" s="8">
        <v>243625948</v>
      </c>
    </row>
    <row r="8407" spans="1:10" ht="30" customHeight="1" x14ac:dyDescent="0.25">
      <c r="A8407" s="5" t="s">
        <v>1328</v>
      </c>
      <c r="C8407" s="11" t="s">
        <v>9</v>
      </c>
      <c r="D8407" s="11" t="s">
        <v>20</v>
      </c>
      <c r="E8407" s="11" t="s">
        <v>4994</v>
      </c>
      <c r="F8407" s="11" t="s">
        <v>1881</v>
      </c>
      <c r="G8407" s="131" t="s">
        <v>724</v>
      </c>
      <c r="H8407" s="131"/>
      <c r="J8407" s="7">
        <v>243625948</v>
      </c>
    </row>
    <row r="8408" spans="1:10" ht="30" customHeight="1" x14ac:dyDescent="0.25">
      <c r="G8408" s="131" t="s">
        <v>4995</v>
      </c>
      <c r="H8408" s="131"/>
    </row>
    <row r="8409" spans="1:10" ht="20.100000000000001" customHeight="1" x14ac:dyDescent="0.25">
      <c r="G8409" s="131" t="s">
        <v>4996</v>
      </c>
      <c r="H8409" s="131"/>
    </row>
    <row r="8410" spans="1:10" ht="20.100000000000001" customHeight="1" x14ac:dyDescent="0.25">
      <c r="A8410" s="6" t="s">
        <v>1344</v>
      </c>
      <c r="B8410" s="6" t="s">
        <v>1345</v>
      </c>
      <c r="J8410" s="10">
        <v>1168386372</v>
      </c>
    </row>
    <row r="8411" spans="1:10" ht="20.100000000000001" customHeight="1" x14ac:dyDescent="0.25">
      <c r="A8411" s="6" t="s">
        <v>1231</v>
      </c>
      <c r="B8411" s="6" t="s">
        <v>3252</v>
      </c>
      <c r="J8411" s="9">
        <v>1970000</v>
      </c>
    </row>
    <row r="8412" spans="1:10" ht="20.100000000000001" customHeight="1" x14ac:dyDescent="0.25">
      <c r="A8412" s="5" t="s">
        <v>1353</v>
      </c>
      <c r="C8412" s="11" t="s">
        <v>9</v>
      </c>
      <c r="D8412" s="11" t="s">
        <v>11</v>
      </c>
      <c r="E8412" s="11" t="s">
        <v>4994</v>
      </c>
      <c r="F8412" s="11" t="s">
        <v>12</v>
      </c>
      <c r="G8412" s="131" t="s">
        <v>1354</v>
      </c>
      <c r="H8412" s="131"/>
      <c r="J8412" s="7">
        <v>1920000</v>
      </c>
    </row>
    <row r="8413" spans="1:10" ht="20.100000000000001" customHeight="1" x14ac:dyDescent="0.25">
      <c r="A8413" s="5" t="s">
        <v>1358</v>
      </c>
      <c r="C8413" s="11" t="s">
        <v>9</v>
      </c>
      <c r="D8413" s="11" t="s">
        <v>11</v>
      </c>
      <c r="E8413" s="11" t="s">
        <v>4994</v>
      </c>
      <c r="F8413" s="11" t="s">
        <v>12</v>
      </c>
      <c r="G8413" s="131" t="s">
        <v>32</v>
      </c>
      <c r="H8413" s="131"/>
      <c r="J8413" s="7">
        <v>50000</v>
      </c>
    </row>
    <row r="8414" spans="1:10" ht="15" customHeight="1" x14ac:dyDescent="0.25">
      <c r="G8414" s="131" t="s">
        <v>4614</v>
      </c>
      <c r="H8414" s="131"/>
    </row>
    <row r="8415" spans="1:10" ht="20.100000000000001" customHeight="1" x14ac:dyDescent="0.25">
      <c r="A8415" s="6" t="s">
        <v>1249</v>
      </c>
      <c r="B8415" s="6" t="s">
        <v>1373</v>
      </c>
      <c r="J8415" s="8">
        <v>429476114</v>
      </c>
    </row>
    <row r="8416" spans="1:10" ht="20.100000000000001" customHeight="1" x14ac:dyDescent="0.25">
      <c r="A8416" s="5" t="s">
        <v>1376</v>
      </c>
      <c r="C8416" s="11" t="s">
        <v>9</v>
      </c>
      <c r="D8416" s="11" t="s">
        <v>11</v>
      </c>
      <c r="E8416" s="11" t="s">
        <v>4994</v>
      </c>
      <c r="F8416" s="11" t="s">
        <v>12</v>
      </c>
      <c r="G8416" s="131" t="s">
        <v>3480</v>
      </c>
      <c r="H8416" s="131"/>
      <c r="J8416" s="7">
        <v>289364610</v>
      </c>
    </row>
    <row r="8417" spans="1:10" ht="20.100000000000001" customHeight="1" x14ac:dyDescent="0.25">
      <c r="A8417" s="5" t="s">
        <v>1378</v>
      </c>
      <c r="C8417" s="11" t="s">
        <v>9</v>
      </c>
      <c r="D8417" s="11" t="s">
        <v>11</v>
      </c>
      <c r="E8417" s="11" t="s">
        <v>4994</v>
      </c>
      <c r="F8417" s="11" t="s">
        <v>12</v>
      </c>
      <c r="G8417" s="131" t="s">
        <v>106</v>
      </c>
      <c r="H8417" s="131"/>
      <c r="J8417" s="7">
        <v>39820000</v>
      </c>
    </row>
    <row r="8418" spans="1:10" ht="20.100000000000001" customHeight="1" x14ac:dyDescent="0.25">
      <c r="A8418" s="5" t="s">
        <v>1380</v>
      </c>
      <c r="C8418" s="11" t="s">
        <v>9</v>
      </c>
      <c r="D8418" s="11" t="s">
        <v>11</v>
      </c>
      <c r="E8418" s="11" t="s">
        <v>4994</v>
      </c>
      <c r="F8418" s="11" t="s">
        <v>12</v>
      </c>
      <c r="G8418" s="131" t="s">
        <v>1381</v>
      </c>
      <c r="H8418" s="131"/>
      <c r="J8418" s="7">
        <v>89414504</v>
      </c>
    </row>
    <row r="8419" spans="1:10" ht="20.100000000000001" customHeight="1" x14ac:dyDescent="0.25">
      <c r="A8419" s="5" t="s">
        <v>1386</v>
      </c>
      <c r="C8419" s="11" t="s">
        <v>9</v>
      </c>
      <c r="D8419" s="11" t="s">
        <v>11</v>
      </c>
      <c r="E8419" s="11" t="s">
        <v>4994</v>
      </c>
      <c r="F8419" s="11" t="s">
        <v>12</v>
      </c>
      <c r="G8419" s="131" t="s">
        <v>36</v>
      </c>
      <c r="H8419" s="131"/>
      <c r="J8419" s="7">
        <v>5000000</v>
      </c>
    </row>
    <row r="8420" spans="1:10" ht="20.100000000000001" customHeight="1" x14ac:dyDescent="0.25">
      <c r="A8420" s="5" t="s">
        <v>1391</v>
      </c>
      <c r="C8420" s="11" t="s">
        <v>9</v>
      </c>
      <c r="D8420" s="11" t="s">
        <v>11</v>
      </c>
      <c r="E8420" s="11" t="s">
        <v>4994</v>
      </c>
      <c r="F8420" s="11" t="s">
        <v>12</v>
      </c>
      <c r="G8420" s="131" t="s">
        <v>7129</v>
      </c>
      <c r="H8420" s="131"/>
      <c r="J8420" s="7">
        <v>5877000</v>
      </c>
    </row>
    <row r="8421" spans="1:10" ht="20.100000000000001" customHeight="1" x14ac:dyDescent="0.25">
      <c r="A8421" s="6" t="s">
        <v>1393</v>
      </c>
      <c r="B8421" s="6" t="s">
        <v>1394</v>
      </c>
      <c r="J8421" s="8">
        <v>121898896</v>
      </c>
    </row>
    <row r="8422" spans="1:10" ht="20.100000000000001" customHeight="1" x14ac:dyDescent="0.25">
      <c r="A8422" s="5" t="s">
        <v>1400</v>
      </c>
      <c r="C8422" s="11" t="s">
        <v>9</v>
      </c>
      <c r="D8422" s="11" t="s">
        <v>11</v>
      </c>
      <c r="E8422" s="11" t="s">
        <v>4994</v>
      </c>
      <c r="F8422" s="11" t="s">
        <v>12</v>
      </c>
      <c r="G8422" s="131" t="s">
        <v>3477</v>
      </c>
      <c r="H8422" s="131"/>
      <c r="J8422" s="7">
        <v>1600000</v>
      </c>
    </row>
    <row r="8423" spans="1:10" ht="30" customHeight="1" x14ac:dyDescent="0.25">
      <c r="G8423" s="131" t="s">
        <v>6075</v>
      </c>
      <c r="H8423" s="131"/>
    </row>
    <row r="8424" spans="1:10" ht="20.100000000000001" customHeight="1" x14ac:dyDescent="0.25">
      <c r="A8424" s="5" t="s">
        <v>1405</v>
      </c>
      <c r="C8424" s="11" t="s">
        <v>9</v>
      </c>
      <c r="D8424" s="11" t="s">
        <v>11</v>
      </c>
      <c r="E8424" s="11" t="s">
        <v>4994</v>
      </c>
      <c r="F8424" s="11" t="s">
        <v>12</v>
      </c>
      <c r="G8424" s="131" t="s">
        <v>1406</v>
      </c>
      <c r="H8424" s="131"/>
      <c r="J8424" s="7">
        <v>26600000</v>
      </c>
    </row>
    <row r="8425" spans="1:10" ht="30" customHeight="1" x14ac:dyDescent="0.25">
      <c r="G8425" s="131" t="s">
        <v>6076</v>
      </c>
      <c r="H8425" s="131"/>
    </row>
    <row r="8426" spans="1:10" ht="20.100000000000001" customHeight="1" x14ac:dyDescent="0.25">
      <c r="A8426" s="5" t="s">
        <v>1408</v>
      </c>
      <c r="C8426" s="11" t="s">
        <v>9</v>
      </c>
      <c r="D8426" s="11" t="s">
        <v>11</v>
      </c>
      <c r="E8426" s="11" t="s">
        <v>4994</v>
      </c>
      <c r="F8426" s="11" t="s">
        <v>12</v>
      </c>
      <c r="G8426" s="131" t="s">
        <v>1409</v>
      </c>
      <c r="H8426" s="131"/>
      <c r="J8426" s="7">
        <v>91539496</v>
      </c>
    </row>
    <row r="8427" spans="1:10" ht="30" customHeight="1" x14ac:dyDescent="0.25">
      <c r="G8427" s="131" t="s">
        <v>6077</v>
      </c>
      <c r="H8427" s="131"/>
    </row>
    <row r="8428" spans="1:10" ht="20.100000000000001" customHeight="1" x14ac:dyDescent="0.25">
      <c r="A8428" s="5" t="s">
        <v>1411</v>
      </c>
      <c r="C8428" s="11" t="s">
        <v>9</v>
      </c>
      <c r="D8428" s="11" t="s">
        <v>11</v>
      </c>
      <c r="E8428" s="11" t="s">
        <v>4994</v>
      </c>
      <c r="F8428" s="11" t="s">
        <v>12</v>
      </c>
      <c r="G8428" s="131" t="s">
        <v>3478</v>
      </c>
      <c r="H8428" s="131"/>
      <c r="J8428" s="7">
        <v>306000</v>
      </c>
    </row>
    <row r="8429" spans="1:10" ht="30" customHeight="1" x14ac:dyDescent="0.25">
      <c r="G8429" s="131" t="s">
        <v>4615</v>
      </c>
      <c r="H8429" s="131"/>
    </row>
    <row r="8430" spans="1:10" ht="20.100000000000001" customHeight="1" x14ac:dyDescent="0.25">
      <c r="A8430" s="5" t="s">
        <v>1413</v>
      </c>
      <c r="C8430" s="11" t="s">
        <v>9</v>
      </c>
      <c r="D8430" s="11" t="s">
        <v>11</v>
      </c>
      <c r="E8430" s="11" t="s">
        <v>4994</v>
      </c>
      <c r="F8430" s="11" t="s">
        <v>12</v>
      </c>
      <c r="G8430" s="131" t="s">
        <v>1414</v>
      </c>
      <c r="H8430" s="131"/>
      <c r="J8430" s="7">
        <v>1853400</v>
      </c>
    </row>
    <row r="8431" spans="1:10" ht="30" customHeight="1" x14ac:dyDescent="0.25">
      <c r="G8431" s="131" t="s">
        <v>4616</v>
      </c>
      <c r="H8431" s="131"/>
    </row>
    <row r="8432" spans="1:10" ht="20.100000000000001" customHeight="1" x14ac:dyDescent="0.25">
      <c r="A8432" s="6" t="s">
        <v>1416</v>
      </c>
      <c r="B8432" s="6" t="s">
        <v>1417</v>
      </c>
      <c r="J8432" s="8">
        <v>254255812</v>
      </c>
    </row>
    <row r="8433" spans="1:10" ht="20.100000000000001" customHeight="1" x14ac:dyDescent="0.25">
      <c r="A8433" s="5" t="s">
        <v>1419</v>
      </c>
      <c r="C8433" s="11" t="s">
        <v>9</v>
      </c>
      <c r="D8433" s="11" t="s">
        <v>11</v>
      </c>
      <c r="E8433" s="11" t="s">
        <v>4994</v>
      </c>
      <c r="F8433" s="11" t="s">
        <v>12</v>
      </c>
      <c r="G8433" s="131" t="s">
        <v>1420</v>
      </c>
      <c r="H8433" s="131"/>
      <c r="J8433" s="7">
        <v>4905640</v>
      </c>
    </row>
    <row r="8434" spans="1:10" ht="20.100000000000001" customHeight="1" x14ac:dyDescent="0.25">
      <c r="A8434" s="5" t="s">
        <v>1422</v>
      </c>
      <c r="C8434" s="11" t="s">
        <v>9</v>
      </c>
      <c r="D8434" s="11" t="s">
        <v>11</v>
      </c>
      <c r="E8434" s="11" t="s">
        <v>4994</v>
      </c>
      <c r="F8434" s="11" t="s">
        <v>12</v>
      </c>
      <c r="G8434" s="131" t="s">
        <v>1423</v>
      </c>
      <c r="H8434" s="131"/>
      <c r="J8434" s="7">
        <v>207950172</v>
      </c>
    </row>
    <row r="8435" spans="1:10" ht="20.100000000000001" customHeight="1" x14ac:dyDescent="0.25">
      <c r="A8435" s="5" t="s">
        <v>1424</v>
      </c>
      <c r="C8435" s="11" t="s">
        <v>9</v>
      </c>
      <c r="D8435" s="11" t="s">
        <v>11</v>
      </c>
      <c r="E8435" s="11" t="s">
        <v>4994</v>
      </c>
      <c r="F8435" s="11" t="s">
        <v>12</v>
      </c>
      <c r="G8435" s="131" t="s">
        <v>38</v>
      </c>
      <c r="H8435" s="131"/>
      <c r="J8435" s="7">
        <v>23000000</v>
      </c>
    </row>
    <row r="8436" spans="1:10" ht="20.100000000000001" customHeight="1" x14ac:dyDescent="0.25">
      <c r="A8436" s="5" t="s">
        <v>1426</v>
      </c>
      <c r="C8436" s="11" t="s">
        <v>9</v>
      </c>
      <c r="D8436" s="11" t="s">
        <v>11</v>
      </c>
      <c r="E8436" s="11" t="s">
        <v>4994</v>
      </c>
      <c r="F8436" s="11" t="s">
        <v>12</v>
      </c>
      <c r="G8436" s="131" t="s">
        <v>1427</v>
      </c>
      <c r="H8436" s="131"/>
      <c r="J8436" s="7">
        <v>18400000</v>
      </c>
    </row>
    <row r="8437" spans="1:10" ht="20.100000000000001" customHeight="1" x14ac:dyDescent="0.25">
      <c r="A8437" s="6" t="s">
        <v>1439</v>
      </c>
      <c r="B8437" s="6" t="s">
        <v>1440</v>
      </c>
      <c r="J8437" s="8">
        <v>167031390</v>
      </c>
    </row>
    <row r="8438" spans="1:10" ht="20.100000000000001" customHeight="1" x14ac:dyDescent="0.25">
      <c r="A8438" s="5" t="s">
        <v>1441</v>
      </c>
      <c r="C8438" s="11" t="s">
        <v>9</v>
      </c>
      <c r="D8438" s="11" t="s">
        <v>11</v>
      </c>
      <c r="E8438" s="11" t="s">
        <v>4994</v>
      </c>
      <c r="F8438" s="11" t="s">
        <v>12</v>
      </c>
      <c r="G8438" s="131" t="s">
        <v>1442</v>
      </c>
      <c r="H8438" s="131"/>
      <c r="J8438" s="7">
        <v>156331390</v>
      </c>
    </row>
    <row r="8439" spans="1:10" ht="75" customHeight="1" x14ac:dyDescent="0.25">
      <c r="G8439" s="131" t="s">
        <v>6078</v>
      </c>
      <c r="H8439" s="131"/>
    </row>
    <row r="8440" spans="1:10" ht="20.100000000000001" customHeight="1" x14ac:dyDescent="0.25">
      <c r="A8440" s="5" t="s">
        <v>1444</v>
      </c>
      <c r="C8440" s="11" t="s">
        <v>9</v>
      </c>
      <c r="D8440" s="11" t="s">
        <v>11</v>
      </c>
      <c r="E8440" s="11" t="s">
        <v>4994</v>
      </c>
      <c r="F8440" s="11" t="s">
        <v>12</v>
      </c>
      <c r="G8440" s="131" t="s">
        <v>3481</v>
      </c>
      <c r="H8440" s="131"/>
      <c r="J8440" s="7">
        <v>10700000</v>
      </c>
    </row>
    <row r="8441" spans="1:10" ht="45" customHeight="1" x14ac:dyDescent="0.25">
      <c r="G8441" s="131" t="s">
        <v>4617</v>
      </c>
      <c r="H8441" s="131"/>
    </row>
    <row r="8442" spans="1:10" ht="20.100000000000001" customHeight="1" x14ac:dyDescent="0.25">
      <c r="A8442" s="6" t="s">
        <v>1449</v>
      </c>
      <c r="B8442" s="6" t="s">
        <v>1450</v>
      </c>
      <c r="J8442" s="8">
        <v>190274160</v>
      </c>
    </row>
    <row r="8443" spans="1:10" ht="30" customHeight="1" x14ac:dyDescent="0.25">
      <c r="A8443" s="5" t="s">
        <v>1469</v>
      </c>
      <c r="C8443" s="11" t="s">
        <v>9</v>
      </c>
      <c r="D8443" s="11" t="s">
        <v>11</v>
      </c>
      <c r="E8443" s="11" t="s">
        <v>4994</v>
      </c>
      <c r="F8443" s="11" t="s">
        <v>12</v>
      </c>
      <c r="G8443" s="131" t="s">
        <v>7132</v>
      </c>
      <c r="H8443" s="131"/>
      <c r="J8443" s="7">
        <v>43618160</v>
      </c>
    </row>
    <row r="8444" spans="1:10" ht="30" customHeight="1" x14ac:dyDescent="0.25">
      <c r="A8444" s="5" t="s">
        <v>1471</v>
      </c>
      <c r="C8444" s="11" t="s">
        <v>9</v>
      </c>
      <c r="D8444" s="11" t="s">
        <v>11</v>
      </c>
      <c r="E8444" s="11" t="s">
        <v>4994</v>
      </c>
      <c r="F8444" s="11" t="s">
        <v>12</v>
      </c>
      <c r="G8444" s="131" t="s">
        <v>7133</v>
      </c>
      <c r="H8444" s="131"/>
      <c r="J8444" s="7">
        <v>146656000</v>
      </c>
    </row>
    <row r="8445" spans="1:10" ht="20.100000000000001" customHeight="1" x14ac:dyDescent="0.25">
      <c r="A8445" s="6" t="s">
        <v>1490</v>
      </c>
      <c r="B8445" s="6" t="s">
        <v>1491</v>
      </c>
      <c r="J8445" s="8">
        <v>3480000</v>
      </c>
    </row>
    <row r="8446" spans="1:10" ht="20.100000000000001" customHeight="1" x14ac:dyDescent="0.25">
      <c r="A8446" s="5" t="s">
        <v>1506</v>
      </c>
      <c r="C8446" s="11" t="s">
        <v>9</v>
      </c>
      <c r="D8446" s="11" t="s">
        <v>11</v>
      </c>
      <c r="E8446" s="11" t="s">
        <v>4994</v>
      </c>
      <c r="F8446" s="11" t="s">
        <v>12</v>
      </c>
      <c r="G8446" s="131" t="s">
        <v>403</v>
      </c>
      <c r="H8446" s="131"/>
      <c r="J8446" s="7">
        <v>3480000</v>
      </c>
    </row>
    <row r="8447" spans="1:10" ht="15" customHeight="1" x14ac:dyDescent="0.25">
      <c r="G8447" s="131" t="s">
        <v>4618</v>
      </c>
      <c r="H8447" s="131"/>
    </row>
    <row r="8448" spans="1:10" ht="20.100000000000001" customHeight="1" x14ac:dyDescent="0.25">
      <c r="A8448" s="6" t="s">
        <v>1508</v>
      </c>
      <c r="B8448" s="6" t="s">
        <v>1509</v>
      </c>
      <c r="J8448" s="10">
        <v>173531275</v>
      </c>
    </row>
    <row r="8449" spans="1:10" ht="20.100000000000001" customHeight="1" x14ac:dyDescent="0.25">
      <c r="A8449" s="6" t="s">
        <v>1256</v>
      </c>
      <c r="B8449" s="6" t="s">
        <v>1511</v>
      </c>
      <c r="J8449" s="9">
        <v>67536232</v>
      </c>
    </row>
    <row r="8450" spans="1:10" ht="20.100000000000001" customHeight="1" x14ac:dyDescent="0.25">
      <c r="A8450" s="5" t="s">
        <v>1513</v>
      </c>
      <c r="C8450" s="11" t="s">
        <v>9</v>
      </c>
      <c r="D8450" s="11" t="s">
        <v>11</v>
      </c>
      <c r="E8450" s="11" t="s">
        <v>4994</v>
      </c>
      <c r="F8450" s="11" t="s">
        <v>12</v>
      </c>
      <c r="G8450" s="131" t="s">
        <v>45</v>
      </c>
      <c r="H8450" s="131"/>
      <c r="J8450" s="7">
        <v>19200</v>
      </c>
    </row>
    <row r="8451" spans="1:10" ht="20.100000000000001" customHeight="1" x14ac:dyDescent="0.25">
      <c r="A8451" s="5" t="s">
        <v>1514</v>
      </c>
      <c r="C8451" s="11" t="s">
        <v>9</v>
      </c>
      <c r="D8451" s="11" t="s">
        <v>11</v>
      </c>
      <c r="E8451" s="11" t="s">
        <v>4994</v>
      </c>
      <c r="F8451" s="11" t="s">
        <v>12</v>
      </c>
      <c r="G8451" s="131" t="s">
        <v>1515</v>
      </c>
      <c r="H8451" s="131"/>
      <c r="J8451" s="7">
        <v>347413</v>
      </c>
    </row>
    <row r="8452" spans="1:10" ht="20.100000000000001" customHeight="1" x14ac:dyDescent="0.25">
      <c r="A8452" s="5" t="s">
        <v>1518</v>
      </c>
      <c r="C8452" s="11" t="s">
        <v>9</v>
      </c>
      <c r="D8452" s="11" t="s">
        <v>11</v>
      </c>
      <c r="E8452" s="11" t="s">
        <v>4994</v>
      </c>
      <c r="F8452" s="11" t="s">
        <v>12</v>
      </c>
      <c r="G8452" s="131" t="s">
        <v>7135</v>
      </c>
      <c r="H8452" s="131"/>
      <c r="J8452" s="7">
        <v>67125619</v>
      </c>
    </row>
    <row r="8453" spans="1:10" ht="20.100000000000001" customHeight="1" x14ac:dyDescent="0.25">
      <c r="A8453" s="5" t="s">
        <v>1520</v>
      </c>
      <c r="C8453" s="11" t="s">
        <v>9</v>
      </c>
      <c r="D8453" s="11" t="s">
        <v>11</v>
      </c>
      <c r="E8453" s="11" t="s">
        <v>4994</v>
      </c>
      <c r="F8453" s="11" t="s">
        <v>12</v>
      </c>
      <c r="G8453" s="131" t="s">
        <v>1521</v>
      </c>
      <c r="H8453" s="131"/>
      <c r="J8453" s="7">
        <v>44000</v>
      </c>
    </row>
    <row r="8454" spans="1:10" ht="20.100000000000001" customHeight="1" x14ac:dyDescent="0.25">
      <c r="A8454" s="6" t="s">
        <v>1278</v>
      </c>
      <c r="B8454" s="6" t="s">
        <v>1524</v>
      </c>
      <c r="J8454" s="8">
        <v>18680000</v>
      </c>
    </row>
    <row r="8455" spans="1:10" ht="20.100000000000001" customHeight="1" x14ac:dyDescent="0.25">
      <c r="A8455" s="5" t="s">
        <v>1531</v>
      </c>
      <c r="C8455" s="11" t="s">
        <v>9</v>
      </c>
      <c r="D8455" s="11" t="s">
        <v>11</v>
      </c>
      <c r="E8455" s="11" t="s">
        <v>4994</v>
      </c>
      <c r="F8455" s="11" t="s">
        <v>12</v>
      </c>
      <c r="G8455" s="131" t="s">
        <v>47</v>
      </c>
      <c r="H8455" s="131"/>
      <c r="J8455" s="7">
        <v>18680000</v>
      </c>
    </row>
    <row r="8456" spans="1:10" ht="20.100000000000001" customHeight="1" x14ac:dyDescent="0.25">
      <c r="A8456" s="6" t="s">
        <v>1292</v>
      </c>
      <c r="B8456" s="6" t="s">
        <v>1535</v>
      </c>
      <c r="J8456" s="8">
        <v>14201048</v>
      </c>
    </row>
    <row r="8457" spans="1:10" ht="30" customHeight="1" x14ac:dyDescent="0.25">
      <c r="A8457" s="5" t="s">
        <v>1544</v>
      </c>
      <c r="C8457" s="11" t="s">
        <v>9</v>
      </c>
      <c r="D8457" s="11" t="s">
        <v>11</v>
      </c>
      <c r="E8457" s="11" t="s">
        <v>4994</v>
      </c>
      <c r="F8457" s="11" t="s">
        <v>12</v>
      </c>
      <c r="G8457" s="131" t="s">
        <v>1545</v>
      </c>
      <c r="H8457" s="131"/>
      <c r="J8457" s="7">
        <v>14186341</v>
      </c>
    </row>
    <row r="8458" spans="1:10" ht="20.100000000000001" customHeight="1" x14ac:dyDescent="0.25">
      <c r="A8458" s="5" t="s">
        <v>1549</v>
      </c>
      <c r="C8458" s="11" t="s">
        <v>9</v>
      </c>
      <c r="D8458" s="11" t="s">
        <v>11</v>
      </c>
      <c r="E8458" s="11" t="s">
        <v>4994</v>
      </c>
      <c r="F8458" s="11" t="s">
        <v>12</v>
      </c>
      <c r="G8458" s="131" t="s">
        <v>1550</v>
      </c>
      <c r="H8458" s="131"/>
      <c r="J8458" s="7">
        <v>14707</v>
      </c>
    </row>
    <row r="8459" spans="1:10" ht="20.100000000000001" customHeight="1" x14ac:dyDescent="0.25">
      <c r="A8459" s="6" t="s">
        <v>1318</v>
      </c>
      <c r="B8459" s="6" t="s">
        <v>1553</v>
      </c>
      <c r="J8459" s="8">
        <v>3966085</v>
      </c>
    </row>
    <row r="8460" spans="1:10" ht="20.100000000000001" customHeight="1" x14ac:dyDescent="0.25">
      <c r="A8460" s="5" t="s">
        <v>1555</v>
      </c>
      <c r="C8460" s="11" t="s">
        <v>9</v>
      </c>
      <c r="D8460" s="11" t="s">
        <v>11</v>
      </c>
      <c r="E8460" s="11" t="s">
        <v>4994</v>
      </c>
      <c r="F8460" s="11" t="s">
        <v>12</v>
      </c>
      <c r="G8460" s="131" t="s">
        <v>50</v>
      </c>
      <c r="H8460" s="131"/>
      <c r="J8460" s="7">
        <v>3772145</v>
      </c>
    </row>
    <row r="8461" spans="1:10" ht="20.100000000000001" customHeight="1" x14ac:dyDescent="0.25">
      <c r="A8461" s="5" t="s">
        <v>1557</v>
      </c>
      <c r="C8461" s="11" t="s">
        <v>9</v>
      </c>
      <c r="D8461" s="11" t="s">
        <v>11</v>
      </c>
      <c r="E8461" s="11" t="s">
        <v>4994</v>
      </c>
      <c r="F8461" s="11" t="s">
        <v>12</v>
      </c>
      <c r="G8461" s="131" t="s">
        <v>51</v>
      </c>
      <c r="H8461" s="131"/>
      <c r="J8461" s="7">
        <v>193940</v>
      </c>
    </row>
    <row r="8462" spans="1:10" ht="20.100000000000001" customHeight="1" x14ac:dyDescent="0.25">
      <c r="A8462" s="6" t="s">
        <v>1572</v>
      </c>
      <c r="B8462" s="6" t="s">
        <v>1573</v>
      </c>
      <c r="J8462" s="8">
        <v>69147910</v>
      </c>
    </row>
    <row r="8463" spans="1:10" ht="20.100000000000001" customHeight="1" x14ac:dyDescent="0.25">
      <c r="A8463" s="5" t="s">
        <v>1574</v>
      </c>
      <c r="C8463" s="11" t="s">
        <v>9</v>
      </c>
      <c r="D8463" s="11" t="s">
        <v>11</v>
      </c>
      <c r="E8463" s="11" t="s">
        <v>4994</v>
      </c>
      <c r="F8463" s="11" t="s">
        <v>12</v>
      </c>
      <c r="G8463" s="131" t="s">
        <v>1575</v>
      </c>
      <c r="H8463" s="131"/>
      <c r="J8463" s="7">
        <v>23241613</v>
      </c>
    </row>
    <row r="8464" spans="1:10" ht="30" customHeight="1" x14ac:dyDescent="0.25">
      <c r="A8464" s="5" t="s">
        <v>1577</v>
      </c>
      <c r="C8464" s="11" t="s">
        <v>9</v>
      </c>
      <c r="D8464" s="11" t="s">
        <v>11</v>
      </c>
      <c r="E8464" s="11" t="s">
        <v>4994</v>
      </c>
      <c r="F8464" s="11" t="s">
        <v>12</v>
      </c>
      <c r="G8464" s="131" t="s">
        <v>1578</v>
      </c>
      <c r="H8464" s="131"/>
      <c r="J8464" s="7">
        <v>110560</v>
      </c>
    </row>
    <row r="8465" spans="1:10" ht="20.100000000000001" customHeight="1" x14ac:dyDescent="0.25">
      <c r="A8465" s="5" t="s">
        <v>1580</v>
      </c>
      <c r="C8465" s="11" t="s">
        <v>9</v>
      </c>
      <c r="D8465" s="11" t="s">
        <v>11</v>
      </c>
      <c r="E8465" s="11" t="s">
        <v>4994</v>
      </c>
      <c r="F8465" s="11" t="s">
        <v>12</v>
      </c>
      <c r="G8465" s="131" t="s">
        <v>1581</v>
      </c>
      <c r="H8465" s="131"/>
      <c r="J8465" s="7">
        <v>39624315</v>
      </c>
    </row>
    <row r="8466" spans="1:10" ht="20.100000000000001" customHeight="1" x14ac:dyDescent="0.25">
      <c r="A8466" s="5" t="s">
        <v>1582</v>
      </c>
      <c r="C8466" s="11" t="s">
        <v>9</v>
      </c>
      <c r="D8466" s="11" t="s">
        <v>11</v>
      </c>
      <c r="E8466" s="11" t="s">
        <v>4994</v>
      </c>
      <c r="F8466" s="11" t="s">
        <v>12</v>
      </c>
      <c r="G8466" s="131" t="s">
        <v>52</v>
      </c>
      <c r="H8466" s="131"/>
      <c r="J8466" s="7">
        <v>2341071</v>
      </c>
    </row>
    <row r="8467" spans="1:10" ht="20.100000000000001" customHeight="1" x14ac:dyDescent="0.25">
      <c r="A8467" s="5" t="s">
        <v>1584</v>
      </c>
      <c r="C8467" s="11" t="s">
        <v>9</v>
      </c>
      <c r="D8467" s="11" t="s">
        <v>11</v>
      </c>
      <c r="E8467" s="11" t="s">
        <v>4994</v>
      </c>
      <c r="F8467" s="11" t="s">
        <v>12</v>
      </c>
      <c r="G8467" s="131" t="s">
        <v>1585</v>
      </c>
      <c r="H8467" s="131"/>
      <c r="J8467" s="7">
        <v>1069602</v>
      </c>
    </row>
    <row r="8468" spans="1:10" ht="20.100000000000001" customHeight="1" x14ac:dyDescent="0.25">
      <c r="A8468" s="5" t="s">
        <v>1587</v>
      </c>
      <c r="C8468" s="11" t="s">
        <v>9</v>
      </c>
      <c r="D8468" s="11" t="s">
        <v>11</v>
      </c>
      <c r="E8468" s="11" t="s">
        <v>4994</v>
      </c>
      <c r="F8468" s="11" t="s">
        <v>12</v>
      </c>
      <c r="G8468" s="131" t="s">
        <v>1588</v>
      </c>
      <c r="H8468" s="131"/>
      <c r="J8468" s="7">
        <v>157095</v>
      </c>
    </row>
    <row r="8469" spans="1:10" ht="20.100000000000001" customHeight="1" x14ac:dyDescent="0.25">
      <c r="A8469" s="5" t="s">
        <v>1590</v>
      </c>
      <c r="C8469" s="11" t="s">
        <v>9</v>
      </c>
      <c r="D8469" s="11" t="s">
        <v>11</v>
      </c>
      <c r="E8469" s="11" t="s">
        <v>4994</v>
      </c>
      <c r="F8469" s="11" t="s">
        <v>12</v>
      </c>
      <c r="G8469" s="131" t="s">
        <v>1591</v>
      </c>
      <c r="H8469" s="131"/>
      <c r="J8469" s="7">
        <v>198819</v>
      </c>
    </row>
    <row r="8470" spans="1:10" ht="20.100000000000001" customHeight="1" x14ac:dyDescent="0.25">
      <c r="A8470" s="5" t="s">
        <v>1593</v>
      </c>
      <c r="C8470" s="11" t="s">
        <v>9</v>
      </c>
      <c r="D8470" s="11" t="s">
        <v>11</v>
      </c>
      <c r="E8470" s="11" t="s">
        <v>4994</v>
      </c>
      <c r="F8470" s="11" t="s">
        <v>12</v>
      </c>
      <c r="G8470" s="131" t="s">
        <v>1594</v>
      </c>
      <c r="H8470" s="131"/>
      <c r="J8470" s="7">
        <v>2404835</v>
      </c>
    </row>
    <row r="8471" spans="1:10" ht="20.100000000000001" customHeight="1" x14ac:dyDescent="0.25">
      <c r="A8471" s="6" t="s">
        <v>1714</v>
      </c>
      <c r="B8471" s="6" t="s">
        <v>1715</v>
      </c>
      <c r="J8471" s="10">
        <v>181608790</v>
      </c>
    </row>
    <row r="8472" spans="1:10" ht="20.100000000000001" customHeight="1" x14ac:dyDescent="0.25">
      <c r="A8472" s="6" t="s">
        <v>1716</v>
      </c>
      <c r="B8472" s="6" t="s">
        <v>1717</v>
      </c>
      <c r="J8472" s="9">
        <v>154005790</v>
      </c>
    </row>
    <row r="8473" spans="1:10" ht="20.100000000000001" customHeight="1" x14ac:dyDescent="0.25">
      <c r="A8473" s="5" t="s">
        <v>1720</v>
      </c>
      <c r="C8473" s="11" t="s">
        <v>16</v>
      </c>
      <c r="D8473" s="11" t="s">
        <v>53</v>
      </c>
      <c r="E8473" s="11" t="s">
        <v>4994</v>
      </c>
      <c r="F8473" s="11" t="s">
        <v>12</v>
      </c>
      <c r="G8473" s="131" t="s">
        <v>54</v>
      </c>
      <c r="H8473" s="131"/>
      <c r="J8473" s="7">
        <v>49911975</v>
      </c>
    </row>
    <row r="8474" spans="1:10" ht="20.100000000000001" customHeight="1" x14ac:dyDescent="0.25">
      <c r="A8474" s="5" t="s">
        <v>1721</v>
      </c>
      <c r="C8474" s="11" t="s">
        <v>16</v>
      </c>
      <c r="D8474" s="11" t="s">
        <v>53</v>
      </c>
      <c r="E8474" s="11" t="s">
        <v>4994</v>
      </c>
      <c r="F8474" s="11" t="s">
        <v>12</v>
      </c>
      <c r="G8474" s="131" t="s">
        <v>1722</v>
      </c>
      <c r="H8474" s="131"/>
      <c r="J8474" s="7">
        <v>14350709</v>
      </c>
    </row>
    <row r="8475" spans="1:10" ht="20.100000000000001" customHeight="1" x14ac:dyDescent="0.25">
      <c r="A8475" s="5" t="s">
        <v>1723</v>
      </c>
      <c r="C8475" s="11" t="s">
        <v>16</v>
      </c>
      <c r="D8475" s="11" t="s">
        <v>53</v>
      </c>
      <c r="E8475" s="11" t="s">
        <v>4994</v>
      </c>
      <c r="F8475" s="11" t="s">
        <v>12</v>
      </c>
      <c r="G8475" s="131" t="s">
        <v>55</v>
      </c>
      <c r="H8475" s="131"/>
      <c r="J8475" s="7">
        <v>35364650</v>
      </c>
    </row>
    <row r="8476" spans="1:10" ht="20.100000000000001" customHeight="1" x14ac:dyDescent="0.25">
      <c r="A8476" s="5" t="s">
        <v>1724</v>
      </c>
      <c r="C8476" s="11" t="s">
        <v>16</v>
      </c>
      <c r="D8476" s="11" t="s">
        <v>53</v>
      </c>
      <c r="E8476" s="11" t="s">
        <v>4994</v>
      </c>
      <c r="F8476" s="11" t="s">
        <v>12</v>
      </c>
      <c r="G8476" s="131" t="s">
        <v>7146</v>
      </c>
      <c r="H8476" s="131"/>
      <c r="J8476" s="7">
        <v>50497083</v>
      </c>
    </row>
    <row r="8477" spans="1:10" ht="20.100000000000001" customHeight="1" x14ac:dyDescent="0.25">
      <c r="A8477" s="5" t="s">
        <v>1725</v>
      </c>
      <c r="C8477" s="11" t="s">
        <v>16</v>
      </c>
      <c r="D8477" s="11" t="s">
        <v>53</v>
      </c>
      <c r="E8477" s="11" t="s">
        <v>4994</v>
      </c>
      <c r="F8477" s="11" t="s">
        <v>12</v>
      </c>
      <c r="G8477" s="131" t="s">
        <v>1726</v>
      </c>
      <c r="H8477" s="131"/>
      <c r="J8477" s="7">
        <v>181000</v>
      </c>
    </row>
    <row r="8478" spans="1:10" ht="20.100000000000001" customHeight="1" x14ac:dyDescent="0.25">
      <c r="A8478" s="5" t="s">
        <v>1727</v>
      </c>
      <c r="C8478" s="11" t="s">
        <v>16</v>
      </c>
      <c r="D8478" s="11" t="s">
        <v>53</v>
      </c>
      <c r="E8478" s="11" t="s">
        <v>4994</v>
      </c>
      <c r="F8478" s="11" t="s">
        <v>12</v>
      </c>
      <c r="G8478" s="131" t="s">
        <v>1728</v>
      </c>
      <c r="H8478" s="131"/>
      <c r="J8478" s="7">
        <v>556782</v>
      </c>
    </row>
    <row r="8479" spans="1:10" ht="20.100000000000001" customHeight="1" x14ac:dyDescent="0.25">
      <c r="A8479" s="5" t="s">
        <v>1729</v>
      </c>
      <c r="C8479" s="11" t="s">
        <v>16</v>
      </c>
      <c r="D8479" s="11" t="s">
        <v>53</v>
      </c>
      <c r="E8479" s="11" t="s">
        <v>4994</v>
      </c>
      <c r="F8479" s="11" t="s">
        <v>12</v>
      </c>
      <c r="G8479" s="131" t="s">
        <v>7147</v>
      </c>
      <c r="H8479" s="131"/>
      <c r="J8479" s="7">
        <v>3143591</v>
      </c>
    </row>
    <row r="8480" spans="1:10" ht="20.100000000000001" customHeight="1" x14ac:dyDescent="0.25">
      <c r="A8480" s="6" t="s">
        <v>1751</v>
      </c>
      <c r="B8480" s="6" t="s">
        <v>1752</v>
      </c>
      <c r="J8480" s="8">
        <v>27603000</v>
      </c>
    </row>
    <row r="8481" spans="1:10" ht="20.100000000000001" customHeight="1" x14ac:dyDescent="0.25">
      <c r="A8481" s="5" t="s">
        <v>1757</v>
      </c>
      <c r="C8481" s="11" t="s">
        <v>16</v>
      </c>
      <c r="D8481" s="11" t="s">
        <v>56</v>
      </c>
      <c r="E8481" s="11" t="s">
        <v>4994</v>
      </c>
      <c r="F8481" s="11" t="s">
        <v>12</v>
      </c>
      <c r="G8481" s="131" t="s">
        <v>57</v>
      </c>
      <c r="H8481" s="131"/>
      <c r="J8481" s="7">
        <v>27603000</v>
      </c>
    </row>
    <row r="8482" spans="1:10" ht="20.100000000000001" customHeight="1" x14ac:dyDescent="0.25">
      <c r="A8482" s="6" t="s">
        <v>1759</v>
      </c>
      <c r="B8482" s="6" t="s">
        <v>1760</v>
      </c>
      <c r="J8482" s="10">
        <v>553217433430</v>
      </c>
    </row>
    <row r="8483" spans="1:10" ht="20.100000000000001" customHeight="1" x14ac:dyDescent="0.25">
      <c r="A8483" s="6" t="s">
        <v>1761</v>
      </c>
      <c r="B8483" s="6" t="s">
        <v>1762</v>
      </c>
      <c r="J8483" s="12">
        <v>552443313268</v>
      </c>
    </row>
    <row r="8484" spans="1:10" ht="20.100000000000001" customHeight="1" x14ac:dyDescent="0.25">
      <c r="A8484" s="6" t="s">
        <v>1765</v>
      </c>
      <c r="B8484" s="6" t="s">
        <v>1766</v>
      </c>
      <c r="J8484" s="9">
        <v>190781848</v>
      </c>
    </row>
    <row r="8485" spans="1:10" ht="20.100000000000001" customHeight="1" x14ac:dyDescent="0.25">
      <c r="A8485" s="5" t="s">
        <v>1765</v>
      </c>
      <c r="C8485" s="11" t="s">
        <v>9</v>
      </c>
      <c r="D8485" s="11" t="s">
        <v>41</v>
      </c>
      <c r="E8485" s="11" t="s">
        <v>4994</v>
      </c>
      <c r="F8485" s="11" t="s">
        <v>1899</v>
      </c>
      <c r="G8485" s="131" t="s">
        <v>726</v>
      </c>
      <c r="H8485" s="131"/>
      <c r="J8485" s="7">
        <v>190781848</v>
      </c>
    </row>
    <row r="8486" spans="1:10" ht="45" customHeight="1" x14ac:dyDescent="0.25">
      <c r="G8486" s="131" t="s">
        <v>4997</v>
      </c>
      <c r="H8486" s="131"/>
    </row>
    <row r="8487" spans="1:10" ht="20.100000000000001" customHeight="1" x14ac:dyDescent="0.25">
      <c r="G8487" s="131" t="s">
        <v>4998</v>
      </c>
      <c r="H8487" s="131"/>
    </row>
    <row r="8488" spans="1:10" ht="20.100000000000001" customHeight="1" x14ac:dyDescent="0.25">
      <c r="A8488" s="6" t="s">
        <v>1767</v>
      </c>
      <c r="B8488" s="6" t="s">
        <v>7149</v>
      </c>
      <c r="J8488" s="8">
        <v>552252531420</v>
      </c>
    </row>
    <row r="8489" spans="1:10" ht="20.100000000000001" customHeight="1" x14ac:dyDescent="0.25">
      <c r="A8489" s="5" t="s">
        <v>1767</v>
      </c>
      <c r="C8489" s="11" t="s">
        <v>9</v>
      </c>
      <c r="D8489" s="11" t="s">
        <v>41</v>
      </c>
      <c r="E8489" s="11" t="s">
        <v>4994</v>
      </c>
      <c r="F8489" s="11" t="s">
        <v>1881</v>
      </c>
      <c r="G8489" s="131" t="s">
        <v>21</v>
      </c>
      <c r="H8489" s="131"/>
      <c r="J8489" s="7">
        <v>14611091</v>
      </c>
    </row>
    <row r="8490" spans="1:10" ht="60" customHeight="1" x14ac:dyDescent="0.25">
      <c r="G8490" s="131" t="s">
        <v>4802</v>
      </c>
      <c r="H8490" s="131"/>
    </row>
    <row r="8491" spans="1:10" ht="20.100000000000001" customHeight="1" x14ac:dyDescent="0.25">
      <c r="G8491" s="131" t="s">
        <v>2101</v>
      </c>
      <c r="H8491" s="131"/>
    </row>
    <row r="8492" spans="1:10" ht="20.100000000000001" customHeight="1" x14ac:dyDescent="0.25">
      <c r="A8492" s="5" t="s">
        <v>1767</v>
      </c>
      <c r="C8492" s="11" t="s">
        <v>9</v>
      </c>
      <c r="D8492" s="11" t="s">
        <v>41</v>
      </c>
      <c r="E8492" s="11" t="s">
        <v>4994</v>
      </c>
      <c r="F8492" s="11" t="s">
        <v>1278</v>
      </c>
      <c r="G8492" s="131" t="s">
        <v>21</v>
      </c>
      <c r="H8492" s="131"/>
      <c r="J8492" s="7">
        <v>16115982</v>
      </c>
    </row>
    <row r="8493" spans="1:10" ht="60" customHeight="1" x14ac:dyDescent="0.25">
      <c r="G8493" s="131" t="s">
        <v>4803</v>
      </c>
      <c r="H8493" s="131"/>
    </row>
    <row r="8494" spans="1:10" ht="20.100000000000001" customHeight="1" x14ac:dyDescent="0.25">
      <c r="G8494" s="131" t="s">
        <v>2101</v>
      </c>
      <c r="H8494" s="131"/>
    </row>
    <row r="8495" spans="1:10" ht="30" customHeight="1" x14ac:dyDescent="0.25">
      <c r="A8495" s="5" t="s">
        <v>1767</v>
      </c>
      <c r="C8495" s="11" t="s">
        <v>9</v>
      </c>
      <c r="D8495" s="11" t="s">
        <v>41</v>
      </c>
      <c r="E8495" s="11" t="s">
        <v>4994</v>
      </c>
      <c r="F8495" s="11" t="s">
        <v>1318</v>
      </c>
      <c r="G8495" s="131" t="s">
        <v>724</v>
      </c>
      <c r="H8495" s="131"/>
      <c r="J8495" s="7">
        <v>20446758</v>
      </c>
    </row>
    <row r="8496" spans="1:10" ht="30" customHeight="1" x14ac:dyDescent="0.25">
      <c r="G8496" s="131" t="s">
        <v>5532</v>
      </c>
      <c r="H8496" s="131"/>
    </row>
    <row r="8497" spans="1:10" ht="20.100000000000001" customHeight="1" x14ac:dyDescent="0.25">
      <c r="G8497" s="131" t="s">
        <v>4996</v>
      </c>
      <c r="H8497" s="131"/>
    </row>
    <row r="8498" spans="1:10" ht="20.100000000000001" customHeight="1" x14ac:dyDescent="0.25">
      <c r="A8498" s="5" t="s">
        <v>1767</v>
      </c>
      <c r="C8498" s="11" t="s">
        <v>9</v>
      </c>
      <c r="D8498" s="11" t="s">
        <v>41</v>
      </c>
      <c r="E8498" s="11" t="s">
        <v>5045</v>
      </c>
      <c r="F8498" s="11" t="s">
        <v>1516</v>
      </c>
      <c r="G8498" s="131" t="s">
        <v>729</v>
      </c>
      <c r="H8498" s="131"/>
      <c r="J8498" s="7">
        <v>3485841372</v>
      </c>
    </row>
    <row r="8499" spans="1:10" ht="30" customHeight="1" x14ac:dyDescent="0.25">
      <c r="G8499" s="131" t="s">
        <v>5533</v>
      </c>
      <c r="H8499" s="131"/>
    </row>
    <row r="8500" spans="1:10" ht="20.100000000000001" customHeight="1" x14ac:dyDescent="0.25">
      <c r="G8500" s="131" t="s">
        <v>5534</v>
      </c>
      <c r="H8500" s="131"/>
    </row>
    <row r="8501" spans="1:10" ht="20.100000000000001" customHeight="1" x14ac:dyDescent="0.25">
      <c r="A8501" s="5" t="s">
        <v>1767</v>
      </c>
      <c r="C8501" s="11" t="s">
        <v>9</v>
      </c>
      <c r="D8501" s="11" t="s">
        <v>41</v>
      </c>
      <c r="E8501" s="11" t="s">
        <v>5045</v>
      </c>
      <c r="F8501" s="11" t="s">
        <v>1571</v>
      </c>
      <c r="G8501" s="131" t="s">
        <v>732</v>
      </c>
      <c r="H8501" s="131"/>
      <c r="J8501" s="7">
        <v>2337266314</v>
      </c>
    </row>
    <row r="8502" spans="1:10" ht="45" customHeight="1" x14ac:dyDescent="0.25">
      <c r="G8502" s="131" t="s">
        <v>5535</v>
      </c>
      <c r="H8502" s="131"/>
    </row>
    <row r="8503" spans="1:10" ht="20.100000000000001" customHeight="1" x14ac:dyDescent="0.25">
      <c r="G8503" s="131" t="s">
        <v>5536</v>
      </c>
      <c r="H8503" s="131"/>
    </row>
    <row r="8504" spans="1:10" ht="20.100000000000001" customHeight="1" x14ac:dyDescent="0.25">
      <c r="A8504" s="5" t="s">
        <v>1767</v>
      </c>
      <c r="C8504" s="11" t="s">
        <v>9</v>
      </c>
      <c r="D8504" s="11" t="s">
        <v>41</v>
      </c>
      <c r="E8504" s="11" t="s">
        <v>4999</v>
      </c>
      <c r="F8504" s="11" t="s">
        <v>1896</v>
      </c>
      <c r="G8504" s="131" t="s">
        <v>737</v>
      </c>
      <c r="H8504" s="131"/>
      <c r="J8504" s="7">
        <v>133552033151</v>
      </c>
    </row>
    <row r="8505" spans="1:10" ht="75" customHeight="1" x14ac:dyDescent="0.25">
      <c r="G8505" s="131" t="s">
        <v>5000</v>
      </c>
      <c r="H8505" s="131"/>
    </row>
    <row r="8506" spans="1:10" ht="20.100000000000001" customHeight="1" x14ac:dyDescent="0.25">
      <c r="G8506" s="131" t="s">
        <v>5001</v>
      </c>
      <c r="H8506" s="131"/>
    </row>
    <row r="8507" spans="1:10" ht="20.100000000000001" customHeight="1" x14ac:dyDescent="0.25">
      <c r="A8507" s="5" t="s">
        <v>1767</v>
      </c>
      <c r="C8507" s="11" t="s">
        <v>16</v>
      </c>
      <c r="D8507" s="11" t="s">
        <v>41</v>
      </c>
      <c r="E8507" s="11" t="s">
        <v>4999</v>
      </c>
      <c r="F8507" s="11" t="s">
        <v>1896</v>
      </c>
      <c r="G8507" s="131" t="s">
        <v>737</v>
      </c>
      <c r="H8507" s="131"/>
      <c r="J8507" s="7">
        <v>362714686849</v>
      </c>
    </row>
    <row r="8508" spans="1:10" ht="75" customHeight="1" x14ac:dyDescent="0.25">
      <c r="G8508" s="131" t="s">
        <v>5000</v>
      </c>
      <c r="H8508" s="131"/>
    </row>
    <row r="8509" spans="1:10" ht="20.100000000000001" customHeight="1" x14ac:dyDescent="0.25">
      <c r="G8509" s="131" t="s">
        <v>5001</v>
      </c>
      <c r="H8509" s="131"/>
    </row>
    <row r="8510" spans="1:10" ht="20.100000000000001" customHeight="1" x14ac:dyDescent="0.25">
      <c r="A8510" s="5" t="s">
        <v>1767</v>
      </c>
      <c r="C8510" s="11" t="s">
        <v>9</v>
      </c>
      <c r="D8510" s="11" t="s">
        <v>41</v>
      </c>
      <c r="E8510" s="11" t="s">
        <v>4999</v>
      </c>
      <c r="F8510" s="11" t="s">
        <v>1898</v>
      </c>
      <c r="G8510" s="131" t="s">
        <v>739</v>
      </c>
      <c r="H8510" s="131"/>
      <c r="J8510" s="7">
        <v>2093993690</v>
      </c>
    </row>
    <row r="8511" spans="1:10" ht="30" customHeight="1" x14ac:dyDescent="0.25">
      <c r="G8511" s="131" t="s">
        <v>5537</v>
      </c>
      <c r="H8511" s="131"/>
    </row>
    <row r="8512" spans="1:10" ht="20.100000000000001" customHeight="1" x14ac:dyDescent="0.25">
      <c r="G8512" s="131" t="s">
        <v>5538</v>
      </c>
      <c r="H8512" s="131"/>
    </row>
    <row r="8513" spans="1:10" ht="20.100000000000001" customHeight="1" x14ac:dyDescent="0.25">
      <c r="A8513" s="5" t="s">
        <v>1767</v>
      </c>
      <c r="C8513" s="11" t="s">
        <v>9</v>
      </c>
      <c r="D8513" s="11" t="s">
        <v>41</v>
      </c>
      <c r="E8513" s="11" t="s">
        <v>4999</v>
      </c>
      <c r="F8513" s="11" t="s">
        <v>1900</v>
      </c>
      <c r="G8513" s="131" t="s">
        <v>742</v>
      </c>
      <c r="H8513" s="131"/>
      <c r="J8513" s="7">
        <v>2093993690</v>
      </c>
    </row>
    <row r="8514" spans="1:10" ht="30" customHeight="1" x14ac:dyDescent="0.25">
      <c r="G8514" s="131" t="s">
        <v>5539</v>
      </c>
      <c r="H8514" s="131"/>
    </row>
    <row r="8515" spans="1:10" ht="20.100000000000001" customHeight="1" x14ac:dyDescent="0.25">
      <c r="G8515" s="131" t="s">
        <v>5282</v>
      </c>
      <c r="H8515" s="131"/>
    </row>
    <row r="8516" spans="1:10" ht="20.100000000000001" customHeight="1" x14ac:dyDescent="0.25">
      <c r="A8516" s="5" t="s">
        <v>1767</v>
      </c>
      <c r="C8516" s="11" t="s">
        <v>9</v>
      </c>
      <c r="D8516" s="11" t="s">
        <v>41</v>
      </c>
      <c r="E8516" s="11" t="s">
        <v>4999</v>
      </c>
      <c r="F8516" s="11" t="s">
        <v>1902</v>
      </c>
      <c r="G8516" s="131" t="s">
        <v>744</v>
      </c>
      <c r="H8516" s="131"/>
      <c r="J8516" s="7">
        <v>2093993690</v>
      </c>
    </row>
    <row r="8517" spans="1:10" ht="30" customHeight="1" x14ac:dyDescent="0.25">
      <c r="G8517" s="131" t="s">
        <v>5540</v>
      </c>
      <c r="H8517" s="131"/>
    </row>
    <row r="8518" spans="1:10" ht="20.100000000000001" customHeight="1" x14ac:dyDescent="0.25">
      <c r="G8518" s="131" t="s">
        <v>5541</v>
      </c>
      <c r="H8518" s="131"/>
    </row>
    <row r="8519" spans="1:10" ht="20.100000000000001" customHeight="1" x14ac:dyDescent="0.25">
      <c r="A8519" s="5" t="s">
        <v>1767</v>
      </c>
      <c r="C8519" s="11" t="s">
        <v>9</v>
      </c>
      <c r="D8519" s="11" t="s">
        <v>41</v>
      </c>
      <c r="E8519" s="11" t="s">
        <v>4999</v>
      </c>
      <c r="F8519" s="11" t="s">
        <v>1622</v>
      </c>
      <c r="G8519" s="131" t="s">
        <v>747</v>
      </c>
      <c r="H8519" s="131"/>
      <c r="J8519" s="7">
        <v>2093993690</v>
      </c>
    </row>
    <row r="8520" spans="1:10" ht="30" customHeight="1" x14ac:dyDescent="0.25">
      <c r="G8520" s="131" t="s">
        <v>5542</v>
      </c>
      <c r="H8520" s="131"/>
    </row>
    <row r="8521" spans="1:10" ht="20.100000000000001" customHeight="1" x14ac:dyDescent="0.25">
      <c r="G8521" s="131" t="s">
        <v>5543</v>
      </c>
      <c r="H8521" s="131"/>
    </row>
    <row r="8522" spans="1:10" ht="20.100000000000001" customHeight="1" x14ac:dyDescent="0.25">
      <c r="A8522" s="5" t="s">
        <v>1767</v>
      </c>
      <c r="C8522" s="11" t="s">
        <v>9</v>
      </c>
      <c r="D8522" s="11" t="s">
        <v>41</v>
      </c>
      <c r="E8522" s="11" t="s">
        <v>4999</v>
      </c>
      <c r="F8522" s="11" t="s">
        <v>1628</v>
      </c>
      <c r="G8522" s="131" t="s">
        <v>6079</v>
      </c>
      <c r="H8522" s="131"/>
      <c r="J8522" s="7">
        <v>2481333825</v>
      </c>
    </row>
    <row r="8523" spans="1:10" ht="75" customHeight="1" x14ac:dyDescent="0.25">
      <c r="G8523" s="131" t="s">
        <v>7287</v>
      </c>
      <c r="H8523" s="131"/>
    </row>
    <row r="8524" spans="1:10" ht="20.100000000000001" customHeight="1" x14ac:dyDescent="0.25">
      <c r="G8524" s="131" t="s">
        <v>5283</v>
      </c>
      <c r="H8524" s="131"/>
    </row>
    <row r="8525" spans="1:10" ht="20.100000000000001" customHeight="1" x14ac:dyDescent="0.25">
      <c r="A8525" s="5" t="s">
        <v>1767</v>
      </c>
      <c r="C8525" s="11" t="s">
        <v>9</v>
      </c>
      <c r="D8525" s="11" t="s">
        <v>41</v>
      </c>
      <c r="E8525" s="11" t="s">
        <v>4999</v>
      </c>
      <c r="F8525" s="11" t="s">
        <v>1633</v>
      </c>
      <c r="G8525" s="131" t="s">
        <v>750</v>
      </c>
      <c r="H8525" s="131"/>
      <c r="J8525" s="7">
        <v>33853332649</v>
      </c>
    </row>
    <row r="8526" spans="1:10" ht="30" customHeight="1" x14ac:dyDescent="0.25">
      <c r="G8526" s="131" t="s">
        <v>5544</v>
      </c>
      <c r="H8526" s="131"/>
    </row>
    <row r="8527" spans="1:10" ht="20.100000000000001" customHeight="1" x14ac:dyDescent="0.25">
      <c r="G8527" s="131" t="s">
        <v>5545</v>
      </c>
      <c r="H8527" s="131"/>
    </row>
    <row r="8528" spans="1:10" ht="20.100000000000001" customHeight="1" x14ac:dyDescent="0.25">
      <c r="A8528" s="5" t="s">
        <v>1767</v>
      </c>
      <c r="C8528" s="11" t="s">
        <v>752</v>
      </c>
      <c r="D8528" s="11" t="s">
        <v>41</v>
      </c>
      <c r="E8528" s="11" t="s">
        <v>4994</v>
      </c>
      <c r="F8528" s="11" t="s">
        <v>1905</v>
      </c>
      <c r="G8528" s="131" t="s">
        <v>753</v>
      </c>
      <c r="H8528" s="131"/>
      <c r="J8528" s="7">
        <v>1297504155</v>
      </c>
    </row>
    <row r="8529" spans="1:10" ht="45" customHeight="1" x14ac:dyDescent="0.25">
      <c r="G8529" s="131" t="s">
        <v>6081</v>
      </c>
      <c r="H8529" s="131"/>
    </row>
    <row r="8530" spans="1:10" ht="20.100000000000001" customHeight="1" x14ac:dyDescent="0.25">
      <c r="G8530" s="131" t="s">
        <v>5282</v>
      </c>
      <c r="H8530" s="131"/>
    </row>
    <row r="8531" spans="1:10" ht="20.100000000000001" customHeight="1" x14ac:dyDescent="0.25">
      <c r="A8531" s="5" t="s">
        <v>1767</v>
      </c>
      <c r="C8531" s="11" t="s">
        <v>752</v>
      </c>
      <c r="D8531" s="11" t="s">
        <v>41</v>
      </c>
      <c r="E8531" s="11" t="s">
        <v>4994</v>
      </c>
      <c r="F8531" s="11" t="s">
        <v>1907</v>
      </c>
      <c r="G8531" s="131" t="s">
        <v>6082</v>
      </c>
      <c r="H8531" s="131"/>
      <c r="J8531" s="7">
        <v>1049240475</v>
      </c>
    </row>
    <row r="8532" spans="1:10" ht="45" customHeight="1" x14ac:dyDescent="0.25">
      <c r="G8532" s="131" t="s">
        <v>6081</v>
      </c>
      <c r="H8532" s="131"/>
    </row>
    <row r="8533" spans="1:10" ht="20.100000000000001" customHeight="1" x14ac:dyDescent="0.25">
      <c r="G8533" s="131" t="s">
        <v>5538</v>
      </c>
      <c r="H8533" s="131"/>
    </row>
    <row r="8534" spans="1:10" ht="20.100000000000001" customHeight="1" x14ac:dyDescent="0.25">
      <c r="A8534" s="5" t="s">
        <v>1767</v>
      </c>
      <c r="C8534" s="11" t="s">
        <v>752</v>
      </c>
      <c r="D8534" s="11" t="s">
        <v>41</v>
      </c>
      <c r="E8534" s="11" t="s">
        <v>4994</v>
      </c>
      <c r="F8534" s="11" t="s">
        <v>1909</v>
      </c>
      <c r="G8534" s="131" t="s">
        <v>6083</v>
      </c>
      <c r="H8534" s="131"/>
      <c r="J8534" s="7">
        <v>1619273850</v>
      </c>
    </row>
    <row r="8535" spans="1:10" ht="45" customHeight="1" x14ac:dyDescent="0.25">
      <c r="G8535" s="131" t="s">
        <v>6081</v>
      </c>
      <c r="H8535" s="131"/>
    </row>
    <row r="8536" spans="1:10" ht="20.100000000000001" customHeight="1" x14ac:dyDescent="0.25">
      <c r="G8536" s="131" t="s">
        <v>5541</v>
      </c>
      <c r="H8536" s="131"/>
    </row>
    <row r="8537" spans="1:10" ht="20.100000000000001" customHeight="1" x14ac:dyDescent="0.25">
      <c r="A8537" s="5" t="s">
        <v>1767</v>
      </c>
      <c r="C8537" s="11" t="s">
        <v>752</v>
      </c>
      <c r="D8537" s="11" t="s">
        <v>41</v>
      </c>
      <c r="E8537" s="11" t="s">
        <v>4994</v>
      </c>
      <c r="F8537" s="11" t="s">
        <v>1911</v>
      </c>
      <c r="G8537" s="131" t="s">
        <v>6084</v>
      </c>
      <c r="H8537" s="131"/>
      <c r="J8537" s="7">
        <v>1434870189</v>
      </c>
    </row>
    <row r="8538" spans="1:10" ht="45" customHeight="1" x14ac:dyDescent="0.25">
      <c r="G8538" s="131" t="s">
        <v>6081</v>
      </c>
      <c r="H8538" s="131"/>
    </row>
    <row r="8539" spans="1:10" ht="20.100000000000001" customHeight="1" x14ac:dyDescent="0.25">
      <c r="G8539" s="131" t="s">
        <v>5543</v>
      </c>
      <c r="H8539" s="131"/>
    </row>
    <row r="8540" spans="1:10" ht="20.100000000000001" customHeight="1" x14ac:dyDescent="0.25">
      <c r="A8540" s="6" t="s">
        <v>1784</v>
      </c>
      <c r="B8540" s="6" t="s">
        <v>1785</v>
      </c>
      <c r="J8540" s="8">
        <v>38685913</v>
      </c>
    </row>
    <row r="8541" spans="1:10" ht="20.100000000000001" customHeight="1" x14ac:dyDescent="0.25">
      <c r="A8541" s="5" t="s">
        <v>1792</v>
      </c>
      <c r="C8541" s="11" t="s">
        <v>9</v>
      </c>
      <c r="D8541" s="11" t="s">
        <v>59</v>
      </c>
      <c r="E8541" s="11" t="s">
        <v>4994</v>
      </c>
      <c r="F8541" s="11" t="s">
        <v>12</v>
      </c>
      <c r="G8541" s="131" t="s">
        <v>7156</v>
      </c>
      <c r="H8541" s="131"/>
      <c r="J8541" s="7">
        <v>38685913</v>
      </c>
    </row>
    <row r="8542" spans="1:10" ht="30" customHeight="1" x14ac:dyDescent="0.25">
      <c r="G8542" s="131" t="s">
        <v>4371</v>
      </c>
      <c r="H8542" s="131"/>
    </row>
    <row r="8543" spans="1:10" ht="20.100000000000001" customHeight="1" x14ac:dyDescent="0.25">
      <c r="A8543" s="6" t="s">
        <v>1793</v>
      </c>
      <c r="B8543" s="6" t="s">
        <v>3410</v>
      </c>
      <c r="J8543" s="10">
        <v>395770300</v>
      </c>
    </row>
    <row r="8544" spans="1:10" ht="20.100000000000001" customHeight="1" x14ac:dyDescent="0.25">
      <c r="A8544" s="6" t="s">
        <v>1794</v>
      </c>
      <c r="B8544" s="6" t="s">
        <v>1795</v>
      </c>
      <c r="J8544" s="9">
        <v>82500000</v>
      </c>
    </row>
    <row r="8545" spans="1:10" ht="30" customHeight="1" x14ac:dyDescent="0.25">
      <c r="A8545" s="5" t="s">
        <v>1794</v>
      </c>
      <c r="C8545" s="11" t="s">
        <v>9</v>
      </c>
      <c r="D8545" s="11" t="s">
        <v>59</v>
      </c>
      <c r="E8545" s="11" t="s">
        <v>4994</v>
      </c>
      <c r="F8545" s="11" t="s">
        <v>1881</v>
      </c>
      <c r="G8545" s="131" t="s">
        <v>754</v>
      </c>
      <c r="H8545" s="131"/>
      <c r="J8545" s="7">
        <v>12500000</v>
      </c>
    </row>
    <row r="8546" spans="1:10" ht="75" customHeight="1" x14ac:dyDescent="0.25">
      <c r="G8546" s="131" t="s">
        <v>5546</v>
      </c>
      <c r="H8546" s="131"/>
    </row>
    <row r="8547" spans="1:10" ht="20.100000000000001" customHeight="1" x14ac:dyDescent="0.25">
      <c r="G8547" s="131" t="s">
        <v>5547</v>
      </c>
      <c r="H8547" s="131"/>
    </row>
    <row r="8548" spans="1:10" ht="30" customHeight="1" x14ac:dyDescent="0.25">
      <c r="A8548" s="5" t="s">
        <v>1794</v>
      </c>
      <c r="C8548" s="11" t="s">
        <v>9</v>
      </c>
      <c r="D8548" s="11" t="s">
        <v>59</v>
      </c>
      <c r="E8548" s="11" t="s">
        <v>4994</v>
      </c>
      <c r="F8548" s="11" t="s">
        <v>1278</v>
      </c>
      <c r="G8548" s="131" t="s">
        <v>757</v>
      </c>
      <c r="H8548" s="131"/>
      <c r="J8548" s="7">
        <v>70000000</v>
      </c>
    </row>
    <row r="8549" spans="1:10" ht="75" customHeight="1" x14ac:dyDescent="0.25">
      <c r="G8549" s="131" t="s">
        <v>5002</v>
      </c>
      <c r="H8549" s="131"/>
    </row>
    <row r="8550" spans="1:10" ht="20.100000000000001" customHeight="1" x14ac:dyDescent="0.25">
      <c r="G8550" s="131" t="s">
        <v>5003</v>
      </c>
      <c r="H8550" s="131"/>
    </row>
    <row r="8551" spans="1:10" ht="20.100000000000001" customHeight="1" x14ac:dyDescent="0.25">
      <c r="A8551" s="6" t="s">
        <v>1796</v>
      </c>
      <c r="B8551" s="6" t="s">
        <v>7157</v>
      </c>
      <c r="J8551" s="8">
        <v>44894000</v>
      </c>
    </row>
    <row r="8552" spans="1:10" ht="30" customHeight="1" x14ac:dyDescent="0.25">
      <c r="A8552" s="5" t="s">
        <v>1796</v>
      </c>
      <c r="C8552" s="11" t="s">
        <v>9</v>
      </c>
      <c r="D8552" s="11" t="s">
        <v>59</v>
      </c>
      <c r="E8552" s="11" t="s">
        <v>4994</v>
      </c>
      <c r="F8552" s="11" t="s">
        <v>1881</v>
      </c>
      <c r="G8552" s="131" t="s">
        <v>6085</v>
      </c>
      <c r="H8552" s="131"/>
      <c r="J8552" s="7">
        <v>9894000</v>
      </c>
    </row>
    <row r="8553" spans="1:10" ht="60" customHeight="1" x14ac:dyDescent="0.25">
      <c r="G8553" s="131" t="s">
        <v>6086</v>
      </c>
      <c r="H8553" s="131"/>
    </row>
    <row r="8554" spans="1:10" ht="20.100000000000001" customHeight="1" x14ac:dyDescent="0.25">
      <c r="G8554" s="131" t="s">
        <v>7288</v>
      </c>
      <c r="H8554" s="131"/>
    </row>
    <row r="8555" spans="1:10" ht="30" customHeight="1" x14ac:dyDescent="0.25">
      <c r="A8555" s="5" t="s">
        <v>1796</v>
      </c>
      <c r="C8555" s="11" t="s">
        <v>9</v>
      </c>
      <c r="D8555" s="11" t="s">
        <v>59</v>
      </c>
      <c r="E8555" s="11" t="s">
        <v>4994</v>
      </c>
      <c r="F8555" s="11" t="s">
        <v>1359</v>
      </c>
      <c r="G8555" s="131" t="s">
        <v>4372</v>
      </c>
      <c r="H8555" s="131"/>
      <c r="J8555" s="7">
        <v>35000000</v>
      </c>
    </row>
    <row r="8556" spans="1:10" ht="60" customHeight="1" x14ac:dyDescent="0.25">
      <c r="G8556" s="131" t="s">
        <v>4373</v>
      </c>
      <c r="H8556" s="131"/>
    </row>
    <row r="8557" spans="1:10" ht="20.100000000000001" customHeight="1" x14ac:dyDescent="0.25">
      <c r="G8557" s="131" t="s">
        <v>5004</v>
      </c>
      <c r="H8557" s="131"/>
    </row>
    <row r="8558" spans="1:10" ht="20.100000000000001" customHeight="1" x14ac:dyDescent="0.25">
      <c r="A8558" s="6" t="s">
        <v>1799</v>
      </c>
      <c r="B8558" s="6" t="s">
        <v>1800</v>
      </c>
      <c r="J8558" s="8">
        <v>268376300</v>
      </c>
    </row>
    <row r="8559" spans="1:10" ht="30" customHeight="1" x14ac:dyDescent="0.25">
      <c r="A8559" s="5" t="s">
        <v>1799</v>
      </c>
      <c r="C8559" s="11" t="s">
        <v>9</v>
      </c>
      <c r="D8559" s="11" t="s">
        <v>59</v>
      </c>
      <c r="E8559" s="11" t="s">
        <v>4994</v>
      </c>
      <c r="F8559" s="11" t="s">
        <v>1278</v>
      </c>
      <c r="G8559" s="131" t="s">
        <v>760</v>
      </c>
      <c r="H8559" s="131"/>
      <c r="J8559" s="7">
        <v>156376300</v>
      </c>
    </row>
    <row r="8560" spans="1:10" ht="15" customHeight="1" x14ac:dyDescent="0.25">
      <c r="G8560" s="131" t="s">
        <v>761</v>
      </c>
      <c r="H8560" s="131"/>
    </row>
    <row r="8561" spans="1:10" ht="20.100000000000001" customHeight="1" x14ac:dyDescent="0.25">
      <c r="G8561" s="131" t="s">
        <v>5548</v>
      </c>
      <c r="H8561" s="131"/>
    </row>
    <row r="8562" spans="1:10" ht="20.100000000000001" customHeight="1" x14ac:dyDescent="0.25">
      <c r="A8562" s="5" t="s">
        <v>1799</v>
      </c>
      <c r="C8562" s="11" t="s">
        <v>9</v>
      </c>
      <c r="D8562" s="11" t="s">
        <v>59</v>
      </c>
      <c r="E8562" s="11" t="s">
        <v>4994</v>
      </c>
      <c r="F8562" s="11" t="s">
        <v>1318</v>
      </c>
      <c r="G8562" s="131" t="s">
        <v>763</v>
      </c>
      <c r="H8562" s="131"/>
      <c r="J8562" s="7">
        <v>112000000</v>
      </c>
    </row>
    <row r="8563" spans="1:10" ht="30" customHeight="1" x14ac:dyDescent="0.25">
      <c r="G8563" s="131" t="s">
        <v>5005</v>
      </c>
      <c r="H8563" s="131"/>
    </row>
    <row r="8564" spans="1:10" ht="20.100000000000001" customHeight="1" x14ac:dyDescent="0.25">
      <c r="G8564" s="131" t="s">
        <v>5006</v>
      </c>
      <c r="H8564" s="131"/>
    </row>
    <row r="8565" spans="1:10" ht="20.100000000000001" customHeight="1" x14ac:dyDescent="0.25">
      <c r="A8565" s="6" t="s">
        <v>1806</v>
      </c>
      <c r="B8565" s="6" t="s">
        <v>1807</v>
      </c>
      <c r="J8565" s="10">
        <v>339663949</v>
      </c>
    </row>
    <row r="8566" spans="1:10" ht="20.100000000000001" customHeight="1" x14ac:dyDescent="0.25">
      <c r="A8566" s="6" t="s">
        <v>1808</v>
      </c>
      <c r="B8566" s="6" t="s">
        <v>1809</v>
      </c>
      <c r="J8566" s="9">
        <v>339663949</v>
      </c>
    </row>
    <row r="8567" spans="1:10" ht="30" customHeight="1" x14ac:dyDescent="0.25">
      <c r="A8567" s="5" t="s">
        <v>1808</v>
      </c>
      <c r="C8567" s="11" t="s">
        <v>9</v>
      </c>
      <c r="D8567" s="11" t="s">
        <v>4821</v>
      </c>
      <c r="E8567" s="11" t="s">
        <v>4994</v>
      </c>
      <c r="F8567" s="11" t="s">
        <v>1911</v>
      </c>
      <c r="G8567" s="131" t="s">
        <v>4376</v>
      </c>
      <c r="H8567" s="131"/>
      <c r="J8567" s="7">
        <v>17460000</v>
      </c>
    </row>
    <row r="8568" spans="1:10" ht="45" customHeight="1" x14ac:dyDescent="0.25">
      <c r="G8568" s="131" t="s">
        <v>4620</v>
      </c>
      <c r="H8568" s="131"/>
    </row>
    <row r="8569" spans="1:10" ht="20.100000000000001" customHeight="1" x14ac:dyDescent="0.25">
      <c r="G8569" s="131" t="s">
        <v>5427</v>
      </c>
      <c r="H8569" s="131"/>
    </row>
    <row r="8570" spans="1:10" ht="30" customHeight="1" x14ac:dyDescent="0.25">
      <c r="A8570" s="5" t="s">
        <v>1808</v>
      </c>
      <c r="C8570" s="11" t="s">
        <v>9</v>
      </c>
      <c r="D8570" s="11" t="s">
        <v>4821</v>
      </c>
      <c r="E8570" s="11" t="s">
        <v>4994</v>
      </c>
      <c r="F8570" s="11" t="s">
        <v>1913</v>
      </c>
      <c r="G8570" s="131" t="s">
        <v>765</v>
      </c>
      <c r="H8570" s="131"/>
      <c r="J8570" s="7">
        <v>89062993</v>
      </c>
    </row>
    <row r="8571" spans="1:10" ht="30" customHeight="1" x14ac:dyDescent="0.25">
      <c r="G8571" s="131" t="s">
        <v>5549</v>
      </c>
      <c r="H8571" s="131"/>
    </row>
    <row r="8572" spans="1:10" ht="20.100000000000001" customHeight="1" x14ac:dyDescent="0.25">
      <c r="G8572" s="131" t="s">
        <v>5550</v>
      </c>
      <c r="H8572" s="131"/>
    </row>
    <row r="8573" spans="1:10" ht="30" customHeight="1" x14ac:dyDescent="0.25">
      <c r="A8573" s="5" t="s">
        <v>1808</v>
      </c>
      <c r="C8573" s="11" t="s">
        <v>9</v>
      </c>
      <c r="D8573" s="11" t="s">
        <v>4821</v>
      </c>
      <c r="E8573" s="11" t="s">
        <v>4994</v>
      </c>
      <c r="F8573" s="11" t="s">
        <v>1917</v>
      </c>
      <c r="G8573" s="131" t="s">
        <v>767</v>
      </c>
      <c r="H8573" s="131"/>
      <c r="J8573" s="7">
        <v>104760000</v>
      </c>
    </row>
    <row r="8574" spans="1:10" ht="45" customHeight="1" x14ac:dyDescent="0.25">
      <c r="G8574" s="131" t="s">
        <v>7289</v>
      </c>
      <c r="H8574" s="131"/>
    </row>
    <row r="8575" spans="1:10" ht="20.100000000000001" customHeight="1" x14ac:dyDescent="0.25">
      <c r="G8575" s="131" t="s">
        <v>5551</v>
      </c>
      <c r="H8575" s="131"/>
    </row>
    <row r="8576" spans="1:10" ht="20.100000000000001" customHeight="1" x14ac:dyDescent="0.25">
      <c r="A8576" s="5" t="s">
        <v>1808</v>
      </c>
      <c r="C8576" s="11" t="s">
        <v>9</v>
      </c>
      <c r="D8576" s="11" t="s">
        <v>4821</v>
      </c>
      <c r="E8576" s="11" t="s">
        <v>4994</v>
      </c>
      <c r="F8576" s="11" t="s">
        <v>1925</v>
      </c>
      <c r="G8576" s="131" t="s">
        <v>769</v>
      </c>
      <c r="H8576" s="131"/>
      <c r="J8576" s="7">
        <v>20227410</v>
      </c>
    </row>
    <row r="8577" spans="1:10" ht="60" customHeight="1" x14ac:dyDescent="0.25">
      <c r="G8577" s="131" t="s">
        <v>770</v>
      </c>
      <c r="H8577" s="131"/>
    </row>
    <row r="8578" spans="1:10" ht="20.100000000000001" customHeight="1" x14ac:dyDescent="0.25">
      <c r="G8578" s="131" t="s">
        <v>5552</v>
      </c>
      <c r="H8578" s="131"/>
    </row>
    <row r="8579" spans="1:10" ht="30" customHeight="1" x14ac:dyDescent="0.25">
      <c r="A8579" s="5" t="s">
        <v>1808</v>
      </c>
      <c r="C8579" s="11" t="s">
        <v>9</v>
      </c>
      <c r="D8579" s="11" t="s">
        <v>4821</v>
      </c>
      <c r="E8579" s="11" t="s">
        <v>4994</v>
      </c>
      <c r="F8579" s="11" t="s">
        <v>1934</v>
      </c>
      <c r="G8579" s="131" t="s">
        <v>772</v>
      </c>
      <c r="H8579" s="131"/>
      <c r="J8579" s="7">
        <v>52803696</v>
      </c>
    </row>
    <row r="8580" spans="1:10" ht="30" customHeight="1" x14ac:dyDescent="0.25">
      <c r="G8580" s="131" t="s">
        <v>5553</v>
      </c>
      <c r="H8580" s="131"/>
    </row>
    <row r="8581" spans="1:10" ht="20.100000000000001" customHeight="1" x14ac:dyDescent="0.25">
      <c r="G8581" s="131" t="s">
        <v>5554</v>
      </c>
      <c r="H8581" s="131"/>
    </row>
    <row r="8582" spans="1:10" ht="30" customHeight="1" x14ac:dyDescent="0.25">
      <c r="A8582" s="5" t="s">
        <v>1808</v>
      </c>
      <c r="C8582" s="11" t="s">
        <v>9</v>
      </c>
      <c r="D8582" s="11" t="s">
        <v>4821</v>
      </c>
      <c r="E8582" s="11" t="s">
        <v>4994</v>
      </c>
      <c r="F8582" s="11" t="s">
        <v>1935</v>
      </c>
      <c r="G8582" s="131" t="s">
        <v>775</v>
      </c>
      <c r="H8582" s="131"/>
      <c r="J8582" s="7">
        <v>31679910</v>
      </c>
    </row>
    <row r="8583" spans="1:10" ht="75" customHeight="1" x14ac:dyDescent="0.25">
      <c r="G8583" s="131" t="s">
        <v>5555</v>
      </c>
      <c r="H8583" s="131"/>
    </row>
    <row r="8584" spans="1:10" ht="20.100000000000001" customHeight="1" x14ac:dyDescent="0.25">
      <c r="G8584" s="131" t="s">
        <v>5556</v>
      </c>
      <c r="H8584" s="131"/>
    </row>
    <row r="8585" spans="1:10" ht="30" customHeight="1" x14ac:dyDescent="0.25">
      <c r="A8585" s="5" t="s">
        <v>1808</v>
      </c>
      <c r="C8585" s="11" t="s">
        <v>9</v>
      </c>
      <c r="D8585" s="11" t="s">
        <v>4821</v>
      </c>
      <c r="E8585" s="11" t="s">
        <v>4994</v>
      </c>
      <c r="F8585" s="11" t="s">
        <v>1936</v>
      </c>
      <c r="G8585" s="131" t="s">
        <v>777</v>
      </c>
      <c r="H8585" s="131"/>
      <c r="J8585" s="7">
        <v>11058000</v>
      </c>
    </row>
    <row r="8586" spans="1:10" ht="60" customHeight="1" x14ac:dyDescent="0.25">
      <c r="G8586" s="131" t="s">
        <v>4378</v>
      </c>
      <c r="H8586" s="131"/>
    </row>
    <row r="8587" spans="1:10" ht="20.100000000000001" customHeight="1" x14ac:dyDescent="0.25">
      <c r="G8587" s="131" t="s">
        <v>5557</v>
      </c>
      <c r="H8587" s="131"/>
    </row>
    <row r="8588" spans="1:10" ht="30" customHeight="1" x14ac:dyDescent="0.25">
      <c r="A8588" s="5" t="s">
        <v>1808</v>
      </c>
      <c r="C8588" s="11" t="s">
        <v>9</v>
      </c>
      <c r="D8588" s="11" t="s">
        <v>4821</v>
      </c>
      <c r="E8588" s="11" t="s">
        <v>4994</v>
      </c>
      <c r="F8588" s="11" t="s">
        <v>1939</v>
      </c>
      <c r="G8588" s="131" t="s">
        <v>779</v>
      </c>
      <c r="H8588" s="131"/>
      <c r="J8588" s="7">
        <v>12611940</v>
      </c>
    </row>
    <row r="8589" spans="1:10" ht="45" customHeight="1" x14ac:dyDescent="0.25">
      <c r="G8589" s="131" t="s">
        <v>780</v>
      </c>
      <c r="H8589" s="131"/>
    </row>
    <row r="8590" spans="1:10" ht="20.100000000000001" customHeight="1" x14ac:dyDescent="0.25">
      <c r="G8590" s="131" t="s">
        <v>5007</v>
      </c>
      <c r="H8590" s="131"/>
    </row>
    <row r="8593" spans="1:10" x14ac:dyDescent="0.25">
      <c r="A8593" s="117" t="s">
        <v>5008</v>
      </c>
      <c r="B8593" s="88"/>
      <c r="C8593" s="88"/>
      <c r="D8593" s="88"/>
      <c r="E8593" s="88"/>
      <c r="F8593" s="88"/>
      <c r="G8593" s="88"/>
      <c r="H8593" s="88"/>
    </row>
    <row r="8595" spans="1:10" x14ac:dyDescent="0.25">
      <c r="A8595" s="132" t="s">
        <v>2092</v>
      </c>
      <c r="B8595" s="132"/>
      <c r="C8595" s="132"/>
      <c r="D8595" s="132"/>
      <c r="E8595" s="132"/>
      <c r="F8595" s="132"/>
      <c r="G8595" s="132"/>
      <c r="H8595" s="132"/>
      <c r="I8595" s="132"/>
      <c r="J8595" s="132"/>
    </row>
    <row r="8597" spans="1:10" x14ac:dyDescent="0.25">
      <c r="D8597" s="6" t="s">
        <v>2140</v>
      </c>
      <c r="E8597" s="6" t="s">
        <v>2100</v>
      </c>
    </row>
    <row r="8598" spans="1:10" ht="15.75" thickBot="1" x14ac:dyDescent="0.3">
      <c r="F8598" s="6" t="s">
        <v>2103</v>
      </c>
      <c r="J8598" s="14">
        <v>57364595274</v>
      </c>
    </row>
    <row r="8599" spans="1:10" x14ac:dyDescent="0.25">
      <c r="D8599" s="5" t="s">
        <v>9</v>
      </c>
      <c r="E8599" s="5" t="s">
        <v>2139</v>
      </c>
      <c r="J8599" s="7">
        <v>56082123101</v>
      </c>
    </row>
    <row r="8600" spans="1:10" x14ac:dyDescent="0.25">
      <c r="D8600" s="5" t="s">
        <v>16</v>
      </c>
      <c r="E8600" s="5" t="s">
        <v>2145</v>
      </c>
      <c r="J8600" s="7">
        <v>1282472173</v>
      </c>
    </row>
    <row r="8603" spans="1:10" x14ac:dyDescent="0.25">
      <c r="A8603" s="132" t="s">
        <v>2091</v>
      </c>
      <c r="B8603" s="132"/>
      <c r="C8603" s="132"/>
      <c r="D8603" s="132"/>
      <c r="E8603" s="132"/>
      <c r="F8603" s="132"/>
      <c r="G8603" s="132"/>
      <c r="H8603" s="132"/>
      <c r="I8603" s="132"/>
      <c r="J8603" s="132"/>
    </row>
    <row r="8604" spans="1:10" x14ac:dyDescent="0.25">
      <c r="A8604" s="86" t="s">
        <v>2097</v>
      </c>
      <c r="C8604" s="86" t="s">
        <v>2098</v>
      </c>
      <c r="D8604" s="86" t="s">
        <v>3</v>
      </c>
      <c r="E8604" s="86" t="s">
        <v>2099</v>
      </c>
      <c r="F8604" s="86" t="s">
        <v>1880</v>
      </c>
      <c r="G8604" s="6" t="s">
        <v>2100</v>
      </c>
      <c r="J8604" s="86" t="s">
        <v>8713</v>
      </c>
    </row>
    <row r="8606" spans="1:10" ht="15.75" thickBot="1" x14ac:dyDescent="0.3">
      <c r="G8606" s="13" t="s">
        <v>2103</v>
      </c>
      <c r="J8606" s="14">
        <v>57364595274</v>
      </c>
    </row>
    <row r="8607" spans="1:10" ht="20.100000000000001" customHeight="1" x14ac:dyDescent="0.25">
      <c r="A8607" s="6" t="s">
        <v>1232</v>
      </c>
      <c r="B8607" s="6" t="s">
        <v>1233</v>
      </c>
      <c r="J8607" s="10">
        <v>12056386434</v>
      </c>
    </row>
    <row r="8608" spans="1:10" ht="20.100000000000001" customHeight="1" x14ac:dyDescent="0.25">
      <c r="A8608" s="6" t="s">
        <v>9</v>
      </c>
      <c r="B8608" s="6" t="s">
        <v>1237</v>
      </c>
      <c r="J8608" s="9">
        <v>4927420934</v>
      </c>
    </row>
    <row r="8609" spans="1:10" ht="20.100000000000001" customHeight="1" x14ac:dyDescent="0.25">
      <c r="A8609" s="5" t="s">
        <v>1240</v>
      </c>
      <c r="C8609" s="11" t="s">
        <v>9</v>
      </c>
      <c r="D8609" s="11" t="s">
        <v>10</v>
      </c>
      <c r="E8609" s="11" t="s">
        <v>4994</v>
      </c>
      <c r="F8609" s="11" t="s">
        <v>12</v>
      </c>
      <c r="G8609" s="131" t="s">
        <v>7116</v>
      </c>
      <c r="H8609" s="131"/>
      <c r="J8609" s="7">
        <v>4882059781</v>
      </c>
    </row>
    <row r="8610" spans="1:10" ht="20.100000000000001" customHeight="1" x14ac:dyDescent="0.25">
      <c r="A8610" s="5" t="s">
        <v>1254</v>
      </c>
      <c r="C8610" s="11" t="s">
        <v>9</v>
      </c>
      <c r="D8610" s="11" t="s">
        <v>10</v>
      </c>
      <c r="E8610" s="11" t="s">
        <v>4994</v>
      </c>
      <c r="F8610" s="11" t="s">
        <v>12</v>
      </c>
      <c r="G8610" s="131" t="s">
        <v>7117</v>
      </c>
      <c r="H8610" s="131"/>
      <c r="J8610" s="7">
        <v>45361153</v>
      </c>
    </row>
    <row r="8611" spans="1:10" ht="20.100000000000001" customHeight="1" x14ac:dyDescent="0.25">
      <c r="A8611" s="6" t="s">
        <v>1257</v>
      </c>
      <c r="B8611" s="6" t="s">
        <v>1258</v>
      </c>
      <c r="J8611" s="8">
        <v>470988347</v>
      </c>
    </row>
    <row r="8612" spans="1:10" ht="20.100000000000001" customHeight="1" x14ac:dyDescent="0.25">
      <c r="A8612" s="5" t="s">
        <v>1261</v>
      </c>
      <c r="C8612" s="11" t="s">
        <v>9</v>
      </c>
      <c r="D8612" s="11" t="s">
        <v>10</v>
      </c>
      <c r="E8612" s="11" t="s">
        <v>4994</v>
      </c>
      <c r="F8612" s="11" t="s">
        <v>12</v>
      </c>
      <c r="G8612" s="131" t="s">
        <v>13</v>
      </c>
      <c r="H8612" s="131"/>
      <c r="J8612" s="7">
        <v>470988347</v>
      </c>
    </row>
    <row r="8613" spans="1:10" ht="20.100000000000001" customHeight="1" x14ac:dyDescent="0.25">
      <c r="A8613" s="6" t="s">
        <v>1279</v>
      </c>
      <c r="B8613" s="6" t="s">
        <v>1280</v>
      </c>
      <c r="J8613" s="8">
        <v>4731740807</v>
      </c>
    </row>
    <row r="8614" spans="1:10" ht="20.100000000000001" customHeight="1" x14ac:dyDescent="0.25">
      <c r="A8614" s="5" t="s">
        <v>1282</v>
      </c>
      <c r="C8614" s="11" t="s">
        <v>9</v>
      </c>
      <c r="D8614" s="11" t="s">
        <v>10</v>
      </c>
      <c r="E8614" s="11" t="s">
        <v>4994</v>
      </c>
      <c r="F8614" s="11" t="s">
        <v>12</v>
      </c>
      <c r="G8614" s="131" t="s">
        <v>1283</v>
      </c>
      <c r="H8614" s="131"/>
      <c r="J8614" s="7">
        <v>1032675152</v>
      </c>
    </row>
    <row r="8615" spans="1:10" ht="20.100000000000001" customHeight="1" x14ac:dyDescent="0.25">
      <c r="A8615" s="5" t="s">
        <v>1286</v>
      </c>
      <c r="C8615" s="11" t="s">
        <v>9</v>
      </c>
      <c r="D8615" s="11" t="s">
        <v>10</v>
      </c>
      <c r="E8615" s="11" t="s">
        <v>4994</v>
      </c>
      <c r="F8615" s="11" t="s">
        <v>12</v>
      </c>
      <c r="G8615" s="131" t="s">
        <v>1287</v>
      </c>
      <c r="H8615" s="131"/>
      <c r="J8615" s="7">
        <v>1847839278</v>
      </c>
    </row>
    <row r="8616" spans="1:10" ht="20.100000000000001" customHeight="1" x14ac:dyDescent="0.25">
      <c r="A8616" s="5" t="s">
        <v>1290</v>
      </c>
      <c r="C8616" s="11" t="s">
        <v>16</v>
      </c>
      <c r="D8616" s="11" t="s">
        <v>10</v>
      </c>
      <c r="E8616" s="11" t="s">
        <v>4994</v>
      </c>
      <c r="F8616" s="11" t="s">
        <v>12</v>
      </c>
      <c r="G8616" s="131" t="s">
        <v>17</v>
      </c>
      <c r="H8616" s="131"/>
      <c r="J8616" s="7">
        <v>776677423</v>
      </c>
    </row>
    <row r="8617" spans="1:10" ht="20.100000000000001" customHeight="1" x14ac:dyDescent="0.25">
      <c r="A8617" s="5" t="s">
        <v>1293</v>
      </c>
      <c r="C8617" s="11" t="s">
        <v>9</v>
      </c>
      <c r="D8617" s="11" t="s">
        <v>10</v>
      </c>
      <c r="E8617" s="11" t="s">
        <v>4994</v>
      </c>
      <c r="F8617" s="11" t="s">
        <v>12</v>
      </c>
      <c r="G8617" s="131" t="s">
        <v>18</v>
      </c>
      <c r="H8617" s="131"/>
      <c r="J8617" s="7">
        <v>726314119</v>
      </c>
    </row>
    <row r="8618" spans="1:10" ht="20.100000000000001" customHeight="1" x14ac:dyDescent="0.25">
      <c r="A8618" s="5" t="s">
        <v>1296</v>
      </c>
      <c r="C8618" s="11" t="s">
        <v>9</v>
      </c>
      <c r="D8618" s="11" t="s">
        <v>10</v>
      </c>
      <c r="E8618" s="11" t="s">
        <v>4994</v>
      </c>
      <c r="F8618" s="11" t="s">
        <v>12</v>
      </c>
      <c r="G8618" s="131" t="s">
        <v>19</v>
      </c>
      <c r="H8618" s="131"/>
      <c r="J8618" s="7">
        <v>348234835</v>
      </c>
    </row>
    <row r="8619" spans="1:10" ht="20.100000000000001" customHeight="1" x14ac:dyDescent="0.25">
      <c r="A8619" s="6" t="s">
        <v>1299</v>
      </c>
      <c r="B8619" s="6" t="s">
        <v>1300</v>
      </c>
      <c r="J8619" s="10">
        <v>953779679</v>
      </c>
    </row>
    <row r="8620" spans="1:10" ht="20.100000000000001" customHeight="1" x14ac:dyDescent="0.25">
      <c r="A8620" s="6" t="s">
        <v>1303</v>
      </c>
      <c r="B8620" s="6" t="s">
        <v>7118</v>
      </c>
      <c r="J8620" s="9">
        <v>907246074</v>
      </c>
    </row>
    <row r="8621" spans="1:10" ht="20.100000000000001" customHeight="1" x14ac:dyDescent="0.25">
      <c r="A8621" s="5" t="s">
        <v>1303</v>
      </c>
      <c r="C8621" s="11" t="s">
        <v>9</v>
      </c>
      <c r="D8621" s="11" t="s">
        <v>20</v>
      </c>
      <c r="E8621" s="11" t="s">
        <v>4994</v>
      </c>
      <c r="F8621" s="11" t="s">
        <v>1881</v>
      </c>
      <c r="G8621" s="131" t="s">
        <v>21</v>
      </c>
      <c r="H8621" s="131"/>
      <c r="J8621" s="7">
        <v>907246074</v>
      </c>
    </row>
    <row r="8622" spans="1:10" ht="60" customHeight="1" x14ac:dyDescent="0.25">
      <c r="G8622" s="131" t="s">
        <v>4797</v>
      </c>
      <c r="H8622" s="131"/>
    </row>
    <row r="8623" spans="1:10" ht="20.100000000000001" customHeight="1" x14ac:dyDescent="0.25">
      <c r="G8623" s="131" t="s">
        <v>2101</v>
      </c>
      <c r="H8623" s="131"/>
    </row>
    <row r="8624" spans="1:10" ht="20.100000000000001" customHeight="1" x14ac:dyDescent="0.25">
      <c r="A8624" s="6" t="s">
        <v>1316</v>
      </c>
      <c r="B8624" s="6" t="s">
        <v>7122</v>
      </c>
      <c r="J8624" s="8">
        <v>46533605</v>
      </c>
    </row>
    <row r="8625" spans="1:10" ht="20.100000000000001" customHeight="1" x14ac:dyDescent="0.25">
      <c r="A8625" s="5" t="s">
        <v>1316</v>
      </c>
      <c r="C8625" s="11" t="s">
        <v>9</v>
      </c>
      <c r="D8625" s="11" t="s">
        <v>20</v>
      </c>
      <c r="E8625" s="11" t="s">
        <v>4994</v>
      </c>
      <c r="F8625" s="11" t="s">
        <v>1881</v>
      </c>
      <c r="G8625" s="131" t="s">
        <v>23</v>
      </c>
      <c r="H8625" s="131"/>
      <c r="J8625" s="7">
        <v>46533605</v>
      </c>
    </row>
    <row r="8626" spans="1:10" ht="30" customHeight="1" x14ac:dyDescent="0.25">
      <c r="G8626" s="131" t="s">
        <v>4798</v>
      </c>
      <c r="H8626" s="131"/>
    </row>
    <row r="8627" spans="1:10" ht="20.100000000000001" customHeight="1" x14ac:dyDescent="0.25">
      <c r="G8627" s="131" t="s">
        <v>2102</v>
      </c>
      <c r="H8627" s="131"/>
    </row>
    <row r="8628" spans="1:10" ht="20.100000000000001" customHeight="1" x14ac:dyDescent="0.25">
      <c r="A8628" s="6" t="s">
        <v>1319</v>
      </c>
      <c r="B8628" s="6" t="s">
        <v>1320</v>
      </c>
      <c r="J8628" s="10">
        <v>972456667</v>
      </c>
    </row>
    <row r="8629" spans="1:10" ht="20.100000000000001" customHeight="1" x14ac:dyDescent="0.25">
      <c r="A8629" s="6" t="s">
        <v>1322</v>
      </c>
      <c r="B8629" s="6" t="s">
        <v>7123</v>
      </c>
      <c r="J8629" s="9">
        <v>183913652</v>
      </c>
    </row>
    <row r="8630" spans="1:10" ht="20.100000000000001" customHeight="1" x14ac:dyDescent="0.25">
      <c r="A8630" s="5" t="s">
        <v>1322</v>
      </c>
      <c r="C8630" s="11" t="s">
        <v>9</v>
      </c>
      <c r="D8630" s="11" t="s">
        <v>20</v>
      </c>
      <c r="E8630" s="11" t="s">
        <v>4994</v>
      </c>
      <c r="F8630" s="11" t="s">
        <v>1881</v>
      </c>
      <c r="G8630" s="131" t="s">
        <v>21</v>
      </c>
      <c r="H8630" s="131"/>
      <c r="J8630" s="7">
        <v>183913652</v>
      </c>
    </row>
    <row r="8631" spans="1:10" ht="60" customHeight="1" x14ac:dyDescent="0.25">
      <c r="G8631" s="131" t="s">
        <v>4799</v>
      </c>
      <c r="H8631" s="131"/>
    </row>
    <row r="8632" spans="1:10" ht="20.100000000000001" customHeight="1" x14ac:dyDescent="0.25">
      <c r="G8632" s="131" t="s">
        <v>2101</v>
      </c>
      <c r="H8632" s="131"/>
    </row>
    <row r="8633" spans="1:10" ht="20.100000000000001" customHeight="1" x14ac:dyDescent="0.25">
      <c r="A8633" s="6" t="s">
        <v>1324</v>
      </c>
      <c r="B8633" s="6" t="s">
        <v>7124</v>
      </c>
      <c r="J8633" s="8">
        <v>139600456</v>
      </c>
    </row>
    <row r="8634" spans="1:10" ht="20.100000000000001" customHeight="1" x14ac:dyDescent="0.25">
      <c r="A8634" s="5" t="s">
        <v>1324</v>
      </c>
      <c r="C8634" s="11" t="s">
        <v>9</v>
      </c>
      <c r="D8634" s="11" t="s">
        <v>20</v>
      </c>
      <c r="E8634" s="11" t="s">
        <v>4994</v>
      </c>
      <c r="F8634" s="11" t="s">
        <v>1881</v>
      </c>
      <c r="G8634" s="131" t="s">
        <v>21</v>
      </c>
      <c r="H8634" s="131"/>
      <c r="J8634" s="7">
        <v>139600456</v>
      </c>
    </row>
    <row r="8635" spans="1:10" ht="45" customHeight="1" x14ac:dyDescent="0.25">
      <c r="G8635" s="131" t="s">
        <v>4800</v>
      </c>
      <c r="H8635" s="131"/>
    </row>
    <row r="8636" spans="1:10" ht="20.100000000000001" customHeight="1" x14ac:dyDescent="0.25">
      <c r="G8636" s="131" t="s">
        <v>2101</v>
      </c>
      <c r="H8636" s="131"/>
    </row>
    <row r="8637" spans="1:10" ht="20.100000000000001" customHeight="1" x14ac:dyDescent="0.25">
      <c r="A8637" s="6" t="s">
        <v>1326</v>
      </c>
      <c r="B8637" s="6" t="s">
        <v>7125</v>
      </c>
      <c r="J8637" s="8">
        <v>279200912</v>
      </c>
    </row>
    <row r="8638" spans="1:10" ht="20.100000000000001" customHeight="1" x14ac:dyDescent="0.25">
      <c r="A8638" s="5" t="s">
        <v>1326</v>
      </c>
      <c r="C8638" s="11" t="s">
        <v>9</v>
      </c>
      <c r="D8638" s="11" t="s">
        <v>20</v>
      </c>
      <c r="E8638" s="11" t="s">
        <v>4994</v>
      </c>
      <c r="F8638" s="11" t="s">
        <v>1881</v>
      </c>
      <c r="G8638" s="131" t="s">
        <v>21</v>
      </c>
      <c r="H8638" s="131"/>
      <c r="J8638" s="7">
        <v>279200912</v>
      </c>
    </row>
    <row r="8639" spans="1:10" ht="45" customHeight="1" x14ac:dyDescent="0.25">
      <c r="G8639" s="131" t="s">
        <v>4801</v>
      </c>
      <c r="H8639" s="131"/>
    </row>
    <row r="8640" spans="1:10" ht="20.100000000000001" customHeight="1" x14ac:dyDescent="0.25">
      <c r="G8640" s="131" t="s">
        <v>2101</v>
      </c>
      <c r="H8640" s="131"/>
    </row>
    <row r="8641" spans="1:10" ht="20.100000000000001" customHeight="1" x14ac:dyDescent="0.25">
      <c r="A8641" s="6" t="s">
        <v>1328</v>
      </c>
      <c r="B8641" s="6" t="s">
        <v>1329</v>
      </c>
      <c r="J8641" s="8">
        <v>369741647</v>
      </c>
    </row>
    <row r="8642" spans="1:10" ht="30" customHeight="1" x14ac:dyDescent="0.25">
      <c r="A8642" s="5" t="s">
        <v>1328</v>
      </c>
      <c r="C8642" s="11" t="s">
        <v>9</v>
      </c>
      <c r="D8642" s="11" t="s">
        <v>20</v>
      </c>
      <c r="E8642" s="11" t="s">
        <v>4994</v>
      </c>
      <c r="F8642" s="11" t="s">
        <v>1881</v>
      </c>
      <c r="G8642" s="131" t="s">
        <v>724</v>
      </c>
      <c r="H8642" s="131"/>
      <c r="J8642" s="7">
        <v>369741647</v>
      </c>
    </row>
    <row r="8643" spans="1:10" ht="30" customHeight="1" x14ac:dyDescent="0.25">
      <c r="G8643" s="131" t="s">
        <v>4995</v>
      </c>
      <c r="H8643" s="131"/>
    </row>
    <row r="8644" spans="1:10" ht="20.100000000000001" customHeight="1" x14ac:dyDescent="0.25">
      <c r="G8644" s="131" t="s">
        <v>4996</v>
      </c>
      <c r="H8644" s="131"/>
    </row>
    <row r="8645" spans="1:10" ht="20.100000000000001" customHeight="1" x14ac:dyDescent="0.25">
      <c r="A8645" s="6" t="s">
        <v>1344</v>
      </c>
      <c r="B8645" s="6" t="s">
        <v>1345</v>
      </c>
      <c r="J8645" s="10">
        <v>23861402807</v>
      </c>
    </row>
    <row r="8646" spans="1:10" ht="20.100000000000001" customHeight="1" x14ac:dyDescent="0.25">
      <c r="A8646" s="6" t="s">
        <v>1231</v>
      </c>
      <c r="B8646" s="6" t="s">
        <v>3252</v>
      </c>
      <c r="J8646" s="9">
        <v>2993941335</v>
      </c>
    </row>
    <row r="8647" spans="1:10" ht="20.100000000000001" customHeight="1" x14ac:dyDescent="0.25">
      <c r="A8647" s="5" t="s">
        <v>1349</v>
      </c>
      <c r="C8647" s="11" t="s">
        <v>9</v>
      </c>
      <c r="D8647" s="11" t="s">
        <v>11</v>
      </c>
      <c r="E8647" s="11" t="s">
        <v>4994</v>
      </c>
      <c r="F8647" s="11" t="s">
        <v>12</v>
      </c>
      <c r="G8647" s="131" t="s">
        <v>30</v>
      </c>
      <c r="H8647" s="131"/>
      <c r="J8647" s="7">
        <v>2993941335</v>
      </c>
    </row>
    <row r="8648" spans="1:10" ht="20.100000000000001" customHeight="1" x14ac:dyDescent="0.25">
      <c r="A8648" s="6" t="s">
        <v>1239</v>
      </c>
      <c r="B8648" s="6" t="s">
        <v>1360</v>
      </c>
      <c r="J8648" s="8">
        <v>12243704857</v>
      </c>
    </row>
    <row r="8649" spans="1:10" ht="20.100000000000001" customHeight="1" x14ac:dyDescent="0.25">
      <c r="A8649" s="5" t="s">
        <v>1361</v>
      </c>
      <c r="C8649" s="11" t="s">
        <v>9</v>
      </c>
      <c r="D8649" s="11" t="s">
        <v>11</v>
      </c>
      <c r="E8649" s="11" t="s">
        <v>4994</v>
      </c>
      <c r="F8649" s="11" t="s">
        <v>12</v>
      </c>
      <c r="G8649" s="131" t="s">
        <v>7127</v>
      </c>
      <c r="H8649" s="131"/>
      <c r="J8649" s="7">
        <v>188649287</v>
      </c>
    </row>
    <row r="8650" spans="1:10" ht="20.100000000000001" customHeight="1" x14ac:dyDescent="0.25">
      <c r="A8650" s="5" t="s">
        <v>1364</v>
      </c>
      <c r="C8650" s="11" t="s">
        <v>9</v>
      </c>
      <c r="D8650" s="11" t="s">
        <v>11</v>
      </c>
      <c r="E8650" s="11" t="s">
        <v>4994</v>
      </c>
      <c r="F8650" s="11" t="s">
        <v>12</v>
      </c>
      <c r="G8650" s="131" t="s">
        <v>1365</v>
      </c>
      <c r="H8650" s="131"/>
      <c r="J8650" s="7">
        <v>756939811</v>
      </c>
    </row>
    <row r="8651" spans="1:10" ht="20.100000000000001" customHeight="1" x14ac:dyDescent="0.25">
      <c r="A8651" s="5" t="s">
        <v>1367</v>
      </c>
      <c r="C8651" s="11" t="s">
        <v>9</v>
      </c>
      <c r="D8651" s="11" t="s">
        <v>11</v>
      </c>
      <c r="E8651" s="11" t="s">
        <v>4994</v>
      </c>
      <c r="F8651" s="11" t="s">
        <v>12</v>
      </c>
      <c r="G8651" s="131" t="s">
        <v>33</v>
      </c>
      <c r="H8651" s="131"/>
      <c r="J8651" s="7">
        <v>192582582</v>
      </c>
    </row>
    <row r="8652" spans="1:10" ht="20.100000000000001" customHeight="1" x14ac:dyDescent="0.25">
      <c r="A8652" s="5" t="s">
        <v>1369</v>
      </c>
      <c r="C8652" s="11" t="s">
        <v>9</v>
      </c>
      <c r="D8652" s="11" t="s">
        <v>11</v>
      </c>
      <c r="E8652" s="11" t="s">
        <v>4994</v>
      </c>
      <c r="F8652" s="11" t="s">
        <v>12</v>
      </c>
      <c r="G8652" s="131" t="s">
        <v>34</v>
      </c>
      <c r="H8652" s="131"/>
      <c r="J8652" s="7">
        <v>11094036497</v>
      </c>
    </row>
    <row r="8653" spans="1:10" ht="30" customHeight="1" x14ac:dyDescent="0.25">
      <c r="G8653" s="131" t="s">
        <v>6089</v>
      </c>
      <c r="H8653" s="131"/>
    </row>
    <row r="8654" spans="1:10" ht="20.100000000000001" customHeight="1" x14ac:dyDescent="0.25">
      <c r="A8654" s="5" t="s">
        <v>1371</v>
      </c>
      <c r="C8654" s="11" t="s">
        <v>9</v>
      </c>
      <c r="D8654" s="11" t="s">
        <v>11</v>
      </c>
      <c r="E8654" s="11" t="s">
        <v>4994</v>
      </c>
      <c r="F8654" s="11" t="s">
        <v>12</v>
      </c>
      <c r="G8654" s="131" t="s">
        <v>7128</v>
      </c>
      <c r="H8654" s="131"/>
      <c r="J8654" s="7">
        <v>11496680</v>
      </c>
    </row>
    <row r="8655" spans="1:10" ht="60" customHeight="1" x14ac:dyDescent="0.25">
      <c r="G8655" s="131" t="s">
        <v>6090</v>
      </c>
      <c r="H8655" s="131"/>
    </row>
    <row r="8656" spans="1:10" ht="20.100000000000001" customHeight="1" x14ac:dyDescent="0.25">
      <c r="A8656" s="6" t="s">
        <v>1249</v>
      </c>
      <c r="B8656" s="6" t="s">
        <v>1373</v>
      </c>
      <c r="J8656" s="8">
        <v>42771090</v>
      </c>
    </row>
    <row r="8657" spans="1:10" ht="20.100000000000001" customHeight="1" x14ac:dyDescent="0.25">
      <c r="A8657" s="5" t="s">
        <v>1376</v>
      </c>
      <c r="C8657" s="11" t="s">
        <v>9</v>
      </c>
      <c r="D8657" s="11" t="s">
        <v>11</v>
      </c>
      <c r="E8657" s="11" t="s">
        <v>4994</v>
      </c>
      <c r="F8657" s="11" t="s">
        <v>12</v>
      </c>
      <c r="G8657" s="131" t="s">
        <v>3480</v>
      </c>
      <c r="H8657" s="131"/>
      <c r="J8657" s="7">
        <v>37865090</v>
      </c>
    </row>
    <row r="8658" spans="1:10" ht="20.100000000000001" customHeight="1" x14ac:dyDescent="0.25">
      <c r="A8658" s="5" t="s">
        <v>1378</v>
      </c>
      <c r="C8658" s="11" t="s">
        <v>9</v>
      </c>
      <c r="D8658" s="11" t="s">
        <v>11</v>
      </c>
      <c r="E8658" s="11" t="s">
        <v>4994</v>
      </c>
      <c r="F8658" s="11" t="s">
        <v>12</v>
      </c>
      <c r="G8658" s="131" t="s">
        <v>106</v>
      </c>
      <c r="H8658" s="131"/>
      <c r="J8658" s="7">
        <v>130000</v>
      </c>
    </row>
    <row r="8659" spans="1:10" ht="20.100000000000001" customHeight="1" x14ac:dyDescent="0.25">
      <c r="A8659" s="5" t="s">
        <v>1380</v>
      </c>
      <c r="C8659" s="11" t="s">
        <v>9</v>
      </c>
      <c r="D8659" s="11" t="s">
        <v>11</v>
      </c>
      <c r="E8659" s="11" t="s">
        <v>4994</v>
      </c>
      <c r="F8659" s="11" t="s">
        <v>12</v>
      </c>
      <c r="G8659" s="131" t="s">
        <v>1381</v>
      </c>
      <c r="H8659" s="131"/>
      <c r="J8659" s="7">
        <v>1469000</v>
      </c>
    </row>
    <row r="8660" spans="1:10" ht="20.100000000000001" customHeight="1" x14ac:dyDescent="0.25">
      <c r="A8660" s="5" t="s">
        <v>1384</v>
      </c>
      <c r="C8660" s="11" t="s">
        <v>9</v>
      </c>
      <c r="D8660" s="11" t="s">
        <v>11</v>
      </c>
      <c r="E8660" s="11" t="s">
        <v>4994</v>
      </c>
      <c r="F8660" s="11" t="s">
        <v>12</v>
      </c>
      <c r="G8660" s="131" t="s">
        <v>35</v>
      </c>
      <c r="H8660" s="131"/>
      <c r="J8660" s="7">
        <v>1000000</v>
      </c>
    </row>
    <row r="8661" spans="1:10" ht="20.100000000000001" customHeight="1" x14ac:dyDescent="0.25">
      <c r="A8661" s="5" t="s">
        <v>1391</v>
      </c>
      <c r="C8661" s="11" t="s">
        <v>9</v>
      </c>
      <c r="D8661" s="11" t="s">
        <v>11</v>
      </c>
      <c r="E8661" s="11" t="s">
        <v>4994</v>
      </c>
      <c r="F8661" s="11" t="s">
        <v>12</v>
      </c>
      <c r="G8661" s="131" t="s">
        <v>7129</v>
      </c>
      <c r="H8661" s="131"/>
      <c r="J8661" s="7">
        <v>2307000</v>
      </c>
    </row>
    <row r="8662" spans="1:10" ht="20.100000000000001" customHeight="1" x14ac:dyDescent="0.25">
      <c r="A8662" s="6" t="s">
        <v>1393</v>
      </c>
      <c r="B8662" s="6" t="s">
        <v>1394</v>
      </c>
      <c r="J8662" s="8">
        <v>1270264195</v>
      </c>
    </row>
    <row r="8663" spans="1:10" ht="20.100000000000001" customHeight="1" x14ac:dyDescent="0.25">
      <c r="A8663" s="5" t="s">
        <v>1411</v>
      </c>
      <c r="C8663" s="11" t="s">
        <v>9</v>
      </c>
      <c r="D8663" s="11" t="s">
        <v>11</v>
      </c>
      <c r="E8663" s="11" t="s">
        <v>4994</v>
      </c>
      <c r="F8663" s="11" t="s">
        <v>12</v>
      </c>
      <c r="G8663" s="131" t="s">
        <v>3478</v>
      </c>
      <c r="H8663" s="131"/>
      <c r="J8663" s="7">
        <v>1227235475</v>
      </c>
    </row>
    <row r="8664" spans="1:10" ht="75" customHeight="1" x14ac:dyDescent="0.25">
      <c r="G8664" s="131" t="s">
        <v>5009</v>
      </c>
      <c r="H8664" s="131"/>
    </row>
    <row r="8665" spans="1:10" ht="20.100000000000001" customHeight="1" x14ac:dyDescent="0.25">
      <c r="A8665" s="5" t="s">
        <v>1413</v>
      </c>
      <c r="C8665" s="11" t="s">
        <v>9</v>
      </c>
      <c r="D8665" s="11" t="s">
        <v>11</v>
      </c>
      <c r="E8665" s="11" t="s">
        <v>4994</v>
      </c>
      <c r="F8665" s="11" t="s">
        <v>12</v>
      </c>
      <c r="G8665" s="131" t="s">
        <v>1414</v>
      </c>
      <c r="H8665" s="131"/>
      <c r="J8665" s="7">
        <v>43028720</v>
      </c>
    </row>
    <row r="8666" spans="1:10" ht="75" customHeight="1" x14ac:dyDescent="0.25">
      <c r="G8666" s="131" t="s">
        <v>4622</v>
      </c>
      <c r="H8666" s="131"/>
    </row>
    <row r="8667" spans="1:10" ht="20.100000000000001" customHeight="1" x14ac:dyDescent="0.25">
      <c r="A8667" s="6" t="s">
        <v>1416</v>
      </c>
      <c r="B8667" s="6" t="s">
        <v>1417</v>
      </c>
      <c r="J8667" s="8">
        <v>317261500</v>
      </c>
    </row>
    <row r="8668" spans="1:10" ht="20.100000000000001" customHeight="1" x14ac:dyDescent="0.25">
      <c r="A8668" s="5" t="s">
        <v>1419</v>
      </c>
      <c r="C8668" s="11" t="s">
        <v>9</v>
      </c>
      <c r="D8668" s="11" t="s">
        <v>11</v>
      </c>
      <c r="E8668" s="11" t="s">
        <v>4994</v>
      </c>
      <c r="F8668" s="11" t="s">
        <v>12</v>
      </c>
      <c r="G8668" s="131" t="s">
        <v>1420</v>
      </c>
      <c r="H8668" s="131"/>
      <c r="J8668" s="7">
        <v>2536100</v>
      </c>
    </row>
    <row r="8669" spans="1:10" ht="20.100000000000001" customHeight="1" x14ac:dyDescent="0.25">
      <c r="A8669" s="5" t="s">
        <v>1422</v>
      </c>
      <c r="C8669" s="11" t="s">
        <v>9</v>
      </c>
      <c r="D8669" s="11" t="s">
        <v>11</v>
      </c>
      <c r="E8669" s="11" t="s">
        <v>4994</v>
      </c>
      <c r="F8669" s="11" t="s">
        <v>12</v>
      </c>
      <c r="G8669" s="131" t="s">
        <v>1423</v>
      </c>
      <c r="H8669" s="131"/>
      <c r="J8669" s="7">
        <v>314725400</v>
      </c>
    </row>
    <row r="8670" spans="1:10" ht="20.100000000000001" customHeight="1" x14ac:dyDescent="0.25">
      <c r="A8670" s="6" t="s">
        <v>1429</v>
      </c>
      <c r="B8670" s="6" t="s">
        <v>1430</v>
      </c>
      <c r="J8670" s="8">
        <v>6465190393</v>
      </c>
    </row>
    <row r="8671" spans="1:10" ht="20.100000000000001" customHeight="1" x14ac:dyDescent="0.25">
      <c r="A8671" s="5" t="s">
        <v>1432</v>
      </c>
      <c r="C8671" s="11" t="s">
        <v>9</v>
      </c>
      <c r="D8671" s="11" t="s">
        <v>11</v>
      </c>
      <c r="E8671" s="11" t="s">
        <v>4994</v>
      </c>
      <c r="F8671" s="11" t="s">
        <v>12</v>
      </c>
      <c r="G8671" s="131" t="s">
        <v>7130</v>
      </c>
      <c r="H8671" s="131"/>
      <c r="J8671" s="7">
        <v>6465190393</v>
      </c>
    </row>
    <row r="8672" spans="1:10" ht="20.100000000000001" customHeight="1" x14ac:dyDescent="0.25">
      <c r="A8672" s="6" t="s">
        <v>1439</v>
      </c>
      <c r="B8672" s="6" t="s">
        <v>1440</v>
      </c>
      <c r="J8672" s="8">
        <v>40000000</v>
      </c>
    </row>
    <row r="8673" spans="1:10" ht="20.100000000000001" customHeight="1" x14ac:dyDescent="0.25">
      <c r="A8673" s="5" t="s">
        <v>1441</v>
      </c>
      <c r="C8673" s="11" t="s">
        <v>9</v>
      </c>
      <c r="D8673" s="11" t="s">
        <v>11</v>
      </c>
      <c r="E8673" s="11" t="s">
        <v>4994</v>
      </c>
      <c r="F8673" s="11" t="s">
        <v>12</v>
      </c>
      <c r="G8673" s="131" t="s">
        <v>1442</v>
      </c>
      <c r="H8673" s="131"/>
      <c r="J8673" s="7">
        <v>40000000</v>
      </c>
    </row>
    <row r="8674" spans="1:10" ht="30" customHeight="1" x14ac:dyDescent="0.25">
      <c r="G8674" s="131" t="s">
        <v>6091</v>
      </c>
      <c r="H8674" s="131"/>
    </row>
    <row r="8675" spans="1:10" ht="20.100000000000001" customHeight="1" x14ac:dyDescent="0.25">
      <c r="A8675" s="6" t="s">
        <v>1449</v>
      </c>
      <c r="B8675" s="6" t="s">
        <v>1450</v>
      </c>
      <c r="J8675" s="8">
        <v>440269437</v>
      </c>
    </row>
    <row r="8676" spans="1:10" ht="20.100000000000001" customHeight="1" x14ac:dyDescent="0.25">
      <c r="A8676" s="5" t="s">
        <v>1453</v>
      </c>
      <c r="C8676" s="11" t="s">
        <v>9</v>
      </c>
      <c r="D8676" s="11" t="s">
        <v>11</v>
      </c>
      <c r="E8676" s="11" t="s">
        <v>4994</v>
      </c>
      <c r="F8676" s="11" t="s">
        <v>12</v>
      </c>
      <c r="G8676" s="131" t="s">
        <v>39</v>
      </c>
      <c r="H8676" s="131"/>
      <c r="J8676" s="7">
        <v>113141018</v>
      </c>
    </row>
    <row r="8677" spans="1:10" ht="20.100000000000001" customHeight="1" x14ac:dyDescent="0.25">
      <c r="A8677" s="5" t="s">
        <v>1463</v>
      </c>
      <c r="C8677" s="11" t="s">
        <v>9</v>
      </c>
      <c r="D8677" s="11" t="s">
        <v>11</v>
      </c>
      <c r="E8677" s="11" t="s">
        <v>4994</v>
      </c>
      <c r="F8677" s="11" t="s">
        <v>12</v>
      </c>
      <c r="G8677" s="131" t="s">
        <v>1464</v>
      </c>
      <c r="H8677" s="131"/>
      <c r="J8677" s="7">
        <v>225000000</v>
      </c>
    </row>
    <row r="8678" spans="1:10" ht="20.100000000000001" customHeight="1" x14ac:dyDescent="0.25">
      <c r="A8678" s="5" t="s">
        <v>1466</v>
      </c>
      <c r="C8678" s="11" t="s">
        <v>9</v>
      </c>
      <c r="D8678" s="11" t="s">
        <v>11</v>
      </c>
      <c r="E8678" s="11" t="s">
        <v>4994</v>
      </c>
      <c r="F8678" s="11" t="s">
        <v>12</v>
      </c>
      <c r="G8678" s="131" t="s">
        <v>1467</v>
      </c>
      <c r="H8678" s="131"/>
      <c r="J8678" s="7">
        <v>54730907</v>
      </c>
    </row>
    <row r="8679" spans="1:10" ht="30" customHeight="1" x14ac:dyDescent="0.25">
      <c r="A8679" s="5" t="s">
        <v>1469</v>
      </c>
      <c r="C8679" s="11" t="s">
        <v>9</v>
      </c>
      <c r="D8679" s="11" t="s">
        <v>11</v>
      </c>
      <c r="E8679" s="11" t="s">
        <v>4994</v>
      </c>
      <c r="F8679" s="11" t="s">
        <v>12</v>
      </c>
      <c r="G8679" s="131" t="s">
        <v>7132</v>
      </c>
      <c r="H8679" s="131"/>
      <c r="J8679" s="7">
        <v>31317512</v>
      </c>
    </row>
    <row r="8680" spans="1:10" ht="30" customHeight="1" x14ac:dyDescent="0.25">
      <c r="A8680" s="5" t="s">
        <v>1471</v>
      </c>
      <c r="C8680" s="11" t="s">
        <v>9</v>
      </c>
      <c r="D8680" s="11" t="s">
        <v>11</v>
      </c>
      <c r="E8680" s="11" t="s">
        <v>4994</v>
      </c>
      <c r="F8680" s="11" t="s">
        <v>12</v>
      </c>
      <c r="G8680" s="131" t="s">
        <v>7133</v>
      </c>
      <c r="H8680" s="131"/>
      <c r="J8680" s="7">
        <v>13220000</v>
      </c>
    </row>
    <row r="8681" spans="1:10" ht="20.100000000000001" customHeight="1" x14ac:dyDescent="0.25">
      <c r="A8681" s="5" t="s">
        <v>1473</v>
      </c>
      <c r="C8681" s="11" t="s">
        <v>9</v>
      </c>
      <c r="D8681" s="11" t="s">
        <v>11</v>
      </c>
      <c r="E8681" s="11" t="s">
        <v>4994</v>
      </c>
      <c r="F8681" s="11" t="s">
        <v>12</v>
      </c>
      <c r="G8681" s="131" t="s">
        <v>1474</v>
      </c>
      <c r="H8681" s="131"/>
      <c r="J8681" s="7">
        <v>2860000</v>
      </c>
    </row>
    <row r="8682" spans="1:10" ht="20.100000000000001" customHeight="1" x14ac:dyDescent="0.25">
      <c r="A8682" s="6" t="s">
        <v>1476</v>
      </c>
      <c r="B8682" s="6" t="s">
        <v>1477</v>
      </c>
      <c r="J8682" s="8">
        <v>5000000</v>
      </c>
    </row>
    <row r="8683" spans="1:10" ht="20.100000000000001" customHeight="1" x14ac:dyDescent="0.25">
      <c r="A8683" s="5" t="s">
        <v>1488</v>
      </c>
      <c r="C8683" s="11" t="s">
        <v>9</v>
      </c>
      <c r="D8683" s="11" t="s">
        <v>41</v>
      </c>
      <c r="E8683" s="11" t="s">
        <v>4994</v>
      </c>
      <c r="F8683" s="11" t="s">
        <v>12</v>
      </c>
      <c r="G8683" s="131" t="s">
        <v>42</v>
      </c>
      <c r="H8683" s="131"/>
      <c r="J8683" s="7">
        <v>5000000</v>
      </c>
    </row>
    <row r="8684" spans="1:10" ht="45" customHeight="1" x14ac:dyDescent="0.25">
      <c r="G8684" s="131" t="s">
        <v>4379</v>
      </c>
      <c r="H8684" s="131"/>
    </row>
    <row r="8685" spans="1:10" ht="20.100000000000001" customHeight="1" x14ac:dyDescent="0.25">
      <c r="A8685" s="6" t="s">
        <v>1490</v>
      </c>
      <c r="B8685" s="6" t="s">
        <v>1491</v>
      </c>
      <c r="J8685" s="8">
        <v>43000000</v>
      </c>
    </row>
    <row r="8686" spans="1:10" ht="20.100000000000001" customHeight="1" x14ac:dyDescent="0.25">
      <c r="A8686" s="5" t="s">
        <v>1503</v>
      </c>
      <c r="C8686" s="11" t="s">
        <v>9</v>
      </c>
      <c r="D8686" s="11" t="s">
        <v>11</v>
      </c>
      <c r="E8686" s="11" t="s">
        <v>4994</v>
      </c>
      <c r="F8686" s="11" t="s">
        <v>12</v>
      </c>
      <c r="G8686" s="131" t="s">
        <v>44</v>
      </c>
      <c r="H8686" s="131"/>
      <c r="J8686" s="7">
        <v>43000000</v>
      </c>
    </row>
    <row r="8687" spans="1:10" ht="20.100000000000001" customHeight="1" x14ac:dyDescent="0.25">
      <c r="A8687" s="6" t="s">
        <v>1508</v>
      </c>
      <c r="B8687" s="6" t="s">
        <v>1509</v>
      </c>
      <c r="J8687" s="10">
        <v>596383836</v>
      </c>
    </row>
    <row r="8688" spans="1:10" ht="20.100000000000001" customHeight="1" x14ac:dyDescent="0.25">
      <c r="A8688" s="6" t="s">
        <v>1256</v>
      </c>
      <c r="B8688" s="6" t="s">
        <v>1511</v>
      </c>
      <c r="J8688" s="9">
        <v>328333045</v>
      </c>
    </row>
    <row r="8689" spans="1:10" ht="20.100000000000001" customHeight="1" x14ac:dyDescent="0.25">
      <c r="A8689" s="5" t="s">
        <v>1513</v>
      </c>
      <c r="C8689" s="11" t="s">
        <v>9</v>
      </c>
      <c r="D8689" s="11" t="s">
        <v>11</v>
      </c>
      <c r="E8689" s="11" t="s">
        <v>4994</v>
      </c>
      <c r="F8689" s="11" t="s">
        <v>12</v>
      </c>
      <c r="G8689" s="131" t="s">
        <v>45</v>
      </c>
      <c r="H8689" s="131"/>
      <c r="J8689" s="7">
        <v>317637000</v>
      </c>
    </row>
    <row r="8690" spans="1:10" ht="20.100000000000001" customHeight="1" x14ac:dyDescent="0.25">
      <c r="A8690" s="5" t="s">
        <v>1514</v>
      </c>
      <c r="C8690" s="11" t="s">
        <v>9</v>
      </c>
      <c r="D8690" s="11" t="s">
        <v>11</v>
      </c>
      <c r="E8690" s="11" t="s">
        <v>4994</v>
      </c>
      <c r="F8690" s="11" t="s">
        <v>12</v>
      </c>
      <c r="G8690" s="131" t="s">
        <v>1515</v>
      </c>
      <c r="H8690" s="131"/>
      <c r="J8690" s="7">
        <v>1402160</v>
      </c>
    </row>
    <row r="8691" spans="1:10" ht="20.100000000000001" customHeight="1" x14ac:dyDescent="0.25">
      <c r="A8691" s="5" t="s">
        <v>1518</v>
      </c>
      <c r="C8691" s="11" t="s">
        <v>9</v>
      </c>
      <c r="D8691" s="11" t="s">
        <v>11</v>
      </c>
      <c r="E8691" s="11" t="s">
        <v>4994</v>
      </c>
      <c r="F8691" s="11" t="s">
        <v>12</v>
      </c>
      <c r="G8691" s="131" t="s">
        <v>7135</v>
      </c>
      <c r="H8691" s="131"/>
      <c r="J8691" s="7">
        <v>8038935</v>
      </c>
    </row>
    <row r="8692" spans="1:10" ht="20.100000000000001" customHeight="1" x14ac:dyDescent="0.25">
      <c r="A8692" s="5" t="s">
        <v>1520</v>
      </c>
      <c r="C8692" s="11" t="s">
        <v>9</v>
      </c>
      <c r="D8692" s="11" t="s">
        <v>11</v>
      </c>
      <c r="E8692" s="11" t="s">
        <v>4994</v>
      </c>
      <c r="F8692" s="11" t="s">
        <v>12</v>
      </c>
      <c r="G8692" s="131" t="s">
        <v>1521</v>
      </c>
      <c r="H8692" s="131"/>
      <c r="J8692" s="7">
        <v>1254950</v>
      </c>
    </row>
    <row r="8693" spans="1:10" ht="20.100000000000001" customHeight="1" x14ac:dyDescent="0.25">
      <c r="A8693" s="6" t="s">
        <v>1278</v>
      </c>
      <c r="B8693" s="6" t="s">
        <v>1524</v>
      </c>
      <c r="J8693" s="8">
        <v>765000</v>
      </c>
    </row>
    <row r="8694" spans="1:10" ht="20.100000000000001" customHeight="1" x14ac:dyDescent="0.25">
      <c r="A8694" s="5" t="s">
        <v>1531</v>
      </c>
      <c r="C8694" s="11" t="s">
        <v>9</v>
      </c>
      <c r="D8694" s="11" t="s">
        <v>11</v>
      </c>
      <c r="E8694" s="11" t="s">
        <v>4994</v>
      </c>
      <c r="F8694" s="11" t="s">
        <v>12</v>
      </c>
      <c r="G8694" s="131" t="s">
        <v>47</v>
      </c>
      <c r="H8694" s="131"/>
      <c r="J8694" s="7">
        <v>765000</v>
      </c>
    </row>
    <row r="8695" spans="1:10" ht="20.100000000000001" customHeight="1" x14ac:dyDescent="0.25">
      <c r="A8695" s="6" t="s">
        <v>1292</v>
      </c>
      <c r="B8695" s="6" t="s">
        <v>1535</v>
      </c>
      <c r="J8695" s="8">
        <v>23624748</v>
      </c>
    </row>
    <row r="8696" spans="1:10" ht="20.100000000000001" customHeight="1" x14ac:dyDescent="0.25">
      <c r="A8696" s="5" t="s">
        <v>1536</v>
      </c>
      <c r="C8696" s="11" t="s">
        <v>9</v>
      </c>
      <c r="D8696" s="11" t="s">
        <v>11</v>
      </c>
      <c r="E8696" s="11" t="s">
        <v>4994</v>
      </c>
      <c r="F8696" s="11" t="s">
        <v>12</v>
      </c>
      <c r="G8696" s="131" t="s">
        <v>1537</v>
      </c>
      <c r="H8696" s="131"/>
      <c r="J8696" s="7">
        <v>1618261</v>
      </c>
    </row>
    <row r="8697" spans="1:10" ht="20.100000000000001" customHeight="1" x14ac:dyDescent="0.25">
      <c r="A8697" s="5" t="s">
        <v>1539</v>
      </c>
      <c r="C8697" s="11" t="s">
        <v>9</v>
      </c>
      <c r="D8697" s="11" t="s">
        <v>11</v>
      </c>
      <c r="E8697" s="11" t="s">
        <v>4994</v>
      </c>
      <c r="F8697" s="11" t="s">
        <v>12</v>
      </c>
      <c r="G8697" s="131" t="s">
        <v>1540</v>
      </c>
      <c r="H8697" s="131"/>
      <c r="J8697" s="7">
        <v>1019071</v>
      </c>
    </row>
    <row r="8698" spans="1:10" ht="20.100000000000001" customHeight="1" x14ac:dyDescent="0.25">
      <c r="A8698" s="5" t="s">
        <v>1542</v>
      </c>
      <c r="C8698" s="11" t="s">
        <v>9</v>
      </c>
      <c r="D8698" s="11" t="s">
        <v>11</v>
      </c>
      <c r="E8698" s="11" t="s">
        <v>4994</v>
      </c>
      <c r="F8698" s="11" t="s">
        <v>12</v>
      </c>
      <c r="G8698" s="131" t="s">
        <v>48</v>
      </c>
      <c r="H8698" s="131"/>
      <c r="J8698" s="7">
        <v>1028600</v>
      </c>
    </row>
    <row r="8699" spans="1:10" ht="30" customHeight="1" x14ac:dyDescent="0.25">
      <c r="A8699" s="5" t="s">
        <v>1544</v>
      </c>
      <c r="C8699" s="11" t="s">
        <v>9</v>
      </c>
      <c r="D8699" s="11" t="s">
        <v>11</v>
      </c>
      <c r="E8699" s="11" t="s">
        <v>4994</v>
      </c>
      <c r="F8699" s="11" t="s">
        <v>12</v>
      </c>
      <c r="G8699" s="131" t="s">
        <v>1545</v>
      </c>
      <c r="H8699" s="131"/>
      <c r="J8699" s="7">
        <v>16655449</v>
      </c>
    </row>
    <row r="8700" spans="1:10" ht="20.100000000000001" customHeight="1" x14ac:dyDescent="0.25">
      <c r="A8700" s="5" t="s">
        <v>1547</v>
      </c>
      <c r="C8700" s="11" t="s">
        <v>9</v>
      </c>
      <c r="D8700" s="11" t="s">
        <v>11</v>
      </c>
      <c r="E8700" s="11" t="s">
        <v>4994</v>
      </c>
      <c r="F8700" s="11" t="s">
        <v>12</v>
      </c>
      <c r="G8700" s="131" t="s">
        <v>49</v>
      </c>
      <c r="H8700" s="131"/>
      <c r="J8700" s="7">
        <v>1100000</v>
      </c>
    </row>
    <row r="8701" spans="1:10" ht="20.100000000000001" customHeight="1" x14ac:dyDescent="0.25">
      <c r="A8701" s="5" t="s">
        <v>1549</v>
      </c>
      <c r="C8701" s="11" t="s">
        <v>9</v>
      </c>
      <c r="D8701" s="11" t="s">
        <v>11</v>
      </c>
      <c r="E8701" s="11" t="s">
        <v>4994</v>
      </c>
      <c r="F8701" s="11" t="s">
        <v>12</v>
      </c>
      <c r="G8701" s="131" t="s">
        <v>1550</v>
      </c>
      <c r="H8701" s="131"/>
      <c r="J8701" s="7">
        <v>1174164</v>
      </c>
    </row>
    <row r="8702" spans="1:10" ht="30" customHeight="1" x14ac:dyDescent="0.25">
      <c r="A8702" s="5" t="s">
        <v>1551</v>
      </c>
      <c r="C8702" s="11" t="s">
        <v>9</v>
      </c>
      <c r="D8702" s="11" t="s">
        <v>11</v>
      </c>
      <c r="E8702" s="11" t="s">
        <v>4994</v>
      </c>
      <c r="F8702" s="11" t="s">
        <v>12</v>
      </c>
      <c r="G8702" s="131" t="s">
        <v>7136</v>
      </c>
      <c r="H8702" s="131"/>
      <c r="J8702" s="7">
        <v>1029203</v>
      </c>
    </row>
    <row r="8703" spans="1:10" ht="20.100000000000001" customHeight="1" x14ac:dyDescent="0.25">
      <c r="A8703" s="6" t="s">
        <v>1318</v>
      </c>
      <c r="B8703" s="6" t="s">
        <v>1553</v>
      </c>
      <c r="J8703" s="8">
        <v>122395752</v>
      </c>
    </row>
    <row r="8704" spans="1:10" ht="20.100000000000001" customHeight="1" x14ac:dyDescent="0.25">
      <c r="A8704" s="5" t="s">
        <v>1555</v>
      </c>
      <c r="C8704" s="11" t="s">
        <v>9</v>
      </c>
      <c r="D8704" s="11" t="s">
        <v>11</v>
      </c>
      <c r="E8704" s="11" t="s">
        <v>4994</v>
      </c>
      <c r="F8704" s="11" t="s">
        <v>12</v>
      </c>
      <c r="G8704" s="131" t="s">
        <v>50</v>
      </c>
      <c r="H8704" s="131"/>
      <c r="J8704" s="7">
        <v>1296092</v>
      </c>
    </row>
    <row r="8705" spans="1:10" ht="20.100000000000001" customHeight="1" x14ac:dyDescent="0.25">
      <c r="A8705" s="5" t="s">
        <v>1557</v>
      </c>
      <c r="C8705" s="11" t="s">
        <v>9</v>
      </c>
      <c r="D8705" s="11" t="s">
        <v>11</v>
      </c>
      <c r="E8705" s="11" t="s">
        <v>4994</v>
      </c>
      <c r="F8705" s="11" t="s">
        <v>12</v>
      </c>
      <c r="G8705" s="131" t="s">
        <v>51</v>
      </c>
      <c r="H8705" s="131"/>
      <c r="J8705" s="7">
        <v>121099660</v>
      </c>
    </row>
    <row r="8706" spans="1:10" ht="20.100000000000001" customHeight="1" x14ac:dyDescent="0.25">
      <c r="A8706" s="6" t="s">
        <v>1572</v>
      </c>
      <c r="B8706" s="6" t="s">
        <v>1573</v>
      </c>
      <c r="J8706" s="8">
        <v>121265291</v>
      </c>
    </row>
    <row r="8707" spans="1:10" ht="20.100000000000001" customHeight="1" x14ac:dyDescent="0.25">
      <c r="A8707" s="5" t="s">
        <v>1574</v>
      </c>
      <c r="C8707" s="11" t="s">
        <v>9</v>
      </c>
      <c r="D8707" s="11" t="s">
        <v>11</v>
      </c>
      <c r="E8707" s="11" t="s">
        <v>4994</v>
      </c>
      <c r="F8707" s="11" t="s">
        <v>12</v>
      </c>
      <c r="G8707" s="131" t="s">
        <v>1575</v>
      </c>
      <c r="H8707" s="131"/>
      <c r="J8707" s="7">
        <v>9926216</v>
      </c>
    </row>
    <row r="8708" spans="1:10" ht="30" customHeight="1" x14ac:dyDescent="0.25">
      <c r="A8708" s="5" t="s">
        <v>1577</v>
      </c>
      <c r="C8708" s="11" t="s">
        <v>9</v>
      </c>
      <c r="D8708" s="11" t="s">
        <v>11</v>
      </c>
      <c r="E8708" s="11" t="s">
        <v>4994</v>
      </c>
      <c r="F8708" s="11" t="s">
        <v>12</v>
      </c>
      <c r="G8708" s="131" t="s">
        <v>1578</v>
      </c>
      <c r="H8708" s="131"/>
      <c r="J8708" s="7">
        <v>1905765</v>
      </c>
    </row>
    <row r="8709" spans="1:10" ht="20.100000000000001" customHeight="1" x14ac:dyDescent="0.25">
      <c r="A8709" s="5" t="s">
        <v>1580</v>
      </c>
      <c r="C8709" s="11" t="s">
        <v>9</v>
      </c>
      <c r="D8709" s="11" t="s">
        <v>11</v>
      </c>
      <c r="E8709" s="11" t="s">
        <v>4994</v>
      </c>
      <c r="F8709" s="11" t="s">
        <v>12</v>
      </c>
      <c r="G8709" s="131" t="s">
        <v>1581</v>
      </c>
      <c r="H8709" s="131"/>
      <c r="J8709" s="7">
        <v>88681504</v>
      </c>
    </row>
    <row r="8710" spans="1:10" ht="20.100000000000001" customHeight="1" x14ac:dyDescent="0.25">
      <c r="A8710" s="5" t="s">
        <v>1582</v>
      </c>
      <c r="C8710" s="11" t="s">
        <v>9</v>
      </c>
      <c r="D8710" s="11" t="s">
        <v>11</v>
      </c>
      <c r="E8710" s="11" t="s">
        <v>4994</v>
      </c>
      <c r="F8710" s="11" t="s">
        <v>12</v>
      </c>
      <c r="G8710" s="131" t="s">
        <v>52</v>
      </c>
      <c r="H8710" s="131"/>
      <c r="J8710" s="7">
        <v>398475</v>
      </c>
    </row>
    <row r="8711" spans="1:10" ht="20.100000000000001" customHeight="1" x14ac:dyDescent="0.25">
      <c r="A8711" s="5" t="s">
        <v>1584</v>
      </c>
      <c r="C8711" s="11" t="s">
        <v>9</v>
      </c>
      <c r="D8711" s="11" t="s">
        <v>11</v>
      </c>
      <c r="E8711" s="11" t="s">
        <v>4994</v>
      </c>
      <c r="F8711" s="11" t="s">
        <v>12</v>
      </c>
      <c r="G8711" s="131" t="s">
        <v>1585</v>
      </c>
      <c r="H8711" s="131"/>
      <c r="J8711" s="7">
        <v>17358994</v>
      </c>
    </row>
    <row r="8712" spans="1:10" ht="20.100000000000001" customHeight="1" x14ac:dyDescent="0.25">
      <c r="A8712" s="5" t="s">
        <v>1587</v>
      </c>
      <c r="C8712" s="11" t="s">
        <v>9</v>
      </c>
      <c r="D8712" s="11" t="s">
        <v>11</v>
      </c>
      <c r="E8712" s="11" t="s">
        <v>4994</v>
      </c>
      <c r="F8712" s="11" t="s">
        <v>12</v>
      </c>
      <c r="G8712" s="131" t="s">
        <v>1588</v>
      </c>
      <c r="H8712" s="131"/>
      <c r="J8712" s="7">
        <v>1512186</v>
      </c>
    </row>
    <row r="8713" spans="1:10" ht="20.100000000000001" customHeight="1" x14ac:dyDescent="0.25">
      <c r="A8713" s="5" t="s">
        <v>1590</v>
      </c>
      <c r="C8713" s="11" t="s">
        <v>9</v>
      </c>
      <c r="D8713" s="11" t="s">
        <v>11</v>
      </c>
      <c r="E8713" s="11" t="s">
        <v>4994</v>
      </c>
      <c r="F8713" s="11" t="s">
        <v>12</v>
      </c>
      <c r="G8713" s="131" t="s">
        <v>1591</v>
      </c>
      <c r="H8713" s="131"/>
      <c r="J8713" s="7">
        <v>101973</v>
      </c>
    </row>
    <row r="8714" spans="1:10" ht="20.100000000000001" customHeight="1" x14ac:dyDescent="0.25">
      <c r="A8714" s="5" t="s">
        <v>1593</v>
      </c>
      <c r="C8714" s="11" t="s">
        <v>9</v>
      </c>
      <c r="D8714" s="11" t="s">
        <v>11</v>
      </c>
      <c r="E8714" s="11" t="s">
        <v>4994</v>
      </c>
      <c r="F8714" s="11" t="s">
        <v>12</v>
      </c>
      <c r="G8714" s="131" t="s">
        <v>1594</v>
      </c>
      <c r="H8714" s="131"/>
      <c r="J8714" s="7">
        <v>1380178</v>
      </c>
    </row>
    <row r="8715" spans="1:10" ht="20.100000000000001" customHeight="1" x14ac:dyDescent="0.25">
      <c r="A8715" s="6" t="s">
        <v>1714</v>
      </c>
      <c r="B8715" s="6" t="s">
        <v>1715</v>
      </c>
      <c r="J8715" s="10">
        <v>505794750</v>
      </c>
    </row>
    <row r="8716" spans="1:10" ht="20.100000000000001" customHeight="1" x14ac:dyDescent="0.25">
      <c r="A8716" s="6" t="s">
        <v>1716</v>
      </c>
      <c r="B8716" s="6" t="s">
        <v>1717</v>
      </c>
      <c r="J8716" s="9">
        <v>505794750</v>
      </c>
    </row>
    <row r="8717" spans="1:10" ht="20.100000000000001" customHeight="1" x14ac:dyDescent="0.25">
      <c r="A8717" s="5" t="s">
        <v>1718</v>
      </c>
      <c r="C8717" s="11" t="s">
        <v>16</v>
      </c>
      <c r="D8717" s="11" t="s">
        <v>53</v>
      </c>
      <c r="E8717" s="11" t="s">
        <v>4994</v>
      </c>
      <c r="F8717" s="11" t="s">
        <v>12</v>
      </c>
      <c r="G8717" s="131" t="s">
        <v>1719</v>
      </c>
      <c r="H8717" s="131"/>
      <c r="J8717" s="7">
        <v>850000</v>
      </c>
    </row>
    <row r="8718" spans="1:10" ht="20.100000000000001" customHeight="1" x14ac:dyDescent="0.25">
      <c r="A8718" s="5" t="s">
        <v>1720</v>
      </c>
      <c r="C8718" s="11" t="s">
        <v>16</v>
      </c>
      <c r="D8718" s="11" t="s">
        <v>53</v>
      </c>
      <c r="E8718" s="11" t="s">
        <v>4994</v>
      </c>
      <c r="F8718" s="11" t="s">
        <v>12</v>
      </c>
      <c r="G8718" s="131" t="s">
        <v>54</v>
      </c>
      <c r="H8718" s="131"/>
      <c r="J8718" s="7">
        <v>415263950</v>
      </c>
    </row>
    <row r="8719" spans="1:10" ht="20.100000000000001" customHeight="1" x14ac:dyDescent="0.25">
      <c r="A8719" s="5" t="s">
        <v>1721</v>
      </c>
      <c r="C8719" s="11" t="s">
        <v>16</v>
      </c>
      <c r="D8719" s="11" t="s">
        <v>53</v>
      </c>
      <c r="E8719" s="11" t="s">
        <v>4994</v>
      </c>
      <c r="F8719" s="11" t="s">
        <v>12</v>
      </c>
      <c r="G8719" s="131" t="s">
        <v>1722</v>
      </c>
      <c r="H8719" s="131"/>
      <c r="J8719" s="7">
        <v>2946617</v>
      </c>
    </row>
    <row r="8720" spans="1:10" ht="20.100000000000001" customHeight="1" x14ac:dyDescent="0.25">
      <c r="A8720" s="5" t="s">
        <v>1723</v>
      </c>
      <c r="C8720" s="11" t="s">
        <v>16</v>
      </c>
      <c r="D8720" s="11" t="s">
        <v>53</v>
      </c>
      <c r="E8720" s="11" t="s">
        <v>4994</v>
      </c>
      <c r="F8720" s="11" t="s">
        <v>12</v>
      </c>
      <c r="G8720" s="131" t="s">
        <v>55</v>
      </c>
      <c r="H8720" s="131"/>
      <c r="J8720" s="7">
        <v>21071006</v>
      </c>
    </row>
    <row r="8721" spans="1:10" ht="20.100000000000001" customHeight="1" x14ac:dyDescent="0.25">
      <c r="A8721" s="5" t="s">
        <v>1724</v>
      </c>
      <c r="C8721" s="11" t="s">
        <v>16</v>
      </c>
      <c r="D8721" s="11" t="s">
        <v>53</v>
      </c>
      <c r="E8721" s="11" t="s">
        <v>4994</v>
      </c>
      <c r="F8721" s="11" t="s">
        <v>12</v>
      </c>
      <c r="G8721" s="131" t="s">
        <v>7146</v>
      </c>
      <c r="H8721" s="131"/>
      <c r="J8721" s="7">
        <v>55580107</v>
      </c>
    </row>
    <row r="8722" spans="1:10" ht="20.100000000000001" customHeight="1" x14ac:dyDescent="0.25">
      <c r="A8722" s="5" t="s">
        <v>1725</v>
      </c>
      <c r="C8722" s="11" t="s">
        <v>16</v>
      </c>
      <c r="D8722" s="11" t="s">
        <v>53</v>
      </c>
      <c r="E8722" s="11" t="s">
        <v>4994</v>
      </c>
      <c r="F8722" s="11" t="s">
        <v>12</v>
      </c>
      <c r="G8722" s="131" t="s">
        <v>1726</v>
      </c>
      <c r="H8722" s="131"/>
      <c r="J8722" s="7">
        <v>6834000</v>
      </c>
    </row>
    <row r="8723" spans="1:10" ht="20.100000000000001" customHeight="1" x14ac:dyDescent="0.25">
      <c r="A8723" s="5" t="s">
        <v>1729</v>
      </c>
      <c r="C8723" s="11" t="s">
        <v>16</v>
      </c>
      <c r="D8723" s="11" t="s">
        <v>53</v>
      </c>
      <c r="E8723" s="11" t="s">
        <v>4994</v>
      </c>
      <c r="F8723" s="11" t="s">
        <v>12</v>
      </c>
      <c r="G8723" s="131" t="s">
        <v>7147</v>
      </c>
      <c r="H8723" s="131"/>
      <c r="J8723" s="7">
        <v>3249070</v>
      </c>
    </row>
    <row r="8724" spans="1:10" ht="20.100000000000001" customHeight="1" x14ac:dyDescent="0.25">
      <c r="A8724" s="6" t="s">
        <v>1759</v>
      </c>
      <c r="B8724" s="6" t="s">
        <v>1760</v>
      </c>
      <c r="J8724" s="10">
        <v>20344627447</v>
      </c>
    </row>
    <row r="8725" spans="1:10" ht="20.100000000000001" customHeight="1" x14ac:dyDescent="0.25">
      <c r="A8725" s="6" t="s">
        <v>1761</v>
      </c>
      <c r="B8725" s="6" t="s">
        <v>1762</v>
      </c>
      <c r="J8725" s="12">
        <v>3927225988</v>
      </c>
    </row>
    <row r="8726" spans="1:10" ht="20.100000000000001" customHeight="1" x14ac:dyDescent="0.25">
      <c r="A8726" s="6" t="s">
        <v>1767</v>
      </c>
      <c r="B8726" s="6" t="s">
        <v>7149</v>
      </c>
      <c r="J8726" s="9">
        <v>3927225988</v>
      </c>
    </row>
    <row r="8727" spans="1:10" ht="20.100000000000001" customHeight="1" x14ac:dyDescent="0.25">
      <c r="A8727" s="5" t="s">
        <v>1767</v>
      </c>
      <c r="C8727" s="11" t="s">
        <v>9</v>
      </c>
      <c r="D8727" s="11" t="s">
        <v>41</v>
      </c>
      <c r="E8727" s="11" t="s">
        <v>4994</v>
      </c>
      <c r="F8727" s="11" t="s">
        <v>1881</v>
      </c>
      <c r="G8727" s="131" t="s">
        <v>21</v>
      </c>
      <c r="H8727" s="131"/>
      <c r="J8727" s="7">
        <v>43045671</v>
      </c>
    </row>
    <row r="8728" spans="1:10" ht="60" customHeight="1" x14ac:dyDescent="0.25">
      <c r="G8728" s="131" t="s">
        <v>4802</v>
      </c>
      <c r="H8728" s="131"/>
    </row>
    <row r="8729" spans="1:10" ht="20.100000000000001" customHeight="1" x14ac:dyDescent="0.25">
      <c r="G8729" s="131" t="s">
        <v>2101</v>
      </c>
      <c r="H8729" s="131"/>
    </row>
    <row r="8730" spans="1:10" ht="20.100000000000001" customHeight="1" x14ac:dyDescent="0.25">
      <c r="A8730" s="5" t="s">
        <v>1767</v>
      </c>
      <c r="C8730" s="11" t="s">
        <v>9</v>
      </c>
      <c r="D8730" s="11" t="s">
        <v>41</v>
      </c>
      <c r="E8730" s="11" t="s">
        <v>4994</v>
      </c>
      <c r="F8730" s="11" t="s">
        <v>1278</v>
      </c>
      <c r="G8730" s="131" t="s">
        <v>21</v>
      </c>
      <c r="H8730" s="131"/>
      <c r="J8730" s="7">
        <v>23266719</v>
      </c>
    </row>
    <row r="8731" spans="1:10" ht="60" customHeight="1" x14ac:dyDescent="0.25">
      <c r="G8731" s="131" t="s">
        <v>4803</v>
      </c>
      <c r="H8731" s="131"/>
    </row>
    <row r="8732" spans="1:10" ht="20.100000000000001" customHeight="1" x14ac:dyDescent="0.25">
      <c r="G8732" s="131" t="s">
        <v>2101</v>
      </c>
      <c r="H8732" s="131"/>
    </row>
    <row r="8733" spans="1:10" ht="30" customHeight="1" x14ac:dyDescent="0.25">
      <c r="A8733" s="5" t="s">
        <v>1767</v>
      </c>
      <c r="C8733" s="11" t="s">
        <v>9</v>
      </c>
      <c r="D8733" s="11" t="s">
        <v>41</v>
      </c>
      <c r="E8733" s="11" t="s">
        <v>4994</v>
      </c>
      <c r="F8733" s="11" t="s">
        <v>1318</v>
      </c>
      <c r="G8733" s="131" t="s">
        <v>724</v>
      </c>
      <c r="H8733" s="131"/>
      <c r="J8733" s="7">
        <v>3860913598</v>
      </c>
    </row>
    <row r="8734" spans="1:10" ht="30" customHeight="1" x14ac:dyDescent="0.25">
      <c r="G8734" s="131" t="s">
        <v>5532</v>
      </c>
      <c r="H8734" s="131"/>
    </row>
    <row r="8735" spans="1:10" ht="20.100000000000001" customHeight="1" x14ac:dyDescent="0.25">
      <c r="G8735" s="131" t="s">
        <v>4996</v>
      </c>
      <c r="H8735" s="131"/>
    </row>
    <row r="8736" spans="1:10" ht="20.100000000000001" customHeight="1" x14ac:dyDescent="0.25">
      <c r="A8736" s="6" t="s">
        <v>1784</v>
      </c>
      <c r="B8736" s="6" t="s">
        <v>1785</v>
      </c>
      <c r="J8736" s="8">
        <v>14836883428</v>
      </c>
    </row>
    <row r="8737" spans="1:10" ht="20.100000000000001" customHeight="1" x14ac:dyDescent="0.25">
      <c r="A8737" s="5" t="s">
        <v>1786</v>
      </c>
      <c r="C8737" s="11" t="s">
        <v>9</v>
      </c>
      <c r="D8737" s="11" t="s">
        <v>59</v>
      </c>
      <c r="E8737" s="11" t="s">
        <v>4994</v>
      </c>
      <c r="F8737" s="11" t="s">
        <v>12</v>
      </c>
      <c r="G8737" s="131" t="s">
        <v>61</v>
      </c>
      <c r="H8737" s="131"/>
      <c r="J8737" s="7">
        <v>14790061652</v>
      </c>
    </row>
    <row r="8738" spans="1:10" ht="20.100000000000001" customHeight="1" x14ac:dyDescent="0.25">
      <c r="A8738" s="5" t="s">
        <v>1792</v>
      </c>
      <c r="C8738" s="11" t="s">
        <v>9</v>
      </c>
      <c r="D8738" s="11" t="s">
        <v>59</v>
      </c>
      <c r="E8738" s="11" t="s">
        <v>4994</v>
      </c>
      <c r="F8738" s="11" t="s">
        <v>12</v>
      </c>
      <c r="G8738" s="131" t="s">
        <v>7156</v>
      </c>
      <c r="H8738" s="131"/>
      <c r="J8738" s="7">
        <v>46821776</v>
      </c>
    </row>
    <row r="8739" spans="1:10" ht="30" customHeight="1" x14ac:dyDescent="0.25">
      <c r="G8739" s="131" t="s">
        <v>4371</v>
      </c>
      <c r="H8739" s="131"/>
    </row>
    <row r="8740" spans="1:10" ht="20.100000000000001" customHeight="1" x14ac:dyDescent="0.25">
      <c r="A8740" s="6" t="s">
        <v>1793</v>
      </c>
      <c r="B8740" s="6" t="s">
        <v>3410</v>
      </c>
      <c r="J8740" s="10">
        <v>76500000</v>
      </c>
    </row>
    <row r="8741" spans="1:10" ht="20.100000000000001" customHeight="1" x14ac:dyDescent="0.25">
      <c r="A8741" s="6" t="s">
        <v>1796</v>
      </c>
      <c r="B8741" s="6" t="s">
        <v>7157</v>
      </c>
      <c r="J8741" s="9">
        <v>76500000</v>
      </c>
    </row>
    <row r="8742" spans="1:10" ht="20.100000000000001" customHeight="1" x14ac:dyDescent="0.25">
      <c r="A8742" s="5" t="s">
        <v>1796</v>
      </c>
      <c r="C8742" s="11" t="s">
        <v>9</v>
      </c>
      <c r="D8742" s="11" t="s">
        <v>59</v>
      </c>
      <c r="E8742" s="11" t="s">
        <v>4994</v>
      </c>
      <c r="F8742" s="11" t="s">
        <v>1407</v>
      </c>
      <c r="G8742" s="131" t="s">
        <v>4380</v>
      </c>
      <c r="H8742" s="131"/>
      <c r="J8742" s="7">
        <v>37500000</v>
      </c>
    </row>
    <row r="8743" spans="1:10" ht="75" customHeight="1" x14ac:dyDescent="0.25">
      <c r="G8743" s="131" t="s">
        <v>5010</v>
      </c>
      <c r="H8743" s="131"/>
    </row>
    <row r="8744" spans="1:10" ht="20.100000000000001" customHeight="1" x14ac:dyDescent="0.25">
      <c r="G8744" s="131" t="s">
        <v>5011</v>
      </c>
      <c r="H8744" s="131"/>
    </row>
    <row r="8745" spans="1:10" ht="20.100000000000001" customHeight="1" x14ac:dyDescent="0.25">
      <c r="A8745" s="5" t="s">
        <v>1796</v>
      </c>
      <c r="C8745" s="11" t="s">
        <v>9</v>
      </c>
      <c r="D8745" s="11" t="s">
        <v>59</v>
      </c>
      <c r="E8745" s="11" t="s">
        <v>5112</v>
      </c>
      <c r="F8745" s="11" t="s">
        <v>1905</v>
      </c>
      <c r="G8745" s="131" t="s">
        <v>4380</v>
      </c>
      <c r="H8745" s="131"/>
      <c r="J8745" s="7">
        <v>39000000</v>
      </c>
    </row>
    <row r="8746" spans="1:10" ht="75" customHeight="1" x14ac:dyDescent="0.25">
      <c r="G8746" s="131" t="s">
        <v>5558</v>
      </c>
      <c r="H8746" s="131"/>
    </row>
    <row r="8747" spans="1:10" ht="20.100000000000001" customHeight="1" x14ac:dyDescent="0.25">
      <c r="G8747" s="131" t="s">
        <v>5011</v>
      </c>
      <c r="H8747" s="131"/>
    </row>
    <row r="8748" spans="1:10" ht="20.100000000000001" customHeight="1" x14ac:dyDescent="0.25">
      <c r="A8748" s="6" t="s">
        <v>1803</v>
      </c>
      <c r="B8748" s="6" t="s">
        <v>3416</v>
      </c>
      <c r="J8748" s="8">
        <v>1504018031</v>
      </c>
    </row>
    <row r="8749" spans="1:10" ht="20.100000000000001" customHeight="1" x14ac:dyDescent="0.25">
      <c r="A8749" s="5" t="s">
        <v>1804</v>
      </c>
      <c r="C8749" s="11" t="s">
        <v>9</v>
      </c>
      <c r="D8749" s="11" t="s">
        <v>59</v>
      </c>
      <c r="E8749" s="11" t="s">
        <v>4994</v>
      </c>
      <c r="F8749" s="11" t="s">
        <v>12</v>
      </c>
      <c r="G8749" s="131" t="s">
        <v>62</v>
      </c>
      <c r="H8749" s="131"/>
      <c r="J8749" s="7">
        <v>1504018031</v>
      </c>
    </row>
    <row r="8750" spans="1:10" ht="75" customHeight="1" x14ac:dyDescent="0.25">
      <c r="G8750" s="131" t="s">
        <v>4623</v>
      </c>
      <c r="H8750" s="131"/>
    </row>
    <row r="8753" spans="1:10" x14ac:dyDescent="0.25">
      <c r="A8753" s="117" t="s">
        <v>5012</v>
      </c>
      <c r="B8753" s="88"/>
      <c r="C8753" s="88"/>
      <c r="D8753" s="88"/>
      <c r="E8753" s="88"/>
      <c r="F8753" s="88"/>
      <c r="G8753" s="88"/>
      <c r="H8753" s="88"/>
    </row>
    <row r="8755" spans="1:10" x14ac:dyDescent="0.25">
      <c r="A8755" s="132" t="s">
        <v>2092</v>
      </c>
      <c r="B8755" s="132"/>
      <c r="C8755" s="132"/>
      <c r="D8755" s="132"/>
      <c r="E8755" s="132"/>
      <c r="F8755" s="132"/>
      <c r="G8755" s="132"/>
      <c r="H8755" s="132"/>
      <c r="I8755" s="132"/>
      <c r="J8755" s="132"/>
    </row>
    <row r="8757" spans="1:10" x14ac:dyDescent="0.25">
      <c r="D8757" s="6" t="s">
        <v>2140</v>
      </c>
      <c r="E8757" s="6" t="s">
        <v>2100</v>
      </c>
    </row>
    <row r="8758" spans="1:10" ht="15.75" thickBot="1" x14ac:dyDescent="0.3">
      <c r="F8758" s="6" t="s">
        <v>2103</v>
      </c>
      <c r="J8758" s="14">
        <v>17743041608</v>
      </c>
    </row>
    <row r="8759" spans="1:10" x14ac:dyDescent="0.25">
      <c r="D8759" s="5" t="s">
        <v>9</v>
      </c>
      <c r="E8759" s="5" t="s">
        <v>2139</v>
      </c>
      <c r="J8759" s="7">
        <v>15143381708</v>
      </c>
    </row>
    <row r="8760" spans="1:10" x14ac:dyDescent="0.25">
      <c r="D8760" s="5" t="s">
        <v>16</v>
      </c>
      <c r="E8760" s="5" t="s">
        <v>2145</v>
      </c>
      <c r="J8760" s="7">
        <v>2599659900</v>
      </c>
    </row>
    <row r="8763" spans="1:10" x14ac:dyDescent="0.25">
      <c r="A8763" s="132" t="s">
        <v>2091</v>
      </c>
      <c r="B8763" s="132"/>
      <c r="C8763" s="132"/>
      <c r="D8763" s="132"/>
      <c r="E8763" s="132"/>
      <c r="F8763" s="132"/>
      <c r="G8763" s="132"/>
      <c r="H8763" s="132"/>
      <c r="I8763" s="132"/>
      <c r="J8763" s="132"/>
    </row>
    <row r="8764" spans="1:10" x14ac:dyDescent="0.25">
      <c r="A8764" s="86" t="s">
        <v>2097</v>
      </c>
      <c r="C8764" s="86" t="s">
        <v>2098</v>
      </c>
      <c r="D8764" s="86" t="s">
        <v>3</v>
      </c>
      <c r="E8764" s="86" t="s">
        <v>2099</v>
      </c>
      <c r="F8764" s="86" t="s">
        <v>1880</v>
      </c>
      <c r="G8764" s="6" t="s">
        <v>2100</v>
      </c>
      <c r="J8764" s="86" t="s">
        <v>8713</v>
      </c>
    </row>
    <row r="8766" spans="1:10" ht="15.75" thickBot="1" x14ac:dyDescent="0.3">
      <c r="G8766" s="13" t="s">
        <v>2103</v>
      </c>
      <c r="J8766" s="14">
        <v>17743041608</v>
      </c>
    </row>
    <row r="8767" spans="1:10" ht="20.100000000000001" customHeight="1" x14ac:dyDescent="0.25">
      <c r="A8767" s="6" t="s">
        <v>1232</v>
      </c>
      <c r="B8767" s="6" t="s">
        <v>1233</v>
      </c>
      <c r="J8767" s="10">
        <v>8806120301</v>
      </c>
    </row>
    <row r="8768" spans="1:10" ht="20.100000000000001" customHeight="1" x14ac:dyDescent="0.25">
      <c r="A8768" s="6" t="s">
        <v>9</v>
      </c>
      <c r="B8768" s="6" t="s">
        <v>1237</v>
      </c>
      <c r="J8768" s="9">
        <v>2999246160</v>
      </c>
    </row>
    <row r="8769" spans="1:10" ht="20.100000000000001" customHeight="1" x14ac:dyDescent="0.25">
      <c r="A8769" s="5" t="s">
        <v>1240</v>
      </c>
      <c r="C8769" s="11" t="s">
        <v>9</v>
      </c>
      <c r="D8769" s="11" t="s">
        <v>10</v>
      </c>
      <c r="E8769" s="11" t="s">
        <v>4994</v>
      </c>
      <c r="F8769" s="11" t="s">
        <v>12</v>
      </c>
      <c r="G8769" s="131" t="s">
        <v>7116</v>
      </c>
      <c r="H8769" s="131"/>
      <c r="J8769" s="7">
        <v>2992251816</v>
      </c>
    </row>
    <row r="8770" spans="1:10" ht="20.100000000000001" customHeight="1" x14ac:dyDescent="0.25">
      <c r="A8770" s="5" t="s">
        <v>1254</v>
      </c>
      <c r="C8770" s="11" t="s">
        <v>9</v>
      </c>
      <c r="D8770" s="11" t="s">
        <v>10</v>
      </c>
      <c r="E8770" s="11" t="s">
        <v>4994</v>
      </c>
      <c r="F8770" s="11" t="s">
        <v>12</v>
      </c>
      <c r="G8770" s="131" t="s">
        <v>7117</v>
      </c>
      <c r="H8770" s="131"/>
      <c r="J8770" s="7">
        <v>6994344</v>
      </c>
    </row>
    <row r="8771" spans="1:10" ht="20.100000000000001" customHeight="1" x14ac:dyDescent="0.25">
      <c r="A8771" s="6" t="s">
        <v>1257</v>
      </c>
      <c r="B8771" s="6" t="s">
        <v>1258</v>
      </c>
      <c r="J8771" s="8">
        <v>52073437</v>
      </c>
    </row>
    <row r="8772" spans="1:10" ht="20.100000000000001" customHeight="1" x14ac:dyDescent="0.25">
      <c r="A8772" s="5" t="s">
        <v>1261</v>
      </c>
      <c r="C8772" s="11" t="s">
        <v>9</v>
      </c>
      <c r="D8772" s="11" t="s">
        <v>10</v>
      </c>
      <c r="E8772" s="11" t="s">
        <v>4994</v>
      </c>
      <c r="F8772" s="11" t="s">
        <v>12</v>
      </c>
      <c r="G8772" s="131" t="s">
        <v>13</v>
      </c>
      <c r="H8772" s="131"/>
      <c r="J8772" s="7">
        <v>52073437</v>
      </c>
    </row>
    <row r="8773" spans="1:10" ht="20.100000000000001" customHeight="1" x14ac:dyDescent="0.25">
      <c r="A8773" s="6" t="s">
        <v>1279</v>
      </c>
      <c r="B8773" s="6" t="s">
        <v>1280</v>
      </c>
      <c r="J8773" s="8">
        <v>4343556435</v>
      </c>
    </row>
    <row r="8774" spans="1:10" ht="20.100000000000001" customHeight="1" x14ac:dyDescent="0.25">
      <c r="A8774" s="5" t="s">
        <v>1282</v>
      </c>
      <c r="C8774" s="11" t="s">
        <v>9</v>
      </c>
      <c r="D8774" s="11" t="s">
        <v>10</v>
      </c>
      <c r="E8774" s="11" t="s">
        <v>4994</v>
      </c>
      <c r="F8774" s="11" t="s">
        <v>12</v>
      </c>
      <c r="G8774" s="131" t="s">
        <v>1283</v>
      </c>
      <c r="H8774" s="131"/>
      <c r="J8774" s="7">
        <v>1040183675</v>
      </c>
    </row>
    <row r="8775" spans="1:10" ht="20.100000000000001" customHeight="1" x14ac:dyDescent="0.25">
      <c r="A8775" s="5" t="s">
        <v>1286</v>
      </c>
      <c r="C8775" s="11" t="s">
        <v>9</v>
      </c>
      <c r="D8775" s="11" t="s">
        <v>10</v>
      </c>
      <c r="E8775" s="11" t="s">
        <v>4994</v>
      </c>
      <c r="F8775" s="11" t="s">
        <v>12</v>
      </c>
      <c r="G8775" s="131" t="s">
        <v>1287</v>
      </c>
      <c r="H8775" s="131"/>
      <c r="J8775" s="7">
        <v>1423634642</v>
      </c>
    </row>
    <row r="8776" spans="1:10" ht="20.100000000000001" customHeight="1" x14ac:dyDescent="0.25">
      <c r="A8776" s="5" t="s">
        <v>1290</v>
      </c>
      <c r="C8776" s="11" t="s">
        <v>16</v>
      </c>
      <c r="D8776" s="11" t="s">
        <v>10</v>
      </c>
      <c r="E8776" s="11" t="s">
        <v>4994</v>
      </c>
      <c r="F8776" s="11" t="s">
        <v>12</v>
      </c>
      <c r="G8776" s="131" t="s">
        <v>17</v>
      </c>
      <c r="H8776" s="131"/>
      <c r="J8776" s="7">
        <v>594827672</v>
      </c>
    </row>
    <row r="8777" spans="1:10" ht="20.100000000000001" customHeight="1" x14ac:dyDescent="0.25">
      <c r="A8777" s="5" t="s">
        <v>1293</v>
      </c>
      <c r="C8777" s="11" t="s">
        <v>9</v>
      </c>
      <c r="D8777" s="11" t="s">
        <v>10</v>
      </c>
      <c r="E8777" s="11" t="s">
        <v>4994</v>
      </c>
      <c r="F8777" s="11" t="s">
        <v>12</v>
      </c>
      <c r="G8777" s="131" t="s">
        <v>18</v>
      </c>
      <c r="H8777" s="131"/>
      <c r="J8777" s="7">
        <v>518394325</v>
      </c>
    </row>
    <row r="8778" spans="1:10" ht="20.100000000000001" customHeight="1" x14ac:dyDescent="0.25">
      <c r="A8778" s="5" t="s">
        <v>1296</v>
      </c>
      <c r="C8778" s="11" t="s">
        <v>9</v>
      </c>
      <c r="D8778" s="11" t="s">
        <v>10</v>
      </c>
      <c r="E8778" s="11" t="s">
        <v>4994</v>
      </c>
      <c r="F8778" s="11" t="s">
        <v>12</v>
      </c>
      <c r="G8778" s="131" t="s">
        <v>19</v>
      </c>
      <c r="H8778" s="131"/>
      <c r="J8778" s="7">
        <v>766516121</v>
      </c>
    </row>
    <row r="8779" spans="1:10" ht="20.100000000000001" customHeight="1" x14ac:dyDescent="0.25">
      <c r="A8779" s="6" t="s">
        <v>1299</v>
      </c>
      <c r="B8779" s="6" t="s">
        <v>1300</v>
      </c>
      <c r="J8779" s="10">
        <v>695828860</v>
      </c>
    </row>
    <row r="8780" spans="1:10" ht="20.100000000000001" customHeight="1" x14ac:dyDescent="0.25">
      <c r="A8780" s="6" t="s">
        <v>1303</v>
      </c>
      <c r="B8780" s="6" t="s">
        <v>7118</v>
      </c>
      <c r="J8780" s="9">
        <v>661863405</v>
      </c>
    </row>
    <row r="8781" spans="1:10" ht="20.100000000000001" customHeight="1" x14ac:dyDescent="0.25">
      <c r="A8781" s="5" t="s">
        <v>1303</v>
      </c>
      <c r="C8781" s="11" t="s">
        <v>9</v>
      </c>
      <c r="D8781" s="11" t="s">
        <v>20</v>
      </c>
      <c r="E8781" s="11" t="s">
        <v>4994</v>
      </c>
      <c r="F8781" s="11" t="s">
        <v>1881</v>
      </c>
      <c r="G8781" s="131" t="s">
        <v>21</v>
      </c>
      <c r="H8781" s="131"/>
      <c r="J8781" s="7">
        <v>661863405</v>
      </c>
    </row>
    <row r="8782" spans="1:10" ht="60" customHeight="1" x14ac:dyDescent="0.25">
      <c r="G8782" s="131" t="s">
        <v>4797</v>
      </c>
      <c r="H8782" s="131"/>
    </row>
    <row r="8783" spans="1:10" ht="20.100000000000001" customHeight="1" x14ac:dyDescent="0.25">
      <c r="G8783" s="131" t="s">
        <v>2101</v>
      </c>
      <c r="H8783" s="131"/>
    </row>
    <row r="8784" spans="1:10" ht="20.100000000000001" customHeight="1" x14ac:dyDescent="0.25">
      <c r="A8784" s="6" t="s">
        <v>1316</v>
      </c>
      <c r="B8784" s="6" t="s">
        <v>7122</v>
      </c>
      <c r="J8784" s="8">
        <v>33965455</v>
      </c>
    </row>
    <row r="8785" spans="1:10" ht="20.100000000000001" customHeight="1" x14ac:dyDescent="0.25">
      <c r="A8785" s="5" t="s">
        <v>1316</v>
      </c>
      <c r="C8785" s="11" t="s">
        <v>9</v>
      </c>
      <c r="D8785" s="11" t="s">
        <v>20</v>
      </c>
      <c r="E8785" s="11" t="s">
        <v>4994</v>
      </c>
      <c r="F8785" s="11" t="s">
        <v>1881</v>
      </c>
      <c r="G8785" s="131" t="s">
        <v>23</v>
      </c>
      <c r="H8785" s="131"/>
      <c r="J8785" s="7">
        <v>33965455</v>
      </c>
    </row>
    <row r="8786" spans="1:10" ht="30" customHeight="1" x14ac:dyDescent="0.25">
      <c r="G8786" s="131" t="s">
        <v>4798</v>
      </c>
      <c r="H8786" s="131"/>
    </row>
    <row r="8787" spans="1:10" ht="20.100000000000001" customHeight="1" x14ac:dyDescent="0.25">
      <c r="G8787" s="131" t="s">
        <v>2102</v>
      </c>
      <c r="H8787" s="131"/>
    </row>
    <row r="8788" spans="1:10" ht="20.100000000000001" customHeight="1" x14ac:dyDescent="0.25">
      <c r="A8788" s="6" t="s">
        <v>1319</v>
      </c>
      <c r="B8788" s="6" t="s">
        <v>1320</v>
      </c>
      <c r="J8788" s="10">
        <v>715415409</v>
      </c>
    </row>
    <row r="8789" spans="1:10" ht="20.100000000000001" customHeight="1" x14ac:dyDescent="0.25">
      <c r="A8789" s="6" t="s">
        <v>1322</v>
      </c>
      <c r="B8789" s="6" t="s">
        <v>7123</v>
      </c>
      <c r="J8789" s="9">
        <v>107569591</v>
      </c>
    </row>
    <row r="8790" spans="1:10" ht="20.100000000000001" customHeight="1" x14ac:dyDescent="0.25">
      <c r="A8790" s="5" t="s">
        <v>1322</v>
      </c>
      <c r="C8790" s="11" t="s">
        <v>9</v>
      </c>
      <c r="D8790" s="11" t="s">
        <v>20</v>
      </c>
      <c r="E8790" s="11" t="s">
        <v>4994</v>
      </c>
      <c r="F8790" s="11" t="s">
        <v>1881</v>
      </c>
      <c r="G8790" s="131" t="s">
        <v>21</v>
      </c>
      <c r="H8790" s="131"/>
      <c r="J8790" s="7">
        <v>107569591</v>
      </c>
    </row>
    <row r="8791" spans="1:10" ht="60" customHeight="1" x14ac:dyDescent="0.25">
      <c r="G8791" s="131" t="s">
        <v>4799</v>
      </c>
      <c r="H8791" s="131"/>
    </row>
    <row r="8792" spans="1:10" ht="20.100000000000001" customHeight="1" x14ac:dyDescent="0.25">
      <c r="G8792" s="131" t="s">
        <v>2101</v>
      </c>
      <c r="H8792" s="131"/>
    </row>
    <row r="8793" spans="1:10" ht="20.100000000000001" customHeight="1" x14ac:dyDescent="0.25">
      <c r="A8793" s="6" t="s">
        <v>1324</v>
      </c>
      <c r="B8793" s="6" t="s">
        <v>7124</v>
      </c>
      <c r="J8793" s="8">
        <v>101893958</v>
      </c>
    </row>
    <row r="8794" spans="1:10" ht="20.100000000000001" customHeight="1" x14ac:dyDescent="0.25">
      <c r="A8794" s="5" t="s">
        <v>1324</v>
      </c>
      <c r="C8794" s="11" t="s">
        <v>9</v>
      </c>
      <c r="D8794" s="11" t="s">
        <v>20</v>
      </c>
      <c r="E8794" s="11" t="s">
        <v>4994</v>
      </c>
      <c r="F8794" s="11" t="s">
        <v>1881</v>
      </c>
      <c r="G8794" s="131" t="s">
        <v>21</v>
      </c>
      <c r="H8794" s="131"/>
      <c r="J8794" s="7">
        <v>101893958</v>
      </c>
    </row>
    <row r="8795" spans="1:10" ht="45" customHeight="1" x14ac:dyDescent="0.25">
      <c r="G8795" s="131" t="s">
        <v>4800</v>
      </c>
      <c r="H8795" s="131"/>
    </row>
    <row r="8796" spans="1:10" ht="20.100000000000001" customHeight="1" x14ac:dyDescent="0.25">
      <c r="G8796" s="131" t="s">
        <v>2101</v>
      </c>
      <c r="H8796" s="131"/>
    </row>
    <row r="8797" spans="1:10" ht="20.100000000000001" customHeight="1" x14ac:dyDescent="0.25">
      <c r="A8797" s="6" t="s">
        <v>1326</v>
      </c>
      <c r="B8797" s="6" t="s">
        <v>7125</v>
      </c>
      <c r="J8797" s="8">
        <v>203787916</v>
      </c>
    </row>
    <row r="8798" spans="1:10" ht="20.100000000000001" customHeight="1" x14ac:dyDescent="0.25">
      <c r="A8798" s="5" t="s">
        <v>1326</v>
      </c>
      <c r="C8798" s="11" t="s">
        <v>9</v>
      </c>
      <c r="D8798" s="11" t="s">
        <v>20</v>
      </c>
      <c r="E8798" s="11" t="s">
        <v>4994</v>
      </c>
      <c r="F8798" s="11" t="s">
        <v>1881</v>
      </c>
      <c r="G8798" s="131" t="s">
        <v>21</v>
      </c>
      <c r="H8798" s="131"/>
      <c r="J8798" s="7">
        <v>203787916</v>
      </c>
    </row>
    <row r="8799" spans="1:10" ht="45" customHeight="1" x14ac:dyDescent="0.25">
      <c r="G8799" s="131" t="s">
        <v>4801</v>
      </c>
      <c r="H8799" s="131"/>
    </row>
    <row r="8800" spans="1:10" ht="20.100000000000001" customHeight="1" x14ac:dyDescent="0.25">
      <c r="G8800" s="131" t="s">
        <v>2101</v>
      </c>
      <c r="H8800" s="131"/>
    </row>
    <row r="8801" spans="1:10" ht="20.100000000000001" customHeight="1" x14ac:dyDescent="0.25">
      <c r="A8801" s="6" t="s">
        <v>1328</v>
      </c>
      <c r="B8801" s="6" t="s">
        <v>1329</v>
      </c>
      <c r="J8801" s="8">
        <v>302163944</v>
      </c>
    </row>
    <row r="8802" spans="1:10" ht="30" customHeight="1" x14ac:dyDescent="0.25">
      <c r="A8802" s="5" t="s">
        <v>1328</v>
      </c>
      <c r="C8802" s="11" t="s">
        <v>9</v>
      </c>
      <c r="D8802" s="11" t="s">
        <v>20</v>
      </c>
      <c r="E8802" s="11" t="s">
        <v>4994</v>
      </c>
      <c r="F8802" s="11" t="s">
        <v>1881</v>
      </c>
      <c r="G8802" s="131" t="s">
        <v>724</v>
      </c>
      <c r="H8802" s="131"/>
      <c r="J8802" s="7">
        <v>302163944</v>
      </c>
    </row>
    <row r="8803" spans="1:10" ht="30" customHeight="1" x14ac:dyDescent="0.25">
      <c r="G8803" s="131" t="s">
        <v>4995</v>
      </c>
      <c r="H8803" s="131"/>
    </row>
    <row r="8804" spans="1:10" ht="20.100000000000001" customHeight="1" x14ac:dyDescent="0.25">
      <c r="G8804" s="131" t="s">
        <v>4996</v>
      </c>
      <c r="H8804" s="131"/>
    </row>
    <row r="8805" spans="1:10" ht="20.100000000000001" customHeight="1" x14ac:dyDescent="0.25">
      <c r="A8805" s="6" t="s">
        <v>1344</v>
      </c>
      <c r="B8805" s="6" t="s">
        <v>1345</v>
      </c>
      <c r="J8805" s="10">
        <v>1711163945</v>
      </c>
    </row>
    <row r="8806" spans="1:10" ht="20.100000000000001" customHeight="1" x14ac:dyDescent="0.25">
      <c r="A8806" s="6" t="s">
        <v>1249</v>
      </c>
      <c r="B8806" s="6" t="s">
        <v>1373</v>
      </c>
      <c r="J8806" s="9">
        <v>596335855</v>
      </c>
    </row>
    <row r="8807" spans="1:10" ht="20.100000000000001" customHeight="1" x14ac:dyDescent="0.25">
      <c r="A8807" s="5" t="s">
        <v>1376</v>
      </c>
      <c r="C8807" s="11" t="s">
        <v>9</v>
      </c>
      <c r="D8807" s="11" t="s">
        <v>11</v>
      </c>
      <c r="E8807" s="11" t="s">
        <v>4994</v>
      </c>
      <c r="F8807" s="11" t="s">
        <v>12</v>
      </c>
      <c r="G8807" s="131" t="s">
        <v>3480</v>
      </c>
      <c r="H8807" s="131"/>
      <c r="J8807" s="7">
        <v>79985855</v>
      </c>
    </row>
    <row r="8808" spans="1:10" ht="20.100000000000001" customHeight="1" x14ac:dyDescent="0.25">
      <c r="A8808" s="5" t="s">
        <v>1380</v>
      </c>
      <c r="C8808" s="11" t="s">
        <v>9</v>
      </c>
      <c r="D8808" s="11" t="s">
        <v>11</v>
      </c>
      <c r="E8808" s="11" t="s">
        <v>4994</v>
      </c>
      <c r="F8808" s="11" t="s">
        <v>12</v>
      </c>
      <c r="G8808" s="131" t="s">
        <v>1381</v>
      </c>
      <c r="H8808" s="131"/>
      <c r="J8808" s="7">
        <v>516350000</v>
      </c>
    </row>
    <row r="8809" spans="1:10" ht="20.100000000000001" customHeight="1" x14ac:dyDescent="0.25">
      <c r="A8809" s="6" t="s">
        <v>1416</v>
      </c>
      <c r="B8809" s="6" t="s">
        <v>1417</v>
      </c>
      <c r="J8809" s="8">
        <v>492987407</v>
      </c>
    </row>
    <row r="8810" spans="1:10" ht="20.100000000000001" customHeight="1" x14ac:dyDescent="0.25">
      <c r="A8810" s="5" t="s">
        <v>1419</v>
      </c>
      <c r="C8810" s="11" t="s">
        <v>9</v>
      </c>
      <c r="D8810" s="11" t="s">
        <v>11</v>
      </c>
      <c r="E8810" s="11" t="s">
        <v>4994</v>
      </c>
      <c r="F8810" s="11" t="s">
        <v>12</v>
      </c>
      <c r="G8810" s="131" t="s">
        <v>1420</v>
      </c>
      <c r="H8810" s="131"/>
      <c r="J8810" s="7">
        <v>33025778</v>
      </c>
    </row>
    <row r="8811" spans="1:10" ht="20.100000000000001" customHeight="1" x14ac:dyDescent="0.25">
      <c r="A8811" s="5" t="s">
        <v>1422</v>
      </c>
      <c r="C8811" s="11" t="s">
        <v>9</v>
      </c>
      <c r="D8811" s="11" t="s">
        <v>11</v>
      </c>
      <c r="E8811" s="11" t="s">
        <v>4994</v>
      </c>
      <c r="F8811" s="11" t="s">
        <v>12</v>
      </c>
      <c r="G8811" s="131" t="s">
        <v>1423</v>
      </c>
      <c r="H8811" s="131"/>
      <c r="J8811" s="7">
        <v>459961629</v>
      </c>
    </row>
    <row r="8812" spans="1:10" ht="20.100000000000001" customHeight="1" x14ac:dyDescent="0.25">
      <c r="A8812" s="6" t="s">
        <v>1439</v>
      </c>
      <c r="B8812" s="6" t="s">
        <v>1440</v>
      </c>
      <c r="J8812" s="8">
        <v>621840683</v>
      </c>
    </row>
    <row r="8813" spans="1:10" ht="20.100000000000001" customHeight="1" x14ac:dyDescent="0.25">
      <c r="A8813" s="5" t="s">
        <v>1441</v>
      </c>
      <c r="C8813" s="11" t="s">
        <v>9</v>
      </c>
      <c r="D8813" s="11" t="s">
        <v>11</v>
      </c>
      <c r="E8813" s="11" t="s">
        <v>4994</v>
      </c>
      <c r="F8813" s="11" t="s">
        <v>12</v>
      </c>
      <c r="G8813" s="131" t="s">
        <v>1442</v>
      </c>
      <c r="H8813" s="131"/>
      <c r="J8813" s="7">
        <v>621840683</v>
      </c>
    </row>
    <row r="8814" spans="1:10" ht="60" customHeight="1" x14ac:dyDescent="0.25">
      <c r="G8814" s="131" t="s">
        <v>4624</v>
      </c>
      <c r="H8814" s="131"/>
    </row>
    <row r="8815" spans="1:10" ht="20.100000000000001" customHeight="1" x14ac:dyDescent="0.25">
      <c r="A8815" s="6" t="s">
        <v>1508</v>
      </c>
      <c r="B8815" s="6" t="s">
        <v>1509</v>
      </c>
      <c r="J8815" s="10">
        <v>868471614</v>
      </c>
    </row>
    <row r="8816" spans="1:10" ht="20.100000000000001" customHeight="1" x14ac:dyDescent="0.25">
      <c r="A8816" s="6" t="s">
        <v>1256</v>
      </c>
      <c r="B8816" s="6" t="s">
        <v>1511</v>
      </c>
      <c r="J8816" s="9">
        <v>38546606</v>
      </c>
    </row>
    <row r="8817" spans="1:10" ht="20.100000000000001" customHeight="1" x14ac:dyDescent="0.25">
      <c r="A8817" s="5" t="s">
        <v>1514</v>
      </c>
      <c r="C8817" s="11" t="s">
        <v>9</v>
      </c>
      <c r="D8817" s="11" t="s">
        <v>11</v>
      </c>
      <c r="E8817" s="11" t="s">
        <v>4994</v>
      </c>
      <c r="F8817" s="11" t="s">
        <v>12</v>
      </c>
      <c r="G8817" s="131" t="s">
        <v>1515</v>
      </c>
      <c r="H8817" s="131"/>
      <c r="J8817" s="7">
        <v>5030720</v>
      </c>
    </row>
    <row r="8818" spans="1:10" ht="20.100000000000001" customHeight="1" x14ac:dyDescent="0.25">
      <c r="A8818" s="5" t="s">
        <v>1518</v>
      </c>
      <c r="C8818" s="11" t="s">
        <v>9</v>
      </c>
      <c r="D8818" s="11" t="s">
        <v>11</v>
      </c>
      <c r="E8818" s="11" t="s">
        <v>4994</v>
      </c>
      <c r="F8818" s="11" t="s">
        <v>12</v>
      </c>
      <c r="G8818" s="131" t="s">
        <v>7135</v>
      </c>
      <c r="H8818" s="131"/>
      <c r="J8818" s="7">
        <v>33515886</v>
      </c>
    </row>
    <row r="8819" spans="1:10" ht="20.100000000000001" customHeight="1" x14ac:dyDescent="0.25">
      <c r="A8819" s="6" t="s">
        <v>1278</v>
      </c>
      <c r="B8819" s="6" t="s">
        <v>1524</v>
      </c>
      <c r="J8819" s="8">
        <v>3472465</v>
      </c>
    </row>
    <row r="8820" spans="1:10" ht="20.100000000000001" customHeight="1" x14ac:dyDescent="0.25">
      <c r="A8820" s="5" t="s">
        <v>1531</v>
      </c>
      <c r="C8820" s="11" t="s">
        <v>9</v>
      </c>
      <c r="D8820" s="11" t="s">
        <v>11</v>
      </c>
      <c r="E8820" s="11" t="s">
        <v>4994</v>
      </c>
      <c r="F8820" s="11" t="s">
        <v>12</v>
      </c>
      <c r="G8820" s="131" t="s">
        <v>47</v>
      </c>
      <c r="H8820" s="131"/>
      <c r="J8820" s="7">
        <v>3472465</v>
      </c>
    </row>
    <row r="8821" spans="1:10" ht="20.100000000000001" customHeight="1" x14ac:dyDescent="0.25">
      <c r="A8821" s="6" t="s">
        <v>1292</v>
      </c>
      <c r="B8821" s="6" t="s">
        <v>1535</v>
      </c>
      <c r="J8821" s="8">
        <v>4145609</v>
      </c>
    </row>
    <row r="8822" spans="1:10" ht="30" customHeight="1" x14ac:dyDescent="0.25">
      <c r="A8822" s="5" t="s">
        <v>1544</v>
      </c>
      <c r="C8822" s="11" t="s">
        <v>9</v>
      </c>
      <c r="D8822" s="11" t="s">
        <v>11</v>
      </c>
      <c r="E8822" s="11" t="s">
        <v>4994</v>
      </c>
      <c r="F8822" s="11" t="s">
        <v>12</v>
      </c>
      <c r="G8822" s="131" t="s">
        <v>1545</v>
      </c>
      <c r="H8822" s="131"/>
      <c r="J8822" s="7">
        <v>4100009</v>
      </c>
    </row>
    <row r="8823" spans="1:10" ht="30" customHeight="1" x14ac:dyDescent="0.25">
      <c r="A8823" s="5" t="s">
        <v>1551</v>
      </c>
      <c r="C8823" s="11" t="s">
        <v>9</v>
      </c>
      <c r="D8823" s="11" t="s">
        <v>11</v>
      </c>
      <c r="E8823" s="11" t="s">
        <v>4994</v>
      </c>
      <c r="F8823" s="11" t="s">
        <v>12</v>
      </c>
      <c r="G8823" s="131" t="s">
        <v>7136</v>
      </c>
      <c r="H8823" s="131"/>
      <c r="J8823" s="7">
        <v>45600</v>
      </c>
    </row>
    <row r="8824" spans="1:10" ht="20.100000000000001" customHeight="1" x14ac:dyDescent="0.25">
      <c r="A8824" s="6" t="s">
        <v>1318</v>
      </c>
      <c r="B8824" s="6" t="s">
        <v>1553</v>
      </c>
      <c r="J8824" s="8">
        <v>91223315</v>
      </c>
    </row>
    <row r="8825" spans="1:10" ht="20.100000000000001" customHeight="1" x14ac:dyDescent="0.25">
      <c r="A8825" s="5" t="s">
        <v>1555</v>
      </c>
      <c r="C8825" s="11" t="s">
        <v>9</v>
      </c>
      <c r="D8825" s="11" t="s">
        <v>11</v>
      </c>
      <c r="E8825" s="11" t="s">
        <v>4994</v>
      </c>
      <c r="F8825" s="11" t="s">
        <v>12</v>
      </c>
      <c r="G8825" s="131" t="s">
        <v>50</v>
      </c>
      <c r="H8825" s="131"/>
      <c r="J8825" s="7">
        <v>91223315</v>
      </c>
    </row>
    <row r="8826" spans="1:10" ht="20.100000000000001" customHeight="1" x14ac:dyDescent="0.25">
      <c r="A8826" s="6" t="s">
        <v>1572</v>
      </c>
      <c r="B8826" s="6" t="s">
        <v>1573</v>
      </c>
      <c r="J8826" s="8">
        <v>731083619</v>
      </c>
    </row>
    <row r="8827" spans="1:10" ht="20.100000000000001" customHeight="1" x14ac:dyDescent="0.25">
      <c r="A8827" s="5" t="s">
        <v>1574</v>
      </c>
      <c r="C8827" s="11" t="s">
        <v>9</v>
      </c>
      <c r="D8827" s="11" t="s">
        <v>11</v>
      </c>
      <c r="E8827" s="11" t="s">
        <v>4994</v>
      </c>
      <c r="F8827" s="11" t="s">
        <v>12</v>
      </c>
      <c r="G8827" s="131" t="s">
        <v>1575</v>
      </c>
      <c r="H8827" s="131"/>
      <c r="J8827" s="7">
        <v>137861304</v>
      </c>
    </row>
    <row r="8828" spans="1:10" ht="30" customHeight="1" x14ac:dyDescent="0.25">
      <c r="A8828" s="5" t="s">
        <v>1577</v>
      </c>
      <c r="C8828" s="11" t="s">
        <v>9</v>
      </c>
      <c r="D8828" s="11" t="s">
        <v>11</v>
      </c>
      <c r="E8828" s="11" t="s">
        <v>4994</v>
      </c>
      <c r="F8828" s="11" t="s">
        <v>12</v>
      </c>
      <c r="G8828" s="131" t="s">
        <v>1578</v>
      </c>
      <c r="H8828" s="131"/>
      <c r="J8828" s="7">
        <v>959400</v>
      </c>
    </row>
    <row r="8829" spans="1:10" ht="20.100000000000001" customHeight="1" x14ac:dyDescent="0.25">
      <c r="A8829" s="5" t="s">
        <v>1580</v>
      </c>
      <c r="C8829" s="11" t="s">
        <v>9</v>
      </c>
      <c r="D8829" s="11" t="s">
        <v>11</v>
      </c>
      <c r="E8829" s="11" t="s">
        <v>4994</v>
      </c>
      <c r="F8829" s="11" t="s">
        <v>12</v>
      </c>
      <c r="G8829" s="131" t="s">
        <v>1581</v>
      </c>
      <c r="H8829" s="131"/>
      <c r="J8829" s="7">
        <v>56251964</v>
      </c>
    </row>
    <row r="8830" spans="1:10" ht="20.100000000000001" customHeight="1" x14ac:dyDescent="0.25">
      <c r="A8830" s="5" t="s">
        <v>1582</v>
      </c>
      <c r="C8830" s="11" t="s">
        <v>9</v>
      </c>
      <c r="D8830" s="11" t="s">
        <v>11</v>
      </c>
      <c r="E8830" s="11" t="s">
        <v>4994</v>
      </c>
      <c r="F8830" s="11" t="s">
        <v>12</v>
      </c>
      <c r="G8830" s="131" t="s">
        <v>52</v>
      </c>
      <c r="H8830" s="131"/>
      <c r="J8830" s="7">
        <v>87576072</v>
      </c>
    </row>
    <row r="8831" spans="1:10" ht="20.100000000000001" customHeight="1" x14ac:dyDescent="0.25">
      <c r="A8831" s="5" t="s">
        <v>1584</v>
      </c>
      <c r="C8831" s="11" t="s">
        <v>9</v>
      </c>
      <c r="D8831" s="11" t="s">
        <v>11</v>
      </c>
      <c r="E8831" s="11" t="s">
        <v>4994</v>
      </c>
      <c r="F8831" s="11" t="s">
        <v>12</v>
      </c>
      <c r="G8831" s="131" t="s">
        <v>1585</v>
      </c>
      <c r="H8831" s="131"/>
      <c r="J8831" s="7">
        <v>2469959</v>
      </c>
    </row>
    <row r="8832" spans="1:10" ht="20.100000000000001" customHeight="1" x14ac:dyDescent="0.25">
      <c r="A8832" s="5" t="s">
        <v>1587</v>
      </c>
      <c r="C8832" s="11" t="s">
        <v>9</v>
      </c>
      <c r="D8832" s="11" t="s">
        <v>11</v>
      </c>
      <c r="E8832" s="11" t="s">
        <v>4994</v>
      </c>
      <c r="F8832" s="11" t="s">
        <v>12</v>
      </c>
      <c r="G8832" s="131" t="s">
        <v>1588</v>
      </c>
      <c r="H8832" s="131"/>
      <c r="J8832" s="7">
        <v>10759986</v>
      </c>
    </row>
    <row r="8833" spans="1:10" ht="20.100000000000001" customHeight="1" x14ac:dyDescent="0.25">
      <c r="A8833" s="5" t="s">
        <v>1590</v>
      </c>
      <c r="C8833" s="11" t="s">
        <v>9</v>
      </c>
      <c r="D8833" s="11" t="s">
        <v>11</v>
      </c>
      <c r="E8833" s="11" t="s">
        <v>4994</v>
      </c>
      <c r="F8833" s="11" t="s">
        <v>12</v>
      </c>
      <c r="G8833" s="131" t="s">
        <v>1591</v>
      </c>
      <c r="H8833" s="131"/>
      <c r="J8833" s="7">
        <v>67574872</v>
      </c>
    </row>
    <row r="8834" spans="1:10" ht="20.100000000000001" customHeight="1" x14ac:dyDescent="0.25">
      <c r="A8834" s="5" t="s">
        <v>1593</v>
      </c>
      <c r="C8834" s="11" t="s">
        <v>9</v>
      </c>
      <c r="D8834" s="11" t="s">
        <v>11</v>
      </c>
      <c r="E8834" s="11" t="s">
        <v>4994</v>
      </c>
      <c r="F8834" s="11" t="s">
        <v>12</v>
      </c>
      <c r="G8834" s="131" t="s">
        <v>1594</v>
      </c>
      <c r="H8834" s="131"/>
      <c r="J8834" s="7">
        <v>367630062</v>
      </c>
    </row>
    <row r="8835" spans="1:10" ht="20.100000000000001" customHeight="1" x14ac:dyDescent="0.25">
      <c r="A8835" s="6" t="s">
        <v>1714</v>
      </c>
      <c r="B8835" s="6" t="s">
        <v>1715</v>
      </c>
      <c r="J8835" s="10">
        <v>2004832228</v>
      </c>
    </row>
    <row r="8836" spans="1:10" ht="20.100000000000001" customHeight="1" x14ac:dyDescent="0.25">
      <c r="A8836" s="6" t="s">
        <v>1716</v>
      </c>
      <c r="B8836" s="6" t="s">
        <v>1717</v>
      </c>
      <c r="J8836" s="9">
        <v>2004832228</v>
      </c>
    </row>
    <row r="8837" spans="1:10" ht="20.100000000000001" customHeight="1" x14ac:dyDescent="0.25">
      <c r="A8837" s="5" t="s">
        <v>1718</v>
      </c>
      <c r="C8837" s="11" t="s">
        <v>16</v>
      </c>
      <c r="D8837" s="11" t="s">
        <v>53</v>
      </c>
      <c r="E8837" s="11" t="s">
        <v>4994</v>
      </c>
      <c r="F8837" s="11" t="s">
        <v>12</v>
      </c>
      <c r="G8837" s="131" t="s">
        <v>1719</v>
      </c>
      <c r="H8837" s="131"/>
      <c r="J8837" s="7">
        <v>599313500</v>
      </c>
    </row>
    <row r="8838" spans="1:10" ht="20.100000000000001" customHeight="1" x14ac:dyDescent="0.25">
      <c r="A8838" s="5" t="s">
        <v>1720</v>
      </c>
      <c r="C8838" s="11" t="s">
        <v>16</v>
      </c>
      <c r="D8838" s="11" t="s">
        <v>53</v>
      </c>
      <c r="E8838" s="11" t="s">
        <v>4994</v>
      </c>
      <c r="F8838" s="11" t="s">
        <v>12</v>
      </c>
      <c r="G8838" s="131" t="s">
        <v>54</v>
      </c>
      <c r="H8838" s="131"/>
      <c r="J8838" s="7">
        <v>659875</v>
      </c>
    </row>
    <row r="8839" spans="1:10" ht="20.100000000000001" customHeight="1" x14ac:dyDescent="0.25">
      <c r="A8839" s="5" t="s">
        <v>1721</v>
      </c>
      <c r="C8839" s="11" t="s">
        <v>16</v>
      </c>
      <c r="D8839" s="11" t="s">
        <v>53</v>
      </c>
      <c r="E8839" s="11" t="s">
        <v>4994</v>
      </c>
      <c r="F8839" s="11" t="s">
        <v>12</v>
      </c>
      <c r="G8839" s="131" t="s">
        <v>1722</v>
      </c>
      <c r="H8839" s="131"/>
      <c r="J8839" s="7">
        <v>18909334</v>
      </c>
    </row>
    <row r="8840" spans="1:10" ht="20.100000000000001" customHeight="1" x14ac:dyDescent="0.25">
      <c r="A8840" s="5" t="s">
        <v>1723</v>
      </c>
      <c r="C8840" s="11" t="s">
        <v>16</v>
      </c>
      <c r="D8840" s="11" t="s">
        <v>53</v>
      </c>
      <c r="E8840" s="11" t="s">
        <v>4994</v>
      </c>
      <c r="F8840" s="11" t="s">
        <v>12</v>
      </c>
      <c r="G8840" s="131" t="s">
        <v>55</v>
      </c>
      <c r="H8840" s="131"/>
      <c r="J8840" s="7">
        <v>62177058</v>
      </c>
    </row>
    <row r="8841" spans="1:10" ht="20.100000000000001" customHeight="1" x14ac:dyDescent="0.25">
      <c r="A8841" s="5" t="s">
        <v>1724</v>
      </c>
      <c r="C8841" s="11" t="s">
        <v>16</v>
      </c>
      <c r="D8841" s="11" t="s">
        <v>53</v>
      </c>
      <c r="E8841" s="11" t="s">
        <v>4994</v>
      </c>
      <c r="F8841" s="11" t="s">
        <v>12</v>
      </c>
      <c r="G8841" s="131" t="s">
        <v>7146</v>
      </c>
      <c r="H8841" s="131"/>
      <c r="J8841" s="7">
        <v>310316334</v>
      </c>
    </row>
    <row r="8842" spans="1:10" ht="20.100000000000001" customHeight="1" x14ac:dyDescent="0.25">
      <c r="A8842" s="5" t="s">
        <v>1725</v>
      </c>
      <c r="C8842" s="11" t="s">
        <v>16</v>
      </c>
      <c r="D8842" s="11" t="s">
        <v>53</v>
      </c>
      <c r="E8842" s="11" t="s">
        <v>4994</v>
      </c>
      <c r="F8842" s="11" t="s">
        <v>12</v>
      </c>
      <c r="G8842" s="131" t="s">
        <v>1726</v>
      </c>
      <c r="H8842" s="131"/>
      <c r="J8842" s="7">
        <v>158145000</v>
      </c>
    </row>
    <row r="8843" spans="1:10" ht="20.100000000000001" customHeight="1" x14ac:dyDescent="0.25">
      <c r="A8843" s="5" t="s">
        <v>1727</v>
      </c>
      <c r="C8843" s="11" t="s">
        <v>16</v>
      </c>
      <c r="D8843" s="11" t="s">
        <v>53</v>
      </c>
      <c r="E8843" s="11" t="s">
        <v>4994</v>
      </c>
      <c r="F8843" s="11" t="s">
        <v>12</v>
      </c>
      <c r="G8843" s="131" t="s">
        <v>1728</v>
      </c>
      <c r="H8843" s="131"/>
      <c r="J8843" s="7">
        <v>690513094</v>
      </c>
    </row>
    <row r="8844" spans="1:10" ht="20.100000000000001" customHeight="1" x14ac:dyDescent="0.25">
      <c r="A8844" s="5" t="s">
        <v>1729</v>
      </c>
      <c r="C8844" s="11" t="s">
        <v>16</v>
      </c>
      <c r="D8844" s="11" t="s">
        <v>53</v>
      </c>
      <c r="E8844" s="11" t="s">
        <v>4994</v>
      </c>
      <c r="F8844" s="11" t="s">
        <v>12</v>
      </c>
      <c r="G8844" s="131" t="s">
        <v>7147</v>
      </c>
      <c r="H8844" s="131"/>
      <c r="J8844" s="7">
        <v>164798033</v>
      </c>
    </row>
    <row r="8845" spans="1:10" ht="20.100000000000001" customHeight="1" x14ac:dyDescent="0.25">
      <c r="A8845" s="6" t="s">
        <v>1759</v>
      </c>
      <c r="B8845" s="6" t="s">
        <v>1760</v>
      </c>
      <c r="J8845" s="10">
        <v>4352453520</v>
      </c>
    </row>
    <row r="8846" spans="1:10" ht="20.100000000000001" customHeight="1" x14ac:dyDescent="0.25">
      <c r="A8846" s="6" t="s">
        <v>1761</v>
      </c>
      <c r="B8846" s="6" t="s">
        <v>1762</v>
      </c>
      <c r="J8846" s="12">
        <v>4035712945</v>
      </c>
    </row>
    <row r="8847" spans="1:10" ht="20.100000000000001" customHeight="1" x14ac:dyDescent="0.25">
      <c r="A8847" s="6" t="s">
        <v>1765</v>
      </c>
      <c r="B8847" s="6" t="s">
        <v>1766</v>
      </c>
      <c r="J8847" s="9">
        <v>1370000000</v>
      </c>
    </row>
    <row r="8848" spans="1:10" ht="30" customHeight="1" x14ac:dyDescent="0.25">
      <c r="A8848" s="5" t="s">
        <v>1765</v>
      </c>
      <c r="C8848" s="11" t="s">
        <v>9</v>
      </c>
      <c r="D8848" s="11" t="s">
        <v>41</v>
      </c>
      <c r="E8848" s="11" t="s">
        <v>4994</v>
      </c>
      <c r="F8848" s="11" t="s">
        <v>1881</v>
      </c>
      <c r="G8848" s="131" t="s">
        <v>784</v>
      </c>
      <c r="H8848" s="131"/>
      <c r="J8848" s="7">
        <v>1300000000</v>
      </c>
    </row>
    <row r="8849" spans="1:10" ht="15" customHeight="1" x14ac:dyDescent="0.25">
      <c r="G8849" s="131" t="s">
        <v>4748</v>
      </c>
      <c r="H8849" s="131"/>
    </row>
    <row r="8850" spans="1:10" ht="20.100000000000001" customHeight="1" x14ac:dyDescent="0.25">
      <c r="G8850" s="131" t="s">
        <v>5559</v>
      </c>
      <c r="H8850" s="131"/>
    </row>
    <row r="8851" spans="1:10" ht="30" customHeight="1" x14ac:dyDescent="0.25">
      <c r="A8851" s="5" t="s">
        <v>1765</v>
      </c>
      <c r="C8851" s="11" t="s">
        <v>9</v>
      </c>
      <c r="D8851" s="11" t="s">
        <v>41</v>
      </c>
      <c r="E8851" s="11" t="s">
        <v>4994</v>
      </c>
      <c r="F8851" s="11" t="s">
        <v>1278</v>
      </c>
      <c r="G8851" s="131" t="s">
        <v>4382</v>
      </c>
      <c r="H8851" s="131"/>
      <c r="J8851" s="7">
        <v>70000000</v>
      </c>
    </row>
    <row r="8852" spans="1:10" ht="75" customHeight="1" x14ac:dyDescent="0.25">
      <c r="G8852" s="131" t="s">
        <v>5013</v>
      </c>
      <c r="H8852" s="131"/>
    </row>
    <row r="8853" spans="1:10" ht="20.100000000000001" customHeight="1" x14ac:dyDescent="0.25">
      <c r="G8853" s="131" t="s">
        <v>5014</v>
      </c>
      <c r="H8853" s="131"/>
    </row>
    <row r="8854" spans="1:10" ht="20.100000000000001" customHeight="1" x14ac:dyDescent="0.25">
      <c r="A8854" s="6" t="s">
        <v>1767</v>
      </c>
      <c r="B8854" s="6" t="s">
        <v>7149</v>
      </c>
      <c r="J8854" s="8">
        <v>2665712945</v>
      </c>
    </row>
    <row r="8855" spans="1:10" ht="20.100000000000001" customHeight="1" x14ac:dyDescent="0.25">
      <c r="A8855" s="5" t="s">
        <v>1767</v>
      </c>
      <c r="C8855" s="11" t="s">
        <v>9</v>
      </c>
      <c r="D8855" s="11" t="s">
        <v>41</v>
      </c>
      <c r="E8855" s="11" t="s">
        <v>4994</v>
      </c>
      <c r="F8855" s="11" t="s">
        <v>1881</v>
      </c>
      <c r="G8855" s="131" t="s">
        <v>21</v>
      </c>
      <c r="H8855" s="131"/>
      <c r="J8855" s="7">
        <v>10572413</v>
      </c>
    </row>
    <row r="8856" spans="1:10" ht="60" customHeight="1" x14ac:dyDescent="0.25">
      <c r="G8856" s="131" t="s">
        <v>4802</v>
      </c>
      <c r="H8856" s="131"/>
    </row>
    <row r="8857" spans="1:10" ht="20.100000000000001" customHeight="1" x14ac:dyDescent="0.25">
      <c r="G8857" s="131" t="s">
        <v>2101</v>
      </c>
      <c r="H8857" s="131"/>
    </row>
    <row r="8858" spans="1:10" ht="20.100000000000001" customHeight="1" x14ac:dyDescent="0.25">
      <c r="A8858" s="5" t="s">
        <v>1767</v>
      </c>
      <c r="C8858" s="11" t="s">
        <v>9</v>
      </c>
      <c r="D8858" s="11" t="s">
        <v>41</v>
      </c>
      <c r="E8858" s="11" t="s">
        <v>4994</v>
      </c>
      <c r="F8858" s="11" t="s">
        <v>1278</v>
      </c>
      <c r="G8858" s="131" t="s">
        <v>21</v>
      </c>
      <c r="H8858" s="131"/>
      <c r="J8858" s="7">
        <v>16982158</v>
      </c>
    </row>
    <row r="8859" spans="1:10" ht="60" customHeight="1" x14ac:dyDescent="0.25">
      <c r="G8859" s="131" t="s">
        <v>4803</v>
      </c>
      <c r="H8859" s="131"/>
    </row>
    <row r="8860" spans="1:10" ht="20.100000000000001" customHeight="1" x14ac:dyDescent="0.25">
      <c r="G8860" s="131" t="s">
        <v>2101</v>
      </c>
      <c r="H8860" s="131"/>
    </row>
    <row r="8861" spans="1:10" ht="20.100000000000001" customHeight="1" x14ac:dyDescent="0.25">
      <c r="A8861" s="5" t="s">
        <v>1767</v>
      </c>
      <c r="C8861" s="11" t="s">
        <v>9</v>
      </c>
      <c r="D8861" s="11" t="s">
        <v>41</v>
      </c>
      <c r="E8861" s="11" t="s">
        <v>4994</v>
      </c>
      <c r="F8861" s="11" t="s">
        <v>1292</v>
      </c>
      <c r="G8861" s="131" t="s">
        <v>786</v>
      </c>
      <c r="H8861" s="131"/>
      <c r="J8861" s="7">
        <v>1500000000</v>
      </c>
    </row>
    <row r="8862" spans="1:10" ht="60" customHeight="1" x14ac:dyDescent="0.25">
      <c r="G8862" s="131" t="s">
        <v>787</v>
      </c>
      <c r="H8862" s="131"/>
    </row>
    <row r="8863" spans="1:10" ht="20.100000000000001" customHeight="1" x14ac:dyDescent="0.25">
      <c r="G8863" s="131" t="s">
        <v>5001</v>
      </c>
      <c r="H8863" s="131"/>
    </row>
    <row r="8864" spans="1:10" ht="30" customHeight="1" x14ac:dyDescent="0.25">
      <c r="A8864" s="5" t="s">
        <v>1767</v>
      </c>
      <c r="C8864" s="11" t="s">
        <v>9</v>
      </c>
      <c r="D8864" s="11" t="s">
        <v>41</v>
      </c>
      <c r="E8864" s="11" t="s">
        <v>4994</v>
      </c>
      <c r="F8864" s="11" t="s">
        <v>1318</v>
      </c>
      <c r="G8864" s="131" t="s">
        <v>724</v>
      </c>
      <c r="H8864" s="131"/>
      <c r="J8864" s="7">
        <v>21421673</v>
      </c>
    </row>
    <row r="8865" spans="1:10" ht="30" customHeight="1" x14ac:dyDescent="0.25">
      <c r="G8865" s="131" t="s">
        <v>5532</v>
      </c>
      <c r="H8865" s="131"/>
    </row>
    <row r="8866" spans="1:10" ht="20.100000000000001" customHeight="1" x14ac:dyDescent="0.25">
      <c r="G8866" s="131" t="s">
        <v>4996</v>
      </c>
      <c r="H8866" s="131"/>
    </row>
    <row r="8867" spans="1:10" ht="20.100000000000001" customHeight="1" x14ac:dyDescent="0.25">
      <c r="A8867" s="5" t="s">
        <v>1767</v>
      </c>
      <c r="C8867" s="11" t="s">
        <v>9</v>
      </c>
      <c r="D8867" s="11" t="s">
        <v>41</v>
      </c>
      <c r="E8867" s="11" t="s">
        <v>4994</v>
      </c>
      <c r="F8867" s="11" t="s">
        <v>1438</v>
      </c>
      <c r="G8867" s="131" t="s">
        <v>3467</v>
      </c>
      <c r="H8867" s="131"/>
      <c r="J8867" s="7">
        <v>558108838</v>
      </c>
    </row>
    <row r="8868" spans="1:10" ht="75" customHeight="1" x14ac:dyDescent="0.25">
      <c r="G8868" s="131" t="s">
        <v>5560</v>
      </c>
      <c r="H8868" s="131"/>
    </row>
    <row r="8869" spans="1:10" ht="20.100000000000001" customHeight="1" x14ac:dyDescent="0.25">
      <c r="G8869" s="131" t="s">
        <v>5001</v>
      </c>
      <c r="H8869" s="131"/>
    </row>
    <row r="8870" spans="1:10" ht="20.100000000000001" customHeight="1" x14ac:dyDescent="0.25">
      <c r="A8870" s="5" t="s">
        <v>1767</v>
      </c>
      <c r="C8870" s="11" t="s">
        <v>9</v>
      </c>
      <c r="D8870" s="11" t="s">
        <v>41</v>
      </c>
      <c r="E8870" s="11" t="s">
        <v>4994</v>
      </c>
      <c r="F8870" s="11" t="s">
        <v>1459</v>
      </c>
      <c r="G8870" s="131" t="s">
        <v>3467</v>
      </c>
      <c r="H8870" s="131"/>
      <c r="J8870" s="7">
        <v>558627863</v>
      </c>
    </row>
    <row r="8871" spans="1:10" ht="75" customHeight="1" x14ac:dyDescent="0.25">
      <c r="G8871" s="131" t="s">
        <v>5561</v>
      </c>
      <c r="H8871" s="131"/>
    </row>
    <row r="8872" spans="1:10" ht="20.100000000000001" customHeight="1" x14ac:dyDescent="0.25">
      <c r="G8872" s="131" t="s">
        <v>5001</v>
      </c>
      <c r="H8872" s="131"/>
    </row>
    <row r="8873" spans="1:10" ht="20.100000000000001" customHeight="1" x14ac:dyDescent="0.25">
      <c r="A8873" s="6" t="s">
        <v>1778</v>
      </c>
      <c r="B8873" s="6" t="s">
        <v>1779</v>
      </c>
      <c r="J8873" s="8">
        <v>1300000</v>
      </c>
    </row>
    <row r="8874" spans="1:10" ht="20.100000000000001" customHeight="1" x14ac:dyDescent="0.25">
      <c r="A8874" s="5" t="s">
        <v>1783</v>
      </c>
      <c r="C8874" s="11" t="s">
        <v>9</v>
      </c>
      <c r="D8874" s="11" t="s">
        <v>59</v>
      </c>
      <c r="E8874" s="11" t="s">
        <v>4994</v>
      </c>
      <c r="F8874" s="11" t="s">
        <v>12</v>
      </c>
      <c r="G8874" s="131" t="s">
        <v>60</v>
      </c>
      <c r="H8874" s="131"/>
      <c r="J8874" s="7">
        <v>1300000</v>
      </c>
    </row>
    <row r="8875" spans="1:10" ht="30" customHeight="1" x14ac:dyDescent="0.25">
      <c r="G8875" s="131" t="s">
        <v>6094</v>
      </c>
      <c r="H8875" s="131"/>
    </row>
    <row r="8876" spans="1:10" ht="20.100000000000001" customHeight="1" x14ac:dyDescent="0.25">
      <c r="A8876" s="6" t="s">
        <v>1784</v>
      </c>
      <c r="B8876" s="6" t="s">
        <v>1785</v>
      </c>
      <c r="J8876" s="8">
        <v>25440575</v>
      </c>
    </row>
    <row r="8877" spans="1:10" ht="20.100000000000001" customHeight="1" x14ac:dyDescent="0.25">
      <c r="A8877" s="5" t="s">
        <v>1792</v>
      </c>
      <c r="C8877" s="11" t="s">
        <v>9</v>
      </c>
      <c r="D8877" s="11" t="s">
        <v>59</v>
      </c>
      <c r="E8877" s="11" t="s">
        <v>4994</v>
      </c>
      <c r="F8877" s="11" t="s">
        <v>12</v>
      </c>
      <c r="G8877" s="131" t="s">
        <v>7156</v>
      </c>
      <c r="H8877" s="131"/>
      <c r="J8877" s="7">
        <v>25440575</v>
      </c>
    </row>
    <row r="8878" spans="1:10" ht="30" customHeight="1" x14ac:dyDescent="0.25">
      <c r="G8878" s="131" t="s">
        <v>4371</v>
      </c>
      <c r="H8878" s="131"/>
    </row>
    <row r="8879" spans="1:10" ht="20.100000000000001" customHeight="1" x14ac:dyDescent="0.25">
      <c r="A8879" s="6" t="s">
        <v>1806</v>
      </c>
      <c r="B8879" s="6" t="s">
        <v>1807</v>
      </c>
      <c r="J8879" s="10">
        <v>290000000</v>
      </c>
    </row>
    <row r="8880" spans="1:10" ht="20.100000000000001" customHeight="1" x14ac:dyDescent="0.25">
      <c r="A8880" s="6" t="s">
        <v>1810</v>
      </c>
      <c r="B8880" s="6" t="s">
        <v>7158</v>
      </c>
      <c r="J8880" s="9">
        <v>290000000</v>
      </c>
    </row>
    <row r="8881" spans="1:10" ht="20.100000000000001" customHeight="1" x14ac:dyDescent="0.25">
      <c r="A8881" s="5" t="s">
        <v>1810</v>
      </c>
      <c r="C8881" s="11" t="s">
        <v>9</v>
      </c>
      <c r="D8881" s="11" t="s">
        <v>4821</v>
      </c>
      <c r="E8881" s="11" t="s">
        <v>4994</v>
      </c>
      <c r="F8881" s="11" t="s">
        <v>1881</v>
      </c>
      <c r="G8881" s="131" t="s">
        <v>788</v>
      </c>
      <c r="H8881" s="131"/>
      <c r="J8881" s="7">
        <v>290000000</v>
      </c>
    </row>
    <row r="8882" spans="1:10" ht="75" customHeight="1" x14ac:dyDescent="0.25">
      <c r="G8882" s="131" t="s">
        <v>4625</v>
      </c>
      <c r="H8882" s="131"/>
    </row>
    <row r="8883" spans="1:10" ht="20.100000000000001" customHeight="1" x14ac:dyDescent="0.25">
      <c r="G8883" s="131" t="s">
        <v>5015</v>
      </c>
      <c r="H8883" s="131"/>
    </row>
    <row r="8886" spans="1:10" x14ac:dyDescent="0.25">
      <c r="A8886" s="117" t="s">
        <v>5016</v>
      </c>
      <c r="B8886" s="88"/>
      <c r="C8886" s="88"/>
      <c r="D8886" s="88"/>
      <c r="E8886" s="88"/>
      <c r="F8886" s="88"/>
      <c r="G8886" s="88"/>
      <c r="H8886" s="88"/>
    </row>
    <row r="8888" spans="1:10" x14ac:dyDescent="0.25">
      <c r="A8888" s="132" t="s">
        <v>2092</v>
      </c>
      <c r="B8888" s="132"/>
      <c r="C8888" s="132"/>
      <c r="D8888" s="132"/>
      <c r="E8888" s="132"/>
      <c r="F8888" s="132"/>
      <c r="G8888" s="132"/>
      <c r="H8888" s="132"/>
      <c r="I8888" s="132"/>
      <c r="J8888" s="132"/>
    </row>
    <row r="8890" spans="1:10" x14ac:dyDescent="0.25">
      <c r="D8890" s="6" t="s">
        <v>2140</v>
      </c>
      <c r="E8890" s="6" t="s">
        <v>2100</v>
      </c>
    </row>
    <row r="8891" spans="1:10" ht="15.75" thickBot="1" x14ac:dyDescent="0.3">
      <c r="F8891" s="6" t="s">
        <v>2103</v>
      </c>
      <c r="J8891" s="14">
        <v>75448984350</v>
      </c>
    </row>
    <row r="8892" spans="1:10" x14ac:dyDescent="0.25">
      <c r="D8892" s="5" t="s">
        <v>9</v>
      </c>
      <c r="E8892" s="5" t="s">
        <v>2139</v>
      </c>
      <c r="J8892" s="7">
        <v>11001977430</v>
      </c>
    </row>
    <row r="8893" spans="1:10" x14ac:dyDescent="0.25">
      <c r="D8893" s="5" t="s">
        <v>16</v>
      </c>
      <c r="E8893" s="5" t="s">
        <v>2145</v>
      </c>
      <c r="J8893" s="7">
        <v>64447006920</v>
      </c>
    </row>
    <row r="8896" spans="1:10" x14ac:dyDescent="0.25">
      <c r="A8896" s="132" t="s">
        <v>2091</v>
      </c>
      <c r="B8896" s="132"/>
      <c r="C8896" s="132"/>
      <c r="D8896" s="132"/>
      <c r="E8896" s="132"/>
      <c r="F8896" s="132"/>
      <c r="G8896" s="132"/>
      <c r="H8896" s="132"/>
      <c r="I8896" s="132"/>
      <c r="J8896" s="132"/>
    </row>
    <row r="8897" spans="1:10" x14ac:dyDescent="0.25">
      <c r="A8897" s="86" t="s">
        <v>2097</v>
      </c>
      <c r="C8897" s="86" t="s">
        <v>2098</v>
      </c>
      <c r="D8897" s="86" t="s">
        <v>3</v>
      </c>
      <c r="E8897" s="86" t="s">
        <v>2099</v>
      </c>
      <c r="F8897" s="86" t="s">
        <v>1880</v>
      </c>
      <c r="G8897" s="6" t="s">
        <v>2100</v>
      </c>
      <c r="J8897" s="86" t="s">
        <v>8713</v>
      </c>
    </row>
    <row r="8899" spans="1:10" ht="15.75" thickBot="1" x14ac:dyDescent="0.3">
      <c r="G8899" s="13" t="s">
        <v>2103</v>
      </c>
      <c r="J8899" s="14">
        <v>75448984350</v>
      </c>
    </row>
    <row r="8900" spans="1:10" ht="20.100000000000001" customHeight="1" x14ac:dyDescent="0.25">
      <c r="A8900" s="6" t="s">
        <v>1232</v>
      </c>
      <c r="B8900" s="6" t="s">
        <v>1233</v>
      </c>
      <c r="J8900" s="10">
        <v>2667842235</v>
      </c>
    </row>
    <row r="8901" spans="1:10" ht="20.100000000000001" customHeight="1" x14ac:dyDescent="0.25">
      <c r="A8901" s="6" t="s">
        <v>9</v>
      </c>
      <c r="B8901" s="6" t="s">
        <v>1237</v>
      </c>
      <c r="J8901" s="9">
        <v>1054905510</v>
      </c>
    </row>
    <row r="8902" spans="1:10" ht="20.100000000000001" customHeight="1" x14ac:dyDescent="0.25">
      <c r="A8902" s="5" t="s">
        <v>1240</v>
      </c>
      <c r="C8902" s="11" t="s">
        <v>9</v>
      </c>
      <c r="D8902" s="11" t="s">
        <v>10</v>
      </c>
      <c r="E8902" s="11" t="s">
        <v>4994</v>
      </c>
      <c r="F8902" s="11" t="s">
        <v>12</v>
      </c>
      <c r="G8902" s="131" t="s">
        <v>7116</v>
      </c>
      <c r="H8902" s="131"/>
      <c r="J8902" s="7">
        <v>797497928</v>
      </c>
    </row>
    <row r="8903" spans="1:10" ht="20.100000000000001" customHeight="1" x14ac:dyDescent="0.25">
      <c r="A8903" s="5" t="s">
        <v>1247</v>
      </c>
      <c r="C8903" s="11" t="s">
        <v>9</v>
      </c>
      <c r="D8903" s="11" t="s">
        <v>10</v>
      </c>
      <c r="E8903" s="11" t="s">
        <v>4994</v>
      </c>
      <c r="F8903" s="11" t="s">
        <v>12</v>
      </c>
      <c r="G8903" s="131" t="s">
        <v>449</v>
      </c>
      <c r="H8903" s="131"/>
      <c r="J8903" s="7">
        <v>249772173</v>
      </c>
    </row>
    <row r="8904" spans="1:10" ht="20.100000000000001" customHeight="1" x14ac:dyDescent="0.25">
      <c r="A8904" s="5" t="s">
        <v>1254</v>
      </c>
      <c r="C8904" s="11" t="s">
        <v>9</v>
      </c>
      <c r="D8904" s="11" t="s">
        <v>10</v>
      </c>
      <c r="E8904" s="11" t="s">
        <v>4994</v>
      </c>
      <c r="F8904" s="11" t="s">
        <v>12</v>
      </c>
      <c r="G8904" s="131" t="s">
        <v>7117</v>
      </c>
      <c r="H8904" s="131"/>
      <c r="J8904" s="7">
        <v>7635409</v>
      </c>
    </row>
    <row r="8905" spans="1:10" ht="20.100000000000001" customHeight="1" x14ac:dyDescent="0.25">
      <c r="A8905" s="6" t="s">
        <v>1257</v>
      </c>
      <c r="B8905" s="6" t="s">
        <v>1258</v>
      </c>
      <c r="J8905" s="8">
        <v>55894015</v>
      </c>
    </row>
    <row r="8906" spans="1:10" ht="20.100000000000001" customHeight="1" x14ac:dyDescent="0.25">
      <c r="A8906" s="5" t="s">
        <v>1261</v>
      </c>
      <c r="C8906" s="11" t="s">
        <v>9</v>
      </c>
      <c r="D8906" s="11" t="s">
        <v>10</v>
      </c>
      <c r="E8906" s="11" t="s">
        <v>4994</v>
      </c>
      <c r="F8906" s="11" t="s">
        <v>12</v>
      </c>
      <c r="G8906" s="131" t="s">
        <v>13</v>
      </c>
      <c r="H8906" s="131"/>
      <c r="J8906" s="7">
        <v>55894015</v>
      </c>
    </row>
    <row r="8907" spans="1:10" ht="20.100000000000001" customHeight="1" x14ac:dyDescent="0.25">
      <c r="A8907" s="6" t="s">
        <v>1279</v>
      </c>
      <c r="B8907" s="6" t="s">
        <v>1280</v>
      </c>
      <c r="J8907" s="8">
        <v>1153497832</v>
      </c>
    </row>
    <row r="8908" spans="1:10" ht="20.100000000000001" customHeight="1" x14ac:dyDescent="0.25">
      <c r="A8908" s="5" t="s">
        <v>1282</v>
      </c>
      <c r="C8908" s="11" t="s">
        <v>9</v>
      </c>
      <c r="D8908" s="11" t="s">
        <v>10</v>
      </c>
      <c r="E8908" s="11" t="s">
        <v>4994</v>
      </c>
      <c r="F8908" s="11" t="s">
        <v>12</v>
      </c>
      <c r="G8908" s="131" t="s">
        <v>1283</v>
      </c>
      <c r="H8908" s="131"/>
      <c r="J8908" s="7">
        <v>184677164</v>
      </c>
    </row>
    <row r="8909" spans="1:10" ht="20.100000000000001" customHeight="1" x14ac:dyDescent="0.25">
      <c r="A8909" s="5" t="s">
        <v>1286</v>
      </c>
      <c r="C8909" s="11" t="s">
        <v>9</v>
      </c>
      <c r="D8909" s="11" t="s">
        <v>10</v>
      </c>
      <c r="E8909" s="11" t="s">
        <v>4994</v>
      </c>
      <c r="F8909" s="11" t="s">
        <v>12</v>
      </c>
      <c r="G8909" s="131" t="s">
        <v>1287</v>
      </c>
      <c r="H8909" s="131"/>
      <c r="J8909" s="7">
        <v>558593608</v>
      </c>
    </row>
    <row r="8910" spans="1:10" ht="20.100000000000001" customHeight="1" x14ac:dyDescent="0.25">
      <c r="A8910" s="5" t="s">
        <v>1290</v>
      </c>
      <c r="C8910" s="11" t="s">
        <v>16</v>
      </c>
      <c r="D8910" s="11" t="s">
        <v>10</v>
      </c>
      <c r="E8910" s="11" t="s">
        <v>4994</v>
      </c>
      <c r="F8910" s="11" t="s">
        <v>12</v>
      </c>
      <c r="G8910" s="131" t="s">
        <v>17</v>
      </c>
      <c r="H8910" s="131"/>
      <c r="J8910" s="7">
        <v>173316158</v>
      </c>
    </row>
    <row r="8911" spans="1:10" ht="20.100000000000001" customHeight="1" x14ac:dyDescent="0.25">
      <c r="A8911" s="5" t="s">
        <v>1293</v>
      </c>
      <c r="C8911" s="11" t="s">
        <v>9</v>
      </c>
      <c r="D8911" s="11" t="s">
        <v>10</v>
      </c>
      <c r="E8911" s="11" t="s">
        <v>4994</v>
      </c>
      <c r="F8911" s="11" t="s">
        <v>12</v>
      </c>
      <c r="G8911" s="131" t="s">
        <v>18</v>
      </c>
      <c r="H8911" s="131"/>
      <c r="J8911" s="7">
        <v>148247274</v>
      </c>
    </row>
    <row r="8912" spans="1:10" ht="20.100000000000001" customHeight="1" x14ac:dyDescent="0.25">
      <c r="A8912" s="5" t="s">
        <v>1296</v>
      </c>
      <c r="C8912" s="11" t="s">
        <v>9</v>
      </c>
      <c r="D8912" s="11" t="s">
        <v>10</v>
      </c>
      <c r="E8912" s="11" t="s">
        <v>4994</v>
      </c>
      <c r="F8912" s="11" t="s">
        <v>12</v>
      </c>
      <c r="G8912" s="131" t="s">
        <v>19</v>
      </c>
      <c r="H8912" s="131"/>
      <c r="J8912" s="7">
        <v>88663628</v>
      </c>
    </row>
    <row r="8913" spans="1:10" ht="20.100000000000001" customHeight="1" x14ac:dyDescent="0.25">
      <c r="A8913" s="6" t="s">
        <v>1299</v>
      </c>
      <c r="B8913" s="6" t="s">
        <v>1300</v>
      </c>
      <c r="J8913" s="10">
        <v>213078112</v>
      </c>
    </row>
    <row r="8914" spans="1:10" ht="20.100000000000001" customHeight="1" x14ac:dyDescent="0.25">
      <c r="A8914" s="6" t="s">
        <v>1303</v>
      </c>
      <c r="B8914" s="6" t="s">
        <v>7118</v>
      </c>
      <c r="J8914" s="9">
        <v>202678702</v>
      </c>
    </row>
    <row r="8915" spans="1:10" ht="20.100000000000001" customHeight="1" x14ac:dyDescent="0.25">
      <c r="A8915" s="5" t="s">
        <v>1303</v>
      </c>
      <c r="C8915" s="11" t="s">
        <v>9</v>
      </c>
      <c r="D8915" s="11" t="s">
        <v>20</v>
      </c>
      <c r="E8915" s="11" t="s">
        <v>4994</v>
      </c>
      <c r="F8915" s="11" t="s">
        <v>1881</v>
      </c>
      <c r="G8915" s="131" t="s">
        <v>21</v>
      </c>
      <c r="H8915" s="131"/>
      <c r="J8915" s="7">
        <v>202678702</v>
      </c>
    </row>
    <row r="8916" spans="1:10" ht="60" customHeight="1" x14ac:dyDescent="0.25">
      <c r="G8916" s="131" t="s">
        <v>4797</v>
      </c>
      <c r="H8916" s="131"/>
    </row>
    <row r="8917" spans="1:10" ht="20.100000000000001" customHeight="1" x14ac:dyDescent="0.25">
      <c r="G8917" s="131" t="s">
        <v>2101</v>
      </c>
      <c r="H8917" s="131"/>
    </row>
    <row r="8918" spans="1:10" ht="20.100000000000001" customHeight="1" x14ac:dyDescent="0.25">
      <c r="A8918" s="6" t="s">
        <v>1316</v>
      </c>
      <c r="B8918" s="6" t="s">
        <v>7122</v>
      </c>
      <c r="J8918" s="8">
        <v>10399410</v>
      </c>
    </row>
    <row r="8919" spans="1:10" ht="20.100000000000001" customHeight="1" x14ac:dyDescent="0.25">
      <c r="A8919" s="5" t="s">
        <v>1316</v>
      </c>
      <c r="C8919" s="11" t="s">
        <v>9</v>
      </c>
      <c r="D8919" s="11" t="s">
        <v>20</v>
      </c>
      <c r="E8919" s="11" t="s">
        <v>4994</v>
      </c>
      <c r="F8919" s="11" t="s">
        <v>1881</v>
      </c>
      <c r="G8919" s="131" t="s">
        <v>23</v>
      </c>
      <c r="H8919" s="131"/>
      <c r="J8919" s="7">
        <v>10399410</v>
      </c>
    </row>
    <row r="8920" spans="1:10" ht="30" customHeight="1" x14ac:dyDescent="0.25">
      <c r="G8920" s="131" t="s">
        <v>4798</v>
      </c>
      <c r="H8920" s="131"/>
    </row>
    <row r="8921" spans="1:10" ht="20.100000000000001" customHeight="1" x14ac:dyDescent="0.25">
      <c r="G8921" s="131" t="s">
        <v>2102</v>
      </c>
      <c r="H8921" s="131"/>
    </row>
    <row r="8922" spans="1:10" ht="20.100000000000001" customHeight="1" x14ac:dyDescent="0.25">
      <c r="A8922" s="6" t="s">
        <v>1319</v>
      </c>
      <c r="B8922" s="6" t="s">
        <v>1320</v>
      </c>
      <c r="J8922" s="10">
        <v>190466766</v>
      </c>
    </row>
    <row r="8923" spans="1:10" ht="20.100000000000001" customHeight="1" x14ac:dyDescent="0.25">
      <c r="A8923" s="6" t="s">
        <v>1322</v>
      </c>
      <c r="B8923" s="6" t="s">
        <v>7123</v>
      </c>
      <c r="J8923" s="9">
        <v>43548817</v>
      </c>
    </row>
    <row r="8924" spans="1:10" ht="20.100000000000001" customHeight="1" x14ac:dyDescent="0.25">
      <c r="A8924" s="5" t="s">
        <v>1322</v>
      </c>
      <c r="C8924" s="11" t="s">
        <v>9</v>
      </c>
      <c r="D8924" s="11" t="s">
        <v>20</v>
      </c>
      <c r="E8924" s="11" t="s">
        <v>4994</v>
      </c>
      <c r="F8924" s="11" t="s">
        <v>1881</v>
      </c>
      <c r="G8924" s="131" t="s">
        <v>21</v>
      </c>
      <c r="H8924" s="131"/>
      <c r="J8924" s="7">
        <v>43548817</v>
      </c>
    </row>
    <row r="8925" spans="1:10" ht="60" customHeight="1" x14ac:dyDescent="0.25">
      <c r="G8925" s="131" t="s">
        <v>4799</v>
      </c>
      <c r="H8925" s="131"/>
    </row>
    <row r="8926" spans="1:10" ht="20.100000000000001" customHeight="1" x14ac:dyDescent="0.25">
      <c r="G8926" s="131" t="s">
        <v>2101</v>
      </c>
      <c r="H8926" s="131"/>
    </row>
    <row r="8927" spans="1:10" ht="20.100000000000001" customHeight="1" x14ac:dyDescent="0.25">
      <c r="A8927" s="6" t="s">
        <v>1324</v>
      </c>
      <c r="B8927" s="6" t="s">
        <v>7124</v>
      </c>
      <c r="J8927" s="8">
        <v>31197996</v>
      </c>
    </row>
    <row r="8928" spans="1:10" ht="20.100000000000001" customHeight="1" x14ac:dyDescent="0.25">
      <c r="A8928" s="5" t="s">
        <v>1324</v>
      </c>
      <c r="C8928" s="11" t="s">
        <v>9</v>
      </c>
      <c r="D8928" s="11" t="s">
        <v>20</v>
      </c>
      <c r="E8928" s="11" t="s">
        <v>4994</v>
      </c>
      <c r="F8928" s="11" t="s">
        <v>1881</v>
      </c>
      <c r="G8928" s="131" t="s">
        <v>21</v>
      </c>
      <c r="H8928" s="131"/>
      <c r="J8928" s="7">
        <v>31197996</v>
      </c>
    </row>
    <row r="8929" spans="1:10" ht="45" customHeight="1" x14ac:dyDescent="0.25">
      <c r="G8929" s="131" t="s">
        <v>4800</v>
      </c>
      <c r="H8929" s="131"/>
    </row>
    <row r="8930" spans="1:10" ht="20.100000000000001" customHeight="1" x14ac:dyDescent="0.25">
      <c r="G8930" s="131" t="s">
        <v>2101</v>
      </c>
      <c r="H8930" s="131"/>
    </row>
    <row r="8931" spans="1:10" ht="20.100000000000001" customHeight="1" x14ac:dyDescent="0.25">
      <c r="A8931" s="6" t="s">
        <v>1326</v>
      </c>
      <c r="B8931" s="6" t="s">
        <v>7125</v>
      </c>
      <c r="J8931" s="8">
        <v>62395991</v>
      </c>
    </row>
    <row r="8932" spans="1:10" ht="20.100000000000001" customHeight="1" x14ac:dyDescent="0.25">
      <c r="A8932" s="5" t="s">
        <v>1326</v>
      </c>
      <c r="C8932" s="11" t="s">
        <v>9</v>
      </c>
      <c r="D8932" s="11" t="s">
        <v>20</v>
      </c>
      <c r="E8932" s="11" t="s">
        <v>4994</v>
      </c>
      <c r="F8932" s="11" t="s">
        <v>1881</v>
      </c>
      <c r="G8932" s="131" t="s">
        <v>21</v>
      </c>
      <c r="H8932" s="131"/>
      <c r="J8932" s="7">
        <v>62395991</v>
      </c>
    </row>
    <row r="8933" spans="1:10" ht="45" customHeight="1" x14ac:dyDescent="0.25">
      <c r="G8933" s="131" t="s">
        <v>4801</v>
      </c>
      <c r="H8933" s="131"/>
    </row>
    <row r="8934" spans="1:10" ht="20.100000000000001" customHeight="1" x14ac:dyDescent="0.25">
      <c r="G8934" s="131" t="s">
        <v>2101</v>
      </c>
      <c r="H8934" s="131"/>
    </row>
    <row r="8935" spans="1:10" ht="20.100000000000001" customHeight="1" x14ac:dyDescent="0.25">
      <c r="A8935" s="6" t="s">
        <v>1328</v>
      </c>
      <c r="B8935" s="6" t="s">
        <v>1329</v>
      </c>
      <c r="J8935" s="8">
        <v>53323962</v>
      </c>
    </row>
    <row r="8936" spans="1:10" ht="30" customHeight="1" x14ac:dyDescent="0.25">
      <c r="A8936" s="5" t="s">
        <v>1328</v>
      </c>
      <c r="C8936" s="11" t="s">
        <v>9</v>
      </c>
      <c r="D8936" s="11" t="s">
        <v>20</v>
      </c>
      <c r="E8936" s="11" t="s">
        <v>4994</v>
      </c>
      <c r="F8936" s="11" t="s">
        <v>1881</v>
      </c>
      <c r="G8936" s="131" t="s">
        <v>724</v>
      </c>
      <c r="H8936" s="131"/>
      <c r="J8936" s="7">
        <v>53323962</v>
      </c>
    </row>
    <row r="8937" spans="1:10" ht="30" customHeight="1" x14ac:dyDescent="0.25">
      <c r="G8937" s="131" t="s">
        <v>4995</v>
      </c>
      <c r="H8937" s="131"/>
    </row>
    <row r="8938" spans="1:10" ht="20.100000000000001" customHeight="1" x14ac:dyDescent="0.25">
      <c r="G8938" s="131" t="s">
        <v>4996</v>
      </c>
      <c r="H8938" s="131"/>
    </row>
    <row r="8939" spans="1:10" ht="20.100000000000001" customHeight="1" x14ac:dyDescent="0.25">
      <c r="A8939" s="6" t="s">
        <v>1344</v>
      </c>
      <c r="B8939" s="6" t="s">
        <v>1345</v>
      </c>
      <c r="J8939" s="10">
        <v>8449467865</v>
      </c>
    </row>
    <row r="8940" spans="1:10" ht="20.100000000000001" customHeight="1" x14ac:dyDescent="0.25">
      <c r="A8940" s="6" t="s">
        <v>1231</v>
      </c>
      <c r="B8940" s="6" t="s">
        <v>3252</v>
      </c>
      <c r="J8940" s="9">
        <v>200000000</v>
      </c>
    </row>
    <row r="8941" spans="1:10" ht="20.100000000000001" customHeight="1" x14ac:dyDescent="0.25">
      <c r="A8941" s="5" t="s">
        <v>1351</v>
      </c>
      <c r="C8941" s="11" t="s">
        <v>9</v>
      </c>
      <c r="D8941" s="11" t="s">
        <v>11</v>
      </c>
      <c r="E8941" s="11" t="s">
        <v>4994</v>
      </c>
      <c r="F8941" s="11" t="s">
        <v>12</v>
      </c>
      <c r="G8941" s="131" t="s">
        <v>31</v>
      </c>
      <c r="H8941" s="131"/>
      <c r="J8941" s="7">
        <v>200000000</v>
      </c>
    </row>
    <row r="8942" spans="1:10" ht="20.100000000000001" customHeight="1" x14ac:dyDescent="0.25">
      <c r="A8942" s="6" t="s">
        <v>1249</v>
      </c>
      <c r="B8942" s="6" t="s">
        <v>1373</v>
      </c>
      <c r="J8942" s="8">
        <v>76961493</v>
      </c>
    </row>
    <row r="8943" spans="1:10" ht="20.100000000000001" customHeight="1" x14ac:dyDescent="0.25">
      <c r="A8943" s="5" t="s">
        <v>1376</v>
      </c>
      <c r="C8943" s="11" t="s">
        <v>9</v>
      </c>
      <c r="D8943" s="11" t="s">
        <v>11</v>
      </c>
      <c r="E8943" s="11" t="s">
        <v>4994</v>
      </c>
      <c r="F8943" s="11" t="s">
        <v>12</v>
      </c>
      <c r="G8943" s="131" t="s">
        <v>3480</v>
      </c>
      <c r="H8943" s="131"/>
      <c r="J8943" s="7">
        <v>72313429</v>
      </c>
    </row>
    <row r="8944" spans="1:10" ht="20.100000000000001" customHeight="1" x14ac:dyDescent="0.25">
      <c r="A8944" s="5" t="s">
        <v>1380</v>
      </c>
      <c r="C8944" s="11" t="s">
        <v>9</v>
      </c>
      <c r="D8944" s="11" t="s">
        <v>11</v>
      </c>
      <c r="E8944" s="11" t="s">
        <v>4994</v>
      </c>
      <c r="F8944" s="11" t="s">
        <v>12</v>
      </c>
      <c r="G8944" s="131" t="s">
        <v>1381</v>
      </c>
      <c r="H8944" s="131"/>
      <c r="J8944" s="7">
        <v>3898064</v>
      </c>
    </row>
    <row r="8945" spans="1:10" ht="20.100000000000001" customHeight="1" x14ac:dyDescent="0.25">
      <c r="A8945" s="5" t="s">
        <v>1391</v>
      </c>
      <c r="C8945" s="11" t="s">
        <v>9</v>
      </c>
      <c r="D8945" s="11" t="s">
        <v>11</v>
      </c>
      <c r="E8945" s="11" t="s">
        <v>4994</v>
      </c>
      <c r="F8945" s="11" t="s">
        <v>12</v>
      </c>
      <c r="G8945" s="131" t="s">
        <v>7129</v>
      </c>
      <c r="H8945" s="131"/>
      <c r="J8945" s="7">
        <v>750000</v>
      </c>
    </row>
    <row r="8946" spans="1:10" ht="20.100000000000001" customHeight="1" x14ac:dyDescent="0.25">
      <c r="A8946" s="6" t="s">
        <v>1393</v>
      </c>
      <c r="B8946" s="6" t="s">
        <v>1394</v>
      </c>
      <c r="J8946" s="8">
        <v>8009577532</v>
      </c>
    </row>
    <row r="8947" spans="1:10" ht="20.100000000000001" customHeight="1" x14ac:dyDescent="0.25">
      <c r="A8947" s="5" t="s">
        <v>1402</v>
      </c>
      <c r="C8947" s="11" t="s">
        <v>9</v>
      </c>
      <c r="D8947" s="11" t="s">
        <v>11</v>
      </c>
      <c r="E8947" s="11" t="s">
        <v>4994</v>
      </c>
      <c r="F8947" s="11" t="s">
        <v>12</v>
      </c>
      <c r="G8947" s="131" t="s">
        <v>1403</v>
      </c>
      <c r="H8947" s="131"/>
      <c r="J8947" s="7">
        <v>7922520042</v>
      </c>
    </row>
    <row r="8948" spans="1:10" ht="75" customHeight="1" x14ac:dyDescent="0.25">
      <c r="G8948" s="131" t="s">
        <v>7290</v>
      </c>
      <c r="H8948" s="131"/>
    </row>
    <row r="8949" spans="1:10" ht="20.100000000000001" customHeight="1" x14ac:dyDescent="0.25">
      <c r="A8949" s="5" t="s">
        <v>1405</v>
      </c>
      <c r="C8949" s="11" t="s">
        <v>9</v>
      </c>
      <c r="D8949" s="11" t="s">
        <v>11</v>
      </c>
      <c r="E8949" s="11" t="s">
        <v>4994</v>
      </c>
      <c r="F8949" s="11" t="s">
        <v>12</v>
      </c>
      <c r="G8949" s="131" t="s">
        <v>1406</v>
      </c>
      <c r="H8949" s="131"/>
      <c r="J8949" s="7">
        <v>51907490</v>
      </c>
    </row>
    <row r="8950" spans="1:10" ht="75" customHeight="1" x14ac:dyDescent="0.25">
      <c r="G8950" s="131" t="s">
        <v>7291</v>
      </c>
      <c r="H8950" s="131"/>
    </row>
    <row r="8951" spans="1:10" ht="20.100000000000001" customHeight="1" x14ac:dyDescent="0.25">
      <c r="A8951" s="5" t="s">
        <v>1413</v>
      </c>
      <c r="C8951" s="11" t="s">
        <v>9</v>
      </c>
      <c r="D8951" s="11" t="s">
        <v>11</v>
      </c>
      <c r="E8951" s="11" t="s">
        <v>4994</v>
      </c>
      <c r="F8951" s="11" t="s">
        <v>12</v>
      </c>
      <c r="G8951" s="131" t="s">
        <v>1414</v>
      </c>
      <c r="H8951" s="131"/>
      <c r="J8951" s="7">
        <v>35150000</v>
      </c>
    </row>
    <row r="8952" spans="1:10" ht="60" customHeight="1" x14ac:dyDescent="0.25">
      <c r="G8952" s="131" t="s">
        <v>6097</v>
      </c>
      <c r="H8952" s="131"/>
    </row>
    <row r="8953" spans="1:10" ht="20.100000000000001" customHeight="1" x14ac:dyDescent="0.25">
      <c r="A8953" s="6" t="s">
        <v>1416</v>
      </c>
      <c r="B8953" s="6" t="s">
        <v>1417</v>
      </c>
      <c r="J8953" s="8">
        <v>89669800</v>
      </c>
    </row>
    <row r="8954" spans="1:10" ht="20.100000000000001" customHeight="1" x14ac:dyDescent="0.25">
      <c r="A8954" s="5" t="s">
        <v>1419</v>
      </c>
      <c r="C8954" s="11" t="s">
        <v>9</v>
      </c>
      <c r="D8954" s="11" t="s">
        <v>11</v>
      </c>
      <c r="E8954" s="11" t="s">
        <v>4994</v>
      </c>
      <c r="F8954" s="11" t="s">
        <v>12</v>
      </c>
      <c r="G8954" s="131" t="s">
        <v>1420</v>
      </c>
      <c r="H8954" s="131"/>
      <c r="J8954" s="7">
        <v>3045550</v>
      </c>
    </row>
    <row r="8955" spans="1:10" ht="20.100000000000001" customHeight="1" x14ac:dyDescent="0.25">
      <c r="A8955" s="5" t="s">
        <v>1422</v>
      </c>
      <c r="C8955" s="11" t="s">
        <v>9</v>
      </c>
      <c r="D8955" s="11" t="s">
        <v>11</v>
      </c>
      <c r="E8955" s="11" t="s">
        <v>4994</v>
      </c>
      <c r="F8955" s="11" t="s">
        <v>12</v>
      </c>
      <c r="G8955" s="131" t="s">
        <v>1423</v>
      </c>
      <c r="H8955" s="131"/>
      <c r="J8955" s="7">
        <v>86624250</v>
      </c>
    </row>
    <row r="8956" spans="1:10" ht="20.100000000000001" customHeight="1" x14ac:dyDescent="0.25">
      <c r="A8956" s="6" t="s">
        <v>1439</v>
      </c>
      <c r="B8956" s="6" t="s">
        <v>1440</v>
      </c>
      <c r="J8956" s="8">
        <v>66259040</v>
      </c>
    </row>
    <row r="8957" spans="1:10" ht="20.100000000000001" customHeight="1" x14ac:dyDescent="0.25">
      <c r="A8957" s="5" t="s">
        <v>1441</v>
      </c>
      <c r="C8957" s="11" t="s">
        <v>9</v>
      </c>
      <c r="D8957" s="11" t="s">
        <v>11</v>
      </c>
      <c r="E8957" s="11" t="s">
        <v>4994</v>
      </c>
      <c r="F8957" s="11" t="s">
        <v>12</v>
      </c>
      <c r="G8957" s="131" t="s">
        <v>1442</v>
      </c>
      <c r="H8957" s="131"/>
      <c r="J8957" s="7">
        <v>66259040</v>
      </c>
    </row>
    <row r="8958" spans="1:10" ht="90" customHeight="1" x14ac:dyDescent="0.25">
      <c r="G8958" s="131" t="s">
        <v>7292</v>
      </c>
      <c r="H8958" s="131"/>
    </row>
    <row r="8959" spans="1:10" ht="20.100000000000001" customHeight="1" x14ac:dyDescent="0.25">
      <c r="A8959" s="6" t="s">
        <v>1449</v>
      </c>
      <c r="B8959" s="6" t="s">
        <v>1450</v>
      </c>
      <c r="J8959" s="8">
        <v>7000000</v>
      </c>
    </row>
    <row r="8960" spans="1:10" ht="30" customHeight="1" x14ac:dyDescent="0.25">
      <c r="A8960" s="5" t="s">
        <v>1471</v>
      </c>
      <c r="C8960" s="11" t="s">
        <v>9</v>
      </c>
      <c r="D8960" s="11" t="s">
        <v>11</v>
      </c>
      <c r="E8960" s="11" t="s">
        <v>4994</v>
      </c>
      <c r="F8960" s="11" t="s">
        <v>12</v>
      </c>
      <c r="G8960" s="131" t="s">
        <v>7133</v>
      </c>
      <c r="H8960" s="131"/>
      <c r="J8960" s="7">
        <v>7000000</v>
      </c>
    </row>
    <row r="8961" spans="1:10" ht="20.100000000000001" customHeight="1" x14ac:dyDescent="0.25">
      <c r="A8961" s="6" t="s">
        <v>1508</v>
      </c>
      <c r="B8961" s="6" t="s">
        <v>1509</v>
      </c>
      <c r="J8961" s="10">
        <v>36316586</v>
      </c>
    </row>
    <row r="8962" spans="1:10" ht="20.100000000000001" customHeight="1" x14ac:dyDescent="0.25">
      <c r="A8962" s="6" t="s">
        <v>1256</v>
      </c>
      <c r="B8962" s="6" t="s">
        <v>1511</v>
      </c>
      <c r="J8962" s="9">
        <v>21011078</v>
      </c>
    </row>
    <row r="8963" spans="1:10" ht="20.100000000000001" customHeight="1" x14ac:dyDescent="0.25">
      <c r="A8963" s="5" t="s">
        <v>1514</v>
      </c>
      <c r="C8963" s="11" t="s">
        <v>9</v>
      </c>
      <c r="D8963" s="11" t="s">
        <v>11</v>
      </c>
      <c r="E8963" s="11" t="s">
        <v>4994</v>
      </c>
      <c r="F8963" s="11" t="s">
        <v>12</v>
      </c>
      <c r="G8963" s="131" t="s">
        <v>1515</v>
      </c>
      <c r="H8963" s="131"/>
      <c r="J8963" s="7">
        <v>1000000</v>
      </c>
    </row>
    <row r="8964" spans="1:10" ht="20.100000000000001" customHeight="1" x14ac:dyDescent="0.25">
      <c r="A8964" s="5" t="s">
        <v>1518</v>
      </c>
      <c r="C8964" s="11" t="s">
        <v>9</v>
      </c>
      <c r="D8964" s="11" t="s">
        <v>11</v>
      </c>
      <c r="E8964" s="11" t="s">
        <v>4994</v>
      </c>
      <c r="F8964" s="11" t="s">
        <v>12</v>
      </c>
      <c r="G8964" s="131" t="s">
        <v>7135</v>
      </c>
      <c r="H8964" s="131"/>
      <c r="J8964" s="7">
        <v>19478128</v>
      </c>
    </row>
    <row r="8965" spans="1:10" ht="20.100000000000001" customHeight="1" x14ac:dyDescent="0.25">
      <c r="A8965" s="5" t="s">
        <v>1520</v>
      </c>
      <c r="C8965" s="11" t="s">
        <v>9</v>
      </c>
      <c r="D8965" s="11" t="s">
        <v>11</v>
      </c>
      <c r="E8965" s="11" t="s">
        <v>4994</v>
      </c>
      <c r="F8965" s="11" t="s">
        <v>12</v>
      </c>
      <c r="G8965" s="131" t="s">
        <v>1521</v>
      </c>
      <c r="H8965" s="131"/>
      <c r="J8965" s="7">
        <v>532950</v>
      </c>
    </row>
    <row r="8966" spans="1:10" ht="20.100000000000001" customHeight="1" x14ac:dyDescent="0.25">
      <c r="A8966" s="6" t="s">
        <v>1292</v>
      </c>
      <c r="B8966" s="6" t="s">
        <v>1535</v>
      </c>
      <c r="J8966" s="8">
        <v>1697912</v>
      </c>
    </row>
    <row r="8967" spans="1:10" ht="20.100000000000001" customHeight="1" x14ac:dyDescent="0.25">
      <c r="A8967" s="5" t="s">
        <v>1536</v>
      </c>
      <c r="C8967" s="11" t="s">
        <v>9</v>
      </c>
      <c r="D8967" s="11" t="s">
        <v>11</v>
      </c>
      <c r="E8967" s="11" t="s">
        <v>4994</v>
      </c>
      <c r="F8967" s="11" t="s">
        <v>12</v>
      </c>
      <c r="G8967" s="131" t="s">
        <v>1537</v>
      </c>
      <c r="H8967" s="131"/>
      <c r="J8967" s="7">
        <v>254713</v>
      </c>
    </row>
    <row r="8968" spans="1:10" ht="30" customHeight="1" x14ac:dyDescent="0.25">
      <c r="A8968" s="5" t="s">
        <v>1544</v>
      </c>
      <c r="C8968" s="11" t="s">
        <v>9</v>
      </c>
      <c r="D8968" s="11" t="s">
        <v>11</v>
      </c>
      <c r="E8968" s="11" t="s">
        <v>4994</v>
      </c>
      <c r="F8968" s="11" t="s">
        <v>12</v>
      </c>
      <c r="G8968" s="131" t="s">
        <v>1545</v>
      </c>
      <c r="H8968" s="131"/>
      <c r="J8968" s="7">
        <v>1443199</v>
      </c>
    </row>
    <row r="8969" spans="1:10" ht="20.100000000000001" customHeight="1" x14ac:dyDescent="0.25">
      <c r="A8969" s="6" t="s">
        <v>1318</v>
      </c>
      <c r="B8969" s="6" t="s">
        <v>1553</v>
      </c>
      <c r="J8969" s="8">
        <v>296574</v>
      </c>
    </row>
    <row r="8970" spans="1:10" ht="20.100000000000001" customHeight="1" x14ac:dyDescent="0.25">
      <c r="A8970" s="5" t="s">
        <v>1555</v>
      </c>
      <c r="C8970" s="11" t="s">
        <v>9</v>
      </c>
      <c r="D8970" s="11" t="s">
        <v>11</v>
      </c>
      <c r="E8970" s="11" t="s">
        <v>4994</v>
      </c>
      <c r="F8970" s="11" t="s">
        <v>12</v>
      </c>
      <c r="G8970" s="131" t="s">
        <v>50</v>
      </c>
      <c r="H8970" s="131"/>
      <c r="J8970" s="7">
        <v>29439</v>
      </c>
    </row>
    <row r="8971" spans="1:10" ht="20.100000000000001" customHeight="1" x14ac:dyDescent="0.25">
      <c r="A8971" s="5" t="s">
        <v>1557</v>
      </c>
      <c r="C8971" s="11" t="s">
        <v>9</v>
      </c>
      <c r="D8971" s="11" t="s">
        <v>11</v>
      </c>
      <c r="E8971" s="11" t="s">
        <v>4994</v>
      </c>
      <c r="F8971" s="11" t="s">
        <v>12</v>
      </c>
      <c r="G8971" s="131" t="s">
        <v>51</v>
      </c>
      <c r="H8971" s="131"/>
      <c r="J8971" s="7">
        <v>267135</v>
      </c>
    </row>
    <row r="8972" spans="1:10" ht="20.100000000000001" customHeight="1" x14ac:dyDescent="0.25">
      <c r="A8972" s="6" t="s">
        <v>1572</v>
      </c>
      <c r="B8972" s="6" t="s">
        <v>1573</v>
      </c>
      <c r="J8972" s="8">
        <v>13311022</v>
      </c>
    </row>
    <row r="8973" spans="1:10" ht="20.100000000000001" customHeight="1" x14ac:dyDescent="0.25">
      <c r="A8973" s="5" t="s">
        <v>1574</v>
      </c>
      <c r="C8973" s="11" t="s">
        <v>9</v>
      </c>
      <c r="D8973" s="11" t="s">
        <v>11</v>
      </c>
      <c r="E8973" s="11" t="s">
        <v>4994</v>
      </c>
      <c r="F8973" s="11" t="s">
        <v>12</v>
      </c>
      <c r="G8973" s="131" t="s">
        <v>1575</v>
      </c>
      <c r="H8973" s="131"/>
      <c r="J8973" s="7">
        <v>4615082</v>
      </c>
    </row>
    <row r="8974" spans="1:10" ht="20.100000000000001" customHeight="1" x14ac:dyDescent="0.25">
      <c r="A8974" s="5" t="s">
        <v>1580</v>
      </c>
      <c r="C8974" s="11" t="s">
        <v>9</v>
      </c>
      <c r="D8974" s="11" t="s">
        <v>11</v>
      </c>
      <c r="E8974" s="11" t="s">
        <v>4994</v>
      </c>
      <c r="F8974" s="11" t="s">
        <v>12</v>
      </c>
      <c r="G8974" s="131" t="s">
        <v>1581</v>
      </c>
      <c r="H8974" s="131"/>
      <c r="J8974" s="7">
        <v>7595990</v>
      </c>
    </row>
    <row r="8975" spans="1:10" ht="20.100000000000001" customHeight="1" x14ac:dyDescent="0.25">
      <c r="A8975" s="5" t="s">
        <v>1582</v>
      </c>
      <c r="C8975" s="11" t="s">
        <v>9</v>
      </c>
      <c r="D8975" s="11" t="s">
        <v>11</v>
      </c>
      <c r="E8975" s="11" t="s">
        <v>4994</v>
      </c>
      <c r="F8975" s="11" t="s">
        <v>12</v>
      </c>
      <c r="G8975" s="131" t="s">
        <v>52</v>
      </c>
      <c r="H8975" s="131"/>
      <c r="J8975" s="7">
        <v>22500</v>
      </c>
    </row>
    <row r="8976" spans="1:10" ht="20.100000000000001" customHeight="1" x14ac:dyDescent="0.25">
      <c r="A8976" s="5" t="s">
        <v>1584</v>
      </c>
      <c r="C8976" s="11" t="s">
        <v>9</v>
      </c>
      <c r="D8976" s="11" t="s">
        <v>11</v>
      </c>
      <c r="E8976" s="11" t="s">
        <v>4994</v>
      </c>
      <c r="F8976" s="11" t="s">
        <v>12</v>
      </c>
      <c r="G8976" s="131" t="s">
        <v>1585</v>
      </c>
      <c r="H8976" s="131"/>
      <c r="J8976" s="7">
        <v>50000</v>
      </c>
    </row>
    <row r="8977" spans="1:10" ht="20.100000000000001" customHeight="1" x14ac:dyDescent="0.25">
      <c r="A8977" s="5" t="s">
        <v>1587</v>
      </c>
      <c r="C8977" s="11" t="s">
        <v>9</v>
      </c>
      <c r="D8977" s="11" t="s">
        <v>11</v>
      </c>
      <c r="E8977" s="11" t="s">
        <v>4994</v>
      </c>
      <c r="F8977" s="11" t="s">
        <v>12</v>
      </c>
      <c r="G8977" s="131" t="s">
        <v>1588</v>
      </c>
      <c r="H8977" s="131"/>
      <c r="J8977" s="7">
        <v>1012500</v>
      </c>
    </row>
    <row r="8978" spans="1:10" ht="20.100000000000001" customHeight="1" x14ac:dyDescent="0.25">
      <c r="A8978" s="5" t="s">
        <v>1590</v>
      </c>
      <c r="C8978" s="11" t="s">
        <v>9</v>
      </c>
      <c r="D8978" s="11" t="s">
        <v>11</v>
      </c>
      <c r="E8978" s="11" t="s">
        <v>4994</v>
      </c>
      <c r="F8978" s="11" t="s">
        <v>12</v>
      </c>
      <c r="G8978" s="131" t="s">
        <v>1591</v>
      </c>
      <c r="H8978" s="131"/>
      <c r="J8978" s="7">
        <v>14950</v>
      </c>
    </row>
    <row r="8979" spans="1:10" ht="20.100000000000001" customHeight="1" x14ac:dyDescent="0.25">
      <c r="A8979" s="6" t="s">
        <v>1714</v>
      </c>
      <c r="B8979" s="6" t="s">
        <v>1715</v>
      </c>
      <c r="J8979" s="10">
        <v>6842522131</v>
      </c>
    </row>
    <row r="8980" spans="1:10" ht="20.100000000000001" customHeight="1" x14ac:dyDescent="0.25">
      <c r="A8980" s="6" t="s">
        <v>1716</v>
      </c>
      <c r="B8980" s="6" t="s">
        <v>1717</v>
      </c>
      <c r="J8980" s="9">
        <v>2476983375</v>
      </c>
    </row>
    <row r="8981" spans="1:10" ht="20.100000000000001" customHeight="1" x14ac:dyDescent="0.25">
      <c r="A8981" s="5" t="s">
        <v>1720</v>
      </c>
      <c r="C8981" s="11" t="s">
        <v>16</v>
      </c>
      <c r="D8981" s="11" t="s">
        <v>53</v>
      </c>
      <c r="E8981" s="11" t="s">
        <v>4994</v>
      </c>
      <c r="F8981" s="11" t="s">
        <v>12</v>
      </c>
      <c r="G8981" s="131" t="s">
        <v>54</v>
      </c>
      <c r="H8981" s="131"/>
      <c r="J8981" s="7">
        <v>263950</v>
      </c>
    </row>
    <row r="8982" spans="1:10" ht="20.100000000000001" customHeight="1" x14ac:dyDescent="0.25">
      <c r="A8982" s="5" t="s">
        <v>1721</v>
      </c>
      <c r="C8982" s="11" t="s">
        <v>16</v>
      </c>
      <c r="D8982" s="11" t="s">
        <v>53</v>
      </c>
      <c r="E8982" s="11" t="s">
        <v>4994</v>
      </c>
      <c r="F8982" s="11" t="s">
        <v>12</v>
      </c>
      <c r="G8982" s="131" t="s">
        <v>1722</v>
      </c>
      <c r="H8982" s="131"/>
      <c r="J8982" s="7">
        <v>3684396</v>
      </c>
    </row>
    <row r="8983" spans="1:10" ht="20.100000000000001" customHeight="1" x14ac:dyDescent="0.25">
      <c r="A8983" s="5" t="s">
        <v>1723</v>
      </c>
      <c r="C8983" s="11" t="s">
        <v>16</v>
      </c>
      <c r="D8983" s="11" t="s">
        <v>53</v>
      </c>
      <c r="E8983" s="11" t="s">
        <v>4994</v>
      </c>
      <c r="F8983" s="11" t="s">
        <v>12</v>
      </c>
      <c r="G8983" s="131" t="s">
        <v>55</v>
      </c>
      <c r="H8983" s="131"/>
      <c r="J8983" s="7">
        <v>658984016</v>
      </c>
    </row>
    <row r="8984" spans="1:10" ht="20.100000000000001" customHeight="1" x14ac:dyDescent="0.25">
      <c r="A8984" s="5" t="s">
        <v>1724</v>
      </c>
      <c r="C8984" s="11" t="s">
        <v>16</v>
      </c>
      <c r="D8984" s="11" t="s">
        <v>53</v>
      </c>
      <c r="E8984" s="11" t="s">
        <v>4994</v>
      </c>
      <c r="F8984" s="11" t="s">
        <v>12</v>
      </c>
      <c r="G8984" s="131" t="s">
        <v>7146</v>
      </c>
      <c r="H8984" s="131"/>
      <c r="J8984" s="7">
        <v>28702083</v>
      </c>
    </row>
    <row r="8985" spans="1:10" ht="20.100000000000001" customHeight="1" x14ac:dyDescent="0.25">
      <c r="A8985" s="5" t="s">
        <v>1727</v>
      </c>
      <c r="C8985" s="11" t="s">
        <v>16</v>
      </c>
      <c r="D8985" s="11" t="s">
        <v>53</v>
      </c>
      <c r="E8985" s="11" t="s">
        <v>4994</v>
      </c>
      <c r="F8985" s="11" t="s">
        <v>12</v>
      </c>
      <c r="G8985" s="131" t="s">
        <v>1728</v>
      </c>
      <c r="H8985" s="131"/>
      <c r="J8985" s="7">
        <v>1284387200</v>
      </c>
    </row>
    <row r="8986" spans="1:10" ht="20.100000000000001" customHeight="1" x14ac:dyDescent="0.25">
      <c r="A8986" s="5" t="s">
        <v>1729</v>
      </c>
      <c r="C8986" s="11" t="s">
        <v>16</v>
      </c>
      <c r="D8986" s="11" t="s">
        <v>53</v>
      </c>
      <c r="E8986" s="11" t="s">
        <v>4994</v>
      </c>
      <c r="F8986" s="11" t="s">
        <v>12</v>
      </c>
      <c r="G8986" s="131" t="s">
        <v>7147</v>
      </c>
      <c r="H8986" s="131"/>
      <c r="J8986" s="7">
        <v>500961730</v>
      </c>
    </row>
    <row r="8987" spans="1:10" ht="20.100000000000001" customHeight="1" x14ac:dyDescent="0.25">
      <c r="A8987" s="6" t="s">
        <v>1730</v>
      </c>
      <c r="B8987" s="6" t="s">
        <v>1731</v>
      </c>
      <c r="J8987" s="8">
        <v>4207538756</v>
      </c>
    </row>
    <row r="8988" spans="1:10" ht="20.100000000000001" customHeight="1" x14ac:dyDescent="0.25">
      <c r="A8988" s="5" t="s">
        <v>1732</v>
      </c>
      <c r="C8988" s="11" t="s">
        <v>16</v>
      </c>
      <c r="D8988" s="11" t="s">
        <v>4820</v>
      </c>
      <c r="E8988" s="11" t="s">
        <v>4994</v>
      </c>
      <c r="F8988" s="11" t="s">
        <v>12</v>
      </c>
      <c r="G8988" s="131" t="s">
        <v>87</v>
      </c>
      <c r="H8988" s="131"/>
      <c r="J8988" s="7">
        <v>4207538756</v>
      </c>
    </row>
    <row r="8989" spans="1:10" ht="75" customHeight="1" x14ac:dyDescent="0.25">
      <c r="G8989" s="131" t="s">
        <v>7293</v>
      </c>
      <c r="H8989" s="131"/>
    </row>
    <row r="8990" spans="1:10" ht="20.100000000000001" customHeight="1" x14ac:dyDescent="0.25">
      <c r="A8990" s="6" t="s">
        <v>1751</v>
      </c>
      <c r="B8990" s="6" t="s">
        <v>1752</v>
      </c>
      <c r="J8990" s="8">
        <v>158000000</v>
      </c>
    </row>
    <row r="8991" spans="1:10" ht="20.100000000000001" customHeight="1" x14ac:dyDescent="0.25">
      <c r="A8991" s="5" t="s">
        <v>1757</v>
      </c>
      <c r="C8991" s="11" t="s">
        <v>16</v>
      </c>
      <c r="D8991" s="11" t="s">
        <v>56</v>
      </c>
      <c r="E8991" s="11" t="s">
        <v>4994</v>
      </c>
      <c r="F8991" s="11" t="s">
        <v>12</v>
      </c>
      <c r="G8991" s="131" t="s">
        <v>57</v>
      </c>
      <c r="H8991" s="131"/>
      <c r="J8991" s="7">
        <v>158000000</v>
      </c>
    </row>
    <row r="8992" spans="1:10" ht="20.100000000000001" customHeight="1" x14ac:dyDescent="0.25">
      <c r="A8992" s="6" t="s">
        <v>1759</v>
      </c>
      <c r="B8992" s="6" t="s">
        <v>1760</v>
      </c>
      <c r="J8992" s="10">
        <v>21666902</v>
      </c>
    </row>
    <row r="8993" spans="1:10" ht="20.100000000000001" customHeight="1" x14ac:dyDescent="0.25">
      <c r="A8993" s="6" t="s">
        <v>1761</v>
      </c>
      <c r="B8993" s="6" t="s">
        <v>1762</v>
      </c>
      <c r="J8993" s="12">
        <v>15916067</v>
      </c>
    </row>
    <row r="8994" spans="1:10" ht="20.100000000000001" customHeight="1" x14ac:dyDescent="0.25">
      <c r="A8994" s="6" t="s">
        <v>1767</v>
      </c>
      <c r="B8994" s="6" t="s">
        <v>7149</v>
      </c>
      <c r="J8994" s="9">
        <v>15916067</v>
      </c>
    </row>
    <row r="8995" spans="1:10" ht="20.100000000000001" customHeight="1" x14ac:dyDescent="0.25">
      <c r="A8995" s="5" t="s">
        <v>1767</v>
      </c>
      <c r="C8995" s="11" t="s">
        <v>9</v>
      </c>
      <c r="D8995" s="11" t="s">
        <v>41</v>
      </c>
      <c r="E8995" s="11" t="s">
        <v>4994</v>
      </c>
      <c r="F8995" s="11" t="s">
        <v>1881</v>
      </c>
      <c r="G8995" s="131" t="s">
        <v>21</v>
      </c>
      <c r="H8995" s="131"/>
      <c r="J8995" s="7">
        <v>4526386</v>
      </c>
    </row>
    <row r="8996" spans="1:10" ht="60" customHeight="1" x14ac:dyDescent="0.25">
      <c r="G8996" s="131" t="s">
        <v>4802</v>
      </c>
      <c r="H8996" s="131"/>
    </row>
    <row r="8997" spans="1:10" ht="20.100000000000001" customHeight="1" x14ac:dyDescent="0.25">
      <c r="G8997" s="131" t="s">
        <v>2101</v>
      </c>
      <c r="H8997" s="131"/>
    </row>
    <row r="8998" spans="1:10" ht="20.100000000000001" customHeight="1" x14ac:dyDescent="0.25">
      <c r="A8998" s="5" t="s">
        <v>1767</v>
      </c>
      <c r="C8998" s="11" t="s">
        <v>9</v>
      </c>
      <c r="D8998" s="11" t="s">
        <v>41</v>
      </c>
      <c r="E8998" s="11" t="s">
        <v>4994</v>
      </c>
      <c r="F8998" s="11" t="s">
        <v>1278</v>
      </c>
      <c r="G8998" s="131" t="s">
        <v>21</v>
      </c>
      <c r="H8998" s="131"/>
      <c r="J8998" s="7">
        <v>5199650</v>
      </c>
    </row>
    <row r="8999" spans="1:10" ht="60" customHeight="1" x14ac:dyDescent="0.25">
      <c r="G8999" s="131" t="s">
        <v>4803</v>
      </c>
      <c r="H8999" s="131"/>
    </row>
    <row r="9000" spans="1:10" ht="20.100000000000001" customHeight="1" x14ac:dyDescent="0.25">
      <c r="G9000" s="131" t="s">
        <v>2101</v>
      </c>
      <c r="H9000" s="131"/>
    </row>
    <row r="9001" spans="1:10" ht="30" customHeight="1" x14ac:dyDescent="0.25">
      <c r="A9001" s="5" t="s">
        <v>1767</v>
      </c>
      <c r="C9001" s="11" t="s">
        <v>9</v>
      </c>
      <c r="D9001" s="11" t="s">
        <v>41</v>
      </c>
      <c r="E9001" s="11" t="s">
        <v>4994</v>
      </c>
      <c r="F9001" s="11" t="s">
        <v>1318</v>
      </c>
      <c r="G9001" s="131" t="s">
        <v>724</v>
      </c>
      <c r="H9001" s="131"/>
      <c r="J9001" s="7">
        <v>6190031</v>
      </c>
    </row>
    <row r="9002" spans="1:10" ht="30" customHeight="1" x14ac:dyDescent="0.25">
      <c r="G9002" s="131" t="s">
        <v>5532</v>
      </c>
      <c r="H9002" s="131"/>
    </row>
    <row r="9003" spans="1:10" ht="20.100000000000001" customHeight="1" x14ac:dyDescent="0.25">
      <c r="G9003" s="131" t="s">
        <v>4996</v>
      </c>
      <c r="H9003" s="131"/>
    </row>
    <row r="9004" spans="1:10" ht="20.100000000000001" customHeight="1" x14ac:dyDescent="0.25">
      <c r="A9004" s="6" t="s">
        <v>1784</v>
      </c>
      <c r="B9004" s="6" t="s">
        <v>1785</v>
      </c>
      <c r="J9004" s="8">
        <v>5750835</v>
      </c>
    </row>
    <row r="9005" spans="1:10" ht="20.100000000000001" customHeight="1" x14ac:dyDescent="0.25">
      <c r="A9005" s="5" t="s">
        <v>1792</v>
      </c>
      <c r="C9005" s="11" t="s">
        <v>9</v>
      </c>
      <c r="D9005" s="11" t="s">
        <v>59</v>
      </c>
      <c r="E9005" s="11" t="s">
        <v>4994</v>
      </c>
      <c r="F9005" s="11" t="s">
        <v>12</v>
      </c>
      <c r="G9005" s="131" t="s">
        <v>7156</v>
      </c>
      <c r="H9005" s="131"/>
      <c r="J9005" s="7">
        <v>5750835</v>
      </c>
    </row>
    <row r="9006" spans="1:10" ht="30" customHeight="1" x14ac:dyDescent="0.25">
      <c r="G9006" s="131" t="s">
        <v>4371</v>
      </c>
      <c r="H9006" s="131"/>
    </row>
    <row r="9007" spans="1:10" ht="20.100000000000001" customHeight="1" x14ac:dyDescent="0.25">
      <c r="A9007" s="6" t="s">
        <v>1811</v>
      </c>
      <c r="B9007" s="6" t="s">
        <v>1812</v>
      </c>
      <c r="J9007" s="10">
        <v>57431168631</v>
      </c>
    </row>
    <row r="9008" spans="1:10" ht="20.100000000000001" customHeight="1" x14ac:dyDescent="0.25">
      <c r="A9008" s="6" t="s">
        <v>1813</v>
      </c>
      <c r="B9008" s="6" t="s">
        <v>3421</v>
      </c>
      <c r="J9008" s="12">
        <v>57431168631</v>
      </c>
    </row>
    <row r="9009" spans="1:10" ht="20.100000000000001" customHeight="1" x14ac:dyDescent="0.25">
      <c r="A9009" s="6" t="s">
        <v>1816</v>
      </c>
      <c r="B9009" s="6" t="s">
        <v>1817</v>
      </c>
      <c r="J9009" s="9">
        <v>53831168631</v>
      </c>
    </row>
    <row r="9010" spans="1:10" ht="20.100000000000001" customHeight="1" x14ac:dyDescent="0.25">
      <c r="A9010" s="5" t="s">
        <v>1816</v>
      </c>
      <c r="C9010" s="11" t="s">
        <v>16</v>
      </c>
      <c r="D9010" s="11" t="s">
        <v>4832</v>
      </c>
      <c r="E9010" s="11" t="s">
        <v>4994</v>
      </c>
      <c r="F9010" s="11" t="s">
        <v>1359</v>
      </c>
      <c r="G9010" s="131" t="s">
        <v>786</v>
      </c>
      <c r="H9010" s="131"/>
      <c r="J9010" s="7">
        <v>44231168631</v>
      </c>
    </row>
    <row r="9011" spans="1:10" ht="60" customHeight="1" x14ac:dyDescent="0.25">
      <c r="G9011" s="131" t="s">
        <v>790</v>
      </c>
      <c r="H9011" s="131"/>
    </row>
    <row r="9012" spans="1:10" ht="20.100000000000001" customHeight="1" x14ac:dyDescent="0.25">
      <c r="G9012" s="131" t="s">
        <v>5001</v>
      </c>
      <c r="H9012" s="131"/>
    </row>
    <row r="9013" spans="1:10" ht="20.100000000000001" customHeight="1" x14ac:dyDescent="0.25">
      <c r="A9013" s="5" t="s">
        <v>1816</v>
      </c>
      <c r="C9013" s="11" t="s">
        <v>16</v>
      </c>
      <c r="D9013" s="11" t="s">
        <v>4832</v>
      </c>
      <c r="E9013" s="11" t="s">
        <v>4994</v>
      </c>
      <c r="F9013" s="11" t="s">
        <v>1407</v>
      </c>
      <c r="G9013" s="131" t="s">
        <v>786</v>
      </c>
      <c r="H9013" s="131"/>
      <c r="J9013" s="7">
        <v>9600000000</v>
      </c>
    </row>
    <row r="9014" spans="1:10" ht="45" customHeight="1" x14ac:dyDescent="0.25">
      <c r="G9014" s="131" t="s">
        <v>791</v>
      </c>
      <c r="H9014" s="131"/>
    </row>
    <row r="9015" spans="1:10" ht="20.100000000000001" customHeight="1" x14ac:dyDescent="0.25">
      <c r="G9015" s="131" t="s">
        <v>5001</v>
      </c>
      <c r="H9015" s="131"/>
    </row>
    <row r="9016" spans="1:10" ht="20.100000000000001" customHeight="1" x14ac:dyDescent="0.25">
      <c r="A9016" s="6" t="s">
        <v>1824</v>
      </c>
      <c r="B9016" s="6" t="s">
        <v>7161</v>
      </c>
      <c r="J9016" s="8">
        <v>3600000000</v>
      </c>
    </row>
    <row r="9017" spans="1:10" ht="20.100000000000001" customHeight="1" x14ac:dyDescent="0.25">
      <c r="A9017" s="5" t="s">
        <v>1824</v>
      </c>
      <c r="C9017" s="11" t="s">
        <v>16</v>
      </c>
      <c r="D9017" s="11" t="s">
        <v>4832</v>
      </c>
      <c r="E9017" s="11" t="s">
        <v>4994</v>
      </c>
      <c r="F9017" s="11" t="s">
        <v>1344</v>
      </c>
      <c r="G9017" s="131" t="s">
        <v>6100</v>
      </c>
      <c r="H9017" s="131"/>
      <c r="J9017" s="7">
        <v>3600000000</v>
      </c>
    </row>
    <row r="9018" spans="1:10" ht="60" customHeight="1" x14ac:dyDescent="0.25">
      <c r="G9018" s="131" t="s">
        <v>6101</v>
      </c>
      <c r="H9018" s="131"/>
    </row>
    <row r="9019" spans="1:10" ht="20.100000000000001" customHeight="1" x14ac:dyDescent="0.25">
      <c r="G9019" s="131" t="s">
        <v>5001</v>
      </c>
      <c r="H9019" s="131"/>
    </row>
    <row r="9022" spans="1:10" x14ac:dyDescent="0.25">
      <c r="A9022" s="117" t="s">
        <v>5017</v>
      </c>
      <c r="B9022" s="88"/>
      <c r="C9022" s="88"/>
      <c r="D9022" s="88"/>
      <c r="E9022" s="88"/>
      <c r="F9022" s="88"/>
      <c r="G9022" s="88"/>
      <c r="H9022" s="88"/>
    </row>
    <row r="9024" spans="1:10" x14ac:dyDescent="0.25">
      <c r="A9024" s="132" t="s">
        <v>2092</v>
      </c>
      <c r="B9024" s="132"/>
      <c r="C9024" s="132"/>
      <c r="D9024" s="132"/>
      <c r="E9024" s="132"/>
      <c r="F9024" s="132"/>
      <c r="G9024" s="132"/>
      <c r="H9024" s="132"/>
      <c r="I9024" s="132"/>
      <c r="J9024" s="132"/>
    </row>
    <row r="9026" spans="1:10" x14ac:dyDescent="0.25">
      <c r="D9026" s="6" t="s">
        <v>2140</v>
      </c>
      <c r="E9026" s="6" t="s">
        <v>2100</v>
      </c>
    </row>
    <row r="9027" spans="1:10" ht="15.75" thickBot="1" x14ac:dyDescent="0.3">
      <c r="F9027" s="6" t="s">
        <v>2103</v>
      </c>
      <c r="J9027" s="14">
        <v>31532464797</v>
      </c>
    </row>
    <row r="9028" spans="1:10" x14ac:dyDescent="0.25">
      <c r="D9028" s="5" t="s">
        <v>9</v>
      </c>
      <c r="E9028" s="5" t="s">
        <v>2139</v>
      </c>
      <c r="J9028" s="7">
        <v>16264785840</v>
      </c>
    </row>
    <row r="9029" spans="1:10" x14ac:dyDescent="0.25">
      <c r="D9029" s="5" t="s">
        <v>16</v>
      </c>
      <c r="E9029" s="5" t="s">
        <v>2145</v>
      </c>
      <c r="J9029" s="7">
        <v>15267678957</v>
      </c>
    </row>
    <row r="9032" spans="1:10" x14ac:dyDescent="0.25">
      <c r="A9032" s="132" t="s">
        <v>2091</v>
      </c>
      <c r="B9032" s="132"/>
      <c r="C9032" s="132"/>
      <c r="D9032" s="132"/>
      <c r="E9032" s="132"/>
      <c r="F9032" s="132"/>
      <c r="G9032" s="132"/>
      <c r="H9032" s="132"/>
      <c r="I9032" s="132"/>
      <c r="J9032" s="132"/>
    </row>
    <row r="9033" spans="1:10" x14ac:dyDescent="0.25">
      <c r="A9033" s="86" t="s">
        <v>2097</v>
      </c>
      <c r="C9033" s="86" t="s">
        <v>2098</v>
      </c>
      <c r="D9033" s="86" t="s">
        <v>3</v>
      </c>
      <c r="E9033" s="86" t="s">
        <v>2099</v>
      </c>
      <c r="F9033" s="86" t="s">
        <v>1880</v>
      </c>
      <c r="G9033" s="6" t="s">
        <v>2100</v>
      </c>
      <c r="J9033" s="86" t="s">
        <v>8713</v>
      </c>
    </row>
    <row r="9035" spans="1:10" ht="15.75" thickBot="1" x14ac:dyDescent="0.3">
      <c r="G9035" s="13" t="s">
        <v>2103</v>
      </c>
      <c r="J9035" s="14">
        <v>31532464797</v>
      </c>
    </row>
    <row r="9036" spans="1:10" ht="20.100000000000001" customHeight="1" x14ac:dyDescent="0.25">
      <c r="A9036" s="6" t="s">
        <v>1232</v>
      </c>
      <c r="B9036" s="6" t="s">
        <v>1233</v>
      </c>
      <c r="J9036" s="10">
        <v>6610847896</v>
      </c>
    </row>
    <row r="9037" spans="1:10" ht="20.100000000000001" customHeight="1" x14ac:dyDescent="0.25">
      <c r="A9037" s="6" t="s">
        <v>9</v>
      </c>
      <c r="B9037" s="6" t="s">
        <v>1237</v>
      </c>
      <c r="J9037" s="9">
        <v>2435624318</v>
      </c>
    </row>
    <row r="9038" spans="1:10" ht="20.100000000000001" customHeight="1" x14ac:dyDescent="0.25">
      <c r="A9038" s="5" t="s">
        <v>1240</v>
      </c>
      <c r="C9038" s="11" t="s">
        <v>9</v>
      </c>
      <c r="D9038" s="11" t="s">
        <v>10</v>
      </c>
      <c r="E9038" s="11" t="s">
        <v>4994</v>
      </c>
      <c r="F9038" s="11" t="s">
        <v>12</v>
      </c>
      <c r="G9038" s="131" t="s">
        <v>7116</v>
      </c>
      <c r="H9038" s="131"/>
      <c r="J9038" s="7">
        <v>2418943293</v>
      </c>
    </row>
    <row r="9039" spans="1:10" ht="20.100000000000001" customHeight="1" x14ac:dyDescent="0.25">
      <c r="A9039" s="5" t="s">
        <v>1254</v>
      </c>
      <c r="C9039" s="11" t="s">
        <v>9</v>
      </c>
      <c r="D9039" s="11" t="s">
        <v>10</v>
      </c>
      <c r="E9039" s="11" t="s">
        <v>4994</v>
      </c>
      <c r="F9039" s="11" t="s">
        <v>12</v>
      </c>
      <c r="G9039" s="131" t="s">
        <v>7117</v>
      </c>
      <c r="H9039" s="131"/>
      <c r="J9039" s="7">
        <v>16681025</v>
      </c>
    </row>
    <row r="9040" spans="1:10" ht="20.100000000000001" customHeight="1" x14ac:dyDescent="0.25">
      <c r="A9040" s="6" t="s">
        <v>1257</v>
      </c>
      <c r="B9040" s="6" t="s">
        <v>1258</v>
      </c>
      <c r="J9040" s="8">
        <v>7669796</v>
      </c>
    </row>
    <row r="9041" spans="1:10" ht="20.100000000000001" customHeight="1" x14ac:dyDescent="0.25">
      <c r="A9041" s="5" t="s">
        <v>1261</v>
      </c>
      <c r="C9041" s="11" t="s">
        <v>9</v>
      </c>
      <c r="D9041" s="11" t="s">
        <v>10</v>
      </c>
      <c r="E9041" s="11" t="s">
        <v>4994</v>
      </c>
      <c r="F9041" s="11" t="s">
        <v>12</v>
      </c>
      <c r="G9041" s="131" t="s">
        <v>13</v>
      </c>
      <c r="H9041" s="131"/>
      <c r="J9041" s="7">
        <v>7669796</v>
      </c>
    </row>
    <row r="9042" spans="1:10" ht="20.100000000000001" customHeight="1" x14ac:dyDescent="0.25">
      <c r="A9042" s="6" t="s">
        <v>1279</v>
      </c>
      <c r="B9042" s="6" t="s">
        <v>1280</v>
      </c>
      <c r="J9042" s="8">
        <v>3125600212</v>
      </c>
    </row>
    <row r="9043" spans="1:10" ht="20.100000000000001" customHeight="1" x14ac:dyDescent="0.25">
      <c r="A9043" s="5" t="s">
        <v>1282</v>
      </c>
      <c r="C9043" s="11" t="s">
        <v>9</v>
      </c>
      <c r="D9043" s="11" t="s">
        <v>10</v>
      </c>
      <c r="E9043" s="11" t="s">
        <v>4994</v>
      </c>
      <c r="F9043" s="11" t="s">
        <v>12</v>
      </c>
      <c r="G9043" s="131" t="s">
        <v>1283</v>
      </c>
      <c r="H9043" s="131"/>
      <c r="J9043" s="7">
        <v>727511834</v>
      </c>
    </row>
    <row r="9044" spans="1:10" ht="20.100000000000001" customHeight="1" x14ac:dyDescent="0.25">
      <c r="A9044" s="5" t="s">
        <v>1286</v>
      </c>
      <c r="C9044" s="11" t="s">
        <v>9</v>
      </c>
      <c r="D9044" s="11" t="s">
        <v>10</v>
      </c>
      <c r="E9044" s="11" t="s">
        <v>4994</v>
      </c>
      <c r="F9044" s="11" t="s">
        <v>12</v>
      </c>
      <c r="G9044" s="131" t="s">
        <v>1287</v>
      </c>
      <c r="H9044" s="131"/>
      <c r="J9044" s="7">
        <v>1082816835</v>
      </c>
    </row>
    <row r="9045" spans="1:10" ht="20.100000000000001" customHeight="1" x14ac:dyDescent="0.25">
      <c r="A9045" s="5" t="s">
        <v>1290</v>
      </c>
      <c r="C9045" s="11" t="s">
        <v>16</v>
      </c>
      <c r="D9045" s="11" t="s">
        <v>10</v>
      </c>
      <c r="E9045" s="11" t="s">
        <v>4994</v>
      </c>
      <c r="F9045" s="11" t="s">
        <v>12</v>
      </c>
      <c r="G9045" s="131" t="s">
        <v>17</v>
      </c>
      <c r="H9045" s="131"/>
      <c r="J9045" s="7">
        <v>439163654</v>
      </c>
    </row>
    <row r="9046" spans="1:10" ht="20.100000000000001" customHeight="1" x14ac:dyDescent="0.25">
      <c r="A9046" s="5" t="s">
        <v>1293</v>
      </c>
      <c r="C9046" s="11" t="s">
        <v>9</v>
      </c>
      <c r="D9046" s="11" t="s">
        <v>10</v>
      </c>
      <c r="E9046" s="11" t="s">
        <v>4994</v>
      </c>
      <c r="F9046" s="11" t="s">
        <v>12</v>
      </c>
      <c r="G9046" s="131" t="s">
        <v>18</v>
      </c>
      <c r="H9046" s="131"/>
      <c r="J9046" s="7">
        <v>382150799</v>
      </c>
    </row>
    <row r="9047" spans="1:10" ht="20.100000000000001" customHeight="1" x14ac:dyDescent="0.25">
      <c r="A9047" s="5" t="s">
        <v>1296</v>
      </c>
      <c r="C9047" s="11" t="s">
        <v>9</v>
      </c>
      <c r="D9047" s="11" t="s">
        <v>10</v>
      </c>
      <c r="E9047" s="11" t="s">
        <v>4994</v>
      </c>
      <c r="F9047" s="11" t="s">
        <v>12</v>
      </c>
      <c r="G9047" s="131" t="s">
        <v>19</v>
      </c>
      <c r="H9047" s="131"/>
      <c r="J9047" s="7">
        <v>493957090</v>
      </c>
    </row>
    <row r="9048" spans="1:10" ht="20.100000000000001" customHeight="1" x14ac:dyDescent="0.25">
      <c r="A9048" s="6" t="s">
        <v>1299</v>
      </c>
      <c r="B9048" s="6" t="s">
        <v>1300</v>
      </c>
      <c r="J9048" s="10">
        <v>524185867</v>
      </c>
    </row>
    <row r="9049" spans="1:10" ht="20.100000000000001" customHeight="1" x14ac:dyDescent="0.25">
      <c r="A9049" s="6" t="s">
        <v>1303</v>
      </c>
      <c r="B9049" s="6" t="s">
        <v>7118</v>
      </c>
      <c r="J9049" s="9">
        <v>498599723</v>
      </c>
    </row>
    <row r="9050" spans="1:10" ht="20.100000000000001" customHeight="1" x14ac:dyDescent="0.25">
      <c r="A9050" s="5" t="s">
        <v>1303</v>
      </c>
      <c r="C9050" s="11" t="s">
        <v>9</v>
      </c>
      <c r="D9050" s="11" t="s">
        <v>20</v>
      </c>
      <c r="E9050" s="11" t="s">
        <v>4994</v>
      </c>
      <c r="F9050" s="11" t="s">
        <v>1881</v>
      </c>
      <c r="G9050" s="131" t="s">
        <v>21</v>
      </c>
      <c r="H9050" s="131"/>
      <c r="J9050" s="7">
        <v>498599723</v>
      </c>
    </row>
    <row r="9051" spans="1:10" ht="60" customHeight="1" x14ac:dyDescent="0.25">
      <c r="G9051" s="131" t="s">
        <v>4797</v>
      </c>
      <c r="H9051" s="131"/>
    </row>
    <row r="9052" spans="1:10" ht="20.100000000000001" customHeight="1" x14ac:dyDescent="0.25">
      <c r="G9052" s="131" t="s">
        <v>2101</v>
      </c>
      <c r="H9052" s="131"/>
    </row>
    <row r="9053" spans="1:10" ht="20.100000000000001" customHeight="1" x14ac:dyDescent="0.25">
      <c r="A9053" s="6" t="s">
        <v>1316</v>
      </c>
      <c r="B9053" s="6" t="s">
        <v>7122</v>
      </c>
      <c r="J9053" s="8">
        <v>25586144</v>
      </c>
    </row>
    <row r="9054" spans="1:10" ht="20.100000000000001" customHeight="1" x14ac:dyDescent="0.25">
      <c r="A9054" s="5" t="s">
        <v>1316</v>
      </c>
      <c r="C9054" s="11" t="s">
        <v>9</v>
      </c>
      <c r="D9054" s="11" t="s">
        <v>20</v>
      </c>
      <c r="E9054" s="11" t="s">
        <v>4994</v>
      </c>
      <c r="F9054" s="11" t="s">
        <v>1881</v>
      </c>
      <c r="G9054" s="131" t="s">
        <v>23</v>
      </c>
      <c r="H9054" s="131"/>
      <c r="J9054" s="7">
        <v>25586144</v>
      </c>
    </row>
    <row r="9055" spans="1:10" ht="30" customHeight="1" x14ac:dyDescent="0.25">
      <c r="G9055" s="131" t="s">
        <v>4798</v>
      </c>
      <c r="H9055" s="131"/>
    </row>
    <row r="9056" spans="1:10" ht="20.100000000000001" customHeight="1" x14ac:dyDescent="0.25">
      <c r="G9056" s="131" t="s">
        <v>2102</v>
      </c>
      <c r="H9056" s="131"/>
    </row>
    <row r="9057" spans="1:10" ht="20.100000000000001" customHeight="1" x14ac:dyDescent="0.25">
      <c r="A9057" s="6" t="s">
        <v>1319</v>
      </c>
      <c r="B9057" s="6" t="s">
        <v>1320</v>
      </c>
      <c r="J9057" s="10">
        <v>517767703</v>
      </c>
    </row>
    <row r="9058" spans="1:10" ht="20.100000000000001" customHeight="1" x14ac:dyDescent="0.25">
      <c r="A9058" s="6" t="s">
        <v>1322</v>
      </c>
      <c r="B9058" s="6" t="s">
        <v>7123</v>
      </c>
      <c r="J9058" s="9">
        <v>69868489</v>
      </c>
    </row>
    <row r="9059" spans="1:10" ht="20.100000000000001" customHeight="1" x14ac:dyDescent="0.25">
      <c r="A9059" s="5" t="s">
        <v>1322</v>
      </c>
      <c r="C9059" s="11" t="s">
        <v>9</v>
      </c>
      <c r="D9059" s="11" t="s">
        <v>20</v>
      </c>
      <c r="E9059" s="11" t="s">
        <v>4994</v>
      </c>
      <c r="F9059" s="11" t="s">
        <v>1881</v>
      </c>
      <c r="G9059" s="131" t="s">
        <v>21</v>
      </c>
      <c r="H9059" s="131"/>
      <c r="J9059" s="7">
        <v>69868489</v>
      </c>
    </row>
    <row r="9060" spans="1:10" ht="60" customHeight="1" x14ac:dyDescent="0.25">
      <c r="G9060" s="131" t="s">
        <v>4799</v>
      </c>
      <c r="H9060" s="131"/>
    </row>
    <row r="9061" spans="1:10" ht="20.100000000000001" customHeight="1" x14ac:dyDescent="0.25">
      <c r="G9061" s="131" t="s">
        <v>2101</v>
      </c>
      <c r="H9061" s="131"/>
    </row>
    <row r="9062" spans="1:10" ht="20.100000000000001" customHeight="1" x14ac:dyDescent="0.25">
      <c r="A9062" s="6" t="s">
        <v>1324</v>
      </c>
      <c r="B9062" s="6" t="s">
        <v>7124</v>
      </c>
      <c r="J9062" s="8">
        <v>76755544</v>
      </c>
    </row>
    <row r="9063" spans="1:10" ht="20.100000000000001" customHeight="1" x14ac:dyDescent="0.25">
      <c r="A9063" s="5" t="s">
        <v>1324</v>
      </c>
      <c r="C9063" s="11" t="s">
        <v>9</v>
      </c>
      <c r="D9063" s="11" t="s">
        <v>20</v>
      </c>
      <c r="E9063" s="11" t="s">
        <v>4994</v>
      </c>
      <c r="F9063" s="11" t="s">
        <v>1881</v>
      </c>
      <c r="G9063" s="131" t="s">
        <v>21</v>
      </c>
      <c r="H9063" s="131"/>
      <c r="J9063" s="7">
        <v>76755544</v>
      </c>
    </row>
    <row r="9064" spans="1:10" ht="45" customHeight="1" x14ac:dyDescent="0.25">
      <c r="G9064" s="131" t="s">
        <v>4800</v>
      </c>
      <c r="H9064" s="131"/>
    </row>
    <row r="9065" spans="1:10" ht="20.100000000000001" customHeight="1" x14ac:dyDescent="0.25">
      <c r="G9065" s="131" t="s">
        <v>2101</v>
      </c>
      <c r="H9065" s="131"/>
    </row>
    <row r="9066" spans="1:10" ht="20.100000000000001" customHeight="1" x14ac:dyDescent="0.25">
      <c r="A9066" s="6" t="s">
        <v>1326</v>
      </c>
      <c r="B9066" s="6" t="s">
        <v>7125</v>
      </c>
      <c r="J9066" s="8">
        <v>153511087</v>
      </c>
    </row>
    <row r="9067" spans="1:10" ht="20.100000000000001" customHeight="1" x14ac:dyDescent="0.25">
      <c r="A9067" s="5" t="s">
        <v>1326</v>
      </c>
      <c r="C9067" s="11" t="s">
        <v>9</v>
      </c>
      <c r="D9067" s="11" t="s">
        <v>20</v>
      </c>
      <c r="E9067" s="11" t="s">
        <v>4994</v>
      </c>
      <c r="F9067" s="11" t="s">
        <v>1881</v>
      </c>
      <c r="G9067" s="131" t="s">
        <v>21</v>
      </c>
      <c r="H9067" s="131"/>
      <c r="J9067" s="7">
        <v>153511087</v>
      </c>
    </row>
    <row r="9068" spans="1:10" ht="45" customHeight="1" x14ac:dyDescent="0.25">
      <c r="G9068" s="131" t="s">
        <v>4801</v>
      </c>
      <c r="H9068" s="131"/>
    </row>
    <row r="9069" spans="1:10" ht="20.100000000000001" customHeight="1" x14ac:dyDescent="0.25">
      <c r="G9069" s="131" t="s">
        <v>2101</v>
      </c>
      <c r="H9069" s="131"/>
    </row>
    <row r="9070" spans="1:10" ht="20.100000000000001" customHeight="1" x14ac:dyDescent="0.25">
      <c r="A9070" s="6" t="s">
        <v>1328</v>
      </c>
      <c r="B9070" s="6" t="s">
        <v>1329</v>
      </c>
      <c r="J9070" s="8">
        <v>217632583</v>
      </c>
    </row>
    <row r="9071" spans="1:10" ht="30" customHeight="1" x14ac:dyDescent="0.25">
      <c r="A9071" s="5" t="s">
        <v>1328</v>
      </c>
      <c r="C9071" s="11" t="s">
        <v>9</v>
      </c>
      <c r="D9071" s="11" t="s">
        <v>20</v>
      </c>
      <c r="E9071" s="11" t="s">
        <v>4994</v>
      </c>
      <c r="F9071" s="11" t="s">
        <v>1881</v>
      </c>
      <c r="G9071" s="131" t="s">
        <v>724</v>
      </c>
      <c r="H9071" s="131"/>
      <c r="J9071" s="7">
        <v>217632583</v>
      </c>
    </row>
    <row r="9072" spans="1:10" ht="30" customHeight="1" x14ac:dyDescent="0.25">
      <c r="G9072" s="131" t="s">
        <v>4995</v>
      </c>
      <c r="H9072" s="131"/>
    </row>
    <row r="9073" spans="1:10" ht="20.100000000000001" customHeight="1" x14ac:dyDescent="0.25">
      <c r="G9073" s="131" t="s">
        <v>4996</v>
      </c>
      <c r="H9073" s="131"/>
    </row>
    <row r="9074" spans="1:10" ht="20.100000000000001" customHeight="1" x14ac:dyDescent="0.25">
      <c r="A9074" s="6" t="s">
        <v>1344</v>
      </c>
      <c r="B9074" s="6" t="s">
        <v>1345</v>
      </c>
      <c r="J9074" s="10">
        <v>5347494912</v>
      </c>
    </row>
    <row r="9075" spans="1:10" ht="20.100000000000001" customHeight="1" x14ac:dyDescent="0.25">
      <c r="A9075" s="6" t="s">
        <v>1231</v>
      </c>
      <c r="B9075" s="6" t="s">
        <v>3252</v>
      </c>
      <c r="J9075" s="9">
        <v>2817347280</v>
      </c>
    </row>
    <row r="9076" spans="1:10" ht="20.100000000000001" customHeight="1" x14ac:dyDescent="0.25">
      <c r="A9076" s="5" t="s">
        <v>1353</v>
      </c>
      <c r="C9076" s="11" t="s">
        <v>9</v>
      </c>
      <c r="D9076" s="11" t="s">
        <v>11</v>
      </c>
      <c r="E9076" s="11" t="s">
        <v>4994</v>
      </c>
      <c r="F9076" s="11" t="s">
        <v>12</v>
      </c>
      <c r="G9076" s="131" t="s">
        <v>1354</v>
      </c>
      <c r="H9076" s="131"/>
      <c r="J9076" s="7">
        <v>2629367280</v>
      </c>
    </row>
    <row r="9077" spans="1:10" ht="20.100000000000001" customHeight="1" x14ac:dyDescent="0.25">
      <c r="A9077" s="5" t="s">
        <v>1356</v>
      </c>
      <c r="C9077" s="11" t="s">
        <v>9</v>
      </c>
      <c r="D9077" s="11" t="s">
        <v>11</v>
      </c>
      <c r="E9077" s="11" t="s">
        <v>4994</v>
      </c>
      <c r="F9077" s="11" t="s">
        <v>12</v>
      </c>
      <c r="G9077" s="131" t="s">
        <v>7126</v>
      </c>
      <c r="H9077" s="131"/>
      <c r="J9077" s="7">
        <v>187980000</v>
      </c>
    </row>
    <row r="9078" spans="1:10" ht="20.100000000000001" customHeight="1" x14ac:dyDescent="0.25">
      <c r="A9078" s="6" t="s">
        <v>1239</v>
      </c>
      <c r="B9078" s="6" t="s">
        <v>1360</v>
      </c>
      <c r="J9078" s="8">
        <v>174000000</v>
      </c>
    </row>
    <row r="9079" spans="1:10" ht="20.100000000000001" customHeight="1" x14ac:dyDescent="0.25">
      <c r="A9079" s="5" t="s">
        <v>1369</v>
      </c>
      <c r="C9079" s="11" t="s">
        <v>9</v>
      </c>
      <c r="D9079" s="11" t="s">
        <v>11</v>
      </c>
      <c r="E9079" s="11" t="s">
        <v>4994</v>
      </c>
      <c r="F9079" s="11" t="s">
        <v>12</v>
      </c>
      <c r="G9079" s="131" t="s">
        <v>34</v>
      </c>
      <c r="H9079" s="131"/>
      <c r="J9079" s="7">
        <v>174000000</v>
      </c>
    </row>
    <row r="9080" spans="1:10" ht="20.100000000000001" customHeight="1" x14ac:dyDescent="0.25">
      <c r="A9080" s="6" t="s">
        <v>1249</v>
      </c>
      <c r="B9080" s="6" t="s">
        <v>1373</v>
      </c>
      <c r="J9080" s="8">
        <v>79737100</v>
      </c>
    </row>
    <row r="9081" spans="1:10" ht="20.100000000000001" customHeight="1" x14ac:dyDescent="0.25">
      <c r="A9081" s="5" t="s">
        <v>1376</v>
      </c>
      <c r="C9081" s="11" t="s">
        <v>9</v>
      </c>
      <c r="D9081" s="11" t="s">
        <v>11</v>
      </c>
      <c r="E9081" s="11" t="s">
        <v>4994</v>
      </c>
      <c r="F9081" s="11" t="s">
        <v>12</v>
      </c>
      <c r="G9081" s="131" t="s">
        <v>3480</v>
      </c>
      <c r="H9081" s="131"/>
      <c r="J9081" s="7">
        <v>30000000</v>
      </c>
    </row>
    <row r="9082" spans="1:10" ht="20.100000000000001" customHeight="1" x14ac:dyDescent="0.25">
      <c r="A9082" s="5" t="s">
        <v>1378</v>
      </c>
      <c r="C9082" s="11" t="s">
        <v>9</v>
      </c>
      <c r="D9082" s="11" t="s">
        <v>11</v>
      </c>
      <c r="E9082" s="11" t="s">
        <v>4994</v>
      </c>
      <c r="F9082" s="11" t="s">
        <v>12</v>
      </c>
      <c r="G9082" s="131" t="s">
        <v>106</v>
      </c>
      <c r="H9082" s="131"/>
      <c r="J9082" s="7">
        <v>18730000</v>
      </c>
    </row>
    <row r="9083" spans="1:10" ht="20.100000000000001" customHeight="1" x14ac:dyDescent="0.25">
      <c r="A9083" s="5" t="s">
        <v>1380</v>
      </c>
      <c r="C9083" s="11" t="s">
        <v>9</v>
      </c>
      <c r="D9083" s="11" t="s">
        <v>11</v>
      </c>
      <c r="E9083" s="11" t="s">
        <v>4994</v>
      </c>
      <c r="F9083" s="11" t="s">
        <v>12</v>
      </c>
      <c r="G9083" s="131" t="s">
        <v>1381</v>
      </c>
      <c r="H9083" s="131"/>
      <c r="J9083" s="7">
        <v>31007100</v>
      </c>
    </row>
    <row r="9084" spans="1:10" ht="20.100000000000001" customHeight="1" x14ac:dyDescent="0.25">
      <c r="A9084" s="6" t="s">
        <v>1393</v>
      </c>
      <c r="B9084" s="6" t="s">
        <v>1394</v>
      </c>
      <c r="J9084" s="8">
        <v>1591700000</v>
      </c>
    </row>
    <row r="9085" spans="1:10" ht="20.100000000000001" customHeight="1" x14ac:dyDescent="0.25">
      <c r="A9085" s="5" t="s">
        <v>1402</v>
      </c>
      <c r="C9085" s="11" t="s">
        <v>9</v>
      </c>
      <c r="D9085" s="11" t="s">
        <v>11</v>
      </c>
      <c r="E9085" s="11" t="s">
        <v>4994</v>
      </c>
      <c r="F9085" s="11" t="s">
        <v>12</v>
      </c>
      <c r="G9085" s="131" t="s">
        <v>1403</v>
      </c>
      <c r="H9085" s="131"/>
      <c r="J9085" s="7">
        <v>87500000</v>
      </c>
    </row>
    <row r="9086" spans="1:10" ht="90" customHeight="1" x14ac:dyDescent="0.25">
      <c r="G9086" s="131" t="s">
        <v>5018</v>
      </c>
      <c r="H9086" s="131"/>
    </row>
    <row r="9087" spans="1:10" ht="20.100000000000001" customHeight="1" x14ac:dyDescent="0.25">
      <c r="A9087" s="5" t="s">
        <v>1408</v>
      </c>
      <c r="C9087" s="11" t="s">
        <v>9</v>
      </c>
      <c r="D9087" s="11" t="s">
        <v>11</v>
      </c>
      <c r="E9087" s="11" t="s">
        <v>4994</v>
      </c>
      <c r="F9087" s="11" t="s">
        <v>12</v>
      </c>
      <c r="G9087" s="131" t="s">
        <v>1409</v>
      </c>
      <c r="H9087" s="131"/>
      <c r="J9087" s="7">
        <v>1504200000</v>
      </c>
    </row>
    <row r="9088" spans="1:10" ht="75" customHeight="1" x14ac:dyDescent="0.25">
      <c r="G9088" s="131" t="s">
        <v>5019</v>
      </c>
      <c r="H9088" s="131"/>
    </row>
    <row r="9089" spans="1:10" ht="20.100000000000001" customHeight="1" x14ac:dyDescent="0.25">
      <c r="A9089" s="6" t="s">
        <v>1416</v>
      </c>
      <c r="B9089" s="6" t="s">
        <v>1417</v>
      </c>
      <c r="J9089" s="8">
        <v>130208480</v>
      </c>
    </row>
    <row r="9090" spans="1:10" ht="20.100000000000001" customHeight="1" x14ac:dyDescent="0.25">
      <c r="A9090" s="5" t="s">
        <v>1419</v>
      </c>
      <c r="C9090" s="11" t="s">
        <v>9</v>
      </c>
      <c r="D9090" s="11" t="s">
        <v>11</v>
      </c>
      <c r="E9090" s="11" t="s">
        <v>4994</v>
      </c>
      <c r="F9090" s="11" t="s">
        <v>12</v>
      </c>
      <c r="G9090" s="131" t="s">
        <v>1420</v>
      </c>
      <c r="H9090" s="131"/>
      <c r="J9090" s="7">
        <v>3055030</v>
      </c>
    </row>
    <row r="9091" spans="1:10" ht="20.100000000000001" customHeight="1" x14ac:dyDescent="0.25">
      <c r="A9091" s="5" t="s">
        <v>1422</v>
      </c>
      <c r="C9091" s="11" t="s">
        <v>9</v>
      </c>
      <c r="D9091" s="11" t="s">
        <v>11</v>
      </c>
      <c r="E9091" s="11" t="s">
        <v>4994</v>
      </c>
      <c r="F9091" s="11" t="s">
        <v>12</v>
      </c>
      <c r="G9091" s="131" t="s">
        <v>1423</v>
      </c>
      <c r="H9091" s="131"/>
      <c r="J9091" s="7">
        <v>127153450</v>
      </c>
    </row>
    <row r="9092" spans="1:10" ht="20.100000000000001" customHeight="1" x14ac:dyDescent="0.25">
      <c r="A9092" s="6" t="s">
        <v>1439</v>
      </c>
      <c r="B9092" s="6" t="s">
        <v>1440</v>
      </c>
      <c r="J9092" s="8">
        <v>54600000</v>
      </c>
    </row>
    <row r="9093" spans="1:10" ht="20.100000000000001" customHeight="1" x14ac:dyDescent="0.25">
      <c r="A9093" s="5" t="s">
        <v>1441</v>
      </c>
      <c r="C9093" s="11" t="s">
        <v>9</v>
      </c>
      <c r="D9093" s="11" t="s">
        <v>11</v>
      </c>
      <c r="E9093" s="11" t="s">
        <v>4994</v>
      </c>
      <c r="F9093" s="11" t="s">
        <v>12</v>
      </c>
      <c r="G9093" s="131" t="s">
        <v>1442</v>
      </c>
      <c r="H9093" s="131"/>
      <c r="J9093" s="7">
        <v>54600000</v>
      </c>
    </row>
    <row r="9094" spans="1:10" ht="45" customHeight="1" x14ac:dyDescent="0.25">
      <c r="G9094" s="131" t="s">
        <v>6102</v>
      </c>
      <c r="H9094" s="131"/>
    </row>
    <row r="9095" spans="1:10" ht="20.100000000000001" customHeight="1" x14ac:dyDescent="0.25">
      <c r="A9095" s="6" t="s">
        <v>1449</v>
      </c>
      <c r="B9095" s="6" t="s">
        <v>1450</v>
      </c>
      <c r="J9095" s="8">
        <v>499902052</v>
      </c>
    </row>
    <row r="9096" spans="1:10" ht="20.100000000000001" customHeight="1" x14ac:dyDescent="0.25">
      <c r="A9096" s="5" t="s">
        <v>1453</v>
      </c>
      <c r="C9096" s="11" t="s">
        <v>9</v>
      </c>
      <c r="D9096" s="11" t="s">
        <v>11</v>
      </c>
      <c r="E9096" s="11" t="s">
        <v>4994</v>
      </c>
      <c r="F9096" s="11" t="s">
        <v>12</v>
      </c>
      <c r="G9096" s="131" t="s">
        <v>39</v>
      </c>
      <c r="H9096" s="131"/>
      <c r="J9096" s="7">
        <v>11315000</v>
      </c>
    </row>
    <row r="9097" spans="1:10" ht="20.100000000000001" customHeight="1" x14ac:dyDescent="0.25">
      <c r="A9097" s="5" t="s">
        <v>1466</v>
      </c>
      <c r="C9097" s="11" t="s">
        <v>9</v>
      </c>
      <c r="D9097" s="11" t="s">
        <v>11</v>
      </c>
      <c r="E9097" s="11" t="s">
        <v>4994</v>
      </c>
      <c r="F9097" s="11" t="s">
        <v>12</v>
      </c>
      <c r="G9097" s="131" t="s">
        <v>1467</v>
      </c>
      <c r="H9097" s="131"/>
      <c r="J9097" s="7">
        <v>136124000</v>
      </c>
    </row>
    <row r="9098" spans="1:10" ht="30" customHeight="1" x14ac:dyDescent="0.25">
      <c r="A9098" s="5" t="s">
        <v>1469</v>
      </c>
      <c r="C9098" s="11" t="s">
        <v>9</v>
      </c>
      <c r="D9098" s="11" t="s">
        <v>11</v>
      </c>
      <c r="E9098" s="11" t="s">
        <v>4994</v>
      </c>
      <c r="F9098" s="11" t="s">
        <v>12</v>
      </c>
      <c r="G9098" s="131" t="s">
        <v>7132</v>
      </c>
      <c r="H9098" s="131"/>
      <c r="J9098" s="7">
        <v>18232810</v>
      </c>
    </row>
    <row r="9099" spans="1:10" ht="30" customHeight="1" x14ac:dyDescent="0.25">
      <c r="A9099" s="5" t="s">
        <v>1471</v>
      </c>
      <c r="C9099" s="11" t="s">
        <v>9</v>
      </c>
      <c r="D9099" s="11" t="s">
        <v>11</v>
      </c>
      <c r="E9099" s="11" t="s">
        <v>4994</v>
      </c>
      <c r="F9099" s="11" t="s">
        <v>12</v>
      </c>
      <c r="G9099" s="131" t="s">
        <v>7133</v>
      </c>
      <c r="H9099" s="131"/>
      <c r="J9099" s="7">
        <v>334230242</v>
      </c>
    </row>
    <row r="9100" spans="1:10" ht="20.100000000000001" customHeight="1" x14ac:dyDescent="0.25">
      <c r="A9100" s="6" t="s">
        <v>1508</v>
      </c>
      <c r="B9100" s="6" t="s">
        <v>1509</v>
      </c>
      <c r="J9100" s="10">
        <v>30410715</v>
      </c>
    </row>
    <row r="9101" spans="1:10" ht="20.100000000000001" customHeight="1" x14ac:dyDescent="0.25">
      <c r="A9101" s="6" t="s">
        <v>1256</v>
      </c>
      <c r="B9101" s="6" t="s">
        <v>1511</v>
      </c>
      <c r="J9101" s="9">
        <v>1913862</v>
      </c>
    </row>
    <row r="9102" spans="1:10" ht="20.100000000000001" customHeight="1" x14ac:dyDescent="0.25">
      <c r="A9102" s="5" t="s">
        <v>1518</v>
      </c>
      <c r="C9102" s="11" t="s">
        <v>9</v>
      </c>
      <c r="D9102" s="11" t="s">
        <v>11</v>
      </c>
      <c r="E9102" s="11" t="s">
        <v>4994</v>
      </c>
      <c r="F9102" s="11" t="s">
        <v>12</v>
      </c>
      <c r="G9102" s="131" t="s">
        <v>7135</v>
      </c>
      <c r="H9102" s="131"/>
      <c r="J9102" s="7">
        <v>1913862</v>
      </c>
    </row>
    <row r="9103" spans="1:10" ht="20.100000000000001" customHeight="1" x14ac:dyDescent="0.25">
      <c r="A9103" s="6" t="s">
        <v>1292</v>
      </c>
      <c r="B9103" s="6" t="s">
        <v>1535</v>
      </c>
      <c r="J9103" s="8">
        <v>9864858</v>
      </c>
    </row>
    <row r="9104" spans="1:10" ht="30" customHeight="1" x14ac:dyDescent="0.25">
      <c r="A9104" s="5" t="s">
        <v>1544</v>
      </c>
      <c r="C9104" s="11" t="s">
        <v>9</v>
      </c>
      <c r="D9104" s="11" t="s">
        <v>11</v>
      </c>
      <c r="E9104" s="11" t="s">
        <v>4994</v>
      </c>
      <c r="F9104" s="11" t="s">
        <v>12</v>
      </c>
      <c r="G9104" s="131" t="s">
        <v>1545</v>
      </c>
      <c r="H9104" s="131"/>
      <c r="J9104" s="7">
        <v>9864858</v>
      </c>
    </row>
    <row r="9105" spans="1:10" ht="20.100000000000001" customHeight="1" x14ac:dyDescent="0.25">
      <c r="A9105" s="6" t="s">
        <v>1572</v>
      </c>
      <c r="B9105" s="6" t="s">
        <v>1573</v>
      </c>
      <c r="J9105" s="8">
        <v>18631995</v>
      </c>
    </row>
    <row r="9106" spans="1:10" ht="20.100000000000001" customHeight="1" x14ac:dyDescent="0.25">
      <c r="A9106" s="5" t="s">
        <v>1574</v>
      </c>
      <c r="C9106" s="11" t="s">
        <v>9</v>
      </c>
      <c r="D9106" s="11" t="s">
        <v>11</v>
      </c>
      <c r="E9106" s="11" t="s">
        <v>4994</v>
      </c>
      <c r="F9106" s="11" t="s">
        <v>12</v>
      </c>
      <c r="G9106" s="131" t="s">
        <v>1575</v>
      </c>
      <c r="H9106" s="131"/>
      <c r="J9106" s="7">
        <v>10990902</v>
      </c>
    </row>
    <row r="9107" spans="1:10" ht="20.100000000000001" customHeight="1" x14ac:dyDescent="0.25">
      <c r="A9107" s="5" t="s">
        <v>1580</v>
      </c>
      <c r="C9107" s="11" t="s">
        <v>9</v>
      </c>
      <c r="D9107" s="11" t="s">
        <v>11</v>
      </c>
      <c r="E9107" s="11" t="s">
        <v>4994</v>
      </c>
      <c r="F9107" s="11" t="s">
        <v>12</v>
      </c>
      <c r="G9107" s="131" t="s">
        <v>1581</v>
      </c>
      <c r="H9107" s="131"/>
      <c r="J9107" s="7">
        <v>7138293</v>
      </c>
    </row>
    <row r="9108" spans="1:10" ht="20.100000000000001" customHeight="1" x14ac:dyDescent="0.25">
      <c r="A9108" s="5" t="s">
        <v>1593</v>
      </c>
      <c r="C9108" s="11" t="s">
        <v>9</v>
      </c>
      <c r="D9108" s="11" t="s">
        <v>11</v>
      </c>
      <c r="E9108" s="11" t="s">
        <v>4994</v>
      </c>
      <c r="F9108" s="11" t="s">
        <v>12</v>
      </c>
      <c r="G9108" s="131" t="s">
        <v>1594</v>
      </c>
      <c r="H9108" s="131"/>
      <c r="J9108" s="7">
        <v>502800</v>
      </c>
    </row>
    <row r="9109" spans="1:10" ht="20.100000000000001" customHeight="1" x14ac:dyDescent="0.25">
      <c r="A9109" s="6" t="s">
        <v>1714</v>
      </c>
      <c r="B9109" s="6" t="s">
        <v>1715</v>
      </c>
      <c r="J9109" s="10">
        <v>1552855655</v>
      </c>
    </row>
    <row r="9110" spans="1:10" ht="20.100000000000001" customHeight="1" x14ac:dyDescent="0.25">
      <c r="A9110" s="6" t="s">
        <v>1716</v>
      </c>
      <c r="B9110" s="6" t="s">
        <v>1717</v>
      </c>
      <c r="J9110" s="9">
        <v>425463883</v>
      </c>
    </row>
    <row r="9111" spans="1:10" ht="20.100000000000001" customHeight="1" x14ac:dyDescent="0.25">
      <c r="A9111" s="5" t="s">
        <v>1720</v>
      </c>
      <c r="C9111" s="11" t="s">
        <v>16</v>
      </c>
      <c r="D9111" s="11" t="s">
        <v>53</v>
      </c>
      <c r="E9111" s="11" t="s">
        <v>4994</v>
      </c>
      <c r="F9111" s="11" t="s">
        <v>12</v>
      </c>
      <c r="G9111" s="131" t="s">
        <v>54</v>
      </c>
      <c r="H9111" s="131"/>
      <c r="J9111" s="7">
        <v>100000000</v>
      </c>
    </row>
    <row r="9112" spans="1:10" ht="20.100000000000001" customHeight="1" x14ac:dyDescent="0.25">
      <c r="A9112" s="5" t="s">
        <v>1721</v>
      </c>
      <c r="C9112" s="11" t="s">
        <v>16</v>
      </c>
      <c r="D9112" s="11" t="s">
        <v>53</v>
      </c>
      <c r="E9112" s="11" t="s">
        <v>4994</v>
      </c>
      <c r="F9112" s="11" t="s">
        <v>12</v>
      </c>
      <c r="G9112" s="131" t="s">
        <v>1722</v>
      </c>
      <c r="H9112" s="131"/>
      <c r="J9112" s="7">
        <v>62343494</v>
      </c>
    </row>
    <row r="9113" spans="1:10" ht="20.100000000000001" customHeight="1" x14ac:dyDescent="0.25">
      <c r="A9113" s="5" t="s">
        <v>1723</v>
      </c>
      <c r="C9113" s="11" t="s">
        <v>16</v>
      </c>
      <c r="D9113" s="11" t="s">
        <v>53</v>
      </c>
      <c r="E9113" s="11" t="s">
        <v>4994</v>
      </c>
      <c r="F9113" s="11" t="s">
        <v>12</v>
      </c>
      <c r="G9113" s="131" t="s">
        <v>55</v>
      </c>
      <c r="H9113" s="131"/>
      <c r="J9113" s="7">
        <v>67945583</v>
      </c>
    </row>
    <row r="9114" spans="1:10" ht="20.100000000000001" customHeight="1" x14ac:dyDescent="0.25">
      <c r="A9114" s="5" t="s">
        <v>1724</v>
      </c>
      <c r="C9114" s="11" t="s">
        <v>16</v>
      </c>
      <c r="D9114" s="11" t="s">
        <v>53</v>
      </c>
      <c r="E9114" s="11" t="s">
        <v>4994</v>
      </c>
      <c r="F9114" s="11" t="s">
        <v>12</v>
      </c>
      <c r="G9114" s="131" t="s">
        <v>7146</v>
      </c>
      <c r="H9114" s="131"/>
      <c r="J9114" s="7">
        <v>181973806</v>
      </c>
    </row>
    <row r="9115" spans="1:10" ht="20.100000000000001" customHeight="1" x14ac:dyDescent="0.25">
      <c r="A9115" s="5" t="s">
        <v>1729</v>
      </c>
      <c r="C9115" s="11" t="s">
        <v>16</v>
      </c>
      <c r="D9115" s="11" t="s">
        <v>53</v>
      </c>
      <c r="E9115" s="11" t="s">
        <v>4994</v>
      </c>
      <c r="F9115" s="11" t="s">
        <v>12</v>
      </c>
      <c r="G9115" s="131" t="s">
        <v>7147</v>
      </c>
      <c r="H9115" s="131"/>
      <c r="J9115" s="7">
        <v>13201000</v>
      </c>
    </row>
    <row r="9116" spans="1:10" ht="20.100000000000001" customHeight="1" x14ac:dyDescent="0.25">
      <c r="A9116" s="6" t="s">
        <v>1751</v>
      </c>
      <c r="B9116" s="6" t="s">
        <v>1752</v>
      </c>
      <c r="J9116" s="8">
        <v>1127391772</v>
      </c>
    </row>
    <row r="9117" spans="1:10" ht="20.100000000000001" customHeight="1" x14ac:dyDescent="0.25">
      <c r="A9117" s="5" t="s">
        <v>1757</v>
      </c>
      <c r="C9117" s="11" t="s">
        <v>16</v>
      </c>
      <c r="D9117" s="11" t="s">
        <v>56</v>
      </c>
      <c r="E9117" s="11" t="s">
        <v>4994</v>
      </c>
      <c r="F9117" s="11" t="s">
        <v>12</v>
      </c>
      <c r="G9117" s="131" t="s">
        <v>57</v>
      </c>
      <c r="H9117" s="131"/>
      <c r="J9117" s="7">
        <v>1127391772</v>
      </c>
    </row>
    <row r="9118" spans="1:10" ht="20.100000000000001" customHeight="1" x14ac:dyDescent="0.25">
      <c r="A9118" s="6" t="s">
        <v>1759</v>
      </c>
      <c r="B9118" s="6" t="s">
        <v>1760</v>
      </c>
      <c r="J9118" s="10">
        <v>4715195971</v>
      </c>
    </row>
    <row r="9119" spans="1:10" ht="20.100000000000001" customHeight="1" x14ac:dyDescent="0.25">
      <c r="A9119" s="6" t="s">
        <v>1761</v>
      </c>
      <c r="B9119" s="6" t="s">
        <v>1762</v>
      </c>
      <c r="J9119" s="12">
        <v>204315400</v>
      </c>
    </row>
    <row r="9120" spans="1:10" ht="20.100000000000001" customHeight="1" x14ac:dyDescent="0.25">
      <c r="A9120" s="6" t="s">
        <v>1767</v>
      </c>
      <c r="B9120" s="6" t="s">
        <v>7149</v>
      </c>
      <c r="J9120" s="9">
        <v>204315400</v>
      </c>
    </row>
    <row r="9121" spans="1:10" ht="20.100000000000001" customHeight="1" x14ac:dyDescent="0.25">
      <c r="A9121" s="5" t="s">
        <v>1767</v>
      </c>
      <c r="C9121" s="11" t="s">
        <v>9</v>
      </c>
      <c r="D9121" s="11" t="s">
        <v>41</v>
      </c>
      <c r="E9121" s="11" t="s">
        <v>4994</v>
      </c>
      <c r="F9121" s="11" t="s">
        <v>1881</v>
      </c>
      <c r="G9121" s="131" t="s">
        <v>21</v>
      </c>
      <c r="H9121" s="131"/>
      <c r="J9121" s="7">
        <v>5969364</v>
      </c>
    </row>
    <row r="9122" spans="1:10" ht="60" customHeight="1" x14ac:dyDescent="0.25">
      <c r="G9122" s="131" t="s">
        <v>4802</v>
      </c>
      <c r="H9122" s="131"/>
    </row>
    <row r="9123" spans="1:10" ht="20.100000000000001" customHeight="1" x14ac:dyDescent="0.25">
      <c r="G9123" s="131" t="s">
        <v>2101</v>
      </c>
      <c r="H9123" s="131"/>
    </row>
    <row r="9124" spans="1:10" ht="20.100000000000001" customHeight="1" x14ac:dyDescent="0.25">
      <c r="A9124" s="5" t="s">
        <v>1767</v>
      </c>
      <c r="C9124" s="11" t="s">
        <v>9</v>
      </c>
      <c r="D9124" s="11" t="s">
        <v>41</v>
      </c>
      <c r="E9124" s="11" t="s">
        <v>4994</v>
      </c>
      <c r="F9124" s="11" t="s">
        <v>1278</v>
      </c>
      <c r="G9124" s="131" t="s">
        <v>21</v>
      </c>
      <c r="H9124" s="131"/>
      <c r="J9124" s="7">
        <v>12792370</v>
      </c>
    </row>
    <row r="9125" spans="1:10" ht="60" customHeight="1" x14ac:dyDescent="0.25">
      <c r="G9125" s="131" t="s">
        <v>4803</v>
      </c>
      <c r="H9125" s="131"/>
    </row>
    <row r="9126" spans="1:10" ht="20.100000000000001" customHeight="1" x14ac:dyDescent="0.25">
      <c r="G9126" s="131" t="s">
        <v>2101</v>
      </c>
      <c r="H9126" s="131"/>
    </row>
    <row r="9127" spans="1:10" ht="30" customHeight="1" x14ac:dyDescent="0.25">
      <c r="A9127" s="5" t="s">
        <v>1767</v>
      </c>
      <c r="C9127" s="11" t="s">
        <v>9</v>
      </c>
      <c r="D9127" s="11" t="s">
        <v>41</v>
      </c>
      <c r="E9127" s="11" t="s">
        <v>4994</v>
      </c>
      <c r="F9127" s="11" t="s">
        <v>1318</v>
      </c>
      <c r="G9127" s="131" t="s">
        <v>724</v>
      </c>
      <c r="H9127" s="131"/>
      <c r="J9127" s="7">
        <v>13428192</v>
      </c>
    </row>
    <row r="9128" spans="1:10" ht="30" customHeight="1" x14ac:dyDescent="0.25">
      <c r="G9128" s="131" t="s">
        <v>5532</v>
      </c>
      <c r="H9128" s="131"/>
    </row>
    <row r="9129" spans="1:10" ht="20.100000000000001" customHeight="1" x14ac:dyDescent="0.25">
      <c r="G9129" s="131" t="s">
        <v>4996</v>
      </c>
      <c r="H9129" s="131"/>
    </row>
    <row r="9130" spans="1:10" ht="20.100000000000001" customHeight="1" x14ac:dyDescent="0.25">
      <c r="A9130" s="5" t="s">
        <v>1767</v>
      </c>
      <c r="C9130" s="11" t="s">
        <v>9</v>
      </c>
      <c r="D9130" s="11" t="s">
        <v>41</v>
      </c>
      <c r="E9130" s="11" t="s">
        <v>4994</v>
      </c>
      <c r="F9130" s="11" t="s">
        <v>1336</v>
      </c>
      <c r="G9130" s="131" t="s">
        <v>3467</v>
      </c>
      <c r="H9130" s="131"/>
      <c r="J9130" s="7">
        <v>172125474</v>
      </c>
    </row>
    <row r="9131" spans="1:10" ht="60" customHeight="1" x14ac:dyDescent="0.25">
      <c r="G9131" s="131" t="s">
        <v>5562</v>
      </c>
      <c r="H9131" s="131"/>
    </row>
    <row r="9132" spans="1:10" ht="20.100000000000001" customHeight="1" x14ac:dyDescent="0.25">
      <c r="G9132" s="131" t="s">
        <v>5001</v>
      </c>
      <c r="H9132" s="131"/>
    </row>
    <row r="9133" spans="1:10" ht="20.100000000000001" customHeight="1" x14ac:dyDescent="0.25">
      <c r="A9133" s="6" t="s">
        <v>1784</v>
      </c>
      <c r="B9133" s="6" t="s">
        <v>1785</v>
      </c>
      <c r="J9133" s="8">
        <v>25889794</v>
      </c>
    </row>
    <row r="9134" spans="1:10" ht="20.100000000000001" customHeight="1" x14ac:dyDescent="0.25">
      <c r="A9134" s="5" t="s">
        <v>1792</v>
      </c>
      <c r="C9134" s="11" t="s">
        <v>9</v>
      </c>
      <c r="D9134" s="11" t="s">
        <v>59</v>
      </c>
      <c r="E9134" s="11" t="s">
        <v>4994</v>
      </c>
      <c r="F9134" s="11" t="s">
        <v>12</v>
      </c>
      <c r="G9134" s="131" t="s">
        <v>7156</v>
      </c>
      <c r="H9134" s="131"/>
      <c r="J9134" s="7">
        <v>25889794</v>
      </c>
    </row>
    <row r="9135" spans="1:10" ht="30" customHeight="1" x14ac:dyDescent="0.25">
      <c r="G9135" s="131" t="s">
        <v>4371</v>
      </c>
      <c r="H9135" s="131"/>
    </row>
    <row r="9136" spans="1:10" ht="20.100000000000001" customHeight="1" x14ac:dyDescent="0.25">
      <c r="A9136" s="6" t="s">
        <v>1793</v>
      </c>
      <c r="B9136" s="6" t="s">
        <v>3410</v>
      </c>
      <c r="J9136" s="10">
        <v>4484990777</v>
      </c>
    </row>
    <row r="9137" spans="1:10" ht="20.100000000000001" customHeight="1" x14ac:dyDescent="0.25">
      <c r="A9137" s="6" t="s">
        <v>1796</v>
      </c>
      <c r="B9137" s="6" t="s">
        <v>7157</v>
      </c>
      <c r="J9137" s="9">
        <v>4484990777</v>
      </c>
    </row>
    <row r="9138" spans="1:10" ht="20.100000000000001" customHeight="1" x14ac:dyDescent="0.25">
      <c r="A9138" s="5" t="s">
        <v>1796</v>
      </c>
      <c r="C9138" s="11" t="s">
        <v>9</v>
      </c>
      <c r="D9138" s="11" t="s">
        <v>59</v>
      </c>
      <c r="E9138" s="11" t="s">
        <v>5020</v>
      </c>
      <c r="F9138" s="11" t="s">
        <v>1278</v>
      </c>
      <c r="G9138" s="131" t="s">
        <v>793</v>
      </c>
      <c r="H9138" s="131"/>
      <c r="J9138" s="7">
        <v>988461326</v>
      </c>
    </row>
    <row r="9139" spans="1:10" ht="75" customHeight="1" x14ac:dyDescent="0.25">
      <c r="G9139" s="131" t="s">
        <v>5021</v>
      </c>
      <c r="H9139" s="131"/>
    </row>
    <row r="9140" spans="1:10" ht="20.100000000000001" customHeight="1" x14ac:dyDescent="0.25">
      <c r="G9140" s="131" t="s">
        <v>5022</v>
      </c>
      <c r="H9140" s="131"/>
    </row>
    <row r="9141" spans="1:10" ht="20.100000000000001" customHeight="1" x14ac:dyDescent="0.25">
      <c r="A9141" s="5" t="s">
        <v>1796</v>
      </c>
      <c r="C9141" s="11" t="s">
        <v>9</v>
      </c>
      <c r="D9141" s="11" t="s">
        <v>59</v>
      </c>
      <c r="E9141" s="11" t="s">
        <v>4994</v>
      </c>
      <c r="F9141" s="11" t="s">
        <v>1318</v>
      </c>
      <c r="G9141" s="131" t="s">
        <v>793</v>
      </c>
      <c r="H9141" s="131"/>
      <c r="J9141" s="7">
        <v>215752160</v>
      </c>
    </row>
    <row r="9142" spans="1:10" ht="75" customHeight="1" x14ac:dyDescent="0.25">
      <c r="G9142" s="131" t="s">
        <v>5563</v>
      </c>
      <c r="H9142" s="131"/>
    </row>
    <row r="9143" spans="1:10" ht="20.100000000000001" customHeight="1" x14ac:dyDescent="0.25">
      <c r="G9143" s="131" t="s">
        <v>5022</v>
      </c>
      <c r="H9143" s="131"/>
    </row>
    <row r="9144" spans="1:10" ht="20.100000000000001" customHeight="1" x14ac:dyDescent="0.25">
      <c r="A9144" s="5" t="s">
        <v>1796</v>
      </c>
      <c r="C9144" s="11" t="s">
        <v>9</v>
      </c>
      <c r="D9144" s="11" t="s">
        <v>59</v>
      </c>
      <c r="E9144" s="11" t="s">
        <v>5023</v>
      </c>
      <c r="F9144" s="11" t="s">
        <v>1421</v>
      </c>
      <c r="G9144" s="131" t="s">
        <v>793</v>
      </c>
      <c r="H9144" s="131"/>
      <c r="J9144" s="7">
        <v>3280777291</v>
      </c>
    </row>
    <row r="9145" spans="1:10" ht="75" customHeight="1" x14ac:dyDescent="0.25">
      <c r="G9145" s="131" t="s">
        <v>5564</v>
      </c>
      <c r="H9145" s="131"/>
    </row>
    <row r="9146" spans="1:10" ht="20.100000000000001" customHeight="1" x14ac:dyDescent="0.25">
      <c r="G9146" s="131" t="s">
        <v>5022</v>
      </c>
      <c r="H9146" s="131"/>
    </row>
    <row r="9147" spans="1:10" ht="20.100000000000001" customHeight="1" x14ac:dyDescent="0.25">
      <c r="A9147" s="6" t="s">
        <v>1811</v>
      </c>
      <c r="B9147" s="6" t="s">
        <v>1812</v>
      </c>
      <c r="J9147" s="10">
        <v>13275659648</v>
      </c>
    </row>
    <row r="9148" spans="1:10" ht="20.100000000000001" customHeight="1" x14ac:dyDescent="0.25">
      <c r="A9148" s="6" t="s">
        <v>1813</v>
      </c>
      <c r="B9148" s="6" t="s">
        <v>3421</v>
      </c>
      <c r="J9148" s="12">
        <v>1203560000</v>
      </c>
    </row>
    <row r="9149" spans="1:10" ht="20.100000000000001" customHeight="1" x14ac:dyDescent="0.25">
      <c r="A9149" s="6" t="s">
        <v>1816</v>
      </c>
      <c r="B9149" s="6" t="s">
        <v>1817</v>
      </c>
      <c r="J9149" s="9">
        <v>1203560000</v>
      </c>
    </row>
    <row r="9150" spans="1:10" ht="20.100000000000001" customHeight="1" x14ac:dyDescent="0.25">
      <c r="A9150" s="5" t="s">
        <v>1816</v>
      </c>
      <c r="C9150" s="11" t="s">
        <v>16</v>
      </c>
      <c r="D9150" s="11" t="s">
        <v>4832</v>
      </c>
      <c r="E9150" s="11" t="s">
        <v>4994</v>
      </c>
      <c r="F9150" s="11" t="s">
        <v>1571</v>
      </c>
      <c r="G9150" s="131" t="s">
        <v>6103</v>
      </c>
      <c r="H9150" s="131"/>
      <c r="J9150" s="7">
        <v>1203560000</v>
      </c>
    </row>
    <row r="9151" spans="1:10" ht="60" customHeight="1" x14ac:dyDescent="0.25">
      <c r="G9151" s="131" t="s">
        <v>6104</v>
      </c>
      <c r="H9151" s="131"/>
    </row>
    <row r="9152" spans="1:10" ht="20.100000000000001" customHeight="1" x14ac:dyDescent="0.25">
      <c r="G9152" s="131" t="s">
        <v>5001</v>
      </c>
      <c r="H9152" s="131"/>
    </row>
    <row r="9153" spans="1:10" ht="20.100000000000001" customHeight="1" x14ac:dyDescent="0.25">
      <c r="A9153" s="6" t="s">
        <v>1827</v>
      </c>
      <c r="B9153" s="6" t="s">
        <v>3431</v>
      </c>
      <c r="J9153" s="10">
        <v>12072099648</v>
      </c>
    </row>
    <row r="9154" spans="1:10" ht="20.100000000000001" customHeight="1" x14ac:dyDescent="0.25">
      <c r="A9154" s="6" t="s">
        <v>1830</v>
      </c>
      <c r="B9154" s="6" t="s">
        <v>7162</v>
      </c>
      <c r="J9154" s="9">
        <v>12072099648</v>
      </c>
    </row>
    <row r="9155" spans="1:10" ht="20.100000000000001" customHeight="1" x14ac:dyDescent="0.25">
      <c r="A9155" s="5" t="s">
        <v>1830</v>
      </c>
      <c r="C9155" s="11" t="s">
        <v>16</v>
      </c>
      <c r="D9155" s="11" t="s">
        <v>4868</v>
      </c>
      <c r="E9155" s="11" t="s">
        <v>5020</v>
      </c>
      <c r="F9155" s="11" t="s">
        <v>1881</v>
      </c>
      <c r="G9155" s="131" t="s">
        <v>793</v>
      </c>
      <c r="H9155" s="131"/>
      <c r="J9155" s="7">
        <v>894211420</v>
      </c>
    </row>
    <row r="9156" spans="1:10" ht="60" customHeight="1" x14ac:dyDescent="0.25">
      <c r="G9156" s="131" t="s">
        <v>6105</v>
      </c>
      <c r="H9156" s="131"/>
    </row>
    <row r="9157" spans="1:10" ht="20.100000000000001" customHeight="1" x14ac:dyDescent="0.25">
      <c r="G9157" s="131" t="s">
        <v>5022</v>
      </c>
      <c r="H9157" s="131"/>
    </row>
    <row r="9158" spans="1:10" ht="20.100000000000001" customHeight="1" x14ac:dyDescent="0.25">
      <c r="A9158" s="5" t="s">
        <v>1830</v>
      </c>
      <c r="C9158" s="11" t="s">
        <v>16</v>
      </c>
      <c r="D9158" s="11" t="s">
        <v>4868</v>
      </c>
      <c r="E9158" s="11" t="s">
        <v>5023</v>
      </c>
      <c r="F9158" s="11" t="s">
        <v>1278</v>
      </c>
      <c r="G9158" s="131" t="s">
        <v>793</v>
      </c>
      <c r="H9158" s="131"/>
      <c r="J9158" s="7">
        <v>11177888228</v>
      </c>
    </row>
    <row r="9159" spans="1:10" ht="75" customHeight="1" x14ac:dyDescent="0.25">
      <c r="G9159" s="131" t="s">
        <v>7294</v>
      </c>
      <c r="H9159" s="131"/>
    </row>
    <row r="9160" spans="1:10" ht="20.100000000000001" customHeight="1" x14ac:dyDescent="0.25">
      <c r="G9160" s="131" t="s">
        <v>5022</v>
      </c>
      <c r="H9160" s="131"/>
    </row>
    <row r="9163" spans="1:10" x14ac:dyDescent="0.25">
      <c r="A9163" s="117" t="s">
        <v>5024</v>
      </c>
      <c r="B9163" s="88"/>
      <c r="C9163" s="88"/>
      <c r="D9163" s="88"/>
      <c r="E9163" s="88"/>
      <c r="F9163" s="88"/>
      <c r="G9163" s="88"/>
      <c r="H9163" s="88"/>
    </row>
    <row r="9165" spans="1:10" x14ac:dyDescent="0.25">
      <c r="A9165" s="132" t="s">
        <v>2092</v>
      </c>
      <c r="B9165" s="132"/>
      <c r="C9165" s="132"/>
      <c r="D9165" s="132"/>
      <c r="E9165" s="132"/>
      <c r="F9165" s="132"/>
      <c r="G9165" s="132"/>
      <c r="H9165" s="132"/>
      <c r="I9165" s="132"/>
      <c r="J9165" s="132"/>
    </row>
    <row r="9167" spans="1:10" x14ac:dyDescent="0.25">
      <c r="D9167" s="6" t="s">
        <v>2140</v>
      </c>
      <c r="E9167" s="6" t="s">
        <v>2100</v>
      </c>
    </row>
    <row r="9168" spans="1:10" ht="15.75" thickBot="1" x14ac:dyDescent="0.3">
      <c r="F9168" s="6" t="s">
        <v>2103</v>
      </c>
      <c r="J9168" s="14">
        <v>4114410851</v>
      </c>
    </row>
    <row r="9169" spans="1:10" x14ac:dyDescent="0.25">
      <c r="D9169" s="5" t="s">
        <v>9</v>
      </c>
      <c r="E9169" s="5" t="s">
        <v>2139</v>
      </c>
      <c r="J9169" s="7">
        <v>3418576889</v>
      </c>
    </row>
    <row r="9170" spans="1:10" x14ac:dyDescent="0.25">
      <c r="D9170" s="5" t="s">
        <v>16</v>
      </c>
      <c r="E9170" s="5" t="s">
        <v>2145</v>
      </c>
      <c r="J9170" s="7">
        <v>695833962</v>
      </c>
    </row>
    <row r="9173" spans="1:10" x14ac:dyDescent="0.25">
      <c r="A9173" s="132" t="s">
        <v>2091</v>
      </c>
      <c r="B9173" s="132"/>
      <c r="C9173" s="132"/>
      <c r="D9173" s="132"/>
      <c r="E9173" s="132"/>
      <c r="F9173" s="132"/>
      <c r="G9173" s="132"/>
      <c r="H9173" s="132"/>
      <c r="I9173" s="132"/>
      <c r="J9173" s="132"/>
    </row>
    <row r="9174" spans="1:10" x14ac:dyDescent="0.25">
      <c r="A9174" s="86" t="s">
        <v>2097</v>
      </c>
      <c r="C9174" s="86" t="s">
        <v>2098</v>
      </c>
      <c r="D9174" s="86" t="s">
        <v>3</v>
      </c>
      <c r="E9174" s="86" t="s">
        <v>2099</v>
      </c>
      <c r="F9174" s="86" t="s">
        <v>1880</v>
      </c>
      <c r="G9174" s="6" t="s">
        <v>2100</v>
      </c>
      <c r="J9174" s="86" t="s">
        <v>8713</v>
      </c>
    </row>
    <row r="9176" spans="1:10" ht="15.75" thickBot="1" x14ac:dyDescent="0.3">
      <c r="G9176" s="13" t="s">
        <v>2103</v>
      </c>
      <c r="J9176" s="14">
        <v>4114410851</v>
      </c>
    </row>
    <row r="9177" spans="1:10" ht="20.100000000000001" customHeight="1" x14ac:dyDescent="0.25">
      <c r="A9177" s="6" t="s">
        <v>1232</v>
      </c>
      <c r="B9177" s="6" t="s">
        <v>1233</v>
      </c>
      <c r="J9177" s="10">
        <v>1966816192</v>
      </c>
    </row>
    <row r="9178" spans="1:10" ht="20.100000000000001" customHeight="1" x14ac:dyDescent="0.25">
      <c r="A9178" s="6" t="s">
        <v>9</v>
      </c>
      <c r="B9178" s="6" t="s">
        <v>1237</v>
      </c>
      <c r="J9178" s="9">
        <v>675863836</v>
      </c>
    </row>
    <row r="9179" spans="1:10" ht="20.100000000000001" customHeight="1" x14ac:dyDescent="0.25">
      <c r="A9179" s="5" t="s">
        <v>1240</v>
      </c>
      <c r="C9179" s="11" t="s">
        <v>9</v>
      </c>
      <c r="D9179" s="11" t="s">
        <v>10</v>
      </c>
      <c r="E9179" s="11" t="s">
        <v>4994</v>
      </c>
      <c r="F9179" s="11" t="s">
        <v>12</v>
      </c>
      <c r="G9179" s="131" t="s">
        <v>7116</v>
      </c>
      <c r="H9179" s="131"/>
      <c r="J9179" s="7">
        <v>674773424</v>
      </c>
    </row>
    <row r="9180" spans="1:10" ht="20.100000000000001" customHeight="1" x14ac:dyDescent="0.25">
      <c r="A9180" s="5" t="s">
        <v>1254</v>
      </c>
      <c r="C9180" s="11" t="s">
        <v>9</v>
      </c>
      <c r="D9180" s="11" t="s">
        <v>10</v>
      </c>
      <c r="E9180" s="11" t="s">
        <v>4994</v>
      </c>
      <c r="F9180" s="11" t="s">
        <v>12</v>
      </c>
      <c r="G9180" s="131" t="s">
        <v>7117</v>
      </c>
      <c r="H9180" s="131"/>
      <c r="J9180" s="7">
        <v>1090412</v>
      </c>
    </row>
    <row r="9181" spans="1:10" ht="20.100000000000001" customHeight="1" x14ac:dyDescent="0.25">
      <c r="A9181" s="6" t="s">
        <v>1257</v>
      </c>
      <c r="B9181" s="6" t="s">
        <v>1258</v>
      </c>
      <c r="J9181" s="8">
        <v>448507</v>
      </c>
    </row>
    <row r="9182" spans="1:10" ht="20.100000000000001" customHeight="1" x14ac:dyDescent="0.25">
      <c r="A9182" s="5" t="s">
        <v>1261</v>
      </c>
      <c r="C9182" s="11" t="s">
        <v>9</v>
      </c>
      <c r="D9182" s="11" t="s">
        <v>10</v>
      </c>
      <c r="E9182" s="11" t="s">
        <v>4994</v>
      </c>
      <c r="F9182" s="11" t="s">
        <v>12</v>
      </c>
      <c r="G9182" s="131" t="s">
        <v>13</v>
      </c>
      <c r="H9182" s="131"/>
      <c r="J9182" s="7">
        <v>448507</v>
      </c>
    </row>
    <row r="9183" spans="1:10" ht="20.100000000000001" customHeight="1" x14ac:dyDescent="0.25">
      <c r="A9183" s="6" t="s">
        <v>1279</v>
      </c>
      <c r="B9183" s="6" t="s">
        <v>1280</v>
      </c>
      <c r="J9183" s="8">
        <v>992120933</v>
      </c>
    </row>
    <row r="9184" spans="1:10" ht="20.100000000000001" customHeight="1" x14ac:dyDescent="0.25">
      <c r="A9184" s="5" t="s">
        <v>1282</v>
      </c>
      <c r="C9184" s="11" t="s">
        <v>9</v>
      </c>
      <c r="D9184" s="11" t="s">
        <v>10</v>
      </c>
      <c r="E9184" s="11" t="s">
        <v>4994</v>
      </c>
      <c r="F9184" s="11" t="s">
        <v>12</v>
      </c>
      <c r="G9184" s="131" t="s">
        <v>1283</v>
      </c>
      <c r="H9184" s="131"/>
      <c r="J9184" s="7">
        <v>223648165</v>
      </c>
    </row>
    <row r="9185" spans="1:10" ht="20.100000000000001" customHeight="1" x14ac:dyDescent="0.25">
      <c r="A9185" s="5" t="s">
        <v>1286</v>
      </c>
      <c r="C9185" s="11" t="s">
        <v>9</v>
      </c>
      <c r="D9185" s="11" t="s">
        <v>10</v>
      </c>
      <c r="E9185" s="11" t="s">
        <v>4994</v>
      </c>
      <c r="F9185" s="11" t="s">
        <v>12</v>
      </c>
      <c r="G9185" s="131" t="s">
        <v>1287</v>
      </c>
      <c r="H9185" s="131"/>
      <c r="J9185" s="7">
        <v>337933240</v>
      </c>
    </row>
    <row r="9186" spans="1:10" ht="20.100000000000001" customHeight="1" x14ac:dyDescent="0.25">
      <c r="A9186" s="5" t="s">
        <v>1290</v>
      </c>
      <c r="C9186" s="11" t="s">
        <v>16</v>
      </c>
      <c r="D9186" s="11" t="s">
        <v>10</v>
      </c>
      <c r="E9186" s="11" t="s">
        <v>4994</v>
      </c>
      <c r="F9186" s="11" t="s">
        <v>12</v>
      </c>
      <c r="G9186" s="131" t="s">
        <v>17</v>
      </c>
      <c r="H9186" s="131"/>
      <c r="J9186" s="7">
        <v>167782001</v>
      </c>
    </row>
    <row r="9187" spans="1:10" ht="20.100000000000001" customHeight="1" x14ac:dyDescent="0.25">
      <c r="A9187" s="5" t="s">
        <v>1293</v>
      </c>
      <c r="C9187" s="11" t="s">
        <v>9</v>
      </c>
      <c r="D9187" s="11" t="s">
        <v>10</v>
      </c>
      <c r="E9187" s="11" t="s">
        <v>4994</v>
      </c>
      <c r="F9187" s="11" t="s">
        <v>12</v>
      </c>
      <c r="G9187" s="131" t="s">
        <v>18</v>
      </c>
      <c r="H9187" s="131"/>
      <c r="J9187" s="7">
        <v>98196045</v>
      </c>
    </row>
    <row r="9188" spans="1:10" ht="20.100000000000001" customHeight="1" x14ac:dyDescent="0.25">
      <c r="A9188" s="5" t="s">
        <v>1296</v>
      </c>
      <c r="C9188" s="11" t="s">
        <v>9</v>
      </c>
      <c r="D9188" s="11" t="s">
        <v>10</v>
      </c>
      <c r="E9188" s="11" t="s">
        <v>4994</v>
      </c>
      <c r="F9188" s="11" t="s">
        <v>12</v>
      </c>
      <c r="G9188" s="131" t="s">
        <v>19</v>
      </c>
      <c r="H9188" s="131"/>
      <c r="J9188" s="7">
        <v>164561482</v>
      </c>
    </row>
    <row r="9189" spans="1:10" ht="20.100000000000001" customHeight="1" x14ac:dyDescent="0.25">
      <c r="A9189" s="6" t="s">
        <v>1299</v>
      </c>
      <c r="B9189" s="6" t="s">
        <v>1300</v>
      </c>
      <c r="J9189" s="10">
        <v>152849822</v>
      </c>
    </row>
    <row r="9190" spans="1:10" ht="20.100000000000001" customHeight="1" x14ac:dyDescent="0.25">
      <c r="A9190" s="6" t="s">
        <v>1303</v>
      </c>
      <c r="B9190" s="6" t="s">
        <v>7118</v>
      </c>
      <c r="J9190" s="9">
        <v>145387622</v>
      </c>
    </row>
    <row r="9191" spans="1:10" ht="20.100000000000001" customHeight="1" x14ac:dyDescent="0.25">
      <c r="A9191" s="5" t="s">
        <v>1303</v>
      </c>
      <c r="C9191" s="11" t="s">
        <v>9</v>
      </c>
      <c r="D9191" s="11" t="s">
        <v>20</v>
      </c>
      <c r="E9191" s="11" t="s">
        <v>4994</v>
      </c>
      <c r="F9191" s="11" t="s">
        <v>1881</v>
      </c>
      <c r="G9191" s="131" t="s">
        <v>21</v>
      </c>
      <c r="H9191" s="131"/>
      <c r="J9191" s="7">
        <v>145387622</v>
      </c>
    </row>
    <row r="9192" spans="1:10" ht="60" customHeight="1" x14ac:dyDescent="0.25">
      <c r="G9192" s="131" t="s">
        <v>4797</v>
      </c>
      <c r="H9192" s="131"/>
    </row>
    <row r="9193" spans="1:10" ht="20.100000000000001" customHeight="1" x14ac:dyDescent="0.25">
      <c r="G9193" s="131" t="s">
        <v>2101</v>
      </c>
      <c r="H9193" s="131"/>
    </row>
    <row r="9194" spans="1:10" ht="20.100000000000001" customHeight="1" x14ac:dyDescent="0.25">
      <c r="A9194" s="6" t="s">
        <v>1316</v>
      </c>
      <c r="B9194" s="6" t="s">
        <v>7122</v>
      </c>
      <c r="J9194" s="8">
        <v>7462200</v>
      </c>
    </row>
    <row r="9195" spans="1:10" ht="20.100000000000001" customHeight="1" x14ac:dyDescent="0.25">
      <c r="A9195" s="5" t="s">
        <v>1316</v>
      </c>
      <c r="C9195" s="11" t="s">
        <v>9</v>
      </c>
      <c r="D9195" s="11" t="s">
        <v>20</v>
      </c>
      <c r="E9195" s="11" t="s">
        <v>4994</v>
      </c>
      <c r="F9195" s="11" t="s">
        <v>1881</v>
      </c>
      <c r="G9195" s="131" t="s">
        <v>23</v>
      </c>
      <c r="H9195" s="131"/>
      <c r="J9195" s="7">
        <v>7462200</v>
      </c>
    </row>
    <row r="9196" spans="1:10" ht="30" customHeight="1" x14ac:dyDescent="0.25">
      <c r="G9196" s="131" t="s">
        <v>4798</v>
      </c>
      <c r="H9196" s="131"/>
    </row>
    <row r="9197" spans="1:10" ht="20.100000000000001" customHeight="1" x14ac:dyDescent="0.25">
      <c r="G9197" s="131" t="s">
        <v>2102</v>
      </c>
      <c r="H9197" s="131"/>
    </row>
    <row r="9198" spans="1:10" ht="20.100000000000001" customHeight="1" x14ac:dyDescent="0.25">
      <c r="A9198" s="6" t="s">
        <v>1319</v>
      </c>
      <c r="B9198" s="6" t="s">
        <v>1320</v>
      </c>
      <c r="J9198" s="10">
        <v>145533094</v>
      </c>
    </row>
    <row r="9199" spans="1:10" ht="20.100000000000001" customHeight="1" x14ac:dyDescent="0.25">
      <c r="A9199" s="6" t="s">
        <v>1322</v>
      </c>
      <c r="B9199" s="6" t="s">
        <v>7123</v>
      </c>
      <c r="J9199" s="9">
        <v>29929530</v>
      </c>
    </row>
    <row r="9200" spans="1:10" ht="20.100000000000001" customHeight="1" x14ac:dyDescent="0.25">
      <c r="A9200" s="5" t="s">
        <v>1322</v>
      </c>
      <c r="C9200" s="11" t="s">
        <v>9</v>
      </c>
      <c r="D9200" s="11" t="s">
        <v>20</v>
      </c>
      <c r="E9200" s="11" t="s">
        <v>4994</v>
      </c>
      <c r="F9200" s="11" t="s">
        <v>1881</v>
      </c>
      <c r="G9200" s="131" t="s">
        <v>21</v>
      </c>
      <c r="H9200" s="131"/>
      <c r="J9200" s="7">
        <v>29929530</v>
      </c>
    </row>
    <row r="9201" spans="1:10" ht="60" customHeight="1" x14ac:dyDescent="0.25">
      <c r="G9201" s="131" t="s">
        <v>4799</v>
      </c>
      <c r="H9201" s="131"/>
    </row>
    <row r="9202" spans="1:10" ht="20.100000000000001" customHeight="1" x14ac:dyDescent="0.25">
      <c r="G9202" s="131" t="s">
        <v>2101</v>
      </c>
      <c r="H9202" s="131"/>
    </row>
    <row r="9203" spans="1:10" ht="20.100000000000001" customHeight="1" x14ac:dyDescent="0.25">
      <c r="A9203" s="6" t="s">
        <v>1324</v>
      </c>
      <c r="B9203" s="6" t="s">
        <v>7124</v>
      </c>
      <c r="J9203" s="8">
        <v>22385494</v>
      </c>
    </row>
    <row r="9204" spans="1:10" ht="20.100000000000001" customHeight="1" x14ac:dyDescent="0.25">
      <c r="A9204" s="5" t="s">
        <v>1324</v>
      </c>
      <c r="C9204" s="11" t="s">
        <v>9</v>
      </c>
      <c r="D9204" s="11" t="s">
        <v>20</v>
      </c>
      <c r="E9204" s="11" t="s">
        <v>4994</v>
      </c>
      <c r="F9204" s="11" t="s">
        <v>1881</v>
      </c>
      <c r="G9204" s="131" t="s">
        <v>21</v>
      </c>
      <c r="H9204" s="131"/>
      <c r="J9204" s="7">
        <v>22385494</v>
      </c>
    </row>
    <row r="9205" spans="1:10" ht="45" customHeight="1" x14ac:dyDescent="0.25">
      <c r="G9205" s="131" t="s">
        <v>4800</v>
      </c>
      <c r="H9205" s="131"/>
    </row>
    <row r="9206" spans="1:10" ht="20.100000000000001" customHeight="1" x14ac:dyDescent="0.25">
      <c r="G9206" s="131" t="s">
        <v>2101</v>
      </c>
      <c r="H9206" s="131"/>
    </row>
    <row r="9207" spans="1:10" ht="20.100000000000001" customHeight="1" x14ac:dyDescent="0.25">
      <c r="A9207" s="6" t="s">
        <v>1326</v>
      </c>
      <c r="B9207" s="6" t="s">
        <v>7125</v>
      </c>
      <c r="J9207" s="8">
        <v>44770986</v>
      </c>
    </row>
    <row r="9208" spans="1:10" ht="20.100000000000001" customHeight="1" x14ac:dyDescent="0.25">
      <c r="A9208" s="5" t="s">
        <v>1326</v>
      </c>
      <c r="C9208" s="11" t="s">
        <v>9</v>
      </c>
      <c r="D9208" s="11" t="s">
        <v>20</v>
      </c>
      <c r="E9208" s="11" t="s">
        <v>4994</v>
      </c>
      <c r="F9208" s="11" t="s">
        <v>1881</v>
      </c>
      <c r="G9208" s="131" t="s">
        <v>21</v>
      </c>
      <c r="H9208" s="131"/>
      <c r="J9208" s="7">
        <v>44770986</v>
      </c>
    </row>
    <row r="9209" spans="1:10" ht="45" customHeight="1" x14ac:dyDescent="0.25">
      <c r="G9209" s="131" t="s">
        <v>4801</v>
      </c>
      <c r="H9209" s="131"/>
    </row>
    <row r="9210" spans="1:10" ht="20.100000000000001" customHeight="1" x14ac:dyDescent="0.25">
      <c r="G9210" s="131" t="s">
        <v>2101</v>
      </c>
      <c r="H9210" s="131"/>
    </row>
    <row r="9211" spans="1:10" ht="20.100000000000001" customHeight="1" x14ac:dyDescent="0.25">
      <c r="A9211" s="6" t="s">
        <v>1328</v>
      </c>
      <c r="B9211" s="6" t="s">
        <v>1329</v>
      </c>
      <c r="J9211" s="8">
        <v>48447084</v>
      </c>
    </row>
    <row r="9212" spans="1:10" ht="30" customHeight="1" x14ac:dyDescent="0.25">
      <c r="A9212" s="5" t="s">
        <v>1328</v>
      </c>
      <c r="C9212" s="11" t="s">
        <v>9</v>
      </c>
      <c r="D9212" s="11" t="s">
        <v>20</v>
      </c>
      <c r="E9212" s="11" t="s">
        <v>4994</v>
      </c>
      <c r="F9212" s="11" t="s">
        <v>1881</v>
      </c>
      <c r="G9212" s="131" t="s">
        <v>724</v>
      </c>
      <c r="H9212" s="131"/>
      <c r="J9212" s="7">
        <v>48447084</v>
      </c>
    </row>
    <row r="9213" spans="1:10" ht="30" customHeight="1" x14ac:dyDescent="0.25">
      <c r="G9213" s="131" t="s">
        <v>4995</v>
      </c>
      <c r="H9213" s="131"/>
    </row>
    <row r="9214" spans="1:10" ht="20.100000000000001" customHeight="1" x14ac:dyDescent="0.25">
      <c r="G9214" s="131" t="s">
        <v>4996</v>
      </c>
      <c r="H9214" s="131"/>
    </row>
    <row r="9215" spans="1:10" ht="20.100000000000001" customHeight="1" x14ac:dyDescent="0.25">
      <c r="A9215" s="6" t="s">
        <v>1344</v>
      </c>
      <c r="B9215" s="6" t="s">
        <v>1345</v>
      </c>
      <c r="J9215" s="10">
        <v>1536302353</v>
      </c>
    </row>
    <row r="9216" spans="1:10" ht="20.100000000000001" customHeight="1" x14ac:dyDescent="0.25">
      <c r="A9216" s="6" t="s">
        <v>1249</v>
      </c>
      <c r="B9216" s="6" t="s">
        <v>1373</v>
      </c>
      <c r="J9216" s="9">
        <v>626760117</v>
      </c>
    </row>
    <row r="9217" spans="1:10" ht="20.100000000000001" customHeight="1" x14ac:dyDescent="0.25">
      <c r="A9217" s="5" t="s">
        <v>1376</v>
      </c>
      <c r="C9217" s="11" t="s">
        <v>9</v>
      </c>
      <c r="D9217" s="11" t="s">
        <v>11</v>
      </c>
      <c r="E9217" s="11" t="s">
        <v>4994</v>
      </c>
      <c r="F9217" s="11" t="s">
        <v>12</v>
      </c>
      <c r="G9217" s="131" t="s">
        <v>3480</v>
      </c>
      <c r="H9217" s="131"/>
      <c r="J9217" s="7">
        <v>5013117</v>
      </c>
    </row>
    <row r="9218" spans="1:10" ht="20.100000000000001" customHeight="1" x14ac:dyDescent="0.25">
      <c r="A9218" s="5" t="s">
        <v>1380</v>
      </c>
      <c r="C9218" s="11" t="s">
        <v>9</v>
      </c>
      <c r="D9218" s="11" t="s">
        <v>11</v>
      </c>
      <c r="E9218" s="11" t="s">
        <v>4994</v>
      </c>
      <c r="F9218" s="11" t="s">
        <v>12</v>
      </c>
      <c r="G9218" s="131" t="s">
        <v>1381</v>
      </c>
      <c r="H9218" s="131"/>
      <c r="J9218" s="7">
        <v>621747000</v>
      </c>
    </row>
    <row r="9219" spans="1:10" ht="20.100000000000001" customHeight="1" x14ac:dyDescent="0.25">
      <c r="A9219" s="6" t="s">
        <v>1393</v>
      </c>
      <c r="B9219" s="6" t="s">
        <v>1394</v>
      </c>
      <c r="J9219" s="8">
        <v>836146500</v>
      </c>
    </row>
    <row r="9220" spans="1:10" ht="20.100000000000001" customHeight="1" x14ac:dyDescent="0.25">
      <c r="A9220" s="5" t="s">
        <v>1408</v>
      </c>
      <c r="C9220" s="11" t="s">
        <v>9</v>
      </c>
      <c r="D9220" s="11" t="s">
        <v>11</v>
      </c>
      <c r="E9220" s="11" t="s">
        <v>4994</v>
      </c>
      <c r="F9220" s="11" t="s">
        <v>12</v>
      </c>
      <c r="G9220" s="131" t="s">
        <v>1409</v>
      </c>
      <c r="H9220" s="131"/>
      <c r="J9220" s="7">
        <v>5000000</v>
      </c>
    </row>
    <row r="9221" spans="1:10" ht="60" customHeight="1" x14ac:dyDescent="0.25">
      <c r="G9221" s="131" t="s">
        <v>4631</v>
      </c>
      <c r="H9221" s="131"/>
    </row>
    <row r="9222" spans="1:10" ht="20.100000000000001" customHeight="1" x14ac:dyDescent="0.25">
      <c r="A9222" s="5" t="s">
        <v>1413</v>
      </c>
      <c r="C9222" s="11" t="s">
        <v>9</v>
      </c>
      <c r="D9222" s="11" t="s">
        <v>11</v>
      </c>
      <c r="E9222" s="11" t="s">
        <v>4994</v>
      </c>
      <c r="F9222" s="11" t="s">
        <v>12</v>
      </c>
      <c r="G9222" s="131" t="s">
        <v>1414</v>
      </c>
      <c r="H9222" s="131"/>
      <c r="J9222" s="7">
        <v>831146500</v>
      </c>
    </row>
    <row r="9223" spans="1:10" ht="75" customHeight="1" x14ac:dyDescent="0.25">
      <c r="G9223" s="131" t="s">
        <v>5025</v>
      </c>
      <c r="H9223" s="131"/>
    </row>
    <row r="9224" spans="1:10" ht="20.100000000000001" customHeight="1" x14ac:dyDescent="0.25">
      <c r="A9224" s="6" t="s">
        <v>1416</v>
      </c>
      <c r="B9224" s="6" t="s">
        <v>1417</v>
      </c>
      <c r="J9224" s="8">
        <v>62565400</v>
      </c>
    </row>
    <row r="9225" spans="1:10" ht="20.100000000000001" customHeight="1" x14ac:dyDescent="0.25">
      <c r="A9225" s="5" t="s">
        <v>1419</v>
      </c>
      <c r="C9225" s="11" t="s">
        <v>9</v>
      </c>
      <c r="D9225" s="11" t="s">
        <v>11</v>
      </c>
      <c r="E9225" s="11" t="s">
        <v>4994</v>
      </c>
      <c r="F9225" s="11" t="s">
        <v>12</v>
      </c>
      <c r="G9225" s="131" t="s">
        <v>1420</v>
      </c>
      <c r="H9225" s="131"/>
      <c r="J9225" s="7">
        <v>3855600</v>
      </c>
    </row>
    <row r="9226" spans="1:10" ht="20.100000000000001" customHeight="1" x14ac:dyDescent="0.25">
      <c r="A9226" s="5" t="s">
        <v>1422</v>
      </c>
      <c r="C9226" s="11" t="s">
        <v>9</v>
      </c>
      <c r="D9226" s="11" t="s">
        <v>11</v>
      </c>
      <c r="E9226" s="11" t="s">
        <v>4994</v>
      </c>
      <c r="F9226" s="11" t="s">
        <v>12</v>
      </c>
      <c r="G9226" s="131" t="s">
        <v>1423</v>
      </c>
      <c r="H9226" s="131"/>
      <c r="J9226" s="7">
        <v>58709800</v>
      </c>
    </row>
    <row r="9227" spans="1:10" ht="20.100000000000001" customHeight="1" x14ac:dyDescent="0.25">
      <c r="A9227" s="6" t="s">
        <v>1439</v>
      </c>
      <c r="B9227" s="6" t="s">
        <v>1440</v>
      </c>
      <c r="J9227" s="8">
        <v>10830336</v>
      </c>
    </row>
    <row r="9228" spans="1:10" ht="20.100000000000001" customHeight="1" x14ac:dyDescent="0.25">
      <c r="A9228" s="5" t="s">
        <v>1441</v>
      </c>
      <c r="C9228" s="11" t="s">
        <v>9</v>
      </c>
      <c r="D9228" s="11" t="s">
        <v>11</v>
      </c>
      <c r="E9228" s="11" t="s">
        <v>4994</v>
      </c>
      <c r="F9228" s="11" t="s">
        <v>12</v>
      </c>
      <c r="G9228" s="131" t="s">
        <v>1442</v>
      </c>
      <c r="H9228" s="131"/>
      <c r="J9228" s="7">
        <v>10830336</v>
      </c>
    </row>
    <row r="9229" spans="1:10" ht="45" customHeight="1" x14ac:dyDescent="0.25">
      <c r="G9229" s="131" t="s">
        <v>4385</v>
      </c>
      <c r="H9229" s="131"/>
    </row>
    <row r="9230" spans="1:10" ht="20.100000000000001" customHeight="1" x14ac:dyDescent="0.25">
      <c r="A9230" s="6" t="s">
        <v>1508</v>
      </c>
      <c r="B9230" s="6" t="s">
        <v>1509</v>
      </c>
      <c r="J9230" s="10">
        <v>66322455</v>
      </c>
    </row>
    <row r="9231" spans="1:10" ht="20.100000000000001" customHeight="1" x14ac:dyDescent="0.25">
      <c r="A9231" s="6" t="s">
        <v>1256</v>
      </c>
      <c r="B9231" s="6" t="s">
        <v>1511</v>
      </c>
      <c r="J9231" s="9">
        <v>6400</v>
      </c>
    </row>
    <row r="9232" spans="1:10" ht="20.100000000000001" customHeight="1" x14ac:dyDescent="0.25">
      <c r="A9232" s="5" t="s">
        <v>1513</v>
      </c>
      <c r="C9232" s="11" t="s">
        <v>9</v>
      </c>
      <c r="D9232" s="11" t="s">
        <v>11</v>
      </c>
      <c r="E9232" s="11" t="s">
        <v>4994</v>
      </c>
      <c r="F9232" s="11" t="s">
        <v>12</v>
      </c>
      <c r="G9232" s="131" t="s">
        <v>45</v>
      </c>
      <c r="H9232" s="131"/>
      <c r="J9232" s="7">
        <v>6400</v>
      </c>
    </row>
    <row r="9233" spans="1:10" ht="20.100000000000001" customHeight="1" x14ac:dyDescent="0.25">
      <c r="A9233" s="6" t="s">
        <v>1292</v>
      </c>
      <c r="B9233" s="6" t="s">
        <v>1535</v>
      </c>
      <c r="J9233" s="8">
        <v>5762060</v>
      </c>
    </row>
    <row r="9234" spans="1:10" ht="30" customHeight="1" x14ac:dyDescent="0.25">
      <c r="A9234" s="5" t="s">
        <v>1544</v>
      </c>
      <c r="C9234" s="11" t="s">
        <v>9</v>
      </c>
      <c r="D9234" s="11" t="s">
        <v>11</v>
      </c>
      <c r="E9234" s="11" t="s">
        <v>4994</v>
      </c>
      <c r="F9234" s="11" t="s">
        <v>12</v>
      </c>
      <c r="G9234" s="131" t="s">
        <v>1545</v>
      </c>
      <c r="H9234" s="131"/>
      <c r="J9234" s="7">
        <v>5762060</v>
      </c>
    </row>
    <row r="9235" spans="1:10" ht="20.100000000000001" customHeight="1" x14ac:dyDescent="0.25">
      <c r="A9235" s="6" t="s">
        <v>1318</v>
      </c>
      <c r="B9235" s="6" t="s">
        <v>1553</v>
      </c>
      <c r="J9235" s="8">
        <v>32980</v>
      </c>
    </row>
    <row r="9236" spans="1:10" ht="20.100000000000001" customHeight="1" x14ac:dyDescent="0.25">
      <c r="A9236" s="5" t="s">
        <v>1555</v>
      </c>
      <c r="C9236" s="11" t="s">
        <v>9</v>
      </c>
      <c r="D9236" s="11" t="s">
        <v>11</v>
      </c>
      <c r="E9236" s="11" t="s">
        <v>4994</v>
      </c>
      <c r="F9236" s="11" t="s">
        <v>12</v>
      </c>
      <c r="G9236" s="131" t="s">
        <v>50</v>
      </c>
      <c r="H9236" s="131"/>
      <c r="J9236" s="7">
        <v>32980</v>
      </c>
    </row>
    <row r="9237" spans="1:10" ht="20.100000000000001" customHeight="1" x14ac:dyDescent="0.25">
      <c r="A9237" s="6" t="s">
        <v>1572</v>
      </c>
      <c r="B9237" s="6" t="s">
        <v>1573</v>
      </c>
      <c r="J9237" s="8">
        <v>60521015</v>
      </c>
    </row>
    <row r="9238" spans="1:10" ht="20.100000000000001" customHeight="1" x14ac:dyDescent="0.25">
      <c r="A9238" s="5" t="s">
        <v>1574</v>
      </c>
      <c r="C9238" s="11" t="s">
        <v>9</v>
      </c>
      <c r="D9238" s="11" t="s">
        <v>11</v>
      </c>
      <c r="E9238" s="11" t="s">
        <v>4994</v>
      </c>
      <c r="F9238" s="11" t="s">
        <v>12</v>
      </c>
      <c r="G9238" s="131" t="s">
        <v>1575</v>
      </c>
      <c r="H9238" s="131"/>
      <c r="J9238" s="7">
        <v>22283488</v>
      </c>
    </row>
    <row r="9239" spans="1:10" ht="30" customHeight="1" x14ac:dyDescent="0.25">
      <c r="A9239" s="5" t="s">
        <v>1577</v>
      </c>
      <c r="C9239" s="11" t="s">
        <v>9</v>
      </c>
      <c r="D9239" s="11" t="s">
        <v>11</v>
      </c>
      <c r="E9239" s="11" t="s">
        <v>4994</v>
      </c>
      <c r="F9239" s="11" t="s">
        <v>12</v>
      </c>
      <c r="G9239" s="131" t="s">
        <v>1578</v>
      </c>
      <c r="H9239" s="131"/>
      <c r="J9239" s="7">
        <v>16400</v>
      </c>
    </row>
    <row r="9240" spans="1:10" ht="20.100000000000001" customHeight="1" x14ac:dyDescent="0.25">
      <c r="A9240" s="5" t="s">
        <v>1580</v>
      </c>
      <c r="C9240" s="11" t="s">
        <v>9</v>
      </c>
      <c r="D9240" s="11" t="s">
        <v>11</v>
      </c>
      <c r="E9240" s="11" t="s">
        <v>4994</v>
      </c>
      <c r="F9240" s="11" t="s">
        <v>12</v>
      </c>
      <c r="G9240" s="131" t="s">
        <v>1581</v>
      </c>
      <c r="H9240" s="131"/>
      <c r="J9240" s="7">
        <v>37291448</v>
      </c>
    </row>
    <row r="9241" spans="1:10" ht="20.100000000000001" customHeight="1" x14ac:dyDescent="0.25">
      <c r="A9241" s="5" t="s">
        <v>1582</v>
      </c>
      <c r="C9241" s="11" t="s">
        <v>9</v>
      </c>
      <c r="D9241" s="11" t="s">
        <v>11</v>
      </c>
      <c r="E9241" s="11" t="s">
        <v>4994</v>
      </c>
      <c r="F9241" s="11" t="s">
        <v>12</v>
      </c>
      <c r="G9241" s="131" t="s">
        <v>52</v>
      </c>
      <c r="H9241" s="131"/>
      <c r="J9241" s="7">
        <v>509664</v>
      </c>
    </row>
    <row r="9242" spans="1:10" ht="20.100000000000001" customHeight="1" x14ac:dyDescent="0.25">
      <c r="A9242" s="5" t="s">
        <v>1584</v>
      </c>
      <c r="C9242" s="11" t="s">
        <v>9</v>
      </c>
      <c r="D9242" s="11" t="s">
        <v>11</v>
      </c>
      <c r="E9242" s="11" t="s">
        <v>4994</v>
      </c>
      <c r="F9242" s="11" t="s">
        <v>12</v>
      </c>
      <c r="G9242" s="131" t="s">
        <v>1585</v>
      </c>
      <c r="H9242" s="131"/>
      <c r="J9242" s="7">
        <v>20265</v>
      </c>
    </row>
    <row r="9243" spans="1:10" ht="20.100000000000001" customHeight="1" x14ac:dyDescent="0.25">
      <c r="A9243" s="5" t="s">
        <v>1593</v>
      </c>
      <c r="C9243" s="11" t="s">
        <v>9</v>
      </c>
      <c r="D9243" s="11" t="s">
        <v>11</v>
      </c>
      <c r="E9243" s="11" t="s">
        <v>4994</v>
      </c>
      <c r="F9243" s="11" t="s">
        <v>12</v>
      </c>
      <c r="G9243" s="131" t="s">
        <v>1594</v>
      </c>
      <c r="H9243" s="131"/>
      <c r="J9243" s="7">
        <v>399750</v>
      </c>
    </row>
    <row r="9244" spans="1:10" ht="20.100000000000001" customHeight="1" x14ac:dyDescent="0.25">
      <c r="A9244" s="6" t="s">
        <v>1714</v>
      </c>
      <c r="B9244" s="6" t="s">
        <v>1715</v>
      </c>
      <c r="J9244" s="10">
        <v>528051961</v>
      </c>
    </row>
    <row r="9245" spans="1:10" ht="20.100000000000001" customHeight="1" x14ac:dyDescent="0.25">
      <c r="A9245" s="6" t="s">
        <v>1716</v>
      </c>
      <c r="B9245" s="6" t="s">
        <v>1717</v>
      </c>
      <c r="J9245" s="9">
        <v>327251961</v>
      </c>
    </row>
    <row r="9246" spans="1:10" ht="20.100000000000001" customHeight="1" x14ac:dyDescent="0.25">
      <c r="A9246" s="5" t="s">
        <v>1721</v>
      </c>
      <c r="C9246" s="11" t="s">
        <v>16</v>
      </c>
      <c r="D9246" s="11" t="s">
        <v>53</v>
      </c>
      <c r="E9246" s="11" t="s">
        <v>4994</v>
      </c>
      <c r="F9246" s="11" t="s">
        <v>12</v>
      </c>
      <c r="G9246" s="131" t="s">
        <v>1722</v>
      </c>
      <c r="H9246" s="131"/>
      <c r="J9246" s="7">
        <v>698642</v>
      </c>
    </row>
    <row r="9247" spans="1:10" ht="20.100000000000001" customHeight="1" x14ac:dyDescent="0.25">
      <c r="A9247" s="5" t="s">
        <v>1723</v>
      </c>
      <c r="C9247" s="11" t="s">
        <v>16</v>
      </c>
      <c r="D9247" s="11" t="s">
        <v>53</v>
      </c>
      <c r="E9247" s="11" t="s">
        <v>4994</v>
      </c>
      <c r="F9247" s="11" t="s">
        <v>12</v>
      </c>
      <c r="G9247" s="131" t="s">
        <v>55</v>
      </c>
      <c r="H9247" s="131"/>
      <c r="J9247" s="7">
        <v>6599327</v>
      </c>
    </row>
    <row r="9248" spans="1:10" ht="20.100000000000001" customHeight="1" x14ac:dyDescent="0.25">
      <c r="A9248" s="5" t="s">
        <v>1724</v>
      </c>
      <c r="C9248" s="11" t="s">
        <v>16</v>
      </c>
      <c r="D9248" s="11" t="s">
        <v>53</v>
      </c>
      <c r="E9248" s="11" t="s">
        <v>4994</v>
      </c>
      <c r="F9248" s="11" t="s">
        <v>12</v>
      </c>
      <c r="G9248" s="131" t="s">
        <v>7146</v>
      </c>
      <c r="H9248" s="131"/>
      <c r="J9248" s="7">
        <v>317900000</v>
      </c>
    </row>
    <row r="9249" spans="1:10" ht="20.100000000000001" customHeight="1" x14ac:dyDescent="0.25">
      <c r="A9249" s="5" t="s">
        <v>1729</v>
      </c>
      <c r="C9249" s="11" t="s">
        <v>16</v>
      </c>
      <c r="D9249" s="11" t="s">
        <v>53</v>
      </c>
      <c r="E9249" s="11" t="s">
        <v>4994</v>
      </c>
      <c r="F9249" s="11" t="s">
        <v>12</v>
      </c>
      <c r="G9249" s="131" t="s">
        <v>7147</v>
      </c>
      <c r="H9249" s="131"/>
      <c r="J9249" s="7">
        <v>2053992</v>
      </c>
    </row>
    <row r="9250" spans="1:10" ht="20.100000000000001" customHeight="1" x14ac:dyDescent="0.25">
      <c r="A9250" s="6" t="s">
        <v>1751</v>
      </c>
      <c r="B9250" s="6" t="s">
        <v>1752</v>
      </c>
      <c r="J9250" s="8">
        <v>200800000</v>
      </c>
    </row>
    <row r="9251" spans="1:10" ht="20.100000000000001" customHeight="1" x14ac:dyDescent="0.25">
      <c r="A9251" s="5" t="s">
        <v>1757</v>
      </c>
      <c r="C9251" s="11" t="s">
        <v>16</v>
      </c>
      <c r="D9251" s="11" t="s">
        <v>56</v>
      </c>
      <c r="E9251" s="11" t="s">
        <v>4994</v>
      </c>
      <c r="F9251" s="11" t="s">
        <v>12</v>
      </c>
      <c r="G9251" s="131" t="s">
        <v>57</v>
      </c>
      <c r="H9251" s="131"/>
      <c r="J9251" s="7">
        <v>200800000</v>
      </c>
    </row>
    <row r="9252" spans="1:10" ht="20.100000000000001" customHeight="1" x14ac:dyDescent="0.25">
      <c r="A9252" s="6" t="s">
        <v>1759</v>
      </c>
      <c r="B9252" s="6" t="s">
        <v>1760</v>
      </c>
      <c r="J9252" s="10">
        <v>16917890</v>
      </c>
    </row>
    <row r="9253" spans="1:10" ht="20.100000000000001" customHeight="1" x14ac:dyDescent="0.25">
      <c r="A9253" s="6" t="s">
        <v>1761</v>
      </c>
      <c r="B9253" s="6" t="s">
        <v>1762</v>
      </c>
      <c r="J9253" s="12">
        <v>9399449</v>
      </c>
    </row>
    <row r="9254" spans="1:10" ht="20.100000000000001" customHeight="1" x14ac:dyDescent="0.25">
      <c r="A9254" s="6" t="s">
        <v>1767</v>
      </c>
      <c r="B9254" s="6" t="s">
        <v>7149</v>
      </c>
      <c r="J9254" s="9">
        <v>9399449</v>
      </c>
    </row>
    <row r="9255" spans="1:10" ht="20.100000000000001" customHeight="1" x14ac:dyDescent="0.25">
      <c r="A9255" s="5" t="s">
        <v>1767</v>
      </c>
      <c r="C9255" s="11" t="s">
        <v>9</v>
      </c>
      <c r="D9255" s="11" t="s">
        <v>41</v>
      </c>
      <c r="E9255" s="11" t="s">
        <v>4994</v>
      </c>
      <c r="F9255" s="11" t="s">
        <v>1881</v>
      </c>
      <c r="G9255" s="131" t="s">
        <v>21</v>
      </c>
      <c r="H9255" s="131"/>
      <c r="J9255" s="7">
        <v>2584719</v>
      </c>
    </row>
    <row r="9256" spans="1:10" ht="60" customHeight="1" x14ac:dyDescent="0.25">
      <c r="G9256" s="131" t="s">
        <v>4802</v>
      </c>
      <c r="H9256" s="131"/>
    </row>
    <row r="9257" spans="1:10" ht="20.100000000000001" customHeight="1" x14ac:dyDescent="0.25">
      <c r="G9257" s="131" t="s">
        <v>2101</v>
      </c>
      <c r="H9257" s="131"/>
    </row>
    <row r="9258" spans="1:10" ht="20.100000000000001" customHeight="1" x14ac:dyDescent="0.25">
      <c r="A9258" s="5" t="s">
        <v>1767</v>
      </c>
      <c r="C9258" s="11" t="s">
        <v>9</v>
      </c>
      <c r="D9258" s="11" t="s">
        <v>41</v>
      </c>
      <c r="E9258" s="11" t="s">
        <v>4994</v>
      </c>
      <c r="F9258" s="11" t="s">
        <v>1278</v>
      </c>
      <c r="G9258" s="131" t="s">
        <v>21</v>
      </c>
      <c r="H9258" s="131"/>
      <c r="J9258" s="7">
        <v>3730882</v>
      </c>
    </row>
    <row r="9259" spans="1:10" ht="60" customHeight="1" x14ac:dyDescent="0.25">
      <c r="G9259" s="131" t="s">
        <v>4803</v>
      </c>
      <c r="H9259" s="131"/>
    </row>
    <row r="9260" spans="1:10" ht="20.100000000000001" customHeight="1" x14ac:dyDescent="0.25">
      <c r="G9260" s="131" t="s">
        <v>2101</v>
      </c>
      <c r="H9260" s="131"/>
    </row>
    <row r="9261" spans="1:10" ht="30" customHeight="1" x14ac:dyDescent="0.25">
      <c r="A9261" s="5" t="s">
        <v>1767</v>
      </c>
      <c r="C9261" s="11" t="s">
        <v>9</v>
      </c>
      <c r="D9261" s="11" t="s">
        <v>41</v>
      </c>
      <c r="E9261" s="11" t="s">
        <v>4994</v>
      </c>
      <c r="F9261" s="11" t="s">
        <v>1318</v>
      </c>
      <c r="G9261" s="131" t="s">
        <v>724</v>
      </c>
      <c r="H9261" s="131"/>
      <c r="J9261" s="7">
        <v>3083848</v>
      </c>
    </row>
    <row r="9262" spans="1:10" ht="30" customHeight="1" x14ac:dyDescent="0.25">
      <c r="G9262" s="131" t="s">
        <v>5532</v>
      </c>
      <c r="H9262" s="131"/>
    </row>
    <row r="9263" spans="1:10" ht="20.100000000000001" customHeight="1" x14ac:dyDescent="0.25">
      <c r="G9263" s="131" t="s">
        <v>4996</v>
      </c>
      <c r="H9263" s="131"/>
    </row>
    <row r="9264" spans="1:10" ht="20.100000000000001" customHeight="1" x14ac:dyDescent="0.25">
      <c r="A9264" s="6" t="s">
        <v>1784</v>
      </c>
      <c r="B9264" s="6" t="s">
        <v>1785</v>
      </c>
      <c r="J9264" s="8">
        <v>7518441</v>
      </c>
    </row>
    <row r="9265" spans="1:10" ht="20.100000000000001" customHeight="1" x14ac:dyDescent="0.25">
      <c r="A9265" s="5" t="s">
        <v>1792</v>
      </c>
      <c r="C9265" s="11" t="s">
        <v>9</v>
      </c>
      <c r="D9265" s="11" t="s">
        <v>59</v>
      </c>
      <c r="E9265" s="11" t="s">
        <v>4994</v>
      </c>
      <c r="F9265" s="11" t="s">
        <v>12</v>
      </c>
      <c r="G9265" s="131" t="s">
        <v>7156</v>
      </c>
      <c r="H9265" s="131"/>
      <c r="J9265" s="7">
        <v>7518441</v>
      </c>
    </row>
    <row r="9266" spans="1:10" ht="30" customHeight="1" x14ac:dyDescent="0.25">
      <c r="G9266" s="131" t="s">
        <v>4371</v>
      </c>
      <c r="H9266" s="131"/>
    </row>
    <row r="9269" spans="1:10" x14ac:dyDescent="0.25">
      <c r="A9269" s="117" t="s">
        <v>5026</v>
      </c>
      <c r="B9269" s="88"/>
      <c r="C9269" s="88"/>
      <c r="D9269" s="88"/>
      <c r="E9269" s="88"/>
      <c r="F9269" s="88"/>
      <c r="G9269" s="88"/>
      <c r="H9269" s="88"/>
    </row>
    <row r="9271" spans="1:10" x14ac:dyDescent="0.25">
      <c r="A9271" s="132" t="s">
        <v>2092</v>
      </c>
      <c r="B9271" s="132"/>
      <c r="C9271" s="132"/>
      <c r="D9271" s="132"/>
      <c r="E9271" s="132"/>
      <c r="F9271" s="132"/>
      <c r="G9271" s="132"/>
      <c r="H9271" s="132"/>
      <c r="I9271" s="132"/>
      <c r="J9271" s="132"/>
    </row>
    <row r="9273" spans="1:10" x14ac:dyDescent="0.25">
      <c r="D9273" s="6" t="s">
        <v>2140</v>
      </c>
      <c r="E9273" s="6" t="s">
        <v>2100</v>
      </c>
    </row>
    <row r="9274" spans="1:10" ht="15.75" thickBot="1" x14ac:dyDescent="0.3">
      <c r="F9274" s="6" t="s">
        <v>2103</v>
      </c>
      <c r="J9274" s="14">
        <v>34038591985</v>
      </c>
    </row>
    <row r="9275" spans="1:10" x14ac:dyDescent="0.25">
      <c r="D9275" s="5" t="s">
        <v>9</v>
      </c>
      <c r="E9275" s="5" t="s">
        <v>2139</v>
      </c>
      <c r="J9275" s="7">
        <v>31480608340</v>
      </c>
    </row>
    <row r="9276" spans="1:10" x14ac:dyDescent="0.25">
      <c r="D9276" s="5" t="s">
        <v>16</v>
      </c>
      <c r="E9276" s="5" t="s">
        <v>2145</v>
      </c>
      <c r="J9276" s="7">
        <v>2557983645</v>
      </c>
    </row>
    <row r="9279" spans="1:10" x14ac:dyDescent="0.25">
      <c r="A9279" s="132" t="s">
        <v>2091</v>
      </c>
      <c r="B9279" s="132"/>
      <c r="C9279" s="132"/>
      <c r="D9279" s="132"/>
      <c r="E9279" s="132"/>
      <c r="F9279" s="132"/>
      <c r="G9279" s="132"/>
      <c r="H9279" s="132"/>
      <c r="I9279" s="132"/>
      <c r="J9279" s="132"/>
    </row>
    <row r="9280" spans="1:10" x14ac:dyDescent="0.25">
      <c r="A9280" s="86" t="s">
        <v>2097</v>
      </c>
      <c r="C9280" s="86" t="s">
        <v>2098</v>
      </c>
      <c r="D9280" s="86" t="s">
        <v>3</v>
      </c>
      <c r="E9280" s="86" t="s">
        <v>2099</v>
      </c>
      <c r="F9280" s="86" t="s">
        <v>1880</v>
      </c>
      <c r="G9280" s="6" t="s">
        <v>2100</v>
      </c>
      <c r="J9280" s="86" t="s">
        <v>8713</v>
      </c>
    </row>
    <row r="9282" spans="1:10" ht="15.75" thickBot="1" x14ac:dyDescent="0.3">
      <c r="G9282" s="13" t="s">
        <v>2103</v>
      </c>
      <c r="J9282" s="14">
        <v>34038591985</v>
      </c>
    </row>
    <row r="9283" spans="1:10" ht="20.100000000000001" customHeight="1" x14ac:dyDescent="0.25">
      <c r="A9283" s="6" t="s">
        <v>1232</v>
      </c>
      <c r="B9283" s="6" t="s">
        <v>1233</v>
      </c>
      <c r="J9283" s="10">
        <v>29789041664</v>
      </c>
    </row>
    <row r="9284" spans="1:10" ht="20.100000000000001" customHeight="1" x14ac:dyDescent="0.25">
      <c r="A9284" s="6" t="s">
        <v>9</v>
      </c>
      <c r="B9284" s="6" t="s">
        <v>1237</v>
      </c>
      <c r="J9284" s="9">
        <v>10242374877</v>
      </c>
    </row>
    <row r="9285" spans="1:10" ht="20.100000000000001" customHeight="1" x14ac:dyDescent="0.25">
      <c r="A9285" s="5" t="s">
        <v>1240</v>
      </c>
      <c r="C9285" s="11" t="s">
        <v>9</v>
      </c>
      <c r="D9285" s="11" t="s">
        <v>10</v>
      </c>
      <c r="E9285" s="11" t="s">
        <v>4994</v>
      </c>
      <c r="F9285" s="11" t="s">
        <v>12</v>
      </c>
      <c r="G9285" s="131" t="s">
        <v>7116</v>
      </c>
      <c r="H9285" s="131"/>
      <c r="J9285" s="7">
        <v>10134016077</v>
      </c>
    </row>
    <row r="9286" spans="1:10" ht="20.100000000000001" customHeight="1" x14ac:dyDescent="0.25">
      <c r="A9286" s="5" t="s">
        <v>1254</v>
      </c>
      <c r="C9286" s="11" t="s">
        <v>9</v>
      </c>
      <c r="D9286" s="11" t="s">
        <v>10</v>
      </c>
      <c r="E9286" s="11" t="s">
        <v>4994</v>
      </c>
      <c r="F9286" s="11" t="s">
        <v>12</v>
      </c>
      <c r="G9286" s="131" t="s">
        <v>7117</v>
      </c>
      <c r="H9286" s="131"/>
      <c r="J9286" s="7">
        <v>108358800</v>
      </c>
    </row>
    <row r="9287" spans="1:10" ht="20.100000000000001" customHeight="1" x14ac:dyDescent="0.25">
      <c r="A9287" s="6" t="s">
        <v>1257</v>
      </c>
      <c r="B9287" s="6" t="s">
        <v>1258</v>
      </c>
      <c r="J9287" s="8">
        <v>117237853</v>
      </c>
    </row>
    <row r="9288" spans="1:10" ht="20.100000000000001" customHeight="1" x14ac:dyDescent="0.25">
      <c r="A9288" s="5" t="s">
        <v>1261</v>
      </c>
      <c r="C9288" s="11" t="s">
        <v>9</v>
      </c>
      <c r="D9288" s="11" t="s">
        <v>10</v>
      </c>
      <c r="E9288" s="11" t="s">
        <v>4994</v>
      </c>
      <c r="F9288" s="11" t="s">
        <v>12</v>
      </c>
      <c r="G9288" s="131" t="s">
        <v>13</v>
      </c>
      <c r="H9288" s="131"/>
      <c r="J9288" s="7">
        <v>117237853</v>
      </c>
    </row>
    <row r="9289" spans="1:10" ht="20.100000000000001" customHeight="1" x14ac:dyDescent="0.25">
      <c r="A9289" s="6" t="s">
        <v>1279</v>
      </c>
      <c r="B9289" s="6" t="s">
        <v>1280</v>
      </c>
      <c r="J9289" s="8">
        <v>14649572003</v>
      </c>
    </row>
    <row r="9290" spans="1:10" ht="20.100000000000001" customHeight="1" x14ac:dyDescent="0.25">
      <c r="A9290" s="5" t="s">
        <v>1282</v>
      </c>
      <c r="C9290" s="11" t="s">
        <v>9</v>
      </c>
      <c r="D9290" s="11" t="s">
        <v>10</v>
      </c>
      <c r="E9290" s="11" t="s">
        <v>4994</v>
      </c>
      <c r="F9290" s="11" t="s">
        <v>12</v>
      </c>
      <c r="G9290" s="131" t="s">
        <v>1283</v>
      </c>
      <c r="H9290" s="131"/>
      <c r="J9290" s="7">
        <v>3521199380</v>
      </c>
    </row>
    <row r="9291" spans="1:10" ht="20.100000000000001" customHeight="1" x14ac:dyDescent="0.25">
      <c r="A9291" s="5" t="s">
        <v>1286</v>
      </c>
      <c r="C9291" s="11" t="s">
        <v>9</v>
      </c>
      <c r="D9291" s="11" t="s">
        <v>10</v>
      </c>
      <c r="E9291" s="11" t="s">
        <v>4994</v>
      </c>
      <c r="F9291" s="11" t="s">
        <v>12</v>
      </c>
      <c r="G9291" s="131" t="s">
        <v>1287</v>
      </c>
      <c r="H9291" s="131"/>
      <c r="J9291" s="7">
        <v>4803568931</v>
      </c>
    </row>
    <row r="9292" spans="1:10" ht="20.100000000000001" customHeight="1" x14ac:dyDescent="0.25">
      <c r="A9292" s="5" t="s">
        <v>1290</v>
      </c>
      <c r="C9292" s="11" t="s">
        <v>16</v>
      </c>
      <c r="D9292" s="11" t="s">
        <v>10</v>
      </c>
      <c r="E9292" s="11" t="s">
        <v>4994</v>
      </c>
      <c r="F9292" s="11" t="s">
        <v>12</v>
      </c>
      <c r="G9292" s="131" t="s">
        <v>17</v>
      </c>
      <c r="H9292" s="131"/>
      <c r="J9292" s="7">
        <v>2003669907</v>
      </c>
    </row>
    <row r="9293" spans="1:10" ht="20.100000000000001" customHeight="1" x14ac:dyDescent="0.25">
      <c r="A9293" s="5" t="s">
        <v>1293</v>
      </c>
      <c r="C9293" s="11" t="s">
        <v>9</v>
      </c>
      <c r="D9293" s="11" t="s">
        <v>10</v>
      </c>
      <c r="E9293" s="11" t="s">
        <v>4994</v>
      </c>
      <c r="F9293" s="11" t="s">
        <v>12</v>
      </c>
      <c r="G9293" s="131" t="s">
        <v>18</v>
      </c>
      <c r="H9293" s="131"/>
      <c r="J9293" s="7">
        <v>1730557447</v>
      </c>
    </row>
    <row r="9294" spans="1:10" ht="20.100000000000001" customHeight="1" x14ac:dyDescent="0.25">
      <c r="A9294" s="5" t="s">
        <v>1296</v>
      </c>
      <c r="C9294" s="11" t="s">
        <v>9</v>
      </c>
      <c r="D9294" s="11" t="s">
        <v>10</v>
      </c>
      <c r="E9294" s="11" t="s">
        <v>4994</v>
      </c>
      <c r="F9294" s="11" t="s">
        <v>12</v>
      </c>
      <c r="G9294" s="131" t="s">
        <v>19</v>
      </c>
      <c r="H9294" s="131"/>
      <c r="J9294" s="7">
        <v>2590576338</v>
      </c>
    </row>
    <row r="9295" spans="1:10" ht="20.100000000000001" customHeight="1" x14ac:dyDescent="0.25">
      <c r="A9295" s="6" t="s">
        <v>1299</v>
      </c>
      <c r="B9295" s="6" t="s">
        <v>1300</v>
      </c>
      <c r="J9295" s="10">
        <v>2342436333</v>
      </c>
    </row>
    <row r="9296" spans="1:10" ht="20.100000000000001" customHeight="1" x14ac:dyDescent="0.25">
      <c r="A9296" s="6" t="s">
        <v>1303</v>
      </c>
      <c r="B9296" s="6" t="s">
        <v>7118</v>
      </c>
      <c r="J9296" s="9">
        <v>2228081059</v>
      </c>
    </row>
    <row r="9297" spans="1:10" ht="20.100000000000001" customHeight="1" x14ac:dyDescent="0.25">
      <c r="A9297" s="5" t="s">
        <v>1303</v>
      </c>
      <c r="C9297" s="11" t="s">
        <v>9</v>
      </c>
      <c r="D9297" s="11" t="s">
        <v>20</v>
      </c>
      <c r="E9297" s="11" t="s">
        <v>4994</v>
      </c>
      <c r="F9297" s="11" t="s">
        <v>1881</v>
      </c>
      <c r="G9297" s="131" t="s">
        <v>21</v>
      </c>
      <c r="H9297" s="131"/>
      <c r="J9297" s="7">
        <v>2228081059</v>
      </c>
    </row>
    <row r="9298" spans="1:10" ht="60" customHeight="1" x14ac:dyDescent="0.25">
      <c r="G9298" s="131" t="s">
        <v>4797</v>
      </c>
      <c r="H9298" s="131"/>
    </row>
    <row r="9299" spans="1:10" ht="20.100000000000001" customHeight="1" x14ac:dyDescent="0.25">
      <c r="G9299" s="131" t="s">
        <v>2101</v>
      </c>
      <c r="H9299" s="131"/>
    </row>
    <row r="9300" spans="1:10" ht="20.100000000000001" customHeight="1" x14ac:dyDescent="0.25">
      <c r="A9300" s="6" t="s">
        <v>1316</v>
      </c>
      <c r="B9300" s="6" t="s">
        <v>7122</v>
      </c>
      <c r="J9300" s="8">
        <v>114355274</v>
      </c>
    </row>
    <row r="9301" spans="1:10" ht="20.100000000000001" customHeight="1" x14ac:dyDescent="0.25">
      <c r="A9301" s="5" t="s">
        <v>1316</v>
      </c>
      <c r="C9301" s="11" t="s">
        <v>9</v>
      </c>
      <c r="D9301" s="11" t="s">
        <v>20</v>
      </c>
      <c r="E9301" s="11" t="s">
        <v>4994</v>
      </c>
      <c r="F9301" s="11" t="s">
        <v>1881</v>
      </c>
      <c r="G9301" s="131" t="s">
        <v>23</v>
      </c>
      <c r="H9301" s="131"/>
      <c r="J9301" s="7">
        <v>114355274</v>
      </c>
    </row>
    <row r="9302" spans="1:10" ht="30" customHeight="1" x14ac:dyDescent="0.25">
      <c r="G9302" s="131" t="s">
        <v>4798</v>
      </c>
      <c r="H9302" s="131"/>
    </row>
    <row r="9303" spans="1:10" ht="20.100000000000001" customHeight="1" x14ac:dyDescent="0.25">
      <c r="G9303" s="131" t="s">
        <v>2102</v>
      </c>
      <c r="H9303" s="131"/>
    </row>
    <row r="9304" spans="1:10" ht="20.100000000000001" customHeight="1" x14ac:dyDescent="0.25">
      <c r="A9304" s="6" t="s">
        <v>1319</v>
      </c>
      <c r="B9304" s="6" t="s">
        <v>1320</v>
      </c>
      <c r="J9304" s="10">
        <v>2437420598</v>
      </c>
    </row>
    <row r="9305" spans="1:10" ht="20.100000000000001" customHeight="1" x14ac:dyDescent="0.25">
      <c r="A9305" s="6" t="s">
        <v>1322</v>
      </c>
      <c r="B9305" s="6" t="s">
        <v>7123</v>
      </c>
      <c r="J9305" s="9">
        <v>217452104</v>
      </c>
    </row>
    <row r="9306" spans="1:10" ht="20.100000000000001" customHeight="1" x14ac:dyDescent="0.25">
      <c r="A9306" s="5" t="s">
        <v>1322</v>
      </c>
      <c r="C9306" s="11" t="s">
        <v>9</v>
      </c>
      <c r="D9306" s="11" t="s">
        <v>20</v>
      </c>
      <c r="E9306" s="11" t="s">
        <v>4994</v>
      </c>
      <c r="F9306" s="11" t="s">
        <v>1881</v>
      </c>
      <c r="G9306" s="131" t="s">
        <v>21</v>
      </c>
      <c r="H9306" s="131"/>
      <c r="J9306" s="7">
        <v>217452104</v>
      </c>
    </row>
    <row r="9307" spans="1:10" ht="60" customHeight="1" x14ac:dyDescent="0.25">
      <c r="G9307" s="131" t="s">
        <v>4799</v>
      </c>
      <c r="H9307" s="131"/>
    </row>
    <row r="9308" spans="1:10" ht="20.100000000000001" customHeight="1" x14ac:dyDescent="0.25">
      <c r="G9308" s="131" t="s">
        <v>2101</v>
      </c>
      <c r="H9308" s="131"/>
    </row>
    <row r="9309" spans="1:10" ht="20.100000000000001" customHeight="1" x14ac:dyDescent="0.25">
      <c r="A9309" s="6" t="s">
        <v>1324</v>
      </c>
      <c r="B9309" s="6" t="s">
        <v>7124</v>
      </c>
      <c r="J9309" s="8">
        <v>343051906</v>
      </c>
    </row>
    <row r="9310" spans="1:10" ht="20.100000000000001" customHeight="1" x14ac:dyDescent="0.25">
      <c r="A9310" s="5" t="s">
        <v>1324</v>
      </c>
      <c r="C9310" s="11" t="s">
        <v>9</v>
      </c>
      <c r="D9310" s="11" t="s">
        <v>20</v>
      </c>
      <c r="E9310" s="11" t="s">
        <v>4994</v>
      </c>
      <c r="F9310" s="11" t="s">
        <v>1881</v>
      </c>
      <c r="G9310" s="131" t="s">
        <v>21</v>
      </c>
      <c r="H9310" s="131"/>
      <c r="J9310" s="7">
        <v>343051906</v>
      </c>
    </row>
    <row r="9311" spans="1:10" ht="45" customHeight="1" x14ac:dyDescent="0.25">
      <c r="G9311" s="131" t="s">
        <v>4800</v>
      </c>
      <c r="H9311" s="131"/>
    </row>
    <row r="9312" spans="1:10" ht="20.100000000000001" customHeight="1" x14ac:dyDescent="0.25">
      <c r="G9312" s="131" t="s">
        <v>2101</v>
      </c>
      <c r="H9312" s="131"/>
    </row>
    <row r="9313" spans="1:10" ht="20.100000000000001" customHeight="1" x14ac:dyDescent="0.25">
      <c r="A9313" s="6" t="s">
        <v>1326</v>
      </c>
      <c r="B9313" s="6" t="s">
        <v>7125</v>
      </c>
      <c r="J9313" s="8">
        <v>686103810</v>
      </c>
    </row>
    <row r="9314" spans="1:10" ht="20.100000000000001" customHeight="1" x14ac:dyDescent="0.25">
      <c r="A9314" s="5" t="s">
        <v>1326</v>
      </c>
      <c r="C9314" s="11" t="s">
        <v>9</v>
      </c>
      <c r="D9314" s="11" t="s">
        <v>20</v>
      </c>
      <c r="E9314" s="11" t="s">
        <v>4994</v>
      </c>
      <c r="F9314" s="11" t="s">
        <v>1881</v>
      </c>
      <c r="G9314" s="131" t="s">
        <v>21</v>
      </c>
      <c r="H9314" s="131"/>
      <c r="J9314" s="7">
        <v>686103810</v>
      </c>
    </row>
    <row r="9315" spans="1:10" ht="45" customHeight="1" x14ac:dyDescent="0.25">
      <c r="G9315" s="131" t="s">
        <v>4801</v>
      </c>
      <c r="H9315" s="131"/>
    </row>
    <row r="9316" spans="1:10" ht="20.100000000000001" customHeight="1" x14ac:dyDescent="0.25">
      <c r="G9316" s="131" t="s">
        <v>2101</v>
      </c>
      <c r="H9316" s="131"/>
    </row>
    <row r="9317" spans="1:10" ht="20.100000000000001" customHeight="1" x14ac:dyDescent="0.25">
      <c r="A9317" s="6" t="s">
        <v>1328</v>
      </c>
      <c r="B9317" s="6" t="s">
        <v>1329</v>
      </c>
      <c r="J9317" s="8">
        <v>1190812778</v>
      </c>
    </row>
    <row r="9318" spans="1:10" ht="30" customHeight="1" x14ac:dyDescent="0.25">
      <c r="A9318" s="5" t="s">
        <v>1328</v>
      </c>
      <c r="C9318" s="11" t="s">
        <v>9</v>
      </c>
      <c r="D9318" s="11" t="s">
        <v>20</v>
      </c>
      <c r="E9318" s="11" t="s">
        <v>4994</v>
      </c>
      <c r="F9318" s="11" t="s">
        <v>1881</v>
      </c>
      <c r="G9318" s="131" t="s">
        <v>724</v>
      </c>
      <c r="H9318" s="131"/>
      <c r="J9318" s="7">
        <v>1190812778</v>
      </c>
    </row>
    <row r="9319" spans="1:10" ht="30" customHeight="1" x14ac:dyDescent="0.25">
      <c r="G9319" s="131" t="s">
        <v>4995</v>
      </c>
      <c r="H9319" s="131"/>
    </row>
    <row r="9320" spans="1:10" ht="20.100000000000001" customHeight="1" x14ac:dyDescent="0.25">
      <c r="G9320" s="131" t="s">
        <v>4996</v>
      </c>
      <c r="H9320" s="131"/>
    </row>
    <row r="9321" spans="1:10" ht="20.100000000000001" customHeight="1" x14ac:dyDescent="0.25">
      <c r="A9321" s="6" t="s">
        <v>1344</v>
      </c>
      <c r="B9321" s="6" t="s">
        <v>1345</v>
      </c>
      <c r="J9321" s="10">
        <v>2916039385</v>
      </c>
    </row>
    <row r="9322" spans="1:10" ht="20.100000000000001" customHeight="1" x14ac:dyDescent="0.25">
      <c r="A9322" s="6" t="s">
        <v>1231</v>
      </c>
      <c r="B9322" s="6" t="s">
        <v>3252</v>
      </c>
      <c r="J9322" s="9">
        <v>2165186462</v>
      </c>
    </row>
    <row r="9323" spans="1:10" ht="20.100000000000001" customHeight="1" x14ac:dyDescent="0.25">
      <c r="A9323" s="5" t="s">
        <v>1349</v>
      </c>
      <c r="C9323" s="11" t="s">
        <v>9</v>
      </c>
      <c r="D9323" s="11" t="s">
        <v>11</v>
      </c>
      <c r="E9323" s="11" t="s">
        <v>4994</v>
      </c>
      <c r="F9323" s="11" t="s">
        <v>12</v>
      </c>
      <c r="G9323" s="131" t="s">
        <v>30</v>
      </c>
      <c r="H9323" s="131"/>
      <c r="J9323" s="7">
        <v>2057186462</v>
      </c>
    </row>
    <row r="9324" spans="1:10" ht="20.100000000000001" customHeight="1" x14ac:dyDescent="0.25">
      <c r="A9324" s="5" t="s">
        <v>1351</v>
      </c>
      <c r="C9324" s="11" t="s">
        <v>9</v>
      </c>
      <c r="D9324" s="11" t="s">
        <v>11</v>
      </c>
      <c r="E9324" s="11" t="s">
        <v>4994</v>
      </c>
      <c r="F9324" s="11" t="s">
        <v>12</v>
      </c>
      <c r="G9324" s="131" t="s">
        <v>31</v>
      </c>
      <c r="H9324" s="131"/>
      <c r="J9324" s="7">
        <v>108000000</v>
      </c>
    </row>
    <row r="9325" spans="1:10" ht="20.100000000000001" customHeight="1" x14ac:dyDescent="0.25">
      <c r="A9325" s="6" t="s">
        <v>1249</v>
      </c>
      <c r="B9325" s="6" t="s">
        <v>1373</v>
      </c>
      <c r="J9325" s="8">
        <v>14833690</v>
      </c>
    </row>
    <row r="9326" spans="1:10" ht="20.100000000000001" customHeight="1" x14ac:dyDescent="0.25">
      <c r="A9326" s="5" t="s">
        <v>1376</v>
      </c>
      <c r="C9326" s="11" t="s">
        <v>9</v>
      </c>
      <c r="D9326" s="11" t="s">
        <v>11</v>
      </c>
      <c r="E9326" s="11" t="s">
        <v>4994</v>
      </c>
      <c r="F9326" s="11" t="s">
        <v>12</v>
      </c>
      <c r="G9326" s="131" t="s">
        <v>3480</v>
      </c>
      <c r="H9326" s="131"/>
      <c r="J9326" s="7">
        <v>342690</v>
      </c>
    </row>
    <row r="9327" spans="1:10" ht="20.100000000000001" customHeight="1" x14ac:dyDescent="0.25">
      <c r="A9327" s="5" t="s">
        <v>1378</v>
      </c>
      <c r="C9327" s="11" t="s">
        <v>9</v>
      </c>
      <c r="D9327" s="11" t="s">
        <v>11</v>
      </c>
      <c r="E9327" s="11" t="s">
        <v>4994</v>
      </c>
      <c r="F9327" s="11" t="s">
        <v>12</v>
      </c>
      <c r="G9327" s="131" t="s">
        <v>106</v>
      </c>
      <c r="H9327" s="131"/>
      <c r="J9327" s="7">
        <v>1150000</v>
      </c>
    </row>
    <row r="9328" spans="1:10" ht="20.100000000000001" customHeight="1" x14ac:dyDescent="0.25">
      <c r="A9328" s="5" t="s">
        <v>1380</v>
      </c>
      <c r="C9328" s="11" t="s">
        <v>9</v>
      </c>
      <c r="D9328" s="11" t="s">
        <v>11</v>
      </c>
      <c r="E9328" s="11" t="s">
        <v>4994</v>
      </c>
      <c r="F9328" s="11" t="s">
        <v>12</v>
      </c>
      <c r="G9328" s="131" t="s">
        <v>1381</v>
      </c>
      <c r="H9328" s="131"/>
      <c r="J9328" s="7">
        <v>13341000</v>
      </c>
    </row>
    <row r="9329" spans="1:10" ht="20.100000000000001" customHeight="1" x14ac:dyDescent="0.25">
      <c r="A9329" s="6" t="s">
        <v>1393</v>
      </c>
      <c r="B9329" s="6" t="s">
        <v>1394</v>
      </c>
      <c r="J9329" s="8">
        <v>14685000</v>
      </c>
    </row>
    <row r="9330" spans="1:10" ht="20.100000000000001" customHeight="1" x14ac:dyDescent="0.25">
      <c r="A9330" s="5" t="s">
        <v>1411</v>
      </c>
      <c r="C9330" s="11" t="s">
        <v>9</v>
      </c>
      <c r="D9330" s="11" t="s">
        <v>11</v>
      </c>
      <c r="E9330" s="11" t="s">
        <v>4994</v>
      </c>
      <c r="F9330" s="11" t="s">
        <v>12</v>
      </c>
      <c r="G9330" s="131" t="s">
        <v>3478</v>
      </c>
      <c r="H9330" s="131"/>
      <c r="J9330" s="7">
        <v>8360000</v>
      </c>
    </row>
    <row r="9331" spans="1:10" ht="45" customHeight="1" x14ac:dyDescent="0.25">
      <c r="G9331" s="131" t="s">
        <v>798</v>
      </c>
      <c r="H9331" s="131"/>
    </row>
    <row r="9332" spans="1:10" ht="20.100000000000001" customHeight="1" x14ac:dyDescent="0.25">
      <c r="A9332" s="5" t="s">
        <v>1413</v>
      </c>
      <c r="C9332" s="11" t="s">
        <v>9</v>
      </c>
      <c r="D9332" s="11" t="s">
        <v>11</v>
      </c>
      <c r="E9332" s="11" t="s">
        <v>4994</v>
      </c>
      <c r="F9332" s="11" t="s">
        <v>12</v>
      </c>
      <c r="G9332" s="131" t="s">
        <v>1414</v>
      </c>
      <c r="H9332" s="131"/>
      <c r="J9332" s="7">
        <v>6325000</v>
      </c>
    </row>
    <row r="9333" spans="1:10" ht="60" customHeight="1" x14ac:dyDescent="0.25">
      <c r="G9333" s="131" t="s">
        <v>4632</v>
      </c>
      <c r="H9333" s="131"/>
    </row>
    <row r="9334" spans="1:10" ht="20.100000000000001" customHeight="1" x14ac:dyDescent="0.25">
      <c r="A9334" s="6" t="s">
        <v>1416</v>
      </c>
      <c r="B9334" s="6" t="s">
        <v>1417</v>
      </c>
      <c r="J9334" s="8">
        <v>433827419</v>
      </c>
    </row>
    <row r="9335" spans="1:10" ht="20.100000000000001" customHeight="1" x14ac:dyDescent="0.25">
      <c r="A9335" s="5" t="s">
        <v>1419</v>
      </c>
      <c r="C9335" s="11" t="s">
        <v>9</v>
      </c>
      <c r="D9335" s="11" t="s">
        <v>11</v>
      </c>
      <c r="E9335" s="11" t="s">
        <v>4994</v>
      </c>
      <c r="F9335" s="11" t="s">
        <v>12</v>
      </c>
      <c r="G9335" s="131" t="s">
        <v>1420</v>
      </c>
      <c r="H9335" s="131"/>
      <c r="J9335" s="7">
        <v>59661670</v>
      </c>
    </row>
    <row r="9336" spans="1:10" ht="20.100000000000001" customHeight="1" x14ac:dyDescent="0.25">
      <c r="A9336" s="5" t="s">
        <v>1422</v>
      </c>
      <c r="C9336" s="11" t="s">
        <v>9</v>
      </c>
      <c r="D9336" s="11" t="s">
        <v>11</v>
      </c>
      <c r="E9336" s="11" t="s">
        <v>4994</v>
      </c>
      <c r="F9336" s="11" t="s">
        <v>12</v>
      </c>
      <c r="G9336" s="131" t="s">
        <v>1423</v>
      </c>
      <c r="H9336" s="131"/>
      <c r="J9336" s="7">
        <v>374165749</v>
      </c>
    </row>
    <row r="9337" spans="1:10" ht="20.100000000000001" customHeight="1" x14ac:dyDescent="0.25">
      <c r="A9337" s="6" t="s">
        <v>1439</v>
      </c>
      <c r="B9337" s="6" t="s">
        <v>1440</v>
      </c>
      <c r="J9337" s="8">
        <v>152976500</v>
      </c>
    </row>
    <row r="9338" spans="1:10" ht="20.100000000000001" customHeight="1" x14ac:dyDescent="0.25">
      <c r="A9338" s="5" t="s">
        <v>1441</v>
      </c>
      <c r="C9338" s="11" t="s">
        <v>9</v>
      </c>
      <c r="D9338" s="11" t="s">
        <v>11</v>
      </c>
      <c r="E9338" s="11" t="s">
        <v>4994</v>
      </c>
      <c r="F9338" s="11" t="s">
        <v>12</v>
      </c>
      <c r="G9338" s="131" t="s">
        <v>1442</v>
      </c>
      <c r="H9338" s="131"/>
      <c r="J9338" s="7">
        <v>152976500</v>
      </c>
    </row>
    <row r="9339" spans="1:10" ht="75" customHeight="1" x14ac:dyDescent="0.25">
      <c r="G9339" s="131" t="s">
        <v>5027</v>
      </c>
      <c r="H9339" s="131"/>
    </row>
    <row r="9340" spans="1:10" ht="20.100000000000001" customHeight="1" x14ac:dyDescent="0.25">
      <c r="A9340" s="6" t="s">
        <v>1449</v>
      </c>
      <c r="B9340" s="6" t="s">
        <v>1450</v>
      </c>
      <c r="J9340" s="8">
        <v>134530314</v>
      </c>
    </row>
    <row r="9341" spans="1:10" ht="20.100000000000001" customHeight="1" x14ac:dyDescent="0.25">
      <c r="A9341" s="5" t="s">
        <v>1453</v>
      </c>
      <c r="C9341" s="11" t="s">
        <v>9</v>
      </c>
      <c r="D9341" s="11" t="s">
        <v>11</v>
      </c>
      <c r="E9341" s="11" t="s">
        <v>4994</v>
      </c>
      <c r="F9341" s="11" t="s">
        <v>12</v>
      </c>
      <c r="G9341" s="131" t="s">
        <v>39</v>
      </c>
      <c r="H9341" s="131"/>
      <c r="J9341" s="7">
        <v>8416095</v>
      </c>
    </row>
    <row r="9342" spans="1:10" ht="20.100000000000001" customHeight="1" x14ac:dyDescent="0.25">
      <c r="A9342" s="5" t="s">
        <v>1458</v>
      </c>
      <c r="C9342" s="11" t="s">
        <v>9</v>
      </c>
      <c r="D9342" s="11" t="s">
        <v>11</v>
      </c>
      <c r="E9342" s="11" t="s">
        <v>4994</v>
      </c>
      <c r="F9342" s="11" t="s">
        <v>12</v>
      </c>
      <c r="G9342" s="131" t="s">
        <v>40</v>
      </c>
      <c r="H9342" s="131"/>
      <c r="J9342" s="7">
        <v>780000</v>
      </c>
    </row>
    <row r="9343" spans="1:10" ht="30" customHeight="1" x14ac:dyDescent="0.25">
      <c r="A9343" s="5" t="s">
        <v>1460</v>
      </c>
      <c r="C9343" s="11" t="s">
        <v>9</v>
      </c>
      <c r="D9343" s="11" t="s">
        <v>11</v>
      </c>
      <c r="E9343" s="11" t="s">
        <v>4994</v>
      </c>
      <c r="F9343" s="11" t="s">
        <v>12</v>
      </c>
      <c r="G9343" s="131" t="s">
        <v>1461</v>
      </c>
      <c r="H9343" s="131"/>
      <c r="J9343" s="7">
        <v>11890000</v>
      </c>
    </row>
    <row r="9344" spans="1:10" ht="20.100000000000001" customHeight="1" x14ac:dyDescent="0.25">
      <c r="A9344" s="5" t="s">
        <v>1466</v>
      </c>
      <c r="C9344" s="11" t="s">
        <v>9</v>
      </c>
      <c r="D9344" s="11" t="s">
        <v>11</v>
      </c>
      <c r="E9344" s="11" t="s">
        <v>4994</v>
      </c>
      <c r="F9344" s="11" t="s">
        <v>12</v>
      </c>
      <c r="G9344" s="131" t="s">
        <v>1467</v>
      </c>
      <c r="H9344" s="131"/>
      <c r="J9344" s="7">
        <v>33500000</v>
      </c>
    </row>
    <row r="9345" spans="1:10" ht="30" customHeight="1" x14ac:dyDescent="0.25">
      <c r="A9345" s="5" t="s">
        <v>1469</v>
      </c>
      <c r="C9345" s="11" t="s">
        <v>9</v>
      </c>
      <c r="D9345" s="11" t="s">
        <v>11</v>
      </c>
      <c r="E9345" s="11" t="s">
        <v>4994</v>
      </c>
      <c r="F9345" s="11" t="s">
        <v>12</v>
      </c>
      <c r="G9345" s="131" t="s">
        <v>7132</v>
      </c>
      <c r="H9345" s="131"/>
      <c r="J9345" s="7">
        <v>52920000</v>
      </c>
    </row>
    <row r="9346" spans="1:10" ht="30" customHeight="1" x14ac:dyDescent="0.25">
      <c r="A9346" s="5" t="s">
        <v>1471</v>
      </c>
      <c r="C9346" s="11" t="s">
        <v>9</v>
      </c>
      <c r="D9346" s="11" t="s">
        <v>11</v>
      </c>
      <c r="E9346" s="11" t="s">
        <v>4994</v>
      </c>
      <c r="F9346" s="11" t="s">
        <v>12</v>
      </c>
      <c r="G9346" s="131" t="s">
        <v>7133</v>
      </c>
      <c r="H9346" s="131"/>
      <c r="J9346" s="7">
        <v>26290729</v>
      </c>
    </row>
    <row r="9347" spans="1:10" ht="20.100000000000001" customHeight="1" x14ac:dyDescent="0.25">
      <c r="A9347" s="5" t="s">
        <v>1473</v>
      </c>
      <c r="C9347" s="11" t="s">
        <v>9</v>
      </c>
      <c r="D9347" s="11" t="s">
        <v>11</v>
      </c>
      <c r="E9347" s="11" t="s">
        <v>4994</v>
      </c>
      <c r="F9347" s="11" t="s">
        <v>12</v>
      </c>
      <c r="G9347" s="131" t="s">
        <v>1474</v>
      </c>
      <c r="H9347" s="131"/>
      <c r="J9347" s="7">
        <v>733490</v>
      </c>
    </row>
    <row r="9348" spans="1:10" ht="20.100000000000001" customHeight="1" x14ac:dyDescent="0.25">
      <c r="A9348" s="6" t="s">
        <v>1508</v>
      </c>
      <c r="B9348" s="6" t="s">
        <v>1509</v>
      </c>
      <c r="J9348" s="10">
        <v>486051295</v>
      </c>
    </row>
    <row r="9349" spans="1:10" ht="20.100000000000001" customHeight="1" x14ac:dyDescent="0.25">
      <c r="A9349" s="6" t="s">
        <v>1256</v>
      </c>
      <c r="B9349" s="6" t="s">
        <v>1511</v>
      </c>
      <c r="J9349" s="9">
        <v>96334444</v>
      </c>
    </row>
    <row r="9350" spans="1:10" ht="20.100000000000001" customHeight="1" x14ac:dyDescent="0.25">
      <c r="A9350" s="5" t="s">
        <v>1513</v>
      </c>
      <c r="C9350" s="11" t="s">
        <v>9</v>
      </c>
      <c r="D9350" s="11" t="s">
        <v>11</v>
      </c>
      <c r="E9350" s="11" t="s">
        <v>4994</v>
      </c>
      <c r="F9350" s="11" t="s">
        <v>12</v>
      </c>
      <c r="G9350" s="131" t="s">
        <v>45</v>
      </c>
      <c r="H9350" s="131"/>
      <c r="J9350" s="7">
        <v>310800</v>
      </c>
    </row>
    <row r="9351" spans="1:10" ht="20.100000000000001" customHeight="1" x14ac:dyDescent="0.25">
      <c r="A9351" s="5" t="s">
        <v>1514</v>
      </c>
      <c r="C9351" s="11" t="s">
        <v>9</v>
      </c>
      <c r="D9351" s="11" t="s">
        <v>11</v>
      </c>
      <c r="E9351" s="11" t="s">
        <v>4994</v>
      </c>
      <c r="F9351" s="11" t="s">
        <v>12</v>
      </c>
      <c r="G9351" s="131" t="s">
        <v>1515</v>
      </c>
      <c r="H9351" s="131"/>
      <c r="J9351" s="7">
        <v>4188952</v>
      </c>
    </row>
    <row r="9352" spans="1:10" ht="20.100000000000001" customHeight="1" x14ac:dyDescent="0.25">
      <c r="A9352" s="5" t="s">
        <v>1518</v>
      </c>
      <c r="C9352" s="11" t="s">
        <v>9</v>
      </c>
      <c r="D9352" s="11" t="s">
        <v>11</v>
      </c>
      <c r="E9352" s="11" t="s">
        <v>4994</v>
      </c>
      <c r="F9352" s="11" t="s">
        <v>12</v>
      </c>
      <c r="G9352" s="131" t="s">
        <v>7135</v>
      </c>
      <c r="H9352" s="131"/>
      <c r="J9352" s="7">
        <v>86870612</v>
      </c>
    </row>
    <row r="9353" spans="1:10" ht="20.100000000000001" customHeight="1" x14ac:dyDescent="0.25">
      <c r="A9353" s="5" t="s">
        <v>1520</v>
      </c>
      <c r="C9353" s="11" t="s">
        <v>9</v>
      </c>
      <c r="D9353" s="11" t="s">
        <v>11</v>
      </c>
      <c r="E9353" s="11" t="s">
        <v>4994</v>
      </c>
      <c r="F9353" s="11" t="s">
        <v>12</v>
      </c>
      <c r="G9353" s="131" t="s">
        <v>1521</v>
      </c>
      <c r="H9353" s="131"/>
      <c r="J9353" s="7">
        <v>4964080</v>
      </c>
    </row>
    <row r="9354" spans="1:10" ht="20.100000000000001" customHeight="1" x14ac:dyDescent="0.25">
      <c r="A9354" s="6" t="s">
        <v>1278</v>
      </c>
      <c r="B9354" s="6" t="s">
        <v>1524</v>
      </c>
      <c r="J9354" s="8">
        <v>280000</v>
      </c>
    </row>
    <row r="9355" spans="1:10" ht="20.100000000000001" customHeight="1" x14ac:dyDescent="0.25">
      <c r="A9355" s="5" t="s">
        <v>1533</v>
      </c>
      <c r="C9355" s="11" t="s">
        <v>9</v>
      </c>
      <c r="D9355" s="11" t="s">
        <v>11</v>
      </c>
      <c r="E9355" s="11" t="s">
        <v>4994</v>
      </c>
      <c r="F9355" s="11" t="s">
        <v>12</v>
      </c>
      <c r="G9355" s="131" t="s">
        <v>452</v>
      </c>
      <c r="H9355" s="131"/>
      <c r="J9355" s="7">
        <v>280000</v>
      </c>
    </row>
    <row r="9356" spans="1:10" ht="20.100000000000001" customHeight="1" x14ac:dyDescent="0.25">
      <c r="A9356" s="6" t="s">
        <v>1292</v>
      </c>
      <c r="B9356" s="6" t="s">
        <v>1535</v>
      </c>
      <c r="J9356" s="8">
        <v>36497668</v>
      </c>
    </row>
    <row r="9357" spans="1:10" ht="20.100000000000001" customHeight="1" x14ac:dyDescent="0.25">
      <c r="A9357" s="5" t="s">
        <v>1536</v>
      </c>
      <c r="C9357" s="11" t="s">
        <v>9</v>
      </c>
      <c r="D9357" s="11" t="s">
        <v>11</v>
      </c>
      <c r="E9357" s="11" t="s">
        <v>4994</v>
      </c>
      <c r="F9357" s="11" t="s">
        <v>12</v>
      </c>
      <c r="G9357" s="131" t="s">
        <v>1537</v>
      </c>
      <c r="H9357" s="131"/>
      <c r="J9357" s="7">
        <v>3732618</v>
      </c>
    </row>
    <row r="9358" spans="1:10" ht="20.100000000000001" customHeight="1" x14ac:dyDescent="0.25">
      <c r="A9358" s="5" t="s">
        <v>1539</v>
      </c>
      <c r="C9358" s="11" t="s">
        <v>9</v>
      </c>
      <c r="D9358" s="11" t="s">
        <v>11</v>
      </c>
      <c r="E9358" s="11" t="s">
        <v>4994</v>
      </c>
      <c r="F9358" s="11" t="s">
        <v>12</v>
      </c>
      <c r="G9358" s="131" t="s">
        <v>1540</v>
      </c>
      <c r="H9358" s="131"/>
      <c r="J9358" s="7">
        <v>220744</v>
      </c>
    </row>
    <row r="9359" spans="1:10" ht="30" customHeight="1" x14ac:dyDescent="0.25">
      <c r="A9359" s="5" t="s">
        <v>1544</v>
      </c>
      <c r="C9359" s="11" t="s">
        <v>9</v>
      </c>
      <c r="D9359" s="11" t="s">
        <v>11</v>
      </c>
      <c r="E9359" s="11" t="s">
        <v>4994</v>
      </c>
      <c r="F9359" s="11" t="s">
        <v>12</v>
      </c>
      <c r="G9359" s="131" t="s">
        <v>1545</v>
      </c>
      <c r="H9359" s="131"/>
      <c r="J9359" s="7">
        <v>31055912</v>
      </c>
    </row>
    <row r="9360" spans="1:10" ht="20.100000000000001" customHeight="1" x14ac:dyDescent="0.25">
      <c r="A9360" s="5" t="s">
        <v>1549</v>
      </c>
      <c r="C9360" s="11" t="s">
        <v>9</v>
      </c>
      <c r="D9360" s="11" t="s">
        <v>11</v>
      </c>
      <c r="E9360" s="11" t="s">
        <v>4994</v>
      </c>
      <c r="F9360" s="11" t="s">
        <v>12</v>
      </c>
      <c r="G9360" s="131" t="s">
        <v>1550</v>
      </c>
      <c r="H9360" s="131"/>
      <c r="J9360" s="7">
        <v>1139782</v>
      </c>
    </row>
    <row r="9361" spans="1:10" ht="30" customHeight="1" x14ac:dyDescent="0.25">
      <c r="A9361" s="5" t="s">
        <v>1551</v>
      </c>
      <c r="C9361" s="11" t="s">
        <v>9</v>
      </c>
      <c r="D9361" s="11" t="s">
        <v>11</v>
      </c>
      <c r="E9361" s="11" t="s">
        <v>4994</v>
      </c>
      <c r="F9361" s="11" t="s">
        <v>12</v>
      </c>
      <c r="G9361" s="131" t="s">
        <v>7136</v>
      </c>
      <c r="H9361" s="131"/>
      <c r="J9361" s="7">
        <v>348612</v>
      </c>
    </row>
    <row r="9362" spans="1:10" ht="20.100000000000001" customHeight="1" x14ac:dyDescent="0.25">
      <c r="A9362" s="6" t="s">
        <v>1318</v>
      </c>
      <c r="B9362" s="6" t="s">
        <v>1553</v>
      </c>
      <c r="J9362" s="8">
        <v>7065491</v>
      </c>
    </row>
    <row r="9363" spans="1:10" ht="20.100000000000001" customHeight="1" x14ac:dyDescent="0.25">
      <c r="A9363" s="5" t="s">
        <v>1555</v>
      </c>
      <c r="C9363" s="11" t="s">
        <v>9</v>
      </c>
      <c r="D9363" s="11" t="s">
        <v>11</v>
      </c>
      <c r="E9363" s="11" t="s">
        <v>4994</v>
      </c>
      <c r="F9363" s="11" t="s">
        <v>12</v>
      </c>
      <c r="G9363" s="131" t="s">
        <v>50</v>
      </c>
      <c r="H9363" s="131"/>
      <c r="J9363" s="7">
        <v>2298110</v>
      </c>
    </row>
    <row r="9364" spans="1:10" ht="20.100000000000001" customHeight="1" x14ac:dyDescent="0.25">
      <c r="A9364" s="5" t="s">
        <v>1557</v>
      </c>
      <c r="C9364" s="11" t="s">
        <v>9</v>
      </c>
      <c r="D9364" s="11" t="s">
        <v>11</v>
      </c>
      <c r="E9364" s="11" t="s">
        <v>4994</v>
      </c>
      <c r="F9364" s="11" t="s">
        <v>12</v>
      </c>
      <c r="G9364" s="131" t="s">
        <v>51</v>
      </c>
      <c r="H9364" s="131"/>
      <c r="J9364" s="7">
        <v>4767381</v>
      </c>
    </row>
    <row r="9365" spans="1:10" ht="20.100000000000001" customHeight="1" x14ac:dyDescent="0.25">
      <c r="A9365" s="6" t="s">
        <v>1572</v>
      </c>
      <c r="B9365" s="6" t="s">
        <v>1573</v>
      </c>
      <c r="J9365" s="8">
        <v>345873692</v>
      </c>
    </row>
    <row r="9366" spans="1:10" ht="20.100000000000001" customHeight="1" x14ac:dyDescent="0.25">
      <c r="A9366" s="5" t="s">
        <v>1574</v>
      </c>
      <c r="C9366" s="11" t="s">
        <v>9</v>
      </c>
      <c r="D9366" s="11" t="s">
        <v>11</v>
      </c>
      <c r="E9366" s="11" t="s">
        <v>4994</v>
      </c>
      <c r="F9366" s="11" t="s">
        <v>12</v>
      </c>
      <c r="G9366" s="131" t="s">
        <v>1575</v>
      </c>
      <c r="H9366" s="131"/>
      <c r="J9366" s="7">
        <v>70197197</v>
      </c>
    </row>
    <row r="9367" spans="1:10" ht="30" customHeight="1" x14ac:dyDescent="0.25">
      <c r="A9367" s="5" t="s">
        <v>1577</v>
      </c>
      <c r="C9367" s="11" t="s">
        <v>9</v>
      </c>
      <c r="D9367" s="11" t="s">
        <v>11</v>
      </c>
      <c r="E9367" s="11" t="s">
        <v>4994</v>
      </c>
      <c r="F9367" s="11" t="s">
        <v>12</v>
      </c>
      <c r="G9367" s="131" t="s">
        <v>1578</v>
      </c>
      <c r="H9367" s="131"/>
      <c r="J9367" s="7">
        <v>1513380</v>
      </c>
    </row>
    <row r="9368" spans="1:10" ht="20.100000000000001" customHeight="1" x14ac:dyDescent="0.25">
      <c r="A9368" s="5" t="s">
        <v>1580</v>
      </c>
      <c r="C9368" s="11" t="s">
        <v>9</v>
      </c>
      <c r="D9368" s="11" t="s">
        <v>11</v>
      </c>
      <c r="E9368" s="11" t="s">
        <v>4994</v>
      </c>
      <c r="F9368" s="11" t="s">
        <v>12</v>
      </c>
      <c r="G9368" s="131" t="s">
        <v>1581</v>
      </c>
      <c r="H9368" s="131"/>
      <c r="J9368" s="7">
        <v>186956880</v>
      </c>
    </row>
    <row r="9369" spans="1:10" ht="20.100000000000001" customHeight="1" x14ac:dyDescent="0.25">
      <c r="A9369" s="5" t="s">
        <v>1582</v>
      </c>
      <c r="C9369" s="11" t="s">
        <v>9</v>
      </c>
      <c r="D9369" s="11" t="s">
        <v>11</v>
      </c>
      <c r="E9369" s="11" t="s">
        <v>4994</v>
      </c>
      <c r="F9369" s="11" t="s">
        <v>12</v>
      </c>
      <c r="G9369" s="131" t="s">
        <v>52</v>
      </c>
      <c r="H9369" s="131"/>
      <c r="J9369" s="7">
        <v>5523105</v>
      </c>
    </row>
    <row r="9370" spans="1:10" ht="20.100000000000001" customHeight="1" x14ac:dyDescent="0.25">
      <c r="A9370" s="5" t="s">
        <v>1584</v>
      </c>
      <c r="C9370" s="11" t="s">
        <v>9</v>
      </c>
      <c r="D9370" s="11" t="s">
        <v>11</v>
      </c>
      <c r="E9370" s="11" t="s">
        <v>4994</v>
      </c>
      <c r="F9370" s="11" t="s">
        <v>12</v>
      </c>
      <c r="G9370" s="131" t="s">
        <v>1585</v>
      </c>
      <c r="H9370" s="131"/>
      <c r="J9370" s="7">
        <v>65833503</v>
      </c>
    </row>
    <row r="9371" spans="1:10" ht="20.100000000000001" customHeight="1" x14ac:dyDescent="0.25">
      <c r="A9371" s="5" t="s">
        <v>1587</v>
      </c>
      <c r="C9371" s="11" t="s">
        <v>9</v>
      </c>
      <c r="D9371" s="11" t="s">
        <v>11</v>
      </c>
      <c r="E9371" s="11" t="s">
        <v>4994</v>
      </c>
      <c r="F9371" s="11" t="s">
        <v>12</v>
      </c>
      <c r="G9371" s="131" t="s">
        <v>1588</v>
      </c>
      <c r="H9371" s="131"/>
      <c r="J9371" s="7">
        <v>3934222</v>
      </c>
    </row>
    <row r="9372" spans="1:10" ht="20.100000000000001" customHeight="1" x14ac:dyDescent="0.25">
      <c r="A9372" s="5" t="s">
        <v>1590</v>
      </c>
      <c r="C9372" s="11" t="s">
        <v>9</v>
      </c>
      <c r="D9372" s="11" t="s">
        <v>11</v>
      </c>
      <c r="E9372" s="11" t="s">
        <v>4994</v>
      </c>
      <c r="F9372" s="11" t="s">
        <v>12</v>
      </c>
      <c r="G9372" s="131" t="s">
        <v>1591</v>
      </c>
      <c r="H9372" s="131"/>
      <c r="J9372" s="7">
        <v>3951463</v>
      </c>
    </row>
    <row r="9373" spans="1:10" ht="20.100000000000001" customHeight="1" x14ac:dyDescent="0.25">
      <c r="A9373" s="5" t="s">
        <v>1593</v>
      </c>
      <c r="C9373" s="11" t="s">
        <v>9</v>
      </c>
      <c r="D9373" s="11" t="s">
        <v>11</v>
      </c>
      <c r="E9373" s="11" t="s">
        <v>4994</v>
      </c>
      <c r="F9373" s="11" t="s">
        <v>12</v>
      </c>
      <c r="G9373" s="131" t="s">
        <v>1594</v>
      </c>
      <c r="H9373" s="131"/>
      <c r="J9373" s="7">
        <v>7963942</v>
      </c>
    </row>
    <row r="9374" spans="1:10" ht="20.100000000000001" customHeight="1" x14ac:dyDescent="0.25">
      <c r="A9374" s="6" t="s">
        <v>1714</v>
      </c>
      <c r="B9374" s="6" t="s">
        <v>1715</v>
      </c>
      <c r="J9374" s="10">
        <v>554313738</v>
      </c>
    </row>
    <row r="9375" spans="1:10" ht="20.100000000000001" customHeight="1" x14ac:dyDescent="0.25">
      <c r="A9375" s="6" t="s">
        <v>1716</v>
      </c>
      <c r="B9375" s="6" t="s">
        <v>1717</v>
      </c>
      <c r="J9375" s="9">
        <v>554313738</v>
      </c>
    </row>
    <row r="9376" spans="1:10" ht="20.100000000000001" customHeight="1" x14ac:dyDescent="0.25">
      <c r="A9376" s="5" t="s">
        <v>1718</v>
      </c>
      <c r="C9376" s="11" t="s">
        <v>16</v>
      </c>
      <c r="D9376" s="11" t="s">
        <v>53</v>
      </c>
      <c r="E9376" s="11" t="s">
        <v>4994</v>
      </c>
      <c r="F9376" s="11" t="s">
        <v>12</v>
      </c>
      <c r="G9376" s="131" t="s">
        <v>1719</v>
      </c>
      <c r="H9376" s="131"/>
      <c r="J9376" s="7">
        <v>5568553</v>
      </c>
    </row>
    <row r="9377" spans="1:10" ht="20.100000000000001" customHeight="1" x14ac:dyDescent="0.25">
      <c r="A9377" s="5" t="s">
        <v>1720</v>
      </c>
      <c r="C9377" s="11" t="s">
        <v>16</v>
      </c>
      <c r="D9377" s="11" t="s">
        <v>53</v>
      </c>
      <c r="E9377" s="11" t="s">
        <v>4994</v>
      </c>
      <c r="F9377" s="11" t="s">
        <v>12</v>
      </c>
      <c r="G9377" s="131" t="s">
        <v>54</v>
      </c>
      <c r="H9377" s="131"/>
      <c r="J9377" s="7">
        <v>1469712</v>
      </c>
    </row>
    <row r="9378" spans="1:10" ht="20.100000000000001" customHeight="1" x14ac:dyDescent="0.25">
      <c r="A9378" s="5" t="s">
        <v>1721</v>
      </c>
      <c r="C9378" s="11" t="s">
        <v>16</v>
      </c>
      <c r="D9378" s="11" t="s">
        <v>53</v>
      </c>
      <c r="E9378" s="11" t="s">
        <v>4994</v>
      </c>
      <c r="F9378" s="11" t="s">
        <v>12</v>
      </c>
      <c r="G9378" s="131" t="s">
        <v>1722</v>
      </c>
      <c r="H9378" s="131"/>
      <c r="J9378" s="7">
        <v>105393193</v>
      </c>
    </row>
    <row r="9379" spans="1:10" ht="20.100000000000001" customHeight="1" x14ac:dyDescent="0.25">
      <c r="A9379" s="5" t="s">
        <v>1723</v>
      </c>
      <c r="C9379" s="11" t="s">
        <v>16</v>
      </c>
      <c r="D9379" s="11" t="s">
        <v>53</v>
      </c>
      <c r="E9379" s="11" t="s">
        <v>4994</v>
      </c>
      <c r="F9379" s="11" t="s">
        <v>12</v>
      </c>
      <c r="G9379" s="131" t="s">
        <v>55</v>
      </c>
      <c r="H9379" s="131"/>
      <c r="J9379" s="7">
        <v>234309993</v>
      </c>
    </row>
    <row r="9380" spans="1:10" ht="20.100000000000001" customHeight="1" x14ac:dyDescent="0.25">
      <c r="A9380" s="5" t="s">
        <v>1724</v>
      </c>
      <c r="C9380" s="11" t="s">
        <v>16</v>
      </c>
      <c r="D9380" s="11" t="s">
        <v>53</v>
      </c>
      <c r="E9380" s="11" t="s">
        <v>4994</v>
      </c>
      <c r="F9380" s="11" t="s">
        <v>12</v>
      </c>
      <c r="G9380" s="131" t="s">
        <v>7146</v>
      </c>
      <c r="H9380" s="131"/>
      <c r="J9380" s="7">
        <v>165833245</v>
      </c>
    </row>
    <row r="9381" spans="1:10" ht="20.100000000000001" customHeight="1" x14ac:dyDescent="0.25">
      <c r="A9381" s="5" t="s">
        <v>1729</v>
      </c>
      <c r="C9381" s="11" t="s">
        <v>16</v>
      </c>
      <c r="D9381" s="11" t="s">
        <v>53</v>
      </c>
      <c r="E9381" s="11" t="s">
        <v>4994</v>
      </c>
      <c r="F9381" s="11" t="s">
        <v>12</v>
      </c>
      <c r="G9381" s="131" t="s">
        <v>7147</v>
      </c>
      <c r="H9381" s="131"/>
      <c r="J9381" s="7">
        <v>41739042</v>
      </c>
    </row>
    <row r="9382" spans="1:10" ht="20.100000000000001" customHeight="1" x14ac:dyDescent="0.25">
      <c r="A9382" s="6" t="s">
        <v>1759</v>
      </c>
      <c r="B9382" s="6" t="s">
        <v>1760</v>
      </c>
      <c r="J9382" s="10">
        <v>293145903</v>
      </c>
    </row>
    <row r="9383" spans="1:10" ht="20.100000000000001" customHeight="1" x14ac:dyDescent="0.25">
      <c r="A9383" s="6" t="s">
        <v>1761</v>
      </c>
      <c r="B9383" s="6" t="s">
        <v>1762</v>
      </c>
      <c r="J9383" s="12">
        <v>158909967</v>
      </c>
    </row>
    <row r="9384" spans="1:10" ht="20.100000000000001" customHeight="1" x14ac:dyDescent="0.25">
      <c r="A9384" s="6" t="s">
        <v>1767</v>
      </c>
      <c r="B9384" s="6" t="s">
        <v>7149</v>
      </c>
      <c r="J9384" s="9">
        <v>158909967</v>
      </c>
    </row>
    <row r="9385" spans="1:10" ht="20.100000000000001" customHeight="1" x14ac:dyDescent="0.25">
      <c r="A9385" s="5" t="s">
        <v>1767</v>
      </c>
      <c r="C9385" s="11" t="s">
        <v>9</v>
      </c>
      <c r="D9385" s="11" t="s">
        <v>41</v>
      </c>
      <c r="E9385" s="11" t="s">
        <v>4994</v>
      </c>
      <c r="F9385" s="11" t="s">
        <v>1881</v>
      </c>
      <c r="G9385" s="131" t="s">
        <v>21</v>
      </c>
      <c r="H9385" s="131"/>
      <c r="J9385" s="7">
        <v>20151102</v>
      </c>
    </row>
    <row r="9386" spans="1:10" ht="60" customHeight="1" x14ac:dyDescent="0.25">
      <c r="G9386" s="131" t="s">
        <v>4802</v>
      </c>
      <c r="H9386" s="131"/>
    </row>
    <row r="9387" spans="1:10" ht="20.100000000000001" customHeight="1" x14ac:dyDescent="0.25">
      <c r="G9387" s="131" t="s">
        <v>2101</v>
      </c>
      <c r="H9387" s="131"/>
    </row>
    <row r="9388" spans="1:10" ht="20.100000000000001" customHeight="1" x14ac:dyDescent="0.25">
      <c r="A9388" s="5" t="s">
        <v>1767</v>
      </c>
      <c r="C9388" s="11" t="s">
        <v>9</v>
      </c>
      <c r="D9388" s="11" t="s">
        <v>41</v>
      </c>
      <c r="E9388" s="11" t="s">
        <v>4994</v>
      </c>
      <c r="F9388" s="11" t="s">
        <v>1278</v>
      </c>
      <c r="G9388" s="131" t="s">
        <v>21</v>
      </c>
      <c r="H9388" s="131"/>
      <c r="J9388" s="7">
        <v>57174304</v>
      </c>
    </row>
    <row r="9389" spans="1:10" ht="60" customHeight="1" x14ac:dyDescent="0.25">
      <c r="G9389" s="131" t="s">
        <v>4803</v>
      </c>
      <c r="H9389" s="131"/>
    </row>
    <row r="9390" spans="1:10" ht="20.100000000000001" customHeight="1" x14ac:dyDescent="0.25">
      <c r="G9390" s="131" t="s">
        <v>2101</v>
      </c>
      <c r="H9390" s="131"/>
    </row>
    <row r="9391" spans="1:10" ht="30" customHeight="1" x14ac:dyDescent="0.25">
      <c r="A9391" s="5" t="s">
        <v>1767</v>
      </c>
      <c r="C9391" s="11" t="s">
        <v>9</v>
      </c>
      <c r="D9391" s="11" t="s">
        <v>41</v>
      </c>
      <c r="E9391" s="11" t="s">
        <v>4994</v>
      </c>
      <c r="F9391" s="11" t="s">
        <v>1318</v>
      </c>
      <c r="G9391" s="131" t="s">
        <v>724</v>
      </c>
      <c r="H9391" s="131"/>
      <c r="J9391" s="7">
        <v>81584561</v>
      </c>
    </row>
    <row r="9392" spans="1:10" ht="30" customHeight="1" x14ac:dyDescent="0.25">
      <c r="G9392" s="131" t="s">
        <v>5532</v>
      </c>
      <c r="H9392" s="131"/>
    </row>
    <row r="9393" spans="1:10" ht="20.100000000000001" customHeight="1" x14ac:dyDescent="0.25">
      <c r="G9393" s="131" t="s">
        <v>4996</v>
      </c>
      <c r="H9393" s="131"/>
    </row>
    <row r="9394" spans="1:10" ht="20.100000000000001" customHeight="1" x14ac:dyDescent="0.25">
      <c r="A9394" s="6" t="s">
        <v>1784</v>
      </c>
      <c r="B9394" s="6" t="s">
        <v>1785</v>
      </c>
      <c r="J9394" s="8">
        <v>134235936</v>
      </c>
    </row>
    <row r="9395" spans="1:10" ht="20.100000000000001" customHeight="1" x14ac:dyDescent="0.25">
      <c r="A9395" s="5" t="s">
        <v>1792</v>
      </c>
      <c r="C9395" s="11" t="s">
        <v>9</v>
      </c>
      <c r="D9395" s="11" t="s">
        <v>59</v>
      </c>
      <c r="E9395" s="11" t="s">
        <v>4994</v>
      </c>
      <c r="F9395" s="11" t="s">
        <v>12</v>
      </c>
      <c r="G9395" s="131" t="s">
        <v>7156</v>
      </c>
      <c r="H9395" s="131"/>
      <c r="J9395" s="7">
        <v>134235936</v>
      </c>
    </row>
    <row r="9396" spans="1:10" ht="30" customHeight="1" x14ac:dyDescent="0.25">
      <c r="G9396" s="131" t="s">
        <v>4371</v>
      </c>
      <c r="H9396" s="131"/>
    </row>
    <row r="9399" spans="1:10" x14ac:dyDescent="0.25">
      <c r="A9399" s="117" t="s">
        <v>5028</v>
      </c>
      <c r="B9399" s="88"/>
      <c r="C9399" s="88"/>
      <c r="D9399" s="88"/>
      <c r="E9399" s="88"/>
      <c r="F9399" s="88"/>
      <c r="G9399" s="88"/>
      <c r="H9399" s="88"/>
    </row>
    <row r="9401" spans="1:10" x14ac:dyDescent="0.25">
      <c r="A9401" s="132" t="s">
        <v>2092</v>
      </c>
      <c r="B9401" s="132"/>
      <c r="C9401" s="132"/>
      <c r="D9401" s="132"/>
      <c r="E9401" s="132"/>
      <c r="F9401" s="132"/>
      <c r="G9401" s="132"/>
      <c r="H9401" s="132"/>
      <c r="I9401" s="132"/>
      <c r="J9401" s="132"/>
    </row>
    <row r="9403" spans="1:10" x14ac:dyDescent="0.25">
      <c r="D9403" s="6" t="s">
        <v>2140</v>
      </c>
      <c r="E9403" s="6" t="s">
        <v>2100</v>
      </c>
    </row>
    <row r="9404" spans="1:10" ht="15.75" thickBot="1" x14ac:dyDescent="0.3">
      <c r="F9404" s="6" t="s">
        <v>2103</v>
      </c>
      <c r="J9404" s="14">
        <v>262770365016</v>
      </c>
    </row>
    <row r="9405" spans="1:10" x14ac:dyDescent="0.25">
      <c r="D9405" s="5" t="s">
        <v>9</v>
      </c>
      <c r="E9405" s="5" t="s">
        <v>2139</v>
      </c>
      <c r="J9405" s="7">
        <v>257057477172</v>
      </c>
    </row>
    <row r="9406" spans="1:10" x14ac:dyDescent="0.25">
      <c r="D9406" s="5" t="s">
        <v>16</v>
      </c>
      <c r="E9406" s="5" t="s">
        <v>2145</v>
      </c>
      <c r="J9406" s="7">
        <v>5712887844</v>
      </c>
    </row>
    <row r="9409" spans="1:10" x14ac:dyDescent="0.25">
      <c r="A9409" s="132" t="s">
        <v>2091</v>
      </c>
      <c r="B9409" s="132"/>
      <c r="C9409" s="132"/>
      <c r="D9409" s="132"/>
      <c r="E9409" s="132"/>
      <c r="F9409" s="132"/>
      <c r="G9409" s="132"/>
      <c r="H9409" s="132"/>
      <c r="I9409" s="132"/>
      <c r="J9409" s="132"/>
    </row>
    <row r="9410" spans="1:10" x14ac:dyDescent="0.25">
      <c r="A9410" s="86" t="s">
        <v>2097</v>
      </c>
      <c r="C9410" s="86" t="s">
        <v>2098</v>
      </c>
      <c r="D9410" s="86" t="s">
        <v>3</v>
      </c>
      <c r="E9410" s="86" t="s">
        <v>2099</v>
      </c>
      <c r="F9410" s="86" t="s">
        <v>1880</v>
      </c>
      <c r="G9410" s="6" t="s">
        <v>2100</v>
      </c>
      <c r="J9410" s="86" t="s">
        <v>8713</v>
      </c>
    </row>
    <row r="9412" spans="1:10" ht="15.75" thickBot="1" x14ac:dyDescent="0.3">
      <c r="G9412" s="13" t="s">
        <v>2103</v>
      </c>
      <c r="J9412" s="14">
        <v>262770365016</v>
      </c>
    </row>
    <row r="9413" spans="1:10" ht="20.100000000000001" customHeight="1" x14ac:dyDescent="0.25">
      <c r="A9413" s="6" t="s">
        <v>1232</v>
      </c>
      <c r="B9413" s="6" t="s">
        <v>1233</v>
      </c>
      <c r="J9413" s="10">
        <v>916499588</v>
      </c>
    </row>
    <row r="9414" spans="1:10" ht="20.100000000000001" customHeight="1" x14ac:dyDescent="0.25">
      <c r="A9414" s="6" t="s">
        <v>9</v>
      </c>
      <c r="B9414" s="6" t="s">
        <v>1237</v>
      </c>
      <c r="J9414" s="9">
        <v>359023313</v>
      </c>
    </row>
    <row r="9415" spans="1:10" ht="20.100000000000001" customHeight="1" x14ac:dyDescent="0.25">
      <c r="A9415" s="5" t="s">
        <v>1240</v>
      </c>
      <c r="C9415" s="11" t="s">
        <v>9</v>
      </c>
      <c r="D9415" s="11" t="s">
        <v>10</v>
      </c>
      <c r="E9415" s="11" t="s">
        <v>5029</v>
      </c>
      <c r="F9415" s="11" t="s">
        <v>12</v>
      </c>
      <c r="G9415" s="131" t="s">
        <v>7116</v>
      </c>
      <c r="H9415" s="131"/>
      <c r="J9415" s="7">
        <v>351451131</v>
      </c>
    </row>
    <row r="9416" spans="1:10" ht="20.100000000000001" customHeight="1" x14ac:dyDescent="0.25">
      <c r="A9416" s="5" t="s">
        <v>1254</v>
      </c>
      <c r="C9416" s="11" t="s">
        <v>9</v>
      </c>
      <c r="D9416" s="11" t="s">
        <v>10</v>
      </c>
      <c r="E9416" s="11" t="s">
        <v>5029</v>
      </c>
      <c r="F9416" s="11" t="s">
        <v>12</v>
      </c>
      <c r="G9416" s="131" t="s">
        <v>7117</v>
      </c>
      <c r="H9416" s="131"/>
      <c r="J9416" s="7">
        <v>7572182</v>
      </c>
    </row>
    <row r="9417" spans="1:10" ht="20.100000000000001" customHeight="1" x14ac:dyDescent="0.25">
      <c r="A9417" s="6" t="s">
        <v>1257</v>
      </c>
      <c r="B9417" s="6" t="s">
        <v>1258</v>
      </c>
      <c r="J9417" s="8">
        <v>16082510</v>
      </c>
    </row>
    <row r="9418" spans="1:10" ht="20.100000000000001" customHeight="1" x14ac:dyDescent="0.25">
      <c r="A9418" s="5" t="s">
        <v>1261</v>
      </c>
      <c r="C9418" s="11" t="s">
        <v>9</v>
      </c>
      <c r="D9418" s="11" t="s">
        <v>10</v>
      </c>
      <c r="E9418" s="11" t="s">
        <v>5029</v>
      </c>
      <c r="F9418" s="11" t="s">
        <v>12</v>
      </c>
      <c r="G9418" s="131" t="s">
        <v>13</v>
      </c>
      <c r="H9418" s="131"/>
      <c r="J9418" s="7">
        <v>16082510</v>
      </c>
    </row>
    <row r="9419" spans="1:10" ht="20.100000000000001" customHeight="1" x14ac:dyDescent="0.25">
      <c r="A9419" s="6" t="s">
        <v>1279</v>
      </c>
      <c r="B9419" s="6" t="s">
        <v>1280</v>
      </c>
      <c r="J9419" s="8">
        <v>396521909</v>
      </c>
    </row>
    <row r="9420" spans="1:10" ht="20.100000000000001" customHeight="1" x14ac:dyDescent="0.25">
      <c r="A9420" s="5" t="s">
        <v>1282</v>
      </c>
      <c r="C9420" s="11" t="s">
        <v>9</v>
      </c>
      <c r="D9420" s="11" t="s">
        <v>10</v>
      </c>
      <c r="E9420" s="11" t="s">
        <v>5029</v>
      </c>
      <c r="F9420" s="11" t="s">
        <v>12</v>
      </c>
      <c r="G9420" s="131" t="s">
        <v>1283</v>
      </c>
      <c r="H9420" s="131"/>
      <c r="J9420" s="7">
        <v>99848733</v>
      </c>
    </row>
    <row r="9421" spans="1:10" ht="20.100000000000001" customHeight="1" x14ac:dyDescent="0.25">
      <c r="A9421" s="5" t="s">
        <v>1286</v>
      </c>
      <c r="C9421" s="11" t="s">
        <v>9</v>
      </c>
      <c r="D9421" s="11" t="s">
        <v>10</v>
      </c>
      <c r="E9421" s="11" t="s">
        <v>5029</v>
      </c>
      <c r="F9421" s="11" t="s">
        <v>12</v>
      </c>
      <c r="G9421" s="131" t="s">
        <v>1287</v>
      </c>
      <c r="H9421" s="131"/>
      <c r="J9421" s="7">
        <v>146219340</v>
      </c>
    </row>
    <row r="9422" spans="1:10" ht="20.100000000000001" customHeight="1" x14ac:dyDescent="0.25">
      <c r="A9422" s="5" t="s">
        <v>1290</v>
      </c>
      <c r="C9422" s="11" t="s">
        <v>16</v>
      </c>
      <c r="D9422" s="11" t="s">
        <v>10</v>
      </c>
      <c r="E9422" s="11" t="s">
        <v>5029</v>
      </c>
      <c r="F9422" s="11" t="s">
        <v>12</v>
      </c>
      <c r="G9422" s="131" t="s">
        <v>17</v>
      </c>
      <c r="H9422" s="131"/>
      <c r="J9422" s="7">
        <v>59101555</v>
      </c>
    </row>
    <row r="9423" spans="1:10" ht="20.100000000000001" customHeight="1" x14ac:dyDescent="0.25">
      <c r="A9423" s="5" t="s">
        <v>1293</v>
      </c>
      <c r="C9423" s="11" t="s">
        <v>9</v>
      </c>
      <c r="D9423" s="11" t="s">
        <v>10</v>
      </c>
      <c r="E9423" s="11" t="s">
        <v>5029</v>
      </c>
      <c r="F9423" s="11" t="s">
        <v>12</v>
      </c>
      <c r="G9423" s="131" t="s">
        <v>18</v>
      </c>
      <c r="H9423" s="131"/>
      <c r="J9423" s="7">
        <v>53886625</v>
      </c>
    </row>
    <row r="9424" spans="1:10" ht="20.100000000000001" customHeight="1" x14ac:dyDescent="0.25">
      <c r="A9424" s="5" t="s">
        <v>1296</v>
      </c>
      <c r="C9424" s="11" t="s">
        <v>9</v>
      </c>
      <c r="D9424" s="11" t="s">
        <v>10</v>
      </c>
      <c r="E9424" s="11" t="s">
        <v>5029</v>
      </c>
      <c r="F9424" s="11" t="s">
        <v>12</v>
      </c>
      <c r="G9424" s="131" t="s">
        <v>19</v>
      </c>
      <c r="H9424" s="131"/>
      <c r="J9424" s="7">
        <v>37465656</v>
      </c>
    </row>
    <row r="9425" spans="1:10" ht="20.100000000000001" customHeight="1" x14ac:dyDescent="0.25">
      <c r="A9425" s="6" t="s">
        <v>1299</v>
      </c>
      <c r="B9425" s="6" t="s">
        <v>1300</v>
      </c>
      <c r="J9425" s="10">
        <v>72488102</v>
      </c>
    </row>
    <row r="9426" spans="1:10" ht="20.100000000000001" customHeight="1" x14ac:dyDescent="0.25">
      <c r="A9426" s="6" t="s">
        <v>1303</v>
      </c>
      <c r="B9426" s="6" t="s">
        <v>7118</v>
      </c>
      <c r="J9426" s="9">
        <v>68942009</v>
      </c>
    </row>
    <row r="9427" spans="1:10" ht="20.100000000000001" customHeight="1" x14ac:dyDescent="0.25">
      <c r="A9427" s="5" t="s">
        <v>1303</v>
      </c>
      <c r="C9427" s="11" t="s">
        <v>9</v>
      </c>
      <c r="D9427" s="11" t="s">
        <v>20</v>
      </c>
      <c r="E9427" s="11" t="s">
        <v>5029</v>
      </c>
      <c r="F9427" s="11" t="s">
        <v>1881</v>
      </c>
      <c r="G9427" s="131" t="s">
        <v>21</v>
      </c>
      <c r="H9427" s="131"/>
      <c r="J9427" s="7">
        <v>68942009</v>
      </c>
    </row>
    <row r="9428" spans="1:10" ht="60" customHeight="1" x14ac:dyDescent="0.25">
      <c r="G9428" s="131" t="s">
        <v>4797</v>
      </c>
      <c r="H9428" s="131"/>
    </row>
    <row r="9429" spans="1:10" ht="20.100000000000001" customHeight="1" x14ac:dyDescent="0.25">
      <c r="G9429" s="131" t="s">
        <v>2101</v>
      </c>
      <c r="H9429" s="131"/>
    </row>
    <row r="9430" spans="1:10" ht="20.100000000000001" customHeight="1" x14ac:dyDescent="0.25">
      <c r="A9430" s="6" t="s">
        <v>1316</v>
      </c>
      <c r="B9430" s="6" t="s">
        <v>7122</v>
      </c>
      <c r="J9430" s="8">
        <v>3546093</v>
      </c>
    </row>
    <row r="9431" spans="1:10" ht="20.100000000000001" customHeight="1" x14ac:dyDescent="0.25">
      <c r="A9431" s="5" t="s">
        <v>1316</v>
      </c>
      <c r="C9431" s="11" t="s">
        <v>9</v>
      </c>
      <c r="D9431" s="11" t="s">
        <v>20</v>
      </c>
      <c r="E9431" s="11" t="s">
        <v>5029</v>
      </c>
      <c r="F9431" s="11" t="s">
        <v>1881</v>
      </c>
      <c r="G9431" s="131" t="s">
        <v>23</v>
      </c>
      <c r="H9431" s="131"/>
      <c r="J9431" s="7">
        <v>3546093</v>
      </c>
    </row>
    <row r="9432" spans="1:10" ht="30" customHeight="1" x14ac:dyDescent="0.25">
      <c r="G9432" s="131" t="s">
        <v>4798</v>
      </c>
      <c r="H9432" s="131"/>
    </row>
    <row r="9433" spans="1:10" ht="20.100000000000001" customHeight="1" x14ac:dyDescent="0.25">
      <c r="G9433" s="131" t="s">
        <v>2102</v>
      </c>
      <c r="H9433" s="131"/>
    </row>
    <row r="9434" spans="1:10" ht="20.100000000000001" customHeight="1" x14ac:dyDescent="0.25">
      <c r="A9434" s="6" t="s">
        <v>1319</v>
      </c>
      <c r="B9434" s="6" t="s">
        <v>1320</v>
      </c>
      <c r="J9434" s="10">
        <v>72383754</v>
      </c>
    </row>
    <row r="9435" spans="1:10" ht="20.100000000000001" customHeight="1" x14ac:dyDescent="0.25">
      <c r="A9435" s="6" t="s">
        <v>1322</v>
      </c>
      <c r="B9435" s="6" t="s">
        <v>7123</v>
      </c>
      <c r="J9435" s="9">
        <v>12658967</v>
      </c>
    </row>
    <row r="9436" spans="1:10" ht="20.100000000000001" customHeight="1" x14ac:dyDescent="0.25">
      <c r="A9436" s="5" t="s">
        <v>1322</v>
      </c>
      <c r="C9436" s="11" t="s">
        <v>9</v>
      </c>
      <c r="D9436" s="11" t="s">
        <v>20</v>
      </c>
      <c r="E9436" s="11" t="s">
        <v>5029</v>
      </c>
      <c r="F9436" s="11" t="s">
        <v>1881</v>
      </c>
      <c r="G9436" s="131" t="s">
        <v>21</v>
      </c>
      <c r="H9436" s="131"/>
      <c r="J9436" s="7">
        <v>12658967</v>
      </c>
    </row>
    <row r="9437" spans="1:10" ht="60" customHeight="1" x14ac:dyDescent="0.25">
      <c r="G9437" s="131" t="s">
        <v>4799</v>
      </c>
      <c r="H9437" s="131"/>
    </row>
    <row r="9438" spans="1:10" ht="20.100000000000001" customHeight="1" x14ac:dyDescent="0.25">
      <c r="G9438" s="131" t="s">
        <v>2101</v>
      </c>
      <c r="H9438" s="131"/>
    </row>
    <row r="9439" spans="1:10" ht="20.100000000000001" customHeight="1" x14ac:dyDescent="0.25">
      <c r="A9439" s="6" t="s">
        <v>1324</v>
      </c>
      <c r="B9439" s="6" t="s">
        <v>7124</v>
      </c>
      <c r="J9439" s="8">
        <v>10638280</v>
      </c>
    </row>
    <row r="9440" spans="1:10" ht="20.100000000000001" customHeight="1" x14ac:dyDescent="0.25">
      <c r="A9440" s="5" t="s">
        <v>1324</v>
      </c>
      <c r="C9440" s="11" t="s">
        <v>9</v>
      </c>
      <c r="D9440" s="11" t="s">
        <v>20</v>
      </c>
      <c r="E9440" s="11" t="s">
        <v>5029</v>
      </c>
      <c r="F9440" s="11" t="s">
        <v>1881</v>
      </c>
      <c r="G9440" s="131" t="s">
        <v>21</v>
      </c>
      <c r="H9440" s="131"/>
      <c r="J9440" s="7">
        <v>10638280</v>
      </c>
    </row>
    <row r="9441" spans="1:10" ht="45" customHeight="1" x14ac:dyDescent="0.25">
      <c r="G9441" s="131" t="s">
        <v>4800</v>
      </c>
      <c r="H9441" s="131"/>
    </row>
    <row r="9442" spans="1:10" ht="20.100000000000001" customHeight="1" x14ac:dyDescent="0.25">
      <c r="G9442" s="131" t="s">
        <v>2101</v>
      </c>
      <c r="H9442" s="131"/>
    </row>
    <row r="9443" spans="1:10" ht="20.100000000000001" customHeight="1" x14ac:dyDescent="0.25">
      <c r="A9443" s="6" t="s">
        <v>1326</v>
      </c>
      <c r="B9443" s="6" t="s">
        <v>7125</v>
      </c>
      <c r="J9443" s="8">
        <v>21276560</v>
      </c>
    </row>
    <row r="9444" spans="1:10" ht="20.100000000000001" customHeight="1" x14ac:dyDescent="0.25">
      <c r="A9444" s="5" t="s">
        <v>1326</v>
      </c>
      <c r="C9444" s="11" t="s">
        <v>9</v>
      </c>
      <c r="D9444" s="11" t="s">
        <v>20</v>
      </c>
      <c r="E9444" s="11" t="s">
        <v>5029</v>
      </c>
      <c r="F9444" s="11" t="s">
        <v>1881</v>
      </c>
      <c r="G9444" s="131" t="s">
        <v>21</v>
      </c>
      <c r="H9444" s="131"/>
      <c r="J9444" s="7">
        <v>21276560</v>
      </c>
    </row>
    <row r="9445" spans="1:10" ht="45" customHeight="1" x14ac:dyDescent="0.25">
      <c r="G9445" s="131" t="s">
        <v>4801</v>
      </c>
      <c r="H9445" s="131"/>
    </row>
    <row r="9446" spans="1:10" ht="20.100000000000001" customHeight="1" x14ac:dyDescent="0.25">
      <c r="G9446" s="131" t="s">
        <v>2101</v>
      </c>
      <c r="H9446" s="131"/>
    </row>
    <row r="9447" spans="1:10" ht="20.100000000000001" customHeight="1" x14ac:dyDescent="0.25">
      <c r="A9447" s="6" t="s">
        <v>1328</v>
      </c>
      <c r="B9447" s="6" t="s">
        <v>1329</v>
      </c>
      <c r="J9447" s="8">
        <v>27809947</v>
      </c>
    </row>
    <row r="9448" spans="1:10" ht="30" customHeight="1" x14ac:dyDescent="0.25">
      <c r="A9448" s="5" t="s">
        <v>1328</v>
      </c>
      <c r="C9448" s="11" t="s">
        <v>9</v>
      </c>
      <c r="D9448" s="11" t="s">
        <v>20</v>
      </c>
      <c r="E9448" s="11" t="s">
        <v>5029</v>
      </c>
      <c r="F9448" s="11" t="s">
        <v>1881</v>
      </c>
      <c r="G9448" s="131" t="s">
        <v>724</v>
      </c>
      <c r="H9448" s="131"/>
      <c r="J9448" s="7">
        <v>27809947</v>
      </c>
    </row>
    <row r="9449" spans="1:10" ht="30" customHeight="1" x14ac:dyDescent="0.25">
      <c r="G9449" s="131" t="s">
        <v>4995</v>
      </c>
      <c r="H9449" s="131"/>
    </row>
    <row r="9450" spans="1:10" ht="20.100000000000001" customHeight="1" x14ac:dyDescent="0.25">
      <c r="G9450" s="131" t="s">
        <v>4996</v>
      </c>
      <c r="H9450" s="131"/>
    </row>
    <row r="9451" spans="1:10" ht="20.100000000000001" customHeight="1" x14ac:dyDescent="0.25">
      <c r="A9451" s="6" t="s">
        <v>1344</v>
      </c>
      <c r="B9451" s="6" t="s">
        <v>1345</v>
      </c>
      <c r="J9451" s="10">
        <v>7629674854</v>
      </c>
    </row>
    <row r="9452" spans="1:10" ht="20.100000000000001" customHeight="1" x14ac:dyDescent="0.25">
      <c r="A9452" s="6" t="s">
        <v>1249</v>
      </c>
      <c r="B9452" s="6" t="s">
        <v>1373</v>
      </c>
      <c r="J9452" s="9">
        <v>231154000</v>
      </c>
    </row>
    <row r="9453" spans="1:10" ht="20.100000000000001" customHeight="1" x14ac:dyDescent="0.25">
      <c r="A9453" s="5" t="s">
        <v>1380</v>
      </c>
      <c r="C9453" s="11" t="s">
        <v>9</v>
      </c>
      <c r="D9453" s="11" t="s">
        <v>11</v>
      </c>
      <c r="E9453" s="11" t="s">
        <v>5029</v>
      </c>
      <c r="F9453" s="11" t="s">
        <v>12</v>
      </c>
      <c r="G9453" s="131" t="s">
        <v>1381</v>
      </c>
      <c r="H9453" s="131"/>
      <c r="J9453" s="7">
        <v>231154000</v>
      </c>
    </row>
    <row r="9454" spans="1:10" ht="20.100000000000001" customHeight="1" x14ac:dyDescent="0.25">
      <c r="A9454" s="6" t="s">
        <v>1393</v>
      </c>
      <c r="B9454" s="6" t="s">
        <v>1394</v>
      </c>
      <c r="J9454" s="8">
        <v>1400000000</v>
      </c>
    </row>
    <row r="9455" spans="1:10" ht="20.100000000000001" customHeight="1" x14ac:dyDescent="0.25">
      <c r="A9455" s="5" t="s">
        <v>1402</v>
      </c>
      <c r="C9455" s="11" t="s">
        <v>9</v>
      </c>
      <c r="D9455" s="11" t="s">
        <v>11</v>
      </c>
      <c r="E9455" s="11" t="s">
        <v>5029</v>
      </c>
      <c r="F9455" s="11" t="s">
        <v>12</v>
      </c>
      <c r="G9455" s="131" t="s">
        <v>1403</v>
      </c>
      <c r="H9455" s="131"/>
      <c r="J9455" s="7">
        <v>100000000</v>
      </c>
    </row>
    <row r="9456" spans="1:10" ht="30" customHeight="1" x14ac:dyDescent="0.25">
      <c r="G9456" s="131" t="s">
        <v>6108</v>
      </c>
      <c r="H9456" s="131"/>
    </row>
    <row r="9457" spans="1:10" ht="20.100000000000001" customHeight="1" x14ac:dyDescent="0.25">
      <c r="A9457" s="5" t="s">
        <v>1413</v>
      </c>
      <c r="C9457" s="11" t="s">
        <v>9</v>
      </c>
      <c r="D9457" s="11" t="s">
        <v>11</v>
      </c>
      <c r="E9457" s="11" t="s">
        <v>5029</v>
      </c>
      <c r="F9457" s="11" t="s">
        <v>12</v>
      </c>
      <c r="G9457" s="131" t="s">
        <v>1414</v>
      </c>
      <c r="H9457" s="131"/>
      <c r="J9457" s="7">
        <v>1300000000</v>
      </c>
    </row>
    <row r="9458" spans="1:10" ht="30" customHeight="1" x14ac:dyDescent="0.25">
      <c r="G9458" s="131" t="s">
        <v>4634</v>
      </c>
      <c r="H9458" s="131"/>
    </row>
    <row r="9459" spans="1:10" ht="20.100000000000001" customHeight="1" x14ac:dyDescent="0.25">
      <c r="A9459" s="6" t="s">
        <v>1416</v>
      </c>
      <c r="B9459" s="6" t="s">
        <v>1417</v>
      </c>
      <c r="J9459" s="8">
        <v>5843520854</v>
      </c>
    </row>
    <row r="9460" spans="1:10" ht="20.100000000000001" customHeight="1" x14ac:dyDescent="0.25">
      <c r="A9460" s="5" t="s">
        <v>1419</v>
      </c>
      <c r="C9460" s="11" t="s">
        <v>9</v>
      </c>
      <c r="D9460" s="11" t="s">
        <v>11</v>
      </c>
      <c r="E9460" s="11" t="s">
        <v>5029</v>
      </c>
      <c r="F9460" s="11" t="s">
        <v>12</v>
      </c>
      <c r="G9460" s="131" t="s">
        <v>1420</v>
      </c>
      <c r="H9460" s="131"/>
      <c r="J9460" s="7">
        <v>5814101254</v>
      </c>
    </row>
    <row r="9461" spans="1:10" ht="20.100000000000001" customHeight="1" x14ac:dyDescent="0.25">
      <c r="A9461" s="5" t="s">
        <v>1422</v>
      </c>
      <c r="C9461" s="11" t="s">
        <v>9</v>
      </c>
      <c r="D9461" s="11" t="s">
        <v>11</v>
      </c>
      <c r="E9461" s="11" t="s">
        <v>5029</v>
      </c>
      <c r="F9461" s="11" t="s">
        <v>12</v>
      </c>
      <c r="G9461" s="131" t="s">
        <v>1423</v>
      </c>
      <c r="H9461" s="131"/>
      <c r="J9461" s="7">
        <v>29419600</v>
      </c>
    </row>
    <row r="9462" spans="1:10" ht="20.100000000000001" customHeight="1" x14ac:dyDescent="0.25">
      <c r="A9462" s="6" t="s">
        <v>1439</v>
      </c>
      <c r="B9462" s="6" t="s">
        <v>1440</v>
      </c>
      <c r="J9462" s="8">
        <v>5000000</v>
      </c>
    </row>
    <row r="9463" spans="1:10" ht="20.100000000000001" customHeight="1" x14ac:dyDescent="0.25">
      <c r="A9463" s="5" t="s">
        <v>1441</v>
      </c>
      <c r="C9463" s="11" t="s">
        <v>9</v>
      </c>
      <c r="D9463" s="11" t="s">
        <v>11</v>
      </c>
      <c r="E9463" s="11" t="s">
        <v>5029</v>
      </c>
      <c r="F9463" s="11" t="s">
        <v>12</v>
      </c>
      <c r="G9463" s="131" t="s">
        <v>1442</v>
      </c>
      <c r="H9463" s="131"/>
      <c r="J9463" s="7">
        <v>5000000</v>
      </c>
    </row>
    <row r="9464" spans="1:10" ht="30" customHeight="1" x14ac:dyDescent="0.25">
      <c r="G9464" s="131" t="s">
        <v>6091</v>
      </c>
      <c r="H9464" s="131"/>
    </row>
    <row r="9465" spans="1:10" ht="20.100000000000001" customHeight="1" x14ac:dyDescent="0.25">
      <c r="A9465" s="6" t="s">
        <v>1490</v>
      </c>
      <c r="B9465" s="6" t="s">
        <v>1491</v>
      </c>
      <c r="J9465" s="8">
        <v>150000000</v>
      </c>
    </row>
    <row r="9466" spans="1:10" ht="20.100000000000001" customHeight="1" x14ac:dyDescent="0.25">
      <c r="A9466" s="5" t="s">
        <v>1493</v>
      </c>
      <c r="C9466" s="11" t="s">
        <v>9</v>
      </c>
      <c r="D9466" s="11" t="s">
        <v>11</v>
      </c>
      <c r="E9466" s="11" t="s">
        <v>5029</v>
      </c>
      <c r="F9466" s="11" t="s">
        <v>12</v>
      </c>
      <c r="G9466" s="131" t="s">
        <v>1494</v>
      </c>
      <c r="H9466" s="131"/>
      <c r="J9466" s="7">
        <v>150000000</v>
      </c>
    </row>
    <row r="9467" spans="1:10" ht="45" customHeight="1" x14ac:dyDescent="0.25">
      <c r="G9467" s="131" t="s">
        <v>6109</v>
      </c>
      <c r="H9467" s="131"/>
    </row>
    <row r="9468" spans="1:10" ht="20.100000000000001" customHeight="1" x14ac:dyDescent="0.25">
      <c r="A9468" s="6" t="s">
        <v>1508</v>
      </c>
      <c r="B9468" s="6" t="s">
        <v>1509</v>
      </c>
      <c r="J9468" s="10">
        <v>1121832953</v>
      </c>
    </row>
    <row r="9469" spans="1:10" ht="20.100000000000001" customHeight="1" x14ac:dyDescent="0.25">
      <c r="A9469" s="6" t="s">
        <v>1256</v>
      </c>
      <c r="B9469" s="6" t="s">
        <v>1511</v>
      </c>
      <c r="J9469" s="9">
        <v>11118334</v>
      </c>
    </row>
    <row r="9470" spans="1:10" ht="20.100000000000001" customHeight="1" x14ac:dyDescent="0.25">
      <c r="A9470" s="5" t="s">
        <v>1514</v>
      </c>
      <c r="C9470" s="11" t="s">
        <v>9</v>
      </c>
      <c r="D9470" s="11" t="s">
        <v>11</v>
      </c>
      <c r="E9470" s="11" t="s">
        <v>5029</v>
      </c>
      <c r="F9470" s="11" t="s">
        <v>12</v>
      </c>
      <c r="G9470" s="131" t="s">
        <v>1515</v>
      </c>
      <c r="H9470" s="131"/>
      <c r="J9470" s="7">
        <v>34560</v>
      </c>
    </row>
    <row r="9471" spans="1:10" ht="20.100000000000001" customHeight="1" x14ac:dyDescent="0.25">
      <c r="A9471" s="5" t="s">
        <v>1518</v>
      </c>
      <c r="C9471" s="11" t="s">
        <v>9</v>
      </c>
      <c r="D9471" s="11" t="s">
        <v>11</v>
      </c>
      <c r="E9471" s="11" t="s">
        <v>5029</v>
      </c>
      <c r="F9471" s="11" t="s">
        <v>12</v>
      </c>
      <c r="G9471" s="131" t="s">
        <v>7135</v>
      </c>
      <c r="H9471" s="131"/>
      <c r="J9471" s="7">
        <v>11083774</v>
      </c>
    </row>
    <row r="9472" spans="1:10" ht="20.100000000000001" customHeight="1" x14ac:dyDescent="0.25">
      <c r="A9472" s="6" t="s">
        <v>1278</v>
      </c>
      <c r="B9472" s="6" t="s">
        <v>1524</v>
      </c>
      <c r="J9472" s="8">
        <v>1100000000</v>
      </c>
    </row>
    <row r="9473" spans="1:10" ht="20.100000000000001" customHeight="1" x14ac:dyDescent="0.25">
      <c r="A9473" s="5" t="s">
        <v>1531</v>
      </c>
      <c r="C9473" s="11" t="s">
        <v>9</v>
      </c>
      <c r="D9473" s="11" t="s">
        <v>11</v>
      </c>
      <c r="E9473" s="11" t="s">
        <v>5029</v>
      </c>
      <c r="F9473" s="11" t="s">
        <v>12</v>
      </c>
      <c r="G9473" s="131" t="s">
        <v>47</v>
      </c>
      <c r="H9473" s="131"/>
      <c r="J9473" s="7">
        <v>1100000000</v>
      </c>
    </row>
    <row r="9474" spans="1:10" ht="20.100000000000001" customHeight="1" x14ac:dyDescent="0.25">
      <c r="A9474" s="6" t="s">
        <v>1292</v>
      </c>
      <c r="B9474" s="6" t="s">
        <v>1535</v>
      </c>
      <c r="J9474" s="8">
        <v>2104197</v>
      </c>
    </row>
    <row r="9475" spans="1:10" ht="20.100000000000001" customHeight="1" x14ac:dyDescent="0.25">
      <c r="A9475" s="5" t="s">
        <v>1536</v>
      </c>
      <c r="C9475" s="11" t="s">
        <v>9</v>
      </c>
      <c r="D9475" s="11" t="s">
        <v>11</v>
      </c>
      <c r="E9475" s="11" t="s">
        <v>5029</v>
      </c>
      <c r="F9475" s="11" t="s">
        <v>12</v>
      </c>
      <c r="G9475" s="131" t="s">
        <v>1537</v>
      </c>
      <c r="H9475" s="131"/>
      <c r="J9475" s="7">
        <v>50943</v>
      </c>
    </row>
    <row r="9476" spans="1:10" ht="30" customHeight="1" x14ac:dyDescent="0.25">
      <c r="A9476" s="5" t="s">
        <v>1544</v>
      </c>
      <c r="C9476" s="11" t="s">
        <v>9</v>
      </c>
      <c r="D9476" s="11" t="s">
        <v>11</v>
      </c>
      <c r="E9476" s="11" t="s">
        <v>5029</v>
      </c>
      <c r="F9476" s="11" t="s">
        <v>12</v>
      </c>
      <c r="G9476" s="131" t="s">
        <v>1545</v>
      </c>
      <c r="H9476" s="131"/>
      <c r="J9476" s="7">
        <v>2053254</v>
      </c>
    </row>
    <row r="9477" spans="1:10" ht="20.100000000000001" customHeight="1" x14ac:dyDescent="0.25">
      <c r="A9477" s="6" t="s">
        <v>1318</v>
      </c>
      <c r="B9477" s="6" t="s">
        <v>1553</v>
      </c>
      <c r="J9477" s="8">
        <v>20007</v>
      </c>
    </row>
    <row r="9478" spans="1:10" ht="20.100000000000001" customHeight="1" x14ac:dyDescent="0.25">
      <c r="A9478" s="5" t="s">
        <v>1555</v>
      </c>
      <c r="C9478" s="11" t="s">
        <v>9</v>
      </c>
      <c r="D9478" s="11" t="s">
        <v>11</v>
      </c>
      <c r="E9478" s="11" t="s">
        <v>5029</v>
      </c>
      <c r="F9478" s="11" t="s">
        <v>12</v>
      </c>
      <c r="G9478" s="131" t="s">
        <v>50</v>
      </c>
      <c r="H9478" s="131"/>
      <c r="J9478" s="7">
        <v>3517</v>
      </c>
    </row>
    <row r="9479" spans="1:10" ht="20.100000000000001" customHeight="1" x14ac:dyDescent="0.25">
      <c r="A9479" s="5" t="s">
        <v>1557</v>
      </c>
      <c r="C9479" s="11" t="s">
        <v>9</v>
      </c>
      <c r="D9479" s="11" t="s">
        <v>11</v>
      </c>
      <c r="E9479" s="11" t="s">
        <v>5029</v>
      </c>
      <c r="F9479" s="11" t="s">
        <v>12</v>
      </c>
      <c r="G9479" s="131" t="s">
        <v>51</v>
      </c>
      <c r="H9479" s="131"/>
      <c r="J9479" s="7">
        <v>16490</v>
      </c>
    </row>
    <row r="9480" spans="1:10" ht="20.100000000000001" customHeight="1" x14ac:dyDescent="0.25">
      <c r="A9480" s="6" t="s">
        <v>1572</v>
      </c>
      <c r="B9480" s="6" t="s">
        <v>1573</v>
      </c>
      <c r="J9480" s="8">
        <v>8590415</v>
      </c>
    </row>
    <row r="9481" spans="1:10" ht="20.100000000000001" customHeight="1" x14ac:dyDescent="0.25">
      <c r="A9481" s="5" t="s">
        <v>1574</v>
      </c>
      <c r="C9481" s="11" t="s">
        <v>9</v>
      </c>
      <c r="D9481" s="11" t="s">
        <v>11</v>
      </c>
      <c r="E9481" s="11" t="s">
        <v>5029</v>
      </c>
      <c r="F9481" s="11" t="s">
        <v>12</v>
      </c>
      <c r="G9481" s="131" t="s">
        <v>1575</v>
      </c>
      <c r="H9481" s="131"/>
      <c r="J9481" s="7">
        <v>3112472</v>
      </c>
    </row>
    <row r="9482" spans="1:10" ht="20.100000000000001" customHeight="1" x14ac:dyDescent="0.25">
      <c r="A9482" s="5" t="s">
        <v>1580</v>
      </c>
      <c r="C9482" s="11" t="s">
        <v>9</v>
      </c>
      <c r="D9482" s="11" t="s">
        <v>11</v>
      </c>
      <c r="E9482" s="11" t="s">
        <v>5029</v>
      </c>
      <c r="F9482" s="11" t="s">
        <v>12</v>
      </c>
      <c r="G9482" s="131" t="s">
        <v>1581</v>
      </c>
      <c r="H9482" s="131"/>
      <c r="J9482" s="7">
        <v>4967485</v>
      </c>
    </row>
    <row r="9483" spans="1:10" ht="20.100000000000001" customHeight="1" x14ac:dyDescent="0.25">
      <c r="A9483" s="5" t="s">
        <v>1582</v>
      </c>
      <c r="C9483" s="11" t="s">
        <v>9</v>
      </c>
      <c r="D9483" s="11" t="s">
        <v>11</v>
      </c>
      <c r="E9483" s="11" t="s">
        <v>5029</v>
      </c>
      <c r="F9483" s="11" t="s">
        <v>12</v>
      </c>
      <c r="G9483" s="131" t="s">
        <v>52</v>
      </c>
      <c r="H9483" s="131"/>
      <c r="J9483" s="7">
        <v>97727</v>
      </c>
    </row>
    <row r="9484" spans="1:10" ht="20.100000000000001" customHeight="1" x14ac:dyDescent="0.25">
      <c r="A9484" s="5" t="s">
        <v>1584</v>
      </c>
      <c r="C9484" s="11" t="s">
        <v>9</v>
      </c>
      <c r="D9484" s="11" t="s">
        <v>11</v>
      </c>
      <c r="E9484" s="11" t="s">
        <v>5029</v>
      </c>
      <c r="F9484" s="11" t="s">
        <v>12</v>
      </c>
      <c r="G9484" s="131" t="s">
        <v>1585</v>
      </c>
      <c r="H9484" s="131"/>
      <c r="J9484" s="7">
        <v>80581</v>
      </c>
    </row>
    <row r="9485" spans="1:10" ht="20.100000000000001" customHeight="1" x14ac:dyDescent="0.25">
      <c r="A9485" s="5" t="s">
        <v>1587</v>
      </c>
      <c r="C9485" s="11" t="s">
        <v>9</v>
      </c>
      <c r="D9485" s="11" t="s">
        <v>11</v>
      </c>
      <c r="E9485" s="11" t="s">
        <v>5029</v>
      </c>
      <c r="F9485" s="11" t="s">
        <v>12</v>
      </c>
      <c r="G9485" s="131" t="s">
        <v>1588</v>
      </c>
      <c r="H9485" s="131"/>
      <c r="J9485" s="7">
        <v>126000</v>
      </c>
    </row>
    <row r="9486" spans="1:10" ht="20.100000000000001" customHeight="1" x14ac:dyDescent="0.25">
      <c r="A9486" s="5" t="s">
        <v>1593</v>
      </c>
      <c r="C9486" s="11" t="s">
        <v>9</v>
      </c>
      <c r="D9486" s="11" t="s">
        <v>11</v>
      </c>
      <c r="E9486" s="11" t="s">
        <v>5029</v>
      </c>
      <c r="F9486" s="11" t="s">
        <v>12</v>
      </c>
      <c r="G9486" s="131" t="s">
        <v>1594</v>
      </c>
      <c r="H9486" s="131"/>
      <c r="J9486" s="7">
        <v>206150</v>
      </c>
    </row>
    <row r="9487" spans="1:10" ht="20.100000000000001" customHeight="1" x14ac:dyDescent="0.25">
      <c r="A9487" s="6" t="s">
        <v>1714</v>
      </c>
      <c r="B9487" s="6" t="s">
        <v>1715</v>
      </c>
      <c r="J9487" s="10">
        <v>153786289</v>
      </c>
    </row>
    <row r="9488" spans="1:10" ht="20.100000000000001" customHeight="1" x14ac:dyDescent="0.25">
      <c r="A9488" s="6" t="s">
        <v>1716</v>
      </c>
      <c r="B9488" s="6" t="s">
        <v>1717</v>
      </c>
      <c r="J9488" s="9">
        <v>153786289</v>
      </c>
    </row>
    <row r="9489" spans="1:10" ht="20.100000000000001" customHeight="1" x14ac:dyDescent="0.25">
      <c r="A9489" s="5" t="s">
        <v>1720</v>
      </c>
      <c r="C9489" s="11" t="s">
        <v>16</v>
      </c>
      <c r="D9489" s="11" t="s">
        <v>53</v>
      </c>
      <c r="E9489" s="11" t="s">
        <v>5029</v>
      </c>
      <c r="F9489" s="11" t="s">
        <v>12</v>
      </c>
      <c r="G9489" s="131" t="s">
        <v>54</v>
      </c>
      <c r="H9489" s="131"/>
      <c r="J9489" s="7">
        <v>150033180</v>
      </c>
    </row>
    <row r="9490" spans="1:10" ht="20.100000000000001" customHeight="1" x14ac:dyDescent="0.25">
      <c r="A9490" s="5" t="s">
        <v>1721</v>
      </c>
      <c r="C9490" s="11" t="s">
        <v>16</v>
      </c>
      <c r="D9490" s="11" t="s">
        <v>53</v>
      </c>
      <c r="E9490" s="11" t="s">
        <v>5029</v>
      </c>
      <c r="F9490" s="11" t="s">
        <v>12</v>
      </c>
      <c r="G9490" s="131" t="s">
        <v>1722</v>
      </c>
      <c r="H9490" s="131"/>
      <c r="J9490" s="7">
        <v>2060146</v>
      </c>
    </row>
    <row r="9491" spans="1:10" ht="20.100000000000001" customHeight="1" x14ac:dyDescent="0.25">
      <c r="A9491" s="5" t="s">
        <v>1723</v>
      </c>
      <c r="C9491" s="11" t="s">
        <v>16</v>
      </c>
      <c r="D9491" s="11" t="s">
        <v>53</v>
      </c>
      <c r="E9491" s="11" t="s">
        <v>5029</v>
      </c>
      <c r="F9491" s="11" t="s">
        <v>12</v>
      </c>
      <c r="G9491" s="131" t="s">
        <v>55</v>
      </c>
      <c r="H9491" s="131"/>
      <c r="J9491" s="7">
        <v>1228442</v>
      </c>
    </row>
    <row r="9492" spans="1:10" ht="20.100000000000001" customHeight="1" x14ac:dyDescent="0.25">
      <c r="A9492" s="5" t="s">
        <v>1729</v>
      </c>
      <c r="C9492" s="11" t="s">
        <v>16</v>
      </c>
      <c r="D9492" s="11" t="s">
        <v>53</v>
      </c>
      <c r="E9492" s="11" t="s">
        <v>5029</v>
      </c>
      <c r="F9492" s="11" t="s">
        <v>12</v>
      </c>
      <c r="G9492" s="131" t="s">
        <v>7147</v>
      </c>
      <c r="H9492" s="131"/>
      <c r="J9492" s="7">
        <v>464521</v>
      </c>
    </row>
    <row r="9493" spans="1:10" ht="20.100000000000001" customHeight="1" x14ac:dyDescent="0.25">
      <c r="A9493" s="6" t="s">
        <v>1759</v>
      </c>
      <c r="B9493" s="6" t="s">
        <v>1760</v>
      </c>
      <c r="J9493" s="10">
        <v>247448571332</v>
      </c>
    </row>
    <row r="9494" spans="1:10" ht="20.100000000000001" customHeight="1" x14ac:dyDescent="0.25">
      <c r="A9494" s="6" t="s">
        <v>1761</v>
      </c>
      <c r="B9494" s="6" t="s">
        <v>1762</v>
      </c>
      <c r="J9494" s="12">
        <v>247443631185</v>
      </c>
    </row>
    <row r="9495" spans="1:10" ht="20.100000000000001" customHeight="1" x14ac:dyDescent="0.25">
      <c r="A9495" s="6" t="s">
        <v>1765</v>
      </c>
      <c r="B9495" s="6" t="s">
        <v>1766</v>
      </c>
      <c r="J9495" s="9">
        <v>37092516225</v>
      </c>
    </row>
    <row r="9496" spans="1:10" ht="20.100000000000001" customHeight="1" x14ac:dyDescent="0.25">
      <c r="A9496" s="5" t="s">
        <v>1765</v>
      </c>
      <c r="C9496" s="11" t="s">
        <v>9</v>
      </c>
      <c r="D9496" s="11" t="s">
        <v>41</v>
      </c>
      <c r="E9496" s="11" t="s">
        <v>5029</v>
      </c>
      <c r="F9496" s="11" t="s">
        <v>1598</v>
      </c>
      <c r="G9496" s="131" t="s">
        <v>800</v>
      </c>
      <c r="H9496" s="131"/>
      <c r="J9496" s="7">
        <v>4393654425</v>
      </c>
    </row>
    <row r="9497" spans="1:10" ht="30" customHeight="1" x14ac:dyDescent="0.25">
      <c r="G9497" s="131" t="s">
        <v>5565</v>
      </c>
      <c r="H9497" s="131"/>
    </row>
    <row r="9498" spans="1:10" ht="20.100000000000001" customHeight="1" x14ac:dyDescent="0.25">
      <c r="G9498" s="131" t="s">
        <v>5566</v>
      </c>
      <c r="H9498" s="131"/>
    </row>
    <row r="9499" spans="1:10" ht="20.100000000000001" customHeight="1" x14ac:dyDescent="0.25">
      <c r="A9499" s="5" t="s">
        <v>1765</v>
      </c>
      <c r="C9499" s="11" t="s">
        <v>9</v>
      </c>
      <c r="D9499" s="11" t="s">
        <v>41</v>
      </c>
      <c r="E9499" s="11" t="s">
        <v>5029</v>
      </c>
      <c r="F9499" s="11" t="s">
        <v>1896</v>
      </c>
      <c r="G9499" s="131" t="s">
        <v>803</v>
      </c>
      <c r="H9499" s="131"/>
      <c r="J9499" s="7">
        <v>7382066400</v>
      </c>
    </row>
    <row r="9500" spans="1:10" ht="75" customHeight="1" x14ac:dyDescent="0.25">
      <c r="G9500" s="131" t="s">
        <v>7295</v>
      </c>
      <c r="H9500" s="131"/>
    </row>
    <row r="9501" spans="1:10" ht="20.100000000000001" customHeight="1" x14ac:dyDescent="0.25">
      <c r="G9501" s="131" t="s">
        <v>5566</v>
      </c>
      <c r="H9501" s="131"/>
    </row>
    <row r="9502" spans="1:10" ht="20.100000000000001" customHeight="1" x14ac:dyDescent="0.25">
      <c r="A9502" s="5" t="s">
        <v>1765</v>
      </c>
      <c r="C9502" s="11" t="s">
        <v>9</v>
      </c>
      <c r="D9502" s="11" t="s">
        <v>41</v>
      </c>
      <c r="E9502" s="11" t="s">
        <v>5029</v>
      </c>
      <c r="F9502" s="11" t="s">
        <v>1897</v>
      </c>
      <c r="G9502" s="131" t="s">
        <v>803</v>
      </c>
      <c r="H9502" s="131"/>
      <c r="J9502" s="7">
        <v>467208000</v>
      </c>
    </row>
    <row r="9503" spans="1:10" ht="45" customHeight="1" x14ac:dyDescent="0.25">
      <c r="G9503" s="131" t="s">
        <v>4386</v>
      </c>
      <c r="H9503" s="131"/>
    </row>
    <row r="9504" spans="1:10" ht="20.100000000000001" customHeight="1" x14ac:dyDescent="0.25">
      <c r="G9504" s="131" t="s">
        <v>5566</v>
      </c>
      <c r="H9504" s="131"/>
    </row>
    <row r="9505" spans="1:10" ht="20.100000000000001" customHeight="1" x14ac:dyDescent="0.25">
      <c r="A9505" s="5" t="s">
        <v>1765</v>
      </c>
      <c r="C9505" s="11" t="s">
        <v>9</v>
      </c>
      <c r="D9505" s="11" t="s">
        <v>41</v>
      </c>
      <c r="E9505" s="11" t="s">
        <v>5029</v>
      </c>
      <c r="F9505" s="11" t="s">
        <v>1903</v>
      </c>
      <c r="G9505" s="131" t="s">
        <v>803</v>
      </c>
      <c r="H9505" s="131"/>
      <c r="J9505" s="7">
        <v>18972576000</v>
      </c>
    </row>
    <row r="9506" spans="1:10" ht="60" customHeight="1" x14ac:dyDescent="0.25">
      <c r="G9506" s="131" t="s">
        <v>6111</v>
      </c>
      <c r="H9506" s="131"/>
    </row>
    <row r="9507" spans="1:10" ht="20.100000000000001" customHeight="1" x14ac:dyDescent="0.25">
      <c r="G9507" s="131" t="s">
        <v>5566</v>
      </c>
      <c r="H9507" s="131"/>
    </row>
    <row r="9508" spans="1:10" ht="20.100000000000001" customHeight="1" x14ac:dyDescent="0.25">
      <c r="A9508" s="5" t="s">
        <v>1765</v>
      </c>
      <c r="C9508" s="11" t="s">
        <v>9</v>
      </c>
      <c r="D9508" s="11" t="s">
        <v>41</v>
      </c>
      <c r="E9508" s="11" t="s">
        <v>5045</v>
      </c>
      <c r="F9508" s="11" t="s">
        <v>1622</v>
      </c>
      <c r="G9508" s="131" t="s">
        <v>803</v>
      </c>
      <c r="H9508" s="131"/>
      <c r="J9508" s="7">
        <v>1294800000</v>
      </c>
    </row>
    <row r="9509" spans="1:10" ht="60" customHeight="1" x14ac:dyDescent="0.25">
      <c r="G9509" s="131" t="s">
        <v>7296</v>
      </c>
      <c r="H9509" s="131"/>
    </row>
    <row r="9510" spans="1:10" ht="20.100000000000001" customHeight="1" x14ac:dyDescent="0.25">
      <c r="G9510" s="131" t="s">
        <v>5566</v>
      </c>
      <c r="H9510" s="131"/>
    </row>
    <row r="9511" spans="1:10" ht="20.100000000000001" customHeight="1" x14ac:dyDescent="0.25">
      <c r="A9511" s="5" t="s">
        <v>1765</v>
      </c>
      <c r="C9511" s="11" t="s">
        <v>9</v>
      </c>
      <c r="D9511" s="11" t="s">
        <v>41</v>
      </c>
      <c r="E9511" s="11" t="s">
        <v>5029</v>
      </c>
      <c r="F9511" s="11" t="s">
        <v>1628</v>
      </c>
      <c r="G9511" s="131" t="s">
        <v>803</v>
      </c>
      <c r="H9511" s="131"/>
      <c r="J9511" s="7">
        <v>857613600</v>
      </c>
    </row>
    <row r="9512" spans="1:10" ht="60" customHeight="1" x14ac:dyDescent="0.25">
      <c r="G9512" s="131" t="s">
        <v>6113</v>
      </c>
      <c r="H9512" s="131"/>
    </row>
    <row r="9513" spans="1:10" ht="20.100000000000001" customHeight="1" x14ac:dyDescent="0.25">
      <c r="G9513" s="131" t="s">
        <v>5566</v>
      </c>
      <c r="H9513" s="131"/>
    </row>
    <row r="9514" spans="1:10" ht="20.100000000000001" customHeight="1" x14ac:dyDescent="0.25">
      <c r="A9514" s="5" t="s">
        <v>1765</v>
      </c>
      <c r="C9514" s="11" t="s">
        <v>9</v>
      </c>
      <c r="D9514" s="11" t="s">
        <v>41</v>
      </c>
      <c r="E9514" s="11" t="s">
        <v>5029</v>
      </c>
      <c r="F9514" s="11" t="s">
        <v>1633</v>
      </c>
      <c r="G9514" s="131" t="s">
        <v>803</v>
      </c>
      <c r="H9514" s="131"/>
      <c r="J9514" s="7">
        <v>3295537800</v>
      </c>
    </row>
    <row r="9515" spans="1:10" ht="90" customHeight="1" x14ac:dyDescent="0.25">
      <c r="G9515" s="131" t="s">
        <v>7297</v>
      </c>
      <c r="H9515" s="131"/>
    </row>
    <row r="9516" spans="1:10" ht="20.100000000000001" customHeight="1" x14ac:dyDescent="0.25">
      <c r="G9516" s="131" t="s">
        <v>5566</v>
      </c>
      <c r="H9516" s="131"/>
    </row>
    <row r="9517" spans="1:10" ht="20.100000000000001" customHeight="1" x14ac:dyDescent="0.25">
      <c r="A9517" s="5" t="s">
        <v>1765</v>
      </c>
      <c r="C9517" s="11" t="s">
        <v>9</v>
      </c>
      <c r="D9517" s="11" t="s">
        <v>41</v>
      </c>
      <c r="E9517" s="11" t="s">
        <v>5029</v>
      </c>
      <c r="F9517" s="11" t="s">
        <v>1904</v>
      </c>
      <c r="G9517" s="131" t="s">
        <v>803</v>
      </c>
      <c r="H9517" s="131"/>
      <c r="J9517" s="7">
        <v>414060000</v>
      </c>
    </row>
    <row r="9518" spans="1:10" ht="60" customHeight="1" x14ac:dyDescent="0.25">
      <c r="G9518" s="131" t="s">
        <v>6115</v>
      </c>
      <c r="H9518" s="131"/>
    </row>
    <row r="9519" spans="1:10" ht="20.100000000000001" customHeight="1" x14ac:dyDescent="0.25">
      <c r="G9519" s="131" t="s">
        <v>5566</v>
      </c>
      <c r="H9519" s="131"/>
    </row>
    <row r="9520" spans="1:10" ht="20.100000000000001" customHeight="1" x14ac:dyDescent="0.25">
      <c r="A9520" s="5" t="s">
        <v>1765</v>
      </c>
      <c r="C9520" s="11" t="s">
        <v>9</v>
      </c>
      <c r="D9520" s="11" t="s">
        <v>41</v>
      </c>
      <c r="E9520" s="11" t="s">
        <v>5029</v>
      </c>
      <c r="F9520" s="11" t="s">
        <v>1905</v>
      </c>
      <c r="G9520" s="131" t="s">
        <v>800</v>
      </c>
      <c r="H9520" s="131"/>
      <c r="J9520" s="7">
        <v>15000000</v>
      </c>
    </row>
    <row r="9521" spans="1:10" ht="75" customHeight="1" x14ac:dyDescent="0.25">
      <c r="G9521" s="131" t="s">
        <v>4387</v>
      </c>
      <c r="H9521" s="131"/>
    </row>
    <row r="9522" spans="1:10" ht="20.100000000000001" customHeight="1" x14ac:dyDescent="0.25">
      <c r="G9522" s="131" t="s">
        <v>5031</v>
      </c>
      <c r="H9522" s="131"/>
    </row>
    <row r="9523" spans="1:10" ht="20.100000000000001" customHeight="1" x14ac:dyDescent="0.25">
      <c r="A9523" s="6" t="s">
        <v>1767</v>
      </c>
      <c r="B9523" s="6" t="s">
        <v>7149</v>
      </c>
      <c r="J9523" s="8">
        <v>210351114960</v>
      </c>
    </row>
    <row r="9524" spans="1:10" ht="20.100000000000001" customHeight="1" x14ac:dyDescent="0.25">
      <c r="A9524" s="5" t="s">
        <v>1767</v>
      </c>
      <c r="C9524" s="11" t="s">
        <v>9</v>
      </c>
      <c r="D9524" s="11" t="s">
        <v>41</v>
      </c>
      <c r="E9524" s="11" t="s">
        <v>5029</v>
      </c>
      <c r="F9524" s="11" t="s">
        <v>1881</v>
      </c>
      <c r="G9524" s="131" t="s">
        <v>21</v>
      </c>
      <c r="H9524" s="131"/>
      <c r="J9524" s="7">
        <v>1418676</v>
      </c>
    </row>
    <row r="9525" spans="1:10" ht="60" customHeight="1" x14ac:dyDescent="0.25">
      <c r="G9525" s="131" t="s">
        <v>4802</v>
      </c>
      <c r="H9525" s="131"/>
    </row>
    <row r="9526" spans="1:10" ht="20.100000000000001" customHeight="1" x14ac:dyDescent="0.25">
      <c r="G9526" s="131" t="s">
        <v>2101</v>
      </c>
      <c r="H9526" s="131"/>
    </row>
    <row r="9527" spans="1:10" ht="20.100000000000001" customHeight="1" x14ac:dyDescent="0.25">
      <c r="A9527" s="5" t="s">
        <v>1767</v>
      </c>
      <c r="C9527" s="11" t="s">
        <v>9</v>
      </c>
      <c r="D9527" s="11" t="s">
        <v>41</v>
      </c>
      <c r="E9527" s="11" t="s">
        <v>5029</v>
      </c>
      <c r="F9527" s="11" t="s">
        <v>1278</v>
      </c>
      <c r="G9527" s="131" t="s">
        <v>21</v>
      </c>
      <c r="H9527" s="131"/>
      <c r="J9527" s="7">
        <v>1773047</v>
      </c>
    </row>
    <row r="9528" spans="1:10" ht="60" customHeight="1" x14ac:dyDescent="0.25">
      <c r="G9528" s="131" t="s">
        <v>4803</v>
      </c>
      <c r="H9528" s="131"/>
    </row>
    <row r="9529" spans="1:10" ht="20.100000000000001" customHeight="1" x14ac:dyDescent="0.25">
      <c r="G9529" s="131" t="s">
        <v>2101</v>
      </c>
      <c r="H9529" s="131"/>
    </row>
    <row r="9530" spans="1:10" ht="30" customHeight="1" x14ac:dyDescent="0.25">
      <c r="A9530" s="5" t="s">
        <v>1767</v>
      </c>
      <c r="C9530" s="11" t="s">
        <v>9</v>
      </c>
      <c r="D9530" s="11" t="s">
        <v>41</v>
      </c>
      <c r="E9530" s="11" t="s">
        <v>5029</v>
      </c>
      <c r="F9530" s="11" t="s">
        <v>1318</v>
      </c>
      <c r="G9530" s="131" t="s">
        <v>724</v>
      </c>
      <c r="H9530" s="131"/>
      <c r="J9530" s="7">
        <v>3020239</v>
      </c>
    </row>
    <row r="9531" spans="1:10" ht="30" customHeight="1" x14ac:dyDescent="0.25">
      <c r="G9531" s="131" t="s">
        <v>5532</v>
      </c>
      <c r="H9531" s="131"/>
    </row>
    <row r="9532" spans="1:10" ht="20.100000000000001" customHeight="1" x14ac:dyDescent="0.25">
      <c r="G9532" s="131" t="s">
        <v>4996</v>
      </c>
      <c r="H9532" s="131"/>
    </row>
    <row r="9533" spans="1:10" ht="20.100000000000001" customHeight="1" x14ac:dyDescent="0.25">
      <c r="A9533" s="5" t="s">
        <v>1767</v>
      </c>
      <c r="C9533" s="11" t="s">
        <v>9</v>
      </c>
      <c r="D9533" s="11" t="s">
        <v>41</v>
      </c>
      <c r="E9533" s="11" t="s">
        <v>5029</v>
      </c>
      <c r="F9533" s="11" t="s">
        <v>1438</v>
      </c>
      <c r="G9533" s="131" t="s">
        <v>805</v>
      </c>
      <c r="H9533" s="131"/>
      <c r="J9533" s="7">
        <v>50000000000</v>
      </c>
    </row>
    <row r="9534" spans="1:10" ht="75" customHeight="1" x14ac:dyDescent="0.25">
      <c r="G9534" s="131" t="s">
        <v>5567</v>
      </c>
      <c r="H9534" s="131"/>
    </row>
    <row r="9535" spans="1:10" ht="20.100000000000001" customHeight="1" x14ac:dyDescent="0.25">
      <c r="G9535" s="131" t="s">
        <v>5568</v>
      </c>
      <c r="H9535" s="131"/>
    </row>
    <row r="9536" spans="1:10" ht="20.100000000000001" customHeight="1" x14ac:dyDescent="0.25">
      <c r="A9536" s="5" t="s">
        <v>1767</v>
      </c>
      <c r="C9536" s="11" t="s">
        <v>9</v>
      </c>
      <c r="D9536" s="11" t="s">
        <v>41</v>
      </c>
      <c r="E9536" s="11" t="s">
        <v>5029</v>
      </c>
      <c r="F9536" s="11" t="s">
        <v>1459</v>
      </c>
      <c r="G9536" s="131" t="s">
        <v>786</v>
      </c>
      <c r="H9536" s="131"/>
      <c r="J9536" s="7">
        <v>350000000</v>
      </c>
    </row>
    <row r="9537" spans="1:10" ht="45" customHeight="1" x14ac:dyDescent="0.25">
      <c r="G9537" s="131" t="s">
        <v>4388</v>
      </c>
      <c r="H9537" s="131"/>
    </row>
    <row r="9538" spans="1:10" ht="20.100000000000001" customHeight="1" x14ac:dyDescent="0.25">
      <c r="G9538" s="131" t="s">
        <v>5001</v>
      </c>
      <c r="H9538" s="131"/>
    </row>
    <row r="9539" spans="1:10" ht="20.100000000000001" customHeight="1" x14ac:dyDescent="0.25">
      <c r="A9539" s="5" t="s">
        <v>1767</v>
      </c>
      <c r="C9539" s="11" t="s">
        <v>9</v>
      </c>
      <c r="D9539" s="11" t="s">
        <v>41</v>
      </c>
      <c r="E9539" s="11" t="s">
        <v>5029</v>
      </c>
      <c r="F9539" s="11" t="s">
        <v>1586</v>
      </c>
      <c r="G9539" s="131" t="s">
        <v>786</v>
      </c>
      <c r="H9539" s="131"/>
      <c r="J9539" s="7">
        <v>32500000000</v>
      </c>
    </row>
    <row r="9540" spans="1:10" ht="45" customHeight="1" x14ac:dyDescent="0.25">
      <c r="G9540" s="131" t="s">
        <v>5569</v>
      </c>
      <c r="H9540" s="131"/>
    </row>
    <row r="9541" spans="1:10" ht="20.100000000000001" customHeight="1" x14ac:dyDescent="0.25">
      <c r="G9541" s="131" t="s">
        <v>5001</v>
      </c>
      <c r="H9541" s="131"/>
    </row>
    <row r="9542" spans="1:10" ht="20.100000000000001" customHeight="1" x14ac:dyDescent="0.25">
      <c r="A9542" s="5" t="s">
        <v>1767</v>
      </c>
      <c r="C9542" s="11" t="s">
        <v>9</v>
      </c>
      <c r="D9542" s="11" t="s">
        <v>41</v>
      </c>
      <c r="E9542" s="11" t="s">
        <v>5029</v>
      </c>
      <c r="F9542" s="11" t="s">
        <v>1622</v>
      </c>
      <c r="G9542" s="131" t="s">
        <v>786</v>
      </c>
      <c r="H9542" s="131"/>
      <c r="J9542" s="7">
        <v>17738274829</v>
      </c>
    </row>
    <row r="9543" spans="1:10" ht="45" customHeight="1" x14ac:dyDescent="0.25">
      <c r="G9543" s="131" t="s">
        <v>809</v>
      </c>
      <c r="H9543" s="131"/>
    </row>
    <row r="9544" spans="1:10" ht="20.100000000000001" customHeight="1" x14ac:dyDescent="0.25">
      <c r="G9544" s="131" t="s">
        <v>5001</v>
      </c>
      <c r="H9544" s="131"/>
    </row>
    <row r="9545" spans="1:10" ht="20.100000000000001" customHeight="1" x14ac:dyDescent="0.25">
      <c r="A9545" s="5" t="s">
        <v>1767</v>
      </c>
      <c r="C9545" s="11" t="s">
        <v>9</v>
      </c>
      <c r="D9545" s="11" t="s">
        <v>41</v>
      </c>
      <c r="E9545" s="11" t="s">
        <v>5029</v>
      </c>
      <c r="F9545" s="11" t="s">
        <v>1633</v>
      </c>
      <c r="G9545" s="131" t="s">
        <v>786</v>
      </c>
      <c r="H9545" s="131"/>
      <c r="J9545" s="7">
        <v>22106519020</v>
      </c>
    </row>
    <row r="9546" spans="1:10" ht="45" customHeight="1" x14ac:dyDescent="0.25">
      <c r="G9546" s="131" t="s">
        <v>810</v>
      </c>
      <c r="H9546" s="131"/>
    </row>
    <row r="9547" spans="1:10" ht="20.100000000000001" customHeight="1" x14ac:dyDescent="0.25">
      <c r="G9547" s="131" t="s">
        <v>5001</v>
      </c>
      <c r="H9547" s="131"/>
    </row>
    <row r="9548" spans="1:10" ht="20.100000000000001" customHeight="1" x14ac:dyDescent="0.25">
      <c r="A9548" s="5" t="s">
        <v>1767</v>
      </c>
      <c r="C9548" s="11" t="s">
        <v>9</v>
      </c>
      <c r="D9548" s="11" t="s">
        <v>41</v>
      </c>
      <c r="E9548" s="11" t="s">
        <v>5029</v>
      </c>
      <c r="F9548" s="11" t="s">
        <v>1904</v>
      </c>
      <c r="G9548" s="131" t="s">
        <v>786</v>
      </c>
      <c r="H9548" s="131"/>
      <c r="J9548" s="7">
        <v>9501672630</v>
      </c>
    </row>
    <row r="9549" spans="1:10" ht="60" customHeight="1" x14ac:dyDescent="0.25">
      <c r="G9549" s="131" t="s">
        <v>811</v>
      </c>
      <c r="H9549" s="131"/>
    </row>
    <row r="9550" spans="1:10" ht="20.100000000000001" customHeight="1" x14ac:dyDescent="0.25">
      <c r="G9550" s="131" t="s">
        <v>5001</v>
      </c>
      <c r="H9550" s="131"/>
    </row>
    <row r="9551" spans="1:10" ht="20.100000000000001" customHeight="1" x14ac:dyDescent="0.25">
      <c r="A9551" s="5" t="s">
        <v>1767</v>
      </c>
      <c r="C9551" s="11" t="s">
        <v>9</v>
      </c>
      <c r="D9551" s="11" t="s">
        <v>41</v>
      </c>
      <c r="E9551" s="11" t="s">
        <v>5029</v>
      </c>
      <c r="F9551" s="11" t="s">
        <v>1905</v>
      </c>
      <c r="G9551" s="131" t="s">
        <v>786</v>
      </c>
      <c r="H9551" s="131"/>
      <c r="J9551" s="7">
        <v>48597068951</v>
      </c>
    </row>
    <row r="9552" spans="1:10" ht="45" customHeight="1" x14ac:dyDescent="0.25">
      <c r="G9552" s="131" t="s">
        <v>7298</v>
      </c>
      <c r="H9552" s="131"/>
    </row>
    <row r="9553" spans="1:10" ht="20.100000000000001" customHeight="1" x14ac:dyDescent="0.25">
      <c r="G9553" s="131" t="s">
        <v>5001</v>
      </c>
      <c r="H9553" s="131"/>
    </row>
    <row r="9554" spans="1:10" ht="20.100000000000001" customHeight="1" x14ac:dyDescent="0.25">
      <c r="A9554" s="5" t="s">
        <v>1767</v>
      </c>
      <c r="C9554" s="11" t="s">
        <v>9</v>
      </c>
      <c r="D9554" s="11" t="s">
        <v>41</v>
      </c>
      <c r="E9554" s="11" t="s">
        <v>5029</v>
      </c>
      <c r="F9554" s="11" t="s">
        <v>1908</v>
      </c>
      <c r="G9554" s="131" t="s">
        <v>786</v>
      </c>
      <c r="H9554" s="131"/>
      <c r="J9554" s="7">
        <v>1000000000</v>
      </c>
    </row>
    <row r="9555" spans="1:10" ht="45" customHeight="1" x14ac:dyDescent="0.25">
      <c r="G9555" s="131" t="s">
        <v>5570</v>
      </c>
      <c r="H9555" s="131"/>
    </row>
    <row r="9556" spans="1:10" ht="20.100000000000001" customHeight="1" x14ac:dyDescent="0.25">
      <c r="G9556" s="131" t="s">
        <v>5001</v>
      </c>
      <c r="H9556" s="131"/>
    </row>
    <row r="9557" spans="1:10" ht="20.100000000000001" customHeight="1" x14ac:dyDescent="0.25">
      <c r="A9557" s="5" t="s">
        <v>1767</v>
      </c>
      <c r="C9557" s="11" t="s">
        <v>9</v>
      </c>
      <c r="D9557" s="11" t="s">
        <v>41</v>
      </c>
      <c r="E9557" s="11" t="s">
        <v>5029</v>
      </c>
      <c r="F9557" s="11" t="s">
        <v>1909</v>
      </c>
      <c r="G9557" s="131" t="s">
        <v>813</v>
      </c>
      <c r="H9557" s="131"/>
      <c r="J9557" s="7">
        <v>9251367568</v>
      </c>
    </row>
    <row r="9558" spans="1:10" ht="60" customHeight="1" x14ac:dyDescent="0.25">
      <c r="G9558" s="131" t="s">
        <v>814</v>
      </c>
      <c r="H9558" s="131"/>
    </row>
    <row r="9559" spans="1:10" ht="20.100000000000001" customHeight="1" x14ac:dyDescent="0.25">
      <c r="G9559" s="131" t="s">
        <v>5001</v>
      </c>
      <c r="H9559" s="131"/>
    </row>
    <row r="9560" spans="1:10" ht="20.100000000000001" customHeight="1" x14ac:dyDescent="0.25">
      <c r="A9560" s="5" t="s">
        <v>1767</v>
      </c>
      <c r="C9560" s="11" t="s">
        <v>9</v>
      </c>
      <c r="D9560" s="11" t="s">
        <v>41</v>
      </c>
      <c r="E9560" s="11" t="s">
        <v>5029</v>
      </c>
      <c r="F9560" s="11" t="s">
        <v>1910</v>
      </c>
      <c r="G9560" s="131" t="s">
        <v>4389</v>
      </c>
      <c r="H9560" s="131"/>
      <c r="J9560" s="7">
        <v>18000000000</v>
      </c>
    </row>
    <row r="9561" spans="1:10" ht="75" customHeight="1" x14ac:dyDescent="0.25">
      <c r="G9561" s="131" t="s">
        <v>6117</v>
      </c>
      <c r="H9561" s="131"/>
    </row>
    <row r="9562" spans="1:10" ht="20.100000000000001" customHeight="1" x14ac:dyDescent="0.25">
      <c r="G9562" s="131" t="s">
        <v>5568</v>
      </c>
      <c r="H9562" s="131"/>
    </row>
    <row r="9563" spans="1:10" ht="20.100000000000001" customHeight="1" x14ac:dyDescent="0.25">
      <c r="A9563" s="5" t="s">
        <v>1767</v>
      </c>
      <c r="C9563" s="11" t="s">
        <v>9</v>
      </c>
      <c r="D9563" s="11" t="s">
        <v>41</v>
      </c>
      <c r="E9563" s="11" t="s">
        <v>5029</v>
      </c>
      <c r="F9563" s="11" t="s">
        <v>1911</v>
      </c>
      <c r="G9563" s="131" t="s">
        <v>4390</v>
      </c>
      <c r="H9563" s="131"/>
      <c r="J9563" s="7">
        <v>1000000000</v>
      </c>
    </row>
    <row r="9564" spans="1:10" ht="75" customHeight="1" x14ac:dyDescent="0.25">
      <c r="G9564" s="131" t="s">
        <v>4391</v>
      </c>
      <c r="H9564" s="131"/>
    </row>
    <row r="9565" spans="1:10" ht="20.100000000000001" customHeight="1" x14ac:dyDescent="0.25">
      <c r="G9565" s="131" t="s">
        <v>5568</v>
      </c>
      <c r="H9565" s="131"/>
    </row>
    <row r="9566" spans="1:10" ht="20.100000000000001" customHeight="1" x14ac:dyDescent="0.25">
      <c r="A9566" s="5" t="s">
        <v>1767</v>
      </c>
      <c r="C9566" s="11" t="s">
        <v>9</v>
      </c>
      <c r="D9566" s="11" t="s">
        <v>41</v>
      </c>
      <c r="E9566" s="11" t="s">
        <v>5029</v>
      </c>
      <c r="F9566" s="11" t="s">
        <v>1912</v>
      </c>
      <c r="G9566" s="131" t="s">
        <v>786</v>
      </c>
      <c r="H9566" s="131"/>
      <c r="J9566" s="7">
        <v>200000000</v>
      </c>
    </row>
    <row r="9567" spans="1:10" ht="75" customHeight="1" x14ac:dyDescent="0.25">
      <c r="G9567" s="131" t="s">
        <v>4392</v>
      </c>
      <c r="H9567" s="131"/>
    </row>
    <row r="9568" spans="1:10" ht="20.100000000000001" customHeight="1" x14ac:dyDescent="0.25">
      <c r="G9568" s="131" t="s">
        <v>5001</v>
      </c>
      <c r="H9568" s="131"/>
    </row>
    <row r="9569" spans="1:10" ht="20.100000000000001" customHeight="1" x14ac:dyDescent="0.25">
      <c r="A9569" s="5" t="s">
        <v>1767</v>
      </c>
      <c r="C9569" s="11" t="s">
        <v>9</v>
      </c>
      <c r="D9569" s="11" t="s">
        <v>41</v>
      </c>
      <c r="E9569" s="11" t="s">
        <v>5029</v>
      </c>
      <c r="F9569" s="11" t="s">
        <v>1913</v>
      </c>
      <c r="G9569" s="131" t="s">
        <v>3467</v>
      </c>
      <c r="H9569" s="131"/>
      <c r="J9569" s="7">
        <v>100000000</v>
      </c>
    </row>
    <row r="9570" spans="1:10" ht="45" customHeight="1" x14ac:dyDescent="0.25">
      <c r="G9570" s="131" t="s">
        <v>4635</v>
      </c>
      <c r="H9570" s="131"/>
    </row>
    <row r="9571" spans="1:10" ht="20.100000000000001" customHeight="1" x14ac:dyDescent="0.25">
      <c r="G9571" s="131" t="s">
        <v>5001</v>
      </c>
      <c r="H9571" s="131"/>
    </row>
    <row r="9572" spans="1:10" ht="20.100000000000001" customHeight="1" x14ac:dyDescent="0.25">
      <c r="A9572" s="6" t="s">
        <v>1784</v>
      </c>
      <c r="B9572" s="6" t="s">
        <v>1785</v>
      </c>
      <c r="J9572" s="8">
        <v>4940147</v>
      </c>
    </row>
    <row r="9573" spans="1:10" ht="20.100000000000001" customHeight="1" x14ac:dyDescent="0.25">
      <c r="A9573" s="5" t="s">
        <v>1792</v>
      </c>
      <c r="C9573" s="11" t="s">
        <v>9</v>
      </c>
      <c r="D9573" s="11" t="s">
        <v>59</v>
      </c>
      <c r="E9573" s="11" t="s">
        <v>5029</v>
      </c>
      <c r="F9573" s="11" t="s">
        <v>12</v>
      </c>
      <c r="G9573" s="131" t="s">
        <v>7156</v>
      </c>
      <c r="H9573" s="131"/>
      <c r="J9573" s="7">
        <v>4940147</v>
      </c>
    </row>
    <row r="9574" spans="1:10" ht="30" customHeight="1" x14ac:dyDescent="0.25">
      <c r="G9574" s="131" t="s">
        <v>4371</v>
      </c>
      <c r="H9574" s="131"/>
    </row>
    <row r="9575" spans="1:10" ht="20.100000000000001" customHeight="1" x14ac:dyDescent="0.25">
      <c r="A9575" s="6" t="s">
        <v>1811</v>
      </c>
      <c r="B9575" s="6" t="s">
        <v>1812</v>
      </c>
      <c r="J9575" s="10">
        <v>5500000000</v>
      </c>
    </row>
    <row r="9576" spans="1:10" ht="20.100000000000001" customHeight="1" x14ac:dyDescent="0.25">
      <c r="A9576" s="6" t="s">
        <v>1813</v>
      </c>
      <c r="B9576" s="6" t="s">
        <v>3421</v>
      </c>
      <c r="J9576" s="12">
        <v>5500000000</v>
      </c>
    </row>
    <row r="9577" spans="1:10" ht="20.100000000000001" customHeight="1" x14ac:dyDescent="0.25">
      <c r="A9577" s="6" t="s">
        <v>1816</v>
      </c>
      <c r="B9577" s="6" t="s">
        <v>1817</v>
      </c>
      <c r="J9577" s="9">
        <v>5500000000</v>
      </c>
    </row>
    <row r="9578" spans="1:10" ht="20.100000000000001" customHeight="1" x14ac:dyDescent="0.25">
      <c r="A9578" s="5" t="s">
        <v>1816</v>
      </c>
      <c r="C9578" s="11" t="s">
        <v>16</v>
      </c>
      <c r="D9578" s="11" t="s">
        <v>4832</v>
      </c>
      <c r="E9578" s="11" t="s">
        <v>5029</v>
      </c>
      <c r="F9578" s="11" t="s">
        <v>1516</v>
      </c>
      <c r="G9578" s="131" t="s">
        <v>786</v>
      </c>
      <c r="H9578" s="131"/>
      <c r="J9578" s="7">
        <v>5500000000</v>
      </c>
    </row>
    <row r="9579" spans="1:10" ht="45" customHeight="1" x14ac:dyDescent="0.25">
      <c r="G9579" s="131" t="s">
        <v>815</v>
      </c>
      <c r="H9579" s="131"/>
    </row>
    <row r="9580" spans="1:10" ht="20.100000000000001" customHeight="1" x14ac:dyDescent="0.25">
      <c r="G9580" s="131" t="s">
        <v>5001</v>
      </c>
      <c r="H9580" s="131"/>
    </row>
    <row r="9583" spans="1:10" x14ac:dyDescent="0.25">
      <c r="A9583" s="117" t="s">
        <v>5032</v>
      </c>
      <c r="B9583" s="88"/>
      <c r="C9583" s="88"/>
      <c r="D9583" s="88"/>
      <c r="E9583" s="88"/>
      <c r="F9583" s="88"/>
      <c r="G9583" s="88"/>
      <c r="H9583" s="88"/>
    </row>
    <row r="9584" spans="1:10" x14ac:dyDescent="0.25">
      <c r="A9584" s="13" t="s">
        <v>5033</v>
      </c>
    </row>
    <row r="9586" spans="1:10" x14ac:dyDescent="0.25">
      <c r="A9586" s="132" t="s">
        <v>2092</v>
      </c>
      <c r="B9586" s="132"/>
      <c r="C9586" s="132"/>
      <c r="D9586" s="132"/>
      <c r="E9586" s="132"/>
      <c r="F9586" s="132"/>
      <c r="G9586" s="132"/>
      <c r="H9586" s="132"/>
      <c r="I9586" s="132"/>
      <c r="J9586" s="132"/>
    </row>
    <row r="9588" spans="1:10" x14ac:dyDescent="0.25">
      <c r="D9588" s="6" t="s">
        <v>2140</v>
      </c>
      <c r="E9588" s="6" t="s">
        <v>2100</v>
      </c>
    </row>
    <row r="9589" spans="1:10" ht="15.75" thickBot="1" x14ac:dyDescent="0.3">
      <c r="F9589" s="6" t="s">
        <v>2103</v>
      </c>
      <c r="J9589" s="14">
        <v>783200066563</v>
      </c>
    </row>
    <row r="9590" spans="1:10" x14ac:dyDescent="0.25">
      <c r="D9590" s="5" t="s">
        <v>16</v>
      </c>
      <c r="E9590" s="5" t="s">
        <v>2145</v>
      </c>
      <c r="J9590" s="7">
        <v>726695621625</v>
      </c>
    </row>
    <row r="9591" spans="1:10" x14ac:dyDescent="0.25">
      <c r="D9591" s="5" t="s">
        <v>9</v>
      </c>
      <c r="E9591" s="5" t="s">
        <v>2139</v>
      </c>
      <c r="J9591" s="7">
        <v>56504444938</v>
      </c>
    </row>
    <row r="9594" spans="1:10" x14ac:dyDescent="0.25">
      <c r="A9594" s="132" t="s">
        <v>2091</v>
      </c>
      <c r="B9594" s="132"/>
      <c r="C9594" s="132"/>
      <c r="D9594" s="132"/>
      <c r="E9594" s="132"/>
      <c r="F9594" s="132"/>
      <c r="G9594" s="132"/>
      <c r="H9594" s="132"/>
      <c r="I9594" s="132"/>
      <c r="J9594" s="132"/>
    </row>
    <row r="9595" spans="1:10" x14ac:dyDescent="0.25">
      <c r="A9595" s="86" t="s">
        <v>2097</v>
      </c>
      <c r="C9595" s="86" t="s">
        <v>2098</v>
      </c>
      <c r="D9595" s="86" t="s">
        <v>3</v>
      </c>
      <c r="E9595" s="86" t="s">
        <v>2099</v>
      </c>
      <c r="F9595" s="86" t="s">
        <v>1880</v>
      </c>
      <c r="G9595" s="6" t="s">
        <v>2100</v>
      </c>
      <c r="J9595" s="86" t="s">
        <v>8713</v>
      </c>
    </row>
    <row r="9597" spans="1:10" ht="15.75" thickBot="1" x14ac:dyDescent="0.3">
      <c r="G9597" s="13" t="s">
        <v>2103</v>
      </c>
      <c r="J9597" s="14">
        <v>783200066563</v>
      </c>
    </row>
    <row r="9598" spans="1:10" ht="20.100000000000001" customHeight="1" x14ac:dyDescent="0.25">
      <c r="A9598" s="6" t="s">
        <v>1232</v>
      </c>
      <c r="B9598" s="6" t="s">
        <v>1233</v>
      </c>
      <c r="J9598" s="10">
        <v>726695621625</v>
      </c>
    </row>
    <row r="9599" spans="1:10" ht="20.100000000000001" customHeight="1" x14ac:dyDescent="0.25">
      <c r="A9599" s="6" t="s">
        <v>9</v>
      </c>
      <c r="B9599" s="6" t="s">
        <v>1237</v>
      </c>
      <c r="J9599" s="9">
        <v>285480193163</v>
      </c>
    </row>
    <row r="9600" spans="1:10" ht="20.100000000000001" customHeight="1" x14ac:dyDescent="0.25">
      <c r="A9600" s="5" t="s">
        <v>1240</v>
      </c>
      <c r="C9600" s="11" t="s">
        <v>16</v>
      </c>
      <c r="D9600" s="11" t="s">
        <v>10</v>
      </c>
      <c r="E9600" s="11" t="s">
        <v>5023</v>
      </c>
      <c r="F9600" s="11" t="s">
        <v>12</v>
      </c>
      <c r="G9600" s="131" t="s">
        <v>7116</v>
      </c>
      <c r="H9600" s="131"/>
      <c r="J9600" s="7">
        <v>265723689606</v>
      </c>
    </row>
    <row r="9601" spans="1:10" ht="20.100000000000001" customHeight="1" x14ac:dyDescent="0.25">
      <c r="A9601" s="5" t="s">
        <v>1254</v>
      </c>
      <c r="C9601" s="11" t="s">
        <v>16</v>
      </c>
      <c r="D9601" s="11" t="s">
        <v>10</v>
      </c>
      <c r="E9601" s="11" t="s">
        <v>5023</v>
      </c>
      <c r="F9601" s="11" t="s">
        <v>12</v>
      </c>
      <c r="G9601" s="131" t="s">
        <v>7117</v>
      </c>
      <c r="H9601" s="131"/>
      <c r="J9601" s="7">
        <v>19756503557</v>
      </c>
    </row>
    <row r="9602" spans="1:10" ht="20.100000000000001" customHeight="1" x14ac:dyDescent="0.25">
      <c r="A9602" s="6" t="s">
        <v>1257</v>
      </c>
      <c r="B9602" s="6" t="s">
        <v>1258</v>
      </c>
      <c r="J9602" s="8">
        <v>397046886</v>
      </c>
    </row>
    <row r="9603" spans="1:10" ht="20.100000000000001" customHeight="1" x14ac:dyDescent="0.25">
      <c r="A9603" s="5" t="s">
        <v>1269</v>
      </c>
      <c r="C9603" s="11" t="s">
        <v>16</v>
      </c>
      <c r="D9603" s="11" t="s">
        <v>10</v>
      </c>
      <c r="E9603" s="11" t="s">
        <v>5023</v>
      </c>
      <c r="F9603" s="11" t="s">
        <v>12</v>
      </c>
      <c r="G9603" s="131" t="s">
        <v>117</v>
      </c>
      <c r="H9603" s="131"/>
      <c r="J9603" s="7">
        <v>397046886</v>
      </c>
    </row>
    <row r="9604" spans="1:10" ht="20.100000000000001" customHeight="1" x14ac:dyDescent="0.25">
      <c r="A9604" s="6" t="s">
        <v>1279</v>
      </c>
      <c r="B9604" s="6" t="s">
        <v>1280</v>
      </c>
      <c r="J9604" s="8">
        <v>321972652074</v>
      </c>
    </row>
    <row r="9605" spans="1:10" ht="20.100000000000001" customHeight="1" x14ac:dyDescent="0.25">
      <c r="A9605" s="5" t="s">
        <v>1282</v>
      </c>
      <c r="C9605" s="11" t="s">
        <v>16</v>
      </c>
      <c r="D9605" s="11" t="s">
        <v>10</v>
      </c>
      <c r="E9605" s="11" t="s">
        <v>5023</v>
      </c>
      <c r="F9605" s="11" t="s">
        <v>12</v>
      </c>
      <c r="G9605" s="131" t="s">
        <v>1283</v>
      </c>
      <c r="H9605" s="131"/>
      <c r="J9605" s="7">
        <v>74045376835</v>
      </c>
    </row>
    <row r="9606" spans="1:10" ht="20.100000000000001" customHeight="1" x14ac:dyDescent="0.25">
      <c r="A9606" s="5" t="s">
        <v>1286</v>
      </c>
      <c r="C9606" s="11" t="s">
        <v>16</v>
      </c>
      <c r="D9606" s="11" t="s">
        <v>10</v>
      </c>
      <c r="E9606" s="11" t="s">
        <v>5023</v>
      </c>
      <c r="F9606" s="11" t="s">
        <v>12</v>
      </c>
      <c r="G9606" s="131" t="s">
        <v>1287</v>
      </c>
      <c r="H9606" s="131"/>
      <c r="J9606" s="7">
        <v>9686802963</v>
      </c>
    </row>
    <row r="9607" spans="1:10" ht="20.100000000000001" customHeight="1" x14ac:dyDescent="0.25">
      <c r="A9607" s="5" t="s">
        <v>1290</v>
      </c>
      <c r="C9607" s="11" t="s">
        <v>16</v>
      </c>
      <c r="D9607" s="11" t="s">
        <v>10</v>
      </c>
      <c r="E9607" s="11" t="s">
        <v>5023</v>
      </c>
      <c r="F9607" s="11" t="s">
        <v>12</v>
      </c>
      <c r="G9607" s="131" t="s">
        <v>17</v>
      </c>
      <c r="H9607" s="131"/>
      <c r="J9607" s="7">
        <v>44058018551</v>
      </c>
    </row>
    <row r="9608" spans="1:10" ht="20.100000000000001" customHeight="1" x14ac:dyDescent="0.25">
      <c r="A9608" s="5" t="s">
        <v>1293</v>
      </c>
      <c r="C9608" s="11" t="s">
        <v>16</v>
      </c>
      <c r="D9608" s="11" t="s">
        <v>10</v>
      </c>
      <c r="E9608" s="11" t="s">
        <v>5023</v>
      </c>
      <c r="F9608" s="11" t="s">
        <v>12</v>
      </c>
      <c r="G9608" s="131" t="s">
        <v>18</v>
      </c>
      <c r="H9608" s="131"/>
      <c r="J9608" s="7">
        <v>42875905942</v>
      </c>
    </row>
    <row r="9609" spans="1:10" ht="20.100000000000001" customHeight="1" x14ac:dyDescent="0.25">
      <c r="A9609" s="5" t="s">
        <v>1296</v>
      </c>
      <c r="C9609" s="11" t="s">
        <v>16</v>
      </c>
      <c r="D9609" s="11" t="s">
        <v>10</v>
      </c>
      <c r="E9609" s="11" t="s">
        <v>5023</v>
      </c>
      <c r="F9609" s="11" t="s">
        <v>12</v>
      </c>
      <c r="G9609" s="131" t="s">
        <v>19</v>
      </c>
      <c r="H9609" s="131"/>
      <c r="J9609" s="7">
        <v>151306547783</v>
      </c>
    </row>
    <row r="9610" spans="1:10" ht="20.100000000000001" customHeight="1" x14ac:dyDescent="0.25">
      <c r="A9610" s="6" t="s">
        <v>1299</v>
      </c>
      <c r="B9610" s="6" t="s">
        <v>1300</v>
      </c>
      <c r="J9610" s="10">
        <v>59341270619</v>
      </c>
    </row>
    <row r="9611" spans="1:10" ht="20.100000000000001" customHeight="1" x14ac:dyDescent="0.25">
      <c r="A9611" s="6" t="s">
        <v>1303</v>
      </c>
      <c r="B9611" s="6" t="s">
        <v>7118</v>
      </c>
      <c r="J9611" s="9">
        <v>56413713887</v>
      </c>
    </row>
    <row r="9612" spans="1:10" ht="20.100000000000001" customHeight="1" x14ac:dyDescent="0.25">
      <c r="A9612" s="5" t="s">
        <v>1303</v>
      </c>
      <c r="C9612" s="11" t="s">
        <v>16</v>
      </c>
      <c r="D9612" s="11" t="s">
        <v>20</v>
      </c>
      <c r="E9612" s="11" t="s">
        <v>5023</v>
      </c>
      <c r="F9612" s="11" t="s">
        <v>1881</v>
      </c>
      <c r="G9612" s="131" t="s">
        <v>21</v>
      </c>
      <c r="H9612" s="131"/>
      <c r="J9612" s="7">
        <v>56413713887</v>
      </c>
    </row>
    <row r="9613" spans="1:10" ht="60" customHeight="1" x14ac:dyDescent="0.25">
      <c r="G9613" s="131" t="s">
        <v>4797</v>
      </c>
      <c r="H9613" s="131"/>
    </row>
    <row r="9614" spans="1:10" ht="20.100000000000001" customHeight="1" x14ac:dyDescent="0.25">
      <c r="G9614" s="131" t="s">
        <v>2101</v>
      </c>
      <c r="H9614" s="131"/>
    </row>
    <row r="9615" spans="1:10" ht="20.100000000000001" customHeight="1" x14ac:dyDescent="0.25">
      <c r="A9615" s="6" t="s">
        <v>1316</v>
      </c>
      <c r="B9615" s="6" t="s">
        <v>7122</v>
      </c>
      <c r="J9615" s="8">
        <v>2927556732</v>
      </c>
    </row>
    <row r="9616" spans="1:10" ht="20.100000000000001" customHeight="1" x14ac:dyDescent="0.25">
      <c r="A9616" s="5" t="s">
        <v>1316</v>
      </c>
      <c r="C9616" s="11" t="s">
        <v>16</v>
      </c>
      <c r="D9616" s="11" t="s">
        <v>20</v>
      </c>
      <c r="E9616" s="11" t="s">
        <v>5023</v>
      </c>
      <c r="F9616" s="11" t="s">
        <v>1881</v>
      </c>
      <c r="G9616" s="131" t="s">
        <v>23</v>
      </c>
      <c r="H9616" s="131"/>
      <c r="J9616" s="7">
        <v>2927556732</v>
      </c>
    </row>
    <row r="9617" spans="1:10" ht="30" customHeight="1" x14ac:dyDescent="0.25">
      <c r="G9617" s="131" t="s">
        <v>4798</v>
      </c>
      <c r="H9617" s="131"/>
    </row>
    <row r="9618" spans="1:10" ht="20.100000000000001" customHeight="1" x14ac:dyDescent="0.25">
      <c r="G9618" s="131" t="s">
        <v>2102</v>
      </c>
      <c r="H9618" s="131"/>
    </row>
    <row r="9619" spans="1:10" ht="20.100000000000001" customHeight="1" x14ac:dyDescent="0.25">
      <c r="A9619" s="6" t="s">
        <v>1319</v>
      </c>
      <c r="B9619" s="6" t="s">
        <v>1320</v>
      </c>
      <c r="J9619" s="10">
        <v>59504458883</v>
      </c>
    </row>
    <row r="9620" spans="1:10" ht="20.100000000000001" customHeight="1" x14ac:dyDescent="0.25">
      <c r="A9620" s="6" t="s">
        <v>1322</v>
      </c>
      <c r="B9620" s="6" t="s">
        <v>7123</v>
      </c>
      <c r="J9620" s="9">
        <v>3520756103</v>
      </c>
    </row>
    <row r="9621" spans="1:10" ht="20.100000000000001" customHeight="1" x14ac:dyDescent="0.25">
      <c r="A9621" s="5" t="s">
        <v>1322</v>
      </c>
      <c r="C9621" s="11" t="s">
        <v>16</v>
      </c>
      <c r="D9621" s="11" t="s">
        <v>20</v>
      </c>
      <c r="E9621" s="11" t="s">
        <v>5023</v>
      </c>
      <c r="F9621" s="11" t="s">
        <v>1881</v>
      </c>
      <c r="G9621" s="131" t="s">
        <v>21</v>
      </c>
      <c r="H9621" s="131"/>
      <c r="J9621" s="7">
        <v>3520756103</v>
      </c>
    </row>
    <row r="9622" spans="1:10" ht="60" customHeight="1" x14ac:dyDescent="0.25">
      <c r="G9622" s="131" t="s">
        <v>4799</v>
      </c>
      <c r="H9622" s="131"/>
    </row>
    <row r="9623" spans="1:10" ht="20.100000000000001" customHeight="1" x14ac:dyDescent="0.25">
      <c r="G9623" s="131" t="s">
        <v>2101</v>
      </c>
      <c r="H9623" s="131"/>
    </row>
    <row r="9624" spans="1:10" ht="20.100000000000001" customHeight="1" x14ac:dyDescent="0.25">
      <c r="A9624" s="6" t="s">
        <v>1324</v>
      </c>
      <c r="B9624" s="6" t="s">
        <v>7124</v>
      </c>
      <c r="J9624" s="8">
        <v>8688962360</v>
      </c>
    </row>
    <row r="9625" spans="1:10" ht="20.100000000000001" customHeight="1" x14ac:dyDescent="0.25">
      <c r="A9625" s="5" t="s">
        <v>1324</v>
      </c>
      <c r="C9625" s="11" t="s">
        <v>16</v>
      </c>
      <c r="D9625" s="11" t="s">
        <v>20</v>
      </c>
      <c r="E9625" s="11" t="s">
        <v>5023</v>
      </c>
      <c r="F9625" s="11" t="s">
        <v>1881</v>
      </c>
      <c r="G9625" s="131" t="s">
        <v>21</v>
      </c>
      <c r="H9625" s="131"/>
      <c r="J9625" s="7">
        <v>8688962360</v>
      </c>
    </row>
    <row r="9626" spans="1:10" ht="45" customHeight="1" x14ac:dyDescent="0.25">
      <c r="G9626" s="131" t="s">
        <v>4800</v>
      </c>
      <c r="H9626" s="131"/>
    </row>
    <row r="9627" spans="1:10" ht="20.100000000000001" customHeight="1" x14ac:dyDescent="0.25">
      <c r="G9627" s="131" t="s">
        <v>2101</v>
      </c>
      <c r="H9627" s="131"/>
    </row>
    <row r="9628" spans="1:10" ht="20.100000000000001" customHeight="1" x14ac:dyDescent="0.25">
      <c r="A9628" s="6" t="s">
        <v>1326</v>
      </c>
      <c r="B9628" s="6" t="s">
        <v>7125</v>
      </c>
      <c r="J9628" s="8">
        <v>17377924630</v>
      </c>
    </row>
    <row r="9629" spans="1:10" ht="20.100000000000001" customHeight="1" x14ac:dyDescent="0.25">
      <c r="A9629" s="5" t="s">
        <v>1326</v>
      </c>
      <c r="C9629" s="11" t="s">
        <v>16</v>
      </c>
      <c r="D9629" s="11" t="s">
        <v>20</v>
      </c>
      <c r="E9629" s="11" t="s">
        <v>5023</v>
      </c>
      <c r="F9629" s="11" t="s">
        <v>1881</v>
      </c>
      <c r="G9629" s="131" t="s">
        <v>21</v>
      </c>
      <c r="H9629" s="131"/>
      <c r="J9629" s="7">
        <v>17377924630</v>
      </c>
    </row>
    <row r="9630" spans="1:10" ht="45" customHeight="1" x14ac:dyDescent="0.25">
      <c r="G9630" s="131" t="s">
        <v>4801</v>
      </c>
      <c r="H9630" s="131"/>
    </row>
    <row r="9631" spans="1:10" ht="20.100000000000001" customHeight="1" x14ac:dyDescent="0.25">
      <c r="G9631" s="131" t="s">
        <v>2101</v>
      </c>
      <c r="H9631" s="131"/>
    </row>
    <row r="9632" spans="1:10" ht="20.100000000000001" customHeight="1" x14ac:dyDescent="0.25">
      <c r="A9632" s="6" t="s">
        <v>1328</v>
      </c>
      <c r="B9632" s="6" t="s">
        <v>1329</v>
      </c>
      <c r="J9632" s="8">
        <v>29916815790</v>
      </c>
    </row>
    <row r="9633" spans="1:10" ht="30" customHeight="1" x14ac:dyDescent="0.25">
      <c r="A9633" s="5" t="s">
        <v>1328</v>
      </c>
      <c r="C9633" s="11" t="s">
        <v>16</v>
      </c>
      <c r="D9633" s="11" t="s">
        <v>20</v>
      </c>
      <c r="E9633" s="11" t="s">
        <v>5023</v>
      </c>
      <c r="F9633" s="11" t="s">
        <v>1881</v>
      </c>
      <c r="G9633" s="131" t="s">
        <v>724</v>
      </c>
      <c r="H9633" s="131"/>
      <c r="J9633" s="7">
        <v>29916815790</v>
      </c>
    </row>
    <row r="9634" spans="1:10" ht="30" customHeight="1" x14ac:dyDescent="0.25">
      <c r="G9634" s="131" t="s">
        <v>4995</v>
      </c>
      <c r="H9634" s="131"/>
    </row>
    <row r="9635" spans="1:10" ht="20.100000000000001" customHeight="1" x14ac:dyDescent="0.25">
      <c r="G9635" s="131" t="s">
        <v>4996</v>
      </c>
      <c r="H9635" s="131"/>
    </row>
    <row r="9636" spans="1:10" ht="20.100000000000001" customHeight="1" x14ac:dyDescent="0.25">
      <c r="A9636" s="6" t="s">
        <v>1759</v>
      </c>
      <c r="B9636" s="6" t="s">
        <v>1760</v>
      </c>
      <c r="J9636" s="10">
        <v>56504444938</v>
      </c>
    </row>
    <row r="9637" spans="1:10" ht="20.100000000000001" customHeight="1" x14ac:dyDescent="0.25">
      <c r="A9637" s="6" t="s">
        <v>1761</v>
      </c>
      <c r="B9637" s="6" t="s">
        <v>1762</v>
      </c>
      <c r="J9637" s="12">
        <v>52786773888</v>
      </c>
    </row>
    <row r="9638" spans="1:10" ht="20.100000000000001" customHeight="1" x14ac:dyDescent="0.25">
      <c r="A9638" s="6" t="s">
        <v>1767</v>
      </c>
      <c r="B9638" s="6" t="s">
        <v>7149</v>
      </c>
      <c r="J9638" s="9">
        <v>52786773888</v>
      </c>
    </row>
    <row r="9639" spans="1:10" ht="20.100000000000001" customHeight="1" x14ac:dyDescent="0.25">
      <c r="A9639" s="5" t="s">
        <v>1767</v>
      </c>
      <c r="C9639" s="11" t="s">
        <v>9</v>
      </c>
      <c r="D9639" s="11" t="s">
        <v>41</v>
      </c>
      <c r="E9639" s="11" t="s">
        <v>5023</v>
      </c>
      <c r="F9639" s="11" t="s">
        <v>1881</v>
      </c>
      <c r="G9639" s="131" t="s">
        <v>21</v>
      </c>
      <c r="H9639" s="131"/>
      <c r="J9639" s="7">
        <v>333086943</v>
      </c>
    </row>
    <row r="9640" spans="1:10" ht="60" customHeight="1" x14ac:dyDescent="0.25">
      <c r="G9640" s="131" t="s">
        <v>4802</v>
      </c>
      <c r="H9640" s="131"/>
    </row>
    <row r="9641" spans="1:10" ht="20.100000000000001" customHeight="1" x14ac:dyDescent="0.25">
      <c r="G9641" s="131" t="s">
        <v>2101</v>
      </c>
      <c r="H9641" s="131"/>
    </row>
    <row r="9642" spans="1:10" ht="20.100000000000001" customHeight="1" x14ac:dyDescent="0.25">
      <c r="A9642" s="5" t="s">
        <v>1767</v>
      </c>
      <c r="C9642" s="11" t="s">
        <v>9</v>
      </c>
      <c r="D9642" s="11" t="s">
        <v>41</v>
      </c>
      <c r="E9642" s="11" t="s">
        <v>5023</v>
      </c>
      <c r="F9642" s="11" t="s">
        <v>1278</v>
      </c>
      <c r="G9642" s="131" t="s">
        <v>21</v>
      </c>
      <c r="H9642" s="131"/>
      <c r="J9642" s="7">
        <v>1443966551</v>
      </c>
    </row>
    <row r="9643" spans="1:10" ht="60" customHeight="1" x14ac:dyDescent="0.25">
      <c r="G9643" s="131" t="s">
        <v>4803</v>
      </c>
      <c r="H9643" s="131"/>
    </row>
    <row r="9644" spans="1:10" ht="20.100000000000001" customHeight="1" x14ac:dyDescent="0.25">
      <c r="G9644" s="131" t="s">
        <v>2101</v>
      </c>
      <c r="H9644" s="131"/>
    </row>
    <row r="9645" spans="1:10" ht="20.100000000000001" customHeight="1" x14ac:dyDescent="0.25">
      <c r="A9645" s="5" t="s">
        <v>1767</v>
      </c>
      <c r="C9645" s="11" t="s">
        <v>9</v>
      </c>
      <c r="D9645" s="11" t="s">
        <v>41</v>
      </c>
      <c r="E9645" s="11" t="s">
        <v>5023</v>
      </c>
      <c r="F9645" s="11" t="s">
        <v>1318</v>
      </c>
      <c r="G9645" s="131" t="s">
        <v>817</v>
      </c>
      <c r="H9645" s="131"/>
      <c r="J9645" s="7">
        <v>250393000</v>
      </c>
    </row>
    <row r="9646" spans="1:10" ht="75" customHeight="1" x14ac:dyDescent="0.25">
      <c r="G9646" s="131" t="s">
        <v>5571</v>
      </c>
      <c r="H9646" s="131"/>
    </row>
    <row r="9647" spans="1:10" ht="20.100000000000001" customHeight="1" x14ac:dyDescent="0.25">
      <c r="G9647" s="131" t="s">
        <v>5001</v>
      </c>
      <c r="H9647" s="131"/>
    </row>
    <row r="9648" spans="1:10" ht="30" customHeight="1" x14ac:dyDescent="0.25">
      <c r="A9648" s="5" t="s">
        <v>1767</v>
      </c>
      <c r="C9648" s="11" t="s">
        <v>9</v>
      </c>
      <c r="D9648" s="11" t="s">
        <v>41</v>
      </c>
      <c r="E9648" s="11" t="s">
        <v>5023</v>
      </c>
      <c r="F9648" s="11" t="s">
        <v>1336</v>
      </c>
      <c r="G9648" s="131" t="s">
        <v>724</v>
      </c>
      <c r="H9648" s="131"/>
      <c r="J9648" s="7">
        <v>2337727998</v>
      </c>
    </row>
    <row r="9649" spans="1:10" ht="30" customHeight="1" x14ac:dyDescent="0.25">
      <c r="G9649" s="131" t="s">
        <v>5532</v>
      </c>
      <c r="H9649" s="131"/>
    </row>
    <row r="9650" spans="1:10" ht="20.100000000000001" customHeight="1" x14ac:dyDescent="0.25">
      <c r="G9650" s="131" t="s">
        <v>4996</v>
      </c>
      <c r="H9650" s="131"/>
    </row>
    <row r="9651" spans="1:10" ht="20.100000000000001" customHeight="1" x14ac:dyDescent="0.25">
      <c r="A9651" s="5" t="s">
        <v>1767</v>
      </c>
      <c r="C9651" s="11" t="s">
        <v>9</v>
      </c>
      <c r="D9651" s="11" t="s">
        <v>41</v>
      </c>
      <c r="E9651" s="11" t="s">
        <v>5023</v>
      </c>
      <c r="F9651" s="11" t="s">
        <v>1421</v>
      </c>
      <c r="G9651" s="131" t="s">
        <v>817</v>
      </c>
      <c r="H9651" s="131"/>
      <c r="J9651" s="7">
        <v>48340599396</v>
      </c>
    </row>
    <row r="9652" spans="1:10" ht="45" customHeight="1" x14ac:dyDescent="0.25">
      <c r="G9652" s="131" t="s">
        <v>5572</v>
      </c>
      <c r="H9652" s="131"/>
    </row>
    <row r="9653" spans="1:10" ht="20.100000000000001" customHeight="1" x14ac:dyDescent="0.25">
      <c r="G9653" s="131" t="s">
        <v>5001</v>
      </c>
      <c r="H9653" s="131"/>
    </row>
    <row r="9654" spans="1:10" ht="20.100000000000001" customHeight="1" x14ac:dyDescent="0.25">
      <c r="A9654" s="5" t="s">
        <v>1767</v>
      </c>
      <c r="C9654" s="11" t="s">
        <v>9</v>
      </c>
      <c r="D9654" s="11" t="s">
        <v>41</v>
      </c>
      <c r="E9654" s="11" t="s">
        <v>5023</v>
      </c>
      <c r="F9654" s="11" t="s">
        <v>1438</v>
      </c>
      <c r="G9654" s="131" t="s">
        <v>817</v>
      </c>
      <c r="H9654" s="131"/>
      <c r="J9654" s="7">
        <v>21000000</v>
      </c>
    </row>
    <row r="9655" spans="1:10" ht="45" customHeight="1" x14ac:dyDescent="0.25">
      <c r="G9655" s="131" t="s">
        <v>7299</v>
      </c>
      <c r="H9655" s="131"/>
    </row>
    <row r="9656" spans="1:10" ht="20.100000000000001" customHeight="1" x14ac:dyDescent="0.25">
      <c r="G9656" s="131" t="s">
        <v>5001</v>
      </c>
      <c r="H9656" s="131"/>
    </row>
    <row r="9657" spans="1:10" ht="20.100000000000001" customHeight="1" x14ac:dyDescent="0.25">
      <c r="A9657" s="5" t="s">
        <v>1767</v>
      </c>
      <c r="C9657" s="11" t="s">
        <v>9</v>
      </c>
      <c r="D9657" s="11" t="s">
        <v>41</v>
      </c>
      <c r="E9657" s="11" t="s">
        <v>5023</v>
      </c>
      <c r="F9657" s="11" t="s">
        <v>1499</v>
      </c>
      <c r="G9657" s="131" t="s">
        <v>819</v>
      </c>
      <c r="H9657" s="131"/>
      <c r="J9657" s="7">
        <v>60000000</v>
      </c>
    </row>
    <row r="9658" spans="1:10" ht="75" customHeight="1" x14ac:dyDescent="0.25">
      <c r="G9658" s="131" t="s">
        <v>5573</v>
      </c>
      <c r="H9658" s="131"/>
    </row>
    <row r="9659" spans="1:10" ht="20.100000000000001" customHeight="1" x14ac:dyDescent="0.25">
      <c r="G9659" s="131" t="s">
        <v>5001</v>
      </c>
      <c r="H9659" s="131"/>
    </row>
    <row r="9660" spans="1:10" ht="20.100000000000001" customHeight="1" x14ac:dyDescent="0.25">
      <c r="A9660" s="6" t="s">
        <v>1784</v>
      </c>
      <c r="B9660" s="6" t="s">
        <v>1785</v>
      </c>
      <c r="J9660" s="8">
        <v>3527000906</v>
      </c>
    </row>
    <row r="9661" spans="1:10" ht="20.100000000000001" customHeight="1" x14ac:dyDescent="0.25">
      <c r="A9661" s="5" t="s">
        <v>1792</v>
      </c>
      <c r="C9661" s="11" t="s">
        <v>9</v>
      </c>
      <c r="D9661" s="11" t="s">
        <v>59</v>
      </c>
      <c r="E9661" s="11" t="s">
        <v>5023</v>
      </c>
      <c r="F9661" s="11" t="s">
        <v>12</v>
      </c>
      <c r="G9661" s="131" t="s">
        <v>7156</v>
      </c>
      <c r="H9661" s="131"/>
      <c r="J9661" s="7">
        <v>3527000906</v>
      </c>
    </row>
    <row r="9662" spans="1:10" ht="30" customHeight="1" x14ac:dyDescent="0.25">
      <c r="G9662" s="131" t="s">
        <v>4371</v>
      </c>
      <c r="H9662" s="131"/>
    </row>
    <row r="9663" spans="1:10" ht="20.100000000000001" customHeight="1" x14ac:dyDescent="0.25">
      <c r="A9663" s="6" t="s">
        <v>1793</v>
      </c>
      <c r="B9663" s="6" t="s">
        <v>3410</v>
      </c>
      <c r="J9663" s="10">
        <v>190670144</v>
      </c>
    </row>
    <row r="9664" spans="1:10" ht="20.100000000000001" customHeight="1" x14ac:dyDescent="0.25">
      <c r="A9664" s="6" t="s">
        <v>1799</v>
      </c>
      <c r="B9664" s="6" t="s">
        <v>1800</v>
      </c>
      <c r="J9664" s="9">
        <v>190670144</v>
      </c>
    </row>
    <row r="9665" spans="1:10" ht="20.100000000000001" customHeight="1" x14ac:dyDescent="0.25">
      <c r="A9665" s="5" t="s">
        <v>1799</v>
      </c>
      <c r="C9665" s="11" t="s">
        <v>9</v>
      </c>
      <c r="D9665" s="11" t="s">
        <v>59</v>
      </c>
      <c r="E9665" s="11" t="s">
        <v>5023</v>
      </c>
      <c r="F9665" s="11" t="s">
        <v>1881</v>
      </c>
      <c r="G9665" s="131" t="s">
        <v>821</v>
      </c>
      <c r="H9665" s="131"/>
      <c r="J9665" s="7">
        <v>190670144</v>
      </c>
    </row>
    <row r="9666" spans="1:10" ht="75" customHeight="1" x14ac:dyDescent="0.25">
      <c r="G9666" s="131" t="s">
        <v>5034</v>
      </c>
      <c r="H9666" s="131"/>
    </row>
    <row r="9667" spans="1:10" ht="20.100000000000001" customHeight="1" x14ac:dyDescent="0.25">
      <c r="G9667" s="131" t="s">
        <v>5035</v>
      </c>
      <c r="H9667" s="131"/>
    </row>
    <row r="9669" spans="1:10" x14ac:dyDescent="0.25">
      <c r="A9669" s="13" t="s">
        <v>5036</v>
      </c>
    </row>
    <row r="9671" spans="1:10" x14ac:dyDescent="0.25">
      <c r="A9671" s="132" t="s">
        <v>2092</v>
      </c>
      <c r="B9671" s="132"/>
      <c r="C9671" s="132"/>
      <c r="D9671" s="132"/>
      <c r="E9671" s="132"/>
      <c r="F9671" s="132"/>
      <c r="G9671" s="132"/>
      <c r="H9671" s="132"/>
      <c r="I9671" s="132"/>
      <c r="J9671" s="132"/>
    </row>
    <row r="9673" spans="1:10" x14ac:dyDescent="0.25">
      <c r="D9673" s="6" t="s">
        <v>2140</v>
      </c>
      <c r="E9673" s="6" t="s">
        <v>2100</v>
      </c>
    </row>
    <row r="9674" spans="1:10" ht="15.75" thickBot="1" x14ac:dyDescent="0.3">
      <c r="F9674" s="6" t="s">
        <v>2103</v>
      </c>
      <c r="J9674" s="14">
        <v>364605604739</v>
      </c>
    </row>
    <row r="9675" spans="1:10" x14ac:dyDescent="0.25">
      <c r="D9675" s="5" t="s">
        <v>16</v>
      </c>
      <c r="E9675" s="5" t="s">
        <v>2145</v>
      </c>
      <c r="J9675" s="7">
        <v>341939787257</v>
      </c>
    </row>
    <row r="9676" spans="1:10" x14ac:dyDescent="0.25">
      <c r="D9676" s="5" t="s">
        <v>9</v>
      </c>
      <c r="E9676" s="5" t="s">
        <v>2139</v>
      </c>
      <c r="J9676" s="7">
        <v>22665817482</v>
      </c>
    </row>
    <row r="9679" spans="1:10" x14ac:dyDescent="0.25">
      <c r="A9679" s="132" t="s">
        <v>2091</v>
      </c>
      <c r="B9679" s="132"/>
      <c r="C9679" s="132"/>
      <c r="D9679" s="132"/>
      <c r="E9679" s="132"/>
      <c r="F9679" s="132"/>
      <c r="G9679" s="132"/>
      <c r="H9679" s="132"/>
      <c r="I9679" s="132"/>
      <c r="J9679" s="132"/>
    </row>
    <row r="9680" spans="1:10" x14ac:dyDescent="0.25">
      <c r="A9680" s="86" t="s">
        <v>2097</v>
      </c>
      <c r="C9680" s="86" t="s">
        <v>2098</v>
      </c>
      <c r="D9680" s="86" t="s">
        <v>3</v>
      </c>
      <c r="E9680" s="86" t="s">
        <v>2099</v>
      </c>
      <c r="F9680" s="86" t="s">
        <v>1880</v>
      </c>
      <c r="G9680" s="6" t="s">
        <v>2100</v>
      </c>
      <c r="J9680" s="86" t="s">
        <v>8713</v>
      </c>
    </row>
    <row r="9682" spans="1:10" ht="15.75" thickBot="1" x14ac:dyDescent="0.3">
      <c r="G9682" s="13" t="s">
        <v>2103</v>
      </c>
      <c r="J9682" s="14">
        <v>364605604739</v>
      </c>
    </row>
    <row r="9683" spans="1:10" ht="20.100000000000001" customHeight="1" x14ac:dyDescent="0.25">
      <c r="A9683" s="6" t="s">
        <v>1232</v>
      </c>
      <c r="B9683" s="6" t="s">
        <v>1233</v>
      </c>
      <c r="J9683" s="10">
        <v>341939787257</v>
      </c>
    </row>
    <row r="9684" spans="1:10" ht="20.100000000000001" customHeight="1" x14ac:dyDescent="0.25">
      <c r="A9684" s="6" t="s">
        <v>9</v>
      </c>
      <c r="B9684" s="6" t="s">
        <v>1237</v>
      </c>
      <c r="J9684" s="9">
        <v>147738153186</v>
      </c>
    </row>
    <row r="9685" spans="1:10" ht="20.100000000000001" customHeight="1" x14ac:dyDescent="0.25">
      <c r="A9685" s="5" t="s">
        <v>1240</v>
      </c>
      <c r="C9685" s="11" t="s">
        <v>16</v>
      </c>
      <c r="D9685" s="11" t="s">
        <v>10</v>
      </c>
      <c r="E9685" s="11" t="s">
        <v>5020</v>
      </c>
      <c r="F9685" s="11" t="s">
        <v>12</v>
      </c>
      <c r="G9685" s="131" t="s">
        <v>7116</v>
      </c>
      <c r="H9685" s="131"/>
      <c r="J9685" s="7">
        <v>141961436179</v>
      </c>
    </row>
    <row r="9686" spans="1:10" ht="20.100000000000001" customHeight="1" x14ac:dyDescent="0.25">
      <c r="A9686" s="5" t="s">
        <v>1254</v>
      </c>
      <c r="C9686" s="11" t="s">
        <v>16</v>
      </c>
      <c r="D9686" s="11" t="s">
        <v>10</v>
      </c>
      <c r="E9686" s="11" t="s">
        <v>5020</v>
      </c>
      <c r="F9686" s="11" t="s">
        <v>12</v>
      </c>
      <c r="G9686" s="131" t="s">
        <v>7117</v>
      </c>
      <c r="H9686" s="131"/>
      <c r="J9686" s="7">
        <v>5776717007</v>
      </c>
    </row>
    <row r="9687" spans="1:10" ht="20.100000000000001" customHeight="1" x14ac:dyDescent="0.25">
      <c r="A9687" s="6" t="s">
        <v>1257</v>
      </c>
      <c r="B9687" s="6" t="s">
        <v>1258</v>
      </c>
      <c r="J9687" s="8">
        <v>129727080</v>
      </c>
    </row>
    <row r="9688" spans="1:10" ht="20.100000000000001" customHeight="1" x14ac:dyDescent="0.25">
      <c r="A9688" s="5" t="s">
        <v>1269</v>
      </c>
      <c r="C9688" s="11" t="s">
        <v>16</v>
      </c>
      <c r="D9688" s="11" t="s">
        <v>10</v>
      </c>
      <c r="E9688" s="11" t="s">
        <v>5020</v>
      </c>
      <c r="F9688" s="11" t="s">
        <v>12</v>
      </c>
      <c r="G9688" s="131" t="s">
        <v>117</v>
      </c>
      <c r="H9688" s="131"/>
      <c r="J9688" s="7">
        <v>129727080</v>
      </c>
    </row>
    <row r="9689" spans="1:10" ht="20.100000000000001" customHeight="1" x14ac:dyDescent="0.25">
      <c r="A9689" s="6" t="s">
        <v>1279</v>
      </c>
      <c r="B9689" s="6" t="s">
        <v>1280</v>
      </c>
      <c r="J9689" s="8">
        <v>138614239901</v>
      </c>
    </row>
    <row r="9690" spans="1:10" ht="20.100000000000001" customHeight="1" x14ac:dyDescent="0.25">
      <c r="A9690" s="5" t="s">
        <v>1282</v>
      </c>
      <c r="C9690" s="11" t="s">
        <v>16</v>
      </c>
      <c r="D9690" s="11" t="s">
        <v>10</v>
      </c>
      <c r="E9690" s="11" t="s">
        <v>5020</v>
      </c>
      <c r="F9690" s="11" t="s">
        <v>12</v>
      </c>
      <c r="G9690" s="131" t="s">
        <v>1283</v>
      </c>
      <c r="H9690" s="131"/>
      <c r="J9690" s="7">
        <v>35992433860</v>
      </c>
    </row>
    <row r="9691" spans="1:10" ht="20.100000000000001" customHeight="1" x14ac:dyDescent="0.25">
      <c r="A9691" s="5" t="s">
        <v>1286</v>
      </c>
      <c r="C9691" s="11" t="s">
        <v>16</v>
      </c>
      <c r="D9691" s="11" t="s">
        <v>10</v>
      </c>
      <c r="E9691" s="11" t="s">
        <v>5020</v>
      </c>
      <c r="F9691" s="11" t="s">
        <v>12</v>
      </c>
      <c r="G9691" s="131" t="s">
        <v>1287</v>
      </c>
      <c r="H9691" s="131"/>
      <c r="J9691" s="7">
        <v>8206045806</v>
      </c>
    </row>
    <row r="9692" spans="1:10" ht="20.100000000000001" customHeight="1" x14ac:dyDescent="0.25">
      <c r="A9692" s="5" t="s">
        <v>1290</v>
      </c>
      <c r="C9692" s="11" t="s">
        <v>16</v>
      </c>
      <c r="D9692" s="11" t="s">
        <v>10</v>
      </c>
      <c r="E9692" s="11" t="s">
        <v>5020</v>
      </c>
      <c r="F9692" s="11" t="s">
        <v>12</v>
      </c>
      <c r="G9692" s="131" t="s">
        <v>17</v>
      </c>
      <c r="H9692" s="131"/>
      <c r="J9692" s="7">
        <v>22177321178</v>
      </c>
    </row>
    <row r="9693" spans="1:10" ht="20.100000000000001" customHeight="1" x14ac:dyDescent="0.25">
      <c r="A9693" s="5" t="s">
        <v>1293</v>
      </c>
      <c r="C9693" s="11" t="s">
        <v>16</v>
      </c>
      <c r="D9693" s="11" t="s">
        <v>10</v>
      </c>
      <c r="E9693" s="11" t="s">
        <v>5020</v>
      </c>
      <c r="F9693" s="11" t="s">
        <v>12</v>
      </c>
      <c r="G9693" s="131" t="s">
        <v>18</v>
      </c>
      <c r="H9693" s="131"/>
      <c r="J9693" s="7">
        <v>19767650069</v>
      </c>
    </row>
    <row r="9694" spans="1:10" ht="20.100000000000001" customHeight="1" x14ac:dyDescent="0.25">
      <c r="A9694" s="5" t="s">
        <v>1296</v>
      </c>
      <c r="C9694" s="11" t="s">
        <v>16</v>
      </c>
      <c r="D9694" s="11" t="s">
        <v>10</v>
      </c>
      <c r="E9694" s="11" t="s">
        <v>5020</v>
      </c>
      <c r="F9694" s="11" t="s">
        <v>12</v>
      </c>
      <c r="G9694" s="131" t="s">
        <v>19</v>
      </c>
      <c r="H9694" s="131"/>
      <c r="J9694" s="7">
        <v>52470788988</v>
      </c>
    </row>
    <row r="9695" spans="1:10" ht="20.100000000000001" customHeight="1" x14ac:dyDescent="0.25">
      <c r="A9695" s="6" t="s">
        <v>1299</v>
      </c>
      <c r="B9695" s="6" t="s">
        <v>1300</v>
      </c>
      <c r="J9695" s="10">
        <v>27710177616</v>
      </c>
    </row>
    <row r="9696" spans="1:10" ht="20.100000000000001" customHeight="1" x14ac:dyDescent="0.25">
      <c r="A9696" s="6" t="s">
        <v>1303</v>
      </c>
      <c r="B9696" s="6" t="s">
        <v>7118</v>
      </c>
      <c r="J9696" s="9">
        <v>26345934985</v>
      </c>
    </row>
    <row r="9697" spans="1:10" ht="20.100000000000001" customHeight="1" x14ac:dyDescent="0.25">
      <c r="A9697" s="5" t="s">
        <v>1303</v>
      </c>
      <c r="C9697" s="11" t="s">
        <v>16</v>
      </c>
      <c r="D9697" s="11" t="s">
        <v>20</v>
      </c>
      <c r="E9697" s="11" t="s">
        <v>5020</v>
      </c>
      <c r="F9697" s="11" t="s">
        <v>1881</v>
      </c>
      <c r="G9697" s="131" t="s">
        <v>21</v>
      </c>
      <c r="H9697" s="131"/>
      <c r="J9697" s="7">
        <v>26345934985</v>
      </c>
    </row>
    <row r="9698" spans="1:10" ht="60" customHeight="1" x14ac:dyDescent="0.25">
      <c r="G9698" s="131" t="s">
        <v>4797</v>
      </c>
      <c r="H9698" s="131"/>
    </row>
    <row r="9699" spans="1:10" ht="20.100000000000001" customHeight="1" x14ac:dyDescent="0.25">
      <c r="G9699" s="131" t="s">
        <v>2101</v>
      </c>
      <c r="H9699" s="131"/>
    </row>
    <row r="9700" spans="1:10" ht="20.100000000000001" customHeight="1" x14ac:dyDescent="0.25">
      <c r="A9700" s="6" t="s">
        <v>1316</v>
      </c>
      <c r="B9700" s="6" t="s">
        <v>7122</v>
      </c>
      <c r="J9700" s="8">
        <v>1364242631</v>
      </c>
    </row>
    <row r="9701" spans="1:10" ht="20.100000000000001" customHeight="1" x14ac:dyDescent="0.25">
      <c r="A9701" s="5" t="s">
        <v>1316</v>
      </c>
      <c r="C9701" s="11" t="s">
        <v>16</v>
      </c>
      <c r="D9701" s="11" t="s">
        <v>20</v>
      </c>
      <c r="E9701" s="11" t="s">
        <v>5020</v>
      </c>
      <c r="F9701" s="11" t="s">
        <v>1881</v>
      </c>
      <c r="G9701" s="131" t="s">
        <v>23</v>
      </c>
      <c r="H9701" s="131"/>
      <c r="J9701" s="7">
        <v>1364242631</v>
      </c>
    </row>
    <row r="9702" spans="1:10" ht="30" customHeight="1" x14ac:dyDescent="0.25">
      <c r="G9702" s="131" t="s">
        <v>4798</v>
      </c>
      <c r="H9702" s="131"/>
    </row>
    <row r="9703" spans="1:10" ht="20.100000000000001" customHeight="1" x14ac:dyDescent="0.25">
      <c r="G9703" s="131" t="s">
        <v>2102</v>
      </c>
      <c r="H9703" s="131"/>
    </row>
    <row r="9704" spans="1:10" ht="20.100000000000001" customHeight="1" x14ac:dyDescent="0.25">
      <c r="A9704" s="6" t="s">
        <v>1319</v>
      </c>
      <c r="B9704" s="6" t="s">
        <v>1320</v>
      </c>
      <c r="J9704" s="10">
        <v>27747489474</v>
      </c>
    </row>
    <row r="9705" spans="1:10" ht="20.100000000000001" customHeight="1" x14ac:dyDescent="0.25">
      <c r="A9705" s="6" t="s">
        <v>1322</v>
      </c>
      <c r="B9705" s="6" t="s">
        <v>7123</v>
      </c>
      <c r="J9705" s="9">
        <v>1641052292</v>
      </c>
    </row>
    <row r="9706" spans="1:10" ht="20.100000000000001" customHeight="1" x14ac:dyDescent="0.25">
      <c r="A9706" s="5" t="s">
        <v>1322</v>
      </c>
      <c r="C9706" s="11" t="s">
        <v>16</v>
      </c>
      <c r="D9706" s="11" t="s">
        <v>20</v>
      </c>
      <c r="E9706" s="11" t="s">
        <v>5020</v>
      </c>
      <c r="F9706" s="11" t="s">
        <v>1881</v>
      </c>
      <c r="G9706" s="131" t="s">
        <v>21</v>
      </c>
      <c r="H9706" s="131"/>
      <c r="J9706" s="7">
        <v>1641052292</v>
      </c>
    </row>
    <row r="9707" spans="1:10" ht="60" customHeight="1" x14ac:dyDescent="0.25">
      <c r="G9707" s="131" t="s">
        <v>4799</v>
      </c>
      <c r="H9707" s="131"/>
    </row>
    <row r="9708" spans="1:10" ht="20.100000000000001" customHeight="1" x14ac:dyDescent="0.25">
      <c r="G9708" s="131" t="s">
        <v>2101</v>
      </c>
      <c r="H9708" s="131"/>
    </row>
    <row r="9709" spans="1:10" ht="20.100000000000001" customHeight="1" x14ac:dyDescent="0.25">
      <c r="A9709" s="6" t="s">
        <v>1324</v>
      </c>
      <c r="B9709" s="6" t="s">
        <v>7124</v>
      </c>
      <c r="J9709" s="8">
        <v>4057265633</v>
      </c>
    </row>
    <row r="9710" spans="1:10" ht="20.100000000000001" customHeight="1" x14ac:dyDescent="0.25">
      <c r="A9710" s="5" t="s">
        <v>1324</v>
      </c>
      <c r="C9710" s="11" t="s">
        <v>16</v>
      </c>
      <c r="D9710" s="11" t="s">
        <v>20</v>
      </c>
      <c r="E9710" s="11" t="s">
        <v>5020</v>
      </c>
      <c r="F9710" s="11" t="s">
        <v>1881</v>
      </c>
      <c r="G9710" s="131" t="s">
        <v>21</v>
      </c>
      <c r="H9710" s="131"/>
      <c r="J9710" s="7">
        <v>4057265633</v>
      </c>
    </row>
    <row r="9711" spans="1:10" ht="45" customHeight="1" x14ac:dyDescent="0.25">
      <c r="G9711" s="131" t="s">
        <v>4800</v>
      </c>
      <c r="H9711" s="131"/>
    </row>
    <row r="9712" spans="1:10" ht="20.100000000000001" customHeight="1" x14ac:dyDescent="0.25">
      <c r="G9712" s="131" t="s">
        <v>2101</v>
      </c>
      <c r="H9712" s="131"/>
    </row>
    <row r="9713" spans="1:10" ht="20.100000000000001" customHeight="1" x14ac:dyDescent="0.25">
      <c r="A9713" s="6" t="s">
        <v>1326</v>
      </c>
      <c r="B9713" s="6" t="s">
        <v>7125</v>
      </c>
      <c r="J9713" s="8">
        <v>8114531266</v>
      </c>
    </row>
    <row r="9714" spans="1:10" ht="20.100000000000001" customHeight="1" x14ac:dyDescent="0.25">
      <c r="A9714" s="5" t="s">
        <v>1326</v>
      </c>
      <c r="C9714" s="11" t="s">
        <v>16</v>
      </c>
      <c r="D9714" s="11" t="s">
        <v>20</v>
      </c>
      <c r="E9714" s="11" t="s">
        <v>5020</v>
      </c>
      <c r="F9714" s="11" t="s">
        <v>1881</v>
      </c>
      <c r="G9714" s="131" t="s">
        <v>21</v>
      </c>
      <c r="H9714" s="131"/>
      <c r="J9714" s="7">
        <v>8114531266</v>
      </c>
    </row>
    <row r="9715" spans="1:10" ht="45" customHeight="1" x14ac:dyDescent="0.25">
      <c r="G9715" s="131" t="s">
        <v>4801</v>
      </c>
      <c r="H9715" s="131"/>
    </row>
    <row r="9716" spans="1:10" ht="20.100000000000001" customHeight="1" x14ac:dyDescent="0.25">
      <c r="G9716" s="131" t="s">
        <v>2101</v>
      </c>
      <c r="H9716" s="131"/>
    </row>
    <row r="9717" spans="1:10" ht="20.100000000000001" customHeight="1" x14ac:dyDescent="0.25">
      <c r="A9717" s="6" t="s">
        <v>1328</v>
      </c>
      <c r="B9717" s="6" t="s">
        <v>1329</v>
      </c>
      <c r="J9717" s="8">
        <v>13934640283</v>
      </c>
    </row>
    <row r="9718" spans="1:10" ht="30" customHeight="1" x14ac:dyDescent="0.25">
      <c r="A9718" s="5" t="s">
        <v>1328</v>
      </c>
      <c r="C9718" s="11" t="s">
        <v>16</v>
      </c>
      <c r="D9718" s="11" t="s">
        <v>20</v>
      </c>
      <c r="E9718" s="11" t="s">
        <v>5020</v>
      </c>
      <c r="F9718" s="11" t="s">
        <v>1881</v>
      </c>
      <c r="G9718" s="131" t="s">
        <v>724</v>
      </c>
      <c r="H9718" s="131"/>
      <c r="J9718" s="7">
        <v>13934640283</v>
      </c>
    </row>
    <row r="9719" spans="1:10" ht="30" customHeight="1" x14ac:dyDescent="0.25">
      <c r="G9719" s="131" t="s">
        <v>4995</v>
      </c>
      <c r="H9719" s="131"/>
    </row>
    <row r="9720" spans="1:10" ht="20.100000000000001" customHeight="1" x14ac:dyDescent="0.25">
      <c r="G9720" s="131" t="s">
        <v>4996</v>
      </c>
      <c r="H9720" s="131"/>
    </row>
    <row r="9721" spans="1:10" ht="20.100000000000001" customHeight="1" x14ac:dyDescent="0.25">
      <c r="A9721" s="6" t="s">
        <v>1759</v>
      </c>
      <c r="B9721" s="6" t="s">
        <v>1760</v>
      </c>
      <c r="J9721" s="10">
        <v>22665817482</v>
      </c>
    </row>
    <row r="9722" spans="1:10" ht="20.100000000000001" customHeight="1" x14ac:dyDescent="0.25">
      <c r="A9722" s="6" t="s">
        <v>1761</v>
      </c>
      <c r="B9722" s="6" t="s">
        <v>1762</v>
      </c>
      <c r="J9722" s="12">
        <v>20861764843</v>
      </c>
    </row>
    <row r="9723" spans="1:10" ht="20.100000000000001" customHeight="1" x14ac:dyDescent="0.25">
      <c r="A9723" s="6" t="s">
        <v>1767</v>
      </c>
      <c r="B9723" s="6" t="s">
        <v>7149</v>
      </c>
      <c r="J9723" s="9">
        <v>20861764843</v>
      </c>
    </row>
    <row r="9724" spans="1:10" ht="20.100000000000001" customHeight="1" x14ac:dyDescent="0.25">
      <c r="A9724" s="5" t="s">
        <v>1767</v>
      </c>
      <c r="C9724" s="11" t="s">
        <v>9</v>
      </c>
      <c r="D9724" s="11" t="s">
        <v>41</v>
      </c>
      <c r="E9724" s="11" t="s">
        <v>5020</v>
      </c>
      <c r="F9724" s="11" t="s">
        <v>1881</v>
      </c>
      <c r="G9724" s="131" t="s">
        <v>21</v>
      </c>
      <c r="H9724" s="131"/>
      <c r="J9724" s="7">
        <v>159400071</v>
      </c>
    </row>
    <row r="9725" spans="1:10" ht="60" customHeight="1" x14ac:dyDescent="0.25">
      <c r="G9725" s="131" t="s">
        <v>4802</v>
      </c>
      <c r="H9725" s="131"/>
    </row>
    <row r="9726" spans="1:10" ht="20.100000000000001" customHeight="1" x14ac:dyDescent="0.25">
      <c r="G9726" s="131" t="s">
        <v>2101</v>
      </c>
      <c r="H9726" s="131"/>
    </row>
    <row r="9727" spans="1:10" ht="20.100000000000001" customHeight="1" x14ac:dyDescent="0.25">
      <c r="A9727" s="5" t="s">
        <v>1767</v>
      </c>
      <c r="C9727" s="11" t="s">
        <v>9</v>
      </c>
      <c r="D9727" s="11" t="s">
        <v>41</v>
      </c>
      <c r="E9727" s="11" t="s">
        <v>5020</v>
      </c>
      <c r="F9727" s="11" t="s">
        <v>1278</v>
      </c>
      <c r="G9727" s="131" t="s">
        <v>21</v>
      </c>
      <c r="H9727" s="131"/>
      <c r="J9727" s="7">
        <v>674638808</v>
      </c>
    </row>
    <row r="9728" spans="1:10" ht="60" customHeight="1" x14ac:dyDescent="0.25">
      <c r="G9728" s="131" t="s">
        <v>4803</v>
      </c>
      <c r="H9728" s="131"/>
    </row>
    <row r="9729" spans="1:10" ht="20.100000000000001" customHeight="1" x14ac:dyDescent="0.25">
      <c r="G9729" s="131" t="s">
        <v>2101</v>
      </c>
      <c r="H9729" s="131"/>
    </row>
    <row r="9730" spans="1:10" ht="30" customHeight="1" x14ac:dyDescent="0.25">
      <c r="A9730" s="5" t="s">
        <v>1767</v>
      </c>
      <c r="C9730" s="11" t="s">
        <v>9</v>
      </c>
      <c r="D9730" s="11" t="s">
        <v>41</v>
      </c>
      <c r="E9730" s="11" t="s">
        <v>5020</v>
      </c>
      <c r="F9730" s="11" t="s">
        <v>1318</v>
      </c>
      <c r="G9730" s="131" t="s">
        <v>724</v>
      </c>
      <c r="H9730" s="131"/>
      <c r="J9730" s="7">
        <v>1129853913</v>
      </c>
    </row>
    <row r="9731" spans="1:10" ht="30" customHeight="1" x14ac:dyDescent="0.25">
      <c r="G9731" s="131" t="s">
        <v>5532</v>
      </c>
      <c r="H9731" s="131"/>
    </row>
    <row r="9732" spans="1:10" ht="20.100000000000001" customHeight="1" x14ac:dyDescent="0.25">
      <c r="G9732" s="131" t="s">
        <v>4996</v>
      </c>
      <c r="H9732" s="131"/>
    </row>
    <row r="9733" spans="1:10" ht="30" customHeight="1" x14ac:dyDescent="0.25">
      <c r="A9733" s="5" t="s">
        <v>1767</v>
      </c>
      <c r="C9733" s="11" t="s">
        <v>9</v>
      </c>
      <c r="D9733" s="11" t="s">
        <v>41</v>
      </c>
      <c r="E9733" s="11" t="s">
        <v>5020</v>
      </c>
      <c r="F9733" s="11" t="s">
        <v>1459</v>
      </c>
      <c r="G9733" s="131" t="s">
        <v>824</v>
      </c>
      <c r="H9733" s="131"/>
      <c r="J9733" s="7">
        <v>17014180751</v>
      </c>
    </row>
    <row r="9734" spans="1:10" ht="45" customHeight="1" x14ac:dyDescent="0.25">
      <c r="G9734" s="131" t="s">
        <v>5037</v>
      </c>
      <c r="H9734" s="131"/>
    </row>
    <row r="9735" spans="1:10" ht="20.100000000000001" customHeight="1" x14ac:dyDescent="0.25">
      <c r="G9735" s="131" t="s">
        <v>5001</v>
      </c>
      <c r="H9735" s="131"/>
    </row>
    <row r="9736" spans="1:10" ht="30" customHeight="1" x14ac:dyDescent="0.25">
      <c r="A9736" s="5" t="s">
        <v>1767</v>
      </c>
      <c r="C9736" s="11" t="s">
        <v>9</v>
      </c>
      <c r="D9736" s="11" t="s">
        <v>41</v>
      </c>
      <c r="E9736" s="11" t="s">
        <v>5020</v>
      </c>
      <c r="F9736" s="11" t="s">
        <v>1499</v>
      </c>
      <c r="G9736" s="131" t="s">
        <v>825</v>
      </c>
      <c r="H9736" s="131"/>
      <c r="J9736" s="7">
        <v>40000000</v>
      </c>
    </row>
    <row r="9737" spans="1:10" ht="75" customHeight="1" x14ac:dyDescent="0.25">
      <c r="G9737" s="131" t="s">
        <v>5574</v>
      </c>
      <c r="H9737" s="131"/>
    </row>
    <row r="9738" spans="1:10" ht="20.100000000000001" customHeight="1" x14ac:dyDescent="0.25">
      <c r="G9738" s="131" t="s">
        <v>5001</v>
      </c>
      <c r="H9738" s="131"/>
    </row>
    <row r="9739" spans="1:10" ht="30" customHeight="1" x14ac:dyDescent="0.25">
      <c r="A9739" s="5" t="s">
        <v>1767</v>
      </c>
      <c r="C9739" s="11" t="s">
        <v>9</v>
      </c>
      <c r="D9739" s="11" t="s">
        <v>41</v>
      </c>
      <c r="E9739" s="11" t="s">
        <v>5020</v>
      </c>
      <c r="F9739" s="11" t="s">
        <v>1895</v>
      </c>
      <c r="G9739" s="131" t="s">
        <v>827</v>
      </c>
      <c r="H9739" s="131"/>
      <c r="J9739" s="7">
        <v>150430374</v>
      </c>
    </row>
    <row r="9740" spans="1:10" ht="30" customHeight="1" x14ac:dyDescent="0.25">
      <c r="G9740" s="131" t="s">
        <v>4750</v>
      </c>
      <c r="H9740" s="131"/>
    </row>
    <row r="9741" spans="1:10" ht="20.100000000000001" customHeight="1" x14ac:dyDescent="0.25">
      <c r="G9741" s="131" t="s">
        <v>5575</v>
      </c>
      <c r="H9741" s="131"/>
    </row>
    <row r="9742" spans="1:10" ht="20.100000000000001" customHeight="1" x14ac:dyDescent="0.25">
      <c r="A9742" s="5" t="s">
        <v>1767</v>
      </c>
      <c r="C9742" s="11" t="s">
        <v>9</v>
      </c>
      <c r="D9742" s="11" t="s">
        <v>41</v>
      </c>
      <c r="E9742" s="11" t="s">
        <v>5020</v>
      </c>
      <c r="F9742" s="11" t="s">
        <v>1896</v>
      </c>
      <c r="G9742" s="131" t="s">
        <v>829</v>
      </c>
      <c r="H9742" s="131"/>
      <c r="J9742" s="7">
        <v>166685765</v>
      </c>
    </row>
    <row r="9743" spans="1:10" ht="15" customHeight="1" x14ac:dyDescent="0.25">
      <c r="G9743" s="131" t="s">
        <v>4637</v>
      </c>
      <c r="H9743" s="131"/>
    </row>
    <row r="9744" spans="1:10" ht="20.100000000000001" customHeight="1" x14ac:dyDescent="0.25">
      <c r="G9744" s="131" t="s">
        <v>5576</v>
      </c>
      <c r="H9744" s="131"/>
    </row>
    <row r="9745" spans="1:10" ht="30" customHeight="1" x14ac:dyDescent="0.25">
      <c r="A9745" s="5" t="s">
        <v>1767</v>
      </c>
      <c r="C9745" s="11" t="s">
        <v>9</v>
      </c>
      <c r="D9745" s="11" t="s">
        <v>41</v>
      </c>
      <c r="E9745" s="11" t="s">
        <v>5020</v>
      </c>
      <c r="F9745" s="11" t="s">
        <v>1897</v>
      </c>
      <c r="G9745" s="131" t="s">
        <v>831</v>
      </c>
      <c r="H9745" s="131"/>
      <c r="J9745" s="7">
        <v>136533472</v>
      </c>
    </row>
    <row r="9746" spans="1:10" ht="15" customHeight="1" x14ac:dyDescent="0.25">
      <c r="G9746" s="131" t="s">
        <v>4637</v>
      </c>
      <c r="H9746" s="131"/>
    </row>
    <row r="9747" spans="1:10" ht="20.100000000000001" customHeight="1" x14ac:dyDescent="0.25">
      <c r="G9747" s="131" t="s">
        <v>5577</v>
      </c>
      <c r="H9747" s="131"/>
    </row>
    <row r="9748" spans="1:10" ht="30" customHeight="1" x14ac:dyDescent="0.25">
      <c r="A9748" s="5" t="s">
        <v>1767</v>
      </c>
      <c r="C9748" s="11" t="s">
        <v>9</v>
      </c>
      <c r="D9748" s="11" t="s">
        <v>41</v>
      </c>
      <c r="E9748" s="11" t="s">
        <v>5020</v>
      </c>
      <c r="F9748" s="11" t="s">
        <v>1898</v>
      </c>
      <c r="G9748" s="131" t="s">
        <v>833</v>
      </c>
      <c r="H9748" s="131"/>
      <c r="J9748" s="7">
        <v>151898949</v>
      </c>
    </row>
    <row r="9749" spans="1:10" ht="15" customHeight="1" x14ac:dyDescent="0.25">
      <c r="G9749" s="131" t="s">
        <v>4637</v>
      </c>
      <c r="H9749" s="131"/>
    </row>
    <row r="9750" spans="1:10" ht="20.100000000000001" customHeight="1" x14ac:dyDescent="0.25">
      <c r="G9750" s="131" t="s">
        <v>5578</v>
      </c>
      <c r="H9750" s="131"/>
    </row>
    <row r="9751" spans="1:10" ht="30" customHeight="1" x14ac:dyDescent="0.25">
      <c r="A9751" s="5" t="s">
        <v>1767</v>
      </c>
      <c r="C9751" s="11" t="s">
        <v>9</v>
      </c>
      <c r="D9751" s="11" t="s">
        <v>41</v>
      </c>
      <c r="E9751" s="11" t="s">
        <v>5020</v>
      </c>
      <c r="F9751" s="11" t="s">
        <v>1899</v>
      </c>
      <c r="G9751" s="131" t="s">
        <v>835</v>
      </c>
      <c r="H9751" s="131"/>
      <c r="J9751" s="7">
        <v>147560949</v>
      </c>
    </row>
    <row r="9752" spans="1:10" ht="15" customHeight="1" x14ac:dyDescent="0.25">
      <c r="G9752" s="131" t="s">
        <v>4637</v>
      </c>
      <c r="H9752" s="131"/>
    </row>
    <row r="9753" spans="1:10" ht="20.100000000000001" customHeight="1" x14ac:dyDescent="0.25">
      <c r="G9753" s="131" t="s">
        <v>5579</v>
      </c>
      <c r="H9753" s="131"/>
    </row>
    <row r="9754" spans="1:10" ht="30" customHeight="1" x14ac:dyDescent="0.25">
      <c r="A9754" s="5" t="s">
        <v>1767</v>
      </c>
      <c r="C9754" s="11" t="s">
        <v>9</v>
      </c>
      <c r="D9754" s="11" t="s">
        <v>41</v>
      </c>
      <c r="E9754" s="11" t="s">
        <v>5020</v>
      </c>
      <c r="F9754" s="11" t="s">
        <v>1900</v>
      </c>
      <c r="G9754" s="131" t="s">
        <v>837</v>
      </c>
      <c r="H9754" s="131"/>
      <c r="J9754" s="7">
        <v>139371171</v>
      </c>
    </row>
    <row r="9755" spans="1:10" ht="15" customHeight="1" x14ac:dyDescent="0.25">
      <c r="G9755" s="131" t="s">
        <v>4637</v>
      </c>
      <c r="H9755" s="131"/>
    </row>
    <row r="9756" spans="1:10" ht="20.100000000000001" customHeight="1" x14ac:dyDescent="0.25">
      <c r="G9756" s="131" t="s">
        <v>5580</v>
      </c>
      <c r="H9756" s="131"/>
    </row>
    <row r="9757" spans="1:10" ht="30" customHeight="1" x14ac:dyDescent="0.25">
      <c r="A9757" s="5" t="s">
        <v>1767</v>
      </c>
      <c r="C9757" s="11" t="s">
        <v>9</v>
      </c>
      <c r="D9757" s="11" t="s">
        <v>41</v>
      </c>
      <c r="E9757" s="11" t="s">
        <v>5020</v>
      </c>
      <c r="F9757" s="11" t="s">
        <v>1901</v>
      </c>
      <c r="G9757" s="131" t="s">
        <v>839</v>
      </c>
      <c r="H9757" s="131"/>
      <c r="J9757" s="7">
        <v>256514166</v>
      </c>
    </row>
    <row r="9758" spans="1:10" ht="45" customHeight="1" x14ac:dyDescent="0.25">
      <c r="G9758" s="131" t="s">
        <v>840</v>
      </c>
      <c r="H9758" s="131"/>
    </row>
    <row r="9759" spans="1:10" ht="20.100000000000001" customHeight="1" x14ac:dyDescent="0.25">
      <c r="G9759" s="131" t="s">
        <v>5581</v>
      </c>
      <c r="H9759" s="131"/>
    </row>
    <row r="9760" spans="1:10" ht="30" customHeight="1" x14ac:dyDescent="0.25">
      <c r="A9760" s="5" t="s">
        <v>1767</v>
      </c>
      <c r="C9760" s="11" t="s">
        <v>9</v>
      </c>
      <c r="D9760" s="11" t="s">
        <v>41</v>
      </c>
      <c r="E9760" s="11" t="s">
        <v>5020</v>
      </c>
      <c r="F9760" s="11" t="s">
        <v>1902</v>
      </c>
      <c r="G9760" s="131" t="s">
        <v>842</v>
      </c>
      <c r="H9760" s="131"/>
      <c r="J9760" s="7">
        <v>13303993</v>
      </c>
    </row>
    <row r="9761" spans="1:10" ht="45" customHeight="1" x14ac:dyDescent="0.25">
      <c r="G9761" s="131" t="s">
        <v>843</v>
      </c>
      <c r="H9761" s="131"/>
    </row>
    <row r="9762" spans="1:10" ht="20.100000000000001" customHeight="1" x14ac:dyDescent="0.25">
      <c r="G9762" s="131" t="s">
        <v>5582</v>
      </c>
      <c r="H9762" s="131"/>
    </row>
    <row r="9763" spans="1:10" ht="30" customHeight="1" x14ac:dyDescent="0.25">
      <c r="A9763" s="5" t="s">
        <v>1767</v>
      </c>
      <c r="C9763" s="11" t="s">
        <v>9</v>
      </c>
      <c r="D9763" s="11" t="s">
        <v>41</v>
      </c>
      <c r="E9763" s="11" t="s">
        <v>5020</v>
      </c>
      <c r="F9763" s="11" t="s">
        <v>1903</v>
      </c>
      <c r="G9763" s="131" t="s">
        <v>845</v>
      </c>
      <c r="H9763" s="131"/>
      <c r="J9763" s="7">
        <v>146163540</v>
      </c>
    </row>
    <row r="9764" spans="1:10" ht="15" customHeight="1" x14ac:dyDescent="0.25">
      <c r="G9764" s="131" t="s">
        <v>4637</v>
      </c>
      <c r="H9764" s="131"/>
    </row>
    <row r="9765" spans="1:10" ht="20.100000000000001" customHeight="1" x14ac:dyDescent="0.25">
      <c r="G9765" s="131" t="s">
        <v>5583</v>
      </c>
      <c r="H9765" s="131"/>
    </row>
    <row r="9766" spans="1:10" ht="30" customHeight="1" x14ac:dyDescent="0.25">
      <c r="A9766" s="5" t="s">
        <v>1767</v>
      </c>
      <c r="C9766" s="11" t="s">
        <v>9</v>
      </c>
      <c r="D9766" s="11" t="s">
        <v>41</v>
      </c>
      <c r="E9766" s="11" t="s">
        <v>5020</v>
      </c>
      <c r="F9766" s="11" t="s">
        <v>1622</v>
      </c>
      <c r="G9766" s="131" t="s">
        <v>847</v>
      </c>
      <c r="H9766" s="131"/>
      <c r="J9766" s="7">
        <v>135814037</v>
      </c>
    </row>
    <row r="9767" spans="1:10" ht="15" customHeight="1" x14ac:dyDescent="0.25">
      <c r="G9767" s="131" t="s">
        <v>4637</v>
      </c>
      <c r="H9767" s="131"/>
    </row>
    <row r="9768" spans="1:10" ht="20.100000000000001" customHeight="1" x14ac:dyDescent="0.25">
      <c r="G9768" s="131" t="s">
        <v>5584</v>
      </c>
      <c r="H9768" s="131"/>
    </row>
    <row r="9769" spans="1:10" ht="20.100000000000001" customHeight="1" x14ac:dyDescent="0.25">
      <c r="A9769" s="5" t="s">
        <v>1767</v>
      </c>
      <c r="C9769" s="11" t="s">
        <v>9</v>
      </c>
      <c r="D9769" s="11" t="s">
        <v>41</v>
      </c>
      <c r="E9769" s="11" t="s">
        <v>5020</v>
      </c>
      <c r="F9769" s="11" t="s">
        <v>1628</v>
      </c>
      <c r="G9769" s="131" t="s">
        <v>849</v>
      </c>
      <c r="H9769" s="131"/>
      <c r="J9769" s="7">
        <v>133414884</v>
      </c>
    </row>
    <row r="9770" spans="1:10" ht="15" customHeight="1" x14ac:dyDescent="0.25">
      <c r="G9770" s="131" t="s">
        <v>4637</v>
      </c>
      <c r="H9770" s="131"/>
    </row>
    <row r="9771" spans="1:10" ht="20.100000000000001" customHeight="1" x14ac:dyDescent="0.25">
      <c r="G9771" s="131" t="s">
        <v>5585</v>
      </c>
      <c r="H9771" s="131"/>
    </row>
    <row r="9772" spans="1:10" ht="30" customHeight="1" x14ac:dyDescent="0.25">
      <c r="A9772" s="5" t="s">
        <v>1767</v>
      </c>
      <c r="C9772" s="11" t="s">
        <v>9</v>
      </c>
      <c r="D9772" s="11" t="s">
        <v>41</v>
      </c>
      <c r="E9772" s="11" t="s">
        <v>5020</v>
      </c>
      <c r="F9772" s="11" t="s">
        <v>1633</v>
      </c>
      <c r="G9772" s="131" t="s">
        <v>4395</v>
      </c>
      <c r="H9772" s="131"/>
      <c r="J9772" s="7">
        <v>133000000</v>
      </c>
    </row>
    <row r="9773" spans="1:10" ht="30" customHeight="1" x14ac:dyDescent="0.25">
      <c r="G9773" s="131" t="s">
        <v>4638</v>
      </c>
      <c r="H9773" s="131"/>
    </row>
    <row r="9774" spans="1:10" ht="20.100000000000001" customHeight="1" x14ac:dyDescent="0.25">
      <c r="G9774" s="131" t="s">
        <v>5586</v>
      </c>
      <c r="H9774" s="131"/>
    </row>
    <row r="9775" spans="1:10" ht="30" customHeight="1" x14ac:dyDescent="0.25">
      <c r="A9775" s="5" t="s">
        <v>1767</v>
      </c>
      <c r="C9775" s="11" t="s">
        <v>9</v>
      </c>
      <c r="D9775" s="11" t="s">
        <v>41</v>
      </c>
      <c r="E9775" s="11" t="s">
        <v>5020</v>
      </c>
      <c r="F9775" s="11" t="s">
        <v>1906</v>
      </c>
      <c r="G9775" s="131" t="s">
        <v>4398</v>
      </c>
      <c r="H9775" s="131"/>
      <c r="J9775" s="7">
        <v>133000000</v>
      </c>
    </row>
    <row r="9776" spans="1:10" ht="30" customHeight="1" x14ac:dyDescent="0.25">
      <c r="G9776" s="131" t="s">
        <v>4397</v>
      </c>
      <c r="H9776" s="131"/>
    </row>
    <row r="9777" spans="1:10" ht="20.100000000000001" customHeight="1" x14ac:dyDescent="0.25">
      <c r="G9777" s="131" t="s">
        <v>5587</v>
      </c>
      <c r="H9777" s="131"/>
    </row>
    <row r="9778" spans="1:10" ht="20.100000000000001" customHeight="1" x14ac:dyDescent="0.25">
      <c r="A9778" s="6" t="s">
        <v>1784</v>
      </c>
      <c r="B9778" s="6" t="s">
        <v>1785</v>
      </c>
      <c r="J9778" s="8">
        <v>1445976109</v>
      </c>
    </row>
    <row r="9779" spans="1:10" ht="20.100000000000001" customHeight="1" x14ac:dyDescent="0.25">
      <c r="A9779" s="5" t="s">
        <v>1792</v>
      </c>
      <c r="C9779" s="11" t="s">
        <v>9</v>
      </c>
      <c r="D9779" s="11" t="s">
        <v>59</v>
      </c>
      <c r="E9779" s="11" t="s">
        <v>5020</v>
      </c>
      <c r="F9779" s="11" t="s">
        <v>12</v>
      </c>
      <c r="G9779" s="131" t="s">
        <v>7156</v>
      </c>
      <c r="H9779" s="131"/>
      <c r="J9779" s="7">
        <v>1445976109</v>
      </c>
    </row>
    <row r="9780" spans="1:10" ht="30" customHeight="1" x14ac:dyDescent="0.25">
      <c r="G9780" s="131" t="s">
        <v>4371</v>
      </c>
      <c r="H9780" s="131"/>
    </row>
    <row r="9781" spans="1:10" ht="20.100000000000001" customHeight="1" x14ac:dyDescent="0.25">
      <c r="A9781" s="6" t="s">
        <v>1793</v>
      </c>
      <c r="B9781" s="6" t="s">
        <v>3410</v>
      </c>
      <c r="J9781" s="10">
        <v>358076530</v>
      </c>
    </row>
    <row r="9782" spans="1:10" ht="20.100000000000001" customHeight="1" x14ac:dyDescent="0.25">
      <c r="A9782" s="6" t="s">
        <v>1796</v>
      </c>
      <c r="B9782" s="6" t="s">
        <v>7157</v>
      </c>
      <c r="J9782" s="9">
        <v>90461659</v>
      </c>
    </row>
    <row r="9783" spans="1:10" ht="30" customHeight="1" x14ac:dyDescent="0.25">
      <c r="A9783" s="5" t="s">
        <v>1796</v>
      </c>
      <c r="C9783" s="11" t="s">
        <v>9</v>
      </c>
      <c r="D9783" s="11" t="s">
        <v>59</v>
      </c>
      <c r="E9783" s="11" t="s">
        <v>5020</v>
      </c>
      <c r="F9783" s="11" t="s">
        <v>1318</v>
      </c>
      <c r="G9783" s="131" t="s">
        <v>6120</v>
      </c>
      <c r="H9783" s="131"/>
      <c r="J9783" s="7">
        <v>72175000</v>
      </c>
    </row>
    <row r="9784" spans="1:10" ht="30" customHeight="1" x14ac:dyDescent="0.25">
      <c r="G9784" s="131" t="s">
        <v>7300</v>
      </c>
      <c r="H9784" s="131"/>
    </row>
    <row r="9785" spans="1:10" ht="20.100000000000001" customHeight="1" x14ac:dyDescent="0.25">
      <c r="G9785" s="131" t="s">
        <v>7301</v>
      </c>
      <c r="H9785" s="131"/>
    </row>
    <row r="9786" spans="1:10" ht="20.100000000000001" customHeight="1" x14ac:dyDescent="0.25">
      <c r="A9786" s="5" t="s">
        <v>1796</v>
      </c>
      <c r="C9786" s="11" t="s">
        <v>9</v>
      </c>
      <c r="D9786" s="11" t="s">
        <v>59</v>
      </c>
      <c r="E9786" s="11" t="s">
        <v>5020</v>
      </c>
      <c r="F9786" s="11" t="s">
        <v>1359</v>
      </c>
      <c r="G9786" s="131" t="s">
        <v>851</v>
      </c>
      <c r="H9786" s="131"/>
      <c r="J9786" s="7">
        <v>18286659</v>
      </c>
    </row>
    <row r="9787" spans="1:10" ht="75" customHeight="1" x14ac:dyDescent="0.25">
      <c r="G9787" s="131" t="s">
        <v>5038</v>
      </c>
      <c r="H9787" s="131"/>
    </row>
    <row r="9788" spans="1:10" ht="20.100000000000001" customHeight="1" x14ac:dyDescent="0.25">
      <c r="G9788" s="131" t="s">
        <v>5039</v>
      </c>
      <c r="H9788" s="131"/>
    </row>
    <row r="9789" spans="1:10" ht="20.100000000000001" customHeight="1" x14ac:dyDescent="0.25">
      <c r="A9789" s="6" t="s">
        <v>1799</v>
      </c>
      <c r="B9789" s="6" t="s">
        <v>1800</v>
      </c>
      <c r="J9789" s="8">
        <v>267614871</v>
      </c>
    </row>
    <row r="9790" spans="1:10" ht="20.100000000000001" customHeight="1" x14ac:dyDescent="0.25">
      <c r="A9790" s="5" t="s">
        <v>1799</v>
      </c>
      <c r="C9790" s="11" t="s">
        <v>9</v>
      </c>
      <c r="D9790" s="11" t="s">
        <v>59</v>
      </c>
      <c r="E9790" s="11" t="s">
        <v>5020</v>
      </c>
      <c r="F9790" s="11" t="s">
        <v>1881</v>
      </c>
      <c r="G9790" s="131" t="s">
        <v>821</v>
      </c>
      <c r="H9790" s="131"/>
      <c r="J9790" s="7">
        <v>267614871</v>
      </c>
    </row>
    <row r="9791" spans="1:10" ht="75" customHeight="1" x14ac:dyDescent="0.25">
      <c r="G9791" s="131" t="s">
        <v>5040</v>
      </c>
      <c r="H9791" s="131"/>
    </row>
    <row r="9792" spans="1:10" ht="20.100000000000001" customHeight="1" x14ac:dyDescent="0.25">
      <c r="G9792" s="131" t="s">
        <v>5035</v>
      </c>
      <c r="H9792" s="131"/>
    </row>
    <row r="9794" spans="1:10" x14ac:dyDescent="0.25">
      <c r="A9794" s="13" t="s">
        <v>5041</v>
      </c>
    </row>
    <row r="9796" spans="1:10" x14ac:dyDescent="0.25">
      <c r="A9796" s="132" t="s">
        <v>2092</v>
      </c>
      <c r="B9796" s="132"/>
      <c r="C9796" s="132"/>
      <c r="D9796" s="132"/>
      <c r="E9796" s="132"/>
      <c r="F9796" s="132"/>
      <c r="G9796" s="132"/>
      <c r="H9796" s="132"/>
      <c r="I9796" s="132"/>
      <c r="J9796" s="132"/>
    </row>
    <row r="9798" spans="1:10" x14ac:dyDescent="0.25">
      <c r="D9798" s="6" t="s">
        <v>2140</v>
      </c>
      <c r="E9798" s="6" t="s">
        <v>2100</v>
      </c>
    </row>
    <row r="9799" spans="1:10" ht="15.75" thickBot="1" x14ac:dyDescent="0.3">
      <c r="F9799" s="6" t="s">
        <v>2103</v>
      </c>
      <c r="J9799" s="14">
        <v>210656349764</v>
      </c>
    </row>
    <row r="9800" spans="1:10" x14ac:dyDescent="0.25">
      <c r="D9800" s="5" t="s">
        <v>16</v>
      </c>
      <c r="E9800" s="5" t="s">
        <v>2145</v>
      </c>
      <c r="J9800" s="7">
        <v>195127476964</v>
      </c>
    </row>
    <row r="9801" spans="1:10" x14ac:dyDescent="0.25">
      <c r="D9801" s="5" t="s">
        <v>9</v>
      </c>
      <c r="E9801" s="5" t="s">
        <v>2139</v>
      </c>
      <c r="J9801" s="7">
        <v>15528872800</v>
      </c>
    </row>
    <row r="9804" spans="1:10" x14ac:dyDescent="0.25">
      <c r="A9804" s="132" t="s">
        <v>2091</v>
      </c>
      <c r="B9804" s="132"/>
      <c r="C9804" s="132"/>
      <c r="D9804" s="132"/>
      <c r="E9804" s="132"/>
      <c r="F9804" s="132"/>
      <c r="G9804" s="132"/>
      <c r="H9804" s="132"/>
      <c r="I9804" s="132"/>
      <c r="J9804" s="132"/>
    </row>
    <row r="9805" spans="1:10" x14ac:dyDescent="0.25">
      <c r="A9805" s="86" t="s">
        <v>2097</v>
      </c>
      <c r="C9805" s="86" t="s">
        <v>2098</v>
      </c>
      <c r="D9805" s="86" t="s">
        <v>3</v>
      </c>
      <c r="E9805" s="86" t="s">
        <v>2099</v>
      </c>
      <c r="F9805" s="86" t="s">
        <v>1880</v>
      </c>
      <c r="G9805" s="6" t="s">
        <v>2100</v>
      </c>
      <c r="J9805" s="86" t="s">
        <v>8713</v>
      </c>
    </row>
    <row r="9807" spans="1:10" ht="15.75" thickBot="1" x14ac:dyDescent="0.3">
      <c r="G9807" s="13" t="s">
        <v>2103</v>
      </c>
      <c r="J9807" s="14">
        <v>210656349764</v>
      </c>
    </row>
    <row r="9808" spans="1:10" ht="20.100000000000001" customHeight="1" x14ac:dyDescent="0.25">
      <c r="A9808" s="6" t="s">
        <v>1232</v>
      </c>
      <c r="B9808" s="6" t="s">
        <v>1233</v>
      </c>
      <c r="J9808" s="10">
        <v>195127476964</v>
      </c>
    </row>
    <row r="9809" spans="1:10" ht="20.100000000000001" customHeight="1" x14ac:dyDescent="0.25">
      <c r="A9809" s="6" t="s">
        <v>9</v>
      </c>
      <c r="B9809" s="6" t="s">
        <v>1237</v>
      </c>
      <c r="J9809" s="9">
        <v>79385417533</v>
      </c>
    </row>
    <row r="9810" spans="1:10" ht="20.100000000000001" customHeight="1" x14ac:dyDescent="0.25">
      <c r="A9810" s="5" t="s">
        <v>1240</v>
      </c>
      <c r="C9810" s="11" t="s">
        <v>16</v>
      </c>
      <c r="D9810" s="11" t="s">
        <v>10</v>
      </c>
      <c r="E9810" s="11" t="s">
        <v>5020</v>
      </c>
      <c r="F9810" s="11" t="s">
        <v>12</v>
      </c>
      <c r="G9810" s="131" t="s">
        <v>7116</v>
      </c>
      <c r="H9810" s="131"/>
      <c r="J9810" s="7">
        <v>76400585195</v>
      </c>
    </row>
    <row r="9811" spans="1:10" ht="20.100000000000001" customHeight="1" x14ac:dyDescent="0.25">
      <c r="A9811" s="5" t="s">
        <v>1254</v>
      </c>
      <c r="C9811" s="11" t="s">
        <v>16</v>
      </c>
      <c r="D9811" s="11" t="s">
        <v>10</v>
      </c>
      <c r="E9811" s="11" t="s">
        <v>5020</v>
      </c>
      <c r="F9811" s="11" t="s">
        <v>12</v>
      </c>
      <c r="G9811" s="131" t="s">
        <v>7117</v>
      </c>
      <c r="H9811" s="131"/>
      <c r="J9811" s="7">
        <v>2984832338</v>
      </c>
    </row>
    <row r="9812" spans="1:10" ht="20.100000000000001" customHeight="1" x14ac:dyDescent="0.25">
      <c r="A9812" s="6" t="s">
        <v>1257</v>
      </c>
      <c r="B9812" s="6" t="s">
        <v>1258</v>
      </c>
      <c r="J9812" s="8">
        <v>58629115</v>
      </c>
    </row>
    <row r="9813" spans="1:10" ht="20.100000000000001" customHeight="1" x14ac:dyDescent="0.25">
      <c r="A9813" s="5" t="s">
        <v>1269</v>
      </c>
      <c r="C9813" s="11" t="s">
        <v>16</v>
      </c>
      <c r="D9813" s="11" t="s">
        <v>10</v>
      </c>
      <c r="E9813" s="11" t="s">
        <v>5020</v>
      </c>
      <c r="F9813" s="11" t="s">
        <v>12</v>
      </c>
      <c r="G9813" s="131" t="s">
        <v>117</v>
      </c>
      <c r="H9813" s="131"/>
      <c r="J9813" s="7">
        <v>58629115</v>
      </c>
    </row>
    <row r="9814" spans="1:10" ht="20.100000000000001" customHeight="1" x14ac:dyDescent="0.25">
      <c r="A9814" s="6" t="s">
        <v>1279</v>
      </c>
      <c r="B9814" s="6" t="s">
        <v>1280</v>
      </c>
      <c r="J9814" s="8">
        <v>83911825694</v>
      </c>
    </row>
    <row r="9815" spans="1:10" ht="20.100000000000001" customHeight="1" x14ac:dyDescent="0.25">
      <c r="A9815" s="5" t="s">
        <v>1282</v>
      </c>
      <c r="C9815" s="11" t="s">
        <v>16</v>
      </c>
      <c r="D9815" s="11" t="s">
        <v>10</v>
      </c>
      <c r="E9815" s="11" t="s">
        <v>5020</v>
      </c>
      <c r="F9815" s="11" t="s">
        <v>12</v>
      </c>
      <c r="G9815" s="131" t="s">
        <v>1283</v>
      </c>
      <c r="H9815" s="131"/>
      <c r="J9815" s="7">
        <v>17282075494</v>
      </c>
    </row>
    <row r="9816" spans="1:10" ht="20.100000000000001" customHeight="1" x14ac:dyDescent="0.25">
      <c r="A9816" s="5" t="s">
        <v>1286</v>
      </c>
      <c r="C9816" s="11" t="s">
        <v>16</v>
      </c>
      <c r="D9816" s="11" t="s">
        <v>10</v>
      </c>
      <c r="E9816" s="11" t="s">
        <v>5020</v>
      </c>
      <c r="F9816" s="11" t="s">
        <v>12</v>
      </c>
      <c r="G9816" s="131" t="s">
        <v>1287</v>
      </c>
      <c r="H9816" s="131"/>
      <c r="J9816" s="7">
        <v>3504797246</v>
      </c>
    </row>
    <row r="9817" spans="1:10" ht="20.100000000000001" customHeight="1" x14ac:dyDescent="0.25">
      <c r="A9817" s="5" t="s">
        <v>1290</v>
      </c>
      <c r="C9817" s="11" t="s">
        <v>16</v>
      </c>
      <c r="D9817" s="11" t="s">
        <v>10</v>
      </c>
      <c r="E9817" s="11" t="s">
        <v>5020</v>
      </c>
      <c r="F9817" s="11" t="s">
        <v>12</v>
      </c>
      <c r="G9817" s="131" t="s">
        <v>17</v>
      </c>
      <c r="H9817" s="131"/>
      <c r="J9817" s="7">
        <v>12664526293</v>
      </c>
    </row>
    <row r="9818" spans="1:10" ht="20.100000000000001" customHeight="1" x14ac:dyDescent="0.25">
      <c r="A9818" s="5" t="s">
        <v>1293</v>
      </c>
      <c r="C9818" s="11" t="s">
        <v>16</v>
      </c>
      <c r="D9818" s="11" t="s">
        <v>10</v>
      </c>
      <c r="E9818" s="11" t="s">
        <v>5020</v>
      </c>
      <c r="F9818" s="11" t="s">
        <v>12</v>
      </c>
      <c r="G9818" s="131" t="s">
        <v>18</v>
      </c>
      <c r="H9818" s="131"/>
      <c r="J9818" s="7">
        <v>11469877981</v>
      </c>
    </row>
    <row r="9819" spans="1:10" ht="20.100000000000001" customHeight="1" x14ac:dyDescent="0.25">
      <c r="A9819" s="5" t="s">
        <v>1296</v>
      </c>
      <c r="C9819" s="11" t="s">
        <v>16</v>
      </c>
      <c r="D9819" s="11" t="s">
        <v>10</v>
      </c>
      <c r="E9819" s="11" t="s">
        <v>5020</v>
      </c>
      <c r="F9819" s="11" t="s">
        <v>12</v>
      </c>
      <c r="G9819" s="131" t="s">
        <v>19</v>
      </c>
      <c r="H9819" s="131"/>
      <c r="J9819" s="7">
        <v>38990548680</v>
      </c>
    </row>
    <row r="9820" spans="1:10" ht="20.100000000000001" customHeight="1" x14ac:dyDescent="0.25">
      <c r="A9820" s="6" t="s">
        <v>1299</v>
      </c>
      <c r="B9820" s="6" t="s">
        <v>1300</v>
      </c>
      <c r="J9820" s="10">
        <v>15949873701</v>
      </c>
    </row>
    <row r="9821" spans="1:10" ht="20.100000000000001" customHeight="1" x14ac:dyDescent="0.25">
      <c r="A9821" s="6" t="s">
        <v>1303</v>
      </c>
      <c r="B9821" s="6" t="s">
        <v>7118</v>
      </c>
      <c r="J9821" s="9">
        <v>15162831738</v>
      </c>
    </row>
    <row r="9822" spans="1:10" ht="20.100000000000001" customHeight="1" x14ac:dyDescent="0.25">
      <c r="A9822" s="5" t="s">
        <v>1303</v>
      </c>
      <c r="C9822" s="11" t="s">
        <v>16</v>
      </c>
      <c r="D9822" s="11" t="s">
        <v>20</v>
      </c>
      <c r="E9822" s="11" t="s">
        <v>5020</v>
      </c>
      <c r="F9822" s="11" t="s">
        <v>1881</v>
      </c>
      <c r="G9822" s="131" t="s">
        <v>21</v>
      </c>
      <c r="H9822" s="131"/>
      <c r="J9822" s="7">
        <v>15162831738</v>
      </c>
    </row>
    <row r="9823" spans="1:10" ht="60" customHeight="1" x14ac:dyDescent="0.25">
      <c r="G9823" s="131" t="s">
        <v>4797</v>
      </c>
      <c r="H9823" s="131"/>
    </row>
    <row r="9824" spans="1:10" ht="20.100000000000001" customHeight="1" x14ac:dyDescent="0.25">
      <c r="G9824" s="131" t="s">
        <v>2101</v>
      </c>
      <c r="H9824" s="131"/>
    </row>
    <row r="9825" spans="1:10" ht="20.100000000000001" customHeight="1" x14ac:dyDescent="0.25">
      <c r="A9825" s="6" t="s">
        <v>1316</v>
      </c>
      <c r="B9825" s="6" t="s">
        <v>7122</v>
      </c>
      <c r="J9825" s="8">
        <v>787041963</v>
      </c>
    </row>
    <row r="9826" spans="1:10" ht="20.100000000000001" customHeight="1" x14ac:dyDescent="0.25">
      <c r="A9826" s="5" t="s">
        <v>1316</v>
      </c>
      <c r="C9826" s="11" t="s">
        <v>16</v>
      </c>
      <c r="D9826" s="11" t="s">
        <v>20</v>
      </c>
      <c r="E9826" s="11" t="s">
        <v>5020</v>
      </c>
      <c r="F9826" s="11" t="s">
        <v>1881</v>
      </c>
      <c r="G9826" s="131" t="s">
        <v>23</v>
      </c>
      <c r="H9826" s="131"/>
      <c r="J9826" s="7">
        <v>787041963</v>
      </c>
    </row>
    <row r="9827" spans="1:10" ht="30" customHeight="1" x14ac:dyDescent="0.25">
      <c r="G9827" s="131" t="s">
        <v>4798</v>
      </c>
      <c r="H9827" s="131"/>
    </row>
    <row r="9828" spans="1:10" ht="20.100000000000001" customHeight="1" x14ac:dyDescent="0.25">
      <c r="G9828" s="131" t="s">
        <v>2102</v>
      </c>
      <c r="H9828" s="131"/>
    </row>
    <row r="9829" spans="1:10" ht="20.100000000000001" customHeight="1" x14ac:dyDescent="0.25">
      <c r="A9829" s="6" t="s">
        <v>1319</v>
      </c>
      <c r="B9829" s="6" t="s">
        <v>1320</v>
      </c>
      <c r="J9829" s="10">
        <v>15821730921</v>
      </c>
    </row>
    <row r="9830" spans="1:10" ht="20.100000000000001" customHeight="1" x14ac:dyDescent="0.25">
      <c r="A9830" s="6" t="s">
        <v>1322</v>
      </c>
      <c r="B9830" s="6" t="s">
        <v>7123</v>
      </c>
      <c r="J9830" s="9">
        <v>827650346</v>
      </c>
    </row>
    <row r="9831" spans="1:10" ht="20.100000000000001" customHeight="1" x14ac:dyDescent="0.25">
      <c r="A9831" s="5" t="s">
        <v>1322</v>
      </c>
      <c r="C9831" s="11" t="s">
        <v>16</v>
      </c>
      <c r="D9831" s="11" t="s">
        <v>20</v>
      </c>
      <c r="E9831" s="11" t="s">
        <v>5020</v>
      </c>
      <c r="F9831" s="11" t="s">
        <v>1881</v>
      </c>
      <c r="G9831" s="131" t="s">
        <v>21</v>
      </c>
      <c r="H9831" s="131"/>
      <c r="J9831" s="7">
        <v>827650346</v>
      </c>
    </row>
    <row r="9832" spans="1:10" ht="60" customHeight="1" x14ac:dyDescent="0.25">
      <c r="G9832" s="131" t="s">
        <v>4799</v>
      </c>
      <c r="H9832" s="131"/>
    </row>
    <row r="9833" spans="1:10" ht="20.100000000000001" customHeight="1" x14ac:dyDescent="0.25">
      <c r="G9833" s="131" t="s">
        <v>2101</v>
      </c>
      <c r="H9833" s="131"/>
    </row>
    <row r="9834" spans="1:10" ht="20.100000000000001" customHeight="1" x14ac:dyDescent="0.25">
      <c r="A9834" s="6" t="s">
        <v>1324</v>
      </c>
      <c r="B9834" s="6" t="s">
        <v>7124</v>
      </c>
      <c r="J9834" s="8">
        <v>2335267734</v>
      </c>
    </row>
    <row r="9835" spans="1:10" ht="20.100000000000001" customHeight="1" x14ac:dyDescent="0.25">
      <c r="A9835" s="5" t="s">
        <v>1324</v>
      </c>
      <c r="C9835" s="11" t="s">
        <v>16</v>
      </c>
      <c r="D9835" s="11" t="s">
        <v>20</v>
      </c>
      <c r="E9835" s="11" t="s">
        <v>5020</v>
      </c>
      <c r="F9835" s="11" t="s">
        <v>1881</v>
      </c>
      <c r="G9835" s="131" t="s">
        <v>21</v>
      </c>
      <c r="H9835" s="131"/>
      <c r="J9835" s="7">
        <v>2335267734</v>
      </c>
    </row>
    <row r="9836" spans="1:10" ht="45" customHeight="1" x14ac:dyDescent="0.25">
      <c r="G9836" s="131" t="s">
        <v>4800</v>
      </c>
      <c r="H9836" s="131"/>
    </row>
    <row r="9837" spans="1:10" ht="20.100000000000001" customHeight="1" x14ac:dyDescent="0.25">
      <c r="G9837" s="131" t="s">
        <v>2101</v>
      </c>
      <c r="H9837" s="131"/>
    </row>
    <row r="9838" spans="1:10" ht="20.100000000000001" customHeight="1" x14ac:dyDescent="0.25">
      <c r="A9838" s="6" t="s">
        <v>1326</v>
      </c>
      <c r="B9838" s="6" t="s">
        <v>7125</v>
      </c>
      <c r="J9838" s="8">
        <v>4670535391</v>
      </c>
    </row>
    <row r="9839" spans="1:10" ht="20.100000000000001" customHeight="1" x14ac:dyDescent="0.25">
      <c r="A9839" s="5" t="s">
        <v>1326</v>
      </c>
      <c r="C9839" s="11" t="s">
        <v>16</v>
      </c>
      <c r="D9839" s="11" t="s">
        <v>20</v>
      </c>
      <c r="E9839" s="11" t="s">
        <v>5020</v>
      </c>
      <c r="F9839" s="11" t="s">
        <v>1881</v>
      </c>
      <c r="G9839" s="131" t="s">
        <v>21</v>
      </c>
      <c r="H9839" s="131"/>
      <c r="J9839" s="7">
        <v>4670535391</v>
      </c>
    </row>
    <row r="9840" spans="1:10" ht="45" customHeight="1" x14ac:dyDescent="0.25">
      <c r="G9840" s="131" t="s">
        <v>4801</v>
      </c>
      <c r="H9840" s="131"/>
    </row>
    <row r="9841" spans="1:10" ht="20.100000000000001" customHeight="1" x14ac:dyDescent="0.25">
      <c r="G9841" s="131" t="s">
        <v>2101</v>
      </c>
      <c r="H9841" s="131"/>
    </row>
    <row r="9842" spans="1:10" ht="20.100000000000001" customHeight="1" x14ac:dyDescent="0.25">
      <c r="A9842" s="6" t="s">
        <v>1328</v>
      </c>
      <c r="B9842" s="6" t="s">
        <v>1329</v>
      </c>
      <c r="J9842" s="8">
        <v>7988277450</v>
      </c>
    </row>
    <row r="9843" spans="1:10" ht="30" customHeight="1" x14ac:dyDescent="0.25">
      <c r="A9843" s="5" t="s">
        <v>1328</v>
      </c>
      <c r="C9843" s="11" t="s">
        <v>16</v>
      </c>
      <c r="D9843" s="11" t="s">
        <v>20</v>
      </c>
      <c r="E9843" s="11" t="s">
        <v>5020</v>
      </c>
      <c r="F9843" s="11" t="s">
        <v>1881</v>
      </c>
      <c r="G9843" s="131" t="s">
        <v>724</v>
      </c>
      <c r="H9843" s="131"/>
      <c r="J9843" s="7">
        <v>7988277450</v>
      </c>
    </row>
    <row r="9844" spans="1:10" ht="30" customHeight="1" x14ac:dyDescent="0.25">
      <c r="G9844" s="131" t="s">
        <v>4995</v>
      </c>
      <c r="H9844" s="131"/>
    </row>
    <row r="9845" spans="1:10" ht="20.100000000000001" customHeight="1" x14ac:dyDescent="0.25">
      <c r="G9845" s="131" t="s">
        <v>4996</v>
      </c>
      <c r="H9845" s="131"/>
    </row>
    <row r="9846" spans="1:10" ht="20.100000000000001" customHeight="1" x14ac:dyDescent="0.25">
      <c r="A9846" s="6" t="s">
        <v>1759</v>
      </c>
      <c r="B9846" s="6" t="s">
        <v>1760</v>
      </c>
      <c r="J9846" s="10">
        <v>15528872800</v>
      </c>
    </row>
    <row r="9847" spans="1:10" ht="20.100000000000001" customHeight="1" x14ac:dyDescent="0.25">
      <c r="A9847" s="6" t="s">
        <v>1761</v>
      </c>
      <c r="B9847" s="6" t="s">
        <v>1762</v>
      </c>
      <c r="J9847" s="12">
        <v>12234383691</v>
      </c>
    </row>
    <row r="9848" spans="1:10" ht="20.100000000000001" customHeight="1" x14ac:dyDescent="0.25">
      <c r="A9848" s="6" t="s">
        <v>1767</v>
      </c>
      <c r="B9848" s="6" t="s">
        <v>7149</v>
      </c>
      <c r="J9848" s="9">
        <v>12234383691</v>
      </c>
    </row>
    <row r="9849" spans="1:10" ht="20.100000000000001" customHeight="1" x14ac:dyDescent="0.25">
      <c r="A9849" s="5" t="s">
        <v>1767</v>
      </c>
      <c r="C9849" s="11" t="s">
        <v>9</v>
      </c>
      <c r="D9849" s="11" t="s">
        <v>41</v>
      </c>
      <c r="E9849" s="11" t="s">
        <v>5020</v>
      </c>
      <c r="F9849" s="11" t="s">
        <v>1881</v>
      </c>
      <c r="G9849" s="131" t="s">
        <v>21</v>
      </c>
      <c r="H9849" s="131"/>
      <c r="J9849" s="7">
        <v>80077540</v>
      </c>
    </row>
    <row r="9850" spans="1:10" ht="60" customHeight="1" x14ac:dyDescent="0.25">
      <c r="G9850" s="131" t="s">
        <v>4802</v>
      </c>
      <c r="H9850" s="131"/>
    </row>
    <row r="9851" spans="1:10" ht="20.100000000000001" customHeight="1" x14ac:dyDescent="0.25">
      <c r="G9851" s="131" t="s">
        <v>2101</v>
      </c>
      <c r="H9851" s="131"/>
    </row>
    <row r="9852" spans="1:10" ht="20.100000000000001" customHeight="1" x14ac:dyDescent="0.25">
      <c r="A9852" s="5" t="s">
        <v>1767</v>
      </c>
      <c r="C9852" s="11" t="s">
        <v>9</v>
      </c>
      <c r="D9852" s="11" t="s">
        <v>41</v>
      </c>
      <c r="E9852" s="11" t="s">
        <v>5020</v>
      </c>
      <c r="F9852" s="11" t="s">
        <v>1278</v>
      </c>
      <c r="G9852" s="131" t="s">
        <v>21</v>
      </c>
      <c r="H9852" s="131"/>
      <c r="J9852" s="7">
        <v>388060712</v>
      </c>
    </row>
    <row r="9853" spans="1:10" ht="60" customHeight="1" x14ac:dyDescent="0.25">
      <c r="G9853" s="131" t="s">
        <v>4803</v>
      </c>
      <c r="H9853" s="131"/>
    </row>
    <row r="9854" spans="1:10" ht="20.100000000000001" customHeight="1" x14ac:dyDescent="0.25">
      <c r="G9854" s="131" t="s">
        <v>2101</v>
      </c>
      <c r="H9854" s="131"/>
    </row>
    <row r="9855" spans="1:10" ht="30" customHeight="1" x14ac:dyDescent="0.25">
      <c r="A9855" s="5" t="s">
        <v>1767</v>
      </c>
      <c r="C9855" s="11" t="s">
        <v>9</v>
      </c>
      <c r="D9855" s="11" t="s">
        <v>41</v>
      </c>
      <c r="E9855" s="11" t="s">
        <v>5020</v>
      </c>
      <c r="F9855" s="11" t="s">
        <v>1318</v>
      </c>
      <c r="G9855" s="131" t="s">
        <v>855</v>
      </c>
      <c r="H9855" s="131"/>
      <c r="J9855" s="7">
        <v>35000000</v>
      </c>
    </row>
    <row r="9856" spans="1:10" ht="75" customHeight="1" x14ac:dyDescent="0.25">
      <c r="G9856" s="131" t="s">
        <v>5588</v>
      </c>
      <c r="H9856" s="131"/>
    </row>
    <row r="9857" spans="1:10" ht="20.100000000000001" customHeight="1" x14ac:dyDescent="0.25">
      <c r="G9857" s="131" t="s">
        <v>5001</v>
      </c>
      <c r="H9857" s="131"/>
    </row>
    <row r="9858" spans="1:10" ht="30" customHeight="1" x14ac:dyDescent="0.25">
      <c r="A9858" s="5" t="s">
        <v>1767</v>
      </c>
      <c r="C9858" s="11" t="s">
        <v>9</v>
      </c>
      <c r="D9858" s="11" t="s">
        <v>41</v>
      </c>
      <c r="E9858" s="11" t="s">
        <v>5020</v>
      </c>
      <c r="F9858" s="11" t="s">
        <v>1336</v>
      </c>
      <c r="G9858" s="131" t="s">
        <v>724</v>
      </c>
      <c r="H9858" s="131"/>
      <c r="J9858" s="7">
        <v>707536595</v>
      </c>
    </row>
    <row r="9859" spans="1:10" ht="30" customHeight="1" x14ac:dyDescent="0.25">
      <c r="G9859" s="131" t="s">
        <v>5532</v>
      </c>
      <c r="H9859" s="131"/>
    </row>
    <row r="9860" spans="1:10" ht="20.100000000000001" customHeight="1" x14ac:dyDescent="0.25">
      <c r="G9860" s="131" t="s">
        <v>4996</v>
      </c>
      <c r="H9860" s="131"/>
    </row>
    <row r="9861" spans="1:10" ht="30" customHeight="1" x14ac:dyDescent="0.25">
      <c r="A9861" s="5" t="s">
        <v>1767</v>
      </c>
      <c r="C9861" s="11" t="s">
        <v>9</v>
      </c>
      <c r="D9861" s="11" t="s">
        <v>41</v>
      </c>
      <c r="E9861" s="11" t="s">
        <v>5020</v>
      </c>
      <c r="F9861" s="11" t="s">
        <v>1459</v>
      </c>
      <c r="G9861" s="131" t="s">
        <v>857</v>
      </c>
      <c r="H9861" s="131"/>
      <c r="J9861" s="7">
        <v>5987892883</v>
      </c>
    </row>
    <row r="9862" spans="1:10" ht="45" customHeight="1" x14ac:dyDescent="0.25">
      <c r="G9862" s="131" t="s">
        <v>4400</v>
      </c>
      <c r="H9862" s="131"/>
    </row>
    <row r="9863" spans="1:10" ht="20.100000000000001" customHeight="1" x14ac:dyDescent="0.25">
      <c r="G9863" s="131" t="s">
        <v>5001</v>
      </c>
      <c r="H9863" s="131"/>
    </row>
    <row r="9864" spans="1:10" ht="30" customHeight="1" x14ac:dyDescent="0.25">
      <c r="A9864" s="5" t="s">
        <v>1767</v>
      </c>
      <c r="C9864" s="11" t="s">
        <v>9</v>
      </c>
      <c r="D9864" s="11" t="s">
        <v>41</v>
      </c>
      <c r="E9864" s="11" t="s">
        <v>5020</v>
      </c>
      <c r="F9864" s="11" t="s">
        <v>1516</v>
      </c>
      <c r="G9864" s="131" t="s">
        <v>858</v>
      </c>
      <c r="H9864" s="131"/>
      <c r="J9864" s="7">
        <v>4975815961</v>
      </c>
    </row>
    <row r="9865" spans="1:10" ht="30" customHeight="1" x14ac:dyDescent="0.25">
      <c r="G9865" s="131" t="s">
        <v>859</v>
      </c>
      <c r="H9865" s="131"/>
    </row>
    <row r="9866" spans="1:10" ht="20.100000000000001" customHeight="1" x14ac:dyDescent="0.25">
      <c r="G9866" s="131" t="s">
        <v>5001</v>
      </c>
      <c r="H9866" s="131"/>
    </row>
    <row r="9867" spans="1:10" ht="30" customHeight="1" x14ac:dyDescent="0.25">
      <c r="A9867" s="5" t="s">
        <v>1767</v>
      </c>
      <c r="C9867" s="11" t="s">
        <v>9</v>
      </c>
      <c r="D9867" s="11" t="s">
        <v>41</v>
      </c>
      <c r="E9867" s="11" t="s">
        <v>5020</v>
      </c>
      <c r="F9867" s="11" t="s">
        <v>1560</v>
      </c>
      <c r="G9867" s="131" t="s">
        <v>860</v>
      </c>
      <c r="H9867" s="131"/>
      <c r="J9867" s="7">
        <v>60000000</v>
      </c>
    </row>
    <row r="9868" spans="1:10" ht="75" customHeight="1" x14ac:dyDescent="0.25">
      <c r="G9868" s="131" t="s">
        <v>5589</v>
      </c>
      <c r="H9868" s="131"/>
    </row>
    <row r="9869" spans="1:10" ht="20.100000000000001" customHeight="1" x14ac:dyDescent="0.25">
      <c r="G9869" s="131" t="s">
        <v>5001</v>
      </c>
      <c r="H9869" s="131"/>
    </row>
    <row r="9870" spans="1:10" ht="20.100000000000001" customHeight="1" x14ac:dyDescent="0.25">
      <c r="A9870" s="6" t="s">
        <v>1784</v>
      </c>
      <c r="B9870" s="6" t="s">
        <v>1785</v>
      </c>
      <c r="J9870" s="8">
        <v>904769843</v>
      </c>
    </row>
    <row r="9871" spans="1:10" ht="20.100000000000001" customHeight="1" x14ac:dyDescent="0.25">
      <c r="A9871" s="5" t="s">
        <v>1792</v>
      </c>
      <c r="C9871" s="11" t="s">
        <v>9</v>
      </c>
      <c r="D9871" s="11" t="s">
        <v>59</v>
      </c>
      <c r="E9871" s="11" t="s">
        <v>5020</v>
      </c>
      <c r="F9871" s="11" t="s">
        <v>12</v>
      </c>
      <c r="G9871" s="131" t="s">
        <v>7156</v>
      </c>
      <c r="H9871" s="131"/>
      <c r="J9871" s="7">
        <v>904769843</v>
      </c>
    </row>
    <row r="9872" spans="1:10" ht="30" customHeight="1" x14ac:dyDescent="0.25">
      <c r="G9872" s="131" t="s">
        <v>4371</v>
      </c>
      <c r="H9872" s="131"/>
    </row>
    <row r="9873" spans="1:10" ht="20.100000000000001" customHeight="1" x14ac:dyDescent="0.25">
      <c r="A9873" s="6" t="s">
        <v>1793</v>
      </c>
      <c r="B9873" s="6" t="s">
        <v>3410</v>
      </c>
      <c r="J9873" s="10">
        <v>2389719266</v>
      </c>
    </row>
    <row r="9874" spans="1:10" ht="20.100000000000001" customHeight="1" x14ac:dyDescent="0.25">
      <c r="A9874" s="6" t="s">
        <v>1794</v>
      </c>
      <c r="B9874" s="6" t="s">
        <v>1795</v>
      </c>
      <c r="J9874" s="9">
        <v>6334829</v>
      </c>
    </row>
    <row r="9875" spans="1:10" ht="20.100000000000001" customHeight="1" x14ac:dyDescent="0.25">
      <c r="A9875" s="5" t="s">
        <v>1794</v>
      </c>
      <c r="C9875" s="11" t="s">
        <v>9</v>
      </c>
      <c r="D9875" s="11" t="s">
        <v>59</v>
      </c>
      <c r="E9875" s="11" t="s">
        <v>5020</v>
      </c>
      <c r="F9875" s="11" t="s">
        <v>1318</v>
      </c>
      <c r="G9875" s="131" t="s">
        <v>861</v>
      </c>
      <c r="H9875" s="131"/>
      <c r="J9875" s="7">
        <v>6334829</v>
      </c>
    </row>
    <row r="9876" spans="1:10" ht="45" customHeight="1" x14ac:dyDescent="0.25">
      <c r="G9876" s="131" t="s">
        <v>5042</v>
      </c>
      <c r="H9876" s="131"/>
    </row>
    <row r="9877" spans="1:10" ht="20.100000000000001" customHeight="1" x14ac:dyDescent="0.25">
      <c r="G9877" s="131" t="s">
        <v>5043</v>
      </c>
      <c r="H9877" s="131"/>
    </row>
    <row r="9878" spans="1:10" ht="20.100000000000001" customHeight="1" x14ac:dyDescent="0.25">
      <c r="A9878" s="6" t="s">
        <v>1796</v>
      </c>
      <c r="B9878" s="6" t="s">
        <v>7157</v>
      </c>
      <c r="J9878" s="8">
        <v>94531657</v>
      </c>
    </row>
    <row r="9879" spans="1:10" ht="20.100000000000001" customHeight="1" x14ac:dyDescent="0.25">
      <c r="A9879" s="5" t="s">
        <v>1796</v>
      </c>
      <c r="C9879" s="11" t="s">
        <v>9</v>
      </c>
      <c r="D9879" s="11" t="s">
        <v>59</v>
      </c>
      <c r="E9879" s="11" t="s">
        <v>5020</v>
      </c>
      <c r="F9879" s="11" t="s">
        <v>1881</v>
      </c>
      <c r="G9879" s="131" t="s">
        <v>851</v>
      </c>
      <c r="H9879" s="131"/>
      <c r="J9879" s="7">
        <v>18018810</v>
      </c>
    </row>
    <row r="9880" spans="1:10" ht="75" customHeight="1" x14ac:dyDescent="0.25">
      <c r="G9880" s="131" t="s">
        <v>5044</v>
      </c>
      <c r="H9880" s="131"/>
    </row>
    <row r="9881" spans="1:10" ht="20.100000000000001" customHeight="1" x14ac:dyDescent="0.25">
      <c r="G9881" s="131" t="s">
        <v>5039</v>
      </c>
      <c r="H9881" s="131"/>
    </row>
    <row r="9882" spans="1:10" ht="20.100000000000001" customHeight="1" x14ac:dyDescent="0.25">
      <c r="A9882" s="5" t="s">
        <v>1796</v>
      </c>
      <c r="C9882" s="11" t="s">
        <v>9</v>
      </c>
      <c r="D9882" s="11" t="s">
        <v>59</v>
      </c>
      <c r="E9882" s="11" t="s">
        <v>5020</v>
      </c>
      <c r="F9882" s="11" t="s">
        <v>1278</v>
      </c>
      <c r="G9882" s="131" t="s">
        <v>851</v>
      </c>
      <c r="H9882" s="131"/>
      <c r="J9882" s="7">
        <v>76512847</v>
      </c>
    </row>
    <row r="9883" spans="1:10" ht="45" customHeight="1" x14ac:dyDescent="0.25">
      <c r="G9883" s="131" t="s">
        <v>4774</v>
      </c>
      <c r="H9883" s="131"/>
    </row>
    <row r="9884" spans="1:10" ht="20.100000000000001" customHeight="1" x14ac:dyDescent="0.25">
      <c r="G9884" s="131" t="s">
        <v>5039</v>
      </c>
      <c r="H9884" s="131"/>
    </row>
    <row r="9885" spans="1:10" ht="20.100000000000001" customHeight="1" x14ac:dyDescent="0.25">
      <c r="A9885" s="6" t="s">
        <v>1799</v>
      </c>
      <c r="B9885" s="6" t="s">
        <v>1800</v>
      </c>
      <c r="J9885" s="8">
        <v>2288852780</v>
      </c>
    </row>
    <row r="9886" spans="1:10" ht="20.100000000000001" customHeight="1" x14ac:dyDescent="0.25">
      <c r="A9886" s="5" t="s">
        <v>1799</v>
      </c>
      <c r="C9886" s="11" t="s">
        <v>9</v>
      </c>
      <c r="D9886" s="11" t="s">
        <v>59</v>
      </c>
      <c r="E9886" s="11" t="s">
        <v>5020</v>
      </c>
      <c r="F9886" s="11" t="s">
        <v>1881</v>
      </c>
      <c r="G9886" s="131" t="s">
        <v>865</v>
      </c>
      <c r="H9886" s="131"/>
      <c r="J9886" s="7">
        <v>718775025</v>
      </c>
    </row>
    <row r="9887" spans="1:10" ht="45" customHeight="1" x14ac:dyDescent="0.25">
      <c r="G9887" s="131" t="s">
        <v>4640</v>
      </c>
      <c r="H9887" s="131"/>
    </row>
    <row r="9888" spans="1:10" ht="20.100000000000001" customHeight="1" x14ac:dyDescent="0.25">
      <c r="G9888" s="131" t="s">
        <v>5094</v>
      </c>
      <c r="H9888" s="131"/>
    </row>
    <row r="9889" spans="1:10" ht="30" customHeight="1" x14ac:dyDescent="0.25">
      <c r="A9889" s="5" t="s">
        <v>1799</v>
      </c>
      <c r="C9889" s="11" t="s">
        <v>9</v>
      </c>
      <c r="D9889" s="11" t="s">
        <v>59</v>
      </c>
      <c r="E9889" s="11" t="s">
        <v>5045</v>
      </c>
      <c r="F9889" s="11" t="s">
        <v>1278</v>
      </c>
      <c r="G9889" s="131" t="s">
        <v>867</v>
      </c>
      <c r="H9889" s="131"/>
      <c r="J9889" s="7">
        <v>1570077755</v>
      </c>
    </row>
    <row r="9890" spans="1:10" ht="30" customHeight="1" x14ac:dyDescent="0.25">
      <c r="G9890" s="131" t="s">
        <v>5046</v>
      </c>
      <c r="H9890" s="131"/>
    </row>
    <row r="9891" spans="1:10" ht="20.100000000000001" customHeight="1" x14ac:dyDescent="0.25">
      <c r="G9891" s="131" t="s">
        <v>5047</v>
      </c>
      <c r="H9891" s="131"/>
    </row>
    <row r="9893" spans="1:10" x14ac:dyDescent="0.25">
      <c r="A9893" s="13" t="s">
        <v>5048</v>
      </c>
    </row>
    <row r="9895" spans="1:10" x14ac:dyDescent="0.25">
      <c r="A9895" s="132" t="s">
        <v>2092</v>
      </c>
      <c r="B9895" s="132"/>
      <c r="C9895" s="132"/>
      <c r="D9895" s="132"/>
      <c r="E9895" s="132"/>
      <c r="F9895" s="132"/>
      <c r="G9895" s="132"/>
      <c r="H9895" s="132"/>
      <c r="I9895" s="132"/>
      <c r="J9895" s="132"/>
    </row>
    <row r="9897" spans="1:10" x14ac:dyDescent="0.25">
      <c r="D9897" s="6" t="s">
        <v>2140</v>
      </c>
      <c r="E9897" s="6" t="s">
        <v>2100</v>
      </c>
    </row>
    <row r="9898" spans="1:10" ht="15.75" thickBot="1" x14ac:dyDescent="0.3">
      <c r="F9898" s="6" t="s">
        <v>2103</v>
      </c>
      <c r="J9898" s="14">
        <v>158876101834</v>
      </c>
    </row>
    <row r="9899" spans="1:10" x14ac:dyDescent="0.25">
      <c r="D9899" s="5" t="s">
        <v>16</v>
      </c>
      <c r="E9899" s="5" t="s">
        <v>2145</v>
      </c>
      <c r="J9899" s="7">
        <v>144896558532</v>
      </c>
    </row>
    <row r="9900" spans="1:10" x14ac:dyDescent="0.25">
      <c r="D9900" s="5" t="s">
        <v>9</v>
      </c>
      <c r="E9900" s="5" t="s">
        <v>2139</v>
      </c>
      <c r="J9900" s="7">
        <v>13979543302</v>
      </c>
    </row>
    <row r="9903" spans="1:10" x14ac:dyDescent="0.25">
      <c r="A9903" s="132" t="s">
        <v>2091</v>
      </c>
      <c r="B9903" s="132"/>
      <c r="C9903" s="132"/>
      <c r="D9903" s="132"/>
      <c r="E9903" s="132"/>
      <c r="F9903" s="132"/>
      <c r="G9903" s="132"/>
      <c r="H9903" s="132"/>
      <c r="I9903" s="132"/>
      <c r="J9903" s="132"/>
    </row>
    <row r="9904" spans="1:10" x14ac:dyDescent="0.25">
      <c r="A9904" s="86" t="s">
        <v>2097</v>
      </c>
      <c r="C9904" s="86" t="s">
        <v>2098</v>
      </c>
      <c r="D9904" s="86" t="s">
        <v>3</v>
      </c>
      <c r="E9904" s="86" t="s">
        <v>2099</v>
      </c>
      <c r="F9904" s="86" t="s">
        <v>1880</v>
      </c>
      <c r="G9904" s="6" t="s">
        <v>2100</v>
      </c>
      <c r="J9904" s="86" t="s">
        <v>8713</v>
      </c>
    </row>
    <row r="9906" spans="1:10" ht="15.75" thickBot="1" x14ac:dyDescent="0.3">
      <c r="G9906" s="13" t="s">
        <v>2103</v>
      </c>
      <c r="J9906" s="14">
        <v>158876101834</v>
      </c>
    </row>
    <row r="9907" spans="1:10" ht="20.100000000000001" customHeight="1" x14ac:dyDescent="0.25">
      <c r="A9907" s="6" t="s">
        <v>1232</v>
      </c>
      <c r="B9907" s="6" t="s">
        <v>1233</v>
      </c>
      <c r="J9907" s="10">
        <v>144896558532</v>
      </c>
    </row>
    <row r="9908" spans="1:10" ht="20.100000000000001" customHeight="1" x14ac:dyDescent="0.25">
      <c r="A9908" s="6" t="s">
        <v>9</v>
      </c>
      <c r="B9908" s="6" t="s">
        <v>1237</v>
      </c>
      <c r="J9908" s="9">
        <v>70622642134</v>
      </c>
    </row>
    <row r="9909" spans="1:10" ht="20.100000000000001" customHeight="1" x14ac:dyDescent="0.25">
      <c r="A9909" s="5" t="s">
        <v>1240</v>
      </c>
      <c r="C9909" s="11" t="s">
        <v>16</v>
      </c>
      <c r="D9909" s="11" t="s">
        <v>10</v>
      </c>
      <c r="E9909" s="11" t="s">
        <v>4994</v>
      </c>
      <c r="F9909" s="11" t="s">
        <v>12</v>
      </c>
      <c r="G9909" s="131" t="s">
        <v>7116</v>
      </c>
      <c r="H9909" s="131"/>
      <c r="J9909" s="7">
        <v>68186493629</v>
      </c>
    </row>
    <row r="9910" spans="1:10" ht="20.100000000000001" customHeight="1" x14ac:dyDescent="0.25">
      <c r="A9910" s="5" t="s">
        <v>1254</v>
      </c>
      <c r="C9910" s="11" t="s">
        <v>16</v>
      </c>
      <c r="D9910" s="11" t="s">
        <v>10</v>
      </c>
      <c r="E9910" s="11" t="s">
        <v>4994</v>
      </c>
      <c r="F9910" s="11" t="s">
        <v>12</v>
      </c>
      <c r="G9910" s="131" t="s">
        <v>7117</v>
      </c>
      <c r="H9910" s="131"/>
      <c r="J9910" s="7">
        <v>2436148505</v>
      </c>
    </row>
    <row r="9911" spans="1:10" ht="20.100000000000001" customHeight="1" x14ac:dyDescent="0.25">
      <c r="A9911" s="6" t="s">
        <v>1257</v>
      </c>
      <c r="B9911" s="6" t="s">
        <v>1258</v>
      </c>
      <c r="J9911" s="8">
        <v>8908144</v>
      </c>
    </row>
    <row r="9912" spans="1:10" ht="20.100000000000001" customHeight="1" x14ac:dyDescent="0.25">
      <c r="A9912" s="5" t="s">
        <v>1269</v>
      </c>
      <c r="C9912" s="11" t="s">
        <v>16</v>
      </c>
      <c r="D9912" s="11" t="s">
        <v>10</v>
      </c>
      <c r="E9912" s="11" t="s">
        <v>4994</v>
      </c>
      <c r="F9912" s="11" t="s">
        <v>12</v>
      </c>
      <c r="G9912" s="131" t="s">
        <v>117</v>
      </c>
      <c r="H9912" s="131"/>
      <c r="J9912" s="7">
        <v>8908144</v>
      </c>
    </row>
    <row r="9913" spans="1:10" ht="20.100000000000001" customHeight="1" x14ac:dyDescent="0.25">
      <c r="A9913" s="6" t="s">
        <v>1279</v>
      </c>
      <c r="B9913" s="6" t="s">
        <v>1280</v>
      </c>
      <c r="J9913" s="8">
        <v>50879980228</v>
      </c>
    </row>
    <row r="9914" spans="1:10" ht="20.100000000000001" customHeight="1" x14ac:dyDescent="0.25">
      <c r="A9914" s="5" t="s">
        <v>1282</v>
      </c>
      <c r="C9914" s="11" t="s">
        <v>16</v>
      </c>
      <c r="D9914" s="11" t="s">
        <v>10</v>
      </c>
      <c r="E9914" s="11" t="s">
        <v>4994</v>
      </c>
      <c r="F9914" s="11" t="s">
        <v>12</v>
      </c>
      <c r="G9914" s="131" t="s">
        <v>1283</v>
      </c>
      <c r="H9914" s="131"/>
      <c r="J9914" s="7">
        <v>13403463612</v>
      </c>
    </row>
    <row r="9915" spans="1:10" ht="20.100000000000001" customHeight="1" x14ac:dyDescent="0.25">
      <c r="A9915" s="5" t="s">
        <v>1286</v>
      </c>
      <c r="C9915" s="11" t="s">
        <v>16</v>
      </c>
      <c r="D9915" s="11" t="s">
        <v>10</v>
      </c>
      <c r="E9915" s="11" t="s">
        <v>4994</v>
      </c>
      <c r="F9915" s="11" t="s">
        <v>12</v>
      </c>
      <c r="G9915" s="131" t="s">
        <v>1287</v>
      </c>
      <c r="H9915" s="131"/>
      <c r="J9915" s="7">
        <v>953839264</v>
      </c>
    </row>
    <row r="9916" spans="1:10" ht="20.100000000000001" customHeight="1" x14ac:dyDescent="0.25">
      <c r="A9916" s="5" t="s">
        <v>1290</v>
      </c>
      <c r="C9916" s="11" t="s">
        <v>16</v>
      </c>
      <c r="D9916" s="11" t="s">
        <v>10</v>
      </c>
      <c r="E9916" s="11" t="s">
        <v>4994</v>
      </c>
      <c r="F9916" s="11" t="s">
        <v>12</v>
      </c>
      <c r="G9916" s="131" t="s">
        <v>17</v>
      </c>
      <c r="H9916" s="131"/>
      <c r="J9916" s="7">
        <v>9374712036</v>
      </c>
    </row>
    <row r="9917" spans="1:10" ht="20.100000000000001" customHeight="1" x14ac:dyDescent="0.25">
      <c r="A9917" s="5" t="s">
        <v>1293</v>
      </c>
      <c r="C9917" s="11" t="s">
        <v>16</v>
      </c>
      <c r="D9917" s="11" t="s">
        <v>10</v>
      </c>
      <c r="E9917" s="11" t="s">
        <v>4994</v>
      </c>
      <c r="F9917" s="11" t="s">
        <v>12</v>
      </c>
      <c r="G9917" s="131" t="s">
        <v>18</v>
      </c>
      <c r="H9917" s="131"/>
      <c r="J9917" s="7">
        <v>8166422525</v>
      </c>
    </row>
    <row r="9918" spans="1:10" ht="20.100000000000001" customHeight="1" x14ac:dyDescent="0.25">
      <c r="A9918" s="5" t="s">
        <v>1296</v>
      </c>
      <c r="C9918" s="11" t="s">
        <v>16</v>
      </c>
      <c r="D9918" s="11" t="s">
        <v>10</v>
      </c>
      <c r="E9918" s="11" t="s">
        <v>4994</v>
      </c>
      <c r="F9918" s="11" t="s">
        <v>12</v>
      </c>
      <c r="G9918" s="131" t="s">
        <v>19</v>
      </c>
      <c r="H9918" s="131"/>
      <c r="J9918" s="7">
        <v>18981542791</v>
      </c>
    </row>
    <row r="9919" spans="1:10" ht="20.100000000000001" customHeight="1" x14ac:dyDescent="0.25">
      <c r="A9919" s="6" t="s">
        <v>1299</v>
      </c>
      <c r="B9919" s="6" t="s">
        <v>1300</v>
      </c>
      <c r="J9919" s="10">
        <v>11757116329</v>
      </c>
    </row>
    <row r="9920" spans="1:10" ht="20.100000000000001" customHeight="1" x14ac:dyDescent="0.25">
      <c r="A9920" s="6" t="s">
        <v>1303</v>
      </c>
      <c r="B9920" s="6" t="s">
        <v>7118</v>
      </c>
      <c r="J9920" s="9">
        <v>11178514281</v>
      </c>
    </row>
    <row r="9921" spans="1:10" ht="20.100000000000001" customHeight="1" x14ac:dyDescent="0.25">
      <c r="A9921" s="5" t="s">
        <v>1303</v>
      </c>
      <c r="C9921" s="11" t="s">
        <v>16</v>
      </c>
      <c r="D9921" s="11" t="s">
        <v>20</v>
      </c>
      <c r="E9921" s="11" t="s">
        <v>4994</v>
      </c>
      <c r="F9921" s="11" t="s">
        <v>1881</v>
      </c>
      <c r="G9921" s="131" t="s">
        <v>21</v>
      </c>
      <c r="H9921" s="131"/>
      <c r="J9921" s="7">
        <v>11178514281</v>
      </c>
    </row>
    <row r="9922" spans="1:10" ht="60" customHeight="1" x14ac:dyDescent="0.25">
      <c r="G9922" s="131" t="s">
        <v>4797</v>
      </c>
      <c r="H9922" s="131"/>
    </row>
    <row r="9923" spans="1:10" ht="20.100000000000001" customHeight="1" x14ac:dyDescent="0.25">
      <c r="G9923" s="131" t="s">
        <v>2101</v>
      </c>
      <c r="H9923" s="131"/>
    </row>
    <row r="9924" spans="1:10" ht="20.100000000000001" customHeight="1" x14ac:dyDescent="0.25">
      <c r="A9924" s="6" t="s">
        <v>1316</v>
      </c>
      <c r="B9924" s="6" t="s">
        <v>7122</v>
      </c>
      <c r="J9924" s="8">
        <v>578602048</v>
      </c>
    </row>
    <row r="9925" spans="1:10" ht="20.100000000000001" customHeight="1" x14ac:dyDescent="0.25">
      <c r="A9925" s="5" t="s">
        <v>1316</v>
      </c>
      <c r="C9925" s="11" t="s">
        <v>16</v>
      </c>
      <c r="D9925" s="11" t="s">
        <v>20</v>
      </c>
      <c r="E9925" s="11" t="s">
        <v>4994</v>
      </c>
      <c r="F9925" s="11" t="s">
        <v>1881</v>
      </c>
      <c r="G9925" s="131" t="s">
        <v>23</v>
      </c>
      <c r="H9925" s="131"/>
      <c r="J9925" s="7">
        <v>578602048</v>
      </c>
    </row>
    <row r="9926" spans="1:10" ht="30" customHeight="1" x14ac:dyDescent="0.25">
      <c r="G9926" s="131" t="s">
        <v>4798</v>
      </c>
      <c r="H9926" s="131"/>
    </row>
    <row r="9927" spans="1:10" ht="20.100000000000001" customHeight="1" x14ac:dyDescent="0.25">
      <c r="G9927" s="131" t="s">
        <v>2102</v>
      </c>
      <c r="H9927" s="131"/>
    </row>
    <row r="9928" spans="1:10" ht="20.100000000000001" customHeight="1" x14ac:dyDescent="0.25">
      <c r="A9928" s="6" t="s">
        <v>1319</v>
      </c>
      <c r="B9928" s="6" t="s">
        <v>1320</v>
      </c>
      <c r="J9928" s="10">
        <v>11627911697</v>
      </c>
    </row>
    <row r="9929" spans="1:10" ht="20.100000000000001" customHeight="1" x14ac:dyDescent="0.25">
      <c r="A9929" s="6" t="s">
        <v>1322</v>
      </c>
      <c r="B9929" s="6" t="s">
        <v>7123</v>
      </c>
      <c r="J9929" s="9">
        <v>429178415</v>
      </c>
    </row>
    <row r="9930" spans="1:10" ht="20.100000000000001" customHeight="1" x14ac:dyDescent="0.25">
      <c r="A9930" s="5" t="s">
        <v>1322</v>
      </c>
      <c r="C9930" s="11" t="s">
        <v>16</v>
      </c>
      <c r="D9930" s="11" t="s">
        <v>20</v>
      </c>
      <c r="E9930" s="11" t="s">
        <v>4994</v>
      </c>
      <c r="F9930" s="11" t="s">
        <v>1881</v>
      </c>
      <c r="G9930" s="131" t="s">
        <v>21</v>
      </c>
      <c r="H9930" s="131"/>
      <c r="J9930" s="7">
        <v>429178415</v>
      </c>
    </row>
    <row r="9931" spans="1:10" ht="60" customHeight="1" x14ac:dyDescent="0.25">
      <c r="G9931" s="131" t="s">
        <v>4799</v>
      </c>
      <c r="H9931" s="131"/>
    </row>
    <row r="9932" spans="1:10" ht="20.100000000000001" customHeight="1" x14ac:dyDescent="0.25">
      <c r="G9932" s="131" t="s">
        <v>2101</v>
      </c>
      <c r="H9932" s="131"/>
    </row>
    <row r="9933" spans="1:10" ht="20.100000000000001" customHeight="1" x14ac:dyDescent="0.25">
      <c r="A9933" s="6" t="s">
        <v>1324</v>
      </c>
      <c r="B9933" s="6" t="s">
        <v>7124</v>
      </c>
      <c r="J9933" s="8">
        <v>1721521314</v>
      </c>
    </row>
    <row r="9934" spans="1:10" ht="20.100000000000001" customHeight="1" x14ac:dyDescent="0.25">
      <c r="A9934" s="5" t="s">
        <v>1324</v>
      </c>
      <c r="C9934" s="11" t="s">
        <v>16</v>
      </c>
      <c r="D9934" s="11" t="s">
        <v>20</v>
      </c>
      <c r="E9934" s="11" t="s">
        <v>4994</v>
      </c>
      <c r="F9934" s="11" t="s">
        <v>1881</v>
      </c>
      <c r="G9934" s="131" t="s">
        <v>21</v>
      </c>
      <c r="H9934" s="131"/>
      <c r="J9934" s="7">
        <v>1721521314</v>
      </c>
    </row>
    <row r="9935" spans="1:10" ht="45" customHeight="1" x14ac:dyDescent="0.25">
      <c r="G9935" s="131" t="s">
        <v>4800</v>
      </c>
      <c r="H9935" s="131"/>
    </row>
    <row r="9936" spans="1:10" ht="20.100000000000001" customHeight="1" x14ac:dyDescent="0.25">
      <c r="G9936" s="131" t="s">
        <v>2101</v>
      </c>
      <c r="H9936" s="131"/>
    </row>
    <row r="9937" spans="1:10" ht="20.100000000000001" customHeight="1" x14ac:dyDescent="0.25">
      <c r="A9937" s="6" t="s">
        <v>1326</v>
      </c>
      <c r="B9937" s="6" t="s">
        <v>7125</v>
      </c>
      <c r="J9937" s="8">
        <v>3443042619</v>
      </c>
    </row>
    <row r="9938" spans="1:10" ht="20.100000000000001" customHeight="1" x14ac:dyDescent="0.25">
      <c r="A9938" s="5" t="s">
        <v>1326</v>
      </c>
      <c r="C9938" s="11" t="s">
        <v>16</v>
      </c>
      <c r="D9938" s="11" t="s">
        <v>20</v>
      </c>
      <c r="E9938" s="11" t="s">
        <v>4994</v>
      </c>
      <c r="F9938" s="11" t="s">
        <v>1881</v>
      </c>
      <c r="G9938" s="131" t="s">
        <v>21</v>
      </c>
      <c r="H9938" s="131"/>
      <c r="J9938" s="7">
        <v>3443042619</v>
      </c>
    </row>
    <row r="9939" spans="1:10" ht="45" customHeight="1" x14ac:dyDescent="0.25">
      <c r="G9939" s="131" t="s">
        <v>4801</v>
      </c>
      <c r="H9939" s="131"/>
    </row>
    <row r="9940" spans="1:10" ht="20.100000000000001" customHeight="1" x14ac:dyDescent="0.25">
      <c r="G9940" s="131" t="s">
        <v>2101</v>
      </c>
      <c r="H9940" s="131"/>
    </row>
    <row r="9941" spans="1:10" ht="20.100000000000001" customHeight="1" x14ac:dyDescent="0.25">
      <c r="A9941" s="6" t="s">
        <v>1328</v>
      </c>
      <c r="B9941" s="6" t="s">
        <v>1329</v>
      </c>
      <c r="J9941" s="8">
        <v>6034169349</v>
      </c>
    </row>
    <row r="9942" spans="1:10" ht="30" customHeight="1" x14ac:dyDescent="0.25">
      <c r="A9942" s="5" t="s">
        <v>1328</v>
      </c>
      <c r="C9942" s="11" t="s">
        <v>16</v>
      </c>
      <c r="D9942" s="11" t="s">
        <v>20</v>
      </c>
      <c r="E9942" s="11" t="s">
        <v>4994</v>
      </c>
      <c r="F9942" s="11" t="s">
        <v>1881</v>
      </c>
      <c r="G9942" s="131" t="s">
        <v>724</v>
      </c>
      <c r="H9942" s="131"/>
      <c r="J9942" s="7">
        <v>6034169349</v>
      </c>
    </row>
    <row r="9943" spans="1:10" ht="30" customHeight="1" x14ac:dyDescent="0.25">
      <c r="G9943" s="131" t="s">
        <v>4995</v>
      </c>
      <c r="H9943" s="131"/>
    </row>
    <row r="9944" spans="1:10" ht="20.100000000000001" customHeight="1" x14ac:dyDescent="0.25">
      <c r="G9944" s="131" t="s">
        <v>4996</v>
      </c>
      <c r="H9944" s="131"/>
    </row>
    <row r="9945" spans="1:10" ht="20.100000000000001" customHeight="1" x14ac:dyDescent="0.25">
      <c r="A9945" s="6" t="s">
        <v>1759</v>
      </c>
      <c r="B9945" s="6" t="s">
        <v>1760</v>
      </c>
      <c r="J9945" s="10">
        <v>13979543302</v>
      </c>
    </row>
    <row r="9946" spans="1:10" ht="20.100000000000001" customHeight="1" x14ac:dyDescent="0.25">
      <c r="A9946" s="6" t="s">
        <v>1761</v>
      </c>
      <c r="B9946" s="6" t="s">
        <v>1762</v>
      </c>
      <c r="J9946" s="12">
        <v>13068413937</v>
      </c>
    </row>
    <row r="9947" spans="1:10" ht="20.100000000000001" customHeight="1" x14ac:dyDescent="0.25">
      <c r="A9947" s="6" t="s">
        <v>1767</v>
      </c>
      <c r="B9947" s="6" t="s">
        <v>7149</v>
      </c>
      <c r="J9947" s="9">
        <v>13068413937</v>
      </c>
    </row>
    <row r="9948" spans="1:10" ht="20.100000000000001" customHeight="1" x14ac:dyDescent="0.25">
      <c r="A9948" s="5" t="s">
        <v>1767</v>
      </c>
      <c r="C9948" s="11" t="s">
        <v>9</v>
      </c>
      <c r="D9948" s="11" t="s">
        <v>41</v>
      </c>
      <c r="E9948" s="11" t="s">
        <v>4994</v>
      </c>
      <c r="F9948" s="11" t="s">
        <v>1881</v>
      </c>
      <c r="G9948" s="131" t="s">
        <v>21</v>
      </c>
      <c r="H9948" s="131"/>
      <c r="J9948" s="7">
        <v>39637707</v>
      </c>
    </row>
    <row r="9949" spans="1:10" ht="60" customHeight="1" x14ac:dyDescent="0.25">
      <c r="G9949" s="131" t="s">
        <v>4802</v>
      </c>
      <c r="H9949" s="131"/>
    </row>
    <row r="9950" spans="1:10" ht="20.100000000000001" customHeight="1" x14ac:dyDescent="0.25">
      <c r="G9950" s="131" t="s">
        <v>2101</v>
      </c>
      <c r="H9950" s="131"/>
    </row>
    <row r="9951" spans="1:10" ht="30" customHeight="1" x14ac:dyDescent="0.25">
      <c r="A9951" s="5" t="s">
        <v>1767</v>
      </c>
      <c r="C9951" s="11" t="s">
        <v>9</v>
      </c>
      <c r="D9951" s="11" t="s">
        <v>41</v>
      </c>
      <c r="E9951" s="11" t="s">
        <v>4994</v>
      </c>
      <c r="F9951" s="11" t="s">
        <v>1256</v>
      </c>
      <c r="G9951" s="131" t="s">
        <v>871</v>
      </c>
      <c r="H9951" s="131"/>
      <c r="J9951" s="7">
        <v>251938000</v>
      </c>
    </row>
    <row r="9952" spans="1:10" ht="75" customHeight="1" x14ac:dyDescent="0.25">
      <c r="G9952" s="131" t="s">
        <v>5049</v>
      </c>
      <c r="H9952" s="131"/>
    </row>
    <row r="9953" spans="1:10" ht="20.100000000000001" customHeight="1" x14ac:dyDescent="0.25">
      <c r="G9953" s="131" t="s">
        <v>5001</v>
      </c>
      <c r="H9953" s="131"/>
    </row>
    <row r="9954" spans="1:10" ht="20.100000000000001" customHeight="1" x14ac:dyDescent="0.25">
      <c r="A9954" s="5" t="s">
        <v>1767</v>
      </c>
      <c r="C9954" s="11" t="s">
        <v>9</v>
      </c>
      <c r="D9954" s="11" t="s">
        <v>41</v>
      </c>
      <c r="E9954" s="11" t="s">
        <v>4994</v>
      </c>
      <c r="F9954" s="11" t="s">
        <v>1278</v>
      </c>
      <c r="G9954" s="131" t="s">
        <v>21</v>
      </c>
      <c r="H9954" s="131"/>
      <c r="J9954" s="7">
        <v>286288406</v>
      </c>
    </row>
    <row r="9955" spans="1:10" ht="60" customHeight="1" x14ac:dyDescent="0.25">
      <c r="G9955" s="131" t="s">
        <v>4803</v>
      </c>
      <c r="H9955" s="131"/>
    </row>
    <row r="9956" spans="1:10" ht="20.100000000000001" customHeight="1" x14ac:dyDescent="0.25">
      <c r="G9956" s="131" t="s">
        <v>2101</v>
      </c>
      <c r="H9956" s="131"/>
    </row>
    <row r="9957" spans="1:10" ht="45" customHeight="1" x14ac:dyDescent="0.25">
      <c r="A9957" s="5" t="s">
        <v>1767</v>
      </c>
      <c r="C9957" s="11" t="s">
        <v>9</v>
      </c>
      <c r="D9957" s="11" t="s">
        <v>41</v>
      </c>
      <c r="E9957" s="11" t="s">
        <v>4994</v>
      </c>
      <c r="F9957" s="11" t="s">
        <v>1318</v>
      </c>
      <c r="G9957" s="131" t="s">
        <v>873</v>
      </c>
      <c r="H9957" s="131"/>
      <c r="J9957" s="7">
        <v>8151969</v>
      </c>
    </row>
    <row r="9958" spans="1:10" ht="30" customHeight="1" x14ac:dyDescent="0.25">
      <c r="G9958" s="131" t="s">
        <v>5590</v>
      </c>
      <c r="H9958" s="131"/>
    </row>
    <row r="9959" spans="1:10" ht="20.100000000000001" customHeight="1" x14ac:dyDescent="0.25">
      <c r="G9959" s="131" t="s">
        <v>5591</v>
      </c>
      <c r="H9959" s="131"/>
    </row>
    <row r="9960" spans="1:10" ht="30" customHeight="1" x14ac:dyDescent="0.25">
      <c r="A9960" s="5" t="s">
        <v>1767</v>
      </c>
      <c r="C9960" s="11" t="s">
        <v>9</v>
      </c>
      <c r="D9960" s="11" t="s">
        <v>41</v>
      </c>
      <c r="E9960" s="11" t="s">
        <v>4994</v>
      </c>
      <c r="F9960" s="11" t="s">
        <v>1336</v>
      </c>
      <c r="G9960" s="131" t="s">
        <v>724</v>
      </c>
      <c r="H9960" s="131"/>
      <c r="J9960" s="7">
        <v>501299586</v>
      </c>
    </row>
    <row r="9961" spans="1:10" ht="30" customHeight="1" x14ac:dyDescent="0.25">
      <c r="G9961" s="131" t="s">
        <v>5532</v>
      </c>
      <c r="H9961" s="131"/>
    </row>
    <row r="9962" spans="1:10" ht="20.100000000000001" customHeight="1" x14ac:dyDescent="0.25">
      <c r="G9962" s="131" t="s">
        <v>4996</v>
      </c>
      <c r="H9962" s="131"/>
    </row>
    <row r="9963" spans="1:10" ht="30" customHeight="1" x14ac:dyDescent="0.25">
      <c r="A9963" s="5" t="s">
        <v>1767</v>
      </c>
      <c r="C9963" s="11" t="s">
        <v>9</v>
      </c>
      <c r="D9963" s="11" t="s">
        <v>41</v>
      </c>
      <c r="E9963" s="11" t="s">
        <v>4994</v>
      </c>
      <c r="F9963" s="11" t="s">
        <v>1359</v>
      </c>
      <c r="G9963" s="131" t="s">
        <v>875</v>
      </c>
      <c r="H9963" s="131"/>
      <c r="J9963" s="7">
        <v>11225614426</v>
      </c>
    </row>
    <row r="9964" spans="1:10" ht="45" customHeight="1" x14ac:dyDescent="0.25">
      <c r="G9964" s="131" t="s">
        <v>4401</v>
      </c>
      <c r="H9964" s="131"/>
    </row>
    <row r="9965" spans="1:10" ht="20.100000000000001" customHeight="1" x14ac:dyDescent="0.25">
      <c r="G9965" s="131" t="s">
        <v>5001</v>
      </c>
      <c r="H9965" s="131"/>
    </row>
    <row r="9966" spans="1:10" ht="30" customHeight="1" x14ac:dyDescent="0.25">
      <c r="A9966" s="5" t="s">
        <v>1767</v>
      </c>
      <c r="C9966" s="11" t="s">
        <v>9</v>
      </c>
      <c r="D9966" s="11" t="s">
        <v>41</v>
      </c>
      <c r="E9966" s="11" t="s">
        <v>4994</v>
      </c>
      <c r="F9966" s="11" t="s">
        <v>1421</v>
      </c>
      <c r="G9966" s="131" t="s">
        <v>876</v>
      </c>
      <c r="H9966" s="131"/>
      <c r="J9966" s="7">
        <v>44315050</v>
      </c>
    </row>
    <row r="9967" spans="1:10" ht="60" customHeight="1" x14ac:dyDescent="0.25">
      <c r="G9967" s="131" t="s">
        <v>5592</v>
      </c>
      <c r="H9967" s="131"/>
    </row>
    <row r="9968" spans="1:10" ht="20.100000000000001" customHeight="1" x14ac:dyDescent="0.25">
      <c r="G9968" s="131" t="s">
        <v>5593</v>
      </c>
      <c r="H9968" s="131"/>
    </row>
    <row r="9969" spans="1:10" ht="20.100000000000001" customHeight="1" x14ac:dyDescent="0.25">
      <c r="A9969" s="5" t="s">
        <v>1767</v>
      </c>
      <c r="C9969" s="11" t="s">
        <v>9</v>
      </c>
      <c r="D9969" s="11" t="s">
        <v>41</v>
      </c>
      <c r="E9969" s="11" t="s">
        <v>4994</v>
      </c>
      <c r="F9969" s="11" t="s">
        <v>1459</v>
      </c>
      <c r="G9969" s="131" t="s">
        <v>786</v>
      </c>
      <c r="H9969" s="131"/>
      <c r="J9969" s="7">
        <v>15540609</v>
      </c>
    </row>
    <row r="9970" spans="1:10" ht="30" customHeight="1" x14ac:dyDescent="0.25">
      <c r="G9970" s="131" t="s">
        <v>5594</v>
      </c>
      <c r="H9970" s="131"/>
    </row>
    <row r="9971" spans="1:10" ht="20.100000000000001" customHeight="1" x14ac:dyDescent="0.25">
      <c r="G9971" s="131" t="s">
        <v>5001</v>
      </c>
      <c r="H9971" s="131"/>
    </row>
    <row r="9972" spans="1:10" ht="20.100000000000001" customHeight="1" x14ac:dyDescent="0.25">
      <c r="A9972" s="5" t="s">
        <v>1767</v>
      </c>
      <c r="C9972" s="11" t="s">
        <v>9</v>
      </c>
      <c r="D9972" s="11" t="s">
        <v>41</v>
      </c>
      <c r="E9972" s="11" t="s">
        <v>4994</v>
      </c>
      <c r="F9972" s="11" t="s">
        <v>1516</v>
      </c>
      <c r="G9972" s="131" t="s">
        <v>786</v>
      </c>
      <c r="H9972" s="131"/>
      <c r="J9972" s="7">
        <v>672102269</v>
      </c>
    </row>
    <row r="9973" spans="1:10" ht="75" customHeight="1" x14ac:dyDescent="0.25">
      <c r="G9973" s="131" t="s">
        <v>5595</v>
      </c>
      <c r="H9973" s="131"/>
    </row>
    <row r="9974" spans="1:10" ht="20.100000000000001" customHeight="1" x14ac:dyDescent="0.25">
      <c r="G9974" s="131" t="s">
        <v>5001</v>
      </c>
      <c r="H9974" s="131"/>
    </row>
    <row r="9975" spans="1:10" ht="20.100000000000001" customHeight="1" x14ac:dyDescent="0.25">
      <c r="A9975" s="5" t="s">
        <v>1767</v>
      </c>
      <c r="C9975" s="11" t="s">
        <v>9</v>
      </c>
      <c r="D9975" s="11" t="s">
        <v>41</v>
      </c>
      <c r="E9975" s="11" t="s">
        <v>4994</v>
      </c>
      <c r="F9975" s="11" t="s">
        <v>1534</v>
      </c>
      <c r="G9975" s="131" t="s">
        <v>786</v>
      </c>
      <c r="H9975" s="131"/>
      <c r="J9975" s="7">
        <v>20000000</v>
      </c>
    </row>
    <row r="9976" spans="1:10" ht="75" customHeight="1" x14ac:dyDescent="0.25">
      <c r="G9976" s="131" t="s">
        <v>5596</v>
      </c>
      <c r="H9976" s="131"/>
    </row>
    <row r="9977" spans="1:10" ht="20.100000000000001" customHeight="1" x14ac:dyDescent="0.25">
      <c r="G9977" s="131" t="s">
        <v>5001</v>
      </c>
      <c r="H9977" s="131"/>
    </row>
    <row r="9978" spans="1:10" ht="30" customHeight="1" x14ac:dyDescent="0.25">
      <c r="A9978" s="5" t="s">
        <v>1767</v>
      </c>
      <c r="C9978" s="11" t="s">
        <v>9</v>
      </c>
      <c r="D9978" s="11" t="s">
        <v>41</v>
      </c>
      <c r="E9978" s="11" t="s">
        <v>4994</v>
      </c>
      <c r="F9978" s="11" t="s">
        <v>1548</v>
      </c>
      <c r="G9978" s="131" t="s">
        <v>4520</v>
      </c>
      <c r="H9978" s="131"/>
      <c r="J9978" s="7">
        <v>3525915</v>
      </c>
    </row>
    <row r="9979" spans="1:10" ht="60" customHeight="1" x14ac:dyDescent="0.25">
      <c r="G9979" s="131" t="s">
        <v>4752</v>
      </c>
      <c r="H9979" s="131"/>
    </row>
    <row r="9980" spans="1:10" ht="20.100000000000001" customHeight="1" x14ac:dyDescent="0.25">
      <c r="G9980" s="131" t="s">
        <v>5597</v>
      </c>
      <c r="H9980" s="131"/>
    </row>
    <row r="9981" spans="1:10" ht="20.100000000000001" customHeight="1" x14ac:dyDescent="0.25">
      <c r="A9981" s="6" t="s">
        <v>1784</v>
      </c>
      <c r="B9981" s="6" t="s">
        <v>1785</v>
      </c>
      <c r="J9981" s="8">
        <v>664032365</v>
      </c>
    </row>
    <row r="9982" spans="1:10" ht="20.100000000000001" customHeight="1" x14ac:dyDescent="0.25">
      <c r="A9982" s="5" t="s">
        <v>1792</v>
      </c>
      <c r="C9982" s="11" t="s">
        <v>9</v>
      </c>
      <c r="D9982" s="11" t="s">
        <v>59</v>
      </c>
      <c r="E9982" s="11" t="s">
        <v>4994</v>
      </c>
      <c r="F9982" s="11" t="s">
        <v>12</v>
      </c>
      <c r="G9982" s="131" t="s">
        <v>7156</v>
      </c>
      <c r="H9982" s="131"/>
      <c r="J9982" s="7">
        <v>664032365</v>
      </c>
    </row>
    <row r="9983" spans="1:10" ht="30" customHeight="1" x14ac:dyDescent="0.25">
      <c r="G9983" s="131" t="s">
        <v>4371</v>
      </c>
      <c r="H9983" s="131"/>
    </row>
    <row r="9984" spans="1:10" ht="20.100000000000001" customHeight="1" x14ac:dyDescent="0.25">
      <c r="A9984" s="6" t="s">
        <v>1793</v>
      </c>
      <c r="B9984" s="6" t="s">
        <v>3410</v>
      </c>
      <c r="J9984" s="10">
        <v>247097000</v>
      </c>
    </row>
    <row r="9985" spans="1:10" ht="20.100000000000001" customHeight="1" x14ac:dyDescent="0.25">
      <c r="A9985" s="6" t="s">
        <v>1794</v>
      </c>
      <c r="B9985" s="6" t="s">
        <v>1795</v>
      </c>
      <c r="J9985" s="9">
        <v>247097000</v>
      </c>
    </row>
    <row r="9986" spans="1:10" ht="20.100000000000001" customHeight="1" x14ac:dyDescent="0.25">
      <c r="A9986" s="5" t="s">
        <v>1794</v>
      </c>
      <c r="C9986" s="11" t="s">
        <v>9</v>
      </c>
      <c r="D9986" s="11" t="s">
        <v>59</v>
      </c>
      <c r="E9986" s="11" t="s">
        <v>4972</v>
      </c>
      <c r="F9986" s="11" t="s">
        <v>1256</v>
      </c>
      <c r="G9986" s="131" t="s">
        <v>880</v>
      </c>
      <c r="H9986" s="131"/>
      <c r="J9986" s="7">
        <v>74057000</v>
      </c>
    </row>
    <row r="9987" spans="1:10" ht="60" customHeight="1" x14ac:dyDescent="0.25">
      <c r="G9987" s="131" t="s">
        <v>5598</v>
      </c>
      <c r="H9987" s="131"/>
    </row>
    <row r="9988" spans="1:10" ht="20.100000000000001" customHeight="1" x14ac:dyDescent="0.25">
      <c r="G9988" s="131" t="s">
        <v>5599</v>
      </c>
      <c r="H9988" s="131"/>
    </row>
    <row r="9989" spans="1:10" ht="20.100000000000001" customHeight="1" x14ac:dyDescent="0.25">
      <c r="A9989" s="5" t="s">
        <v>1794</v>
      </c>
      <c r="C9989" s="11" t="s">
        <v>9</v>
      </c>
      <c r="D9989" s="11" t="s">
        <v>59</v>
      </c>
      <c r="E9989" s="11" t="s">
        <v>4972</v>
      </c>
      <c r="F9989" s="11" t="s">
        <v>1278</v>
      </c>
      <c r="G9989" s="131" t="s">
        <v>883</v>
      </c>
      <c r="H9989" s="131"/>
      <c r="J9989" s="7">
        <v>173040000</v>
      </c>
    </row>
    <row r="9990" spans="1:10" ht="60" customHeight="1" x14ac:dyDescent="0.25">
      <c r="G9990" s="131" t="s">
        <v>5050</v>
      </c>
      <c r="H9990" s="131"/>
    </row>
    <row r="9991" spans="1:10" ht="20.100000000000001" customHeight="1" x14ac:dyDescent="0.25">
      <c r="G9991" s="131" t="s">
        <v>5051</v>
      </c>
      <c r="H9991" s="131"/>
    </row>
    <row r="9993" spans="1:10" x14ac:dyDescent="0.25">
      <c r="A9993" s="13" t="s">
        <v>5052</v>
      </c>
    </row>
    <row r="9995" spans="1:10" x14ac:dyDescent="0.25">
      <c r="A9995" s="132" t="s">
        <v>2092</v>
      </c>
      <c r="B9995" s="132"/>
      <c r="C9995" s="132"/>
      <c r="D9995" s="132"/>
      <c r="E9995" s="132"/>
      <c r="F9995" s="132"/>
      <c r="G9995" s="132"/>
      <c r="H9995" s="132"/>
      <c r="I9995" s="132"/>
      <c r="J9995" s="132"/>
    </row>
    <row r="9997" spans="1:10" x14ac:dyDescent="0.25">
      <c r="D9997" s="6" t="s">
        <v>2140</v>
      </c>
      <c r="E9997" s="6" t="s">
        <v>2100</v>
      </c>
    </row>
    <row r="9998" spans="1:10" ht="15.75" thickBot="1" x14ac:dyDescent="0.3">
      <c r="F9998" s="6" t="s">
        <v>2103</v>
      </c>
      <c r="J9998" s="14">
        <v>102535857463</v>
      </c>
    </row>
    <row r="9999" spans="1:10" x14ac:dyDescent="0.25">
      <c r="D9999" s="5" t="s">
        <v>16</v>
      </c>
      <c r="E9999" s="5" t="s">
        <v>2145</v>
      </c>
      <c r="J9999" s="7">
        <v>92023896007</v>
      </c>
    </row>
    <row r="10000" spans="1:10" x14ac:dyDescent="0.25">
      <c r="D10000" s="5" t="s">
        <v>9</v>
      </c>
      <c r="E10000" s="5" t="s">
        <v>2139</v>
      </c>
      <c r="J10000" s="7">
        <v>10511961456</v>
      </c>
    </row>
    <row r="10003" spans="1:10" x14ac:dyDescent="0.25">
      <c r="A10003" s="132" t="s">
        <v>2091</v>
      </c>
      <c r="B10003" s="132"/>
      <c r="C10003" s="132"/>
      <c r="D10003" s="132"/>
      <c r="E10003" s="132"/>
      <c r="F10003" s="132"/>
      <c r="G10003" s="132"/>
      <c r="H10003" s="132"/>
      <c r="I10003" s="132"/>
      <c r="J10003" s="132"/>
    </row>
    <row r="10004" spans="1:10" x14ac:dyDescent="0.25">
      <c r="A10004" s="86" t="s">
        <v>2097</v>
      </c>
      <c r="C10004" s="86" t="s">
        <v>2098</v>
      </c>
      <c r="D10004" s="86" t="s">
        <v>3</v>
      </c>
      <c r="E10004" s="86" t="s">
        <v>2099</v>
      </c>
      <c r="F10004" s="86" t="s">
        <v>1880</v>
      </c>
      <c r="G10004" s="6" t="s">
        <v>2100</v>
      </c>
      <c r="J10004" s="86" t="s">
        <v>8713</v>
      </c>
    </row>
    <row r="10006" spans="1:10" ht="15.75" thickBot="1" x14ac:dyDescent="0.3">
      <c r="G10006" s="13" t="s">
        <v>2103</v>
      </c>
      <c r="J10006" s="14">
        <v>102535857463</v>
      </c>
    </row>
    <row r="10007" spans="1:10" ht="20.100000000000001" customHeight="1" x14ac:dyDescent="0.25">
      <c r="A10007" s="6" t="s">
        <v>1232</v>
      </c>
      <c r="B10007" s="6" t="s">
        <v>1233</v>
      </c>
      <c r="J10007" s="10">
        <v>92023896007</v>
      </c>
    </row>
    <row r="10008" spans="1:10" ht="20.100000000000001" customHeight="1" x14ac:dyDescent="0.25">
      <c r="A10008" s="6" t="s">
        <v>9</v>
      </c>
      <c r="B10008" s="6" t="s">
        <v>1237</v>
      </c>
      <c r="J10008" s="9">
        <v>46586273640</v>
      </c>
    </row>
    <row r="10009" spans="1:10" ht="20.100000000000001" customHeight="1" x14ac:dyDescent="0.25">
      <c r="A10009" s="5" t="s">
        <v>1240</v>
      </c>
      <c r="C10009" s="11" t="s">
        <v>16</v>
      </c>
      <c r="D10009" s="11" t="s">
        <v>10</v>
      </c>
      <c r="E10009" s="11" t="s">
        <v>4994</v>
      </c>
      <c r="F10009" s="11" t="s">
        <v>12</v>
      </c>
      <c r="G10009" s="131" t="s">
        <v>7116</v>
      </c>
      <c r="H10009" s="131"/>
      <c r="J10009" s="7">
        <v>45026505248</v>
      </c>
    </row>
    <row r="10010" spans="1:10" ht="20.100000000000001" customHeight="1" x14ac:dyDescent="0.25">
      <c r="A10010" s="5" t="s">
        <v>1254</v>
      </c>
      <c r="C10010" s="11" t="s">
        <v>16</v>
      </c>
      <c r="D10010" s="11" t="s">
        <v>10</v>
      </c>
      <c r="E10010" s="11" t="s">
        <v>4994</v>
      </c>
      <c r="F10010" s="11" t="s">
        <v>12</v>
      </c>
      <c r="G10010" s="131" t="s">
        <v>7117</v>
      </c>
      <c r="H10010" s="131"/>
      <c r="J10010" s="7">
        <v>1559768392</v>
      </c>
    </row>
    <row r="10011" spans="1:10" ht="20.100000000000001" customHeight="1" x14ac:dyDescent="0.25">
      <c r="A10011" s="6" t="s">
        <v>1257</v>
      </c>
      <c r="B10011" s="6" t="s">
        <v>1258</v>
      </c>
      <c r="J10011" s="8">
        <v>33245712</v>
      </c>
    </row>
    <row r="10012" spans="1:10" ht="20.100000000000001" customHeight="1" x14ac:dyDescent="0.25">
      <c r="A10012" s="5" t="s">
        <v>1269</v>
      </c>
      <c r="C10012" s="11" t="s">
        <v>16</v>
      </c>
      <c r="D10012" s="11" t="s">
        <v>10</v>
      </c>
      <c r="E10012" s="11" t="s">
        <v>4994</v>
      </c>
      <c r="F10012" s="11" t="s">
        <v>12</v>
      </c>
      <c r="G10012" s="131" t="s">
        <v>117</v>
      </c>
      <c r="H10012" s="131"/>
      <c r="J10012" s="7">
        <v>33245712</v>
      </c>
    </row>
    <row r="10013" spans="1:10" ht="20.100000000000001" customHeight="1" x14ac:dyDescent="0.25">
      <c r="A10013" s="6" t="s">
        <v>1279</v>
      </c>
      <c r="B10013" s="6" t="s">
        <v>1280</v>
      </c>
      <c r="J10013" s="8">
        <v>31069124990</v>
      </c>
    </row>
    <row r="10014" spans="1:10" ht="20.100000000000001" customHeight="1" x14ac:dyDescent="0.25">
      <c r="A10014" s="5" t="s">
        <v>1282</v>
      </c>
      <c r="C10014" s="11" t="s">
        <v>16</v>
      </c>
      <c r="D10014" s="11" t="s">
        <v>10</v>
      </c>
      <c r="E10014" s="11" t="s">
        <v>4994</v>
      </c>
      <c r="F10014" s="11" t="s">
        <v>12</v>
      </c>
      <c r="G10014" s="131" t="s">
        <v>1283</v>
      </c>
      <c r="H10014" s="131"/>
      <c r="J10014" s="7">
        <v>6707692944</v>
      </c>
    </row>
    <row r="10015" spans="1:10" ht="20.100000000000001" customHeight="1" x14ac:dyDescent="0.25">
      <c r="A10015" s="5" t="s">
        <v>1286</v>
      </c>
      <c r="C10015" s="11" t="s">
        <v>16</v>
      </c>
      <c r="D10015" s="11" t="s">
        <v>10</v>
      </c>
      <c r="E10015" s="11" t="s">
        <v>4994</v>
      </c>
      <c r="F10015" s="11" t="s">
        <v>12</v>
      </c>
      <c r="G10015" s="131" t="s">
        <v>1287</v>
      </c>
      <c r="H10015" s="131"/>
      <c r="J10015" s="7">
        <v>2411670241</v>
      </c>
    </row>
    <row r="10016" spans="1:10" ht="20.100000000000001" customHeight="1" x14ac:dyDescent="0.25">
      <c r="A10016" s="5" t="s">
        <v>1290</v>
      </c>
      <c r="C10016" s="11" t="s">
        <v>16</v>
      </c>
      <c r="D10016" s="11" t="s">
        <v>10</v>
      </c>
      <c r="E10016" s="11" t="s">
        <v>4994</v>
      </c>
      <c r="F10016" s="11" t="s">
        <v>12</v>
      </c>
      <c r="G10016" s="131" t="s">
        <v>17</v>
      </c>
      <c r="H10016" s="131"/>
      <c r="J10016" s="7">
        <v>6000587320</v>
      </c>
    </row>
    <row r="10017" spans="1:10" ht="20.100000000000001" customHeight="1" x14ac:dyDescent="0.25">
      <c r="A10017" s="5" t="s">
        <v>1293</v>
      </c>
      <c r="C10017" s="11" t="s">
        <v>16</v>
      </c>
      <c r="D10017" s="11" t="s">
        <v>10</v>
      </c>
      <c r="E10017" s="11" t="s">
        <v>4994</v>
      </c>
      <c r="F10017" s="11" t="s">
        <v>12</v>
      </c>
      <c r="G10017" s="131" t="s">
        <v>18</v>
      </c>
      <c r="H10017" s="131"/>
      <c r="J10017" s="7">
        <v>4682616242</v>
      </c>
    </row>
    <row r="10018" spans="1:10" ht="20.100000000000001" customHeight="1" x14ac:dyDescent="0.25">
      <c r="A10018" s="5" t="s">
        <v>1296</v>
      </c>
      <c r="C10018" s="11" t="s">
        <v>16</v>
      </c>
      <c r="D10018" s="11" t="s">
        <v>10</v>
      </c>
      <c r="E10018" s="11" t="s">
        <v>4994</v>
      </c>
      <c r="F10018" s="11" t="s">
        <v>12</v>
      </c>
      <c r="G10018" s="131" t="s">
        <v>19</v>
      </c>
      <c r="H10018" s="131"/>
      <c r="J10018" s="7">
        <v>11266558243</v>
      </c>
    </row>
    <row r="10019" spans="1:10" ht="20.100000000000001" customHeight="1" x14ac:dyDescent="0.25">
      <c r="A10019" s="6" t="s">
        <v>1299</v>
      </c>
      <c r="B10019" s="6" t="s">
        <v>1300</v>
      </c>
      <c r="J10019" s="10">
        <v>7506793449</v>
      </c>
    </row>
    <row r="10020" spans="1:10" ht="20.100000000000001" customHeight="1" x14ac:dyDescent="0.25">
      <c r="A10020" s="6" t="s">
        <v>1303</v>
      </c>
      <c r="B10020" s="6" t="s">
        <v>7118</v>
      </c>
      <c r="J10020" s="9">
        <v>7137261146</v>
      </c>
    </row>
    <row r="10021" spans="1:10" ht="20.100000000000001" customHeight="1" x14ac:dyDescent="0.25">
      <c r="A10021" s="5" t="s">
        <v>1303</v>
      </c>
      <c r="C10021" s="11" t="s">
        <v>16</v>
      </c>
      <c r="D10021" s="11" t="s">
        <v>20</v>
      </c>
      <c r="E10021" s="11" t="s">
        <v>4994</v>
      </c>
      <c r="F10021" s="11" t="s">
        <v>1881</v>
      </c>
      <c r="G10021" s="131" t="s">
        <v>21</v>
      </c>
      <c r="H10021" s="131"/>
      <c r="J10021" s="7">
        <v>7137261146</v>
      </c>
    </row>
    <row r="10022" spans="1:10" ht="60" customHeight="1" x14ac:dyDescent="0.25">
      <c r="G10022" s="131" t="s">
        <v>4797</v>
      </c>
      <c r="H10022" s="131"/>
    </row>
    <row r="10023" spans="1:10" ht="20.100000000000001" customHeight="1" x14ac:dyDescent="0.25">
      <c r="G10023" s="131" t="s">
        <v>2101</v>
      </c>
      <c r="H10023" s="131"/>
    </row>
    <row r="10024" spans="1:10" ht="20.100000000000001" customHeight="1" x14ac:dyDescent="0.25">
      <c r="A10024" s="6" t="s">
        <v>1316</v>
      </c>
      <c r="B10024" s="6" t="s">
        <v>7122</v>
      </c>
      <c r="J10024" s="8">
        <v>369532303</v>
      </c>
    </row>
    <row r="10025" spans="1:10" ht="20.100000000000001" customHeight="1" x14ac:dyDescent="0.25">
      <c r="A10025" s="5" t="s">
        <v>1316</v>
      </c>
      <c r="C10025" s="11" t="s">
        <v>16</v>
      </c>
      <c r="D10025" s="11" t="s">
        <v>20</v>
      </c>
      <c r="E10025" s="11" t="s">
        <v>4994</v>
      </c>
      <c r="F10025" s="11" t="s">
        <v>1881</v>
      </c>
      <c r="G10025" s="131" t="s">
        <v>23</v>
      </c>
      <c r="H10025" s="131"/>
      <c r="J10025" s="7">
        <v>369532303</v>
      </c>
    </row>
    <row r="10026" spans="1:10" ht="30" customHeight="1" x14ac:dyDescent="0.25">
      <c r="G10026" s="131" t="s">
        <v>4798</v>
      </c>
      <c r="H10026" s="131"/>
    </row>
    <row r="10027" spans="1:10" ht="20.100000000000001" customHeight="1" x14ac:dyDescent="0.25">
      <c r="G10027" s="131" t="s">
        <v>2102</v>
      </c>
      <c r="H10027" s="131"/>
    </row>
    <row r="10028" spans="1:10" ht="20.100000000000001" customHeight="1" x14ac:dyDescent="0.25">
      <c r="A10028" s="6" t="s">
        <v>1319</v>
      </c>
      <c r="B10028" s="6" t="s">
        <v>1320</v>
      </c>
      <c r="J10028" s="10">
        <v>6828458216</v>
      </c>
    </row>
    <row r="10029" spans="1:10" ht="20.100000000000001" customHeight="1" x14ac:dyDescent="0.25">
      <c r="A10029" s="6" t="s">
        <v>1322</v>
      </c>
      <c r="B10029" s="6" t="s">
        <v>7123</v>
      </c>
      <c r="J10029" s="9">
        <v>308200671</v>
      </c>
    </row>
    <row r="10030" spans="1:10" ht="20.100000000000001" customHeight="1" x14ac:dyDescent="0.25">
      <c r="A10030" s="5" t="s">
        <v>1322</v>
      </c>
      <c r="C10030" s="11" t="s">
        <v>16</v>
      </c>
      <c r="D10030" s="11" t="s">
        <v>20</v>
      </c>
      <c r="E10030" s="11" t="s">
        <v>4994</v>
      </c>
      <c r="F10030" s="11" t="s">
        <v>1881</v>
      </c>
      <c r="G10030" s="131" t="s">
        <v>21</v>
      </c>
      <c r="H10030" s="131"/>
      <c r="J10030" s="7">
        <v>308200671</v>
      </c>
    </row>
    <row r="10031" spans="1:10" ht="60" customHeight="1" x14ac:dyDescent="0.25">
      <c r="G10031" s="131" t="s">
        <v>4799</v>
      </c>
      <c r="H10031" s="131"/>
    </row>
    <row r="10032" spans="1:10" ht="20.100000000000001" customHeight="1" x14ac:dyDescent="0.25">
      <c r="G10032" s="131" t="s">
        <v>2101</v>
      </c>
      <c r="H10032" s="131"/>
    </row>
    <row r="10033" spans="1:10" ht="20.100000000000001" customHeight="1" x14ac:dyDescent="0.25">
      <c r="A10033" s="6" t="s">
        <v>1324</v>
      </c>
      <c r="B10033" s="6" t="s">
        <v>7124</v>
      </c>
      <c r="J10033" s="8">
        <v>1098998523</v>
      </c>
    </row>
    <row r="10034" spans="1:10" ht="20.100000000000001" customHeight="1" x14ac:dyDescent="0.25">
      <c r="A10034" s="5" t="s">
        <v>1324</v>
      </c>
      <c r="C10034" s="11" t="s">
        <v>16</v>
      </c>
      <c r="D10034" s="11" t="s">
        <v>20</v>
      </c>
      <c r="E10034" s="11" t="s">
        <v>4994</v>
      </c>
      <c r="F10034" s="11" t="s">
        <v>1881</v>
      </c>
      <c r="G10034" s="131" t="s">
        <v>21</v>
      </c>
      <c r="H10034" s="131"/>
      <c r="J10034" s="7">
        <v>1098998523</v>
      </c>
    </row>
    <row r="10035" spans="1:10" ht="45" customHeight="1" x14ac:dyDescent="0.25">
      <c r="G10035" s="131" t="s">
        <v>4800</v>
      </c>
      <c r="H10035" s="131"/>
    </row>
    <row r="10036" spans="1:10" ht="20.100000000000001" customHeight="1" x14ac:dyDescent="0.25">
      <c r="G10036" s="131" t="s">
        <v>2101</v>
      </c>
      <c r="H10036" s="131"/>
    </row>
    <row r="10037" spans="1:10" ht="20.100000000000001" customHeight="1" x14ac:dyDescent="0.25">
      <c r="A10037" s="6" t="s">
        <v>1326</v>
      </c>
      <c r="B10037" s="6" t="s">
        <v>7125</v>
      </c>
      <c r="J10037" s="8">
        <v>2197997036</v>
      </c>
    </row>
    <row r="10038" spans="1:10" ht="20.100000000000001" customHeight="1" x14ac:dyDescent="0.25">
      <c r="A10038" s="5" t="s">
        <v>1326</v>
      </c>
      <c r="C10038" s="11" t="s">
        <v>16</v>
      </c>
      <c r="D10038" s="11" t="s">
        <v>20</v>
      </c>
      <c r="E10038" s="11" t="s">
        <v>4994</v>
      </c>
      <c r="F10038" s="11" t="s">
        <v>1881</v>
      </c>
      <c r="G10038" s="131" t="s">
        <v>21</v>
      </c>
      <c r="H10038" s="131"/>
      <c r="J10038" s="7">
        <v>2197997036</v>
      </c>
    </row>
    <row r="10039" spans="1:10" ht="45" customHeight="1" x14ac:dyDescent="0.25">
      <c r="G10039" s="131" t="s">
        <v>4801</v>
      </c>
      <c r="H10039" s="131"/>
    </row>
    <row r="10040" spans="1:10" ht="20.100000000000001" customHeight="1" x14ac:dyDescent="0.25">
      <c r="G10040" s="131" t="s">
        <v>2101</v>
      </c>
      <c r="H10040" s="131"/>
    </row>
    <row r="10041" spans="1:10" ht="20.100000000000001" customHeight="1" x14ac:dyDescent="0.25">
      <c r="A10041" s="6" t="s">
        <v>1328</v>
      </c>
      <c r="B10041" s="6" t="s">
        <v>1329</v>
      </c>
      <c r="J10041" s="8">
        <v>3223261986</v>
      </c>
    </row>
    <row r="10042" spans="1:10" ht="30" customHeight="1" x14ac:dyDescent="0.25">
      <c r="A10042" s="5" t="s">
        <v>1328</v>
      </c>
      <c r="C10042" s="11" t="s">
        <v>16</v>
      </c>
      <c r="D10042" s="11" t="s">
        <v>20</v>
      </c>
      <c r="E10042" s="11" t="s">
        <v>4994</v>
      </c>
      <c r="F10042" s="11" t="s">
        <v>1881</v>
      </c>
      <c r="G10042" s="131" t="s">
        <v>724</v>
      </c>
      <c r="H10042" s="131"/>
      <c r="J10042" s="7">
        <v>3223261986</v>
      </c>
    </row>
    <row r="10043" spans="1:10" ht="30" customHeight="1" x14ac:dyDescent="0.25">
      <c r="G10043" s="131" t="s">
        <v>4995</v>
      </c>
      <c r="H10043" s="131"/>
    </row>
    <row r="10044" spans="1:10" ht="20.100000000000001" customHeight="1" x14ac:dyDescent="0.25">
      <c r="G10044" s="131" t="s">
        <v>4996</v>
      </c>
      <c r="H10044" s="131"/>
    </row>
    <row r="10045" spans="1:10" ht="20.100000000000001" customHeight="1" x14ac:dyDescent="0.25">
      <c r="A10045" s="6" t="s">
        <v>1759</v>
      </c>
      <c r="B10045" s="6" t="s">
        <v>1760</v>
      </c>
      <c r="J10045" s="10">
        <v>10511961456</v>
      </c>
    </row>
    <row r="10046" spans="1:10" ht="20.100000000000001" customHeight="1" x14ac:dyDescent="0.25">
      <c r="A10046" s="6" t="s">
        <v>1761</v>
      </c>
      <c r="B10046" s="6" t="s">
        <v>1762</v>
      </c>
      <c r="J10046" s="12">
        <v>10167287971</v>
      </c>
    </row>
    <row r="10047" spans="1:10" ht="20.100000000000001" customHeight="1" x14ac:dyDescent="0.25">
      <c r="A10047" s="6" t="s">
        <v>1767</v>
      </c>
      <c r="B10047" s="6" t="s">
        <v>7149</v>
      </c>
      <c r="J10047" s="9">
        <v>10167287971</v>
      </c>
    </row>
    <row r="10048" spans="1:10" ht="20.100000000000001" customHeight="1" x14ac:dyDescent="0.25">
      <c r="A10048" s="5" t="s">
        <v>1767</v>
      </c>
      <c r="C10048" s="11" t="s">
        <v>9</v>
      </c>
      <c r="D10048" s="11" t="s">
        <v>41</v>
      </c>
      <c r="E10048" s="11" t="s">
        <v>4994</v>
      </c>
      <c r="F10048" s="11" t="s">
        <v>1881</v>
      </c>
      <c r="G10048" s="131" t="s">
        <v>21</v>
      </c>
      <c r="H10048" s="131"/>
      <c r="J10048" s="7">
        <v>24411678</v>
      </c>
    </row>
    <row r="10049" spans="1:10" ht="60" customHeight="1" x14ac:dyDescent="0.25">
      <c r="G10049" s="131" t="s">
        <v>4802</v>
      </c>
      <c r="H10049" s="131"/>
    </row>
    <row r="10050" spans="1:10" ht="20.100000000000001" customHeight="1" x14ac:dyDescent="0.25">
      <c r="G10050" s="131" t="s">
        <v>2101</v>
      </c>
      <c r="H10050" s="131"/>
    </row>
    <row r="10051" spans="1:10" ht="20.100000000000001" customHeight="1" x14ac:dyDescent="0.25">
      <c r="A10051" s="5" t="s">
        <v>1767</v>
      </c>
      <c r="C10051" s="11" t="s">
        <v>9</v>
      </c>
      <c r="D10051" s="11" t="s">
        <v>41</v>
      </c>
      <c r="E10051" s="11" t="s">
        <v>4994</v>
      </c>
      <c r="F10051" s="11" t="s">
        <v>1278</v>
      </c>
      <c r="G10051" s="131" t="s">
        <v>21</v>
      </c>
      <c r="H10051" s="131"/>
      <c r="J10051" s="7">
        <v>182741007</v>
      </c>
    </row>
    <row r="10052" spans="1:10" ht="60" customHeight="1" x14ac:dyDescent="0.25">
      <c r="G10052" s="131" t="s">
        <v>4803</v>
      </c>
      <c r="H10052" s="131"/>
    </row>
    <row r="10053" spans="1:10" ht="20.100000000000001" customHeight="1" x14ac:dyDescent="0.25">
      <c r="G10053" s="131" t="s">
        <v>2101</v>
      </c>
      <c r="H10053" s="131"/>
    </row>
    <row r="10054" spans="1:10" ht="30" customHeight="1" x14ac:dyDescent="0.25">
      <c r="A10054" s="5" t="s">
        <v>1767</v>
      </c>
      <c r="C10054" s="11" t="s">
        <v>9</v>
      </c>
      <c r="D10054" s="11" t="s">
        <v>41</v>
      </c>
      <c r="E10054" s="11" t="s">
        <v>4994</v>
      </c>
      <c r="F10054" s="11" t="s">
        <v>1318</v>
      </c>
      <c r="G10054" s="131" t="s">
        <v>724</v>
      </c>
      <c r="H10054" s="131"/>
      <c r="J10054" s="7">
        <v>229653660</v>
      </c>
    </row>
    <row r="10055" spans="1:10" ht="30" customHeight="1" x14ac:dyDescent="0.25">
      <c r="G10055" s="131" t="s">
        <v>5532</v>
      </c>
      <c r="H10055" s="131"/>
    </row>
    <row r="10056" spans="1:10" ht="20.100000000000001" customHeight="1" x14ac:dyDescent="0.25">
      <c r="G10056" s="131" t="s">
        <v>4996</v>
      </c>
      <c r="H10056" s="131"/>
    </row>
    <row r="10057" spans="1:10" ht="30" customHeight="1" x14ac:dyDescent="0.25">
      <c r="A10057" s="5" t="s">
        <v>1767</v>
      </c>
      <c r="C10057" s="11" t="s">
        <v>9</v>
      </c>
      <c r="D10057" s="11" t="s">
        <v>41</v>
      </c>
      <c r="E10057" s="11" t="s">
        <v>4994</v>
      </c>
      <c r="F10057" s="11" t="s">
        <v>1421</v>
      </c>
      <c r="G10057" s="131" t="s">
        <v>887</v>
      </c>
      <c r="H10057" s="131"/>
      <c r="J10057" s="7">
        <v>9710481626</v>
      </c>
    </row>
    <row r="10058" spans="1:10" ht="60" customHeight="1" x14ac:dyDescent="0.25">
      <c r="G10058" s="131" t="s">
        <v>5600</v>
      </c>
      <c r="H10058" s="131"/>
    </row>
    <row r="10059" spans="1:10" ht="20.100000000000001" customHeight="1" x14ac:dyDescent="0.25">
      <c r="G10059" s="131" t="s">
        <v>5001</v>
      </c>
      <c r="H10059" s="131"/>
    </row>
    <row r="10060" spans="1:10" ht="30" customHeight="1" x14ac:dyDescent="0.25">
      <c r="A10060" s="5" t="s">
        <v>1767</v>
      </c>
      <c r="C10060" s="11" t="s">
        <v>9</v>
      </c>
      <c r="D10060" s="11" t="s">
        <v>41</v>
      </c>
      <c r="E10060" s="11" t="s">
        <v>4994</v>
      </c>
      <c r="F10060" s="11" t="s">
        <v>1438</v>
      </c>
      <c r="G10060" s="131" t="s">
        <v>888</v>
      </c>
      <c r="H10060" s="131"/>
      <c r="J10060" s="7">
        <v>20000000</v>
      </c>
    </row>
    <row r="10061" spans="1:10" ht="75" customHeight="1" x14ac:dyDescent="0.25">
      <c r="G10061" s="131" t="s">
        <v>5573</v>
      </c>
      <c r="H10061" s="131"/>
    </row>
    <row r="10062" spans="1:10" ht="20.100000000000001" customHeight="1" x14ac:dyDescent="0.25">
      <c r="G10062" s="131" t="s">
        <v>5001</v>
      </c>
      <c r="H10062" s="131"/>
    </row>
    <row r="10063" spans="1:10" ht="20.100000000000001" customHeight="1" x14ac:dyDescent="0.25">
      <c r="A10063" s="6" t="s">
        <v>1784</v>
      </c>
      <c r="B10063" s="6" t="s">
        <v>1785</v>
      </c>
      <c r="J10063" s="8">
        <v>330814238</v>
      </c>
    </row>
    <row r="10064" spans="1:10" ht="20.100000000000001" customHeight="1" x14ac:dyDescent="0.25">
      <c r="A10064" s="5" t="s">
        <v>1792</v>
      </c>
      <c r="C10064" s="11" t="s">
        <v>9</v>
      </c>
      <c r="D10064" s="11" t="s">
        <v>59</v>
      </c>
      <c r="E10064" s="11" t="s">
        <v>4994</v>
      </c>
      <c r="F10064" s="11" t="s">
        <v>12</v>
      </c>
      <c r="G10064" s="131" t="s">
        <v>7156</v>
      </c>
      <c r="H10064" s="131"/>
      <c r="J10064" s="7">
        <v>330814238</v>
      </c>
    </row>
    <row r="10065" spans="1:10" ht="30" customHeight="1" x14ac:dyDescent="0.25">
      <c r="G10065" s="131" t="s">
        <v>4371</v>
      </c>
      <c r="H10065" s="131"/>
    </row>
    <row r="10066" spans="1:10" ht="20.100000000000001" customHeight="1" x14ac:dyDescent="0.25">
      <c r="A10066" s="6" t="s">
        <v>1793</v>
      </c>
      <c r="B10066" s="6" t="s">
        <v>3410</v>
      </c>
      <c r="J10066" s="10">
        <v>13859247</v>
      </c>
    </row>
    <row r="10067" spans="1:10" ht="20.100000000000001" customHeight="1" x14ac:dyDescent="0.25">
      <c r="A10067" s="6" t="s">
        <v>1796</v>
      </c>
      <c r="B10067" s="6" t="s">
        <v>7157</v>
      </c>
      <c r="J10067" s="9">
        <v>13859247</v>
      </c>
    </row>
    <row r="10068" spans="1:10" ht="20.100000000000001" customHeight="1" x14ac:dyDescent="0.25">
      <c r="A10068" s="5" t="s">
        <v>1796</v>
      </c>
      <c r="C10068" s="11" t="s">
        <v>9</v>
      </c>
      <c r="D10068" s="11" t="s">
        <v>59</v>
      </c>
      <c r="E10068" s="11" t="s">
        <v>4994</v>
      </c>
      <c r="F10068" s="11" t="s">
        <v>1881</v>
      </c>
      <c r="G10068" s="131" t="s">
        <v>851</v>
      </c>
      <c r="H10068" s="131"/>
      <c r="J10068" s="7">
        <v>13859247</v>
      </c>
    </row>
    <row r="10069" spans="1:10" ht="75" customHeight="1" x14ac:dyDescent="0.25">
      <c r="G10069" s="131" t="s">
        <v>5053</v>
      </c>
      <c r="H10069" s="131"/>
    </row>
    <row r="10070" spans="1:10" ht="20.100000000000001" customHeight="1" x14ac:dyDescent="0.25">
      <c r="G10070" s="131" t="s">
        <v>5039</v>
      </c>
      <c r="H10070" s="131"/>
    </row>
    <row r="10073" spans="1:10" ht="15.75" thickBot="1" x14ac:dyDescent="0.3">
      <c r="A10073" s="4" t="s">
        <v>5054</v>
      </c>
      <c r="B10073" s="84"/>
      <c r="C10073" s="84"/>
      <c r="D10073" s="84"/>
      <c r="E10073" s="84"/>
      <c r="F10073" s="84"/>
      <c r="G10073" s="84"/>
      <c r="H10073" s="84"/>
      <c r="I10073" s="84"/>
      <c r="J10073" s="14">
        <v>325856066000</v>
      </c>
    </row>
    <row r="10075" spans="1:10" x14ac:dyDescent="0.25">
      <c r="A10075" s="87" t="s">
        <v>5055</v>
      </c>
      <c r="B10075" s="88"/>
      <c r="C10075" s="88"/>
      <c r="D10075" s="88"/>
      <c r="E10075" s="88"/>
      <c r="F10075" s="88"/>
      <c r="G10075" s="88"/>
      <c r="H10075" s="88"/>
    </row>
    <row r="10077" spans="1:10" x14ac:dyDescent="0.25">
      <c r="A10077" s="132" t="s">
        <v>2092</v>
      </c>
      <c r="B10077" s="132"/>
      <c r="C10077" s="132"/>
      <c r="D10077" s="132"/>
      <c r="E10077" s="132"/>
      <c r="F10077" s="132"/>
      <c r="G10077" s="132"/>
      <c r="H10077" s="132"/>
      <c r="I10077" s="132"/>
      <c r="J10077" s="132"/>
    </row>
    <row r="10079" spans="1:10" x14ac:dyDescent="0.25">
      <c r="D10079" s="3" t="s">
        <v>2140</v>
      </c>
      <c r="E10079" s="3" t="s">
        <v>2100</v>
      </c>
    </row>
    <row r="10080" spans="1:10" ht="15.75" thickBot="1" x14ac:dyDescent="0.3">
      <c r="F10080" s="3" t="s">
        <v>2103</v>
      </c>
      <c r="J10080" s="14">
        <v>11932522000</v>
      </c>
    </row>
    <row r="10081" spans="1:10" x14ac:dyDescent="0.25">
      <c r="D10081" s="85" t="s">
        <v>9</v>
      </c>
      <c r="E10081" s="85" t="s">
        <v>2139</v>
      </c>
      <c r="J10081" s="7">
        <v>11462522000</v>
      </c>
    </row>
    <row r="10082" spans="1:10" x14ac:dyDescent="0.25">
      <c r="D10082" s="5" t="s">
        <v>16</v>
      </c>
      <c r="E10082" s="5" t="s">
        <v>2145</v>
      </c>
      <c r="J10082" s="7">
        <v>470000000</v>
      </c>
    </row>
    <row r="10085" spans="1:10" x14ac:dyDescent="0.25">
      <c r="A10085" s="132" t="s">
        <v>2091</v>
      </c>
      <c r="B10085" s="132"/>
      <c r="C10085" s="132"/>
      <c r="D10085" s="132"/>
      <c r="E10085" s="132"/>
      <c r="F10085" s="132"/>
      <c r="G10085" s="132"/>
      <c r="H10085" s="132"/>
      <c r="I10085" s="132"/>
      <c r="J10085" s="132"/>
    </row>
    <row r="10086" spans="1:10" x14ac:dyDescent="0.25">
      <c r="A10086" s="86" t="s">
        <v>2097</v>
      </c>
      <c r="C10086" s="86" t="s">
        <v>2098</v>
      </c>
      <c r="D10086" s="86" t="s">
        <v>3</v>
      </c>
      <c r="E10086" s="86" t="s">
        <v>2099</v>
      </c>
      <c r="F10086" s="86" t="s">
        <v>1880</v>
      </c>
      <c r="G10086" s="6" t="s">
        <v>2100</v>
      </c>
      <c r="J10086" s="86" t="s">
        <v>8713</v>
      </c>
    </row>
    <row r="10088" spans="1:10" ht="15.75" thickBot="1" x14ac:dyDescent="0.3">
      <c r="G10088" s="13" t="s">
        <v>2103</v>
      </c>
      <c r="J10088" s="14">
        <v>11932522000</v>
      </c>
    </row>
    <row r="10089" spans="1:10" ht="20.100000000000001" customHeight="1" x14ac:dyDescent="0.25">
      <c r="A10089" s="6" t="s">
        <v>1232</v>
      </c>
      <c r="B10089" s="6" t="s">
        <v>1233</v>
      </c>
      <c r="J10089" s="10">
        <v>7591708000</v>
      </c>
    </row>
    <row r="10090" spans="1:10" ht="20.100000000000001" customHeight="1" x14ac:dyDescent="0.25">
      <c r="A10090" s="6" t="s">
        <v>9</v>
      </c>
      <c r="B10090" s="6" t="s">
        <v>1237</v>
      </c>
      <c r="J10090" s="9">
        <v>2644360000</v>
      </c>
    </row>
    <row r="10091" spans="1:10" ht="20.100000000000001" customHeight="1" x14ac:dyDescent="0.25">
      <c r="A10091" s="5" t="s">
        <v>1240</v>
      </c>
      <c r="C10091" s="11" t="s">
        <v>9</v>
      </c>
      <c r="D10091" s="11" t="s">
        <v>10</v>
      </c>
      <c r="E10091" s="11" t="s">
        <v>5056</v>
      </c>
      <c r="F10091" s="11" t="s">
        <v>12</v>
      </c>
      <c r="G10091" s="131" t="s">
        <v>7116</v>
      </c>
      <c r="H10091" s="131"/>
      <c r="J10091" s="7">
        <v>2644360000</v>
      </c>
    </row>
    <row r="10092" spans="1:10" ht="20.100000000000001" customHeight="1" x14ac:dyDescent="0.25">
      <c r="A10092" s="6" t="s">
        <v>1257</v>
      </c>
      <c r="B10092" s="6" t="s">
        <v>1258</v>
      </c>
      <c r="J10092" s="8">
        <v>25000000</v>
      </c>
    </row>
    <row r="10093" spans="1:10" ht="20.100000000000001" customHeight="1" x14ac:dyDescent="0.25">
      <c r="A10093" s="5" t="s">
        <v>1261</v>
      </c>
      <c r="C10093" s="11" t="s">
        <v>9</v>
      </c>
      <c r="D10093" s="11" t="s">
        <v>10</v>
      </c>
      <c r="E10093" s="11" t="s">
        <v>5056</v>
      </c>
      <c r="F10093" s="11" t="s">
        <v>12</v>
      </c>
      <c r="G10093" s="131" t="s">
        <v>13</v>
      </c>
      <c r="H10093" s="131"/>
      <c r="J10093" s="7">
        <v>25000000</v>
      </c>
    </row>
    <row r="10094" spans="1:10" ht="20.100000000000001" customHeight="1" x14ac:dyDescent="0.25">
      <c r="A10094" s="6" t="s">
        <v>1279</v>
      </c>
      <c r="B10094" s="6" t="s">
        <v>1280</v>
      </c>
      <c r="J10094" s="8">
        <v>3639900000</v>
      </c>
    </row>
    <row r="10095" spans="1:10" ht="20.100000000000001" customHeight="1" x14ac:dyDescent="0.25">
      <c r="A10095" s="5" t="s">
        <v>1282</v>
      </c>
      <c r="C10095" s="11" t="s">
        <v>9</v>
      </c>
      <c r="D10095" s="11" t="s">
        <v>10</v>
      </c>
      <c r="E10095" s="11" t="s">
        <v>5056</v>
      </c>
      <c r="F10095" s="11" t="s">
        <v>12</v>
      </c>
      <c r="G10095" s="131" t="s">
        <v>1283</v>
      </c>
      <c r="H10095" s="131"/>
      <c r="J10095" s="7">
        <v>1209962000</v>
      </c>
    </row>
    <row r="10096" spans="1:10" ht="20.100000000000001" customHeight="1" x14ac:dyDescent="0.25">
      <c r="A10096" s="5" t="s">
        <v>1286</v>
      </c>
      <c r="C10096" s="11" t="s">
        <v>9</v>
      </c>
      <c r="D10096" s="11" t="s">
        <v>10</v>
      </c>
      <c r="E10096" s="11" t="s">
        <v>5056</v>
      </c>
      <c r="F10096" s="11" t="s">
        <v>12</v>
      </c>
      <c r="G10096" s="131" t="s">
        <v>1287</v>
      </c>
      <c r="H10096" s="131"/>
      <c r="J10096" s="7">
        <v>1159870000</v>
      </c>
    </row>
    <row r="10097" spans="1:10" ht="20.100000000000001" customHeight="1" x14ac:dyDescent="0.25">
      <c r="A10097" s="5" t="s">
        <v>1290</v>
      </c>
      <c r="C10097" s="11" t="s">
        <v>16</v>
      </c>
      <c r="D10097" s="11" t="s">
        <v>10</v>
      </c>
      <c r="E10097" s="11" t="s">
        <v>5056</v>
      </c>
      <c r="F10097" s="11" t="s">
        <v>12</v>
      </c>
      <c r="G10097" s="131" t="s">
        <v>17</v>
      </c>
      <c r="H10097" s="131"/>
      <c r="J10097" s="7">
        <v>470000000</v>
      </c>
    </row>
    <row r="10098" spans="1:10" ht="20.100000000000001" customHeight="1" x14ac:dyDescent="0.25">
      <c r="A10098" s="5" t="s">
        <v>1293</v>
      </c>
      <c r="C10098" s="11" t="s">
        <v>9</v>
      </c>
      <c r="D10098" s="11" t="s">
        <v>10</v>
      </c>
      <c r="E10098" s="11" t="s">
        <v>5056</v>
      </c>
      <c r="F10098" s="11" t="s">
        <v>12</v>
      </c>
      <c r="G10098" s="131" t="s">
        <v>18</v>
      </c>
      <c r="H10098" s="131"/>
      <c r="J10098" s="7">
        <v>412780000</v>
      </c>
    </row>
    <row r="10099" spans="1:10" ht="20.100000000000001" customHeight="1" x14ac:dyDescent="0.25">
      <c r="A10099" s="5" t="s">
        <v>1296</v>
      </c>
      <c r="C10099" s="11" t="s">
        <v>9</v>
      </c>
      <c r="D10099" s="11" t="s">
        <v>10</v>
      </c>
      <c r="E10099" s="11" t="s">
        <v>5056</v>
      </c>
      <c r="F10099" s="11" t="s">
        <v>12</v>
      </c>
      <c r="G10099" s="131" t="s">
        <v>19</v>
      </c>
      <c r="H10099" s="131"/>
      <c r="J10099" s="7">
        <v>387288000</v>
      </c>
    </row>
    <row r="10100" spans="1:10" ht="20.100000000000001" customHeight="1" x14ac:dyDescent="0.25">
      <c r="A10100" s="6" t="s">
        <v>1299</v>
      </c>
      <c r="B10100" s="6" t="s">
        <v>1300</v>
      </c>
      <c r="J10100" s="10">
        <v>569328000</v>
      </c>
    </row>
    <row r="10101" spans="1:10" ht="20.100000000000001" customHeight="1" x14ac:dyDescent="0.25">
      <c r="A10101" s="6" t="s">
        <v>1303</v>
      </c>
      <c r="B10101" s="6" t="s">
        <v>7118</v>
      </c>
      <c r="J10101" s="9">
        <v>540132000</v>
      </c>
    </row>
    <row r="10102" spans="1:10" ht="20.100000000000001" customHeight="1" x14ac:dyDescent="0.25">
      <c r="A10102" s="5" t="s">
        <v>1303</v>
      </c>
      <c r="C10102" s="11" t="s">
        <v>9</v>
      </c>
      <c r="D10102" s="11" t="s">
        <v>20</v>
      </c>
      <c r="E10102" s="11" t="s">
        <v>5056</v>
      </c>
      <c r="F10102" s="11" t="s">
        <v>1881</v>
      </c>
      <c r="G10102" s="131" t="s">
        <v>21</v>
      </c>
      <c r="H10102" s="131"/>
      <c r="J10102" s="7">
        <v>540132000</v>
      </c>
    </row>
    <row r="10103" spans="1:10" ht="60" customHeight="1" x14ac:dyDescent="0.25">
      <c r="G10103" s="131" t="s">
        <v>4797</v>
      </c>
      <c r="H10103" s="131"/>
    </row>
    <row r="10104" spans="1:10" ht="20.100000000000001" customHeight="1" x14ac:dyDescent="0.25">
      <c r="G10104" s="131" t="s">
        <v>2101</v>
      </c>
      <c r="H10104" s="131"/>
    </row>
    <row r="10105" spans="1:10" ht="20.100000000000001" customHeight="1" x14ac:dyDescent="0.25">
      <c r="A10105" s="6" t="s">
        <v>1316</v>
      </c>
      <c r="B10105" s="6" t="s">
        <v>7122</v>
      </c>
      <c r="J10105" s="8">
        <v>29196000</v>
      </c>
    </row>
    <row r="10106" spans="1:10" ht="20.100000000000001" customHeight="1" x14ac:dyDescent="0.25">
      <c r="A10106" s="5" t="s">
        <v>1316</v>
      </c>
      <c r="C10106" s="11" t="s">
        <v>9</v>
      </c>
      <c r="D10106" s="11" t="s">
        <v>20</v>
      </c>
      <c r="E10106" s="11" t="s">
        <v>5056</v>
      </c>
      <c r="F10106" s="11" t="s">
        <v>1881</v>
      </c>
      <c r="G10106" s="131" t="s">
        <v>23</v>
      </c>
      <c r="H10106" s="131"/>
      <c r="J10106" s="7">
        <v>29196000</v>
      </c>
    </row>
    <row r="10107" spans="1:10" ht="30" customHeight="1" x14ac:dyDescent="0.25">
      <c r="G10107" s="131" t="s">
        <v>4798</v>
      </c>
      <c r="H10107" s="131"/>
    </row>
    <row r="10108" spans="1:10" ht="20.100000000000001" customHeight="1" x14ac:dyDescent="0.25">
      <c r="G10108" s="131" t="s">
        <v>2102</v>
      </c>
      <c r="H10108" s="131"/>
    </row>
    <row r="10109" spans="1:10" ht="20.100000000000001" customHeight="1" x14ac:dyDescent="0.25">
      <c r="A10109" s="6" t="s">
        <v>1319</v>
      </c>
      <c r="B10109" s="6" t="s">
        <v>1320</v>
      </c>
      <c r="J10109" s="10">
        <v>713120000</v>
      </c>
    </row>
    <row r="10110" spans="1:10" ht="20.100000000000001" customHeight="1" x14ac:dyDescent="0.25">
      <c r="A10110" s="6" t="s">
        <v>1322</v>
      </c>
      <c r="B10110" s="6" t="s">
        <v>7123</v>
      </c>
      <c r="J10110" s="9">
        <v>296634000</v>
      </c>
    </row>
    <row r="10111" spans="1:10" ht="20.100000000000001" customHeight="1" x14ac:dyDescent="0.25">
      <c r="A10111" s="5" t="s">
        <v>1322</v>
      </c>
      <c r="C10111" s="11" t="s">
        <v>9</v>
      </c>
      <c r="D10111" s="11" t="s">
        <v>20</v>
      </c>
      <c r="E10111" s="11" t="s">
        <v>5056</v>
      </c>
      <c r="F10111" s="11" t="s">
        <v>1881</v>
      </c>
      <c r="G10111" s="131" t="s">
        <v>21</v>
      </c>
      <c r="H10111" s="131"/>
      <c r="J10111" s="7">
        <v>296634000</v>
      </c>
    </row>
    <row r="10112" spans="1:10" ht="60" customHeight="1" x14ac:dyDescent="0.25">
      <c r="G10112" s="131" t="s">
        <v>4799</v>
      </c>
      <c r="H10112" s="131"/>
    </row>
    <row r="10113" spans="1:10" ht="20.100000000000001" customHeight="1" x14ac:dyDescent="0.25">
      <c r="G10113" s="131" t="s">
        <v>2101</v>
      </c>
      <c r="H10113" s="131"/>
    </row>
    <row r="10114" spans="1:10" ht="20.100000000000001" customHeight="1" x14ac:dyDescent="0.25">
      <c r="A10114" s="6" t="s">
        <v>1324</v>
      </c>
      <c r="B10114" s="6" t="s">
        <v>7124</v>
      </c>
      <c r="J10114" s="8">
        <v>87589000</v>
      </c>
    </row>
    <row r="10115" spans="1:10" ht="20.100000000000001" customHeight="1" x14ac:dyDescent="0.25">
      <c r="A10115" s="5" t="s">
        <v>1324</v>
      </c>
      <c r="C10115" s="11" t="s">
        <v>9</v>
      </c>
      <c r="D10115" s="11" t="s">
        <v>20</v>
      </c>
      <c r="E10115" s="11" t="s">
        <v>5056</v>
      </c>
      <c r="F10115" s="11" t="s">
        <v>1881</v>
      </c>
      <c r="G10115" s="131" t="s">
        <v>21</v>
      </c>
      <c r="H10115" s="131"/>
      <c r="J10115" s="7">
        <v>87589000</v>
      </c>
    </row>
    <row r="10116" spans="1:10" ht="45" customHeight="1" x14ac:dyDescent="0.25">
      <c r="G10116" s="131" t="s">
        <v>4800</v>
      </c>
      <c r="H10116" s="131"/>
    </row>
    <row r="10117" spans="1:10" ht="20.100000000000001" customHeight="1" x14ac:dyDescent="0.25">
      <c r="G10117" s="131" t="s">
        <v>2101</v>
      </c>
      <c r="H10117" s="131"/>
    </row>
    <row r="10118" spans="1:10" ht="20.100000000000001" customHeight="1" x14ac:dyDescent="0.25">
      <c r="A10118" s="6" t="s">
        <v>1326</v>
      </c>
      <c r="B10118" s="6" t="s">
        <v>7125</v>
      </c>
      <c r="J10118" s="8">
        <v>175178000</v>
      </c>
    </row>
    <row r="10119" spans="1:10" ht="20.100000000000001" customHeight="1" x14ac:dyDescent="0.25">
      <c r="A10119" s="5" t="s">
        <v>1326</v>
      </c>
      <c r="C10119" s="11" t="s">
        <v>9</v>
      </c>
      <c r="D10119" s="11" t="s">
        <v>20</v>
      </c>
      <c r="E10119" s="11" t="s">
        <v>5056</v>
      </c>
      <c r="F10119" s="11" t="s">
        <v>1881</v>
      </c>
      <c r="G10119" s="131" t="s">
        <v>21</v>
      </c>
      <c r="H10119" s="131"/>
      <c r="J10119" s="7">
        <v>175178000</v>
      </c>
    </row>
    <row r="10120" spans="1:10" ht="45" customHeight="1" x14ac:dyDescent="0.25">
      <c r="G10120" s="131" t="s">
        <v>4801</v>
      </c>
      <c r="H10120" s="131"/>
    </row>
    <row r="10121" spans="1:10" ht="20.100000000000001" customHeight="1" x14ac:dyDescent="0.25">
      <c r="G10121" s="131" t="s">
        <v>2101</v>
      </c>
      <c r="H10121" s="131"/>
    </row>
    <row r="10122" spans="1:10" ht="20.100000000000001" customHeight="1" x14ac:dyDescent="0.25">
      <c r="A10122" s="6" t="s">
        <v>1331</v>
      </c>
      <c r="B10122" s="6" t="s">
        <v>1332</v>
      </c>
      <c r="J10122" s="8">
        <v>153719000</v>
      </c>
    </row>
    <row r="10123" spans="1:10" ht="30" customHeight="1" x14ac:dyDescent="0.25">
      <c r="A10123" s="5" t="s">
        <v>1331</v>
      </c>
      <c r="C10123" s="11" t="s">
        <v>9</v>
      </c>
      <c r="D10123" s="11" t="s">
        <v>20</v>
      </c>
      <c r="E10123" s="11" t="s">
        <v>5056</v>
      </c>
      <c r="F10123" s="11" t="s">
        <v>1881</v>
      </c>
      <c r="G10123" s="131" t="s">
        <v>4521</v>
      </c>
      <c r="H10123" s="131"/>
      <c r="J10123" s="7">
        <v>153719000</v>
      </c>
    </row>
    <row r="10124" spans="1:10" ht="30" customHeight="1" x14ac:dyDescent="0.25">
      <c r="G10124" s="131" t="s">
        <v>4753</v>
      </c>
      <c r="H10124" s="131"/>
    </row>
    <row r="10125" spans="1:10" ht="20.100000000000001" customHeight="1" x14ac:dyDescent="0.25">
      <c r="G10125" s="131" t="s">
        <v>5057</v>
      </c>
      <c r="H10125" s="131"/>
    </row>
    <row r="10126" spans="1:10" ht="20.100000000000001" customHeight="1" x14ac:dyDescent="0.25">
      <c r="A10126" s="6" t="s">
        <v>1344</v>
      </c>
      <c r="B10126" s="6" t="s">
        <v>1345</v>
      </c>
      <c r="J10126" s="10">
        <v>3968291000</v>
      </c>
    </row>
    <row r="10127" spans="1:10" ht="20.100000000000001" customHeight="1" x14ac:dyDescent="0.25">
      <c r="A10127" s="6" t="s">
        <v>1239</v>
      </c>
      <c r="B10127" s="6" t="s">
        <v>1360</v>
      </c>
      <c r="J10127" s="9">
        <v>1071189397</v>
      </c>
    </row>
    <row r="10128" spans="1:10" ht="20.100000000000001" customHeight="1" x14ac:dyDescent="0.25">
      <c r="A10128" s="5" t="s">
        <v>1361</v>
      </c>
      <c r="C10128" s="11" t="s">
        <v>9</v>
      </c>
      <c r="D10128" s="11" t="s">
        <v>11</v>
      </c>
      <c r="E10128" s="11" t="s">
        <v>5056</v>
      </c>
      <c r="F10128" s="11" t="s">
        <v>12</v>
      </c>
      <c r="G10128" s="131" t="s">
        <v>7127</v>
      </c>
      <c r="H10128" s="131"/>
      <c r="J10128" s="7">
        <v>359742000</v>
      </c>
    </row>
    <row r="10129" spans="1:10" ht="20.100000000000001" customHeight="1" x14ac:dyDescent="0.25">
      <c r="A10129" s="5" t="s">
        <v>1364</v>
      </c>
      <c r="C10129" s="11" t="s">
        <v>9</v>
      </c>
      <c r="D10129" s="11" t="s">
        <v>11</v>
      </c>
      <c r="E10129" s="11" t="s">
        <v>5056</v>
      </c>
      <c r="F10129" s="11" t="s">
        <v>12</v>
      </c>
      <c r="G10129" s="131" t="s">
        <v>1365</v>
      </c>
      <c r="H10129" s="131"/>
      <c r="J10129" s="7">
        <v>482506800</v>
      </c>
    </row>
    <row r="10130" spans="1:10" ht="20.100000000000001" customHeight="1" x14ac:dyDescent="0.25">
      <c r="A10130" s="5" t="s">
        <v>1367</v>
      </c>
      <c r="C10130" s="11" t="s">
        <v>9</v>
      </c>
      <c r="D10130" s="11" t="s">
        <v>11</v>
      </c>
      <c r="E10130" s="11" t="s">
        <v>5056</v>
      </c>
      <c r="F10130" s="11" t="s">
        <v>12</v>
      </c>
      <c r="G10130" s="131" t="s">
        <v>33</v>
      </c>
      <c r="H10130" s="131"/>
      <c r="J10130" s="7">
        <v>6136597</v>
      </c>
    </row>
    <row r="10131" spans="1:10" ht="20.100000000000001" customHeight="1" x14ac:dyDescent="0.25">
      <c r="A10131" s="5" t="s">
        <v>1369</v>
      </c>
      <c r="C10131" s="11" t="s">
        <v>9</v>
      </c>
      <c r="D10131" s="11" t="s">
        <v>11</v>
      </c>
      <c r="E10131" s="11" t="s">
        <v>5056</v>
      </c>
      <c r="F10131" s="11" t="s">
        <v>12</v>
      </c>
      <c r="G10131" s="131" t="s">
        <v>34</v>
      </c>
      <c r="H10131" s="131"/>
      <c r="J10131" s="7">
        <v>199788000</v>
      </c>
    </row>
    <row r="10132" spans="1:10" ht="20.100000000000001" customHeight="1" x14ac:dyDescent="0.25">
      <c r="A10132" s="5" t="s">
        <v>1371</v>
      </c>
      <c r="C10132" s="11" t="s">
        <v>9</v>
      </c>
      <c r="D10132" s="11" t="s">
        <v>11</v>
      </c>
      <c r="E10132" s="11" t="s">
        <v>5056</v>
      </c>
      <c r="F10132" s="11" t="s">
        <v>12</v>
      </c>
      <c r="G10132" s="131" t="s">
        <v>7128</v>
      </c>
      <c r="H10132" s="131"/>
      <c r="J10132" s="7">
        <v>23016000</v>
      </c>
    </row>
    <row r="10133" spans="1:10" ht="15" customHeight="1" x14ac:dyDescent="0.25">
      <c r="G10133" s="131" t="s">
        <v>4644</v>
      </c>
      <c r="H10133" s="131"/>
    </row>
    <row r="10134" spans="1:10" ht="20.100000000000001" customHeight="1" x14ac:dyDescent="0.25">
      <c r="A10134" s="6" t="s">
        <v>1249</v>
      </c>
      <c r="B10134" s="6" t="s">
        <v>1373</v>
      </c>
      <c r="J10134" s="8">
        <v>11331000</v>
      </c>
    </row>
    <row r="10135" spans="1:10" ht="20.100000000000001" customHeight="1" x14ac:dyDescent="0.25">
      <c r="A10135" s="5" t="s">
        <v>1376</v>
      </c>
      <c r="C10135" s="11" t="s">
        <v>9</v>
      </c>
      <c r="D10135" s="11" t="s">
        <v>11</v>
      </c>
      <c r="E10135" s="11" t="s">
        <v>5056</v>
      </c>
      <c r="F10135" s="11" t="s">
        <v>12</v>
      </c>
      <c r="G10135" s="131" t="s">
        <v>3480</v>
      </c>
      <c r="H10135" s="131"/>
      <c r="J10135" s="7">
        <v>11331000</v>
      </c>
    </row>
    <row r="10136" spans="1:10" ht="20.100000000000001" customHeight="1" x14ac:dyDescent="0.25">
      <c r="A10136" s="6" t="s">
        <v>1393</v>
      </c>
      <c r="B10136" s="6" t="s">
        <v>1394</v>
      </c>
      <c r="J10136" s="8">
        <v>2795040000</v>
      </c>
    </row>
    <row r="10137" spans="1:10" ht="20.100000000000001" customHeight="1" x14ac:dyDescent="0.25">
      <c r="A10137" s="5" t="s">
        <v>1411</v>
      </c>
      <c r="C10137" s="11" t="s">
        <v>9</v>
      </c>
      <c r="D10137" s="11" t="s">
        <v>11</v>
      </c>
      <c r="E10137" s="11" t="s">
        <v>5056</v>
      </c>
      <c r="F10137" s="11" t="s">
        <v>12</v>
      </c>
      <c r="G10137" s="131" t="s">
        <v>3478</v>
      </c>
      <c r="H10137" s="131"/>
      <c r="J10137" s="7">
        <v>2794500000</v>
      </c>
    </row>
    <row r="10138" spans="1:10" ht="30" customHeight="1" x14ac:dyDescent="0.25">
      <c r="G10138" s="131" t="s">
        <v>4645</v>
      </c>
      <c r="H10138" s="131"/>
    </row>
    <row r="10139" spans="1:10" ht="20.100000000000001" customHeight="1" x14ac:dyDescent="0.25">
      <c r="A10139" s="5" t="s">
        <v>1413</v>
      </c>
      <c r="C10139" s="11" t="s">
        <v>9</v>
      </c>
      <c r="D10139" s="11" t="s">
        <v>11</v>
      </c>
      <c r="E10139" s="11" t="s">
        <v>5056</v>
      </c>
      <c r="F10139" s="11" t="s">
        <v>12</v>
      </c>
      <c r="G10139" s="131" t="s">
        <v>1414</v>
      </c>
      <c r="H10139" s="131"/>
      <c r="J10139" s="7">
        <v>540000</v>
      </c>
    </row>
    <row r="10140" spans="1:10" ht="30" customHeight="1" x14ac:dyDescent="0.25">
      <c r="G10140" s="131" t="s">
        <v>4646</v>
      </c>
      <c r="H10140" s="131"/>
    </row>
    <row r="10141" spans="1:10" ht="20.100000000000001" customHeight="1" x14ac:dyDescent="0.25">
      <c r="A10141" s="6" t="s">
        <v>1416</v>
      </c>
      <c r="B10141" s="6" t="s">
        <v>1417</v>
      </c>
      <c r="J10141" s="8">
        <v>37163000</v>
      </c>
    </row>
    <row r="10142" spans="1:10" ht="20.100000000000001" customHeight="1" x14ac:dyDescent="0.25">
      <c r="A10142" s="5" t="s">
        <v>1419</v>
      </c>
      <c r="C10142" s="11" t="s">
        <v>9</v>
      </c>
      <c r="D10142" s="11" t="s">
        <v>11</v>
      </c>
      <c r="E10142" s="11" t="s">
        <v>5056</v>
      </c>
      <c r="F10142" s="11" t="s">
        <v>12</v>
      </c>
      <c r="G10142" s="131" t="s">
        <v>1420</v>
      </c>
      <c r="H10142" s="131"/>
      <c r="J10142" s="7">
        <v>2163000</v>
      </c>
    </row>
    <row r="10143" spans="1:10" ht="20.100000000000001" customHeight="1" x14ac:dyDescent="0.25">
      <c r="A10143" s="5" t="s">
        <v>1422</v>
      </c>
      <c r="C10143" s="11" t="s">
        <v>9</v>
      </c>
      <c r="D10143" s="11" t="s">
        <v>11</v>
      </c>
      <c r="E10143" s="11" t="s">
        <v>5056</v>
      </c>
      <c r="F10143" s="11" t="s">
        <v>12</v>
      </c>
      <c r="G10143" s="131" t="s">
        <v>1423</v>
      </c>
      <c r="H10143" s="131"/>
      <c r="J10143" s="7">
        <v>35000000</v>
      </c>
    </row>
    <row r="10144" spans="1:10" ht="20.100000000000001" customHeight="1" x14ac:dyDescent="0.25">
      <c r="A10144" s="6" t="s">
        <v>1429</v>
      </c>
      <c r="B10144" s="6" t="s">
        <v>1430</v>
      </c>
      <c r="J10144" s="8">
        <v>42702563</v>
      </c>
    </row>
    <row r="10145" spans="1:10" ht="20.100000000000001" customHeight="1" x14ac:dyDescent="0.25">
      <c r="A10145" s="5" t="s">
        <v>1432</v>
      </c>
      <c r="C10145" s="11" t="s">
        <v>9</v>
      </c>
      <c r="D10145" s="11" t="s">
        <v>11</v>
      </c>
      <c r="E10145" s="11" t="s">
        <v>5056</v>
      </c>
      <c r="F10145" s="11" t="s">
        <v>12</v>
      </c>
      <c r="G10145" s="131" t="s">
        <v>7130</v>
      </c>
      <c r="H10145" s="131"/>
      <c r="J10145" s="7">
        <v>42702563</v>
      </c>
    </row>
    <row r="10146" spans="1:10" ht="20.100000000000001" customHeight="1" x14ac:dyDescent="0.25">
      <c r="A10146" s="6" t="s">
        <v>1476</v>
      </c>
      <c r="B10146" s="6" t="s">
        <v>1477</v>
      </c>
      <c r="J10146" s="8">
        <v>5516160</v>
      </c>
    </row>
    <row r="10147" spans="1:10" ht="20.100000000000001" customHeight="1" x14ac:dyDescent="0.25">
      <c r="A10147" s="5" t="s">
        <v>1488</v>
      </c>
      <c r="C10147" s="11" t="s">
        <v>9</v>
      </c>
      <c r="D10147" s="11" t="s">
        <v>41</v>
      </c>
      <c r="E10147" s="11" t="s">
        <v>5056</v>
      </c>
      <c r="F10147" s="11" t="s">
        <v>12</v>
      </c>
      <c r="G10147" s="131" t="s">
        <v>42</v>
      </c>
      <c r="H10147" s="131"/>
      <c r="J10147" s="7">
        <v>5516160</v>
      </c>
    </row>
    <row r="10148" spans="1:10" ht="30" customHeight="1" x14ac:dyDescent="0.25">
      <c r="G10148" s="131" t="s">
        <v>6124</v>
      </c>
      <c r="H10148" s="131"/>
    </row>
    <row r="10149" spans="1:10" ht="20.100000000000001" customHeight="1" x14ac:dyDescent="0.25">
      <c r="A10149" s="6" t="s">
        <v>1490</v>
      </c>
      <c r="B10149" s="6" t="s">
        <v>1491</v>
      </c>
      <c r="J10149" s="8">
        <v>5348880</v>
      </c>
    </row>
    <row r="10150" spans="1:10" ht="20.100000000000001" customHeight="1" x14ac:dyDescent="0.25">
      <c r="A10150" s="5" t="s">
        <v>1503</v>
      </c>
      <c r="C10150" s="11" t="s">
        <v>9</v>
      </c>
      <c r="D10150" s="11" t="s">
        <v>11</v>
      </c>
      <c r="E10150" s="11" t="s">
        <v>5056</v>
      </c>
      <c r="F10150" s="11" t="s">
        <v>12</v>
      </c>
      <c r="G10150" s="131" t="s">
        <v>44</v>
      </c>
      <c r="H10150" s="131"/>
      <c r="J10150" s="7">
        <v>5348880</v>
      </c>
    </row>
    <row r="10151" spans="1:10" ht="20.100000000000001" customHeight="1" x14ac:dyDescent="0.25">
      <c r="A10151" s="6" t="s">
        <v>1508</v>
      </c>
      <c r="B10151" s="6" t="s">
        <v>1509</v>
      </c>
      <c r="J10151" s="10">
        <v>33757000</v>
      </c>
    </row>
    <row r="10152" spans="1:10" ht="20.100000000000001" customHeight="1" x14ac:dyDescent="0.25">
      <c r="A10152" s="6" t="s">
        <v>1256</v>
      </c>
      <c r="B10152" s="6" t="s">
        <v>1511</v>
      </c>
      <c r="J10152" s="9">
        <v>25293516</v>
      </c>
    </row>
    <row r="10153" spans="1:10" ht="20.100000000000001" customHeight="1" x14ac:dyDescent="0.25">
      <c r="A10153" s="5" t="s">
        <v>1513</v>
      </c>
      <c r="C10153" s="11" t="s">
        <v>9</v>
      </c>
      <c r="D10153" s="11" t="s">
        <v>11</v>
      </c>
      <c r="E10153" s="11" t="s">
        <v>5056</v>
      </c>
      <c r="F10153" s="11" t="s">
        <v>12</v>
      </c>
      <c r="G10153" s="131" t="s">
        <v>45</v>
      </c>
      <c r="H10153" s="131"/>
      <c r="J10153" s="7">
        <v>25293516</v>
      </c>
    </row>
    <row r="10154" spans="1:10" ht="20.100000000000001" customHeight="1" x14ac:dyDescent="0.25">
      <c r="A10154" s="6" t="s">
        <v>1318</v>
      </c>
      <c r="B10154" s="6" t="s">
        <v>1553</v>
      </c>
      <c r="J10154" s="8">
        <v>8463484</v>
      </c>
    </row>
    <row r="10155" spans="1:10" ht="20.100000000000001" customHeight="1" x14ac:dyDescent="0.25">
      <c r="A10155" s="5" t="s">
        <v>1557</v>
      </c>
      <c r="C10155" s="11" t="s">
        <v>9</v>
      </c>
      <c r="D10155" s="11" t="s">
        <v>11</v>
      </c>
      <c r="E10155" s="11" t="s">
        <v>5056</v>
      </c>
      <c r="F10155" s="11" t="s">
        <v>12</v>
      </c>
      <c r="G10155" s="131" t="s">
        <v>51</v>
      </c>
      <c r="H10155" s="131"/>
      <c r="J10155" s="7">
        <v>8463484</v>
      </c>
    </row>
    <row r="10156" spans="1:10" ht="20.100000000000001" customHeight="1" x14ac:dyDescent="0.25">
      <c r="A10156" s="6" t="s">
        <v>1759</v>
      </c>
      <c r="B10156" s="6" t="s">
        <v>1760</v>
      </c>
      <c r="J10156" s="10">
        <v>338766000</v>
      </c>
    </row>
    <row r="10157" spans="1:10" ht="20.100000000000001" customHeight="1" x14ac:dyDescent="0.25">
      <c r="A10157" s="6" t="s">
        <v>1761</v>
      </c>
      <c r="B10157" s="6" t="s">
        <v>1762</v>
      </c>
      <c r="J10157" s="12">
        <v>48466000</v>
      </c>
    </row>
    <row r="10158" spans="1:10" ht="20.100000000000001" customHeight="1" x14ac:dyDescent="0.25">
      <c r="A10158" s="6" t="s">
        <v>1767</v>
      </c>
      <c r="B10158" s="6" t="s">
        <v>7149</v>
      </c>
      <c r="J10158" s="9">
        <v>48466000</v>
      </c>
    </row>
    <row r="10159" spans="1:10" ht="20.100000000000001" customHeight="1" x14ac:dyDescent="0.25">
      <c r="A10159" s="5" t="s">
        <v>1767</v>
      </c>
      <c r="C10159" s="11" t="s">
        <v>9</v>
      </c>
      <c r="D10159" s="11" t="s">
        <v>41</v>
      </c>
      <c r="E10159" s="11" t="s">
        <v>5056</v>
      </c>
      <c r="F10159" s="11" t="s">
        <v>1881</v>
      </c>
      <c r="G10159" s="131" t="s">
        <v>21</v>
      </c>
      <c r="H10159" s="131"/>
      <c r="J10159" s="7">
        <v>33868000</v>
      </c>
    </row>
    <row r="10160" spans="1:10" ht="60" customHeight="1" x14ac:dyDescent="0.25">
      <c r="G10160" s="131" t="s">
        <v>4802</v>
      </c>
      <c r="H10160" s="131"/>
    </row>
    <row r="10161" spans="1:10" ht="20.100000000000001" customHeight="1" x14ac:dyDescent="0.25">
      <c r="G10161" s="131" t="s">
        <v>2101</v>
      </c>
      <c r="H10161" s="131"/>
    </row>
    <row r="10162" spans="1:10" ht="20.100000000000001" customHeight="1" x14ac:dyDescent="0.25">
      <c r="A10162" s="5" t="s">
        <v>1767</v>
      </c>
      <c r="C10162" s="11" t="s">
        <v>9</v>
      </c>
      <c r="D10162" s="11" t="s">
        <v>41</v>
      </c>
      <c r="E10162" s="11" t="s">
        <v>5056</v>
      </c>
      <c r="F10162" s="11" t="s">
        <v>1278</v>
      </c>
      <c r="G10162" s="131" t="s">
        <v>21</v>
      </c>
      <c r="H10162" s="131"/>
      <c r="J10162" s="7">
        <v>14598000</v>
      </c>
    </row>
    <row r="10163" spans="1:10" ht="60" customHeight="1" x14ac:dyDescent="0.25">
      <c r="G10163" s="131" t="s">
        <v>4803</v>
      </c>
      <c r="H10163" s="131"/>
    </row>
    <row r="10164" spans="1:10" ht="20.100000000000001" customHeight="1" x14ac:dyDescent="0.25">
      <c r="G10164" s="131" t="s">
        <v>2101</v>
      </c>
      <c r="H10164" s="131"/>
    </row>
    <row r="10165" spans="1:10" ht="20.100000000000001" customHeight="1" x14ac:dyDescent="0.25">
      <c r="A10165" s="6" t="s">
        <v>1784</v>
      </c>
      <c r="B10165" s="6" t="s">
        <v>1785</v>
      </c>
      <c r="J10165" s="8">
        <v>260300000</v>
      </c>
    </row>
    <row r="10166" spans="1:10" ht="20.100000000000001" customHeight="1" x14ac:dyDescent="0.25">
      <c r="A10166" s="5" t="s">
        <v>1786</v>
      </c>
      <c r="C10166" s="11" t="s">
        <v>9</v>
      </c>
      <c r="D10166" s="11" t="s">
        <v>59</v>
      </c>
      <c r="E10166" s="11" t="s">
        <v>5056</v>
      </c>
      <c r="F10166" s="11" t="s">
        <v>12</v>
      </c>
      <c r="G10166" s="131" t="s">
        <v>61</v>
      </c>
      <c r="H10166" s="131"/>
      <c r="J10166" s="7">
        <v>206300000</v>
      </c>
    </row>
    <row r="10167" spans="1:10" ht="20.100000000000001" customHeight="1" x14ac:dyDescent="0.25">
      <c r="A10167" s="5" t="s">
        <v>1792</v>
      </c>
      <c r="C10167" s="11" t="s">
        <v>9</v>
      </c>
      <c r="D10167" s="11" t="s">
        <v>59</v>
      </c>
      <c r="E10167" s="11" t="s">
        <v>5056</v>
      </c>
      <c r="F10167" s="11" t="s">
        <v>12</v>
      </c>
      <c r="G10167" s="131" t="s">
        <v>7156</v>
      </c>
      <c r="H10167" s="131"/>
      <c r="J10167" s="7">
        <v>54000000</v>
      </c>
    </row>
    <row r="10168" spans="1:10" ht="15" customHeight="1" x14ac:dyDescent="0.25">
      <c r="G10168" s="131" t="s">
        <v>4266</v>
      </c>
      <c r="H10168" s="131"/>
    </row>
    <row r="10169" spans="1:10" ht="20.100000000000001" customHeight="1" x14ac:dyDescent="0.25">
      <c r="A10169" s="6" t="s">
        <v>1803</v>
      </c>
      <c r="B10169" s="6" t="s">
        <v>3416</v>
      </c>
      <c r="J10169" s="8">
        <v>30000000</v>
      </c>
    </row>
    <row r="10170" spans="1:10" ht="20.100000000000001" customHeight="1" x14ac:dyDescent="0.25">
      <c r="A10170" s="5" t="s">
        <v>1804</v>
      </c>
      <c r="C10170" s="11" t="s">
        <v>9</v>
      </c>
      <c r="D10170" s="11" t="s">
        <v>59</v>
      </c>
      <c r="E10170" s="11" t="s">
        <v>5056</v>
      </c>
      <c r="F10170" s="11" t="s">
        <v>12</v>
      </c>
      <c r="G10170" s="131" t="s">
        <v>62</v>
      </c>
      <c r="H10170" s="131"/>
      <c r="J10170" s="7">
        <v>30000000</v>
      </c>
    </row>
    <row r="10171" spans="1:10" ht="30" customHeight="1" x14ac:dyDescent="0.25">
      <c r="G10171" s="131" t="s">
        <v>6125</v>
      </c>
      <c r="H10171" s="131"/>
    </row>
    <row r="10174" spans="1:10" x14ac:dyDescent="0.25">
      <c r="A10174" s="117" t="s">
        <v>5058</v>
      </c>
      <c r="B10174" s="88"/>
      <c r="C10174" s="88"/>
      <c r="D10174" s="88"/>
      <c r="E10174" s="88"/>
      <c r="F10174" s="88"/>
      <c r="G10174" s="88"/>
      <c r="H10174" s="88"/>
    </row>
    <row r="10175" spans="1:10" x14ac:dyDescent="0.25">
      <c r="A10175" s="13" t="s">
        <v>5059</v>
      </c>
    </row>
    <row r="10177" spans="1:10" x14ac:dyDescent="0.25">
      <c r="A10177" s="132" t="s">
        <v>2092</v>
      </c>
      <c r="B10177" s="132"/>
      <c r="C10177" s="132"/>
      <c r="D10177" s="132"/>
      <c r="E10177" s="132"/>
      <c r="F10177" s="132"/>
      <c r="G10177" s="132"/>
      <c r="H10177" s="132"/>
      <c r="I10177" s="132"/>
      <c r="J10177" s="132"/>
    </row>
    <row r="10179" spans="1:10" x14ac:dyDescent="0.25">
      <c r="D10179" s="6" t="s">
        <v>2140</v>
      </c>
      <c r="E10179" s="6" t="s">
        <v>2100</v>
      </c>
    </row>
    <row r="10180" spans="1:10" ht="15.75" thickBot="1" x14ac:dyDescent="0.3">
      <c r="F10180" s="6" t="s">
        <v>2103</v>
      </c>
      <c r="J10180" s="14">
        <v>46019056000</v>
      </c>
    </row>
    <row r="10181" spans="1:10" x14ac:dyDescent="0.25">
      <c r="D10181" s="5" t="s">
        <v>9</v>
      </c>
      <c r="E10181" s="5" t="s">
        <v>2139</v>
      </c>
      <c r="J10181" s="7">
        <v>43294200000</v>
      </c>
    </row>
    <row r="10182" spans="1:10" x14ac:dyDescent="0.25">
      <c r="D10182" s="5" t="s">
        <v>16</v>
      </c>
      <c r="E10182" s="5" t="s">
        <v>2145</v>
      </c>
      <c r="J10182" s="7">
        <v>2724856000</v>
      </c>
    </row>
    <row r="10185" spans="1:10" x14ac:dyDescent="0.25">
      <c r="A10185" s="132" t="s">
        <v>2091</v>
      </c>
      <c r="B10185" s="132"/>
      <c r="C10185" s="132"/>
      <c r="D10185" s="132"/>
      <c r="E10185" s="132"/>
      <c r="F10185" s="132"/>
      <c r="G10185" s="132"/>
      <c r="H10185" s="132"/>
      <c r="I10185" s="132"/>
      <c r="J10185" s="132"/>
    </row>
    <row r="10186" spans="1:10" x14ac:dyDescent="0.25">
      <c r="A10186" s="86" t="s">
        <v>2097</v>
      </c>
      <c r="C10186" s="86" t="s">
        <v>2098</v>
      </c>
      <c r="D10186" s="86" t="s">
        <v>3</v>
      </c>
      <c r="E10186" s="86" t="s">
        <v>2099</v>
      </c>
      <c r="F10186" s="86" t="s">
        <v>1880</v>
      </c>
      <c r="G10186" s="6" t="s">
        <v>2100</v>
      </c>
      <c r="J10186" s="86" t="s">
        <v>8713</v>
      </c>
    </row>
    <row r="10188" spans="1:10" ht="15.75" thickBot="1" x14ac:dyDescent="0.3">
      <c r="G10188" s="13" t="s">
        <v>2103</v>
      </c>
      <c r="J10188" s="14">
        <v>46019056000</v>
      </c>
    </row>
    <row r="10189" spans="1:10" ht="20.100000000000001" customHeight="1" x14ac:dyDescent="0.25">
      <c r="A10189" s="6" t="s">
        <v>1232</v>
      </c>
      <c r="B10189" s="6" t="s">
        <v>1233</v>
      </c>
      <c r="J10189" s="10">
        <v>43742895000</v>
      </c>
    </row>
    <row r="10190" spans="1:10" ht="20.100000000000001" customHeight="1" x14ac:dyDescent="0.25">
      <c r="A10190" s="6" t="s">
        <v>9</v>
      </c>
      <c r="B10190" s="6" t="s">
        <v>1237</v>
      </c>
      <c r="J10190" s="9">
        <v>13708850000</v>
      </c>
    </row>
    <row r="10191" spans="1:10" ht="20.100000000000001" customHeight="1" x14ac:dyDescent="0.25">
      <c r="A10191" s="5" t="s">
        <v>1240</v>
      </c>
      <c r="C10191" s="11" t="s">
        <v>9</v>
      </c>
      <c r="D10191" s="11" t="s">
        <v>10</v>
      </c>
      <c r="E10191" s="11" t="s">
        <v>5056</v>
      </c>
      <c r="F10191" s="11" t="s">
        <v>12</v>
      </c>
      <c r="G10191" s="131" t="s">
        <v>7116</v>
      </c>
      <c r="H10191" s="131"/>
      <c r="J10191" s="7">
        <v>13708850000</v>
      </c>
    </row>
    <row r="10192" spans="1:10" ht="20.100000000000001" customHeight="1" x14ac:dyDescent="0.25">
      <c r="A10192" s="6" t="s">
        <v>1257</v>
      </c>
      <c r="B10192" s="6" t="s">
        <v>1258</v>
      </c>
      <c r="J10192" s="8">
        <v>250000000</v>
      </c>
    </row>
    <row r="10193" spans="1:10" ht="20.100000000000001" customHeight="1" x14ac:dyDescent="0.25">
      <c r="A10193" s="5" t="s">
        <v>1261</v>
      </c>
      <c r="C10193" s="11" t="s">
        <v>9</v>
      </c>
      <c r="D10193" s="11" t="s">
        <v>10</v>
      </c>
      <c r="E10193" s="11" t="s">
        <v>5056</v>
      </c>
      <c r="F10193" s="11" t="s">
        <v>12</v>
      </c>
      <c r="G10193" s="131" t="s">
        <v>13</v>
      </c>
      <c r="H10193" s="131"/>
      <c r="J10193" s="7">
        <v>250000000</v>
      </c>
    </row>
    <row r="10194" spans="1:10" ht="30" customHeight="1" x14ac:dyDescent="0.25">
      <c r="G10194" s="131" t="s">
        <v>5060</v>
      </c>
      <c r="H10194" s="131"/>
    </row>
    <row r="10195" spans="1:10" ht="20.100000000000001" customHeight="1" x14ac:dyDescent="0.25">
      <c r="A10195" s="6" t="s">
        <v>1279</v>
      </c>
      <c r="B10195" s="6" t="s">
        <v>1280</v>
      </c>
      <c r="J10195" s="8">
        <v>23138520000</v>
      </c>
    </row>
    <row r="10196" spans="1:10" ht="20.100000000000001" customHeight="1" x14ac:dyDescent="0.25">
      <c r="A10196" s="5" t="s">
        <v>1282</v>
      </c>
      <c r="C10196" s="11" t="s">
        <v>9</v>
      </c>
      <c r="D10196" s="11" t="s">
        <v>10</v>
      </c>
      <c r="E10196" s="11" t="s">
        <v>5056</v>
      </c>
      <c r="F10196" s="11" t="s">
        <v>12</v>
      </c>
      <c r="G10196" s="131" t="s">
        <v>1283</v>
      </c>
      <c r="H10196" s="131"/>
      <c r="J10196" s="7">
        <v>8323367000</v>
      </c>
    </row>
    <row r="10197" spans="1:10" ht="20.100000000000001" customHeight="1" x14ac:dyDescent="0.25">
      <c r="A10197" s="5" t="s">
        <v>1286</v>
      </c>
      <c r="C10197" s="11" t="s">
        <v>9</v>
      </c>
      <c r="D10197" s="11" t="s">
        <v>10</v>
      </c>
      <c r="E10197" s="11" t="s">
        <v>5056</v>
      </c>
      <c r="F10197" s="11" t="s">
        <v>12</v>
      </c>
      <c r="G10197" s="131" t="s">
        <v>1287</v>
      </c>
      <c r="H10197" s="131"/>
      <c r="J10197" s="7">
        <v>4716741000</v>
      </c>
    </row>
    <row r="10198" spans="1:10" ht="20.100000000000001" customHeight="1" x14ac:dyDescent="0.25">
      <c r="A10198" s="5" t="s">
        <v>1290</v>
      </c>
      <c r="C10198" s="11" t="s">
        <v>16</v>
      </c>
      <c r="D10198" s="11" t="s">
        <v>10</v>
      </c>
      <c r="E10198" s="11" t="s">
        <v>5056</v>
      </c>
      <c r="F10198" s="11" t="s">
        <v>12</v>
      </c>
      <c r="G10198" s="131" t="s">
        <v>17</v>
      </c>
      <c r="H10198" s="131"/>
      <c r="J10198" s="7">
        <v>2718040000</v>
      </c>
    </row>
    <row r="10199" spans="1:10" ht="30" customHeight="1" x14ac:dyDescent="0.25">
      <c r="G10199" s="131" t="s">
        <v>5061</v>
      </c>
      <c r="H10199" s="131"/>
    </row>
    <row r="10200" spans="1:10" ht="20.100000000000001" customHeight="1" x14ac:dyDescent="0.25">
      <c r="A10200" s="5" t="s">
        <v>1293</v>
      </c>
      <c r="C10200" s="11" t="s">
        <v>9</v>
      </c>
      <c r="D10200" s="11" t="s">
        <v>10</v>
      </c>
      <c r="E10200" s="11" t="s">
        <v>5056</v>
      </c>
      <c r="F10200" s="11" t="s">
        <v>12</v>
      </c>
      <c r="G10200" s="131" t="s">
        <v>18</v>
      </c>
      <c r="H10200" s="131"/>
      <c r="J10200" s="7">
        <v>2307560000</v>
      </c>
    </row>
    <row r="10201" spans="1:10" ht="30" customHeight="1" x14ac:dyDescent="0.25">
      <c r="G10201" s="131" t="s">
        <v>5061</v>
      </c>
      <c r="H10201" s="131"/>
    </row>
    <row r="10202" spans="1:10" ht="20.100000000000001" customHeight="1" x14ac:dyDescent="0.25">
      <c r="A10202" s="5" t="s">
        <v>1296</v>
      </c>
      <c r="C10202" s="11" t="s">
        <v>9</v>
      </c>
      <c r="D10202" s="11" t="s">
        <v>10</v>
      </c>
      <c r="E10202" s="11" t="s">
        <v>5056</v>
      </c>
      <c r="F10202" s="11" t="s">
        <v>12</v>
      </c>
      <c r="G10202" s="131" t="s">
        <v>19</v>
      </c>
      <c r="H10202" s="131"/>
      <c r="J10202" s="7">
        <v>5072812000</v>
      </c>
    </row>
    <row r="10203" spans="1:10" ht="20.100000000000001" customHeight="1" x14ac:dyDescent="0.25">
      <c r="A10203" s="6" t="s">
        <v>1299</v>
      </c>
      <c r="B10203" s="6" t="s">
        <v>1300</v>
      </c>
      <c r="J10203" s="10">
        <v>3351985000</v>
      </c>
    </row>
    <row r="10204" spans="1:10" ht="20.100000000000001" customHeight="1" x14ac:dyDescent="0.25">
      <c r="A10204" s="6" t="s">
        <v>1303</v>
      </c>
      <c r="B10204" s="6" t="s">
        <v>7118</v>
      </c>
      <c r="J10204" s="9">
        <v>3180088000</v>
      </c>
    </row>
    <row r="10205" spans="1:10" ht="20.100000000000001" customHeight="1" x14ac:dyDescent="0.25">
      <c r="A10205" s="5" t="s">
        <v>1303</v>
      </c>
      <c r="C10205" s="11" t="s">
        <v>9</v>
      </c>
      <c r="D10205" s="11" t="s">
        <v>20</v>
      </c>
      <c r="E10205" s="11" t="s">
        <v>5056</v>
      </c>
      <c r="F10205" s="11" t="s">
        <v>1881</v>
      </c>
      <c r="G10205" s="131" t="s">
        <v>21</v>
      </c>
      <c r="H10205" s="131"/>
      <c r="J10205" s="7">
        <v>3180088000</v>
      </c>
    </row>
    <row r="10206" spans="1:10" ht="60" customHeight="1" x14ac:dyDescent="0.25">
      <c r="G10206" s="131" t="s">
        <v>4797</v>
      </c>
      <c r="H10206" s="131"/>
    </row>
    <row r="10207" spans="1:10" ht="20.100000000000001" customHeight="1" x14ac:dyDescent="0.25">
      <c r="G10207" s="131" t="s">
        <v>2101</v>
      </c>
      <c r="H10207" s="131"/>
    </row>
    <row r="10208" spans="1:10" ht="20.100000000000001" customHeight="1" x14ac:dyDescent="0.25">
      <c r="A10208" s="6" t="s">
        <v>1316</v>
      </c>
      <c r="B10208" s="6" t="s">
        <v>7122</v>
      </c>
      <c r="J10208" s="8">
        <v>171897000</v>
      </c>
    </row>
    <row r="10209" spans="1:10" ht="20.100000000000001" customHeight="1" x14ac:dyDescent="0.25">
      <c r="A10209" s="5" t="s">
        <v>1316</v>
      </c>
      <c r="C10209" s="11" t="s">
        <v>9</v>
      </c>
      <c r="D10209" s="11" t="s">
        <v>20</v>
      </c>
      <c r="E10209" s="11" t="s">
        <v>5056</v>
      </c>
      <c r="F10209" s="11" t="s">
        <v>1881</v>
      </c>
      <c r="G10209" s="131" t="s">
        <v>23</v>
      </c>
      <c r="H10209" s="131"/>
      <c r="J10209" s="7">
        <v>171897000</v>
      </c>
    </row>
    <row r="10210" spans="1:10" ht="30" customHeight="1" x14ac:dyDescent="0.25">
      <c r="G10210" s="131" t="s">
        <v>4798</v>
      </c>
      <c r="H10210" s="131"/>
    </row>
    <row r="10211" spans="1:10" ht="20.100000000000001" customHeight="1" x14ac:dyDescent="0.25">
      <c r="G10211" s="131" t="s">
        <v>2102</v>
      </c>
      <c r="H10211" s="131"/>
    </row>
    <row r="10212" spans="1:10" ht="20.100000000000001" customHeight="1" x14ac:dyDescent="0.25">
      <c r="A10212" s="6" t="s">
        <v>1319</v>
      </c>
      <c r="B10212" s="6" t="s">
        <v>1320</v>
      </c>
      <c r="J10212" s="10">
        <v>3293540000</v>
      </c>
    </row>
    <row r="10213" spans="1:10" ht="20.100000000000001" customHeight="1" x14ac:dyDescent="0.25">
      <c r="A10213" s="6" t="s">
        <v>1322</v>
      </c>
      <c r="B10213" s="6" t="s">
        <v>7123</v>
      </c>
      <c r="J10213" s="9">
        <v>1746470000</v>
      </c>
    </row>
    <row r="10214" spans="1:10" ht="20.100000000000001" customHeight="1" x14ac:dyDescent="0.25">
      <c r="A10214" s="5" t="s">
        <v>1322</v>
      </c>
      <c r="C10214" s="11" t="s">
        <v>9</v>
      </c>
      <c r="D10214" s="11" t="s">
        <v>20</v>
      </c>
      <c r="E10214" s="11" t="s">
        <v>5056</v>
      </c>
      <c r="F10214" s="11" t="s">
        <v>1881</v>
      </c>
      <c r="G10214" s="131" t="s">
        <v>21</v>
      </c>
      <c r="H10214" s="131"/>
      <c r="J10214" s="7">
        <v>1746470000</v>
      </c>
    </row>
    <row r="10215" spans="1:10" ht="60" customHeight="1" x14ac:dyDescent="0.25">
      <c r="G10215" s="131" t="s">
        <v>4799</v>
      </c>
      <c r="H10215" s="131"/>
    </row>
    <row r="10216" spans="1:10" ht="20.100000000000001" customHeight="1" x14ac:dyDescent="0.25">
      <c r="G10216" s="131" t="s">
        <v>2101</v>
      </c>
      <c r="H10216" s="131"/>
    </row>
    <row r="10217" spans="1:10" ht="20.100000000000001" customHeight="1" x14ac:dyDescent="0.25">
      <c r="A10217" s="6" t="s">
        <v>1324</v>
      </c>
      <c r="B10217" s="6" t="s">
        <v>7124</v>
      </c>
      <c r="J10217" s="8">
        <v>515690000</v>
      </c>
    </row>
    <row r="10218" spans="1:10" ht="20.100000000000001" customHeight="1" x14ac:dyDescent="0.25">
      <c r="A10218" s="5" t="s">
        <v>1324</v>
      </c>
      <c r="C10218" s="11" t="s">
        <v>9</v>
      </c>
      <c r="D10218" s="11" t="s">
        <v>20</v>
      </c>
      <c r="E10218" s="11" t="s">
        <v>5056</v>
      </c>
      <c r="F10218" s="11" t="s">
        <v>1881</v>
      </c>
      <c r="G10218" s="131" t="s">
        <v>21</v>
      </c>
      <c r="H10218" s="131"/>
      <c r="J10218" s="7">
        <v>515690000</v>
      </c>
    </row>
    <row r="10219" spans="1:10" ht="45" customHeight="1" x14ac:dyDescent="0.25">
      <c r="G10219" s="131" t="s">
        <v>4800</v>
      </c>
      <c r="H10219" s="131"/>
    </row>
    <row r="10220" spans="1:10" ht="20.100000000000001" customHeight="1" x14ac:dyDescent="0.25">
      <c r="G10220" s="131" t="s">
        <v>2101</v>
      </c>
      <c r="H10220" s="131"/>
    </row>
    <row r="10221" spans="1:10" ht="20.100000000000001" customHeight="1" x14ac:dyDescent="0.25">
      <c r="A10221" s="6" t="s">
        <v>1326</v>
      </c>
      <c r="B10221" s="6" t="s">
        <v>7125</v>
      </c>
      <c r="J10221" s="8">
        <v>1031380000</v>
      </c>
    </row>
    <row r="10222" spans="1:10" ht="20.100000000000001" customHeight="1" x14ac:dyDescent="0.25">
      <c r="A10222" s="5" t="s">
        <v>1326</v>
      </c>
      <c r="C10222" s="11" t="s">
        <v>9</v>
      </c>
      <c r="D10222" s="11" t="s">
        <v>20</v>
      </c>
      <c r="E10222" s="11" t="s">
        <v>5056</v>
      </c>
      <c r="F10222" s="11" t="s">
        <v>1881</v>
      </c>
      <c r="G10222" s="131" t="s">
        <v>21</v>
      </c>
      <c r="H10222" s="131"/>
      <c r="J10222" s="7">
        <v>1031380000</v>
      </c>
    </row>
    <row r="10223" spans="1:10" ht="45" customHeight="1" x14ac:dyDescent="0.25">
      <c r="G10223" s="131" t="s">
        <v>4801</v>
      </c>
      <c r="H10223" s="131"/>
    </row>
    <row r="10224" spans="1:10" ht="20.100000000000001" customHeight="1" x14ac:dyDescent="0.25">
      <c r="G10224" s="131" t="s">
        <v>2101</v>
      </c>
      <c r="H10224" s="131"/>
    </row>
    <row r="10225" spans="1:10" ht="20.100000000000001" customHeight="1" x14ac:dyDescent="0.25">
      <c r="A10225" s="6" t="s">
        <v>1344</v>
      </c>
      <c r="B10225" s="6" t="s">
        <v>1345</v>
      </c>
      <c r="J10225" s="10">
        <v>1401413000</v>
      </c>
    </row>
    <row r="10226" spans="1:10" ht="20.100000000000001" customHeight="1" x14ac:dyDescent="0.25">
      <c r="A10226" s="6" t="s">
        <v>1231</v>
      </c>
      <c r="B10226" s="6" t="s">
        <v>3252</v>
      </c>
      <c r="J10226" s="9">
        <v>608109560</v>
      </c>
    </row>
    <row r="10227" spans="1:10" ht="20.100000000000001" customHeight="1" x14ac:dyDescent="0.25">
      <c r="A10227" s="5" t="s">
        <v>1349</v>
      </c>
      <c r="C10227" s="11" t="s">
        <v>9</v>
      </c>
      <c r="D10227" s="11" t="s">
        <v>11</v>
      </c>
      <c r="E10227" s="11" t="s">
        <v>5056</v>
      </c>
      <c r="F10227" s="11" t="s">
        <v>12</v>
      </c>
      <c r="G10227" s="131" t="s">
        <v>30</v>
      </c>
      <c r="H10227" s="131"/>
      <c r="J10227" s="7">
        <v>416957560</v>
      </c>
    </row>
    <row r="10228" spans="1:10" ht="20.100000000000001" customHeight="1" x14ac:dyDescent="0.25">
      <c r="A10228" s="5" t="s">
        <v>1358</v>
      </c>
      <c r="C10228" s="11" t="s">
        <v>9</v>
      </c>
      <c r="D10228" s="11" t="s">
        <v>11</v>
      </c>
      <c r="E10228" s="11" t="s">
        <v>5056</v>
      </c>
      <c r="F10228" s="11" t="s">
        <v>12</v>
      </c>
      <c r="G10228" s="131" t="s">
        <v>32</v>
      </c>
      <c r="H10228" s="131"/>
      <c r="J10228" s="7">
        <v>191152000</v>
      </c>
    </row>
    <row r="10229" spans="1:10" ht="45" customHeight="1" x14ac:dyDescent="0.25">
      <c r="G10229" s="131" t="s">
        <v>4647</v>
      </c>
      <c r="H10229" s="131"/>
    </row>
    <row r="10230" spans="1:10" ht="20.100000000000001" customHeight="1" x14ac:dyDescent="0.25">
      <c r="A10230" s="6" t="s">
        <v>1249</v>
      </c>
      <c r="B10230" s="6" t="s">
        <v>1373</v>
      </c>
      <c r="J10230" s="8">
        <v>9800415</v>
      </c>
    </row>
    <row r="10231" spans="1:10" ht="20.100000000000001" customHeight="1" x14ac:dyDescent="0.25">
      <c r="A10231" s="5" t="s">
        <v>1376</v>
      </c>
      <c r="C10231" s="11" t="s">
        <v>9</v>
      </c>
      <c r="D10231" s="11" t="s">
        <v>11</v>
      </c>
      <c r="E10231" s="11" t="s">
        <v>5056</v>
      </c>
      <c r="F10231" s="11" t="s">
        <v>12</v>
      </c>
      <c r="G10231" s="131" t="s">
        <v>3480</v>
      </c>
      <c r="H10231" s="131"/>
      <c r="J10231" s="7">
        <v>9800415</v>
      </c>
    </row>
    <row r="10232" spans="1:10" ht="20.100000000000001" customHeight="1" x14ac:dyDescent="0.25">
      <c r="A10232" s="6" t="s">
        <v>1416</v>
      </c>
      <c r="B10232" s="6" t="s">
        <v>1417</v>
      </c>
      <c r="J10232" s="8">
        <v>420888153</v>
      </c>
    </row>
    <row r="10233" spans="1:10" ht="20.100000000000001" customHeight="1" x14ac:dyDescent="0.25">
      <c r="A10233" s="5" t="s">
        <v>1419</v>
      </c>
      <c r="C10233" s="11" t="s">
        <v>9</v>
      </c>
      <c r="D10233" s="11" t="s">
        <v>11</v>
      </c>
      <c r="E10233" s="11" t="s">
        <v>5056</v>
      </c>
      <c r="F10233" s="11" t="s">
        <v>12</v>
      </c>
      <c r="G10233" s="131" t="s">
        <v>1420</v>
      </c>
      <c r="H10233" s="131"/>
      <c r="J10233" s="7">
        <v>10000000</v>
      </c>
    </row>
    <row r="10234" spans="1:10" ht="20.100000000000001" customHeight="1" x14ac:dyDescent="0.25">
      <c r="A10234" s="5" t="s">
        <v>1422</v>
      </c>
      <c r="C10234" s="11" t="s">
        <v>9</v>
      </c>
      <c r="D10234" s="11" t="s">
        <v>11</v>
      </c>
      <c r="E10234" s="11" t="s">
        <v>5056</v>
      </c>
      <c r="F10234" s="11" t="s">
        <v>12</v>
      </c>
      <c r="G10234" s="131" t="s">
        <v>1423</v>
      </c>
      <c r="H10234" s="131"/>
      <c r="J10234" s="7">
        <v>410888153</v>
      </c>
    </row>
    <row r="10235" spans="1:10" ht="20.100000000000001" customHeight="1" x14ac:dyDescent="0.25">
      <c r="A10235" s="6" t="s">
        <v>1429</v>
      </c>
      <c r="B10235" s="6" t="s">
        <v>1430</v>
      </c>
      <c r="J10235" s="8">
        <v>341627712</v>
      </c>
    </row>
    <row r="10236" spans="1:10" ht="20.100000000000001" customHeight="1" x14ac:dyDescent="0.25">
      <c r="A10236" s="5" t="s">
        <v>1432</v>
      </c>
      <c r="C10236" s="11" t="s">
        <v>9</v>
      </c>
      <c r="D10236" s="11" t="s">
        <v>11</v>
      </c>
      <c r="E10236" s="11" t="s">
        <v>5056</v>
      </c>
      <c r="F10236" s="11" t="s">
        <v>12</v>
      </c>
      <c r="G10236" s="131" t="s">
        <v>7130</v>
      </c>
      <c r="H10236" s="131"/>
      <c r="J10236" s="7">
        <v>341627712</v>
      </c>
    </row>
    <row r="10237" spans="1:10" ht="20.100000000000001" customHeight="1" x14ac:dyDescent="0.25">
      <c r="A10237" s="6" t="s">
        <v>1449</v>
      </c>
      <c r="B10237" s="6" t="s">
        <v>1450</v>
      </c>
      <c r="J10237" s="8">
        <v>7900000</v>
      </c>
    </row>
    <row r="10238" spans="1:10" ht="30" customHeight="1" x14ac:dyDescent="0.25">
      <c r="A10238" s="5" t="s">
        <v>1471</v>
      </c>
      <c r="C10238" s="11" t="s">
        <v>9</v>
      </c>
      <c r="D10238" s="11" t="s">
        <v>11</v>
      </c>
      <c r="E10238" s="11" t="s">
        <v>5056</v>
      </c>
      <c r="F10238" s="11" t="s">
        <v>12</v>
      </c>
      <c r="G10238" s="131" t="s">
        <v>7133</v>
      </c>
      <c r="H10238" s="131"/>
      <c r="J10238" s="7">
        <v>7900000</v>
      </c>
    </row>
    <row r="10239" spans="1:10" ht="20.100000000000001" customHeight="1" x14ac:dyDescent="0.25">
      <c r="A10239" s="6" t="s">
        <v>1476</v>
      </c>
      <c r="B10239" s="6" t="s">
        <v>1477</v>
      </c>
      <c r="J10239" s="8">
        <v>5516160</v>
      </c>
    </row>
    <row r="10240" spans="1:10" ht="20.100000000000001" customHeight="1" x14ac:dyDescent="0.25">
      <c r="A10240" s="5" t="s">
        <v>1488</v>
      </c>
      <c r="C10240" s="11" t="s">
        <v>9</v>
      </c>
      <c r="D10240" s="11" t="s">
        <v>41</v>
      </c>
      <c r="E10240" s="11" t="s">
        <v>5056</v>
      </c>
      <c r="F10240" s="11" t="s">
        <v>12</v>
      </c>
      <c r="G10240" s="131" t="s">
        <v>42</v>
      </c>
      <c r="H10240" s="131"/>
      <c r="J10240" s="7">
        <v>5516160</v>
      </c>
    </row>
    <row r="10241" spans="1:10" ht="30" customHeight="1" x14ac:dyDescent="0.25">
      <c r="G10241" s="131" t="s">
        <v>6126</v>
      </c>
      <c r="H10241" s="131"/>
    </row>
    <row r="10242" spans="1:10" ht="20.100000000000001" customHeight="1" x14ac:dyDescent="0.25">
      <c r="A10242" s="6" t="s">
        <v>1490</v>
      </c>
      <c r="B10242" s="6" t="s">
        <v>1491</v>
      </c>
      <c r="J10242" s="8">
        <v>7571000</v>
      </c>
    </row>
    <row r="10243" spans="1:10" ht="20.100000000000001" customHeight="1" x14ac:dyDescent="0.25">
      <c r="A10243" s="5" t="s">
        <v>1503</v>
      </c>
      <c r="C10243" s="11" t="s">
        <v>9</v>
      </c>
      <c r="D10243" s="11" t="s">
        <v>11</v>
      </c>
      <c r="E10243" s="11" t="s">
        <v>5056</v>
      </c>
      <c r="F10243" s="11" t="s">
        <v>12</v>
      </c>
      <c r="G10243" s="131" t="s">
        <v>44</v>
      </c>
      <c r="H10243" s="131"/>
      <c r="J10243" s="7">
        <v>7571000</v>
      </c>
    </row>
    <row r="10244" spans="1:10" ht="20.100000000000001" customHeight="1" x14ac:dyDescent="0.25">
      <c r="A10244" s="6" t="s">
        <v>1508</v>
      </c>
      <c r="B10244" s="6" t="s">
        <v>1509</v>
      </c>
      <c r="J10244" s="10">
        <v>281154000</v>
      </c>
    </row>
    <row r="10245" spans="1:10" ht="20.100000000000001" customHeight="1" x14ac:dyDescent="0.25">
      <c r="A10245" s="6" t="s">
        <v>1256</v>
      </c>
      <c r="B10245" s="6" t="s">
        <v>1511</v>
      </c>
      <c r="J10245" s="9">
        <v>237031605</v>
      </c>
    </row>
    <row r="10246" spans="1:10" ht="20.100000000000001" customHeight="1" x14ac:dyDescent="0.25">
      <c r="A10246" s="5" t="s">
        <v>1513</v>
      </c>
      <c r="C10246" s="11" t="s">
        <v>9</v>
      </c>
      <c r="D10246" s="11" t="s">
        <v>11</v>
      </c>
      <c r="E10246" s="11" t="s">
        <v>5056</v>
      </c>
      <c r="F10246" s="11" t="s">
        <v>12</v>
      </c>
      <c r="G10246" s="131" t="s">
        <v>45</v>
      </c>
      <c r="H10246" s="131"/>
      <c r="J10246" s="7">
        <v>237031605</v>
      </c>
    </row>
    <row r="10247" spans="1:10" ht="20.100000000000001" customHeight="1" x14ac:dyDescent="0.25">
      <c r="A10247" s="6" t="s">
        <v>1318</v>
      </c>
      <c r="B10247" s="6" t="s">
        <v>1553</v>
      </c>
      <c r="J10247" s="8">
        <v>44122395</v>
      </c>
    </row>
    <row r="10248" spans="1:10" ht="20.100000000000001" customHeight="1" x14ac:dyDescent="0.25">
      <c r="A10248" s="5" t="s">
        <v>1557</v>
      </c>
      <c r="C10248" s="11" t="s">
        <v>9</v>
      </c>
      <c r="D10248" s="11" t="s">
        <v>11</v>
      </c>
      <c r="E10248" s="11" t="s">
        <v>5056</v>
      </c>
      <c r="F10248" s="11" t="s">
        <v>12</v>
      </c>
      <c r="G10248" s="131" t="s">
        <v>51</v>
      </c>
      <c r="H10248" s="131"/>
      <c r="J10248" s="7">
        <v>44122395</v>
      </c>
    </row>
    <row r="10249" spans="1:10" ht="20.100000000000001" customHeight="1" x14ac:dyDescent="0.25">
      <c r="A10249" s="6" t="s">
        <v>1714</v>
      </c>
      <c r="B10249" s="6" t="s">
        <v>1715</v>
      </c>
      <c r="J10249" s="10">
        <v>6816000</v>
      </c>
    </row>
    <row r="10250" spans="1:10" ht="20.100000000000001" customHeight="1" x14ac:dyDescent="0.25">
      <c r="A10250" s="6" t="s">
        <v>1751</v>
      </c>
      <c r="B10250" s="6" t="s">
        <v>1752</v>
      </c>
      <c r="J10250" s="9">
        <v>6816000</v>
      </c>
    </row>
    <row r="10251" spans="1:10" ht="20.100000000000001" customHeight="1" x14ac:dyDescent="0.25">
      <c r="A10251" s="5" t="s">
        <v>1757</v>
      </c>
      <c r="C10251" s="11" t="s">
        <v>16</v>
      </c>
      <c r="D10251" s="11" t="s">
        <v>56</v>
      </c>
      <c r="E10251" s="11" t="s">
        <v>5056</v>
      </c>
      <c r="F10251" s="11" t="s">
        <v>12</v>
      </c>
      <c r="G10251" s="131" t="s">
        <v>57</v>
      </c>
      <c r="H10251" s="131"/>
      <c r="J10251" s="7">
        <v>6816000</v>
      </c>
    </row>
    <row r="10252" spans="1:10" ht="20.100000000000001" customHeight="1" x14ac:dyDescent="0.25">
      <c r="A10252" s="6" t="s">
        <v>1759</v>
      </c>
      <c r="B10252" s="6" t="s">
        <v>1760</v>
      </c>
      <c r="J10252" s="10">
        <v>586778000</v>
      </c>
    </row>
    <row r="10253" spans="1:10" ht="20.100000000000001" customHeight="1" x14ac:dyDescent="0.25">
      <c r="A10253" s="6" t="s">
        <v>1761</v>
      </c>
      <c r="B10253" s="6" t="s">
        <v>1762</v>
      </c>
      <c r="J10253" s="12">
        <v>286778000</v>
      </c>
    </row>
    <row r="10254" spans="1:10" ht="20.100000000000001" customHeight="1" x14ac:dyDescent="0.25">
      <c r="A10254" s="6" t="s">
        <v>1767</v>
      </c>
      <c r="B10254" s="6" t="s">
        <v>7149</v>
      </c>
      <c r="J10254" s="9">
        <v>286778000</v>
      </c>
    </row>
    <row r="10255" spans="1:10" ht="20.100000000000001" customHeight="1" x14ac:dyDescent="0.25">
      <c r="A10255" s="5" t="s">
        <v>1767</v>
      </c>
      <c r="C10255" s="11" t="s">
        <v>9</v>
      </c>
      <c r="D10255" s="11" t="s">
        <v>41</v>
      </c>
      <c r="E10255" s="11" t="s">
        <v>5056</v>
      </c>
      <c r="F10255" s="11" t="s">
        <v>1881</v>
      </c>
      <c r="G10255" s="131" t="s">
        <v>21</v>
      </c>
      <c r="H10255" s="131"/>
      <c r="J10255" s="7">
        <v>200829672</v>
      </c>
    </row>
    <row r="10256" spans="1:10" ht="60" customHeight="1" x14ac:dyDescent="0.25">
      <c r="G10256" s="131" t="s">
        <v>4802</v>
      </c>
      <c r="H10256" s="131"/>
    </row>
    <row r="10257" spans="1:10" ht="20.100000000000001" customHeight="1" x14ac:dyDescent="0.25">
      <c r="G10257" s="131" t="s">
        <v>2101</v>
      </c>
      <c r="H10257" s="131"/>
    </row>
    <row r="10258" spans="1:10" ht="20.100000000000001" customHeight="1" x14ac:dyDescent="0.25">
      <c r="A10258" s="5" t="s">
        <v>1767</v>
      </c>
      <c r="C10258" s="11" t="s">
        <v>9</v>
      </c>
      <c r="D10258" s="11" t="s">
        <v>41</v>
      </c>
      <c r="E10258" s="11" t="s">
        <v>5056</v>
      </c>
      <c r="F10258" s="11" t="s">
        <v>1278</v>
      </c>
      <c r="G10258" s="131" t="s">
        <v>21</v>
      </c>
      <c r="H10258" s="131"/>
      <c r="J10258" s="7">
        <v>85948328</v>
      </c>
    </row>
    <row r="10259" spans="1:10" ht="60" customHeight="1" x14ac:dyDescent="0.25">
      <c r="G10259" s="131" t="s">
        <v>4803</v>
      </c>
      <c r="H10259" s="131"/>
    </row>
    <row r="10260" spans="1:10" ht="20.100000000000001" customHeight="1" x14ac:dyDescent="0.25">
      <c r="G10260" s="131" t="s">
        <v>2101</v>
      </c>
      <c r="H10260" s="131"/>
    </row>
    <row r="10261" spans="1:10" ht="20.100000000000001" customHeight="1" x14ac:dyDescent="0.25">
      <c r="A10261" s="6" t="s">
        <v>1784</v>
      </c>
      <c r="B10261" s="6" t="s">
        <v>1785</v>
      </c>
      <c r="J10261" s="8">
        <v>250000000</v>
      </c>
    </row>
    <row r="10262" spans="1:10" ht="20.100000000000001" customHeight="1" x14ac:dyDescent="0.25">
      <c r="A10262" s="5" t="s">
        <v>1792</v>
      </c>
      <c r="C10262" s="11" t="s">
        <v>9</v>
      </c>
      <c r="D10262" s="11" t="s">
        <v>59</v>
      </c>
      <c r="E10262" s="11" t="s">
        <v>5056</v>
      </c>
      <c r="F10262" s="11" t="s">
        <v>12</v>
      </c>
      <c r="G10262" s="131" t="s">
        <v>7156</v>
      </c>
      <c r="H10262" s="131"/>
      <c r="J10262" s="7">
        <v>250000000</v>
      </c>
    </row>
    <row r="10263" spans="1:10" ht="30" customHeight="1" x14ac:dyDescent="0.25">
      <c r="G10263" s="131" t="s">
        <v>4505</v>
      </c>
      <c r="H10263" s="131"/>
    </row>
    <row r="10264" spans="1:10" ht="20.100000000000001" customHeight="1" x14ac:dyDescent="0.25">
      <c r="A10264" s="6" t="s">
        <v>1803</v>
      </c>
      <c r="B10264" s="6" t="s">
        <v>3416</v>
      </c>
      <c r="J10264" s="8">
        <v>50000000</v>
      </c>
    </row>
    <row r="10265" spans="1:10" ht="20.100000000000001" customHeight="1" x14ac:dyDescent="0.25">
      <c r="A10265" s="5" t="s">
        <v>1804</v>
      </c>
      <c r="C10265" s="11" t="s">
        <v>9</v>
      </c>
      <c r="D10265" s="11" t="s">
        <v>59</v>
      </c>
      <c r="E10265" s="11" t="s">
        <v>5056</v>
      </c>
      <c r="F10265" s="11" t="s">
        <v>12</v>
      </c>
      <c r="G10265" s="131" t="s">
        <v>62</v>
      </c>
      <c r="H10265" s="131"/>
      <c r="J10265" s="7">
        <v>50000000</v>
      </c>
    </row>
    <row r="10266" spans="1:10" ht="30" customHeight="1" x14ac:dyDescent="0.25">
      <c r="G10266" s="131" t="s">
        <v>6125</v>
      </c>
      <c r="H10266" s="131"/>
    </row>
    <row r="10268" spans="1:10" x14ac:dyDescent="0.25">
      <c r="A10268" s="13" t="s">
        <v>5062</v>
      </c>
    </row>
    <row r="10270" spans="1:10" x14ac:dyDescent="0.25">
      <c r="A10270" s="132" t="s">
        <v>2092</v>
      </c>
      <c r="B10270" s="132"/>
      <c r="C10270" s="132"/>
      <c r="D10270" s="132"/>
      <c r="E10270" s="132"/>
      <c r="F10270" s="132"/>
      <c r="G10270" s="132"/>
      <c r="H10270" s="132"/>
      <c r="I10270" s="132"/>
      <c r="J10270" s="132"/>
    </row>
    <row r="10272" spans="1:10" x14ac:dyDescent="0.25">
      <c r="D10272" s="6" t="s">
        <v>2140</v>
      </c>
      <c r="E10272" s="6" t="s">
        <v>2100</v>
      </c>
    </row>
    <row r="10273" spans="1:10" ht="15.75" thickBot="1" x14ac:dyDescent="0.3">
      <c r="F10273" s="6" t="s">
        <v>2103</v>
      </c>
      <c r="J10273" s="14">
        <v>31052312000</v>
      </c>
    </row>
    <row r="10274" spans="1:10" x14ac:dyDescent="0.25">
      <c r="D10274" s="5" t="s">
        <v>9</v>
      </c>
      <c r="E10274" s="5" t="s">
        <v>2139</v>
      </c>
      <c r="J10274" s="7">
        <v>30717312000</v>
      </c>
    </row>
    <row r="10275" spans="1:10" x14ac:dyDescent="0.25">
      <c r="D10275" s="5" t="s">
        <v>16</v>
      </c>
      <c r="E10275" s="5" t="s">
        <v>2145</v>
      </c>
      <c r="J10275" s="7">
        <v>335000000</v>
      </c>
    </row>
    <row r="10278" spans="1:10" x14ac:dyDescent="0.25">
      <c r="A10278" s="132" t="s">
        <v>2091</v>
      </c>
      <c r="B10278" s="132"/>
      <c r="C10278" s="132"/>
      <c r="D10278" s="132"/>
      <c r="E10278" s="132"/>
      <c r="F10278" s="132"/>
      <c r="G10278" s="132"/>
      <c r="H10278" s="132"/>
      <c r="I10278" s="132"/>
      <c r="J10278" s="132"/>
    </row>
    <row r="10279" spans="1:10" x14ac:dyDescent="0.25">
      <c r="A10279" s="86" t="s">
        <v>2097</v>
      </c>
      <c r="C10279" s="86" t="s">
        <v>2098</v>
      </c>
      <c r="D10279" s="86" t="s">
        <v>3</v>
      </c>
      <c r="E10279" s="86" t="s">
        <v>2099</v>
      </c>
      <c r="F10279" s="86" t="s">
        <v>1880</v>
      </c>
      <c r="G10279" s="6" t="s">
        <v>2100</v>
      </c>
      <c r="J10279" s="86" t="s">
        <v>8713</v>
      </c>
    </row>
    <row r="10281" spans="1:10" ht="15.75" thickBot="1" x14ac:dyDescent="0.3">
      <c r="G10281" s="13" t="s">
        <v>2103</v>
      </c>
      <c r="J10281" s="14">
        <v>31052312000</v>
      </c>
    </row>
    <row r="10282" spans="1:10" ht="20.100000000000001" customHeight="1" x14ac:dyDescent="0.25">
      <c r="A10282" s="6" t="s">
        <v>1344</v>
      </c>
      <c r="B10282" s="6" t="s">
        <v>1345</v>
      </c>
      <c r="J10282" s="10">
        <v>4354812000</v>
      </c>
    </row>
    <row r="10283" spans="1:10" ht="20.100000000000001" customHeight="1" x14ac:dyDescent="0.25">
      <c r="A10283" s="6" t="s">
        <v>1231</v>
      </c>
      <c r="B10283" s="6" t="s">
        <v>3252</v>
      </c>
      <c r="J10283" s="9">
        <v>40000000</v>
      </c>
    </row>
    <row r="10284" spans="1:10" ht="20.100000000000001" customHeight="1" x14ac:dyDescent="0.25">
      <c r="A10284" s="5" t="s">
        <v>1351</v>
      </c>
      <c r="C10284" s="11" t="s">
        <v>9</v>
      </c>
      <c r="D10284" s="11" t="s">
        <v>11</v>
      </c>
      <c r="E10284" s="11" t="s">
        <v>5056</v>
      </c>
      <c r="F10284" s="11" t="s">
        <v>12</v>
      </c>
      <c r="G10284" s="131" t="s">
        <v>31</v>
      </c>
      <c r="H10284" s="131"/>
      <c r="J10284" s="7">
        <v>40000000</v>
      </c>
    </row>
    <row r="10285" spans="1:10" ht="20.100000000000001" customHeight="1" x14ac:dyDescent="0.25">
      <c r="A10285" s="6" t="s">
        <v>1239</v>
      </c>
      <c r="B10285" s="6" t="s">
        <v>1360</v>
      </c>
      <c r="J10285" s="8">
        <v>20000000</v>
      </c>
    </row>
    <row r="10286" spans="1:10" ht="20.100000000000001" customHeight="1" x14ac:dyDescent="0.25">
      <c r="A10286" s="5" t="s">
        <v>1371</v>
      </c>
      <c r="C10286" s="11" t="s">
        <v>9</v>
      </c>
      <c r="D10286" s="11" t="s">
        <v>11</v>
      </c>
      <c r="E10286" s="11" t="s">
        <v>5056</v>
      </c>
      <c r="F10286" s="11" t="s">
        <v>12</v>
      </c>
      <c r="G10286" s="131" t="s">
        <v>7128</v>
      </c>
      <c r="H10286" s="131"/>
      <c r="J10286" s="7">
        <v>20000000</v>
      </c>
    </row>
    <row r="10287" spans="1:10" ht="30" customHeight="1" x14ac:dyDescent="0.25">
      <c r="G10287" s="131" t="s">
        <v>4648</v>
      </c>
      <c r="H10287" s="131"/>
    </row>
    <row r="10288" spans="1:10" ht="20.100000000000001" customHeight="1" x14ac:dyDescent="0.25">
      <c r="A10288" s="6" t="s">
        <v>1249</v>
      </c>
      <c r="B10288" s="6" t="s">
        <v>1373</v>
      </c>
      <c r="J10288" s="8">
        <v>406000000</v>
      </c>
    </row>
    <row r="10289" spans="1:10" ht="20.100000000000001" customHeight="1" x14ac:dyDescent="0.25">
      <c r="A10289" s="5" t="s">
        <v>1376</v>
      </c>
      <c r="C10289" s="11" t="s">
        <v>9</v>
      </c>
      <c r="D10289" s="11" t="s">
        <v>11</v>
      </c>
      <c r="E10289" s="11" t="s">
        <v>5056</v>
      </c>
      <c r="F10289" s="11" t="s">
        <v>12</v>
      </c>
      <c r="G10289" s="131" t="s">
        <v>3480</v>
      </c>
      <c r="H10289" s="131"/>
      <c r="J10289" s="7">
        <v>300000000</v>
      </c>
    </row>
    <row r="10290" spans="1:10" ht="20.100000000000001" customHeight="1" x14ac:dyDescent="0.25">
      <c r="A10290" s="5" t="s">
        <v>1380</v>
      </c>
      <c r="C10290" s="11" t="s">
        <v>9</v>
      </c>
      <c r="D10290" s="11" t="s">
        <v>11</v>
      </c>
      <c r="E10290" s="11" t="s">
        <v>5056</v>
      </c>
      <c r="F10290" s="11" t="s">
        <v>12</v>
      </c>
      <c r="G10290" s="131" t="s">
        <v>1381</v>
      </c>
      <c r="H10290" s="131"/>
      <c r="J10290" s="7">
        <v>100000000</v>
      </c>
    </row>
    <row r="10291" spans="1:10" ht="20.100000000000001" customHeight="1" x14ac:dyDescent="0.25">
      <c r="A10291" s="5" t="s">
        <v>1384</v>
      </c>
      <c r="C10291" s="11" t="s">
        <v>9</v>
      </c>
      <c r="D10291" s="11" t="s">
        <v>11</v>
      </c>
      <c r="E10291" s="11" t="s">
        <v>5056</v>
      </c>
      <c r="F10291" s="11" t="s">
        <v>12</v>
      </c>
      <c r="G10291" s="131" t="s">
        <v>35</v>
      </c>
      <c r="H10291" s="131"/>
      <c r="J10291" s="7">
        <v>5000000</v>
      </c>
    </row>
    <row r="10292" spans="1:10" ht="20.100000000000001" customHeight="1" x14ac:dyDescent="0.25">
      <c r="A10292" s="5" t="s">
        <v>1391</v>
      </c>
      <c r="C10292" s="11" t="s">
        <v>9</v>
      </c>
      <c r="D10292" s="11" t="s">
        <v>11</v>
      </c>
      <c r="E10292" s="11" t="s">
        <v>5056</v>
      </c>
      <c r="F10292" s="11" t="s">
        <v>12</v>
      </c>
      <c r="G10292" s="131" t="s">
        <v>7129</v>
      </c>
      <c r="H10292" s="131"/>
      <c r="J10292" s="7">
        <v>1000000</v>
      </c>
    </row>
    <row r="10293" spans="1:10" ht="20.100000000000001" customHeight="1" x14ac:dyDescent="0.25">
      <c r="A10293" s="6" t="s">
        <v>1393</v>
      </c>
      <c r="B10293" s="6" t="s">
        <v>1394</v>
      </c>
      <c r="J10293" s="8">
        <v>3170056000</v>
      </c>
    </row>
    <row r="10294" spans="1:10" ht="20.100000000000001" customHeight="1" x14ac:dyDescent="0.25">
      <c r="A10294" s="5" t="s">
        <v>1405</v>
      </c>
      <c r="C10294" s="11" t="s">
        <v>9</v>
      </c>
      <c r="D10294" s="11" t="s">
        <v>11</v>
      </c>
      <c r="E10294" s="11" t="s">
        <v>5056</v>
      </c>
      <c r="F10294" s="11" t="s">
        <v>12</v>
      </c>
      <c r="G10294" s="131" t="s">
        <v>1406</v>
      </c>
      <c r="H10294" s="131"/>
      <c r="J10294" s="7">
        <v>398000000</v>
      </c>
    </row>
    <row r="10295" spans="1:10" ht="90" customHeight="1" x14ac:dyDescent="0.25">
      <c r="G10295" s="131" t="s">
        <v>5063</v>
      </c>
      <c r="H10295" s="131"/>
    </row>
    <row r="10296" spans="1:10" ht="20.100000000000001" customHeight="1" x14ac:dyDescent="0.25">
      <c r="A10296" s="5" t="s">
        <v>1408</v>
      </c>
      <c r="C10296" s="11" t="s">
        <v>9</v>
      </c>
      <c r="D10296" s="11" t="s">
        <v>11</v>
      </c>
      <c r="E10296" s="11" t="s">
        <v>5056</v>
      </c>
      <c r="F10296" s="11" t="s">
        <v>12</v>
      </c>
      <c r="G10296" s="131" t="s">
        <v>1409</v>
      </c>
      <c r="H10296" s="131"/>
      <c r="J10296" s="7">
        <v>1872056000</v>
      </c>
    </row>
    <row r="10297" spans="1:10" ht="45" customHeight="1" x14ac:dyDescent="0.25">
      <c r="G10297" s="131" t="s">
        <v>6128</v>
      </c>
      <c r="H10297" s="131"/>
    </row>
    <row r="10298" spans="1:10" ht="20.100000000000001" customHeight="1" x14ac:dyDescent="0.25">
      <c r="A10298" s="5" t="s">
        <v>1413</v>
      </c>
      <c r="C10298" s="11" t="s">
        <v>9</v>
      </c>
      <c r="D10298" s="11" t="s">
        <v>11</v>
      </c>
      <c r="E10298" s="11" t="s">
        <v>5056</v>
      </c>
      <c r="F10298" s="11" t="s">
        <v>12</v>
      </c>
      <c r="G10298" s="131" t="s">
        <v>1414</v>
      </c>
      <c r="H10298" s="131"/>
      <c r="J10298" s="7">
        <v>900000000</v>
      </c>
    </row>
    <row r="10299" spans="1:10" ht="60" customHeight="1" x14ac:dyDescent="0.25">
      <c r="G10299" s="131" t="s">
        <v>6129</v>
      </c>
      <c r="H10299" s="131"/>
    </row>
    <row r="10300" spans="1:10" ht="20.100000000000001" customHeight="1" x14ac:dyDescent="0.25">
      <c r="A10300" s="6" t="s">
        <v>1429</v>
      </c>
      <c r="B10300" s="6" t="s">
        <v>1430</v>
      </c>
      <c r="J10300" s="8">
        <v>140000000</v>
      </c>
    </row>
    <row r="10301" spans="1:10" ht="20.100000000000001" customHeight="1" x14ac:dyDescent="0.25">
      <c r="A10301" s="5" t="s">
        <v>1432</v>
      </c>
      <c r="C10301" s="11" t="s">
        <v>9</v>
      </c>
      <c r="D10301" s="11" t="s">
        <v>11</v>
      </c>
      <c r="E10301" s="11" t="s">
        <v>5056</v>
      </c>
      <c r="F10301" s="11" t="s">
        <v>12</v>
      </c>
      <c r="G10301" s="131" t="s">
        <v>7130</v>
      </c>
      <c r="H10301" s="131"/>
      <c r="J10301" s="7">
        <v>140000000</v>
      </c>
    </row>
    <row r="10302" spans="1:10" ht="20.100000000000001" customHeight="1" x14ac:dyDescent="0.25">
      <c r="A10302" s="6" t="s">
        <v>1439</v>
      </c>
      <c r="B10302" s="6" t="s">
        <v>1440</v>
      </c>
      <c r="J10302" s="8">
        <v>285000000</v>
      </c>
    </row>
    <row r="10303" spans="1:10" ht="20.100000000000001" customHeight="1" x14ac:dyDescent="0.25">
      <c r="A10303" s="5" t="s">
        <v>1441</v>
      </c>
      <c r="C10303" s="11" t="s">
        <v>9</v>
      </c>
      <c r="D10303" s="11" t="s">
        <v>11</v>
      </c>
      <c r="E10303" s="11" t="s">
        <v>5056</v>
      </c>
      <c r="F10303" s="11" t="s">
        <v>12</v>
      </c>
      <c r="G10303" s="131" t="s">
        <v>1442</v>
      </c>
      <c r="H10303" s="131"/>
      <c r="J10303" s="7">
        <v>265000000</v>
      </c>
    </row>
    <row r="10304" spans="1:10" ht="45" customHeight="1" x14ac:dyDescent="0.25">
      <c r="G10304" s="131" t="s">
        <v>4649</v>
      </c>
      <c r="H10304" s="131"/>
    </row>
    <row r="10305" spans="1:10" ht="20.100000000000001" customHeight="1" x14ac:dyDescent="0.25">
      <c r="A10305" s="5" t="s">
        <v>1444</v>
      </c>
      <c r="C10305" s="11" t="s">
        <v>9</v>
      </c>
      <c r="D10305" s="11" t="s">
        <v>11</v>
      </c>
      <c r="E10305" s="11" t="s">
        <v>5056</v>
      </c>
      <c r="F10305" s="11" t="s">
        <v>12</v>
      </c>
      <c r="G10305" s="131" t="s">
        <v>3481</v>
      </c>
      <c r="H10305" s="131"/>
      <c r="J10305" s="7">
        <v>20000000</v>
      </c>
    </row>
    <row r="10306" spans="1:10" ht="30" customHeight="1" x14ac:dyDescent="0.25">
      <c r="G10306" s="131" t="s">
        <v>6130</v>
      </c>
      <c r="H10306" s="131"/>
    </row>
    <row r="10307" spans="1:10" ht="20.100000000000001" customHeight="1" x14ac:dyDescent="0.25">
      <c r="A10307" s="6" t="s">
        <v>1449</v>
      </c>
      <c r="B10307" s="6" t="s">
        <v>1450</v>
      </c>
      <c r="J10307" s="8">
        <v>193756000</v>
      </c>
    </row>
    <row r="10308" spans="1:10" ht="20.100000000000001" customHeight="1" x14ac:dyDescent="0.25">
      <c r="A10308" s="5" t="s">
        <v>1463</v>
      </c>
      <c r="C10308" s="11" t="s">
        <v>9</v>
      </c>
      <c r="D10308" s="11" t="s">
        <v>11</v>
      </c>
      <c r="E10308" s="11" t="s">
        <v>5056</v>
      </c>
      <c r="F10308" s="11" t="s">
        <v>12</v>
      </c>
      <c r="G10308" s="131" t="s">
        <v>1464</v>
      </c>
      <c r="H10308" s="131"/>
      <c r="J10308" s="7">
        <v>100000000</v>
      </c>
    </row>
    <row r="10309" spans="1:10" ht="30" customHeight="1" x14ac:dyDescent="0.25">
      <c r="A10309" s="5" t="s">
        <v>1471</v>
      </c>
      <c r="C10309" s="11" t="s">
        <v>9</v>
      </c>
      <c r="D10309" s="11" t="s">
        <v>11</v>
      </c>
      <c r="E10309" s="11" t="s">
        <v>5056</v>
      </c>
      <c r="F10309" s="11" t="s">
        <v>12</v>
      </c>
      <c r="G10309" s="131" t="s">
        <v>7133</v>
      </c>
      <c r="H10309" s="131"/>
      <c r="J10309" s="7">
        <v>68756000</v>
      </c>
    </row>
    <row r="10310" spans="1:10" ht="20.100000000000001" customHeight="1" x14ac:dyDescent="0.25">
      <c r="A10310" s="5" t="s">
        <v>1473</v>
      </c>
      <c r="C10310" s="11" t="s">
        <v>9</v>
      </c>
      <c r="D10310" s="11" t="s">
        <v>11</v>
      </c>
      <c r="E10310" s="11" t="s">
        <v>5056</v>
      </c>
      <c r="F10310" s="11" t="s">
        <v>12</v>
      </c>
      <c r="G10310" s="131" t="s">
        <v>1474</v>
      </c>
      <c r="H10310" s="131"/>
      <c r="J10310" s="7">
        <v>25000000</v>
      </c>
    </row>
    <row r="10311" spans="1:10" ht="20.100000000000001" customHeight="1" x14ac:dyDescent="0.25">
      <c r="A10311" s="6" t="s">
        <v>1476</v>
      </c>
      <c r="B10311" s="6" t="s">
        <v>1477</v>
      </c>
      <c r="J10311" s="8">
        <v>100000000</v>
      </c>
    </row>
    <row r="10312" spans="1:10" ht="20.100000000000001" customHeight="1" x14ac:dyDescent="0.25">
      <c r="A10312" s="5" t="s">
        <v>1488</v>
      </c>
      <c r="C10312" s="11" t="s">
        <v>9</v>
      </c>
      <c r="D10312" s="11" t="s">
        <v>41</v>
      </c>
      <c r="E10312" s="11" t="s">
        <v>5056</v>
      </c>
      <c r="F10312" s="11" t="s">
        <v>12</v>
      </c>
      <c r="G10312" s="131" t="s">
        <v>42</v>
      </c>
      <c r="H10312" s="131"/>
      <c r="J10312" s="7">
        <v>100000000</v>
      </c>
    </row>
    <row r="10313" spans="1:10" ht="15" customHeight="1" x14ac:dyDescent="0.25">
      <c r="G10313" s="131" t="s">
        <v>4243</v>
      </c>
      <c r="H10313" s="131"/>
    </row>
    <row r="10314" spans="1:10" ht="20.100000000000001" customHeight="1" x14ac:dyDescent="0.25">
      <c r="A10314" s="6" t="s">
        <v>1508</v>
      </c>
      <c r="B10314" s="6" t="s">
        <v>1509</v>
      </c>
      <c r="J10314" s="10">
        <v>350000000</v>
      </c>
    </row>
    <row r="10315" spans="1:10" ht="20.100000000000001" customHeight="1" x14ac:dyDescent="0.25">
      <c r="A10315" s="6" t="s">
        <v>1256</v>
      </c>
      <c r="B10315" s="6" t="s">
        <v>1511</v>
      </c>
      <c r="J10315" s="9">
        <v>110000000</v>
      </c>
    </row>
    <row r="10316" spans="1:10" ht="20.100000000000001" customHeight="1" x14ac:dyDescent="0.25">
      <c r="A10316" s="5" t="s">
        <v>1513</v>
      </c>
      <c r="C10316" s="11" t="s">
        <v>9</v>
      </c>
      <c r="D10316" s="11" t="s">
        <v>11</v>
      </c>
      <c r="E10316" s="11" t="s">
        <v>5056</v>
      </c>
      <c r="F10316" s="11" t="s">
        <v>12</v>
      </c>
      <c r="G10316" s="131" t="s">
        <v>45</v>
      </c>
      <c r="H10316" s="131"/>
      <c r="J10316" s="7">
        <v>100000000</v>
      </c>
    </row>
    <row r="10317" spans="1:10" ht="20.100000000000001" customHeight="1" x14ac:dyDescent="0.25">
      <c r="A10317" s="5" t="s">
        <v>1518</v>
      </c>
      <c r="C10317" s="11" t="s">
        <v>9</v>
      </c>
      <c r="D10317" s="11" t="s">
        <v>11</v>
      </c>
      <c r="E10317" s="11" t="s">
        <v>5056</v>
      </c>
      <c r="F10317" s="11" t="s">
        <v>12</v>
      </c>
      <c r="G10317" s="131" t="s">
        <v>7135</v>
      </c>
      <c r="H10317" s="131"/>
      <c r="J10317" s="7">
        <v>10000000</v>
      </c>
    </row>
    <row r="10318" spans="1:10" ht="20.100000000000001" customHeight="1" x14ac:dyDescent="0.25">
      <c r="A10318" s="6" t="s">
        <v>1292</v>
      </c>
      <c r="B10318" s="6" t="s">
        <v>1535</v>
      </c>
      <c r="J10318" s="8">
        <v>5000000</v>
      </c>
    </row>
    <row r="10319" spans="1:10" ht="30" customHeight="1" x14ac:dyDescent="0.25">
      <c r="A10319" s="5" t="s">
        <v>1544</v>
      </c>
      <c r="C10319" s="11" t="s">
        <v>9</v>
      </c>
      <c r="D10319" s="11" t="s">
        <v>11</v>
      </c>
      <c r="E10319" s="11" t="s">
        <v>5056</v>
      </c>
      <c r="F10319" s="11" t="s">
        <v>12</v>
      </c>
      <c r="G10319" s="131" t="s">
        <v>1545</v>
      </c>
      <c r="H10319" s="131"/>
      <c r="J10319" s="7">
        <v>5000000</v>
      </c>
    </row>
    <row r="10320" spans="1:10" ht="20.100000000000001" customHeight="1" x14ac:dyDescent="0.25">
      <c r="A10320" s="6" t="s">
        <v>1318</v>
      </c>
      <c r="B10320" s="6" t="s">
        <v>1553</v>
      </c>
      <c r="J10320" s="8">
        <v>105000000</v>
      </c>
    </row>
    <row r="10321" spans="1:10" ht="20.100000000000001" customHeight="1" x14ac:dyDescent="0.25">
      <c r="A10321" s="5" t="s">
        <v>1555</v>
      </c>
      <c r="C10321" s="11" t="s">
        <v>9</v>
      </c>
      <c r="D10321" s="11" t="s">
        <v>11</v>
      </c>
      <c r="E10321" s="11" t="s">
        <v>5056</v>
      </c>
      <c r="F10321" s="11" t="s">
        <v>12</v>
      </c>
      <c r="G10321" s="131" t="s">
        <v>50</v>
      </c>
      <c r="H10321" s="131"/>
      <c r="J10321" s="7">
        <v>5000000</v>
      </c>
    </row>
    <row r="10322" spans="1:10" ht="20.100000000000001" customHeight="1" x14ac:dyDescent="0.25">
      <c r="A10322" s="5" t="s">
        <v>1557</v>
      </c>
      <c r="C10322" s="11" t="s">
        <v>9</v>
      </c>
      <c r="D10322" s="11" t="s">
        <v>11</v>
      </c>
      <c r="E10322" s="11" t="s">
        <v>5056</v>
      </c>
      <c r="F10322" s="11" t="s">
        <v>12</v>
      </c>
      <c r="G10322" s="131" t="s">
        <v>51</v>
      </c>
      <c r="H10322" s="131"/>
      <c r="J10322" s="7">
        <v>100000000</v>
      </c>
    </row>
    <row r="10323" spans="1:10" ht="20.100000000000001" customHeight="1" x14ac:dyDescent="0.25">
      <c r="A10323" s="6" t="s">
        <v>1572</v>
      </c>
      <c r="B10323" s="6" t="s">
        <v>1573</v>
      </c>
      <c r="J10323" s="8">
        <v>130000000</v>
      </c>
    </row>
    <row r="10324" spans="1:10" ht="20.100000000000001" customHeight="1" x14ac:dyDescent="0.25">
      <c r="A10324" s="5" t="s">
        <v>1574</v>
      </c>
      <c r="C10324" s="11" t="s">
        <v>9</v>
      </c>
      <c r="D10324" s="11" t="s">
        <v>11</v>
      </c>
      <c r="E10324" s="11" t="s">
        <v>5056</v>
      </c>
      <c r="F10324" s="11" t="s">
        <v>12</v>
      </c>
      <c r="G10324" s="131" t="s">
        <v>1575</v>
      </c>
      <c r="H10324" s="131"/>
      <c r="J10324" s="7">
        <v>20000000</v>
      </c>
    </row>
    <row r="10325" spans="1:10" ht="20.100000000000001" customHeight="1" x14ac:dyDescent="0.25">
      <c r="A10325" s="5" t="s">
        <v>1580</v>
      </c>
      <c r="C10325" s="11" t="s">
        <v>9</v>
      </c>
      <c r="D10325" s="11" t="s">
        <v>11</v>
      </c>
      <c r="E10325" s="11" t="s">
        <v>5056</v>
      </c>
      <c r="F10325" s="11" t="s">
        <v>12</v>
      </c>
      <c r="G10325" s="131" t="s">
        <v>1581</v>
      </c>
      <c r="H10325" s="131"/>
      <c r="J10325" s="7">
        <v>20000000</v>
      </c>
    </row>
    <row r="10326" spans="1:10" ht="20.100000000000001" customHeight="1" x14ac:dyDescent="0.25">
      <c r="A10326" s="5" t="s">
        <v>1582</v>
      </c>
      <c r="C10326" s="11" t="s">
        <v>9</v>
      </c>
      <c r="D10326" s="11" t="s">
        <v>11</v>
      </c>
      <c r="E10326" s="11" t="s">
        <v>5056</v>
      </c>
      <c r="F10326" s="11" t="s">
        <v>12</v>
      </c>
      <c r="G10326" s="131" t="s">
        <v>52</v>
      </c>
      <c r="H10326" s="131"/>
      <c r="J10326" s="7">
        <v>50000000</v>
      </c>
    </row>
    <row r="10327" spans="1:10" ht="20.100000000000001" customHeight="1" x14ac:dyDescent="0.25">
      <c r="A10327" s="5" t="s">
        <v>1590</v>
      </c>
      <c r="C10327" s="11" t="s">
        <v>9</v>
      </c>
      <c r="D10327" s="11" t="s">
        <v>11</v>
      </c>
      <c r="E10327" s="11" t="s">
        <v>5056</v>
      </c>
      <c r="F10327" s="11" t="s">
        <v>12</v>
      </c>
      <c r="G10327" s="131" t="s">
        <v>1591</v>
      </c>
      <c r="H10327" s="131"/>
      <c r="J10327" s="7">
        <v>20000000</v>
      </c>
    </row>
    <row r="10328" spans="1:10" ht="20.100000000000001" customHeight="1" x14ac:dyDescent="0.25">
      <c r="A10328" s="5" t="s">
        <v>1593</v>
      </c>
      <c r="C10328" s="11" t="s">
        <v>9</v>
      </c>
      <c r="D10328" s="11" t="s">
        <v>11</v>
      </c>
      <c r="E10328" s="11" t="s">
        <v>5056</v>
      </c>
      <c r="F10328" s="11" t="s">
        <v>12</v>
      </c>
      <c r="G10328" s="131" t="s">
        <v>1594</v>
      </c>
      <c r="H10328" s="131"/>
      <c r="J10328" s="7">
        <v>20000000</v>
      </c>
    </row>
    <row r="10329" spans="1:10" ht="20.100000000000001" customHeight="1" x14ac:dyDescent="0.25">
      <c r="A10329" s="6" t="s">
        <v>1714</v>
      </c>
      <c r="B10329" s="6" t="s">
        <v>1715</v>
      </c>
      <c r="J10329" s="10">
        <v>335000000</v>
      </c>
    </row>
    <row r="10330" spans="1:10" ht="20.100000000000001" customHeight="1" x14ac:dyDescent="0.25">
      <c r="A10330" s="6" t="s">
        <v>1716</v>
      </c>
      <c r="B10330" s="6" t="s">
        <v>1717</v>
      </c>
      <c r="J10330" s="9">
        <v>295000000</v>
      </c>
    </row>
    <row r="10331" spans="1:10" ht="20.100000000000001" customHeight="1" x14ac:dyDescent="0.25">
      <c r="A10331" s="5" t="s">
        <v>1721</v>
      </c>
      <c r="C10331" s="11" t="s">
        <v>16</v>
      </c>
      <c r="D10331" s="11" t="s">
        <v>53</v>
      </c>
      <c r="E10331" s="11" t="s">
        <v>5056</v>
      </c>
      <c r="F10331" s="11" t="s">
        <v>12</v>
      </c>
      <c r="G10331" s="131" t="s">
        <v>1722</v>
      </c>
      <c r="H10331" s="131"/>
      <c r="J10331" s="7">
        <v>70000000</v>
      </c>
    </row>
    <row r="10332" spans="1:10" ht="20.100000000000001" customHeight="1" x14ac:dyDescent="0.25">
      <c r="A10332" s="5" t="s">
        <v>1723</v>
      </c>
      <c r="C10332" s="11" t="s">
        <v>16</v>
      </c>
      <c r="D10332" s="11" t="s">
        <v>53</v>
      </c>
      <c r="E10332" s="11" t="s">
        <v>5056</v>
      </c>
      <c r="F10332" s="11" t="s">
        <v>12</v>
      </c>
      <c r="G10332" s="131" t="s">
        <v>55</v>
      </c>
      <c r="H10332" s="131"/>
      <c r="J10332" s="7">
        <v>30000000</v>
      </c>
    </row>
    <row r="10333" spans="1:10" ht="20.100000000000001" customHeight="1" x14ac:dyDescent="0.25">
      <c r="A10333" s="5" t="s">
        <v>1724</v>
      </c>
      <c r="C10333" s="11" t="s">
        <v>16</v>
      </c>
      <c r="D10333" s="11" t="s">
        <v>53</v>
      </c>
      <c r="E10333" s="11" t="s">
        <v>5056</v>
      </c>
      <c r="F10333" s="11" t="s">
        <v>12</v>
      </c>
      <c r="G10333" s="131" t="s">
        <v>7146</v>
      </c>
      <c r="H10333" s="131"/>
      <c r="J10333" s="7">
        <v>70000000</v>
      </c>
    </row>
    <row r="10334" spans="1:10" ht="20.100000000000001" customHeight="1" x14ac:dyDescent="0.25">
      <c r="A10334" s="5" t="s">
        <v>1725</v>
      </c>
      <c r="C10334" s="11" t="s">
        <v>16</v>
      </c>
      <c r="D10334" s="11" t="s">
        <v>53</v>
      </c>
      <c r="E10334" s="11" t="s">
        <v>5056</v>
      </c>
      <c r="F10334" s="11" t="s">
        <v>12</v>
      </c>
      <c r="G10334" s="131" t="s">
        <v>1726</v>
      </c>
      <c r="H10334" s="131"/>
      <c r="J10334" s="7">
        <v>100000000</v>
      </c>
    </row>
    <row r="10335" spans="1:10" ht="20.100000000000001" customHeight="1" x14ac:dyDescent="0.25">
      <c r="A10335" s="5" t="s">
        <v>1727</v>
      </c>
      <c r="C10335" s="11" t="s">
        <v>16</v>
      </c>
      <c r="D10335" s="11" t="s">
        <v>53</v>
      </c>
      <c r="E10335" s="11" t="s">
        <v>5056</v>
      </c>
      <c r="F10335" s="11" t="s">
        <v>12</v>
      </c>
      <c r="G10335" s="131" t="s">
        <v>1728</v>
      </c>
      <c r="H10335" s="131"/>
      <c r="J10335" s="7">
        <v>25000000</v>
      </c>
    </row>
    <row r="10336" spans="1:10" ht="20.100000000000001" customHeight="1" x14ac:dyDescent="0.25">
      <c r="A10336" s="6" t="s">
        <v>1751</v>
      </c>
      <c r="B10336" s="6" t="s">
        <v>1752</v>
      </c>
      <c r="J10336" s="8">
        <v>40000000</v>
      </c>
    </row>
    <row r="10337" spans="1:10" ht="20.100000000000001" customHeight="1" x14ac:dyDescent="0.25">
      <c r="A10337" s="5" t="s">
        <v>1757</v>
      </c>
      <c r="C10337" s="11" t="s">
        <v>16</v>
      </c>
      <c r="D10337" s="11" t="s">
        <v>56</v>
      </c>
      <c r="E10337" s="11" t="s">
        <v>5056</v>
      </c>
      <c r="F10337" s="11" t="s">
        <v>12</v>
      </c>
      <c r="G10337" s="131" t="s">
        <v>57</v>
      </c>
      <c r="H10337" s="131"/>
      <c r="J10337" s="7">
        <v>40000000</v>
      </c>
    </row>
    <row r="10338" spans="1:10" ht="20.100000000000001" customHeight="1" x14ac:dyDescent="0.25">
      <c r="A10338" s="6" t="s">
        <v>1759</v>
      </c>
      <c r="B10338" s="6" t="s">
        <v>1760</v>
      </c>
      <c r="J10338" s="10">
        <v>26012500000</v>
      </c>
    </row>
    <row r="10339" spans="1:10" ht="20.100000000000001" customHeight="1" x14ac:dyDescent="0.25">
      <c r="A10339" s="6" t="s">
        <v>1761</v>
      </c>
      <c r="B10339" s="6" t="s">
        <v>1762</v>
      </c>
      <c r="J10339" s="12">
        <v>25941600000</v>
      </c>
    </row>
    <row r="10340" spans="1:10" ht="20.100000000000001" customHeight="1" x14ac:dyDescent="0.25">
      <c r="A10340" s="6" t="s">
        <v>1765</v>
      </c>
      <c r="B10340" s="6" t="s">
        <v>1766</v>
      </c>
      <c r="J10340" s="9">
        <v>3130200000</v>
      </c>
    </row>
    <row r="10341" spans="1:10" ht="30" customHeight="1" x14ac:dyDescent="0.25">
      <c r="A10341" s="5" t="s">
        <v>1765</v>
      </c>
      <c r="C10341" s="11" t="s">
        <v>9</v>
      </c>
      <c r="D10341" s="11" t="s">
        <v>41</v>
      </c>
      <c r="E10341" s="11" t="s">
        <v>5064</v>
      </c>
      <c r="F10341" s="11" t="s">
        <v>1459</v>
      </c>
      <c r="G10341" s="131" t="s">
        <v>894</v>
      </c>
      <c r="H10341" s="131"/>
      <c r="J10341" s="7">
        <v>3130200000</v>
      </c>
    </row>
    <row r="10342" spans="1:10" ht="75" customHeight="1" x14ac:dyDescent="0.25">
      <c r="G10342" s="131" t="s">
        <v>5065</v>
      </c>
      <c r="H10342" s="131"/>
    </row>
    <row r="10343" spans="1:10" ht="20.100000000000001" customHeight="1" x14ac:dyDescent="0.25">
      <c r="G10343" s="131" t="s">
        <v>5066</v>
      </c>
      <c r="H10343" s="131"/>
    </row>
    <row r="10344" spans="1:10" ht="20.100000000000001" customHeight="1" x14ac:dyDescent="0.25">
      <c r="A10344" s="6" t="s">
        <v>1767</v>
      </c>
      <c r="B10344" s="6" t="s">
        <v>7149</v>
      </c>
      <c r="J10344" s="8">
        <v>22011400000</v>
      </c>
    </row>
    <row r="10345" spans="1:10" ht="30" customHeight="1" x14ac:dyDescent="0.25">
      <c r="A10345" s="5" t="s">
        <v>1767</v>
      </c>
      <c r="C10345" s="11" t="s">
        <v>9</v>
      </c>
      <c r="D10345" s="11" t="s">
        <v>41</v>
      </c>
      <c r="E10345" s="11" t="s">
        <v>7302</v>
      </c>
      <c r="F10345" s="11" t="s">
        <v>1499</v>
      </c>
      <c r="G10345" s="131" t="s">
        <v>896</v>
      </c>
      <c r="H10345" s="131"/>
      <c r="J10345" s="7">
        <v>100000000</v>
      </c>
    </row>
    <row r="10346" spans="1:10" ht="75" customHeight="1" x14ac:dyDescent="0.25">
      <c r="G10346" s="131" t="s">
        <v>7303</v>
      </c>
      <c r="H10346" s="131"/>
    </row>
    <row r="10347" spans="1:10" ht="20.100000000000001" customHeight="1" x14ac:dyDescent="0.25">
      <c r="G10347" s="131" t="s">
        <v>5681</v>
      </c>
      <c r="H10347" s="131"/>
    </row>
    <row r="10348" spans="1:10" ht="30" customHeight="1" x14ac:dyDescent="0.25">
      <c r="A10348" s="5" t="s">
        <v>1767</v>
      </c>
      <c r="C10348" s="11" t="s">
        <v>9</v>
      </c>
      <c r="D10348" s="11" t="s">
        <v>41</v>
      </c>
      <c r="E10348" s="11" t="s">
        <v>4972</v>
      </c>
      <c r="F10348" s="11" t="s">
        <v>1516</v>
      </c>
      <c r="G10348" s="131" t="s">
        <v>735</v>
      </c>
      <c r="H10348" s="131"/>
      <c r="J10348" s="7">
        <v>3130200000</v>
      </c>
    </row>
    <row r="10349" spans="1:10" ht="60" customHeight="1" x14ac:dyDescent="0.25">
      <c r="G10349" s="131" t="s">
        <v>4651</v>
      </c>
      <c r="H10349" s="131"/>
    </row>
    <row r="10350" spans="1:10" ht="20.100000000000001" customHeight="1" x14ac:dyDescent="0.25">
      <c r="G10350" s="131" t="s">
        <v>5601</v>
      </c>
      <c r="H10350" s="131"/>
    </row>
    <row r="10351" spans="1:10" ht="20.100000000000001" customHeight="1" x14ac:dyDescent="0.25">
      <c r="A10351" s="5" t="s">
        <v>1767</v>
      </c>
      <c r="C10351" s="11" t="s">
        <v>9</v>
      </c>
      <c r="D10351" s="11" t="s">
        <v>41</v>
      </c>
      <c r="E10351" s="11" t="s">
        <v>5064</v>
      </c>
      <c r="F10351" s="11" t="s">
        <v>1571</v>
      </c>
      <c r="G10351" s="131" t="s">
        <v>898</v>
      </c>
      <c r="H10351" s="131"/>
      <c r="J10351" s="7">
        <v>18781200000</v>
      </c>
    </row>
    <row r="10352" spans="1:10" ht="75" customHeight="1" x14ac:dyDescent="0.25">
      <c r="G10352" s="131" t="s">
        <v>5067</v>
      </c>
      <c r="H10352" s="131"/>
    </row>
    <row r="10353" spans="1:10" ht="20.100000000000001" customHeight="1" x14ac:dyDescent="0.25">
      <c r="G10353" s="131" t="s">
        <v>2101</v>
      </c>
      <c r="H10353" s="131"/>
    </row>
    <row r="10354" spans="1:10" ht="20.100000000000001" customHeight="1" x14ac:dyDescent="0.25">
      <c r="A10354" s="6" t="s">
        <v>1768</v>
      </c>
      <c r="B10354" s="6" t="s">
        <v>7150</v>
      </c>
      <c r="J10354" s="8">
        <v>800000000</v>
      </c>
    </row>
    <row r="10355" spans="1:10" ht="20.100000000000001" customHeight="1" x14ac:dyDescent="0.25">
      <c r="A10355" s="5" t="s">
        <v>1768</v>
      </c>
      <c r="C10355" s="11" t="s">
        <v>9</v>
      </c>
      <c r="D10355" s="11" t="s">
        <v>41</v>
      </c>
      <c r="E10355" s="11" t="s">
        <v>5056</v>
      </c>
      <c r="F10355" s="11" t="s">
        <v>1916</v>
      </c>
      <c r="G10355" s="131" t="s">
        <v>899</v>
      </c>
      <c r="H10355" s="131"/>
      <c r="J10355" s="7">
        <v>100000000</v>
      </c>
    </row>
    <row r="10356" spans="1:10" ht="75" customHeight="1" x14ac:dyDescent="0.25">
      <c r="G10356" s="131" t="s">
        <v>7304</v>
      </c>
      <c r="H10356" s="131"/>
    </row>
    <row r="10357" spans="1:10" ht="20.100000000000001" customHeight="1" x14ac:dyDescent="0.25">
      <c r="G10357" s="131" t="s">
        <v>5068</v>
      </c>
      <c r="H10357" s="131"/>
    </row>
    <row r="10358" spans="1:10" ht="20.100000000000001" customHeight="1" x14ac:dyDescent="0.25">
      <c r="A10358" s="5" t="s">
        <v>1768</v>
      </c>
      <c r="C10358" s="11" t="s">
        <v>9</v>
      </c>
      <c r="D10358" s="11" t="s">
        <v>41</v>
      </c>
      <c r="E10358" s="11" t="s">
        <v>5056</v>
      </c>
      <c r="F10358" s="11" t="s">
        <v>1917</v>
      </c>
      <c r="G10358" s="131" t="s">
        <v>149</v>
      </c>
      <c r="H10358" s="131"/>
      <c r="J10358" s="7">
        <v>100000000</v>
      </c>
    </row>
    <row r="10359" spans="1:10" ht="75" customHeight="1" x14ac:dyDescent="0.25">
      <c r="G10359" s="131" t="s">
        <v>7305</v>
      </c>
      <c r="H10359" s="131"/>
    </row>
    <row r="10360" spans="1:10" ht="20.100000000000001" customHeight="1" x14ac:dyDescent="0.25">
      <c r="G10360" s="131" t="s">
        <v>5493</v>
      </c>
      <c r="H10360" s="131"/>
    </row>
    <row r="10361" spans="1:10" ht="20.100000000000001" customHeight="1" x14ac:dyDescent="0.25">
      <c r="A10361" s="5" t="s">
        <v>1768</v>
      </c>
      <c r="C10361" s="11" t="s">
        <v>9</v>
      </c>
      <c r="D10361" s="11" t="s">
        <v>41</v>
      </c>
      <c r="E10361" s="11" t="s">
        <v>5056</v>
      </c>
      <c r="F10361" s="11" t="s">
        <v>1918</v>
      </c>
      <c r="G10361" s="131" t="s">
        <v>646</v>
      </c>
      <c r="H10361" s="131"/>
      <c r="J10361" s="7">
        <v>100000000</v>
      </c>
    </row>
    <row r="10362" spans="1:10" ht="75" customHeight="1" x14ac:dyDescent="0.25">
      <c r="G10362" s="131" t="s">
        <v>7305</v>
      </c>
      <c r="H10362" s="131"/>
    </row>
    <row r="10363" spans="1:10" ht="20.100000000000001" customHeight="1" x14ac:dyDescent="0.25">
      <c r="G10363" s="131" t="s">
        <v>5505</v>
      </c>
      <c r="H10363" s="131"/>
    </row>
    <row r="10364" spans="1:10" ht="20.100000000000001" customHeight="1" x14ac:dyDescent="0.25">
      <c r="A10364" s="5" t="s">
        <v>1768</v>
      </c>
      <c r="C10364" s="11" t="s">
        <v>9</v>
      </c>
      <c r="D10364" s="11" t="s">
        <v>41</v>
      </c>
      <c r="E10364" s="11" t="s">
        <v>5056</v>
      </c>
      <c r="F10364" s="11" t="s">
        <v>1919</v>
      </c>
      <c r="G10364" s="131" t="s">
        <v>665</v>
      </c>
      <c r="H10364" s="131"/>
      <c r="J10364" s="7">
        <v>100000000</v>
      </c>
    </row>
    <row r="10365" spans="1:10" ht="75" customHeight="1" x14ac:dyDescent="0.25">
      <c r="G10365" s="131" t="s">
        <v>7305</v>
      </c>
      <c r="H10365" s="131"/>
    </row>
    <row r="10366" spans="1:10" ht="20.100000000000001" customHeight="1" x14ac:dyDescent="0.25">
      <c r="G10366" s="131" t="s">
        <v>5513</v>
      </c>
      <c r="H10366" s="131"/>
    </row>
    <row r="10367" spans="1:10" ht="20.100000000000001" customHeight="1" x14ac:dyDescent="0.25">
      <c r="A10367" s="5" t="s">
        <v>1768</v>
      </c>
      <c r="C10367" s="11" t="s">
        <v>9</v>
      </c>
      <c r="D10367" s="11" t="s">
        <v>41</v>
      </c>
      <c r="E10367" s="11" t="s">
        <v>5056</v>
      </c>
      <c r="F10367" s="11" t="s">
        <v>1920</v>
      </c>
      <c r="G10367" s="131" t="s">
        <v>373</v>
      </c>
      <c r="H10367" s="131"/>
      <c r="J10367" s="7">
        <v>100000000</v>
      </c>
    </row>
    <row r="10368" spans="1:10" ht="75" customHeight="1" x14ac:dyDescent="0.25">
      <c r="G10368" s="131" t="s">
        <v>7305</v>
      </c>
      <c r="H10368" s="131"/>
    </row>
    <row r="10369" spans="1:10" ht="20.100000000000001" customHeight="1" x14ac:dyDescent="0.25">
      <c r="G10369" s="131" t="s">
        <v>5400</v>
      </c>
      <c r="H10369" s="131"/>
    </row>
    <row r="10370" spans="1:10" ht="20.100000000000001" customHeight="1" x14ac:dyDescent="0.25">
      <c r="A10370" s="5" t="s">
        <v>1768</v>
      </c>
      <c r="C10370" s="11" t="s">
        <v>9</v>
      </c>
      <c r="D10370" s="11" t="s">
        <v>41</v>
      </c>
      <c r="E10370" s="11" t="s">
        <v>5056</v>
      </c>
      <c r="F10370" s="11" t="s">
        <v>1921</v>
      </c>
      <c r="G10370" s="131" t="s">
        <v>686</v>
      </c>
      <c r="H10370" s="131"/>
      <c r="J10370" s="7">
        <v>100000000</v>
      </c>
    </row>
    <row r="10371" spans="1:10" ht="75" customHeight="1" x14ac:dyDescent="0.25">
      <c r="G10371" s="131" t="s">
        <v>7305</v>
      </c>
      <c r="H10371" s="131"/>
    </row>
    <row r="10372" spans="1:10" ht="20.100000000000001" customHeight="1" x14ac:dyDescent="0.25">
      <c r="G10372" s="131" t="s">
        <v>5247</v>
      </c>
      <c r="H10372" s="131"/>
    </row>
    <row r="10373" spans="1:10" ht="20.100000000000001" customHeight="1" x14ac:dyDescent="0.25">
      <c r="A10373" s="5" t="s">
        <v>1768</v>
      </c>
      <c r="C10373" s="11" t="s">
        <v>9</v>
      </c>
      <c r="D10373" s="11" t="s">
        <v>41</v>
      </c>
      <c r="E10373" s="11" t="s">
        <v>5056</v>
      </c>
      <c r="F10373" s="11" t="s">
        <v>1922</v>
      </c>
      <c r="G10373" s="131" t="s">
        <v>127</v>
      </c>
      <c r="H10373" s="131"/>
      <c r="J10373" s="7">
        <v>100000000</v>
      </c>
    </row>
    <row r="10374" spans="1:10" ht="75" customHeight="1" x14ac:dyDescent="0.25">
      <c r="G10374" s="131" t="s">
        <v>7305</v>
      </c>
      <c r="H10374" s="131"/>
    </row>
    <row r="10375" spans="1:10" ht="20.100000000000001" customHeight="1" x14ac:dyDescent="0.25">
      <c r="G10375" s="131" t="s">
        <v>5287</v>
      </c>
      <c r="H10375" s="131"/>
    </row>
    <row r="10376" spans="1:10" ht="20.100000000000001" customHeight="1" x14ac:dyDescent="0.25">
      <c r="A10376" s="5" t="s">
        <v>1768</v>
      </c>
      <c r="C10376" s="11" t="s">
        <v>9</v>
      </c>
      <c r="D10376" s="11" t="s">
        <v>41</v>
      </c>
      <c r="E10376" s="11" t="s">
        <v>5056</v>
      </c>
      <c r="F10376" s="11" t="s">
        <v>1925</v>
      </c>
      <c r="G10376" s="131" t="s">
        <v>612</v>
      </c>
      <c r="H10376" s="131"/>
      <c r="J10376" s="7">
        <v>100000000</v>
      </c>
    </row>
    <row r="10377" spans="1:10" ht="75" customHeight="1" x14ac:dyDescent="0.25">
      <c r="G10377" s="131" t="s">
        <v>7305</v>
      </c>
      <c r="H10377" s="131"/>
    </row>
    <row r="10378" spans="1:10" ht="20.100000000000001" customHeight="1" x14ac:dyDescent="0.25">
      <c r="G10378" s="131" t="s">
        <v>5491</v>
      </c>
      <c r="H10378" s="131"/>
    </row>
    <row r="10379" spans="1:10" ht="20.100000000000001" customHeight="1" x14ac:dyDescent="0.25">
      <c r="A10379" s="6" t="s">
        <v>1778</v>
      </c>
      <c r="B10379" s="6" t="s">
        <v>1779</v>
      </c>
      <c r="J10379" s="8">
        <v>62700000</v>
      </c>
    </row>
    <row r="10380" spans="1:10" ht="20.100000000000001" customHeight="1" x14ac:dyDescent="0.25">
      <c r="A10380" s="5" t="s">
        <v>1780</v>
      </c>
      <c r="C10380" s="11" t="s">
        <v>9</v>
      </c>
      <c r="D10380" s="11" t="s">
        <v>59</v>
      </c>
      <c r="E10380" s="11" t="s">
        <v>5056</v>
      </c>
      <c r="F10380" s="11" t="s">
        <v>12</v>
      </c>
      <c r="G10380" s="131" t="s">
        <v>77</v>
      </c>
      <c r="H10380" s="131"/>
      <c r="J10380" s="7">
        <v>62700000</v>
      </c>
    </row>
    <row r="10381" spans="1:10" ht="20.100000000000001" customHeight="1" x14ac:dyDescent="0.25">
      <c r="A10381" s="6" t="s">
        <v>1806</v>
      </c>
      <c r="B10381" s="6" t="s">
        <v>1807</v>
      </c>
      <c r="J10381" s="10">
        <v>8200000</v>
      </c>
    </row>
    <row r="10382" spans="1:10" ht="20.100000000000001" customHeight="1" x14ac:dyDescent="0.25">
      <c r="A10382" s="6" t="s">
        <v>1808</v>
      </c>
      <c r="B10382" s="6" t="s">
        <v>1809</v>
      </c>
      <c r="J10382" s="9">
        <v>8200000</v>
      </c>
    </row>
    <row r="10383" spans="1:10" ht="20.100000000000001" customHeight="1" x14ac:dyDescent="0.25">
      <c r="A10383" s="5" t="s">
        <v>1808</v>
      </c>
      <c r="C10383" s="11" t="s">
        <v>9</v>
      </c>
      <c r="D10383" s="11" t="s">
        <v>4821</v>
      </c>
      <c r="E10383" s="11" t="s">
        <v>5056</v>
      </c>
      <c r="F10383" s="11" t="s">
        <v>1421</v>
      </c>
      <c r="G10383" s="131" t="s">
        <v>901</v>
      </c>
      <c r="H10383" s="131"/>
      <c r="J10383" s="7">
        <v>8200000</v>
      </c>
    </row>
    <row r="10384" spans="1:10" ht="60" customHeight="1" x14ac:dyDescent="0.25">
      <c r="G10384" s="131" t="s">
        <v>5069</v>
      </c>
      <c r="H10384" s="131"/>
    </row>
    <row r="10385" spans="1:10" ht="20.100000000000001" customHeight="1" x14ac:dyDescent="0.25">
      <c r="G10385" s="131" t="s">
        <v>5070</v>
      </c>
      <c r="H10385" s="131"/>
    </row>
    <row r="10388" spans="1:10" x14ac:dyDescent="0.25">
      <c r="A10388" s="117" t="s">
        <v>5071</v>
      </c>
      <c r="B10388" s="88"/>
      <c r="C10388" s="88"/>
      <c r="D10388" s="88"/>
      <c r="E10388" s="88"/>
      <c r="F10388" s="88"/>
      <c r="G10388" s="88"/>
      <c r="H10388" s="88"/>
    </row>
    <row r="10390" spans="1:10" x14ac:dyDescent="0.25">
      <c r="A10390" s="132" t="s">
        <v>2092</v>
      </c>
      <c r="B10390" s="132"/>
      <c r="C10390" s="132"/>
      <c r="D10390" s="132"/>
      <c r="E10390" s="132"/>
      <c r="F10390" s="132"/>
      <c r="G10390" s="132"/>
      <c r="H10390" s="132"/>
      <c r="I10390" s="132"/>
      <c r="J10390" s="132"/>
    </row>
    <row r="10392" spans="1:10" x14ac:dyDescent="0.25">
      <c r="D10392" s="6" t="s">
        <v>2140</v>
      </c>
      <c r="E10392" s="6" t="s">
        <v>2100</v>
      </c>
    </row>
    <row r="10393" spans="1:10" ht="15.75" thickBot="1" x14ac:dyDescent="0.3">
      <c r="F10393" s="6" t="s">
        <v>2103</v>
      </c>
      <c r="J10393" s="14">
        <v>236852176000</v>
      </c>
    </row>
    <row r="10394" spans="1:10" x14ac:dyDescent="0.25">
      <c r="D10394" s="5" t="s">
        <v>9</v>
      </c>
      <c r="E10394" s="5" t="s">
        <v>2139</v>
      </c>
      <c r="J10394" s="7">
        <v>235839176000</v>
      </c>
    </row>
    <row r="10395" spans="1:10" x14ac:dyDescent="0.25">
      <c r="D10395" s="5" t="s">
        <v>16</v>
      </c>
      <c r="E10395" s="5" t="s">
        <v>2145</v>
      </c>
      <c r="J10395" s="7">
        <v>1013000000</v>
      </c>
    </row>
    <row r="10398" spans="1:10" x14ac:dyDescent="0.25">
      <c r="A10398" s="132" t="s">
        <v>2091</v>
      </c>
      <c r="B10398" s="132"/>
      <c r="C10398" s="132"/>
      <c r="D10398" s="132"/>
      <c r="E10398" s="132"/>
      <c r="F10398" s="132"/>
      <c r="G10398" s="132"/>
      <c r="H10398" s="132"/>
      <c r="I10398" s="132"/>
      <c r="J10398" s="132"/>
    </row>
    <row r="10399" spans="1:10" x14ac:dyDescent="0.25">
      <c r="A10399" s="86" t="s">
        <v>2097</v>
      </c>
      <c r="C10399" s="86" t="s">
        <v>2098</v>
      </c>
      <c r="D10399" s="86" t="s">
        <v>3</v>
      </c>
      <c r="E10399" s="86" t="s">
        <v>2099</v>
      </c>
      <c r="F10399" s="86" t="s">
        <v>1880</v>
      </c>
      <c r="G10399" s="6" t="s">
        <v>2100</v>
      </c>
      <c r="J10399" s="86" t="s">
        <v>8713</v>
      </c>
    </row>
    <row r="10401" spans="1:10" ht="15.75" thickBot="1" x14ac:dyDescent="0.3">
      <c r="G10401" s="13" t="s">
        <v>2103</v>
      </c>
      <c r="J10401" s="14">
        <v>236852176000</v>
      </c>
    </row>
    <row r="10402" spans="1:10" ht="20.100000000000001" customHeight="1" x14ac:dyDescent="0.25">
      <c r="A10402" s="6" t="s">
        <v>1759</v>
      </c>
      <c r="B10402" s="6" t="s">
        <v>1760</v>
      </c>
      <c r="J10402" s="10">
        <v>235839176000</v>
      </c>
    </row>
    <row r="10403" spans="1:10" ht="20.100000000000001" customHeight="1" x14ac:dyDescent="0.25">
      <c r="A10403" s="6" t="s">
        <v>1761</v>
      </c>
      <c r="B10403" s="6" t="s">
        <v>1762</v>
      </c>
      <c r="J10403" s="12">
        <v>232885480000</v>
      </c>
    </row>
    <row r="10404" spans="1:10" ht="20.100000000000001" customHeight="1" x14ac:dyDescent="0.25">
      <c r="A10404" s="6" t="s">
        <v>1765</v>
      </c>
      <c r="B10404" s="6" t="s">
        <v>1766</v>
      </c>
      <c r="J10404" s="9">
        <v>41993100000</v>
      </c>
    </row>
    <row r="10405" spans="1:10" ht="30" customHeight="1" x14ac:dyDescent="0.25">
      <c r="A10405" s="5" t="s">
        <v>1765</v>
      </c>
      <c r="C10405" s="11" t="s">
        <v>9</v>
      </c>
      <c r="D10405" s="11" t="s">
        <v>41</v>
      </c>
      <c r="E10405" s="11" t="s">
        <v>5064</v>
      </c>
      <c r="F10405" s="11" t="s">
        <v>1897</v>
      </c>
      <c r="G10405" s="131" t="s">
        <v>894</v>
      </c>
      <c r="H10405" s="131"/>
      <c r="J10405" s="7">
        <v>7271000000</v>
      </c>
    </row>
    <row r="10406" spans="1:10" ht="30" customHeight="1" x14ac:dyDescent="0.25">
      <c r="G10406" s="131" t="s">
        <v>4404</v>
      </c>
      <c r="H10406" s="131"/>
    </row>
    <row r="10407" spans="1:10" ht="20.100000000000001" customHeight="1" x14ac:dyDescent="0.25">
      <c r="G10407" s="131" t="s">
        <v>5066</v>
      </c>
      <c r="H10407" s="131"/>
    </row>
    <row r="10408" spans="1:10" ht="30" customHeight="1" x14ac:dyDescent="0.25">
      <c r="A10408" s="5" t="s">
        <v>1765</v>
      </c>
      <c r="C10408" s="11" t="s">
        <v>9</v>
      </c>
      <c r="D10408" s="11" t="s">
        <v>41</v>
      </c>
      <c r="E10408" s="11" t="s">
        <v>5064</v>
      </c>
      <c r="F10408" s="11" t="s">
        <v>1898</v>
      </c>
      <c r="G10408" s="131" t="s">
        <v>894</v>
      </c>
      <c r="H10408" s="131"/>
      <c r="J10408" s="7">
        <v>402100000</v>
      </c>
    </row>
    <row r="10409" spans="1:10" ht="90" customHeight="1" x14ac:dyDescent="0.25">
      <c r="G10409" s="131" t="s">
        <v>5072</v>
      </c>
      <c r="H10409" s="131"/>
    </row>
    <row r="10410" spans="1:10" ht="20.100000000000001" customHeight="1" x14ac:dyDescent="0.25">
      <c r="G10410" s="131" t="s">
        <v>5066</v>
      </c>
      <c r="H10410" s="131"/>
    </row>
    <row r="10411" spans="1:10" ht="30" customHeight="1" x14ac:dyDescent="0.25">
      <c r="A10411" s="5" t="s">
        <v>1765</v>
      </c>
      <c r="C10411" s="11" t="s">
        <v>9</v>
      </c>
      <c r="D10411" s="11" t="s">
        <v>41</v>
      </c>
      <c r="E10411" s="11" t="s">
        <v>5064</v>
      </c>
      <c r="F10411" s="11" t="s">
        <v>1899</v>
      </c>
      <c r="G10411" s="131" t="s">
        <v>894</v>
      </c>
      <c r="H10411" s="131"/>
      <c r="J10411" s="7">
        <v>204400000</v>
      </c>
    </row>
    <row r="10412" spans="1:10" ht="75" customHeight="1" x14ac:dyDescent="0.25">
      <c r="G10412" s="131" t="s">
        <v>5602</v>
      </c>
      <c r="H10412" s="131"/>
    </row>
    <row r="10413" spans="1:10" ht="20.100000000000001" customHeight="1" x14ac:dyDescent="0.25">
      <c r="G10413" s="131" t="s">
        <v>5066</v>
      </c>
      <c r="H10413" s="131"/>
    </row>
    <row r="10414" spans="1:10" ht="20.100000000000001" customHeight="1" x14ac:dyDescent="0.25">
      <c r="A10414" s="5" t="s">
        <v>1765</v>
      </c>
      <c r="C10414" s="11" t="s">
        <v>9</v>
      </c>
      <c r="D10414" s="11" t="s">
        <v>41</v>
      </c>
      <c r="E10414" s="11" t="s">
        <v>5064</v>
      </c>
      <c r="F10414" s="11" t="s">
        <v>1900</v>
      </c>
      <c r="G10414" s="131" t="s">
        <v>907</v>
      </c>
      <c r="H10414" s="131"/>
      <c r="J10414" s="7">
        <v>196000000</v>
      </c>
    </row>
    <row r="10415" spans="1:10" ht="30" customHeight="1" x14ac:dyDescent="0.25">
      <c r="G10415" s="131" t="s">
        <v>5603</v>
      </c>
      <c r="H10415" s="131"/>
    </row>
    <row r="10416" spans="1:10" ht="20.100000000000001" customHeight="1" x14ac:dyDescent="0.25">
      <c r="G10416" s="131" t="s">
        <v>5604</v>
      </c>
      <c r="H10416" s="131"/>
    </row>
    <row r="10417" spans="1:10" ht="20.100000000000001" customHeight="1" x14ac:dyDescent="0.25">
      <c r="A10417" s="5" t="s">
        <v>1765</v>
      </c>
      <c r="C10417" s="11" t="s">
        <v>9</v>
      </c>
      <c r="D10417" s="11" t="s">
        <v>41</v>
      </c>
      <c r="E10417" s="11" t="s">
        <v>5064</v>
      </c>
      <c r="F10417" s="11" t="s">
        <v>1633</v>
      </c>
      <c r="G10417" s="131" t="s">
        <v>909</v>
      </c>
      <c r="H10417" s="131"/>
      <c r="J10417" s="7">
        <v>1292100000</v>
      </c>
    </row>
    <row r="10418" spans="1:10" ht="45" customHeight="1" x14ac:dyDescent="0.25">
      <c r="G10418" s="131" t="s">
        <v>4776</v>
      </c>
      <c r="H10418" s="131"/>
    </row>
    <row r="10419" spans="1:10" ht="20.100000000000001" customHeight="1" x14ac:dyDescent="0.25">
      <c r="G10419" s="131" t="s">
        <v>5605</v>
      </c>
      <c r="H10419" s="131"/>
    </row>
    <row r="10420" spans="1:10" ht="30" customHeight="1" x14ac:dyDescent="0.25">
      <c r="A10420" s="5" t="s">
        <v>1765</v>
      </c>
      <c r="C10420" s="11" t="s">
        <v>9</v>
      </c>
      <c r="D10420" s="11" t="s">
        <v>41</v>
      </c>
      <c r="E10420" s="11" t="s">
        <v>5064</v>
      </c>
      <c r="F10420" s="11" t="s">
        <v>1904</v>
      </c>
      <c r="G10420" s="131" t="s">
        <v>911</v>
      </c>
      <c r="H10420" s="131"/>
      <c r="J10420" s="7">
        <v>4781300000</v>
      </c>
    </row>
    <row r="10421" spans="1:10" ht="30" customHeight="1" x14ac:dyDescent="0.25">
      <c r="G10421" s="131" t="s">
        <v>4755</v>
      </c>
      <c r="H10421" s="131"/>
    </row>
    <row r="10422" spans="1:10" ht="20.100000000000001" customHeight="1" x14ac:dyDescent="0.25">
      <c r="G10422" s="131" t="s">
        <v>5606</v>
      </c>
      <c r="H10422" s="131"/>
    </row>
    <row r="10423" spans="1:10" ht="30" customHeight="1" x14ac:dyDescent="0.25">
      <c r="A10423" s="5" t="s">
        <v>1765</v>
      </c>
      <c r="C10423" s="11" t="s">
        <v>9</v>
      </c>
      <c r="D10423" s="11" t="s">
        <v>41</v>
      </c>
      <c r="E10423" s="11" t="s">
        <v>5064</v>
      </c>
      <c r="F10423" s="11" t="s">
        <v>1906</v>
      </c>
      <c r="G10423" s="131" t="s">
        <v>4528</v>
      </c>
      <c r="H10423" s="131"/>
      <c r="J10423" s="7">
        <v>27846200000</v>
      </c>
    </row>
    <row r="10424" spans="1:10" ht="45" customHeight="1" x14ac:dyDescent="0.25">
      <c r="G10424" s="131" t="s">
        <v>6134</v>
      </c>
      <c r="H10424" s="131"/>
    </row>
    <row r="10425" spans="1:10" ht="20.100000000000001" customHeight="1" x14ac:dyDescent="0.25">
      <c r="G10425" s="131" t="s">
        <v>5607</v>
      </c>
      <c r="H10425" s="131"/>
    </row>
    <row r="10426" spans="1:10" ht="20.100000000000001" customHeight="1" x14ac:dyDescent="0.25">
      <c r="A10426" s="6" t="s">
        <v>1767</v>
      </c>
      <c r="B10426" s="6" t="s">
        <v>7149</v>
      </c>
      <c r="J10426" s="8">
        <v>190892380000</v>
      </c>
    </row>
    <row r="10427" spans="1:10" ht="20.100000000000001" customHeight="1" x14ac:dyDescent="0.25">
      <c r="A10427" s="5" t="s">
        <v>1767</v>
      </c>
      <c r="C10427" s="11" t="s">
        <v>9</v>
      </c>
      <c r="D10427" s="11" t="s">
        <v>41</v>
      </c>
      <c r="E10427" s="11" t="s">
        <v>5064</v>
      </c>
      <c r="F10427" s="11" t="s">
        <v>1318</v>
      </c>
      <c r="G10427" s="131" t="s">
        <v>122</v>
      </c>
      <c r="H10427" s="131"/>
      <c r="J10427" s="7">
        <v>8535300000</v>
      </c>
    </row>
    <row r="10428" spans="1:10" ht="30" customHeight="1" x14ac:dyDescent="0.25">
      <c r="G10428" s="131" t="s">
        <v>5155</v>
      </c>
      <c r="H10428" s="131"/>
    </row>
    <row r="10429" spans="1:10" ht="20.100000000000001" customHeight="1" x14ac:dyDescent="0.25">
      <c r="G10429" s="131" t="s">
        <v>2101</v>
      </c>
      <c r="H10429" s="131"/>
    </row>
    <row r="10430" spans="1:10" ht="20.100000000000001" customHeight="1" x14ac:dyDescent="0.25">
      <c r="A10430" s="5" t="s">
        <v>1767</v>
      </c>
      <c r="C10430" s="11" t="s">
        <v>9</v>
      </c>
      <c r="D10430" s="11" t="s">
        <v>41</v>
      </c>
      <c r="E10430" s="11" t="s">
        <v>5064</v>
      </c>
      <c r="F10430" s="11" t="s">
        <v>1438</v>
      </c>
      <c r="G10430" s="131" t="s">
        <v>122</v>
      </c>
      <c r="H10430" s="131"/>
      <c r="J10430" s="7">
        <v>32200580000</v>
      </c>
    </row>
    <row r="10431" spans="1:10" ht="75" customHeight="1" x14ac:dyDescent="0.25">
      <c r="G10431" s="131" t="s">
        <v>5608</v>
      </c>
      <c r="H10431" s="131"/>
    </row>
    <row r="10432" spans="1:10" ht="20.100000000000001" customHeight="1" x14ac:dyDescent="0.25">
      <c r="G10432" s="131" t="s">
        <v>2101</v>
      </c>
      <c r="H10432" s="131"/>
    </row>
    <row r="10433" spans="1:10" ht="20.100000000000001" customHeight="1" x14ac:dyDescent="0.25">
      <c r="A10433" s="5" t="s">
        <v>1767</v>
      </c>
      <c r="C10433" s="11" t="s">
        <v>9</v>
      </c>
      <c r="D10433" s="11" t="s">
        <v>41</v>
      </c>
      <c r="E10433" s="11" t="s">
        <v>5609</v>
      </c>
      <c r="F10433" s="11" t="s">
        <v>1459</v>
      </c>
      <c r="G10433" s="131" t="s">
        <v>122</v>
      </c>
      <c r="H10433" s="131"/>
      <c r="J10433" s="7">
        <v>600000000</v>
      </c>
    </row>
    <row r="10434" spans="1:10" ht="45" customHeight="1" x14ac:dyDescent="0.25">
      <c r="G10434" s="131" t="s">
        <v>5610</v>
      </c>
      <c r="H10434" s="131"/>
    </row>
    <row r="10435" spans="1:10" ht="20.100000000000001" customHeight="1" x14ac:dyDescent="0.25">
      <c r="G10435" s="131" t="s">
        <v>2101</v>
      </c>
      <c r="H10435" s="131"/>
    </row>
    <row r="10436" spans="1:10" ht="20.100000000000001" customHeight="1" x14ac:dyDescent="0.25">
      <c r="A10436" s="5" t="s">
        <v>1767</v>
      </c>
      <c r="C10436" s="11" t="s">
        <v>9</v>
      </c>
      <c r="D10436" s="11" t="s">
        <v>41</v>
      </c>
      <c r="E10436" s="11" t="s">
        <v>5064</v>
      </c>
      <c r="F10436" s="11" t="s">
        <v>1534</v>
      </c>
      <c r="G10436" s="131" t="s">
        <v>122</v>
      </c>
      <c r="H10436" s="131"/>
      <c r="J10436" s="7">
        <v>65085800000</v>
      </c>
    </row>
    <row r="10437" spans="1:10" ht="45" customHeight="1" x14ac:dyDescent="0.25">
      <c r="G10437" s="131" t="s">
        <v>5073</v>
      </c>
      <c r="H10437" s="131"/>
    </row>
    <row r="10438" spans="1:10" ht="20.100000000000001" customHeight="1" x14ac:dyDescent="0.25">
      <c r="G10438" s="131" t="s">
        <v>2101</v>
      </c>
      <c r="H10438" s="131"/>
    </row>
    <row r="10439" spans="1:10" ht="20.100000000000001" customHeight="1" x14ac:dyDescent="0.25">
      <c r="A10439" s="5" t="s">
        <v>1767</v>
      </c>
      <c r="C10439" s="11" t="s">
        <v>9</v>
      </c>
      <c r="D10439" s="11" t="s">
        <v>41</v>
      </c>
      <c r="E10439" s="11" t="s">
        <v>5064</v>
      </c>
      <c r="F10439" s="11" t="s">
        <v>1548</v>
      </c>
      <c r="G10439" s="131" t="s">
        <v>122</v>
      </c>
      <c r="H10439" s="131"/>
      <c r="J10439" s="7">
        <v>15167500000</v>
      </c>
    </row>
    <row r="10440" spans="1:10" ht="30" customHeight="1" x14ac:dyDescent="0.25">
      <c r="G10440" s="131" t="s">
        <v>5611</v>
      </c>
      <c r="H10440" s="131"/>
    </row>
    <row r="10441" spans="1:10" ht="20.100000000000001" customHeight="1" x14ac:dyDescent="0.25">
      <c r="G10441" s="131" t="s">
        <v>2101</v>
      </c>
      <c r="H10441" s="131"/>
    </row>
    <row r="10442" spans="1:10" ht="20.100000000000001" customHeight="1" x14ac:dyDescent="0.25">
      <c r="A10442" s="5" t="s">
        <v>1767</v>
      </c>
      <c r="C10442" s="11" t="s">
        <v>9</v>
      </c>
      <c r="D10442" s="11" t="s">
        <v>41</v>
      </c>
      <c r="E10442" s="11" t="s">
        <v>5064</v>
      </c>
      <c r="F10442" s="11" t="s">
        <v>1579</v>
      </c>
      <c r="G10442" s="131" t="s">
        <v>898</v>
      </c>
      <c r="H10442" s="131"/>
      <c r="J10442" s="7">
        <v>26522500000</v>
      </c>
    </row>
    <row r="10443" spans="1:10" ht="45" customHeight="1" x14ac:dyDescent="0.25">
      <c r="G10443" s="131" t="s">
        <v>5612</v>
      </c>
      <c r="H10443" s="131"/>
    </row>
    <row r="10444" spans="1:10" ht="20.100000000000001" customHeight="1" x14ac:dyDescent="0.25">
      <c r="G10444" s="131" t="s">
        <v>2101</v>
      </c>
      <c r="H10444" s="131"/>
    </row>
    <row r="10445" spans="1:10" ht="20.100000000000001" customHeight="1" x14ac:dyDescent="0.25">
      <c r="A10445" s="5" t="s">
        <v>1767</v>
      </c>
      <c r="C10445" s="11" t="s">
        <v>9</v>
      </c>
      <c r="D10445" s="11" t="s">
        <v>41</v>
      </c>
      <c r="E10445" s="11" t="s">
        <v>5064</v>
      </c>
      <c r="F10445" s="11" t="s">
        <v>1586</v>
      </c>
      <c r="G10445" s="131" t="s">
        <v>898</v>
      </c>
      <c r="H10445" s="131"/>
      <c r="J10445" s="7">
        <v>35786400000</v>
      </c>
    </row>
    <row r="10446" spans="1:10" ht="45" customHeight="1" x14ac:dyDescent="0.25">
      <c r="G10446" s="131" t="s">
        <v>4654</v>
      </c>
      <c r="H10446" s="131"/>
    </row>
    <row r="10447" spans="1:10" ht="20.100000000000001" customHeight="1" x14ac:dyDescent="0.25">
      <c r="G10447" s="131" t="s">
        <v>2101</v>
      </c>
      <c r="H10447" s="131"/>
    </row>
    <row r="10448" spans="1:10" ht="20.100000000000001" customHeight="1" x14ac:dyDescent="0.25">
      <c r="A10448" s="5" t="s">
        <v>1767</v>
      </c>
      <c r="C10448" s="11" t="s">
        <v>9</v>
      </c>
      <c r="D10448" s="11" t="s">
        <v>41</v>
      </c>
      <c r="E10448" s="11" t="s">
        <v>5064</v>
      </c>
      <c r="F10448" s="11" t="s">
        <v>1598</v>
      </c>
      <c r="G10448" s="131" t="s">
        <v>898</v>
      </c>
      <c r="H10448" s="131"/>
      <c r="J10448" s="7">
        <v>2766000000</v>
      </c>
    </row>
    <row r="10449" spans="1:10" ht="45" customHeight="1" x14ac:dyDescent="0.25">
      <c r="G10449" s="131" t="s">
        <v>4777</v>
      </c>
      <c r="H10449" s="131"/>
    </row>
    <row r="10450" spans="1:10" ht="20.100000000000001" customHeight="1" x14ac:dyDescent="0.25">
      <c r="G10450" s="131" t="s">
        <v>2101</v>
      </c>
      <c r="H10450" s="131"/>
    </row>
    <row r="10451" spans="1:10" ht="20.100000000000001" customHeight="1" x14ac:dyDescent="0.25">
      <c r="A10451" s="5" t="s">
        <v>1767</v>
      </c>
      <c r="C10451" s="11" t="s">
        <v>9</v>
      </c>
      <c r="D10451" s="11" t="s">
        <v>41</v>
      </c>
      <c r="E10451" s="11" t="s">
        <v>5064</v>
      </c>
      <c r="F10451" s="11" t="s">
        <v>1628</v>
      </c>
      <c r="G10451" s="131" t="s">
        <v>918</v>
      </c>
      <c r="H10451" s="131"/>
      <c r="J10451" s="7">
        <v>129400000</v>
      </c>
    </row>
    <row r="10452" spans="1:10" ht="30" customHeight="1" x14ac:dyDescent="0.25">
      <c r="G10452" s="131" t="s">
        <v>4405</v>
      </c>
      <c r="H10452" s="131"/>
    </row>
    <row r="10453" spans="1:10" ht="20.100000000000001" customHeight="1" x14ac:dyDescent="0.25">
      <c r="G10453" s="131" t="s">
        <v>5613</v>
      </c>
      <c r="H10453" s="131"/>
    </row>
    <row r="10454" spans="1:10" ht="30" customHeight="1" x14ac:dyDescent="0.25">
      <c r="A10454" s="5" t="s">
        <v>1767</v>
      </c>
      <c r="C10454" s="11" t="s">
        <v>9</v>
      </c>
      <c r="D10454" s="11" t="s">
        <v>41</v>
      </c>
      <c r="E10454" s="11" t="s">
        <v>4972</v>
      </c>
      <c r="F10454" s="11" t="s">
        <v>1907</v>
      </c>
      <c r="G10454" s="131" t="s">
        <v>735</v>
      </c>
      <c r="H10454" s="131"/>
      <c r="J10454" s="7">
        <v>2798900000</v>
      </c>
    </row>
    <row r="10455" spans="1:10" ht="30" customHeight="1" x14ac:dyDescent="0.25">
      <c r="G10455" s="131" t="s">
        <v>4778</v>
      </c>
      <c r="H10455" s="131"/>
    </row>
    <row r="10456" spans="1:10" ht="20.100000000000001" customHeight="1" x14ac:dyDescent="0.25">
      <c r="G10456" s="131" t="s">
        <v>5601</v>
      </c>
      <c r="H10456" s="131"/>
    </row>
    <row r="10457" spans="1:10" ht="30" customHeight="1" x14ac:dyDescent="0.25">
      <c r="A10457" s="5" t="s">
        <v>1767</v>
      </c>
      <c r="C10457" s="11" t="s">
        <v>9</v>
      </c>
      <c r="D10457" s="11" t="s">
        <v>41</v>
      </c>
      <c r="E10457" s="11" t="s">
        <v>4972</v>
      </c>
      <c r="F10457" s="11" t="s">
        <v>1909</v>
      </c>
      <c r="G10457" s="131" t="s">
        <v>735</v>
      </c>
      <c r="H10457" s="131"/>
      <c r="J10457" s="7">
        <v>1300000000</v>
      </c>
    </row>
    <row r="10458" spans="1:10" ht="30" customHeight="1" x14ac:dyDescent="0.25">
      <c r="G10458" s="131" t="s">
        <v>4655</v>
      </c>
      <c r="H10458" s="131"/>
    </row>
    <row r="10459" spans="1:10" ht="20.100000000000001" customHeight="1" x14ac:dyDescent="0.25">
      <c r="G10459" s="131" t="s">
        <v>5601</v>
      </c>
      <c r="H10459" s="131"/>
    </row>
    <row r="10460" spans="1:10" ht="20.100000000000001" customHeight="1" x14ac:dyDescent="0.25">
      <c r="A10460" s="6" t="s">
        <v>1793</v>
      </c>
      <c r="B10460" s="6" t="s">
        <v>3410</v>
      </c>
      <c r="J10460" s="10">
        <v>2654700000</v>
      </c>
    </row>
    <row r="10461" spans="1:10" ht="20.100000000000001" customHeight="1" x14ac:dyDescent="0.25">
      <c r="A10461" s="6" t="s">
        <v>1794</v>
      </c>
      <c r="B10461" s="6" t="s">
        <v>1795</v>
      </c>
      <c r="J10461" s="9">
        <v>2654700000</v>
      </c>
    </row>
    <row r="10462" spans="1:10" ht="20.100000000000001" customHeight="1" x14ac:dyDescent="0.25">
      <c r="A10462" s="5" t="s">
        <v>1794</v>
      </c>
      <c r="C10462" s="11" t="s">
        <v>9</v>
      </c>
      <c r="D10462" s="11" t="s">
        <v>59</v>
      </c>
      <c r="E10462" s="11" t="s">
        <v>5064</v>
      </c>
      <c r="F10462" s="11" t="s">
        <v>1438</v>
      </c>
      <c r="G10462" s="131" t="s">
        <v>920</v>
      </c>
      <c r="H10462" s="131"/>
      <c r="J10462" s="7">
        <v>2548300000</v>
      </c>
    </row>
    <row r="10463" spans="1:10" ht="30" customHeight="1" x14ac:dyDescent="0.25">
      <c r="G10463" s="131" t="s">
        <v>5074</v>
      </c>
      <c r="H10463" s="131"/>
    </row>
    <row r="10464" spans="1:10" ht="20.100000000000001" customHeight="1" x14ac:dyDescent="0.25">
      <c r="G10464" s="131" t="s">
        <v>5075</v>
      </c>
      <c r="H10464" s="131"/>
    </row>
    <row r="10465" spans="1:10" ht="20.100000000000001" customHeight="1" x14ac:dyDescent="0.25">
      <c r="A10465" s="5" t="s">
        <v>1794</v>
      </c>
      <c r="C10465" s="11" t="s">
        <v>9</v>
      </c>
      <c r="D10465" s="11" t="s">
        <v>59</v>
      </c>
      <c r="E10465" s="11" t="s">
        <v>5064</v>
      </c>
      <c r="F10465" s="11" t="s">
        <v>1499</v>
      </c>
      <c r="G10465" s="131" t="s">
        <v>920</v>
      </c>
      <c r="H10465" s="131"/>
      <c r="J10465" s="7">
        <v>106400000</v>
      </c>
    </row>
    <row r="10466" spans="1:10" ht="45" customHeight="1" x14ac:dyDescent="0.25">
      <c r="G10466" s="131" t="s">
        <v>5614</v>
      </c>
      <c r="H10466" s="131"/>
    </row>
    <row r="10467" spans="1:10" ht="20.100000000000001" customHeight="1" x14ac:dyDescent="0.25">
      <c r="G10467" s="131" t="s">
        <v>5075</v>
      </c>
      <c r="H10467" s="131"/>
    </row>
    <row r="10468" spans="1:10" ht="20.100000000000001" customHeight="1" x14ac:dyDescent="0.25">
      <c r="A10468" s="6" t="s">
        <v>1806</v>
      </c>
      <c r="B10468" s="6" t="s">
        <v>1807</v>
      </c>
      <c r="J10468" s="10">
        <v>298996000</v>
      </c>
    </row>
    <row r="10469" spans="1:10" ht="20.100000000000001" customHeight="1" x14ac:dyDescent="0.25">
      <c r="A10469" s="6" t="s">
        <v>1808</v>
      </c>
      <c r="B10469" s="6" t="s">
        <v>1809</v>
      </c>
      <c r="J10469" s="9">
        <v>298996000</v>
      </c>
    </row>
    <row r="10470" spans="1:10" ht="20.100000000000001" customHeight="1" x14ac:dyDescent="0.25">
      <c r="A10470" s="5" t="s">
        <v>1808</v>
      </c>
      <c r="C10470" s="11" t="s">
        <v>9</v>
      </c>
      <c r="D10470" s="11" t="s">
        <v>4821</v>
      </c>
      <c r="E10470" s="11" t="s">
        <v>5056</v>
      </c>
      <c r="F10470" s="11" t="s">
        <v>1881</v>
      </c>
      <c r="G10470" s="131" t="s">
        <v>901</v>
      </c>
      <c r="H10470" s="131"/>
      <c r="J10470" s="7">
        <v>102675558</v>
      </c>
    </row>
    <row r="10471" spans="1:10" ht="45" customHeight="1" x14ac:dyDescent="0.25">
      <c r="G10471" s="131" t="s">
        <v>922</v>
      </c>
      <c r="H10471" s="131"/>
    </row>
    <row r="10472" spans="1:10" ht="20.100000000000001" customHeight="1" x14ac:dyDescent="0.25">
      <c r="G10472" s="131" t="s">
        <v>5070</v>
      </c>
      <c r="H10472" s="131"/>
    </row>
    <row r="10473" spans="1:10" ht="20.100000000000001" customHeight="1" x14ac:dyDescent="0.25">
      <c r="A10473" s="5" t="s">
        <v>1808</v>
      </c>
      <c r="C10473" s="11" t="s">
        <v>9</v>
      </c>
      <c r="D10473" s="11" t="s">
        <v>4821</v>
      </c>
      <c r="E10473" s="11" t="s">
        <v>5056</v>
      </c>
      <c r="F10473" s="11" t="s">
        <v>1256</v>
      </c>
      <c r="G10473" s="131" t="s">
        <v>923</v>
      </c>
      <c r="H10473" s="131"/>
      <c r="J10473" s="7">
        <v>123670684</v>
      </c>
    </row>
    <row r="10474" spans="1:10" ht="45" customHeight="1" x14ac:dyDescent="0.25">
      <c r="G10474" s="131" t="s">
        <v>924</v>
      </c>
      <c r="H10474" s="131"/>
    </row>
    <row r="10475" spans="1:10" ht="20.100000000000001" customHeight="1" x14ac:dyDescent="0.25">
      <c r="G10475" s="131" t="s">
        <v>5070</v>
      </c>
      <c r="H10475" s="131"/>
    </row>
    <row r="10476" spans="1:10" ht="20.100000000000001" customHeight="1" x14ac:dyDescent="0.25">
      <c r="A10476" s="5" t="s">
        <v>1808</v>
      </c>
      <c r="C10476" s="11" t="s">
        <v>9</v>
      </c>
      <c r="D10476" s="11" t="s">
        <v>4821</v>
      </c>
      <c r="E10476" s="11" t="s">
        <v>5056</v>
      </c>
      <c r="F10476" s="11" t="s">
        <v>1318</v>
      </c>
      <c r="G10476" s="131" t="s">
        <v>925</v>
      </c>
      <c r="H10476" s="131"/>
      <c r="J10476" s="7">
        <v>26979750</v>
      </c>
    </row>
    <row r="10477" spans="1:10" ht="45" customHeight="1" x14ac:dyDescent="0.25">
      <c r="G10477" s="131" t="s">
        <v>5615</v>
      </c>
      <c r="H10477" s="131"/>
    </row>
    <row r="10478" spans="1:10" ht="20.100000000000001" customHeight="1" x14ac:dyDescent="0.25">
      <c r="G10478" s="131" t="s">
        <v>5616</v>
      </c>
      <c r="H10478" s="131"/>
    </row>
    <row r="10479" spans="1:10" ht="30" customHeight="1" x14ac:dyDescent="0.25">
      <c r="A10479" s="5" t="s">
        <v>1808</v>
      </c>
      <c r="C10479" s="11" t="s">
        <v>9</v>
      </c>
      <c r="D10479" s="11" t="s">
        <v>4821</v>
      </c>
      <c r="E10479" s="11" t="s">
        <v>56</v>
      </c>
      <c r="F10479" s="11" t="s">
        <v>1336</v>
      </c>
      <c r="G10479" s="131" t="s">
        <v>928</v>
      </c>
      <c r="H10479" s="131"/>
      <c r="J10479" s="7">
        <v>1337328</v>
      </c>
    </row>
    <row r="10480" spans="1:10" ht="30" customHeight="1" x14ac:dyDescent="0.25">
      <c r="G10480" s="131" t="s">
        <v>929</v>
      </c>
      <c r="H10480" s="131"/>
    </row>
    <row r="10481" spans="1:10" ht="20.100000000000001" customHeight="1" x14ac:dyDescent="0.25">
      <c r="G10481" s="131" t="s">
        <v>5616</v>
      </c>
      <c r="H10481" s="131"/>
    </row>
    <row r="10482" spans="1:10" ht="20.100000000000001" customHeight="1" x14ac:dyDescent="0.25">
      <c r="A10482" s="5" t="s">
        <v>1808</v>
      </c>
      <c r="C10482" s="11" t="s">
        <v>9</v>
      </c>
      <c r="D10482" s="11" t="s">
        <v>4821</v>
      </c>
      <c r="E10482" s="11" t="s">
        <v>5617</v>
      </c>
      <c r="F10482" s="11" t="s">
        <v>1359</v>
      </c>
      <c r="G10482" s="131" t="s">
        <v>930</v>
      </c>
      <c r="H10482" s="131"/>
      <c r="J10482" s="7">
        <v>15015000</v>
      </c>
    </row>
    <row r="10483" spans="1:10" ht="30" customHeight="1" x14ac:dyDescent="0.25">
      <c r="G10483" s="131" t="s">
        <v>5618</v>
      </c>
      <c r="H10483" s="131"/>
    </row>
    <row r="10484" spans="1:10" ht="20.100000000000001" customHeight="1" x14ac:dyDescent="0.25">
      <c r="G10484" s="131" t="s">
        <v>5616</v>
      </c>
      <c r="H10484" s="131"/>
    </row>
    <row r="10485" spans="1:10" ht="30" customHeight="1" x14ac:dyDescent="0.25">
      <c r="A10485" s="5" t="s">
        <v>1808</v>
      </c>
      <c r="C10485" s="11" t="s">
        <v>9</v>
      </c>
      <c r="D10485" s="11" t="s">
        <v>4821</v>
      </c>
      <c r="E10485" s="11" t="s">
        <v>5064</v>
      </c>
      <c r="F10485" s="11" t="s">
        <v>1894</v>
      </c>
      <c r="G10485" s="131" t="s">
        <v>932</v>
      </c>
      <c r="H10485" s="131"/>
      <c r="J10485" s="7">
        <v>29317680</v>
      </c>
    </row>
    <row r="10486" spans="1:10" ht="45" customHeight="1" x14ac:dyDescent="0.25">
      <c r="G10486" s="131" t="s">
        <v>933</v>
      </c>
      <c r="H10486" s="131"/>
    </row>
    <row r="10487" spans="1:10" ht="20.100000000000001" customHeight="1" x14ac:dyDescent="0.25">
      <c r="G10487" s="131" t="s">
        <v>5070</v>
      </c>
      <c r="H10487" s="131"/>
    </row>
    <row r="10488" spans="1:10" ht="20.100000000000001" customHeight="1" x14ac:dyDescent="0.25">
      <c r="A10488" s="6" t="s">
        <v>1811</v>
      </c>
      <c r="B10488" s="6" t="s">
        <v>1812</v>
      </c>
      <c r="J10488" s="10">
        <v>1013000000</v>
      </c>
    </row>
    <row r="10489" spans="1:10" ht="20.100000000000001" customHeight="1" x14ac:dyDescent="0.25">
      <c r="A10489" s="6" t="s">
        <v>1813</v>
      </c>
      <c r="B10489" s="6" t="s">
        <v>3421</v>
      </c>
      <c r="J10489" s="12">
        <v>1013000000</v>
      </c>
    </row>
    <row r="10490" spans="1:10" ht="20.100000000000001" customHeight="1" x14ac:dyDescent="0.25">
      <c r="A10490" s="6" t="s">
        <v>1815</v>
      </c>
      <c r="B10490" s="6" t="s">
        <v>7160</v>
      </c>
      <c r="J10490" s="9">
        <v>1013000000</v>
      </c>
    </row>
    <row r="10491" spans="1:10" ht="30" customHeight="1" x14ac:dyDescent="0.25">
      <c r="A10491" s="5" t="s">
        <v>1815</v>
      </c>
      <c r="C10491" s="11" t="s">
        <v>16</v>
      </c>
      <c r="D10491" s="11" t="s">
        <v>4832</v>
      </c>
      <c r="E10491" s="11" t="s">
        <v>5056</v>
      </c>
      <c r="F10491" s="11" t="s">
        <v>1905</v>
      </c>
      <c r="G10491" s="131" t="s">
        <v>6135</v>
      </c>
      <c r="H10491" s="131"/>
      <c r="J10491" s="7">
        <v>1013000000</v>
      </c>
    </row>
    <row r="10492" spans="1:10" ht="45" customHeight="1" x14ac:dyDescent="0.25">
      <c r="G10492" s="131" t="s">
        <v>6136</v>
      </c>
      <c r="H10492" s="131"/>
    </row>
    <row r="10493" spans="1:10" ht="20.100000000000001" customHeight="1" x14ac:dyDescent="0.25">
      <c r="G10493" s="131" t="s">
        <v>5606</v>
      </c>
      <c r="H10493" s="131"/>
    </row>
    <row r="10496" spans="1:10" ht="15.75" thickBot="1" x14ac:dyDescent="0.3">
      <c r="A10496" s="4" t="s">
        <v>5076</v>
      </c>
      <c r="B10496" s="84"/>
      <c r="C10496" s="84"/>
      <c r="D10496" s="84"/>
      <c r="E10496" s="84"/>
      <c r="F10496" s="84"/>
      <c r="G10496" s="84"/>
      <c r="H10496" s="84"/>
      <c r="I10496" s="84"/>
      <c r="J10496" s="14">
        <v>474428000000</v>
      </c>
    </row>
    <row r="10498" spans="1:10" x14ac:dyDescent="0.25">
      <c r="A10498" s="87" t="s">
        <v>5077</v>
      </c>
      <c r="B10498" s="88"/>
      <c r="C10498" s="88"/>
      <c r="D10498" s="88"/>
      <c r="E10498" s="88"/>
      <c r="F10498" s="88"/>
      <c r="G10498" s="88"/>
      <c r="H10498" s="88"/>
    </row>
    <row r="10500" spans="1:10" x14ac:dyDescent="0.25">
      <c r="A10500" s="132" t="s">
        <v>2092</v>
      </c>
      <c r="B10500" s="132"/>
      <c r="C10500" s="132"/>
      <c r="D10500" s="132"/>
      <c r="E10500" s="132"/>
      <c r="F10500" s="132"/>
      <c r="G10500" s="132"/>
      <c r="H10500" s="132"/>
      <c r="I10500" s="132"/>
      <c r="J10500" s="132"/>
    </row>
    <row r="10502" spans="1:10" x14ac:dyDescent="0.25">
      <c r="D10502" s="3" t="s">
        <v>2140</v>
      </c>
      <c r="E10502" s="3" t="s">
        <v>2100</v>
      </c>
    </row>
    <row r="10503" spans="1:10" ht="15.75" thickBot="1" x14ac:dyDescent="0.3">
      <c r="F10503" s="3" t="s">
        <v>2103</v>
      </c>
      <c r="J10503" s="14">
        <v>103300356369</v>
      </c>
    </row>
    <row r="10504" spans="1:10" x14ac:dyDescent="0.25">
      <c r="D10504" s="85" t="s">
        <v>9</v>
      </c>
      <c r="E10504" s="85" t="s">
        <v>2139</v>
      </c>
      <c r="J10504" s="7">
        <v>102916109143</v>
      </c>
    </row>
    <row r="10505" spans="1:10" x14ac:dyDescent="0.25">
      <c r="D10505" s="5" t="s">
        <v>16</v>
      </c>
      <c r="E10505" s="5" t="s">
        <v>2145</v>
      </c>
      <c r="J10505" s="7">
        <v>384247226</v>
      </c>
    </row>
    <row r="10508" spans="1:10" x14ac:dyDescent="0.25">
      <c r="A10508" s="132" t="s">
        <v>2091</v>
      </c>
      <c r="B10508" s="132"/>
      <c r="C10508" s="132"/>
      <c r="D10508" s="132"/>
      <c r="E10508" s="132"/>
      <c r="F10508" s="132"/>
      <c r="G10508" s="132"/>
      <c r="H10508" s="132"/>
      <c r="I10508" s="132"/>
      <c r="J10508" s="132"/>
    </row>
    <row r="10509" spans="1:10" x14ac:dyDescent="0.25">
      <c r="A10509" s="86" t="s">
        <v>2097</v>
      </c>
      <c r="C10509" s="86" t="s">
        <v>2098</v>
      </c>
      <c r="D10509" s="86" t="s">
        <v>3</v>
      </c>
      <c r="E10509" s="86" t="s">
        <v>2099</v>
      </c>
      <c r="F10509" s="86" t="s">
        <v>1880</v>
      </c>
      <c r="G10509" s="6" t="s">
        <v>2100</v>
      </c>
      <c r="J10509" s="86" t="s">
        <v>8713</v>
      </c>
    </row>
    <row r="10511" spans="1:10" ht="15.75" thickBot="1" x14ac:dyDescent="0.3">
      <c r="G10511" s="13" t="s">
        <v>2103</v>
      </c>
      <c r="J10511" s="14">
        <v>103300356369</v>
      </c>
    </row>
    <row r="10512" spans="1:10" ht="20.100000000000001" customHeight="1" x14ac:dyDescent="0.25">
      <c r="A10512" s="6" t="s">
        <v>1232</v>
      </c>
      <c r="B10512" s="6" t="s">
        <v>1233</v>
      </c>
      <c r="J10512" s="10">
        <v>4936174664</v>
      </c>
    </row>
    <row r="10513" spans="1:10" ht="20.100000000000001" customHeight="1" x14ac:dyDescent="0.25">
      <c r="A10513" s="6" t="s">
        <v>9</v>
      </c>
      <c r="B10513" s="6" t="s">
        <v>1237</v>
      </c>
      <c r="J10513" s="9">
        <v>1610617334</v>
      </c>
    </row>
    <row r="10514" spans="1:10" ht="20.100000000000001" customHeight="1" x14ac:dyDescent="0.25">
      <c r="A10514" s="5" t="s">
        <v>1240</v>
      </c>
      <c r="C10514" s="11" t="s">
        <v>9</v>
      </c>
      <c r="D10514" s="11" t="s">
        <v>10</v>
      </c>
      <c r="E10514" s="11" t="s">
        <v>5078</v>
      </c>
      <c r="F10514" s="11" t="s">
        <v>12</v>
      </c>
      <c r="G10514" s="131" t="s">
        <v>7116</v>
      </c>
      <c r="H10514" s="131"/>
      <c r="J10514" s="7">
        <v>1610617334</v>
      </c>
    </row>
    <row r="10515" spans="1:10" ht="20.100000000000001" customHeight="1" x14ac:dyDescent="0.25">
      <c r="A10515" s="6" t="s">
        <v>1257</v>
      </c>
      <c r="B10515" s="6" t="s">
        <v>1258</v>
      </c>
      <c r="J10515" s="8">
        <v>19221326</v>
      </c>
    </row>
    <row r="10516" spans="1:10" ht="20.100000000000001" customHeight="1" x14ac:dyDescent="0.25">
      <c r="A10516" s="5" t="s">
        <v>1261</v>
      </c>
      <c r="C10516" s="11" t="s">
        <v>9</v>
      </c>
      <c r="D10516" s="11" t="s">
        <v>10</v>
      </c>
      <c r="E10516" s="11" t="s">
        <v>5078</v>
      </c>
      <c r="F10516" s="11" t="s">
        <v>12</v>
      </c>
      <c r="G10516" s="131" t="s">
        <v>13</v>
      </c>
      <c r="H10516" s="131"/>
      <c r="J10516" s="7">
        <v>10000000</v>
      </c>
    </row>
    <row r="10517" spans="1:10" ht="20.100000000000001" customHeight="1" x14ac:dyDescent="0.25">
      <c r="A10517" s="5" t="s">
        <v>1265</v>
      </c>
      <c r="C10517" s="11" t="s">
        <v>9</v>
      </c>
      <c r="D10517" s="11" t="s">
        <v>10</v>
      </c>
      <c r="E10517" s="11" t="s">
        <v>5078</v>
      </c>
      <c r="F10517" s="11" t="s">
        <v>12</v>
      </c>
      <c r="G10517" s="131" t="s">
        <v>14</v>
      </c>
      <c r="H10517" s="131"/>
      <c r="J10517" s="7">
        <v>3110790</v>
      </c>
    </row>
    <row r="10518" spans="1:10" ht="20.100000000000001" customHeight="1" x14ac:dyDescent="0.25">
      <c r="A10518" s="5" t="s">
        <v>1276</v>
      </c>
      <c r="C10518" s="11" t="s">
        <v>9</v>
      </c>
      <c r="D10518" s="11" t="s">
        <v>10</v>
      </c>
      <c r="E10518" s="11" t="s">
        <v>5078</v>
      </c>
      <c r="F10518" s="11" t="s">
        <v>12</v>
      </c>
      <c r="G10518" s="131" t="s">
        <v>15</v>
      </c>
      <c r="H10518" s="131"/>
      <c r="J10518" s="7">
        <v>6110536</v>
      </c>
    </row>
    <row r="10519" spans="1:10" ht="20.100000000000001" customHeight="1" x14ac:dyDescent="0.25">
      <c r="A10519" s="6" t="s">
        <v>1279</v>
      </c>
      <c r="B10519" s="6" t="s">
        <v>1280</v>
      </c>
      <c r="J10519" s="8">
        <v>2152240945</v>
      </c>
    </row>
    <row r="10520" spans="1:10" ht="20.100000000000001" customHeight="1" x14ac:dyDescent="0.25">
      <c r="A10520" s="5" t="s">
        <v>1282</v>
      </c>
      <c r="C10520" s="11" t="s">
        <v>9</v>
      </c>
      <c r="D10520" s="11" t="s">
        <v>10</v>
      </c>
      <c r="E10520" s="11" t="s">
        <v>5078</v>
      </c>
      <c r="F10520" s="11" t="s">
        <v>12</v>
      </c>
      <c r="G10520" s="131" t="s">
        <v>1283</v>
      </c>
      <c r="H10520" s="131"/>
      <c r="J10520" s="7">
        <v>617140182</v>
      </c>
    </row>
    <row r="10521" spans="1:10" ht="20.100000000000001" customHeight="1" x14ac:dyDescent="0.25">
      <c r="A10521" s="5" t="s">
        <v>1286</v>
      </c>
      <c r="C10521" s="11" t="s">
        <v>9</v>
      </c>
      <c r="D10521" s="11" t="s">
        <v>10</v>
      </c>
      <c r="E10521" s="11" t="s">
        <v>5078</v>
      </c>
      <c r="F10521" s="11" t="s">
        <v>12</v>
      </c>
      <c r="G10521" s="131" t="s">
        <v>1287</v>
      </c>
      <c r="H10521" s="131"/>
      <c r="J10521" s="7">
        <v>788709491</v>
      </c>
    </row>
    <row r="10522" spans="1:10" ht="20.100000000000001" customHeight="1" x14ac:dyDescent="0.25">
      <c r="A10522" s="5" t="s">
        <v>1290</v>
      </c>
      <c r="C10522" s="11" t="s">
        <v>16</v>
      </c>
      <c r="D10522" s="11" t="s">
        <v>10</v>
      </c>
      <c r="E10522" s="11" t="s">
        <v>5078</v>
      </c>
      <c r="F10522" s="11" t="s">
        <v>12</v>
      </c>
      <c r="G10522" s="131" t="s">
        <v>17</v>
      </c>
      <c r="H10522" s="131"/>
      <c r="J10522" s="7">
        <v>288669226</v>
      </c>
    </row>
    <row r="10523" spans="1:10" ht="20.100000000000001" customHeight="1" x14ac:dyDescent="0.25">
      <c r="A10523" s="5" t="s">
        <v>1293</v>
      </c>
      <c r="C10523" s="11" t="s">
        <v>9</v>
      </c>
      <c r="D10523" s="11" t="s">
        <v>10</v>
      </c>
      <c r="E10523" s="11" t="s">
        <v>5078</v>
      </c>
      <c r="F10523" s="11" t="s">
        <v>12</v>
      </c>
      <c r="G10523" s="131" t="s">
        <v>18</v>
      </c>
      <c r="H10523" s="131"/>
      <c r="J10523" s="7">
        <v>235215832</v>
      </c>
    </row>
    <row r="10524" spans="1:10" ht="20.100000000000001" customHeight="1" x14ac:dyDescent="0.25">
      <c r="A10524" s="5" t="s">
        <v>1296</v>
      </c>
      <c r="C10524" s="11" t="s">
        <v>9</v>
      </c>
      <c r="D10524" s="11" t="s">
        <v>10</v>
      </c>
      <c r="E10524" s="11" t="s">
        <v>5078</v>
      </c>
      <c r="F10524" s="11" t="s">
        <v>12</v>
      </c>
      <c r="G10524" s="131" t="s">
        <v>19</v>
      </c>
      <c r="H10524" s="131"/>
      <c r="J10524" s="7">
        <v>222506214</v>
      </c>
    </row>
    <row r="10525" spans="1:10" ht="20.100000000000001" customHeight="1" x14ac:dyDescent="0.25">
      <c r="A10525" s="6" t="s">
        <v>1299</v>
      </c>
      <c r="B10525" s="6" t="s">
        <v>1300</v>
      </c>
      <c r="J10525" s="10">
        <v>340011734</v>
      </c>
    </row>
    <row r="10526" spans="1:10" ht="20.100000000000001" customHeight="1" x14ac:dyDescent="0.25">
      <c r="A10526" s="6" t="s">
        <v>1303</v>
      </c>
      <c r="B10526" s="6" t="s">
        <v>7118</v>
      </c>
      <c r="J10526" s="9">
        <v>322575235</v>
      </c>
    </row>
    <row r="10527" spans="1:10" ht="20.100000000000001" customHeight="1" x14ac:dyDescent="0.25">
      <c r="A10527" s="5" t="s">
        <v>1303</v>
      </c>
      <c r="C10527" s="11" t="s">
        <v>9</v>
      </c>
      <c r="D10527" s="11" t="s">
        <v>20</v>
      </c>
      <c r="E10527" s="11" t="s">
        <v>5078</v>
      </c>
      <c r="F10527" s="11" t="s">
        <v>1881</v>
      </c>
      <c r="G10527" s="131" t="s">
        <v>21</v>
      </c>
      <c r="H10527" s="131"/>
      <c r="J10527" s="7">
        <v>322575235</v>
      </c>
    </row>
    <row r="10528" spans="1:10" ht="60" customHeight="1" x14ac:dyDescent="0.25">
      <c r="G10528" s="131" t="s">
        <v>4797</v>
      </c>
      <c r="H10528" s="131"/>
    </row>
    <row r="10529" spans="1:10" ht="20.100000000000001" customHeight="1" x14ac:dyDescent="0.25">
      <c r="G10529" s="131" t="s">
        <v>2101</v>
      </c>
      <c r="H10529" s="131"/>
    </row>
    <row r="10530" spans="1:10" ht="20.100000000000001" customHeight="1" x14ac:dyDescent="0.25">
      <c r="A10530" s="6" t="s">
        <v>1316</v>
      </c>
      <c r="B10530" s="6" t="s">
        <v>7122</v>
      </c>
      <c r="J10530" s="8">
        <v>17436499</v>
      </c>
    </row>
    <row r="10531" spans="1:10" ht="20.100000000000001" customHeight="1" x14ac:dyDescent="0.25">
      <c r="A10531" s="5" t="s">
        <v>1316</v>
      </c>
      <c r="C10531" s="11" t="s">
        <v>9</v>
      </c>
      <c r="D10531" s="11" t="s">
        <v>20</v>
      </c>
      <c r="E10531" s="11" t="s">
        <v>5078</v>
      </c>
      <c r="F10531" s="11" t="s">
        <v>1881</v>
      </c>
      <c r="G10531" s="131" t="s">
        <v>23</v>
      </c>
      <c r="H10531" s="131"/>
      <c r="J10531" s="7">
        <v>17436499</v>
      </c>
    </row>
    <row r="10532" spans="1:10" ht="30" customHeight="1" x14ac:dyDescent="0.25">
      <c r="G10532" s="131" t="s">
        <v>4798</v>
      </c>
      <c r="H10532" s="131"/>
    </row>
    <row r="10533" spans="1:10" ht="20.100000000000001" customHeight="1" x14ac:dyDescent="0.25">
      <c r="G10533" s="131" t="s">
        <v>2102</v>
      </c>
      <c r="H10533" s="131"/>
    </row>
    <row r="10534" spans="1:10" ht="20.100000000000001" customHeight="1" x14ac:dyDescent="0.25">
      <c r="A10534" s="6" t="s">
        <v>1319</v>
      </c>
      <c r="B10534" s="6" t="s">
        <v>1320</v>
      </c>
      <c r="J10534" s="10">
        <v>814083325</v>
      </c>
    </row>
    <row r="10535" spans="1:10" ht="20.100000000000001" customHeight="1" x14ac:dyDescent="0.25">
      <c r="A10535" s="6" t="s">
        <v>1322</v>
      </c>
      <c r="B10535" s="6" t="s">
        <v>7123</v>
      </c>
      <c r="J10535" s="9">
        <v>177154832</v>
      </c>
    </row>
    <row r="10536" spans="1:10" ht="20.100000000000001" customHeight="1" x14ac:dyDescent="0.25">
      <c r="A10536" s="5" t="s">
        <v>1322</v>
      </c>
      <c r="C10536" s="11" t="s">
        <v>9</v>
      </c>
      <c r="D10536" s="11" t="s">
        <v>20</v>
      </c>
      <c r="E10536" s="11" t="s">
        <v>5078</v>
      </c>
      <c r="F10536" s="11" t="s">
        <v>1881</v>
      </c>
      <c r="G10536" s="131" t="s">
        <v>21</v>
      </c>
      <c r="H10536" s="131"/>
      <c r="J10536" s="7">
        <v>177154832</v>
      </c>
    </row>
    <row r="10537" spans="1:10" ht="60" customHeight="1" x14ac:dyDescent="0.25">
      <c r="G10537" s="131" t="s">
        <v>4799</v>
      </c>
      <c r="H10537" s="131"/>
    </row>
    <row r="10538" spans="1:10" ht="20.100000000000001" customHeight="1" x14ac:dyDescent="0.25">
      <c r="G10538" s="131" t="s">
        <v>2101</v>
      </c>
      <c r="H10538" s="131"/>
    </row>
    <row r="10539" spans="1:10" ht="20.100000000000001" customHeight="1" x14ac:dyDescent="0.25">
      <c r="A10539" s="6" t="s">
        <v>1324</v>
      </c>
      <c r="B10539" s="6" t="s">
        <v>7124</v>
      </c>
      <c r="J10539" s="8">
        <v>52309498</v>
      </c>
    </row>
    <row r="10540" spans="1:10" ht="20.100000000000001" customHeight="1" x14ac:dyDescent="0.25">
      <c r="A10540" s="5" t="s">
        <v>1324</v>
      </c>
      <c r="C10540" s="11" t="s">
        <v>9</v>
      </c>
      <c r="D10540" s="11" t="s">
        <v>20</v>
      </c>
      <c r="E10540" s="11" t="s">
        <v>5078</v>
      </c>
      <c r="F10540" s="11" t="s">
        <v>1881</v>
      </c>
      <c r="G10540" s="131" t="s">
        <v>21</v>
      </c>
      <c r="H10540" s="131"/>
      <c r="J10540" s="7">
        <v>52309498</v>
      </c>
    </row>
    <row r="10541" spans="1:10" ht="45" customHeight="1" x14ac:dyDescent="0.25">
      <c r="G10541" s="131" t="s">
        <v>4800</v>
      </c>
      <c r="H10541" s="131"/>
    </row>
    <row r="10542" spans="1:10" ht="20.100000000000001" customHeight="1" x14ac:dyDescent="0.25">
      <c r="G10542" s="131" t="s">
        <v>2101</v>
      </c>
      <c r="H10542" s="131"/>
    </row>
    <row r="10543" spans="1:10" ht="20.100000000000001" customHeight="1" x14ac:dyDescent="0.25">
      <c r="A10543" s="6" t="s">
        <v>1326</v>
      </c>
      <c r="B10543" s="6" t="s">
        <v>7125</v>
      </c>
      <c r="J10543" s="8">
        <v>104618995</v>
      </c>
    </row>
    <row r="10544" spans="1:10" ht="20.100000000000001" customHeight="1" x14ac:dyDescent="0.25">
      <c r="A10544" s="5" t="s">
        <v>1326</v>
      </c>
      <c r="C10544" s="11" t="s">
        <v>9</v>
      </c>
      <c r="D10544" s="11" t="s">
        <v>20</v>
      </c>
      <c r="E10544" s="11" t="s">
        <v>5078</v>
      </c>
      <c r="F10544" s="11" t="s">
        <v>1881</v>
      </c>
      <c r="G10544" s="131" t="s">
        <v>21</v>
      </c>
      <c r="H10544" s="131"/>
      <c r="J10544" s="7">
        <v>104618995</v>
      </c>
    </row>
    <row r="10545" spans="1:10" ht="45" customHeight="1" x14ac:dyDescent="0.25">
      <c r="G10545" s="131" t="s">
        <v>4801</v>
      </c>
      <c r="H10545" s="131"/>
    </row>
    <row r="10546" spans="1:10" ht="20.100000000000001" customHeight="1" x14ac:dyDescent="0.25">
      <c r="G10546" s="131" t="s">
        <v>2101</v>
      </c>
      <c r="H10546" s="131"/>
    </row>
    <row r="10547" spans="1:10" ht="20.100000000000001" customHeight="1" x14ac:dyDescent="0.25">
      <c r="A10547" s="6" t="s">
        <v>1331</v>
      </c>
      <c r="B10547" s="6" t="s">
        <v>1332</v>
      </c>
      <c r="J10547" s="8">
        <v>480000000</v>
      </c>
    </row>
    <row r="10548" spans="1:10" ht="30" customHeight="1" x14ac:dyDescent="0.25">
      <c r="A10548" s="5" t="s">
        <v>1331</v>
      </c>
      <c r="C10548" s="11" t="s">
        <v>9</v>
      </c>
      <c r="D10548" s="11" t="s">
        <v>20</v>
      </c>
      <c r="E10548" s="11" t="s">
        <v>5078</v>
      </c>
      <c r="F10548" s="11" t="s">
        <v>1881</v>
      </c>
      <c r="G10548" s="131" t="s">
        <v>937</v>
      </c>
      <c r="H10548" s="131"/>
      <c r="J10548" s="7">
        <v>480000000</v>
      </c>
    </row>
    <row r="10549" spans="1:10" ht="15" customHeight="1" x14ac:dyDescent="0.25">
      <c r="G10549" s="131" t="s">
        <v>5079</v>
      </c>
      <c r="H10549" s="131"/>
    </row>
    <row r="10550" spans="1:10" ht="20.100000000000001" customHeight="1" x14ac:dyDescent="0.25">
      <c r="G10550" s="131" t="s">
        <v>5080</v>
      </c>
      <c r="H10550" s="131"/>
    </row>
    <row r="10551" spans="1:10" ht="20.100000000000001" customHeight="1" x14ac:dyDescent="0.25">
      <c r="A10551" s="6" t="s">
        <v>1344</v>
      </c>
      <c r="B10551" s="6" t="s">
        <v>1345</v>
      </c>
      <c r="J10551" s="10">
        <v>1648335063</v>
      </c>
    </row>
    <row r="10552" spans="1:10" ht="20.100000000000001" customHeight="1" x14ac:dyDescent="0.25">
      <c r="A10552" s="6" t="s">
        <v>1231</v>
      </c>
      <c r="B10552" s="6" t="s">
        <v>3252</v>
      </c>
      <c r="J10552" s="9">
        <v>213081240</v>
      </c>
    </row>
    <row r="10553" spans="1:10" ht="20.100000000000001" customHeight="1" x14ac:dyDescent="0.25">
      <c r="A10553" s="5" t="s">
        <v>1349</v>
      </c>
      <c r="C10553" s="11" t="s">
        <v>9</v>
      </c>
      <c r="D10553" s="11" t="s">
        <v>11</v>
      </c>
      <c r="E10553" s="11" t="s">
        <v>5078</v>
      </c>
      <c r="F10553" s="11" t="s">
        <v>12</v>
      </c>
      <c r="G10553" s="131" t="s">
        <v>30</v>
      </c>
      <c r="H10553" s="131"/>
      <c r="J10553" s="7">
        <v>66198000</v>
      </c>
    </row>
    <row r="10554" spans="1:10" ht="20.100000000000001" customHeight="1" x14ac:dyDescent="0.25">
      <c r="A10554" s="5" t="s">
        <v>1353</v>
      </c>
      <c r="C10554" s="11" t="s">
        <v>9</v>
      </c>
      <c r="D10554" s="11" t="s">
        <v>11</v>
      </c>
      <c r="E10554" s="11" t="s">
        <v>5078</v>
      </c>
      <c r="F10554" s="11" t="s">
        <v>12</v>
      </c>
      <c r="G10554" s="131" t="s">
        <v>1354</v>
      </c>
      <c r="H10554" s="131"/>
      <c r="J10554" s="7">
        <v>112515000</v>
      </c>
    </row>
    <row r="10555" spans="1:10" ht="20.100000000000001" customHeight="1" x14ac:dyDescent="0.25">
      <c r="A10555" s="5" t="s">
        <v>1356</v>
      </c>
      <c r="C10555" s="11" t="s">
        <v>9</v>
      </c>
      <c r="D10555" s="11" t="s">
        <v>11</v>
      </c>
      <c r="E10555" s="11" t="s">
        <v>5078</v>
      </c>
      <c r="F10555" s="11" t="s">
        <v>12</v>
      </c>
      <c r="G10555" s="131" t="s">
        <v>7126</v>
      </c>
      <c r="H10555" s="131"/>
      <c r="J10555" s="7">
        <v>975000</v>
      </c>
    </row>
    <row r="10556" spans="1:10" ht="20.100000000000001" customHeight="1" x14ac:dyDescent="0.25">
      <c r="A10556" s="5" t="s">
        <v>1358</v>
      </c>
      <c r="C10556" s="11" t="s">
        <v>9</v>
      </c>
      <c r="D10556" s="11" t="s">
        <v>11</v>
      </c>
      <c r="E10556" s="11" t="s">
        <v>5078</v>
      </c>
      <c r="F10556" s="11" t="s">
        <v>12</v>
      </c>
      <c r="G10556" s="131" t="s">
        <v>32</v>
      </c>
      <c r="H10556" s="131"/>
      <c r="J10556" s="7">
        <v>33393240</v>
      </c>
    </row>
    <row r="10557" spans="1:10" ht="30" customHeight="1" x14ac:dyDescent="0.25">
      <c r="G10557" s="131" t="s">
        <v>6137</v>
      </c>
      <c r="H10557" s="131"/>
    </row>
    <row r="10558" spans="1:10" ht="20.100000000000001" customHeight="1" x14ac:dyDescent="0.25">
      <c r="A10558" s="6" t="s">
        <v>1239</v>
      </c>
      <c r="B10558" s="6" t="s">
        <v>1360</v>
      </c>
      <c r="J10558" s="8">
        <v>205955600</v>
      </c>
    </row>
    <row r="10559" spans="1:10" ht="20.100000000000001" customHeight="1" x14ac:dyDescent="0.25">
      <c r="A10559" s="5" t="s">
        <v>1361</v>
      </c>
      <c r="C10559" s="11" t="s">
        <v>9</v>
      </c>
      <c r="D10559" s="11" t="s">
        <v>11</v>
      </c>
      <c r="E10559" s="11" t="s">
        <v>5078</v>
      </c>
      <c r="F10559" s="11" t="s">
        <v>12</v>
      </c>
      <c r="G10559" s="131" t="s">
        <v>7127</v>
      </c>
      <c r="H10559" s="131"/>
      <c r="J10559" s="7">
        <v>20400000</v>
      </c>
    </row>
    <row r="10560" spans="1:10" ht="20.100000000000001" customHeight="1" x14ac:dyDescent="0.25">
      <c r="A10560" s="5" t="s">
        <v>1364</v>
      </c>
      <c r="C10560" s="11" t="s">
        <v>9</v>
      </c>
      <c r="D10560" s="11" t="s">
        <v>11</v>
      </c>
      <c r="E10560" s="11" t="s">
        <v>5078</v>
      </c>
      <c r="F10560" s="11" t="s">
        <v>12</v>
      </c>
      <c r="G10560" s="131" t="s">
        <v>1365</v>
      </c>
      <c r="H10560" s="131"/>
      <c r="J10560" s="7">
        <v>88800000</v>
      </c>
    </row>
    <row r="10561" spans="1:10" ht="20.100000000000001" customHeight="1" x14ac:dyDescent="0.25">
      <c r="A10561" s="5" t="s">
        <v>1367</v>
      </c>
      <c r="C10561" s="11" t="s">
        <v>9</v>
      </c>
      <c r="D10561" s="11" t="s">
        <v>11</v>
      </c>
      <c r="E10561" s="11" t="s">
        <v>5078</v>
      </c>
      <c r="F10561" s="11" t="s">
        <v>12</v>
      </c>
      <c r="G10561" s="131" t="s">
        <v>33</v>
      </c>
      <c r="H10561" s="131"/>
      <c r="J10561" s="7">
        <v>7200000</v>
      </c>
    </row>
    <row r="10562" spans="1:10" ht="20.100000000000001" customHeight="1" x14ac:dyDescent="0.25">
      <c r="A10562" s="5" t="s">
        <v>1369</v>
      </c>
      <c r="C10562" s="11" t="s">
        <v>9</v>
      </c>
      <c r="D10562" s="11" t="s">
        <v>11</v>
      </c>
      <c r="E10562" s="11" t="s">
        <v>5078</v>
      </c>
      <c r="F10562" s="11" t="s">
        <v>12</v>
      </c>
      <c r="G10562" s="131" t="s">
        <v>34</v>
      </c>
      <c r="H10562" s="131"/>
      <c r="J10562" s="7">
        <v>85815600</v>
      </c>
    </row>
    <row r="10563" spans="1:10" ht="20.100000000000001" customHeight="1" x14ac:dyDescent="0.25">
      <c r="A10563" s="5" t="s">
        <v>1371</v>
      </c>
      <c r="C10563" s="11" t="s">
        <v>9</v>
      </c>
      <c r="D10563" s="11" t="s">
        <v>11</v>
      </c>
      <c r="E10563" s="11" t="s">
        <v>5078</v>
      </c>
      <c r="F10563" s="11" t="s">
        <v>12</v>
      </c>
      <c r="G10563" s="131" t="s">
        <v>7128</v>
      </c>
      <c r="H10563" s="131"/>
      <c r="J10563" s="7">
        <v>3740000</v>
      </c>
    </row>
    <row r="10564" spans="1:10" ht="45" customHeight="1" x14ac:dyDescent="0.25">
      <c r="G10564" s="131" t="s">
        <v>6138</v>
      </c>
      <c r="H10564" s="131"/>
    </row>
    <row r="10565" spans="1:10" ht="20.100000000000001" customHeight="1" x14ac:dyDescent="0.25">
      <c r="A10565" s="6" t="s">
        <v>1249</v>
      </c>
      <c r="B10565" s="6" t="s">
        <v>1373</v>
      </c>
      <c r="J10565" s="8">
        <v>23970000</v>
      </c>
    </row>
    <row r="10566" spans="1:10" ht="20.100000000000001" customHeight="1" x14ac:dyDescent="0.25">
      <c r="A10566" s="5" t="s">
        <v>1376</v>
      </c>
      <c r="C10566" s="11" t="s">
        <v>9</v>
      </c>
      <c r="D10566" s="11" t="s">
        <v>11</v>
      </c>
      <c r="E10566" s="11" t="s">
        <v>5078</v>
      </c>
      <c r="F10566" s="11" t="s">
        <v>12</v>
      </c>
      <c r="G10566" s="131" t="s">
        <v>3480</v>
      </c>
      <c r="H10566" s="131"/>
      <c r="J10566" s="7">
        <v>8560000</v>
      </c>
    </row>
    <row r="10567" spans="1:10" ht="20.100000000000001" customHeight="1" x14ac:dyDescent="0.25">
      <c r="A10567" s="5" t="s">
        <v>1378</v>
      </c>
      <c r="C10567" s="11" t="s">
        <v>9</v>
      </c>
      <c r="D10567" s="11" t="s">
        <v>11</v>
      </c>
      <c r="E10567" s="11" t="s">
        <v>5078</v>
      </c>
      <c r="F10567" s="11" t="s">
        <v>12</v>
      </c>
      <c r="G10567" s="131" t="s">
        <v>106</v>
      </c>
      <c r="H10567" s="131"/>
      <c r="J10567" s="7">
        <v>5485000</v>
      </c>
    </row>
    <row r="10568" spans="1:10" ht="20.100000000000001" customHeight="1" x14ac:dyDescent="0.25">
      <c r="A10568" s="5" t="s">
        <v>1380</v>
      </c>
      <c r="C10568" s="11" t="s">
        <v>9</v>
      </c>
      <c r="D10568" s="11" t="s">
        <v>11</v>
      </c>
      <c r="E10568" s="11" t="s">
        <v>5078</v>
      </c>
      <c r="F10568" s="11" t="s">
        <v>12</v>
      </c>
      <c r="G10568" s="131" t="s">
        <v>1381</v>
      </c>
      <c r="H10568" s="131"/>
      <c r="J10568" s="7">
        <v>450000</v>
      </c>
    </row>
    <row r="10569" spans="1:10" ht="20.100000000000001" customHeight="1" x14ac:dyDescent="0.25">
      <c r="A10569" s="5" t="s">
        <v>1384</v>
      </c>
      <c r="C10569" s="11" t="s">
        <v>9</v>
      </c>
      <c r="D10569" s="11" t="s">
        <v>11</v>
      </c>
      <c r="E10569" s="11" t="s">
        <v>5078</v>
      </c>
      <c r="F10569" s="11" t="s">
        <v>12</v>
      </c>
      <c r="G10569" s="131" t="s">
        <v>35</v>
      </c>
      <c r="H10569" s="131"/>
      <c r="J10569" s="7">
        <v>6600000</v>
      </c>
    </row>
    <row r="10570" spans="1:10" ht="20.100000000000001" customHeight="1" x14ac:dyDescent="0.25">
      <c r="A10570" s="5" t="s">
        <v>1391</v>
      </c>
      <c r="C10570" s="11" t="s">
        <v>9</v>
      </c>
      <c r="D10570" s="11" t="s">
        <v>11</v>
      </c>
      <c r="E10570" s="11" t="s">
        <v>5078</v>
      </c>
      <c r="F10570" s="11" t="s">
        <v>12</v>
      </c>
      <c r="G10570" s="131" t="s">
        <v>7129</v>
      </c>
      <c r="H10570" s="131"/>
      <c r="J10570" s="7">
        <v>2875000</v>
      </c>
    </row>
    <row r="10571" spans="1:10" ht="20.100000000000001" customHeight="1" x14ac:dyDescent="0.25">
      <c r="A10571" s="6" t="s">
        <v>1393</v>
      </c>
      <c r="B10571" s="6" t="s">
        <v>1394</v>
      </c>
      <c r="J10571" s="8">
        <v>422815800</v>
      </c>
    </row>
    <row r="10572" spans="1:10" ht="20.100000000000001" customHeight="1" x14ac:dyDescent="0.25">
      <c r="A10572" s="5" t="s">
        <v>1408</v>
      </c>
      <c r="C10572" s="11" t="s">
        <v>9</v>
      </c>
      <c r="D10572" s="11" t="s">
        <v>11</v>
      </c>
      <c r="E10572" s="11" t="s">
        <v>5078</v>
      </c>
      <c r="F10572" s="11" t="s">
        <v>12</v>
      </c>
      <c r="G10572" s="131" t="s">
        <v>1409</v>
      </c>
      <c r="H10572" s="131"/>
      <c r="J10572" s="7">
        <v>37000000</v>
      </c>
    </row>
    <row r="10573" spans="1:10" ht="30" customHeight="1" x14ac:dyDescent="0.25">
      <c r="G10573" s="131" t="s">
        <v>6139</v>
      </c>
      <c r="H10573" s="131"/>
    </row>
    <row r="10574" spans="1:10" ht="20.100000000000001" customHeight="1" x14ac:dyDescent="0.25">
      <c r="A10574" s="5" t="s">
        <v>1411</v>
      </c>
      <c r="C10574" s="11" t="s">
        <v>9</v>
      </c>
      <c r="D10574" s="11" t="s">
        <v>11</v>
      </c>
      <c r="E10574" s="11" t="s">
        <v>5078</v>
      </c>
      <c r="F10574" s="11" t="s">
        <v>12</v>
      </c>
      <c r="G10574" s="131" t="s">
        <v>3478</v>
      </c>
      <c r="H10574" s="131"/>
      <c r="J10574" s="7">
        <v>381075000</v>
      </c>
    </row>
    <row r="10575" spans="1:10" ht="60" customHeight="1" x14ac:dyDescent="0.25">
      <c r="G10575" s="131" t="s">
        <v>4656</v>
      </c>
      <c r="H10575" s="131"/>
    </row>
    <row r="10576" spans="1:10" ht="20.100000000000001" customHeight="1" x14ac:dyDescent="0.25">
      <c r="A10576" s="5" t="s">
        <v>1413</v>
      </c>
      <c r="C10576" s="11" t="s">
        <v>9</v>
      </c>
      <c r="D10576" s="11" t="s">
        <v>11</v>
      </c>
      <c r="E10576" s="11" t="s">
        <v>5078</v>
      </c>
      <c r="F10576" s="11" t="s">
        <v>12</v>
      </c>
      <c r="G10576" s="131" t="s">
        <v>1414</v>
      </c>
      <c r="H10576" s="131"/>
      <c r="J10576" s="7">
        <v>4740800</v>
      </c>
    </row>
    <row r="10577" spans="1:10" ht="60" customHeight="1" x14ac:dyDescent="0.25">
      <c r="G10577" s="131" t="s">
        <v>6140</v>
      </c>
      <c r="H10577" s="131"/>
    </row>
    <row r="10578" spans="1:10" ht="20.100000000000001" customHeight="1" x14ac:dyDescent="0.25">
      <c r="A10578" s="6" t="s">
        <v>1416</v>
      </c>
      <c r="B10578" s="6" t="s">
        <v>1417</v>
      </c>
      <c r="J10578" s="8">
        <v>91165423</v>
      </c>
    </row>
    <row r="10579" spans="1:10" ht="20.100000000000001" customHeight="1" x14ac:dyDescent="0.25">
      <c r="A10579" s="5" t="s">
        <v>1419</v>
      </c>
      <c r="C10579" s="11" t="s">
        <v>9</v>
      </c>
      <c r="D10579" s="11" t="s">
        <v>11</v>
      </c>
      <c r="E10579" s="11" t="s">
        <v>5078</v>
      </c>
      <c r="F10579" s="11" t="s">
        <v>12</v>
      </c>
      <c r="G10579" s="131" t="s">
        <v>1420</v>
      </c>
      <c r="H10579" s="131"/>
      <c r="J10579" s="7">
        <v>2690000</v>
      </c>
    </row>
    <row r="10580" spans="1:10" ht="20.100000000000001" customHeight="1" x14ac:dyDescent="0.25">
      <c r="A10580" s="5" t="s">
        <v>1422</v>
      </c>
      <c r="C10580" s="11" t="s">
        <v>9</v>
      </c>
      <c r="D10580" s="11" t="s">
        <v>11</v>
      </c>
      <c r="E10580" s="11" t="s">
        <v>5078</v>
      </c>
      <c r="F10580" s="11" t="s">
        <v>12</v>
      </c>
      <c r="G10580" s="131" t="s">
        <v>1423</v>
      </c>
      <c r="H10580" s="131"/>
      <c r="J10580" s="7">
        <v>45863373</v>
      </c>
    </row>
    <row r="10581" spans="1:10" ht="20.100000000000001" customHeight="1" x14ac:dyDescent="0.25">
      <c r="A10581" s="5" t="s">
        <v>1424</v>
      </c>
      <c r="C10581" s="11" t="s">
        <v>9</v>
      </c>
      <c r="D10581" s="11" t="s">
        <v>11</v>
      </c>
      <c r="E10581" s="11" t="s">
        <v>5078</v>
      </c>
      <c r="F10581" s="11" t="s">
        <v>12</v>
      </c>
      <c r="G10581" s="131" t="s">
        <v>38</v>
      </c>
      <c r="H10581" s="131"/>
      <c r="J10581" s="7">
        <v>16600000</v>
      </c>
    </row>
    <row r="10582" spans="1:10" ht="20.100000000000001" customHeight="1" x14ac:dyDescent="0.25">
      <c r="A10582" s="5" t="s">
        <v>1426</v>
      </c>
      <c r="C10582" s="11" t="s">
        <v>9</v>
      </c>
      <c r="D10582" s="11" t="s">
        <v>11</v>
      </c>
      <c r="E10582" s="11" t="s">
        <v>5078</v>
      </c>
      <c r="F10582" s="11" t="s">
        <v>12</v>
      </c>
      <c r="G10582" s="131" t="s">
        <v>1427</v>
      </c>
      <c r="H10582" s="131"/>
      <c r="J10582" s="7">
        <v>26012050</v>
      </c>
    </row>
    <row r="10583" spans="1:10" ht="20.100000000000001" customHeight="1" x14ac:dyDescent="0.25">
      <c r="A10583" s="6" t="s">
        <v>1429</v>
      </c>
      <c r="B10583" s="6" t="s">
        <v>1430</v>
      </c>
      <c r="J10583" s="8">
        <v>93540000</v>
      </c>
    </row>
    <row r="10584" spans="1:10" ht="20.100000000000001" customHeight="1" x14ac:dyDescent="0.25">
      <c r="A10584" s="5" t="s">
        <v>1432</v>
      </c>
      <c r="C10584" s="11" t="s">
        <v>9</v>
      </c>
      <c r="D10584" s="11" t="s">
        <v>11</v>
      </c>
      <c r="E10584" s="11" t="s">
        <v>5078</v>
      </c>
      <c r="F10584" s="11" t="s">
        <v>12</v>
      </c>
      <c r="G10584" s="131" t="s">
        <v>7130</v>
      </c>
      <c r="H10584" s="131"/>
      <c r="J10584" s="7">
        <v>93540000</v>
      </c>
    </row>
    <row r="10585" spans="1:10" ht="20.100000000000001" customHeight="1" x14ac:dyDescent="0.25">
      <c r="A10585" s="6" t="s">
        <v>1439</v>
      </c>
      <c r="B10585" s="6" t="s">
        <v>1440</v>
      </c>
      <c r="J10585" s="8">
        <v>572000</v>
      </c>
    </row>
    <row r="10586" spans="1:10" ht="20.100000000000001" customHeight="1" x14ac:dyDescent="0.25">
      <c r="A10586" s="5" t="s">
        <v>1444</v>
      </c>
      <c r="C10586" s="11" t="s">
        <v>9</v>
      </c>
      <c r="D10586" s="11" t="s">
        <v>11</v>
      </c>
      <c r="E10586" s="11" t="s">
        <v>5078</v>
      </c>
      <c r="F10586" s="11" t="s">
        <v>12</v>
      </c>
      <c r="G10586" s="131" t="s">
        <v>3481</v>
      </c>
      <c r="H10586" s="131"/>
      <c r="J10586" s="7">
        <v>572000</v>
      </c>
    </row>
    <row r="10587" spans="1:10" ht="30" customHeight="1" x14ac:dyDescent="0.25">
      <c r="G10587" s="131" t="s">
        <v>4657</v>
      </c>
      <c r="H10587" s="131"/>
    </row>
    <row r="10588" spans="1:10" ht="20.100000000000001" customHeight="1" x14ac:dyDescent="0.25">
      <c r="A10588" s="6" t="s">
        <v>1449</v>
      </c>
      <c r="B10588" s="6" t="s">
        <v>1450</v>
      </c>
      <c r="J10588" s="8">
        <v>591065000</v>
      </c>
    </row>
    <row r="10589" spans="1:10" ht="20.100000000000001" customHeight="1" x14ac:dyDescent="0.25">
      <c r="A10589" s="5" t="s">
        <v>1453</v>
      </c>
      <c r="C10589" s="11" t="s">
        <v>9</v>
      </c>
      <c r="D10589" s="11" t="s">
        <v>11</v>
      </c>
      <c r="E10589" s="11" t="s">
        <v>5078</v>
      </c>
      <c r="F10589" s="11" t="s">
        <v>12</v>
      </c>
      <c r="G10589" s="131" t="s">
        <v>39</v>
      </c>
      <c r="H10589" s="131"/>
      <c r="J10589" s="7">
        <v>257900000</v>
      </c>
    </row>
    <row r="10590" spans="1:10" ht="30" customHeight="1" x14ac:dyDescent="0.25">
      <c r="A10590" s="5" t="s">
        <v>1460</v>
      </c>
      <c r="C10590" s="11" t="s">
        <v>9</v>
      </c>
      <c r="D10590" s="11" t="s">
        <v>11</v>
      </c>
      <c r="E10590" s="11" t="s">
        <v>5078</v>
      </c>
      <c r="F10590" s="11" t="s">
        <v>12</v>
      </c>
      <c r="G10590" s="131" t="s">
        <v>1461</v>
      </c>
      <c r="H10590" s="131"/>
      <c r="J10590" s="7">
        <v>3270000</v>
      </c>
    </row>
    <row r="10591" spans="1:10" ht="20.100000000000001" customHeight="1" x14ac:dyDescent="0.25">
      <c r="A10591" s="5" t="s">
        <v>1463</v>
      </c>
      <c r="C10591" s="11" t="s">
        <v>9</v>
      </c>
      <c r="D10591" s="11" t="s">
        <v>11</v>
      </c>
      <c r="E10591" s="11" t="s">
        <v>5078</v>
      </c>
      <c r="F10591" s="11" t="s">
        <v>12</v>
      </c>
      <c r="G10591" s="131" t="s">
        <v>1464</v>
      </c>
      <c r="H10591" s="131"/>
      <c r="J10591" s="7">
        <v>70700000</v>
      </c>
    </row>
    <row r="10592" spans="1:10" ht="20.100000000000001" customHeight="1" x14ac:dyDescent="0.25">
      <c r="A10592" s="5" t="s">
        <v>1466</v>
      </c>
      <c r="C10592" s="11" t="s">
        <v>9</v>
      </c>
      <c r="D10592" s="11" t="s">
        <v>11</v>
      </c>
      <c r="E10592" s="11" t="s">
        <v>5078</v>
      </c>
      <c r="F10592" s="11" t="s">
        <v>12</v>
      </c>
      <c r="G10592" s="131" t="s">
        <v>1467</v>
      </c>
      <c r="H10592" s="131"/>
      <c r="J10592" s="7">
        <v>4400000</v>
      </c>
    </row>
    <row r="10593" spans="1:10" ht="30" customHeight="1" x14ac:dyDescent="0.25">
      <c r="A10593" s="5" t="s">
        <v>1469</v>
      </c>
      <c r="C10593" s="11" t="s">
        <v>9</v>
      </c>
      <c r="D10593" s="11" t="s">
        <v>11</v>
      </c>
      <c r="E10593" s="11" t="s">
        <v>5078</v>
      </c>
      <c r="F10593" s="11" t="s">
        <v>12</v>
      </c>
      <c r="G10593" s="131" t="s">
        <v>7132</v>
      </c>
      <c r="H10593" s="131"/>
      <c r="J10593" s="7">
        <v>211055000</v>
      </c>
    </row>
    <row r="10594" spans="1:10" ht="30" customHeight="1" x14ac:dyDescent="0.25">
      <c r="A10594" s="5" t="s">
        <v>1471</v>
      </c>
      <c r="C10594" s="11" t="s">
        <v>9</v>
      </c>
      <c r="D10594" s="11" t="s">
        <v>11</v>
      </c>
      <c r="E10594" s="11" t="s">
        <v>5078</v>
      </c>
      <c r="F10594" s="11" t="s">
        <v>12</v>
      </c>
      <c r="G10594" s="131" t="s">
        <v>7133</v>
      </c>
      <c r="H10594" s="131"/>
      <c r="J10594" s="7">
        <v>36900000</v>
      </c>
    </row>
    <row r="10595" spans="1:10" ht="20.100000000000001" customHeight="1" x14ac:dyDescent="0.25">
      <c r="A10595" s="5" t="s">
        <v>1473</v>
      </c>
      <c r="C10595" s="11" t="s">
        <v>9</v>
      </c>
      <c r="D10595" s="11" t="s">
        <v>11</v>
      </c>
      <c r="E10595" s="11" t="s">
        <v>5078</v>
      </c>
      <c r="F10595" s="11" t="s">
        <v>12</v>
      </c>
      <c r="G10595" s="131" t="s">
        <v>1474</v>
      </c>
      <c r="H10595" s="131"/>
      <c r="J10595" s="7">
        <v>6840000</v>
      </c>
    </row>
    <row r="10596" spans="1:10" ht="20.100000000000001" customHeight="1" x14ac:dyDescent="0.25">
      <c r="A10596" s="6" t="s">
        <v>1476</v>
      </c>
      <c r="B10596" s="6" t="s">
        <v>1477</v>
      </c>
      <c r="J10596" s="8">
        <v>1370000</v>
      </c>
    </row>
    <row r="10597" spans="1:10" ht="20.100000000000001" customHeight="1" x14ac:dyDescent="0.25">
      <c r="A10597" s="5" t="s">
        <v>1488</v>
      </c>
      <c r="C10597" s="11" t="s">
        <v>9</v>
      </c>
      <c r="D10597" s="11" t="s">
        <v>41</v>
      </c>
      <c r="E10597" s="11" t="s">
        <v>5078</v>
      </c>
      <c r="F10597" s="11" t="s">
        <v>12</v>
      </c>
      <c r="G10597" s="131" t="s">
        <v>42</v>
      </c>
      <c r="H10597" s="131"/>
      <c r="J10597" s="7">
        <v>1370000</v>
      </c>
    </row>
    <row r="10598" spans="1:10" ht="30" customHeight="1" x14ac:dyDescent="0.25">
      <c r="G10598" s="131" t="s">
        <v>6141</v>
      </c>
      <c r="H10598" s="131"/>
    </row>
    <row r="10599" spans="1:10" ht="20.100000000000001" customHeight="1" x14ac:dyDescent="0.25">
      <c r="A10599" s="6" t="s">
        <v>1490</v>
      </c>
      <c r="B10599" s="6" t="s">
        <v>1491</v>
      </c>
      <c r="J10599" s="8">
        <v>4800000</v>
      </c>
    </row>
    <row r="10600" spans="1:10" ht="20.100000000000001" customHeight="1" x14ac:dyDescent="0.25">
      <c r="A10600" s="5" t="s">
        <v>1503</v>
      </c>
      <c r="C10600" s="11" t="s">
        <v>9</v>
      </c>
      <c r="D10600" s="11" t="s">
        <v>11</v>
      </c>
      <c r="E10600" s="11" t="s">
        <v>5078</v>
      </c>
      <c r="F10600" s="11" t="s">
        <v>12</v>
      </c>
      <c r="G10600" s="131" t="s">
        <v>44</v>
      </c>
      <c r="H10600" s="131"/>
      <c r="J10600" s="7">
        <v>4800000</v>
      </c>
    </row>
    <row r="10601" spans="1:10" ht="20.100000000000001" customHeight="1" x14ac:dyDescent="0.25">
      <c r="A10601" s="6" t="s">
        <v>1508</v>
      </c>
      <c r="B10601" s="6" t="s">
        <v>1509</v>
      </c>
      <c r="J10601" s="10">
        <v>126901612</v>
      </c>
    </row>
    <row r="10602" spans="1:10" ht="20.100000000000001" customHeight="1" x14ac:dyDescent="0.25">
      <c r="A10602" s="6" t="s">
        <v>1256</v>
      </c>
      <c r="B10602" s="6" t="s">
        <v>1511</v>
      </c>
      <c r="J10602" s="9">
        <v>53563715</v>
      </c>
    </row>
    <row r="10603" spans="1:10" ht="20.100000000000001" customHeight="1" x14ac:dyDescent="0.25">
      <c r="A10603" s="5" t="s">
        <v>1513</v>
      </c>
      <c r="C10603" s="11" t="s">
        <v>9</v>
      </c>
      <c r="D10603" s="11" t="s">
        <v>11</v>
      </c>
      <c r="E10603" s="11" t="s">
        <v>5078</v>
      </c>
      <c r="F10603" s="11" t="s">
        <v>12</v>
      </c>
      <c r="G10603" s="131" t="s">
        <v>45</v>
      </c>
      <c r="H10603" s="131"/>
      <c r="J10603" s="7">
        <v>42570715</v>
      </c>
    </row>
    <row r="10604" spans="1:10" ht="20.100000000000001" customHeight="1" x14ac:dyDescent="0.25">
      <c r="A10604" s="5" t="s">
        <v>1514</v>
      </c>
      <c r="C10604" s="11" t="s">
        <v>9</v>
      </c>
      <c r="D10604" s="11" t="s">
        <v>11</v>
      </c>
      <c r="E10604" s="11" t="s">
        <v>5078</v>
      </c>
      <c r="F10604" s="11" t="s">
        <v>12</v>
      </c>
      <c r="G10604" s="131" t="s">
        <v>1515</v>
      </c>
      <c r="H10604" s="131"/>
      <c r="J10604" s="7">
        <v>1670000</v>
      </c>
    </row>
    <row r="10605" spans="1:10" ht="20.100000000000001" customHeight="1" x14ac:dyDescent="0.25">
      <c r="A10605" s="5" t="s">
        <v>1518</v>
      </c>
      <c r="C10605" s="11" t="s">
        <v>9</v>
      </c>
      <c r="D10605" s="11" t="s">
        <v>11</v>
      </c>
      <c r="E10605" s="11" t="s">
        <v>5078</v>
      </c>
      <c r="F10605" s="11" t="s">
        <v>12</v>
      </c>
      <c r="G10605" s="131" t="s">
        <v>7135</v>
      </c>
      <c r="H10605" s="131"/>
      <c r="J10605" s="7">
        <v>8723000</v>
      </c>
    </row>
    <row r="10606" spans="1:10" ht="20.100000000000001" customHeight="1" x14ac:dyDescent="0.25">
      <c r="A10606" s="5" t="s">
        <v>1520</v>
      </c>
      <c r="C10606" s="11" t="s">
        <v>9</v>
      </c>
      <c r="D10606" s="11" t="s">
        <v>11</v>
      </c>
      <c r="E10606" s="11" t="s">
        <v>5078</v>
      </c>
      <c r="F10606" s="11" t="s">
        <v>12</v>
      </c>
      <c r="G10606" s="131" t="s">
        <v>1521</v>
      </c>
      <c r="H10606" s="131"/>
      <c r="J10606" s="7">
        <v>600000</v>
      </c>
    </row>
    <row r="10607" spans="1:10" ht="20.100000000000001" customHeight="1" x14ac:dyDescent="0.25">
      <c r="A10607" s="6" t="s">
        <v>1278</v>
      </c>
      <c r="B10607" s="6" t="s">
        <v>1524</v>
      </c>
      <c r="J10607" s="8">
        <v>2700000</v>
      </c>
    </row>
    <row r="10608" spans="1:10" ht="20.100000000000001" customHeight="1" x14ac:dyDescent="0.25">
      <c r="A10608" s="5" t="s">
        <v>1531</v>
      </c>
      <c r="C10608" s="11" t="s">
        <v>9</v>
      </c>
      <c r="D10608" s="11" t="s">
        <v>11</v>
      </c>
      <c r="E10608" s="11" t="s">
        <v>5078</v>
      </c>
      <c r="F10608" s="11" t="s">
        <v>12</v>
      </c>
      <c r="G10608" s="131" t="s">
        <v>47</v>
      </c>
      <c r="H10608" s="131"/>
      <c r="J10608" s="7">
        <v>2700000</v>
      </c>
    </row>
    <row r="10609" spans="1:10" ht="20.100000000000001" customHeight="1" x14ac:dyDescent="0.25">
      <c r="A10609" s="6" t="s">
        <v>1292</v>
      </c>
      <c r="B10609" s="6" t="s">
        <v>1535</v>
      </c>
      <c r="J10609" s="8">
        <v>27067000</v>
      </c>
    </row>
    <row r="10610" spans="1:10" ht="20.100000000000001" customHeight="1" x14ac:dyDescent="0.25">
      <c r="A10610" s="5" t="s">
        <v>1536</v>
      </c>
      <c r="C10610" s="11" t="s">
        <v>9</v>
      </c>
      <c r="D10610" s="11" t="s">
        <v>11</v>
      </c>
      <c r="E10610" s="11" t="s">
        <v>5078</v>
      </c>
      <c r="F10610" s="11" t="s">
        <v>12</v>
      </c>
      <c r="G10610" s="131" t="s">
        <v>1537</v>
      </c>
      <c r="H10610" s="131"/>
      <c r="J10610" s="7">
        <v>1434000</v>
      </c>
    </row>
    <row r="10611" spans="1:10" ht="20.100000000000001" customHeight="1" x14ac:dyDescent="0.25">
      <c r="A10611" s="5" t="s">
        <v>1539</v>
      </c>
      <c r="C10611" s="11" t="s">
        <v>9</v>
      </c>
      <c r="D10611" s="11" t="s">
        <v>11</v>
      </c>
      <c r="E10611" s="11" t="s">
        <v>5078</v>
      </c>
      <c r="F10611" s="11" t="s">
        <v>12</v>
      </c>
      <c r="G10611" s="131" t="s">
        <v>1540</v>
      </c>
      <c r="H10611" s="131"/>
      <c r="J10611" s="7">
        <v>788000</v>
      </c>
    </row>
    <row r="10612" spans="1:10" ht="20.100000000000001" customHeight="1" x14ac:dyDescent="0.25">
      <c r="A10612" s="5" t="s">
        <v>1542</v>
      </c>
      <c r="C10612" s="11" t="s">
        <v>9</v>
      </c>
      <c r="D10612" s="11" t="s">
        <v>11</v>
      </c>
      <c r="E10612" s="11" t="s">
        <v>5078</v>
      </c>
      <c r="F10612" s="11" t="s">
        <v>12</v>
      </c>
      <c r="G10612" s="131" t="s">
        <v>48</v>
      </c>
      <c r="H10612" s="131"/>
      <c r="J10612" s="7">
        <v>604000</v>
      </c>
    </row>
    <row r="10613" spans="1:10" ht="30" customHeight="1" x14ac:dyDescent="0.25">
      <c r="A10613" s="5" t="s">
        <v>1544</v>
      </c>
      <c r="C10613" s="11" t="s">
        <v>9</v>
      </c>
      <c r="D10613" s="11" t="s">
        <v>11</v>
      </c>
      <c r="E10613" s="11" t="s">
        <v>5078</v>
      </c>
      <c r="F10613" s="11" t="s">
        <v>12</v>
      </c>
      <c r="G10613" s="131" t="s">
        <v>1545</v>
      </c>
      <c r="H10613" s="131"/>
      <c r="J10613" s="7">
        <v>20800000</v>
      </c>
    </row>
    <row r="10614" spans="1:10" ht="20.100000000000001" customHeight="1" x14ac:dyDescent="0.25">
      <c r="A10614" s="5" t="s">
        <v>1547</v>
      </c>
      <c r="C10614" s="11" t="s">
        <v>9</v>
      </c>
      <c r="D10614" s="11" t="s">
        <v>11</v>
      </c>
      <c r="E10614" s="11" t="s">
        <v>5078</v>
      </c>
      <c r="F10614" s="11" t="s">
        <v>12</v>
      </c>
      <c r="G10614" s="131" t="s">
        <v>49</v>
      </c>
      <c r="H10614" s="131"/>
      <c r="J10614" s="7">
        <v>2500000</v>
      </c>
    </row>
    <row r="10615" spans="1:10" ht="20.100000000000001" customHeight="1" x14ac:dyDescent="0.25">
      <c r="A10615" s="5" t="s">
        <v>1549</v>
      </c>
      <c r="C10615" s="11" t="s">
        <v>9</v>
      </c>
      <c r="D10615" s="11" t="s">
        <v>11</v>
      </c>
      <c r="E10615" s="11" t="s">
        <v>5078</v>
      </c>
      <c r="F10615" s="11" t="s">
        <v>12</v>
      </c>
      <c r="G10615" s="131" t="s">
        <v>1550</v>
      </c>
      <c r="H10615" s="131"/>
      <c r="J10615" s="7">
        <v>250000</v>
      </c>
    </row>
    <row r="10616" spans="1:10" ht="30" customHeight="1" x14ac:dyDescent="0.25">
      <c r="A10616" s="5" t="s">
        <v>1551</v>
      </c>
      <c r="C10616" s="11" t="s">
        <v>9</v>
      </c>
      <c r="D10616" s="11" t="s">
        <v>11</v>
      </c>
      <c r="E10616" s="11" t="s">
        <v>5078</v>
      </c>
      <c r="F10616" s="11" t="s">
        <v>12</v>
      </c>
      <c r="G10616" s="131" t="s">
        <v>7136</v>
      </c>
      <c r="H10616" s="131"/>
      <c r="J10616" s="7">
        <v>691000</v>
      </c>
    </row>
    <row r="10617" spans="1:10" ht="20.100000000000001" customHeight="1" x14ac:dyDescent="0.25">
      <c r="A10617" s="6" t="s">
        <v>1318</v>
      </c>
      <c r="B10617" s="6" t="s">
        <v>1553</v>
      </c>
      <c r="J10617" s="8">
        <v>9996000</v>
      </c>
    </row>
    <row r="10618" spans="1:10" ht="20.100000000000001" customHeight="1" x14ac:dyDescent="0.25">
      <c r="A10618" s="5" t="s">
        <v>1555</v>
      </c>
      <c r="C10618" s="11" t="s">
        <v>9</v>
      </c>
      <c r="D10618" s="11" t="s">
        <v>11</v>
      </c>
      <c r="E10618" s="11" t="s">
        <v>5078</v>
      </c>
      <c r="F10618" s="11" t="s">
        <v>12</v>
      </c>
      <c r="G10618" s="131" t="s">
        <v>50</v>
      </c>
      <c r="H10618" s="131"/>
      <c r="J10618" s="7">
        <v>1676000</v>
      </c>
    </row>
    <row r="10619" spans="1:10" ht="20.100000000000001" customHeight="1" x14ac:dyDescent="0.25">
      <c r="A10619" s="5" t="s">
        <v>1557</v>
      </c>
      <c r="C10619" s="11" t="s">
        <v>9</v>
      </c>
      <c r="D10619" s="11" t="s">
        <v>11</v>
      </c>
      <c r="E10619" s="11" t="s">
        <v>5078</v>
      </c>
      <c r="F10619" s="11" t="s">
        <v>12</v>
      </c>
      <c r="G10619" s="131" t="s">
        <v>51</v>
      </c>
      <c r="H10619" s="131"/>
      <c r="J10619" s="7">
        <v>8320000</v>
      </c>
    </row>
    <row r="10620" spans="1:10" ht="20.100000000000001" customHeight="1" x14ac:dyDescent="0.25">
      <c r="A10620" s="6" t="s">
        <v>1572</v>
      </c>
      <c r="B10620" s="6" t="s">
        <v>1573</v>
      </c>
      <c r="J10620" s="8">
        <v>33574897</v>
      </c>
    </row>
    <row r="10621" spans="1:10" ht="20.100000000000001" customHeight="1" x14ac:dyDescent="0.25">
      <c r="A10621" s="5" t="s">
        <v>1574</v>
      </c>
      <c r="C10621" s="11" t="s">
        <v>9</v>
      </c>
      <c r="D10621" s="11" t="s">
        <v>11</v>
      </c>
      <c r="E10621" s="11" t="s">
        <v>5078</v>
      </c>
      <c r="F10621" s="11" t="s">
        <v>12</v>
      </c>
      <c r="G10621" s="131" t="s">
        <v>1575</v>
      </c>
      <c r="H10621" s="131"/>
      <c r="J10621" s="7">
        <v>7133000</v>
      </c>
    </row>
    <row r="10622" spans="1:10" ht="30" customHeight="1" x14ac:dyDescent="0.25">
      <c r="A10622" s="5" t="s">
        <v>1577</v>
      </c>
      <c r="C10622" s="11" t="s">
        <v>9</v>
      </c>
      <c r="D10622" s="11" t="s">
        <v>11</v>
      </c>
      <c r="E10622" s="11" t="s">
        <v>5078</v>
      </c>
      <c r="F10622" s="11" t="s">
        <v>12</v>
      </c>
      <c r="G10622" s="131" t="s">
        <v>1578</v>
      </c>
      <c r="H10622" s="131"/>
      <c r="J10622" s="7">
        <v>2228965</v>
      </c>
    </row>
    <row r="10623" spans="1:10" ht="20.100000000000001" customHeight="1" x14ac:dyDescent="0.25">
      <c r="A10623" s="5" t="s">
        <v>1580</v>
      </c>
      <c r="C10623" s="11" t="s">
        <v>9</v>
      </c>
      <c r="D10623" s="11" t="s">
        <v>11</v>
      </c>
      <c r="E10623" s="11" t="s">
        <v>5078</v>
      </c>
      <c r="F10623" s="11" t="s">
        <v>12</v>
      </c>
      <c r="G10623" s="131" t="s">
        <v>1581</v>
      </c>
      <c r="H10623" s="131"/>
      <c r="J10623" s="7">
        <v>10042932</v>
      </c>
    </row>
    <row r="10624" spans="1:10" ht="20.100000000000001" customHeight="1" x14ac:dyDescent="0.25">
      <c r="A10624" s="5" t="s">
        <v>1582</v>
      </c>
      <c r="C10624" s="11" t="s">
        <v>9</v>
      </c>
      <c r="D10624" s="11" t="s">
        <v>11</v>
      </c>
      <c r="E10624" s="11" t="s">
        <v>5078</v>
      </c>
      <c r="F10624" s="11" t="s">
        <v>12</v>
      </c>
      <c r="G10624" s="131" t="s">
        <v>52</v>
      </c>
      <c r="H10624" s="131"/>
      <c r="J10624" s="7">
        <v>1930000</v>
      </c>
    </row>
    <row r="10625" spans="1:10" ht="20.100000000000001" customHeight="1" x14ac:dyDescent="0.25">
      <c r="A10625" s="5" t="s">
        <v>1584</v>
      </c>
      <c r="C10625" s="11" t="s">
        <v>9</v>
      </c>
      <c r="D10625" s="11" t="s">
        <v>11</v>
      </c>
      <c r="E10625" s="11" t="s">
        <v>5078</v>
      </c>
      <c r="F10625" s="11" t="s">
        <v>12</v>
      </c>
      <c r="G10625" s="131" t="s">
        <v>1585</v>
      </c>
      <c r="H10625" s="131"/>
      <c r="J10625" s="7">
        <v>2962000</v>
      </c>
    </row>
    <row r="10626" spans="1:10" ht="20.100000000000001" customHeight="1" x14ac:dyDescent="0.25">
      <c r="A10626" s="5" t="s">
        <v>1587</v>
      </c>
      <c r="C10626" s="11" t="s">
        <v>9</v>
      </c>
      <c r="D10626" s="11" t="s">
        <v>11</v>
      </c>
      <c r="E10626" s="11" t="s">
        <v>5078</v>
      </c>
      <c r="F10626" s="11" t="s">
        <v>12</v>
      </c>
      <c r="G10626" s="131" t="s">
        <v>1588</v>
      </c>
      <c r="H10626" s="131"/>
      <c r="J10626" s="7">
        <v>4527000</v>
      </c>
    </row>
    <row r="10627" spans="1:10" ht="20.100000000000001" customHeight="1" x14ac:dyDescent="0.25">
      <c r="A10627" s="5" t="s">
        <v>1590</v>
      </c>
      <c r="C10627" s="11" t="s">
        <v>9</v>
      </c>
      <c r="D10627" s="11" t="s">
        <v>11</v>
      </c>
      <c r="E10627" s="11" t="s">
        <v>5078</v>
      </c>
      <c r="F10627" s="11" t="s">
        <v>12</v>
      </c>
      <c r="G10627" s="131" t="s">
        <v>1591</v>
      </c>
      <c r="H10627" s="131"/>
      <c r="J10627" s="7">
        <v>39000</v>
      </c>
    </row>
    <row r="10628" spans="1:10" ht="20.100000000000001" customHeight="1" x14ac:dyDescent="0.25">
      <c r="A10628" s="5" t="s">
        <v>1593</v>
      </c>
      <c r="C10628" s="11" t="s">
        <v>9</v>
      </c>
      <c r="D10628" s="11" t="s">
        <v>11</v>
      </c>
      <c r="E10628" s="11" t="s">
        <v>5078</v>
      </c>
      <c r="F10628" s="11" t="s">
        <v>12</v>
      </c>
      <c r="G10628" s="131" t="s">
        <v>1594</v>
      </c>
      <c r="H10628" s="131"/>
      <c r="J10628" s="7">
        <v>4712000</v>
      </c>
    </row>
    <row r="10629" spans="1:10" ht="20.100000000000001" customHeight="1" x14ac:dyDescent="0.25">
      <c r="A10629" s="6" t="s">
        <v>1714</v>
      </c>
      <c r="B10629" s="6" t="s">
        <v>1715</v>
      </c>
      <c r="J10629" s="10">
        <v>95578000</v>
      </c>
    </row>
    <row r="10630" spans="1:10" ht="20.100000000000001" customHeight="1" x14ac:dyDescent="0.25">
      <c r="A10630" s="6" t="s">
        <v>1716</v>
      </c>
      <c r="B10630" s="6" t="s">
        <v>1717</v>
      </c>
      <c r="J10630" s="9">
        <v>95578000</v>
      </c>
    </row>
    <row r="10631" spans="1:10" ht="20.100000000000001" customHeight="1" x14ac:dyDescent="0.25">
      <c r="A10631" s="5" t="s">
        <v>1718</v>
      </c>
      <c r="C10631" s="11" t="s">
        <v>16</v>
      </c>
      <c r="D10631" s="11" t="s">
        <v>53</v>
      </c>
      <c r="E10631" s="11" t="s">
        <v>5078</v>
      </c>
      <c r="F10631" s="11" t="s">
        <v>12</v>
      </c>
      <c r="G10631" s="131" t="s">
        <v>1719</v>
      </c>
      <c r="H10631" s="131"/>
      <c r="J10631" s="7">
        <v>2248000</v>
      </c>
    </row>
    <row r="10632" spans="1:10" ht="20.100000000000001" customHeight="1" x14ac:dyDescent="0.25">
      <c r="A10632" s="5" t="s">
        <v>1721</v>
      </c>
      <c r="C10632" s="11" t="s">
        <v>16</v>
      </c>
      <c r="D10632" s="11" t="s">
        <v>53</v>
      </c>
      <c r="E10632" s="11" t="s">
        <v>5078</v>
      </c>
      <c r="F10632" s="11" t="s">
        <v>12</v>
      </c>
      <c r="G10632" s="131" t="s">
        <v>1722</v>
      </c>
      <c r="H10632" s="131"/>
      <c r="J10632" s="7">
        <v>3100000</v>
      </c>
    </row>
    <row r="10633" spans="1:10" ht="20.100000000000001" customHeight="1" x14ac:dyDescent="0.25">
      <c r="A10633" s="5" t="s">
        <v>1723</v>
      </c>
      <c r="C10633" s="11" t="s">
        <v>16</v>
      </c>
      <c r="D10633" s="11" t="s">
        <v>53</v>
      </c>
      <c r="E10633" s="11" t="s">
        <v>5078</v>
      </c>
      <c r="F10633" s="11" t="s">
        <v>12</v>
      </c>
      <c r="G10633" s="131" t="s">
        <v>55</v>
      </c>
      <c r="H10633" s="131"/>
      <c r="J10633" s="7">
        <v>16720000</v>
      </c>
    </row>
    <row r="10634" spans="1:10" ht="20.100000000000001" customHeight="1" x14ac:dyDescent="0.25">
      <c r="A10634" s="5" t="s">
        <v>1724</v>
      </c>
      <c r="C10634" s="11" t="s">
        <v>16</v>
      </c>
      <c r="D10634" s="11" t="s">
        <v>53</v>
      </c>
      <c r="E10634" s="11" t="s">
        <v>5078</v>
      </c>
      <c r="F10634" s="11" t="s">
        <v>12</v>
      </c>
      <c r="G10634" s="131" t="s">
        <v>7146</v>
      </c>
      <c r="H10634" s="131"/>
      <c r="J10634" s="7">
        <v>68350000</v>
      </c>
    </row>
    <row r="10635" spans="1:10" ht="20.100000000000001" customHeight="1" x14ac:dyDescent="0.25">
      <c r="A10635" s="5" t="s">
        <v>1725</v>
      </c>
      <c r="C10635" s="11" t="s">
        <v>16</v>
      </c>
      <c r="D10635" s="11" t="s">
        <v>53</v>
      </c>
      <c r="E10635" s="11" t="s">
        <v>5078</v>
      </c>
      <c r="F10635" s="11" t="s">
        <v>12</v>
      </c>
      <c r="G10635" s="131" t="s">
        <v>1726</v>
      </c>
      <c r="H10635" s="131"/>
      <c r="J10635" s="7">
        <v>4315000</v>
      </c>
    </row>
    <row r="10636" spans="1:10" ht="20.100000000000001" customHeight="1" x14ac:dyDescent="0.25">
      <c r="A10636" s="5" t="s">
        <v>1729</v>
      </c>
      <c r="C10636" s="11" t="s">
        <v>16</v>
      </c>
      <c r="D10636" s="11" t="s">
        <v>53</v>
      </c>
      <c r="E10636" s="11" t="s">
        <v>5078</v>
      </c>
      <c r="F10636" s="11" t="s">
        <v>12</v>
      </c>
      <c r="G10636" s="131" t="s">
        <v>7147</v>
      </c>
      <c r="H10636" s="131"/>
      <c r="J10636" s="7">
        <v>845000</v>
      </c>
    </row>
    <row r="10637" spans="1:10" ht="20.100000000000001" customHeight="1" x14ac:dyDescent="0.25">
      <c r="A10637" s="6" t="s">
        <v>1759</v>
      </c>
      <c r="B10637" s="6" t="s">
        <v>1760</v>
      </c>
      <c r="J10637" s="10">
        <v>96493367030</v>
      </c>
    </row>
    <row r="10638" spans="1:10" ht="20.100000000000001" customHeight="1" x14ac:dyDescent="0.25">
      <c r="A10638" s="6" t="s">
        <v>1761</v>
      </c>
      <c r="B10638" s="6" t="s">
        <v>1762</v>
      </c>
      <c r="J10638" s="12">
        <v>94953556559</v>
      </c>
    </row>
    <row r="10639" spans="1:10" ht="20.100000000000001" customHeight="1" x14ac:dyDescent="0.25">
      <c r="A10639" s="6" t="s">
        <v>1765</v>
      </c>
      <c r="B10639" s="6" t="s">
        <v>1766</v>
      </c>
      <c r="J10639" s="9">
        <v>222300000</v>
      </c>
    </row>
    <row r="10640" spans="1:10" ht="20.100000000000001" customHeight="1" x14ac:dyDescent="0.25">
      <c r="A10640" s="5" t="s">
        <v>1765</v>
      </c>
      <c r="C10640" s="11" t="s">
        <v>9</v>
      </c>
      <c r="D10640" s="11" t="s">
        <v>41</v>
      </c>
      <c r="E10640" s="11" t="s">
        <v>5078</v>
      </c>
      <c r="F10640" s="11" t="s">
        <v>1881</v>
      </c>
      <c r="G10640" s="131" t="s">
        <v>939</v>
      </c>
      <c r="H10640" s="131"/>
      <c r="J10640" s="7">
        <v>222300000</v>
      </c>
    </row>
    <row r="10641" spans="1:10" ht="30" customHeight="1" x14ac:dyDescent="0.25">
      <c r="G10641" s="131" t="s">
        <v>5081</v>
      </c>
      <c r="H10641" s="131"/>
    </row>
    <row r="10642" spans="1:10" ht="20.100000000000001" customHeight="1" x14ac:dyDescent="0.25">
      <c r="G10642" s="131" t="s">
        <v>5082</v>
      </c>
      <c r="H10642" s="131"/>
    </row>
    <row r="10643" spans="1:10" ht="20.100000000000001" customHeight="1" x14ac:dyDescent="0.25">
      <c r="A10643" s="6" t="s">
        <v>1767</v>
      </c>
      <c r="B10643" s="6" t="s">
        <v>7149</v>
      </c>
      <c r="J10643" s="8">
        <v>94714256559</v>
      </c>
    </row>
    <row r="10644" spans="1:10" ht="20.100000000000001" customHeight="1" x14ac:dyDescent="0.25">
      <c r="A10644" s="5" t="s">
        <v>1767</v>
      </c>
      <c r="C10644" s="11" t="s">
        <v>9</v>
      </c>
      <c r="D10644" s="11" t="s">
        <v>41</v>
      </c>
      <c r="E10644" s="11" t="s">
        <v>5078</v>
      </c>
      <c r="F10644" s="11" t="s">
        <v>1881</v>
      </c>
      <c r="G10644" s="131" t="s">
        <v>21</v>
      </c>
      <c r="H10644" s="131"/>
      <c r="J10644" s="7">
        <v>20226339</v>
      </c>
    </row>
    <row r="10645" spans="1:10" ht="60" customHeight="1" x14ac:dyDescent="0.25">
      <c r="G10645" s="131" t="s">
        <v>4802</v>
      </c>
      <c r="H10645" s="131"/>
    </row>
    <row r="10646" spans="1:10" ht="20.100000000000001" customHeight="1" x14ac:dyDescent="0.25">
      <c r="G10646" s="131" t="s">
        <v>2101</v>
      </c>
      <c r="H10646" s="131"/>
    </row>
    <row r="10647" spans="1:10" ht="20.100000000000001" customHeight="1" x14ac:dyDescent="0.25">
      <c r="A10647" s="5" t="s">
        <v>1767</v>
      </c>
      <c r="C10647" s="11" t="s">
        <v>9</v>
      </c>
      <c r="D10647" s="11" t="s">
        <v>41</v>
      </c>
      <c r="E10647" s="11" t="s">
        <v>5078</v>
      </c>
      <c r="F10647" s="11" t="s">
        <v>1278</v>
      </c>
      <c r="G10647" s="131" t="s">
        <v>21</v>
      </c>
      <c r="H10647" s="131"/>
      <c r="J10647" s="7">
        <v>8718250</v>
      </c>
    </row>
    <row r="10648" spans="1:10" ht="60" customHeight="1" x14ac:dyDescent="0.25">
      <c r="G10648" s="131" t="s">
        <v>4803</v>
      </c>
      <c r="H10648" s="131"/>
    </row>
    <row r="10649" spans="1:10" ht="20.100000000000001" customHeight="1" x14ac:dyDescent="0.25">
      <c r="G10649" s="131" t="s">
        <v>2101</v>
      </c>
      <c r="H10649" s="131"/>
    </row>
    <row r="10650" spans="1:10" ht="20.100000000000001" customHeight="1" x14ac:dyDescent="0.25">
      <c r="A10650" s="5" t="s">
        <v>1767</v>
      </c>
      <c r="C10650" s="11" t="s">
        <v>9</v>
      </c>
      <c r="D10650" s="11" t="s">
        <v>41</v>
      </c>
      <c r="E10650" s="11" t="s">
        <v>5078</v>
      </c>
      <c r="F10650" s="11" t="s">
        <v>1292</v>
      </c>
      <c r="G10650" s="131" t="s">
        <v>4407</v>
      </c>
      <c r="H10650" s="131"/>
      <c r="J10650" s="7">
        <v>1608000000</v>
      </c>
    </row>
    <row r="10651" spans="1:10" ht="60" customHeight="1" x14ac:dyDescent="0.25">
      <c r="G10651" s="131" t="s">
        <v>4756</v>
      </c>
      <c r="H10651" s="131"/>
    </row>
    <row r="10652" spans="1:10" ht="20.100000000000001" customHeight="1" x14ac:dyDescent="0.25">
      <c r="G10652" s="131" t="s">
        <v>2101</v>
      </c>
      <c r="H10652" s="131"/>
    </row>
    <row r="10653" spans="1:10" ht="20.100000000000001" customHeight="1" x14ac:dyDescent="0.25">
      <c r="A10653" s="5" t="s">
        <v>1767</v>
      </c>
      <c r="C10653" s="11" t="s">
        <v>9</v>
      </c>
      <c r="D10653" s="11" t="s">
        <v>41</v>
      </c>
      <c r="E10653" s="11" t="s">
        <v>5088</v>
      </c>
      <c r="F10653" s="11" t="s">
        <v>1318</v>
      </c>
      <c r="G10653" s="131" t="s">
        <v>941</v>
      </c>
      <c r="H10653" s="131"/>
      <c r="J10653" s="7">
        <v>83710600000</v>
      </c>
    </row>
    <row r="10654" spans="1:10" ht="15" customHeight="1" x14ac:dyDescent="0.25">
      <c r="G10654" s="131" t="s">
        <v>5619</v>
      </c>
      <c r="H10654" s="131"/>
    </row>
    <row r="10655" spans="1:10" ht="20.100000000000001" customHeight="1" x14ac:dyDescent="0.25">
      <c r="G10655" s="131" t="s">
        <v>5620</v>
      </c>
      <c r="H10655" s="131"/>
    </row>
    <row r="10656" spans="1:10" ht="20.100000000000001" customHeight="1" x14ac:dyDescent="0.25">
      <c r="A10656" s="5" t="s">
        <v>1767</v>
      </c>
      <c r="C10656" s="11" t="s">
        <v>9</v>
      </c>
      <c r="D10656" s="11" t="s">
        <v>41</v>
      </c>
      <c r="E10656" s="11" t="s">
        <v>5088</v>
      </c>
      <c r="F10656" s="11" t="s">
        <v>1336</v>
      </c>
      <c r="G10656" s="131" t="s">
        <v>941</v>
      </c>
      <c r="H10656" s="131"/>
      <c r="J10656" s="7">
        <v>2828200000</v>
      </c>
    </row>
    <row r="10657" spans="1:10" ht="60" customHeight="1" x14ac:dyDescent="0.25">
      <c r="G10657" s="131" t="s">
        <v>7306</v>
      </c>
      <c r="H10657" s="131"/>
    </row>
    <row r="10658" spans="1:10" ht="20.100000000000001" customHeight="1" x14ac:dyDescent="0.25">
      <c r="G10658" s="131" t="s">
        <v>5620</v>
      </c>
      <c r="H10658" s="131"/>
    </row>
    <row r="10659" spans="1:10" ht="20.100000000000001" customHeight="1" x14ac:dyDescent="0.25">
      <c r="A10659" s="5" t="s">
        <v>1767</v>
      </c>
      <c r="C10659" s="11" t="s">
        <v>9</v>
      </c>
      <c r="D10659" s="11" t="s">
        <v>41</v>
      </c>
      <c r="E10659" s="11" t="s">
        <v>5621</v>
      </c>
      <c r="F10659" s="11" t="s">
        <v>1407</v>
      </c>
      <c r="G10659" s="131" t="s">
        <v>943</v>
      </c>
      <c r="H10659" s="131"/>
      <c r="J10659" s="7">
        <v>479000000</v>
      </c>
    </row>
    <row r="10660" spans="1:10" ht="30" customHeight="1" x14ac:dyDescent="0.25">
      <c r="G10660" s="131" t="s">
        <v>5622</v>
      </c>
      <c r="H10660" s="131"/>
    </row>
    <row r="10661" spans="1:10" ht="20.100000000000001" customHeight="1" x14ac:dyDescent="0.25">
      <c r="G10661" s="131" t="s">
        <v>5623</v>
      </c>
      <c r="H10661" s="131"/>
    </row>
    <row r="10662" spans="1:10" ht="20.100000000000001" customHeight="1" x14ac:dyDescent="0.25">
      <c r="A10662" s="5" t="s">
        <v>1767</v>
      </c>
      <c r="C10662" s="11" t="s">
        <v>9</v>
      </c>
      <c r="D10662" s="11" t="s">
        <v>41</v>
      </c>
      <c r="E10662" s="11" t="s">
        <v>5226</v>
      </c>
      <c r="F10662" s="11" t="s">
        <v>1548</v>
      </c>
      <c r="G10662" s="131" t="s">
        <v>4407</v>
      </c>
      <c r="H10662" s="131"/>
      <c r="J10662" s="7">
        <v>3025800000</v>
      </c>
    </row>
    <row r="10663" spans="1:10" ht="45" customHeight="1" x14ac:dyDescent="0.25">
      <c r="G10663" s="131" t="s">
        <v>5624</v>
      </c>
      <c r="H10663" s="131"/>
    </row>
    <row r="10664" spans="1:10" ht="20.100000000000001" customHeight="1" x14ac:dyDescent="0.25">
      <c r="G10664" s="131" t="s">
        <v>2101</v>
      </c>
      <c r="H10664" s="131"/>
    </row>
    <row r="10665" spans="1:10" ht="20.100000000000001" customHeight="1" x14ac:dyDescent="0.25">
      <c r="A10665" s="5" t="s">
        <v>1767</v>
      </c>
      <c r="C10665" s="11" t="s">
        <v>9</v>
      </c>
      <c r="D10665" s="11" t="s">
        <v>41</v>
      </c>
      <c r="E10665" s="11" t="s">
        <v>5088</v>
      </c>
      <c r="F10665" s="11" t="s">
        <v>1560</v>
      </c>
      <c r="G10665" s="131" t="s">
        <v>941</v>
      </c>
      <c r="H10665" s="131"/>
      <c r="J10665" s="7">
        <v>621500000</v>
      </c>
    </row>
    <row r="10666" spans="1:10" ht="60" customHeight="1" x14ac:dyDescent="0.25">
      <c r="G10666" s="131" t="s">
        <v>7307</v>
      </c>
      <c r="H10666" s="131"/>
    </row>
    <row r="10667" spans="1:10" ht="20.100000000000001" customHeight="1" x14ac:dyDescent="0.25">
      <c r="G10667" s="131" t="s">
        <v>5620</v>
      </c>
      <c r="H10667" s="131"/>
    </row>
    <row r="10668" spans="1:10" ht="20.100000000000001" customHeight="1" x14ac:dyDescent="0.25">
      <c r="A10668" s="5" t="s">
        <v>1767</v>
      </c>
      <c r="C10668" s="11" t="s">
        <v>9</v>
      </c>
      <c r="D10668" s="11" t="s">
        <v>41</v>
      </c>
      <c r="E10668" s="11" t="s">
        <v>5226</v>
      </c>
      <c r="F10668" s="11" t="s">
        <v>1598</v>
      </c>
      <c r="G10668" s="131" t="s">
        <v>898</v>
      </c>
      <c r="H10668" s="131"/>
      <c r="J10668" s="7">
        <v>94000000</v>
      </c>
    </row>
    <row r="10669" spans="1:10" ht="75" customHeight="1" x14ac:dyDescent="0.25">
      <c r="G10669" s="131" t="s">
        <v>5625</v>
      </c>
      <c r="H10669" s="131"/>
    </row>
    <row r="10670" spans="1:10" ht="20.100000000000001" customHeight="1" x14ac:dyDescent="0.25">
      <c r="G10670" s="131" t="s">
        <v>2101</v>
      </c>
      <c r="H10670" s="131"/>
    </row>
    <row r="10671" spans="1:10" ht="30" customHeight="1" x14ac:dyDescent="0.25">
      <c r="A10671" s="5" t="s">
        <v>1767</v>
      </c>
      <c r="C10671" s="11" t="s">
        <v>9</v>
      </c>
      <c r="D10671" s="11" t="s">
        <v>41</v>
      </c>
      <c r="E10671" s="11" t="s">
        <v>4844</v>
      </c>
      <c r="F10671" s="11" t="s">
        <v>1894</v>
      </c>
      <c r="G10671" s="131" t="s">
        <v>4522</v>
      </c>
      <c r="H10671" s="131"/>
      <c r="J10671" s="7">
        <v>2318211970</v>
      </c>
    </row>
    <row r="10672" spans="1:10" ht="45" customHeight="1" x14ac:dyDescent="0.25">
      <c r="G10672" s="131" t="s">
        <v>5083</v>
      </c>
      <c r="H10672" s="131"/>
    </row>
    <row r="10673" spans="1:10" ht="20.100000000000001" customHeight="1" x14ac:dyDescent="0.25">
      <c r="G10673" s="131" t="s">
        <v>5084</v>
      </c>
      <c r="H10673" s="131"/>
    </row>
    <row r="10674" spans="1:10" ht="20.100000000000001" customHeight="1" x14ac:dyDescent="0.25">
      <c r="A10674" s="6" t="s">
        <v>1771</v>
      </c>
      <c r="B10674" s="6" t="s">
        <v>7151</v>
      </c>
      <c r="J10674" s="8">
        <v>17000000</v>
      </c>
    </row>
    <row r="10675" spans="1:10" ht="20.100000000000001" customHeight="1" x14ac:dyDescent="0.25">
      <c r="A10675" s="5" t="s">
        <v>1771</v>
      </c>
      <c r="C10675" s="11" t="s">
        <v>9</v>
      </c>
      <c r="D10675" s="11" t="s">
        <v>41</v>
      </c>
      <c r="E10675" s="11" t="s">
        <v>5085</v>
      </c>
      <c r="F10675" s="11" t="s">
        <v>1881</v>
      </c>
      <c r="G10675" s="131" t="s">
        <v>947</v>
      </c>
      <c r="H10675" s="131"/>
      <c r="J10675" s="7">
        <v>17000000</v>
      </c>
    </row>
    <row r="10676" spans="1:10" ht="15" customHeight="1" x14ac:dyDescent="0.25">
      <c r="G10676" s="131" t="s">
        <v>5086</v>
      </c>
      <c r="H10676" s="131"/>
    </row>
    <row r="10677" spans="1:10" ht="20.100000000000001" customHeight="1" x14ac:dyDescent="0.25">
      <c r="G10677" s="131" t="s">
        <v>5087</v>
      </c>
      <c r="H10677" s="131"/>
    </row>
    <row r="10678" spans="1:10" ht="20.100000000000001" customHeight="1" x14ac:dyDescent="0.25">
      <c r="A10678" s="6" t="s">
        <v>1784</v>
      </c>
      <c r="B10678" s="6" t="s">
        <v>1785</v>
      </c>
      <c r="J10678" s="8">
        <v>65000000</v>
      </c>
    </row>
    <row r="10679" spans="1:10" ht="20.100000000000001" customHeight="1" x14ac:dyDescent="0.25">
      <c r="A10679" s="5" t="s">
        <v>1786</v>
      </c>
      <c r="C10679" s="11" t="s">
        <v>9</v>
      </c>
      <c r="D10679" s="11" t="s">
        <v>59</v>
      </c>
      <c r="E10679" s="11" t="s">
        <v>5078</v>
      </c>
      <c r="F10679" s="11" t="s">
        <v>12</v>
      </c>
      <c r="G10679" s="131" t="s">
        <v>61</v>
      </c>
      <c r="H10679" s="131"/>
      <c r="J10679" s="7">
        <v>40000000</v>
      </c>
    </row>
    <row r="10680" spans="1:10" ht="20.100000000000001" customHeight="1" x14ac:dyDescent="0.25">
      <c r="A10680" s="5" t="s">
        <v>1792</v>
      </c>
      <c r="C10680" s="11" t="s">
        <v>9</v>
      </c>
      <c r="D10680" s="11" t="s">
        <v>59</v>
      </c>
      <c r="E10680" s="11" t="s">
        <v>5078</v>
      </c>
      <c r="F10680" s="11" t="s">
        <v>12</v>
      </c>
      <c r="G10680" s="131" t="s">
        <v>7156</v>
      </c>
      <c r="H10680" s="131"/>
      <c r="J10680" s="7">
        <v>25000000</v>
      </c>
    </row>
    <row r="10681" spans="1:10" ht="15" customHeight="1" x14ac:dyDescent="0.25">
      <c r="G10681" s="131" t="s">
        <v>4408</v>
      </c>
      <c r="H10681" s="131"/>
    </row>
    <row r="10682" spans="1:10" ht="20.100000000000001" customHeight="1" x14ac:dyDescent="0.25">
      <c r="A10682" s="6" t="s">
        <v>1793</v>
      </c>
      <c r="B10682" s="6" t="s">
        <v>3410</v>
      </c>
      <c r="J10682" s="10">
        <v>1324244033</v>
      </c>
    </row>
    <row r="10683" spans="1:10" ht="20.100000000000001" customHeight="1" x14ac:dyDescent="0.25">
      <c r="A10683" s="6" t="s">
        <v>1794</v>
      </c>
      <c r="B10683" s="6" t="s">
        <v>1795</v>
      </c>
      <c r="J10683" s="9">
        <v>484884000</v>
      </c>
    </row>
    <row r="10684" spans="1:10" ht="20.100000000000001" customHeight="1" x14ac:dyDescent="0.25">
      <c r="A10684" s="5" t="s">
        <v>1794</v>
      </c>
      <c r="C10684" s="11" t="s">
        <v>9</v>
      </c>
      <c r="D10684" s="11" t="s">
        <v>59</v>
      </c>
      <c r="E10684" s="11" t="s">
        <v>5088</v>
      </c>
      <c r="F10684" s="11" t="s">
        <v>1881</v>
      </c>
      <c r="G10684" s="131" t="s">
        <v>949</v>
      </c>
      <c r="H10684" s="131"/>
      <c r="J10684" s="7">
        <v>117884000</v>
      </c>
    </row>
    <row r="10685" spans="1:10" ht="45" customHeight="1" x14ac:dyDescent="0.25">
      <c r="G10685" s="131" t="s">
        <v>5089</v>
      </c>
      <c r="H10685" s="131"/>
    </row>
    <row r="10686" spans="1:10" ht="20.100000000000001" customHeight="1" x14ac:dyDescent="0.25">
      <c r="G10686" s="131" t="s">
        <v>5090</v>
      </c>
      <c r="H10686" s="131"/>
    </row>
    <row r="10687" spans="1:10" ht="20.100000000000001" customHeight="1" x14ac:dyDescent="0.25">
      <c r="A10687" s="5" t="s">
        <v>1794</v>
      </c>
      <c r="C10687" s="11" t="s">
        <v>9</v>
      </c>
      <c r="D10687" s="11" t="s">
        <v>59</v>
      </c>
      <c r="E10687" s="11" t="s">
        <v>5088</v>
      </c>
      <c r="F10687" s="11" t="s">
        <v>1336</v>
      </c>
      <c r="G10687" s="131" t="s">
        <v>951</v>
      </c>
      <c r="H10687" s="131"/>
      <c r="J10687" s="7">
        <v>367000000</v>
      </c>
    </row>
    <row r="10688" spans="1:10" ht="75" customHeight="1" x14ac:dyDescent="0.25">
      <c r="G10688" s="131" t="s">
        <v>7308</v>
      </c>
      <c r="H10688" s="131"/>
    </row>
    <row r="10689" spans="1:10" ht="20.100000000000001" customHeight="1" x14ac:dyDescent="0.25">
      <c r="G10689" s="131" t="s">
        <v>5626</v>
      </c>
      <c r="H10689" s="131"/>
    </row>
    <row r="10690" spans="1:10" ht="20.100000000000001" customHeight="1" x14ac:dyDescent="0.25">
      <c r="A10690" s="6" t="s">
        <v>1796</v>
      </c>
      <c r="B10690" s="6" t="s">
        <v>7157</v>
      </c>
      <c r="J10690" s="8">
        <v>442000000</v>
      </c>
    </row>
    <row r="10691" spans="1:10" ht="20.100000000000001" customHeight="1" x14ac:dyDescent="0.25">
      <c r="A10691" s="5" t="s">
        <v>1796</v>
      </c>
      <c r="C10691" s="11" t="s">
        <v>9</v>
      </c>
      <c r="D10691" s="11" t="s">
        <v>59</v>
      </c>
      <c r="E10691" s="11" t="s">
        <v>5078</v>
      </c>
      <c r="F10691" s="11" t="s">
        <v>1278</v>
      </c>
      <c r="G10691" s="131" t="s">
        <v>953</v>
      </c>
      <c r="H10691" s="131"/>
      <c r="J10691" s="7">
        <v>442000000</v>
      </c>
    </row>
    <row r="10692" spans="1:10" ht="60" customHeight="1" x14ac:dyDescent="0.25">
      <c r="G10692" s="131" t="s">
        <v>5091</v>
      </c>
      <c r="H10692" s="131"/>
    </row>
    <row r="10693" spans="1:10" ht="20.100000000000001" customHeight="1" x14ac:dyDescent="0.25">
      <c r="G10693" s="131" t="s">
        <v>5092</v>
      </c>
      <c r="H10693" s="131"/>
    </row>
    <row r="10694" spans="1:10" ht="20.100000000000001" customHeight="1" x14ac:dyDescent="0.25">
      <c r="A10694" s="6" t="s">
        <v>1799</v>
      </c>
      <c r="B10694" s="6" t="s">
        <v>1800</v>
      </c>
      <c r="J10694" s="8">
        <v>397360033</v>
      </c>
    </row>
    <row r="10695" spans="1:10" ht="20.100000000000001" customHeight="1" x14ac:dyDescent="0.25">
      <c r="A10695" s="5" t="s">
        <v>1799</v>
      </c>
      <c r="C10695" s="11" t="s">
        <v>9</v>
      </c>
      <c r="D10695" s="11" t="s">
        <v>59</v>
      </c>
      <c r="E10695" s="11" t="s">
        <v>5088</v>
      </c>
      <c r="F10695" s="11" t="s">
        <v>1421</v>
      </c>
      <c r="G10695" s="131" t="s">
        <v>865</v>
      </c>
      <c r="H10695" s="131"/>
      <c r="J10695" s="7">
        <v>396839040</v>
      </c>
    </row>
    <row r="10696" spans="1:10" ht="30" customHeight="1" x14ac:dyDescent="0.25">
      <c r="G10696" s="131" t="s">
        <v>5093</v>
      </c>
      <c r="H10696" s="131"/>
    </row>
    <row r="10697" spans="1:10" ht="20.100000000000001" customHeight="1" x14ac:dyDescent="0.25">
      <c r="G10697" s="131" t="s">
        <v>5094</v>
      </c>
      <c r="H10697" s="131"/>
    </row>
    <row r="10698" spans="1:10" ht="20.100000000000001" customHeight="1" x14ac:dyDescent="0.25">
      <c r="A10698" s="5" t="s">
        <v>1799</v>
      </c>
      <c r="C10698" s="11" t="s">
        <v>9</v>
      </c>
      <c r="D10698" s="11" t="s">
        <v>59</v>
      </c>
      <c r="E10698" s="11" t="s">
        <v>5088</v>
      </c>
      <c r="F10698" s="11" t="s">
        <v>1459</v>
      </c>
      <c r="G10698" s="131" t="s">
        <v>955</v>
      </c>
      <c r="H10698" s="131"/>
      <c r="J10698" s="7">
        <v>520993</v>
      </c>
    </row>
    <row r="10699" spans="1:10" ht="30" customHeight="1" x14ac:dyDescent="0.25">
      <c r="G10699" s="131" t="s">
        <v>5627</v>
      </c>
      <c r="H10699" s="131"/>
    </row>
    <row r="10700" spans="1:10" ht="20.100000000000001" customHeight="1" x14ac:dyDescent="0.25">
      <c r="G10700" s="131" t="s">
        <v>5094</v>
      </c>
      <c r="H10700" s="131"/>
    </row>
    <row r="10701" spans="1:10" ht="20.100000000000001" customHeight="1" x14ac:dyDescent="0.25">
      <c r="A10701" s="6" t="s">
        <v>1803</v>
      </c>
      <c r="B10701" s="6" t="s">
        <v>3416</v>
      </c>
      <c r="J10701" s="8">
        <v>4000000</v>
      </c>
    </row>
    <row r="10702" spans="1:10" ht="20.100000000000001" customHeight="1" x14ac:dyDescent="0.25">
      <c r="A10702" s="5" t="s">
        <v>1804</v>
      </c>
      <c r="C10702" s="11" t="s">
        <v>9</v>
      </c>
      <c r="D10702" s="11" t="s">
        <v>59</v>
      </c>
      <c r="E10702" s="11" t="s">
        <v>5078</v>
      </c>
      <c r="F10702" s="11" t="s">
        <v>12</v>
      </c>
      <c r="G10702" s="131" t="s">
        <v>62</v>
      </c>
      <c r="H10702" s="131"/>
      <c r="J10702" s="7">
        <v>4000000</v>
      </c>
    </row>
    <row r="10703" spans="1:10" ht="30" customHeight="1" x14ac:dyDescent="0.25">
      <c r="G10703" s="131" t="s">
        <v>4409</v>
      </c>
      <c r="H10703" s="131"/>
    </row>
    <row r="10704" spans="1:10" ht="20.100000000000001" customHeight="1" x14ac:dyDescent="0.25">
      <c r="A10704" s="6" t="s">
        <v>1806</v>
      </c>
      <c r="B10704" s="6" t="s">
        <v>1807</v>
      </c>
      <c r="J10704" s="10">
        <v>146566438</v>
      </c>
    </row>
    <row r="10705" spans="1:10" ht="20.100000000000001" customHeight="1" x14ac:dyDescent="0.25">
      <c r="A10705" s="6" t="s">
        <v>1808</v>
      </c>
      <c r="B10705" s="6" t="s">
        <v>1809</v>
      </c>
      <c r="J10705" s="9">
        <v>146566438</v>
      </c>
    </row>
    <row r="10706" spans="1:10" ht="30" customHeight="1" x14ac:dyDescent="0.25">
      <c r="A10706" s="5" t="s">
        <v>1808</v>
      </c>
      <c r="C10706" s="11" t="s">
        <v>9</v>
      </c>
      <c r="D10706" s="11" t="s">
        <v>4821</v>
      </c>
      <c r="E10706" s="11" t="s">
        <v>5030</v>
      </c>
      <c r="F10706" s="11" t="s">
        <v>1881</v>
      </c>
      <c r="G10706" s="131" t="s">
        <v>956</v>
      </c>
      <c r="H10706" s="131"/>
      <c r="J10706" s="7">
        <v>10470972</v>
      </c>
    </row>
    <row r="10707" spans="1:10" ht="15" customHeight="1" x14ac:dyDescent="0.25">
      <c r="G10707" s="131" t="s">
        <v>5628</v>
      </c>
      <c r="H10707" s="131"/>
    </row>
    <row r="10708" spans="1:10" ht="20.100000000000001" customHeight="1" x14ac:dyDescent="0.25">
      <c r="G10708" s="131" t="s">
        <v>5629</v>
      </c>
      <c r="H10708" s="131"/>
    </row>
    <row r="10709" spans="1:10" ht="20.100000000000001" customHeight="1" x14ac:dyDescent="0.25">
      <c r="A10709" s="5" t="s">
        <v>1808</v>
      </c>
      <c r="C10709" s="11" t="s">
        <v>9</v>
      </c>
      <c r="D10709" s="11" t="s">
        <v>4821</v>
      </c>
      <c r="E10709" s="11" t="s">
        <v>5078</v>
      </c>
      <c r="F10709" s="11" t="s">
        <v>1278</v>
      </c>
      <c r="G10709" s="131" t="s">
        <v>958</v>
      </c>
      <c r="H10709" s="131"/>
      <c r="J10709" s="7">
        <v>101513468</v>
      </c>
    </row>
    <row r="10710" spans="1:10" ht="45" customHeight="1" x14ac:dyDescent="0.25">
      <c r="G10710" s="131" t="s">
        <v>959</v>
      </c>
      <c r="H10710" s="131"/>
    </row>
    <row r="10711" spans="1:10" ht="20.100000000000001" customHeight="1" x14ac:dyDescent="0.25">
      <c r="G10711" s="131" t="s">
        <v>5630</v>
      </c>
      <c r="H10711" s="131"/>
    </row>
    <row r="10712" spans="1:10" ht="20.100000000000001" customHeight="1" x14ac:dyDescent="0.25">
      <c r="A10712" s="5" t="s">
        <v>1808</v>
      </c>
      <c r="C10712" s="11" t="s">
        <v>9</v>
      </c>
      <c r="D10712" s="11" t="s">
        <v>4821</v>
      </c>
      <c r="E10712" s="11" t="s">
        <v>5030</v>
      </c>
      <c r="F10712" s="11" t="s">
        <v>1318</v>
      </c>
      <c r="G10712" s="131" t="s">
        <v>961</v>
      </c>
      <c r="H10712" s="131"/>
      <c r="J10712" s="7">
        <v>29362197</v>
      </c>
    </row>
    <row r="10713" spans="1:10" ht="30" customHeight="1" x14ac:dyDescent="0.25">
      <c r="G10713" s="131" t="s">
        <v>5631</v>
      </c>
      <c r="H10713" s="131"/>
    </row>
    <row r="10714" spans="1:10" ht="20.100000000000001" customHeight="1" x14ac:dyDescent="0.25">
      <c r="G10714" s="131" t="s">
        <v>5096</v>
      </c>
      <c r="H10714" s="131"/>
    </row>
    <row r="10715" spans="1:10" ht="20.100000000000001" customHeight="1" x14ac:dyDescent="0.25">
      <c r="A10715" s="5" t="s">
        <v>1808</v>
      </c>
      <c r="C10715" s="11" t="s">
        <v>9</v>
      </c>
      <c r="D10715" s="11" t="s">
        <v>4821</v>
      </c>
      <c r="E10715" s="11" t="s">
        <v>5030</v>
      </c>
      <c r="F10715" s="11" t="s">
        <v>1336</v>
      </c>
      <c r="G10715" s="131" t="s">
        <v>961</v>
      </c>
      <c r="H10715" s="131"/>
      <c r="J10715" s="7">
        <v>5219801</v>
      </c>
    </row>
    <row r="10716" spans="1:10" ht="30" customHeight="1" x14ac:dyDescent="0.25">
      <c r="G10716" s="131" t="s">
        <v>5095</v>
      </c>
      <c r="H10716" s="131"/>
    </row>
    <row r="10717" spans="1:10" ht="20.100000000000001" customHeight="1" x14ac:dyDescent="0.25">
      <c r="G10717" s="131" t="s">
        <v>5096</v>
      </c>
      <c r="H10717" s="131"/>
    </row>
    <row r="10720" spans="1:10" x14ac:dyDescent="0.25">
      <c r="A10720" s="117" t="s">
        <v>5097</v>
      </c>
      <c r="B10720" s="88"/>
      <c r="C10720" s="88"/>
      <c r="D10720" s="88"/>
      <c r="E10720" s="88"/>
      <c r="F10720" s="88"/>
      <c r="G10720" s="88"/>
      <c r="H10720" s="88"/>
    </row>
    <row r="10722" spans="1:10" x14ac:dyDescent="0.25">
      <c r="A10722" s="132" t="s">
        <v>2092</v>
      </c>
      <c r="B10722" s="132"/>
      <c r="C10722" s="132"/>
      <c r="D10722" s="132"/>
      <c r="E10722" s="132"/>
      <c r="F10722" s="132"/>
      <c r="G10722" s="132"/>
      <c r="H10722" s="132"/>
      <c r="I10722" s="132"/>
      <c r="J10722" s="132"/>
    </row>
    <row r="10724" spans="1:10" x14ac:dyDescent="0.25">
      <c r="D10724" s="6" t="s">
        <v>2140</v>
      </c>
      <c r="E10724" s="6" t="s">
        <v>2100</v>
      </c>
    </row>
    <row r="10725" spans="1:10" ht="15.75" thickBot="1" x14ac:dyDescent="0.3">
      <c r="F10725" s="6" t="s">
        <v>2103</v>
      </c>
      <c r="J10725" s="14">
        <v>8905749655</v>
      </c>
    </row>
    <row r="10726" spans="1:10" x14ac:dyDescent="0.25">
      <c r="D10726" s="5" t="s">
        <v>9</v>
      </c>
      <c r="E10726" s="5" t="s">
        <v>2139</v>
      </c>
      <c r="J10726" s="7">
        <v>8366226299</v>
      </c>
    </row>
    <row r="10727" spans="1:10" x14ac:dyDescent="0.25">
      <c r="D10727" s="5" t="s">
        <v>16</v>
      </c>
      <c r="E10727" s="5" t="s">
        <v>2145</v>
      </c>
      <c r="J10727" s="7">
        <v>539523356</v>
      </c>
    </row>
    <row r="10730" spans="1:10" x14ac:dyDescent="0.25">
      <c r="A10730" s="132" t="s">
        <v>2091</v>
      </c>
      <c r="B10730" s="132"/>
      <c r="C10730" s="132"/>
      <c r="D10730" s="132"/>
      <c r="E10730" s="132"/>
      <c r="F10730" s="132"/>
      <c r="G10730" s="132"/>
      <c r="H10730" s="132"/>
      <c r="I10730" s="132"/>
      <c r="J10730" s="132"/>
    </row>
    <row r="10731" spans="1:10" x14ac:dyDescent="0.25">
      <c r="A10731" s="86" t="s">
        <v>2097</v>
      </c>
      <c r="C10731" s="86" t="s">
        <v>2098</v>
      </c>
      <c r="D10731" s="86" t="s">
        <v>3</v>
      </c>
      <c r="E10731" s="86" t="s">
        <v>2099</v>
      </c>
      <c r="F10731" s="86" t="s">
        <v>1880</v>
      </c>
      <c r="G10731" s="6" t="s">
        <v>2100</v>
      </c>
      <c r="J10731" s="86" t="s">
        <v>8713</v>
      </c>
    </row>
    <row r="10733" spans="1:10" ht="15.75" thickBot="1" x14ac:dyDescent="0.3">
      <c r="G10733" s="13" t="s">
        <v>2103</v>
      </c>
      <c r="J10733" s="14">
        <v>8905749655</v>
      </c>
    </row>
    <row r="10734" spans="1:10" ht="20.100000000000001" customHeight="1" x14ac:dyDescent="0.25">
      <c r="A10734" s="6" t="s">
        <v>1232</v>
      </c>
      <c r="B10734" s="6" t="s">
        <v>1233</v>
      </c>
      <c r="J10734" s="10">
        <v>7405723035</v>
      </c>
    </row>
    <row r="10735" spans="1:10" ht="20.100000000000001" customHeight="1" x14ac:dyDescent="0.25">
      <c r="A10735" s="6" t="s">
        <v>9</v>
      </c>
      <c r="B10735" s="6" t="s">
        <v>1237</v>
      </c>
      <c r="J10735" s="9">
        <v>2576728490</v>
      </c>
    </row>
    <row r="10736" spans="1:10" ht="20.100000000000001" customHeight="1" x14ac:dyDescent="0.25">
      <c r="A10736" s="5" t="s">
        <v>1240</v>
      </c>
      <c r="C10736" s="11" t="s">
        <v>9</v>
      </c>
      <c r="D10736" s="11" t="s">
        <v>10</v>
      </c>
      <c r="E10736" s="11" t="s">
        <v>5078</v>
      </c>
      <c r="F10736" s="11" t="s">
        <v>12</v>
      </c>
      <c r="G10736" s="131" t="s">
        <v>7116</v>
      </c>
      <c r="H10736" s="131"/>
      <c r="J10736" s="7">
        <v>2576728490</v>
      </c>
    </row>
    <row r="10737" spans="1:10" ht="20.100000000000001" customHeight="1" x14ac:dyDescent="0.25">
      <c r="A10737" s="6" t="s">
        <v>1257</v>
      </c>
      <c r="B10737" s="6" t="s">
        <v>1258</v>
      </c>
      <c r="J10737" s="8">
        <v>65160631</v>
      </c>
    </row>
    <row r="10738" spans="1:10" ht="20.100000000000001" customHeight="1" x14ac:dyDescent="0.25">
      <c r="A10738" s="5" t="s">
        <v>1261</v>
      </c>
      <c r="C10738" s="11" t="s">
        <v>9</v>
      </c>
      <c r="D10738" s="11" t="s">
        <v>10</v>
      </c>
      <c r="E10738" s="11" t="s">
        <v>5078</v>
      </c>
      <c r="F10738" s="11" t="s">
        <v>12</v>
      </c>
      <c r="G10738" s="131" t="s">
        <v>13</v>
      </c>
      <c r="H10738" s="131"/>
      <c r="J10738" s="7">
        <v>1000000</v>
      </c>
    </row>
    <row r="10739" spans="1:10" ht="20.100000000000001" customHeight="1" x14ac:dyDescent="0.25">
      <c r="A10739" s="5" t="s">
        <v>1276</v>
      </c>
      <c r="C10739" s="11" t="s">
        <v>9</v>
      </c>
      <c r="D10739" s="11" t="s">
        <v>10</v>
      </c>
      <c r="E10739" s="11" t="s">
        <v>5078</v>
      </c>
      <c r="F10739" s="11" t="s">
        <v>12</v>
      </c>
      <c r="G10739" s="131" t="s">
        <v>15</v>
      </c>
      <c r="H10739" s="131"/>
      <c r="J10739" s="7">
        <v>64160631</v>
      </c>
    </row>
    <row r="10740" spans="1:10" ht="20.100000000000001" customHeight="1" x14ac:dyDescent="0.25">
      <c r="A10740" s="6" t="s">
        <v>1279</v>
      </c>
      <c r="B10740" s="6" t="s">
        <v>1280</v>
      </c>
      <c r="J10740" s="8">
        <v>3654231647</v>
      </c>
    </row>
    <row r="10741" spans="1:10" ht="20.100000000000001" customHeight="1" x14ac:dyDescent="0.25">
      <c r="A10741" s="5" t="s">
        <v>1282</v>
      </c>
      <c r="C10741" s="11" t="s">
        <v>9</v>
      </c>
      <c r="D10741" s="11" t="s">
        <v>10</v>
      </c>
      <c r="E10741" s="11" t="s">
        <v>5078</v>
      </c>
      <c r="F10741" s="11" t="s">
        <v>12</v>
      </c>
      <c r="G10741" s="131" t="s">
        <v>1283</v>
      </c>
      <c r="H10741" s="131"/>
      <c r="J10741" s="7">
        <v>927977929</v>
      </c>
    </row>
    <row r="10742" spans="1:10" ht="20.100000000000001" customHeight="1" x14ac:dyDescent="0.25">
      <c r="A10742" s="5" t="s">
        <v>1286</v>
      </c>
      <c r="C10742" s="11" t="s">
        <v>9</v>
      </c>
      <c r="D10742" s="11" t="s">
        <v>10</v>
      </c>
      <c r="E10742" s="11" t="s">
        <v>5078</v>
      </c>
      <c r="F10742" s="11" t="s">
        <v>12</v>
      </c>
      <c r="G10742" s="131" t="s">
        <v>1287</v>
      </c>
      <c r="H10742" s="131"/>
      <c r="J10742" s="7">
        <v>1508311903</v>
      </c>
    </row>
    <row r="10743" spans="1:10" ht="20.100000000000001" customHeight="1" x14ac:dyDescent="0.25">
      <c r="A10743" s="5" t="s">
        <v>1290</v>
      </c>
      <c r="C10743" s="11" t="s">
        <v>16</v>
      </c>
      <c r="D10743" s="11" t="s">
        <v>10</v>
      </c>
      <c r="E10743" s="11" t="s">
        <v>5078</v>
      </c>
      <c r="F10743" s="11" t="s">
        <v>12</v>
      </c>
      <c r="G10743" s="131" t="s">
        <v>17</v>
      </c>
      <c r="H10743" s="131"/>
      <c r="J10743" s="7">
        <v>491648356</v>
      </c>
    </row>
    <row r="10744" spans="1:10" ht="20.100000000000001" customHeight="1" x14ac:dyDescent="0.25">
      <c r="A10744" s="5" t="s">
        <v>1293</v>
      </c>
      <c r="C10744" s="11" t="s">
        <v>9</v>
      </c>
      <c r="D10744" s="11" t="s">
        <v>10</v>
      </c>
      <c r="E10744" s="11" t="s">
        <v>5078</v>
      </c>
      <c r="F10744" s="11" t="s">
        <v>12</v>
      </c>
      <c r="G10744" s="131" t="s">
        <v>18</v>
      </c>
      <c r="H10744" s="131"/>
      <c r="J10744" s="7">
        <v>403493660</v>
      </c>
    </row>
    <row r="10745" spans="1:10" ht="20.100000000000001" customHeight="1" x14ac:dyDescent="0.25">
      <c r="A10745" s="5" t="s">
        <v>1296</v>
      </c>
      <c r="C10745" s="11" t="s">
        <v>9</v>
      </c>
      <c r="D10745" s="11" t="s">
        <v>10</v>
      </c>
      <c r="E10745" s="11" t="s">
        <v>5078</v>
      </c>
      <c r="F10745" s="11" t="s">
        <v>12</v>
      </c>
      <c r="G10745" s="131" t="s">
        <v>19</v>
      </c>
      <c r="H10745" s="131"/>
      <c r="J10745" s="7">
        <v>322799799</v>
      </c>
    </row>
    <row r="10746" spans="1:10" ht="20.100000000000001" customHeight="1" x14ac:dyDescent="0.25">
      <c r="A10746" s="6" t="s">
        <v>1299</v>
      </c>
      <c r="B10746" s="6" t="s">
        <v>1300</v>
      </c>
      <c r="J10746" s="10">
        <v>559680399</v>
      </c>
    </row>
    <row r="10747" spans="1:10" ht="20.100000000000001" customHeight="1" x14ac:dyDescent="0.25">
      <c r="A10747" s="6" t="s">
        <v>1303</v>
      </c>
      <c r="B10747" s="6" t="s">
        <v>7118</v>
      </c>
      <c r="J10747" s="9">
        <v>530978840</v>
      </c>
    </row>
    <row r="10748" spans="1:10" ht="20.100000000000001" customHeight="1" x14ac:dyDescent="0.25">
      <c r="A10748" s="5" t="s">
        <v>1303</v>
      </c>
      <c r="C10748" s="11" t="s">
        <v>9</v>
      </c>
      <c r="D10748" s="11" t="s">
        <v>20</v>
      </c>
      <c r="E10748" s="11" t="s">
        <v>5078</v>
      </c>
      <c r="F10748" s="11" t="s">
        <v>1881</v>
      </c>
      <c r="G10748" s="131" t="s">
        <v>21</v>
      </c>
      <c r="H10748" s="131"/>
      <c r="J10748" s="7">
        <v>530978840</v>
      </c>
    </row>
    <row r="10749" spans="1:10" ht="60" customHeight="1" x14ac:dyDescent="0.25">
      <c r="G10749" s="131" t="s">
        <v>4797</v>
      </c>
      <c r="H10749" s="131"/>
    </row>
    <row r="10750" spans="1:10" ht="20.100000000000001" customHeight="1" x14ac:dyDescent="0.25">
      <c r="G10750" s="131" t="s">
        <v>2101</v>
      </c>
      <c r="H10750" s="131"/>
    </row>
    <row r="10751" spans="1:10" ht="20.100000000000001" customHeight="1" x14ac:dyDescent="0.25">
      <c r="A10751" s="6" t="s">
        <v>1316</v>
      </c>
      <c r="B10751" s="6" t="s">
        <v>7122</v>
      </c>
      <c r="J10751" s="8">
        <v>28701559</v>
      </c>
    </row>
    <row r="10752" spans="1:10" ht="20.100000000000001" customHeight="1" x14ac:dyDescent="0.25">
      <c r="A10752" s="5" t="s">
        <v>1316</v>
      </c>
      <c r="C10752" s="11" t="s">
        <v>9</v>
      </c>
      <c r="D10752" s="11" t="s">
        <v>20</v>
      </c>
      <c r="E10752" s="11" t="s">
        <v>5078</v>
      </c>
      <c r="F10752" s="11" t="s">
        <v>1881</v>
      </c>
      <c r="G10752" s="131" t="s">
        <v>23</v>
      </c>
      <c r="H10752" s="131"/>
      <c r="J10752" s="7">
        <v>28701559</v>
      </c>
    </row>
    <row r="10753" spans="1:10" ht="30" customHeight="1" x14ac:dyDescent="0.25">
      <c r="G10753" s="131" t="s">
        <v>4798</v>
      </c>
      <c r="H10753" s="131"/>
    </row>
    <row r="10754" spans="1:10" ht="20.100000000000001" customHeight="1" x14ac:dyDescent="0.25">
      <c r="G10754" s="131" t="s">
        <v>2102</v>
      </c>
      <c r="H10754" s="131"/>
    </row>
    <row r="10755" spans="1:10" ht="20.100000000000001" customHeight="1" x14ac:dyDescent="0.25">
      <c r="A10755" s="6" t="s">
        <v>1319</v>
      </c>
      <c r="B10755" s="6" t="s">
        <v>1320</v>
      </c>
      <c r="J10755" s="10">
        <v>549921868</v>
      </c>
    </row>
    <row r="10756" spans="1:10" ht="20.100000000000001" customHeight="1" x14ac:dyDescent="0.25">
      <c r="A10756" s="6" t="s">
        <v>1322</v>
      </c>
      <c r="B10756" s="6" t="s">
        <v>7123</v>
      </c>
      <c r="J10756" s="9">
        <v>291607838</v>
      </c>
    </row>
    <row r="10757" spans="1:10" ht="20.100000000000001" customHeight="1" x14ac:dyDescent="0.25">
      <c r="A10757" s="5" t="s">
        <v>1322</v>
      </c>
      <c r="C10757" s="11" t="s">
        <v>9</v>
      </c>
      <c r="D10757" s="11" t="s">
        <v>20</v>
      </c>
      <c r="E10757" s="11" t="s">
        <v>5078</v>
      </c>
      <c r="F10757" s="11" t="s">
        <v>1881</v>
      </c>
      <c r="G10757" s="131" t="s">
        <v>21</v>
      </c>
      <c r="H10757" s="131"/>
      <c r="J10757" s="7">
        <v>291607838</v>
      </c>
    </row>
    <row r="10758" spans="1:10" ht="60" customHeight="1" x14ac:dyDescent="0.25">
      <c r="G10758" s="131" t="s">
        <v>4799</v>
      </c>
      <c r="H10758" s="131"/>
    </row>
    <row r="10759" spans="1:10" ht="20.100000000000001" customHeight="1" x14ac:dyDescent="0.25">
      <c r="G10759" s="131" t="s">
        <v>2101</v>
      </c>
      <c r="H10759" s="131"/>
    </row>
    <row r="10760" spans="1:10" ht="20.100000000000001" customHeight="1" x14ac:dyDescent="0.25">
      <c r="A10760" s="6" t="s">
        <v>1324</v>
      </c>
      <c r="B10760" s="6" t="s">
        <v>7124</v>
      </c>
      <c r="J10760" s="8">
        <v>86104677</v>
      </c>
    </row>
    <row r="10761" spans="1:10" ht="20.100000000000001" customHeight="1" x14ac:dyDescent="0.25">
      <c r="A10761" s="5" t="s">
        <v>1324</v>
      </c>
      <c r="C10761" s="11" t="s">
        <v>9</v>
      </c>
      <c r="D10761" s="11" t="s">
        <v>20</v>
      </c>
      <c r="E10761" s="11" t="s">
        <v>5078</v>
      </c>
      <c r="F10761" s="11" t="s">
        <v>1881</v>
      </c>
      <c r="G10761" s="131" t="s">
        <v>21</v>
      </c>
      <c r="H10761" s="131"/>
      <c r="J10761" s="7">
        <v>86104677</v>
      </c>
    </row>
    <row r="10762" spans="1:10" ht="45" customHeight="1" x14ac:dyDescent="0.25">
      <c r="G10762" s="131" t="s">
        <v>4800</v>
      </c>
      <c r="H10762" s="131"/>
    </row>
    <row r="10763" spans="1:10" ht="20.100000000000001" customHeight="1" x14ac:dyDescent="0.25">
      <c r="G10763" s="131" t="s">
        <v>2101</v>
      </c>
      <c r="H10763" s="131"/>
    </row>
    <row r="10764" spans="1:10" ht="20.100000000000001" customHeight="1" x14ac:dyDescent="0.25">
      <c r="A10764" s="6" t="s">
        <v>1326</v>
      </c>
      <c r="B10764" s="6" t="s">
        <v>7125</v>
      </c>
      <c r="J10764" s="8">
        <v>172209353</v>
      </c>
    </row>
    <row r="10765" spans="1:10" ht="20.100000000000001" customHeight="1" x14ac:dyDescent="0.25">
      <c r="A10765" s="5" t="s">
        <v>1326</v>
      </c>
      <c r="C10765" s="11" t="s">
        <v>9</v>
      </c>
      <c r="D10765" s="11" t="s">
        <v>20</v>
      </c>
      <c r="E10765" s="11" t="s">
        <v>5078</v>
      </c>
      <c r="F10765" s="11" t="s">
        <v>1881</v>
      </c>
      <c r="G10765" s="131" t="s">
        <v>21</v>
      </c>
      <c r="H10765" s="131"/>
      <c r="J10765" s="7">
        <v>172209353</v>
      </c>
    </row>
    <row r="10766" spans="1:10" ht="45" customHeight="1" x14ac:dyDescent="0.25">
      <c r="G10766" s="131" t="s">
        <v>4801</v>
      </c>
      <c r="H10766" s="131"/>
    </row>
    <row r="10767" spans="1:10" ht="20.100000000000001" customHeight="1" x14ac:dyDescent="0.25">
      <c r="G10767" s="131" t="s">
        <v>2101</v>
      </c>
      <c r="H10767" s="131"/>
    </row>
    <row r="10768" spans="1:10" ht="20.100000000000001" customHeight="1" x14ac:dyDescent="0.25">
      <c r="A10768" s="6" t="s">
        <v>1344</v>
      </c>
      <c r="B10768" s="6" t="s">
        <v>1345</v>
      </c>
      <c r="J10768" s="10">
        <v>1182271738</v>
      </c>
    </row>
    <row r="10769" spans="1:10" ht="20.100000000000001" customHeight="1" x14ac:dyDescent="0.25">
      <c r="A10769" s="6" t="s">
        <v>1231</v>
      </c>
      <c r="B10769" s="6" t="s">
        <v>3252</v>
      </c>
      <c r="J10769" s="9">
        <v>760474999</v>
      </c>
    </row>
    <row r="10770" spans="1:10" ht="20.100000000000001" customHeight="1" x14ac:dyDescent="0.25">
      <c r="A10770" s="5" t="s">
        <v>1349</v>
      </c>
      <c r="C10770" s="11" t="s">
        <v>9</v>
      </c>
      <c r="D10770" s="11" t="s">
        <v>11</v>
      </c>
      <c r="E10770" s="11" t="s">
        <v>5078</v>
      </c>
      <c r="F10770" s="11" t="s">
        <v>12</v>
      </c>
      <c r="G10770" s="131" t="s">
        <v>30</v>
      </c>
      <c r="H10770" s="131"/>
      <c r="J10770" s="7">
        <v>643499998</v>
      </c>
    </row>
    <row r="10771" spans="1:10" ht="20.100000000000001" customHeight="1" x14ac:dyDescent="0.25">
      <c r="A10771" s="5" t="s">
        <v>1353</v>
      </c>
      <c r="C10771" s="11" t="s">
        <v>9</v>
      </c>
      <c r="D10771" s="11" t="s">
        <v>11</v>
      </c>
      <c r="E10771" s="11" t="s">
        <v>5078</v>
      </c>
      <c r="F10771" s="11" t="s">
        <v>12</v>
      </c>
      <c r="G10771" s="131" t="s">
        <v>1354</v>
      </c>
      <c r="H10771" s="131"/>
      <c r="J10771" s="7">
        <v>116975001</v>
      </c>
    </row>
    <row r="10772" spans="1:10" ht="20.100000000000001" customHeight="1" x14ac:dyDescent="0.25">
      <c r="A10772" s="6" t="s">
        <v>1239</v>
      </c>
      <c r="B10772" s="6" t="s">
        <v>1360</v>
      </c>
      <c r="J10772" s="8">
        <v>112000000</v>
      </c>
    </row>
    <row r="10773" spans="1:10" ht="20.100000000000001" customHeight="1" x14ac:dyDescent="0.25">
      <c r="A10773" s="5" t="s">
        <v>1361</v>
      </c>
      <c r="C10773" s="11" t="s">
        <v>9</v>
      </c>
      <c r="D10773" s="11" t="s">
        <v>11</v>
      </c>
      <c r="E10773" s="11" t="s">
        <v>5078</v>
      </c>
      <c r="F10773" s="11" t="s">
        <v>12</v>
      </c>
      <c r="G10773" s="131" t="s">
        <v>7127</v>
      </c>
      <c r="H10773" s="131"/>
      <c r="J10773" s="7">
        <v>12000000</v>
      </c>
    </row>
    <row r="10774" spans="1:10" ht="20.100000000000001" customHeight="1" x14ac:dyDescent="0.25">
      <c r="A10774" s="5" t="s">
        <v>1364</v>
      </c>
      <c r="C10774" s="11" t="s">
        <v>9</v>
      </c>
      <c r="D10774" s="11" t="s">
        <v>11</v>
      </c>
      <c r="E10774" s="11" t="s">
        <v>5078</v>
      </c>
      <c r="F10774" s="11" t="s">
        <v>12</v>
      </c>
      <c r="G10774" s="131" t="s">
        <v>1365</v>
      </c>
      <c r="H10774" s="131"/>
      <c r="J10774" s="7">
        <v>40000000</v>
      </c>
    </row>
    <row r="10775" spans="1:10" ht="20.100000000000001" customHeight="1" x14ac:dyDescent="0.25">
      <c r="A10775" s="5" t="s">
        <v>1369</v>
      </c>
      <c r="C10775" s="11" t="s">
        <v>9</v>
      </c>
      <c r="D10775" s="11" t="s">
        <v>11</v>
      </c>
      <c r="E10775" s="11" t="s">
        <v>5078</v>
      </c>
      <c r="F10775" s="11" t="s">
        <v>12</v>
      </c>
      <c r="G10775" s="131" t="s">
        <v>34</v>
      </c>
      <c r="H10775" s="131"/>
      <c r="J10775" s="7">
        <v>60000000</v>
      </c>
    </row>
    <row r="10776" spans="1:10" ht="20.100000000000001" customHeight="1" x14ac:dyDescent="0.25">
      <c r="A10776" s="6" t="s">
        <v>1249</v>
      </c>
      <c r="B10776" s="6" t="s">
        <v>1373</v>
      </c>
      <c r="J10776" s="8">
        <v>18124940</v>
      </c>
    </row>
    <row r="10777" spans="1:10" ht="20.100000000000001" customHeight="1" x14ac:dyDescent="0.25">
      <c r="A10777" s="5" t="s">
        <v>1376</v>
      </c>
      <c r="C10777" s="11" t="s">
        <v>9</v>
      </c>
      <c r="D10777" s="11" t="s">
        <v>11</v>
      </c>
      <c r="E10777" s="11" t="s">
        <v>5078</v>
      </c>
      <c r="F10777" s="11" t="s">
        <v>12</v>
      </c>
      <c r="G10777" s="131" t="s">
        <v>3480</v>
      </c>
      <c r="H10777" s="131"/>
      <c r="J10777" s="7">
        <v>8881479</v>
      </c>
    </row>
    <row r="10778" spans="1:10" ht="20.100000000000001" customHeight="1" x14ac:dyDescent="0.25">
      <c r="A10778" s="5" t="s">
        <v>1380</v>
      </c>
      <c r="C10778" s="11" t="s">
        <v>9</v>
      </c>
      <c r="D10778" s="11" t="s">
        <v>11</v>
      </c>
      <c r="E10778" s="11" t="s">
        <v>5078</v>
      </c>
      <c r="F10778" s="11" t="s">
        <v>12</v>
      </c>
      <c r="G10778" s="131" t="s">
        <v>1381</v>
      </c>
      <c r="H10778" s="131"/>
      <c r="J10778" s="7">
        <v>9243461</v>
      </c>
    </row>
    <row r="10779" spans="1:10" ht="20.100000000000001" customHeight="1" x14ac:dyDescent="0.25">
      <c r="A10779" s="6" t="s">
        <v>1393</v>
      </c>
      <c r="B10779" s="6" t="s">
        <v>1394</v>
      </c>
      <c r="J10779" s="8">
        <v>119625000</v>
      </c>
    </row>
    <row r="10780" spans="1:10" ht="20.100000000000001" customHeight="1" x14ac:dyDescent="0.25">
      <c r="A10780" s="5" t="s">
        <v>1400</v>
      </c>
      <c r="C10780" s="11" t="s">
        <v>9</v>
      </c>
      <c r="D10780" s="11" t="s">
        <v>11</v>
      </c>
      <c r="E10780" s="11" t="s">
        <v>5078</v>
      </c>
      <c r="F10780" s="11" t="s">
        <v>12</v>
      </c>
      <c r="G10780" s="131" t="s">
        <v>3477</v>
      </c>
      <c r="H10780" s="131"/>
      <c r="J10780" s="7">
        <v>47500000</v>
      </c>
    </row>
    <row r="10781" spans="1:10" ht="75" customHeight="1" x14ac:dyDescent="0.25">
      <c r="G10781" s="131" t="s">
        <v>4666</v>
      </c>
      <c r="H10781" s="131"/>
    </row>
    <row r="10782" spans="1:10" ht="20.100000000000001" customHeight="1" x14ac:dyDescent="0.25">
      <c r="A10782" s="5" t="s">
        <v>1408</v>
      </c>
      <c r="C10782" s="11" t="s">
        <v>9</v>
      </c>
      <c r="D10782" s="11" t="s">
        <v>11</v>
      </c>
      <c r="E10782" s="11" t="s">
        <v>5078</v>
      </c>
      <c r="F10782" s="11" t="s">
        <v>12</v>
      </c>
      <c r="G10782" s="131" t="s">
        <v>1409</v>
      </c>
      <c r="H10782" s="131"/>
      <c r="J10782" s="7">
        <v>42125000</v>
      </c>
    </row>
    <row r="10783" spans="1:10" ht="30" customHeight="1" x14ac:dyDescent="0.25">
      <c r="G10783" s="131" t="s">
        <v>6145</v>
      </c>
      <c r="H10783" s="131"/>
    </row>
    <row r="10784" spans="1:10" ht="20.100000000000001" customHeight="1" x14ac:dyDescent="0.25">
      <c r="A10784" s="5" t="s">
        <v>1411</v>
      </c>
      <c r="C10784" s="11" t="s">
        <v>9</v>
      </c>
      <c r="D10784" s="11" t="s">
        <v>11</v>
      </c>
      <c r="E10784" s="11" t="s">
        <v>5078</v>
      </c>
      <c r="F10784" s="11" t="s">
        <v>12</v>
      </c>
      <c r="G10784" s="131" t="s">
        <v>3478</v>
      </c>
      <c r="H10784" s="131"/>
      <c r="J10784" s="7">
        <v>30000000</v>
      </c>
    </row>
    <row r="10785" spans="1:10" ht="30" customHeight="1" x14ac:dyDescent="0.25">
      <c r="G10785" s="131" t="s">
        <v>6146</v>
      </c>
      <c r="H10785" s="131"/>
    </row>
    <row r="10786" spans="1:10" ht="20.100000000000001" customHeight="1" x14ac:dyDescent="0.25">
      <c r="A10786" s="6" t="s">
        <v>1416</v>
      </c>
      <c r="B10786" s="6" t="s">
        <v>1417</v>
      </c>
      <c r="J10786" s="8">
        <v>48158598</v>
      </c>
    </row>
    <row r="10787" spans="1:10" ht="20.100000000000001" customHeight="1" x14ac:dyDescent="0.25">
      <c r="A10787" s="5" t="s">
        <v>1419</v>
      </c>
      <c r="C10787" s="11" t="s">
        <v>9</v>
      </c>
      <c r="D10787" s="11" t="s">
        <v>11</v>
      </c>
      <c r="E10787" s="11" t="s">
        <v>5078</v>
      </c>
      <c r="F10787" s="11" t="s">
        <v>12</v>
      </c>
      <c r="G10787" s="131" t="s">
        <v>1420</v>
      </c>
      <c r="H10787" s="131"/>
      <c r="J10787" s="7">
        <v>3853345</v>
      </c>
    </row>
    <row r="10788" spans="1:10" ht="20.100000000000001" customHeight="1" x14ac:dyDescent="0.25">
      <c r="A10788" s="5" t="s">
        <v>1422</v>
      </c>
      <c r="C10788" s="11" t="s">
        <v>9</v>
      </c>
      <c r="D10788" s="11" t="s">
        <v>11</v>
      </c>
      <c r="E10788" s="11" t="s">
        <v>5078</v>
      </c>
      <c r="F10788" s="11" t="s">
        <v>12</v>
      </c>
      <c r="G10788" s="131" t="s">
        <v>1423</v>
      </c>
      <c r="H10788" s="131"/>
      <c r="J10788" s="7">
        <v>44305253</v>
      </c>
    </row>
    <row r="10789" spans="1:10" ht="20.100000000000001" customHeight="1" x14ac:dyDescent="0.25">
      <c r="A10789" s="6" t="s">
        <v>1429</v>
      </c>
      <c r="B10789" s="6" t="s">
        <v>1430</v>
      </c>
      <c r="J10789" s="8">
        <v>30000000</v>
      </c>
    </row>
    <row r="10790" spans="1:10" ht="20.100000000000001" customHeight="1" x14ac:dyDescent="0.25">
      <c r="A10790" s="5" t="s">
        <v>1432</v>
      </c>
      <c r="C10790" s="11" t="s">
        <v>9</v>
      </c>
      <c r="D10790" s="11" t="s">
        <v>11</v>
      </c>
      <c r="E10790" s="11" t="s">
        <v>5078</v>
      </c>
      <c r="F10790" s="11" t="s">
        <v>12</v>
      </c>
      <c r="G10790" s="131" t="s">
        <v>7130</v>
      </c>
      <c r="H10790" s="131"/>
      <c r="J10790" s="7">
        <v>30000000</v>
      </c>
    </row>
    <row r="10791" spans="1:10" ht="20.100000000000001" customHeight="1" x14ac:dyDescent="0.25">
      <c r="A10791" s="6" t="s">
        <v>1439</v>
      </c>
      <c r="B10791" s="6" t="s">
        <v>1440</v>
      </c>
      <c r="J10791" s="8">
        <v>15000000</v>
      </c>
    </row>
    <row r="10792" spans="1:10" ht="20.100000000000001" customHeight="1" x14ac:dyDescent="0.25">
      <c r="A10792" s="5" t="s">
        <v>1441</v>
      </c>
      <c r="C10792" s="11" t="s">
        <v>9</v>
      </c>
      <c r="D10792" s="11" t="s">
        <v>11</v>
      </c>
      <c r="E10792" s="11" t="s">
        <v>5078</v>
      </c>
      <c r="F10792" s="11" t="s">
        <v>12</v>
      </c>
      <c r="G10792" s="131" t="s">
        <v>1442</v>
      </c>
      <c r="H10792" s="131"/>
      <c r="J10792" s="7">
        <v>15000000</v>
      </c>
    </row>
    <row r="10793" spans="1:10" ht="60" customHeight="1" x14ac:dyDescent="0.25">
      <c r="G10793" s="131" t="s">
        <v>6147</v>
      </c>
      <c r="H10793" s="131"/>
    </row>
    <row r="10794" spans="1:10" ht="20.100000000000001" customHeight="1" x14ac:dyDescent="0.25">
      <c r="A10794" s="6" t="s">
        <v>1449</v>
      </c>
      <c r="B10794" s="6" t="s">
        <v>1450</v>
      </c>
      <c r="J10794" s="8">
        <v>78088201</v>
      </c>
    </row>
    <row r="10795" spans="1:10" ht="20.100000000000001" customHeight="1" x14ac:dyDescent="0.25">
      <c r="A10795" s="5" t="s">
        <v>1463</v>
      </c>
      <c r="C10795" s="11" t="s">
        <v>9</v>
      </c>
      <c r="D10795" s="11" t="s">
        <v>11</v>
      </c>
      <c r="E10795" s="11" t="s">
        <v>5078</v>
      </c>
      <c r="F10795" s="11" t="s">
        <v>12</v>
      </c>
      <c r="G10795" s="131" t="s">
        <v>1464</v>
      </c>
      <c r="H10795" s="131"/>
      <c r="J10795" s="7">
        <v>15478572</v>
      </c>
    </row>
    <row r="10796" spans="1:10" ht="30" customHeight="1" x14ac:dyDescent="0.25">
      <c r="A10796" s="5" t="s">
        <v>1469</v>
      </c>
      <c r="C10796" s="11" t="s">
        <v>9</v>
      </c>
      <c r="D10796" s="11" t="s">
        <v>11</v>
      </c>
      <c r="E10796" s="11" t="s">
        <v>5078</v>
      </c>
      <c r="F10796" s="11" t="s">
        <v>12</v>
      </c>
      <c r="G10796" s="131" t="s">
        <v>7132</v>
      </c>
      <c r="H10796" s="131"/>
      <c r="J10796" s="7">
        <v>20870000</v>
      </c>
    </row>
    <row r="10797" spans="1:10" ht="30" customHeight="1" x14ac:dyDescent="0.25">
      <c r="A10797" s="5" t="s">
        <v>1471</v>
      </c>
      <c r="C10797" s="11" t="s">
        <v>9</v>
      </c>
      <c r="D10797" s="11" t="s">
        <v>11</v>
      </c>
      <c r="E10797" s="11" t="s">
        <v>5078</v>
      </c>
      <c r="F10797" s="11" t="s">
        <v>12</v>
      </c>
      <c r="G10797" s="131" t="s">
        <v>7133</v>
      </c>
      <c r="H10797" s="131"/>
      <c r="J10797" s="7">
        <v>41739629</v>
      </c>
    </row>
    <row r="10798" spans="1:10" ht="20.100000000000001" customHeight="1" x14ac:dyDescent="0.25">
      <c r="A10798" s="6" t="s">
        <v>1476</v>
      </c>
      <c r="B10798" s="6" t="s">
        <v>1477</v>
      </c>
      <c r="J10798" s="8">
        <v>800000</v>
      </c>
    </row>
    <row r="10799" spans="1:10" ht="20.100000000000001" customHeight="1" x14ac:dyDescent="0.25">
      <c r="A10799" s="5" t="s">
        <v>1488</v>
      </c>
      <c r="C10799" s="11" t="s">
        <v>9</v>
      </c>
      <c r="D10799" s="11" t="s">
        <v>41</v>
      </c>
      <c r="E10799" s="11" t="s">
        <v>5078</v>
      </c>
      <c r="F10799" s="11" t="s">
        <v>12</v>
      </c>
      <c r="G10799" s="131" t="s">
        <v>42</v>
      </c>
      <c r="H10799" s="131"/>
      <c r="J10799" s="7">
        <v>800000</v>
      </c>
    </row>
    <row r="10800" spans="1:10" ht="30" customHeight="1" x14ac:dyDescent="0.25">
      <c r="G10800" s="131" t="s">
        <v>6141</v>
      </c>
      <c r="H10800" s="131"/>
    </row>
    <row r="10801" spans="1:10" ht="20.100000000000001" customHeight="1" x14ac:dyDescent="0.25">
      <c r="A10801" s="6" t="s">
        <v>1508</v>
      </c>
      <c r="B10801" s="6" t="s">
        <v>1509</v>
      </c>
      <c r="J10801" s="10">
        <v>67235295</v>
      </c>
    </row>
    <row r="10802" spans="1:10" ht="20.100000000000001" customHeight="1" x14ac:dyDescent="0.25">
      <c r="A10802" s="6" t="s">
        <v>1256</v>
      </c>
      <c r="B10802" s="6" t="s">
        <v>1511</v>
      </c>
      <c r="J10802" s="9">
        <v>14508481</v>
      </c>
    </row>
    <row r="10803" spans="1:10" ht="20.100000000000001" customHeight="1" x14ac:dyDescent="0.25">
      <c r="A10803" s="5" t="s">
        <v>1513</v>
      </c>
      <c r="C10803" s="11" t="s">
        <v>9</v>
      </c>
      <c r="D10803" s="11" t="s">
        <v>11</v>
      </c>
      <c r="E10803" s="11" t="s">
        <v>5078</v>
      </c>
      <c r="F10803" s="11" t="s">
        <v>12</v>
      </c>
      <c r="G10803" s="131" t="s">
        <v>45</v>
      </c>
      <c r="H10803" s="131"/>
      <c r="J10803" s="7">
        <v>11429181</v>
      </c>
    </row>
    <row r="10804" spans="1:10" ht="20.100000000000001" customHeight="1" x14ac:dyDescent="0.25">
      <c r="A10804" s="5" t="s">
        <v>1518</v>
      </c>
      <c r="C10804" s="11" t="s">
        <v>9</v>
      </c>
      <c r="D10804" s="11" t="s">
        <v>11</v>
      </c>
      <c r="E10804" s="11" t="s">
        <v>5078</v>
      </c>
      <c r="F10804" s="11" t="s">
        <v>12</v>
      </c>
      <c r="G10804" s="131" t="s">
        <v>7135</v>
      </c>
      <c r="H10804" s="131"/>
      <c r="J10804" s="7">
        <v>3079300</v>
      </c>
    </row>
    <row r="10805" spans="1:10" ht="20.100000000000001" customHeight="1" x14ac:dyDescent="0.25">
      <c r="A10805" s="6" t="s">
        <v>1278</v>
      </c>
      <c r="B10805" s="6" t="s">
        <v>1524</v>
      </c>
      <c r="J10805" s="8">
        <v>274260</v>
      </c>
    </row>
    <row r="10806" spans="1:10" ht="20.100000000000001" customHeight="1" x14ac:dyDescent="0.25">
      <c r="A10806" s="5" t="s">
        <v>1531</v>
      </c>
      <c r="C10806" s="11" t="s">
        <v>9</v>
      </c>
      <c r="D10806" s="11" t="s">
        <v>11</v>
      </c>
      <c r="E10806" s="11" t="s">
        <v>5078</v>
      </c>
      <c r="F10806" s="11" t="s">
        <v>12</v>
      </c>
      <c r="G10806" s="131" t="s">
        <v>47</v>
      </c>
      <c r="H10806" s="131"/>
      <c r="J10806" s="7">
        <v>274260</v>
      </c>
    </row>
    <row r="10807" spans="1:10" ht="20.100000000000001" customHeight="1" x14ac:dyDescent="0.25">
      <c r="A10807" s="6" t="s">
        <v>1292</v>
      </c>
      <c r="B10807" s="6" t="s">
        <v>1535</v>
      </c>
      <c r="J10807" s="8">
        <v>5575000</v>
      </c>
    </row>
    <row r="10808" spans="1:10" ht="20.100000000000001" customHeight="1" x14ac:dyDescent="0.25">
      <c r="A10808" s="5" t="s">
        <v>1536</v>
      </c>
      <c r="C10808" s="11" t="s">
        <v>9</v>
      </c>
      <c r="D10808" s="11" t="s">
        <v>11</v>
      </c>
      <c r="E10808" s="11" t="s">
        <v>5078</v>
      </c>
      <c r="F10808" s="11" t="s">
        <v>12</v>
      </c>
      <c r="G10808" s="131" t="s">
        <v>1537</v>
      </c>
      <c r="H10808" s="131"/>
      <c r="J10808" s="7">
        <v>1000000</v>
      </c>
    </row>
    <row r="10809" spans="1:10" ht="30" customHeight="1" x14ac:dyDescent="0.25">
      <c r="A10809" s="5" t="s">
        <v>1544</v>
      </c>
      <c r="C10809" s="11" t="s">
        <v>9</v>
      </c>
      <c r="D10809" s="11" t="s">
        <v>11</v>
      </c>
      <c r="E10809" s="11" t="s">
        <v>5078</v>
      </c>
      <c r="F10809" s="11" t="s">
        <v>12</v>
      </c>
      <c r="G10809" s="131" t="s">
        <v>1545</v>
      </c>
      <c r="H10809" s="131"/>
      <c r="J10809" s="7">
        <v>1575000</v>
      </c>
    </row>
    <row r="10810" spans="1:10" ht="30" customHeight="1" x14ac:dyDescent="0.25">
      <c r="A10810" s="5" t="s">
        <v>1551</v>
      </c>
      <c r="C10810" s="11" t="s">
        <v>9</v>
      </c>
      <c r="D10810" s="11" t="s">
        <v>11</v>
      </c>
      <c r="E10810" s="11" t="s">
        <v>5078</v>
      </c>
      <c r="F10810" s="11" t="s">
        <v>12</v>
      </c>
      <c r="G10810" s="131" t="s">
        <v>7136</v>
      </c>
      <c r="H10810" s="131"/>
      <c r="J10810" s="7">
        <v>3000000</v>
      </c>
    </row>
    <row r="10811" spans="1:10" ht="20.100000000000001" customHeight="1" x14ac:dyDescent="0.25">
      <c r="A10811" s="6" t="s">
        <v>1318</v>
      </c>
      <c r="B10811" s="6" t="s">
        <v>1553</v>
      </c>
      <c r="J10811" s="8">
        <v>9428572</v>
      </c>
    </row>
    <row r="10812" spans="1:10" ht="20.100000000000001" customHeight="1" x14ac:dyDescent="0.25">
      <c r="A10812" s="5" t="s">
        <v>1557</v>
      </c>
      <c r="C10812" s="11" t="s">
        <v>9</v>
      </c>
      <c r="D10812" s="11" t="s">
        <v>11</v>
      </c>
      <c r="E10812" s="11" t="s">
        <v>5078</v>
      </c>
      <c r="F10812" s="11" t="s">
        <v>12</v>
      </c>
      <c r="G10812" s="131" t="s">
        <v>51</v>
      </c>
      <c r="H10812" s="131"/>
      <c r="J10812" s="7">
        <v>9428572</v>
      </c>
    </row>
    <row r="10813" spans="1:10" ht="20.100000000000001" customHeight="1" x14ac:dyDescent="0.25">
      <c r="A10813" s="6" t="s">
        <v>1572</v>
      </c>
      <c r="B10813" s="6" t="s">
        <v>1573</v>
      </c>
      <c r="J10813" s="8">
        <v>37448982</v>
      </c>
    </row>
    <row r="10814" spans="1:10" ht="20.100000000000001" customHeight="1" x14ac:dyDescent="0.25">
      <c r="A10814" s="5" t="s">
        <v>1574</v>
      </c>
      <c r="C10814" s="11" t="s">
        <v>9</v>
      </c>
      <c r="D10814" s="11" t="s">
        <v>11</v>
      </c>
      <c r="E10814" s="11" t="s">
        <v>5078</v>
      </c>
      <c r="F10814" s="11" t="s">
        <v>12</v>
      </c>
      <c r="G10814" s="131" t="s">
        <v>1575</v>
      </c>
      <c r="H10814" s="131"/>
      <c r="J10814" s="7">
        <v>13436500</v>
      </c>
    </row>
    <row r="10815" spans="1:10" ht="20.100000000000001" customHeight="1" x14ac:dyDescent="0.25">
      <c r="A10815" s="5" t="s">
        <v>1580</v>
      </c>
      <c r="C10815" s="11" t="s">
        <v>9</v>
      </c>
      <c r="D10815" s="11" t="s">
        <v>11</v>
      </c>
      <c r="E10815" s="11" t="s">
        <v>5078</v>
      </c>
      <c r="F10815" s="11" t="s">
        <v>12</v>
      </c>
      <c r="G10815" s="131" t="s">
        <v>1581</v>
      </c>
      <c r="H10815" s="131"/>
      <c r="J10815" s="7">
        <v>10290000</v>
      </c>
    </row>
    <row r="10816" spans="1:10" ht="20.100000000000001" customHeight="1" x14ac:dyDescent="0.25">
      <c r="A10816" s="5" t="s">
        <v>1584</v>
      </c>
      <c r="C10816" s="11" t="s">
        <v>9</v>
      </c>
      <c r="D10816" s="11" t="s">
        <v>11</v>
      </c>
      <c r="E10816" s="11" t="s">
        <v>5078</v>
      </c>
      <c r="F10816" s="11" t="s">
        <v>12</v>
      </c>
      <c r="G10816" s="131" t="s">
        <v>1585</v>
      </c>
      <c r="H10816" s="131"/>
      <c r="J10816" s="7">
        <v>2592264</v>
      </c>
    </row>
    <row r="10817" spans="1:10" ht="20.100000000000001" customHeight="1" x14ac:dyDescent="0.25">
      <c r="A10817" s="5" t="s">
        <v>1587</v>
      </c>
      <c r="C10817" s="11" t="s">
        <v>9</v>
      </c>
      <c r="D10817" s="11" t="s">
        <v>11</v>
      </c>
      <c r="E10817" s="11" t="s">
        <v>5078</v>
      </c>
      <c r="F10817" s="11" t="s">
        <v>12</v>
      </c>
      <c r="G10817" s="131" t="s">
        <v>1588</v>
      </c>
      <c r="H10817" s="131"/>
      <c r="J10817" s="7">
        <v>11130218</v>
      </c>
    </row>
    <row r="10818" spans="1:10" ht="20.100000000000001" customHeight="1" x14ac:dyDescent="0.25">
      <c r="A10818" s="6" t="s">
        <v>1714</v>
      </c>
      <c r="B10818" s="6" t="s">
        <v>1715</v>
      </c>
      <c r="J10818" s="10">
        <v>47875000</v>
      </c>
    </row>
    <row r="10819" spans="1:10" ht="20.100000000000001" customHeight="1" x14ac:dyDescent="0.25">
      <c r="A10819" s="6" t="s">
        <v>1716</v>
      </c>
      <c r="B10819" s="6" t="s">
        <v>1717</v>
      </c>
      <c r="J10819" s="9">
        <v>47875000</v>
      </c>
    </row>
    <row r="10820" spans="1:10" ht="20.100000000000001" customHeight="1" x14ac:dyDescent="0.25">
      <c r="A10820" s="5" t="s">
        <v>1724</v>
      </c>
      <c r="C10820" s="11" t="s">
        <v>16</v>
      </c>
      <c r="D10820" s="11" t="s">
        <v>53</v>
      </c>
      <c r="E10820" s="11" t="s">
        <v>5078</v>
      </c>
      <c r="F10820" s="11" t="s">
        <v>12</v>
      </c>
      <c r="G10820" s="131" t="s">
        <v>7146</v>
      </c>
      <c r="H10820" s="131"/>
      <c r="J10820" s="7">
        <v>47875000</v>
      </c>
    </row>
    <row r="10821" spans="1:10" ht="20.100000000000001" customHeight="1" x14ac:dyDescent="0.25">
      <c r="A10821" s="6" t="s">
        <v>1759</v>
      </c>
      <c r="B10821" s="6" t="s">
        <v>1760</v>
      </c>
      <c r="J10821" s="10">
        <v>202644587</v>
      </c>
    </row>
    <row r="10822" spans="1:10" ht="20.100000000000001" customHeight="1" x14ac:dyDescent="0.25">
      <c r="A10822" s="6" t="s">
        <v>1761</v>
      </c>
      <c r="B10822" s="6" t="s">
        <v>1762</v>
      </c>
      <c r="J10822" s="12">
        <v>47644587</v>
      </c>
    </row>
    <row r="10823" spans="1:10" ht="20.100000000000001" customHeight="1" x14ac:dyDescent="0.25">
      <c r="A10823" s="6" t="s">
        <v>1767</v>
      </c>
      <c r="B10823" s="6" t="s">
        <v>7149</v>
      </c>
      <c r="J10823" s="9">
        <v>47644587</v>
      </c>
    </row>
    <row r="10824" spans="1:10" ht="20.100000000000001" customHeight="1" x14ac:dyDescent="0.25">
      <c r="A10824" s="5" t="s">
        <v>1767</v>
      </c>
      <c r="C10824" s="11" t="s">
        <v>9</v>
      </c>
      <c r="D10824" s="11" t="s">
        <v>41</v>
      </c>
      <c r="E10824" s="11" t="s">
        <v>5078</v>
      </c>
      <c r="F10824" s="11" t="s">
        <v>1881</v>
      </c>
      <c r="G10824" s="131" t="s">
        <v>21</v>
      </c>
      <c r="H10824" s="131"/>
      <c r="J10824" s="7">
        <v>33293808</v>
      </c>
    </row>
    <row r="10825" spans="1:10" ht="60" customHeight="1" x14ac:dyDescent="0.25">
      <c r="G10825" s="131" t="s">
        <v>4802</v>
      </c>
      <c r="H10825" s="131"/>
    </row>
    <row r="10826" spans="1:10" ht="20.100000000000001" customHeight="1" x14ac:dyDescent="0.25">
      <c r="G10826" s="131" t="s">
        <v>2101</v>
      </c>
      <c r="H10826" s="131"/>
    </row>
    <row r="10827" spans="1:10" ht="20.100000000000001" customHeight="1" x14ac:dyDescent="0.25">
      <c r="A10827" s="5" t="s">
        <v>1767</v>
      </c>
      <c r="C10827" s="11" t="s">
        <v>9</v>
      </c>
      <c r="D10827" s="11" t="s">
        <v>41</v>
      </c>
      <c r="E10827" s="11" t="s">
        <v>5078</v>
      </c>
      <c r="F10827" s="11" t="s">
        <v>1278</v>
      </c>
      <c r="G10827" s="131" t="s">
        <v>21</v>
      </c>
      <c r="H10827" s="131"/>
      <c r="J10827" s="7">
        <v>14350779</v>
      </c>
    </row>
    <row r="10828" spans="1:10" ht="60" customHeight="1" x14ac:dyDescent="0.25">
      <c r="G10828" s="131" t="s">
        <v>4803</v>
      </c>
      <c r="H10828" s="131"/>
    </row>
    <row r="10829" spans="1:10" ht="20.100000000000001" customHeight="1" x14ac:dyDescent="0.25">
      <c r="G10829" s="131" t="s">
        <v>2101</v>
      </c>
      <c r="H10829" s="131"/>
    </row>
    <row r="10830" spans="1:10" ht="20.100000000000001" customHeight="1" x14ac:dyDescent="0.25">
      <c r="A10830" s="6" t="s">
        <v>1784</v>
      </c>
      <c r="B10830" s="6" t="s">
        <v>1785</v>
      </c>
      <c r="J10830" s="8">
        <v>155000000</v>
      </c>
    </row>
    <row r="10831" spans="1:10" ht="20.100000000000001" customHeight="1" x14ac:dyDescent="0.25">
      <c r="A10831" s="5" t="s">
        <v>1786</v>
      </c>
      <c r="C10831" s="11" t="s">
        <v>9</v>
      </c>
      <c r="D10831" s="11" t="s">
        <v>59</v>
      </c>
      <c r="E10831" s="11" t="s">
        <v>5078</v>
      </c>
      <c r="F10831" s="11" t="s">
        <v>12</v>
      </c>
      <c r="G10831" s="131" t="s">
        <v>61</v>
      </c>
      <c r="H10831" s="131"/>
      <c r="J10831" s="7">
        <v>120000000</v>
      </c>
    </row>
    <row r="10832" spans="1:10" ht="20.100000000000001" customHeight="1" x14ac:dyDescent="0.25">
      <c r="A10832" s="5" t="s">
        <v>1792</v>
      </c>
      <c r="C10832" s="11" t="s">
        <v>9</v>
      </c>
      <c r="D10832" s="11" t="s">
        <v>59</v>
      </c>
      <c r="E10832" s="11" t="s">
        <v>5078</v>
      </c>
      <c r="F10832" s="11" t="s">
        <v>12</v>
      </c>
      <c r="G10832" s="131" t="s">
        <v>7156</v>
      </c>
      <c r="H10832" s="131"/>
      <c r="J10832" s="7">
        <v>35000000</v>
      </c>
    </row>
    <row r="10833" spans="1:10" ht="15" customHeight="1" x14ac:dyDescent="0.25">
      <c r="G10833" s="131" t="s">
        <v>4410</v>
      </c>
      <c r="H10833" s="131"/>
    </row>
    <row r="10836" spans="1:10" x14ac:dyDescent="0.25">
      <c r="A10836" s="117" t="s">
        <v>5098</v>
      </c>
      <c r="B10836" s="88"/>
      <c r="C10836" s="88"/>
      <c r="D10836" s="88"/>
      <c r="E10836" s="88"/>
      <c r="F10836" s="88"/>
      <c r="G10836" s="88"/>
      <c r="H10836" s="88"/>
    </row>
    <row r="10837" spans="1:10" x14ac:dyDescent="0.25">
      <c r="A10837" s="13" t="s">
        <v>5099</v>
      </c>
    </row>
    <row r="10839" spans="1:10" x14ac:dyDescent="0.25">
      <c r="A10839" s="132" t="s">
        <v>2092</v>
      </c>
      <c r="B10839" s="132"/>
      <c r="C10839" s="132"/>
      <c r="D10839" s="132"/>
      <c r="E10839" s="132"/>
      <c r="F10839" s="132"/>
      <c r="G10839" s="132"/>
      <c r="H10839" s="132"/>
      <c r="I10839" s="132"/>
      <c r="J10839" s="132"/>
    </row>
    <row r="10841" spans="1:10" x14ac:dyDescent="0.25">
      <c r="D10841" s="6" t="s">
        <v>2140</v>
      </c>
      <c r="E10841" s="6" t="s">
        <v>2100</v>
      </c>
    </row>
    <row r="10842" spans="1:10" ht="15.75" thickBot="1" x14ac:dyDescent="0.3">
      <c r="F10842" s="6" t="s">
        <v>2103</v>
      </c>
      <c r="J10842" s="14">
        <v>339809462365</v>
      </c>
    </row>
    <row r="10843" spans="1:10" x14ac:dyDescent="0.25">
      <c r="D10843" s="5" t="s">
        <v>9</v>
      </c>
      <c r="E10843" s="5" t="s">
        <v>2139</v>
      </c>
      <c r="J10843" s="7">
        <v>339719233683</v>
      </c>
    </row>
    <row r="10844" spans="1:10" x14ac:dyDescent="0.25">
      <c r="D10844" s="5" t="s">
        <v>16</v>
      </c>
      <c r="E10844" s="5" t="s">
        <v>2145</v>
      </c>
      <c r="J10844" s="7">
        <v>90228682</v>
      </c>
    </row>
    <row r="10847" spans="1:10" x14ac:dyDescent="0.25">
      <c r="A10847" s="132" t="s">
        <v>2091</v>
      </c>
      <c r="B10847" s="132"/>
      <c r="C10847" s="132"/>
      <c r="D10847" s="132"/>
      <c r="E10847" s="132"/>
      <c r="F10847" s="132"/>
      <c r="G10847" s="132"/>
      <c r="H10847" s="132"/>
      <c r="I10847" s="132"/>
      <c r="J10847" s="132"/>
    </row>
    <row r="10848" spans="1:10" x14ac:dyDescent="0.25">
      <c r="A10848" s="86" t="s">
        <v>2097</v>
      </c>
      <c r="C10848" s="86" t="s">
        <v>2098</v>
      </c>
      <c r="D10848" s="86" t="s">
        <v>3</v>
      </c>
      <c r="E10848" s="86" t="s">
        <v>2099</v>
      </c>
      <c r="F10848" s="86" t="s">
        <v>1880</v>
      </c>
      <c r="G10848" s="6" t="s">
        <v>2100</v>
      </c>
      <c r="J10848" s="86" t="s">
        <v>8713</v>
      </c>
    </row>
    <row r="10850" spans="1:10" ht="15.75" thickBot="1" x14ac:dyDescent="0.3">
      <c r="G10850" s="13" t="s">
        <v>2103</v>
      </c>
      <c r="J10850" s="14">
        <v>339809462365</v>
      </c>
    </row>
    <row r="10851" spans="1:10" ht="20.100000000000001" customHeight="1" x14ac:dyDescent="0.25">
      <c r="A10851" s="6" t="s">
        <v>1232</v>
      </c>
      <c r="B10851" s="6" t="s">
        <v>1233</v>
      </c>
      <c r="J10851" s="10">
        <v>1245449991</v>
      </c>
    </row>
    <row r="10852" spans="1:10" ht="20.100000000000001" customHeight="1" x14ac:dyDescent="0.25">
      <c r="A10852" s="6" t="s">
        <v>9</v>
      </c>
      <c r="B10852" s="6" t="s">
        <v>1237</v>
      </c>
      <c r="J10852" s="9">
        <v>433754933</v>
      </c>
    </row>
    <row r="10853" spans="1:10" ht="20.100000000000001" customHeight="1" x14ac:dyDescent="0.25">
      <c r="A10853" s="5" t="s">
        <v>1240</v>
      </c>
      <c r="C10853" s="11" t="s">
        <v>9</v>
      </c>
      <c r="D10853" s="11" t="s">
        <v>10</v>
      </c>
      <c r="E10853" s="11" t="s">
        <v>5088</v>
      </c>
      <c r="F10853" s="11" t="s">
        <v>12</v>
      </c>
      <c r="G10853" s="131" t="s">
        <v>7116</v>
      </c>
      <c r="H10853" s="131"/>
      <c r="J10853" s="7">
        <v>433754933</v>
      </c>
    </row>
    <row r="10854" spans="1:10" ht="20.100000000000001" customHeight="1" x14ac:dyDescent="0.25">
      <c r="A10854" s="6" t="s">
        <v>1257</v>
      </c>
      <c r="B10854" s="6" t="s">
        <v>1258</v>
      </c>
      <c r="J10854" s="8">
        <v>1536930</v>
      </c>
    </row>
    <row r="10855" spans="1:10" ht="20.100000000000001" customHeight="1" x14ac:dyDescent="0.25">
      <c r="A10855" s="5" t="s">
        <v>1261</v>
      </c>
      <c r="C10855" s="11" t="s">
        <v>9</v>
      </c>
      <c r="D10855" s="11" t="s">
        <v>10</v>
      </c>
      <c r="E10855" s="11" t="s">
        <v>5088</v>
      </c>
      <c r="F10855" s="11" t="s">
        <v>12</v>
      </c>
      <c r="G10855" s="131" t="s">
        <v>13</v>
      </c>
      <c r="H10855" s="131"/>
      <c r="J10855" s="7">
        <v>500000</v>
      </c>
    </row>
    <row r="10856" spans="1:10" ht="20.100000000000001" customHeight="1" x14ac:dyDescent="0.25">
      <c r="A10856" s="5" t="s">
        <v>1265</v>
      </c>
      <c r="C10856" s="11" t="s">
        <v>9</v>
      </c>
      <c r="D10856" s="11" t="s">
        <v>10</v>
      </c>
      <c r="E10856" s="11" t="s">
        <v>5088</v>
      </c>
      <c r="F10856" s="11" t="s">
        <v>12</v>
      </c>
      <c r="G10856" s="131" t="s">
        <v>14</v>
      </c>
      <c r="H10856" s="131"/>
      <c r="J10856" s="7">
        <v>1036930</v>
      </c>
    </row>
    <row r="10857" spans="1:10" ht="20.100000000000001" customHeight="1" x14ac:dyDescent="0.25">
      <c r="A10857" s="6" t="s">
        <v>1279</v>
      </c>
      <c r="B10857" s="6" t="s">
        <v>1280</v>
      </c>
      <c r="J10857" s="8">
        <v>621463228</v>
      </c>
    </row>
    <row r="10858" spans="1:10" ht="20.100000000000001" customHeight="1" x14ac:dyDescent="0.25">
      <c r="A10858" s="5" t="s">
        <v>1282</v>
      </c>
      <c r="C10858" s="11" t="s">
        <v>9</v>
      </c>
      <c r="D10858" s="11" t="s">
        <v>10</v>
      </c>
      <c r="E10858" s="11" t="s">
        <v>5088</v>
      </c>
      <c r="F10858" s="11" t="s">
        <v>12</v>
      </c>
      <c r="G10858" s="131" t="s">
        <v>1283</v>
      </c>
      <c r="H10858" s="131"/>
      <c r="J10858" s="7">
        <v>167029844</v>
      </c>
    </row>
    <row r="10859" spans="1:10" ht="20.100000000000001" customHeight="1" x14ac:dyDescent="0.25">
      <c r="A10859" s="5" t="s">
        <v>1286</v>
      </c>
      <c r="C10859" s="11" t="s">
        <v>9</v>
      </c>
      <c r="D10859" s="11" t="s">
        <v>10</v>
      </c>
      <c r="E10859" s="11" t="s">
        <v>5088</v>
      </c>
      <c r="F10859" s="11" t="s">
        <v>12</v>
      </c>
      <c r="G10859" s="131" t="s">
        <v>1287</v>
      </c>
      <c r="H10859" s="131"/>
      <c r="J10859" s="7">
        <v>246148053</v>
      </c>
    </row>
    <row r="10860" spans="1:10" ht="20.100000000000001" customHeight="1" x14ac:dyDescent="0.25">
      <c r="A10860" s="5" t="s">
        <v>1290</v>
      </c>
      <c r="C10860" s="11" t="s">
        <v>16</v>
      </c>
      <c r="D10860" s="11" t="s">
        <v>10</v>
      </c>
      <c r="E10860" s="11" t="s">
        <v>5088</v>
      </c>
      <c r="F10860" s="11" t="s">
        <v>12</v>
      </c>
      <c r="G10860" s="131" t="s">
        <v>17</v>
      </c>
      <c r="H10860" s="131"/>
      <c r="J10860" s="7">
        <v>80578682</v>
      </c>
    </row>
    <row r="10861" spans="1:10" ht="20.100000000000001" customHeight="1" x14ac:dyDescent="0.25">
      <c r="A10861" s="5" t="s">
        <v>1293</v>
      </c>
      <c r="C10861" s="11" t="s">
        <v>9</v>
      </c>
      <c r="D10861" s="11" t="s">
        <v>10</v>
      </c>
      <c r="E10861" s="11" t="s">
        <v>5088</v>
      </c>
      <c r="F10861" s="11" t="s">
        <v>12</v>
      </c>
      <c r="G10861" s="131" t="s">
        <v>18</v>
      </c>
      <c r="H10861" s="131"/>
      <c r="J10861" s="7">
        <v>68230863</v>
      </c>
    </row>
    <row r="10862" spans="1:10" ht="20.100000000000001" customHeight="1" x14ac:dyDescent="0.25">
      <c r="A10862" s="5" t="s">
        <v>1296</v>
      </c>
      <c r="C10862" s="11" t="s">
        <v>9</v>
      </c>
      <c r="D10862" s="11" t="s">
        <v>10</v>
      </c>
      <c r="E10862" s="11" t="s">
        <v>5088</v>
      </c>
      <c r="F10862" s="11" t="s">
        <v>12</v>
      </c>
      <c r="G10862" s="131" t="s">
        <v>19</v>
      </c>
      <c r="H10862" s="131"/>
      <c r="J10862" s="7">
        <v>59475786</v>
      </c>
    </row>
    <row r="10863" spans="1:10" ht="20.100000000000001" customHeight="1" x14ac:dyDescent="0.25">
      <c r="A10863" s="6" t="s">
        <v>1299</v>
      </c>
      <c r="B10863" s="6" t="s">
        <v>1300</v>
      </c>
      <c r="J10863" s="10">
        <v>95177200</v>
      </c>
    </row>
    <row r="10864" spans="1:10" ht="20.100000000000001" customHeight="1" x14ac:dyDescent="0.25">
      <c r="A10864" s="6" t="s">
        <v>1303</v>
      </c>
      <c r="B10864" s="6" t="s">
        <v>7118</v>
      </c>
      <c r="J10864" s="9">
        <v>90296318</v>
      </c>
    </row>
    <row r="10865" spans="1:10" ht="20.100000000000001" customHeight="1" x14ac:dyDescent="0.25">
      <c r="A10865" s="5" t="s">
        <v>1303</v>
      </c>
      <c r="C10865" s="11" t="s">
        <v>9</v>
      </c>
      <c r="D10865" s="11" t="s">
        <v>20</v>
      </c>
      <c r="E10865" s="11" t="s">
        <v>5088</v>
      </c>
      <c r="F10865" s="11" t="s">
        <v>1881</v>
      </c>
      <c r="G10865" s="131" t="s">
        <v>21</v>
      </c>
      <c r="H10865" s="131"/>
      <c r="J10865" s="7">
        <v>90296318</v>
      </c>
    </row>
    <row r="10866" spans="1:10" ht="60" customHeight="1" x14ac:dyDescent="0.25">
      <c r="G10866" s="131" t="s">
        <v>4797</v>
      </c>
      <c r="H10866" s="131"/>
    </row>
    <row r="10867" spans="1:10" ht="20.100000000000001" customHeight="1" x14ac:dyDescent="0.25">
      <c r="G10867" s="131" t="s">
        <v>2101</v>
      </c>
      <c r="H10867" s="131"/>
    </row>
    <row r="10868" spans="1:10" ht="20.100000000000001" customHeight="1" x14ac:dyDescent="0.25">
      <c r="A10868" s="6" t="s">
        <v>1316</v>
      </c>
      <c r="B10868" s="6" t="s">
        <v>7122</v>
      </c>
      <c r="J10868" s="8">
        <v>4880882</v>
      </c>
    </row>
    <row r="10869" spans="1:10" ht="20.100000000000001" customHeight="1" x14ac:dyDescent="0.25">
      <c r="A10869" s="5" t="s">
        <v>1316</v>
      </c>
      <c r="C10869" s="11" t="s">
        <v>9</v>
      </c>
      <c r="D10869" s="11" t="s">
        <v>20</v>
      </c>
      <c r="E10869" s="11" t="s">
        <v>5088</v>
      </c>
      <c r="F10869" s="11" t="s">
        <v>1881</v>
      </c>
      <c r="G10869" s="131" t="s">
        <v>23</v>
      </c>
      <c r="H10869" s="131"/>
      <c r="J10869" s="7">
        <v>4880882</v>
      </c>
    </row>
    <row r="10870" spans="1:10" ht="30" customHeight="1" x14ac:dyDescent="0.25">
      <c r="G10870" s="131" t="s">
        <v>4798</v>
      </c>
      <c r="H10870" s="131"/>
    </row>
    <row r="10871" spans="1:10" ht="20.100000000000001" customHeight="1" x14ac:dyDescent="0.25">
      <c r="G10871" s="131" t="s">
        <v>2102</v>
      </c>
      <c r="H10871" s="131"/>
    </row>
    <row r="10872" spans="1:10" ht="20.100000000000001" customHeight="1" x14ac:dyDescent="0.25">
      <c r="A10872" s="6" t="s">
        <v>1319</v>
      </c>
      <c r="B10872" s="6" t="s">
        <v>1320</v>
      </c>
      <c r="J10872" s="10">
        <v>93517700</v>
      </c>
    </row>
    <row r="10873" spans="1:10" ht="20.100000000000001" customHeight="1" x14ac:dyDescent="0.25">
      <c r="A10873" s="6" t="s">
        <v>1322</v>
      </c>
      <c r="B10873" s="6" t="s">
        <v>7123</v>
      </c>
      <c r="J10873" s="9">
        <v>49589762</v>
      </c>
    </row>
    <row r="10874" spans="1:10" ht="20.100000000000001" customHeight="1" x14ac:dyDescent="0.25">
      <c r="A10874" s="5" t="s">
        <v>1322</v>
      </c>
      <c r="C10874" s="11" t="s">
        <v>9</v>
      </c>
      <c r="D10874" s="11" t="s">
        <v>20</v>
      </c>
      <c r="E10874" s="11" t="s">
        <v>5088</v>
      </c>
      <c r="F10874" s="11" t="s">
        <v>1881</v>
      </c>
      <c r="G10874" s="131" t="s">
        <v>21</v>
      </c>
      <c r="H10874" s="131"/>
      <c r="J10874" s="7">
        <v>49589762</v>
      </c>
    </row>
    <row r="10875" spans="1:10" ht="60" customHeight="1" x14ac:dyDescent="0.25">
      <c r="G10875" s="131" t="s">
        <v>4799</v>
      </c>
      <c r="H10875" s="131"/>
    </row>
    <row r="10876" spans="1:10" ht="20.100000000000001" customHeight="1" x14ac:dyDescent="0.25">
      <c r="G10876" s="131" t="s">
        <v>2101</v>
      </c>
      <c r="H10876" s="131"/>
    </row>
    <row r="10877" spans="1:10" ht="20.100000000000001" customHeight="1" x14ac:dyDescent="0.25">
      <c r="A10877" s="6" t="s">
        <v>1324</v>
      </c>
      <c r="B10877" s="6" t="s">
        <v>7124</v>
      </c>
      <c r="J10877" s="8">
        <v>14642646</v>
      </c>
    </row>
    <row r="10878" spans="1:10" ht="20.100000000000001" customHeight="1" x14ac:dyDescent="0.25">
      <c r="A10878" s="5" t="s">
        <v>1324</v>
      </c>
      <c r="C10878" s="11" t="s">
        <v>9</v>
      </c>
      <c r="D10878" s="11" t="s">
        <v>20</v>
      </c>
      <c r="E10878" s="11" t="s">
        <v>5088</v>
      </c>
      <c r="F10878" s="11" t="s">
        <v>1881</v>
      </c>
      <c r="G10878" s="131" t="s">
        <v>21</v>
      </c>
      <c r="H10878" s="131"/>
      <c r="J10878" s="7">
        <v>14642646</v>
      </c>
    </row>
    <row r="10879" spans="1:10" ht="45" customHeight="1" x14ac:dyDescent="0.25">
      <c r="G10879" s="131" t="s">
        <v>4800</v>
      </c>
      <c r="H10879" s="131"/>
    </row>
    <row r="10880" spans="1:10" ht="20.100000000000001" customHeight="1" x14ac:dyDescent="0.25">
      <c r="G10880" s="131" t="s">
        <v>2101</v>
      </c>
      <c r="H10880" s="131"/>
    </row>
    <row r="10881" spans="1:10" ht="20.100000000000001" customHeight="1" x14ac:dyDescent="0.25">
      <c r="A10881" s="6" t="s">
        <v>1326</v>
      </c>
      <c r="B10881" s="6" t="s">
        <v>7125</v>
      </c>
      <c r="J10881" s="8">
        <v>29285292</v>
      </c>
    </row>
    <row r="10882" spans="1:10" ht="20.100000000000001" customHeight="1" x14ac:dyDescent="0.25">
      <c r="A10882" s="5" t="s">
        <v>1326</v>
      </c>
      <c r="C10882" s="11" t="s">
        <v>9</v>
      </c>
      <c r="D10882" s="11" t="s">
        <v>20</v>
      </c>
      <c r="E10882" s="11" t="s">
        <v>5088</v>
      </c>
      <c r="F10882" s="11" t="s">
        <v>1881</v>
      </c>
      <c r="G10882" s="131" t="s">
        <v>21</v>
      </c>
      <c r="H10882" s="131"/>
      <c r="J10882" s="7">
        <v>29285292</v>
      </c>
    </row>
    <row r="10883" spans="1:10" ht="45" customHeight="1" x14ac:dyDescent="0.25">
      <c r="G10883" s="131" t="s">
        <v>4801</v>
      </c>
      <c r="H10883" s="131"/>
    </row>
    <row r="10884" spans="1:10" ht="20.100000000000001" customHeight="1" x14ac:dyDescent="0.25">
      <c r="G10884" s="131" t="s">
        <v>2101</v>
      </c>
      <c r="H10884" s="131"/>
    </row>
    <row r="10885" spans="1:10" ht="20.100000000000001" customHeight="1" x14ac:dyDescent="0.25">
      <c r="A10885" s="6" t="s">
        <v>1344</v>
      </c>
      <c r="B10885" s="6" t="s">
        <v>1345</v>
      </c>
      <c r="J10885" s="10">
        <v>1571267495</v>
      </c>
    </row>
    <row r="10886" spans="1:10" ht="20.100000000000001" customHeight="1" x14ac:dyDescent="0.25">
      <c r="A10886" s="6" t="s">
        <v>1231</v>
      </c>
      <c r="B10886" s="6" t="s">
        <v>3252</v>
      </c>
      <c r="J10886" s="9">
        <v>1000000</v>
      </c>
    </row>
    <row r="10887" spans="1:10" ht="20.100000000000001" customHeight="1" x14ac:dyDescent="0.25">
      <c r="A10887" s="5" t="s">
        <v>1356</v>
      </c>
      <c r="C10887" s="11" t="s">
        <v>9</v>
      </c>
      <c r="D10887" s="11" t="s">
        <v>11</v>
      </c>
      <c r="E10887" s="11" t="s">
        <v>5088</v>
      </c>
      <c r="F10887" s="11" t="s">
        <v>12</v>
      </c>
      <c r="G10887" s="131" t="s">
        <v>7126</v>
      </c>
      <c r="H10887" s="131"/>
      <c r="J10887" s="7">
        <v>1000000</v>
      </c>
    </row>
    <row r="10888" spans="1:10" ht="20.100000000000001" customHeight="1" x14ac:dyDescent="0.25">
      <c r="A10888" s="6" t="s">
        <v>1239</v>
      </c>
      <c r="B10888" s="6" t="s">
        <v>1360</v>
      </c>
      <c r="J10888" s="8">
        <v>145630000</v>
      </c>
    </row>
    <row r="10889" spans="1:10" ht="20.100000000000001" customHeight="1" x14ac:dyDescent="0.25">
      <c r="A10889" s="5" t="s">
        <v>1361</v>
      </c>
      <c r="C10889" s="11" t="s">
        <v>9</v>
      </c>
      <c r="D10889" s="11" t="s">
        <v>11</v>
      </c>
      <c r="E10889" s="11" t="s">
        <v>5088</v>
      </c>
      <c r="F10889" s="11" t="s">
        <v>12</v>
      </c>
      <c r="G10889" s="131" t="s">
        <v>7127</v>
      </c>
      <c r="H10889" s="131"/>
      <c r="J10889" s="7">
        <v>3960000</v>
      </c>
    </row>
    <row r="10890" spans="1:10" ht="20.100000000000001" customHeight="1" x14ac:dyDescent="0.25">
      <c r="A10890" s="5" t="s">
        <v>1364</v>
      </c>
      <c r="C10890" s="11" t="s">
        <v>9</v>
      </c>
      <c r="D10890" s="11" t="s">
        <v>11</v>
      </c>
      <c r="E10890" s="11" t="s">
        <v>5088</v>
      </c>
      <c r="F10890" s="11" t="s">
        <v>12</v>
      </c>
      <c r="G10890" s="131" t="s">
        <v>1365</v>
      </c>
      <c r="H10890" s="131"/>
      <c r="J10890" s="7">
        <v>8580000</v>
      </c>
    </row>
    <row r="10891" spans="1:10" ht="20.100000000000001" customHeight="1" x14ac:dyDescent="0.25">
      <c r="A10891" s="5" t="s">
        <v>1367</v>
      </c>
      <c r="C10891" s="11" t="s">
        <v>9</v>
      </c>
      <c r="D10891" s="11" t="s">
        <v>11</v>
      </c>
      <c r="E10891" s="11" t="s">
        <v>5088</v>
      </c>
      <c r="F10891" s="11" t="s">
        <v>12</v>
      </c>
      <c r="G10891" s="131" t="s">
        <v>33</v>
      </c>
      <c r="H10891" s="131"/>
      <c r="J10891" s="7">
        <v>1700000</v>
      </c>
    </row>
    <row r="10892" spans="1:10" ht="20.100000000000001" customHeight="1" x14ac:dyDescent="0.25">
      <c r="A10892" s="5" t="s">
        <v>1369</v>
      </c>
      <c r="C10892" s="11" t="s">
        <v>9</v>
      </c>
      <c r="D10892" s="11" t="s">
        <v>11</v>
      </c>
      <c r="E10892" s="11" t="s">
        <v>5088</v>
      </c>
      <c r="F10892" s="11" t="s">
        <v>12</v>
      </c>
      <c r="G10892" s="131" t="s">
        <v>34</v>
      </c>
      <c r="H10892" s="131"/>
      <c r="J10892" s="7">
        <v>129740000</v>
      </c>
    </row>
    <row r="10893" spans="1:10" ht="20.100000000000001" customHeight="1" x14ac:dyDescent="0.25">
      <c r="A10893" s="5" t="s">
        <v>1371</v>
      </c>
      <c r="C10893" s="11" t="s">
        <v>9</v>
      </c>
      <c r="D10893" s="11" t="s">
        <v>11</v>
      </c>
      <c r="E10893" s="11" t="s">
        <v>5088</v>
      </c>
      <c r="F10893" s="11" t="s">
        <v>12</v>
      </c>
      <c r="G10893" s="131" t="s">
        <v>7128</v>
      </c>
      <c r="H10893" s="131"/>
      <c r="J10893" s="7">
        <v>1650000</v>
      </c>
    </row>
    <row r="10894" spans="1:10" ht="30" customHeight="1" x14ac:dyDescent="0.25">
      <c r="G10894" s="131" t="s">
        <v>6148</v>
      </c>
      <c r="H10894" s="131"/>
    </row>
    <row r="10895" spans="1:10" ht="20.100000000000001" customHeight="1" x14ac:dyDescent="0.25">
      <c r="A10895" s="6" t="s">
        <v>1249</v>
      </c>
      <c r="B10895" s="6" t="s">
        <v>1373</v>
      </c>
      <c r="J10895" s="8">
        <v>117650000</v>
      </c>
    </row>
    <row r="10896" spans="1:10" ht="20.100000000000001" customHeight="1" x14ac:dyDescent="0.25">
      <c r="A10896" s="5" t="s">
        <v>1376</v>
      </c>
      <c r="C10896" s="11" t="s">
        <v>9</v>
      </c>
      <c r="D10896" s="11" t="s">
        <v>11</v>
      </c>
      <c r="E10896" s="11" t="s">
        <v>5088</v>
      </c>
      <c r="F10896" s="11" t="s">
        <v>12</v>
      </c>
      <c r="G10896" s="131" t="s">
        <v>3480</v>
      </c>
      <c r="H10896" s="131"/>
      <c r="J10896" s="7">
        <v>500000</v>
      </c>
    </row>
    <row r="10897" spans="1:10" ht="20.100000000000001" customHeight="1" x14ac:dyDescent="0.25">
      <c r="A10897" s="5" t="s">
        <v>1378</v>
      </c>
      <c r="C10897" s="11" t="s">
        <v>9</v>
      </c>
      <c r="D10897" s="11" t="s">
        <v>11</v>
      </c>
      <c r="E10897" s="11" t="s">
        <v>5088</v>
      </c>
      <c r="F10897" s="11" t="s">
        <v>12</v>
      </c>
      <c r="G10897" s="131" t="s">
        <v>106</v>
      </c>
      <c r="H10897" s="131"/>
      <c r="J10897" s="7">
        <v>100000000</v>
      </c>
    </row>
    <row r="10898" spans="1:10" ht="20.100000000000001" customHeight="1" x14ac:dyDescent="0.25">
      <c r="A10898" s="5" t="s">
        <v>1391</v>
      </c>
      <c r="C10898" s="11" t="s">
        <v>9</v>
      </c>
      <c r="D10898" s="11" t="s">
        <v>11</v>
      </c>
      <c r="E10898" s="11" t="s">
        <v>5088</v>
      </c>
      <c r="F10898" s="11" t="s">
        <v>12</v>
      </c>
      <c r="G10898" s="131" t="s">
        <v>7129</v>
      </c>
      <c r="H10898" s="131"/>
      <c r="J10898" s="7">
        <v>17150000</v>
      </c>
    </row>
    <row r="10899" spans="1:10" ht="20.100000000000001" customHeight="1" x14ac:dyDescent="0.25">
      <c r="A10899" s="6" t="s">
        <v>1393</v>
      </c>
      <c r="B10899" s="6" t="s">
        <v>1394</v>
      </c>
      <c r="J10899" s="8">
        <v>1138267495</v>
      </c>
    </row>
    <row r="10900" spans="1:10" ht="20.100000000000001" customHeight="1" x14ac:dyDescent="0.25">
      <c r="A10900" s="5" t="s">
        <v>1400</v>
      </c>
      <c r="C10900" s="11" t="s">
        <v>9</v>
      </c>
      <c r="D10900" s="11" t="s">
        <v>11</v>
      </c>
      <c r="E10900" s="11" t="s">
        <v>5088</v>
      </c>
      <c r="F10900" s="11" t="s">
        <v>12</v>
      </c>
      <c r="G10900" s="131" t="s">
        <v>3477</v>
      </c>
      <c r="H10900" s="131"/>
      <c r="J10900" s="7">
        <v>60000000</v>
      </c>
    </row>
    <row r="10901" spans="1:10" ht="45" customHeight="1" x14ac:dyDescent="0.25">
      <c r="G10901" s="131" t="s">
        <v>6149</v>
      </c>
      <c r="H10901" s="131"/>
    </row>
    <row r="10902" spans="1:10" ht="20.100000000000001" customHeight="1" x14ac:dyDescent="0.25">
      <c r="A10902" s="5" t="s">
        <v>1402</v>
      </c>
      <c r="C10902" s="11" t="s">
        <v>9</v>
      </c>
      <c r="D10902" s="11" t="s">
        <v>11</v>
      </c>
      <c r="E10902" s="11" t="s">
        <v>5088</v>
      </c>
      <c r="F10902" s="11" t="s">
        <v>12</v>
      </c>
      <c r="G10902" s="131" t="s">
        <v>1403</v>
      </c>
      <c r="H10902" s="131"/>
      <c r="J10902" s="7">
        <v>8660000</v>
      </c>
    </row>
    <row r="10903" spans="1:10" ht="30" customHeight="1" x14ac:dyDescent="0.25">
      <c r="G10903" s="131" t="s">
        <v>6150</v>
      </c>
      <c r="H10903" s="131"/>
    </row>
    <row r="10904" spans="1:10" ht="20.100000000000001" customHeight="1" x14ac:dyDescent="0.25">
      <c r="A10904" s="5" t="s">
        <v>1405</v>
      </c>
      <c r="C10904" s="11" t="s">
        <v>9</v>
      </c>
      <c r="D10904" s="11" t="s">
        <v>11</v>
      </c>
      <c r="E10904" s="11" t="s">
        <v>5088</v>
      </c>
      <c r="F10904" s="11" t="s">
        <v>12</v>
      </c>
      <c r="G10904" s="131" t="s">
        <v>1406</v>
      </c>
      <c r="H10904" s="131"/>
      <c r="J10904" s="7">
        <v>58000000</v>
      </c>
    </row>
    <row r="10905" spans="1:10" ht="60" customHeight="1" x14ac:dyDescent="0.25">
      <c r="G10905" s="131" t="s">
        <v>6151</v>
      </c>
      <c r="H10905" s="131"/>
    </row>
    <row r="10906" spans="1:10" ht="20.100000000000001" customHeight="1" x14ac:dyDescent="0.25">
      <c r="A10906" s="5" t="s">
        <v>1408</v>
      </c>
      <c r="C10906" s="11" t="s">
        <v>9</v>
      </c>
      <c r="D10906" s="11" t="s">
        <v>11</v>
      </c>
      <c r="E10906" s="11" t="s">
        <v>5088</v>
      </c>
      <c r="F10906" s="11" t="s">
        <v>12</v>
      </c>
      <c r="G10906" s="131" t="s">
        <v>1409</v>
      </c>
      <c r="H10906" s="131"/>
      <c r="J10906" s="7">
        <v>39326514</v>
      </c>
    </row>
    <row r="10907" spans="1:10" ht="75" customHeight="1" x14ac:dyDescent="0.25">
      <c r="G10907" s="131" t="s">
        <v>6152</v>
      </c>
      <c r="H10907" s="131"/>
    </row>
    <row r="10908" spans="1:10" ht="20.100000000000001" customHeight="1" x14ac:dyDescent="0.25">
      <c r="A10908" s="5" t="s">
        <v>1411</v>
      </c>
      <c r="C10908" s="11" t="s">
        <v>9</v>
      </c>
      <c r="D10908" s="11" t="s">
        <v>11</v>
      </c>
      <c r="E10908" s="11" t="s">
        <v>5088</v>
      </c>
      <c r="F10908" s="11" t="s">
        <v>12</v>
      </c>
      <c r="G10908" s="131" t="s">
        <v>3478</v>
      </c>
      <c r="H10908" s="131"/>
      <c r="J10908" s="7">
        <v>67608000</v>
      </c>
    </row>
    <row r="10909" spans="1:10" ht="30" customHeight="1" x14ac:dyDescent="0.25">
      <c r="G10909" s="131" t="s">
        <v>6153</v>
      </c>
      <c r="H10909" s="131"/>
    </row>
    <row r="10910" spans="1:10" ht="20.100000000000001" customHeight="1" x14ac:dyDescent="0.25">
      <c r="A10910" s="5" t="s">
        <v>1413</v>
      </c>
      <c r="C10910" s="11" t="s">
        <v>9</v>
      </c>
      <c r="D10910" s="11" t="s">
        <v>11</v>
      </c>
      <c r="E10910" s="11" t="s">
        <v>5088</v>
      </c>
      <c r="F10910" s="11" t="s">
        <v>12</v>
      </c>
      <c r="G10910" s="131" t="s">
        <v>1414</v>
      </c>
      <c r="H10910" s="131"/>
      <c r="J10910" s="7">
        <v>904672981</v>
      </c>
    </row>
    <row r="10911" spans="1:10" ht="60" customHeight="1" x14ac:dyDescent="0.25">
      <c r="G10911" s="131" t="s">
        <v>6154</v>
      </c>
      <c r="H10911" s="131"/>
    </row>
    <row r="10912" spans="1:10" ht="20.100000000000001" customHeight="1" x14ac:dyDescent="0.25">
      <c r="A10912" s="6" t="s">
        <v>1416</v>
      </c>
      <c r="B10912" s="6" t="s">
        <v>1417</v>
      </c>
      <c r="J10912" s="8">
        <v>3500000</v>
      </c>
    </row>
    <row r="10913" spans="1:10" ht="20.100000000000001" customHeight="1" x14ac:dyDescent="0.25">
      <c r="A10913" s="5" t="s">
        <v>1422</v>
      </c>
      <c r="C10913" s="11" t="s">
        <v>9</v>
      </c>
      <c r="D10913" s="11" t="s">
        <v>11</v>
      </c>
      <c r="E10913" s="11" t="s">
        <v>5088</v>
      </c>
      <c r="F10913" s="11" t="s">
        <v>12</v>
      </c>
      <c r="G10913" s="131" t="s">
        <v>1423</v>
      </c>
      <c r="H10913" s="131"/>
      <c r="J10913" s="7">
        <v>3500000</v>
      </c>
    </row>
    <row r="10914" spans="1:10" ht="20.100000000000001" customHeight="1" x14ac:dyDescent="0.25">
      <c r="A10914" s="6" t="s">
        <v>1429</v>
      </c>
      <c r="B10914" s="6" t="s">
        <v>1430</v>
      </c>
      <c r="J10914" s="8">
        <v>6600000</v>
      </c>
    </row>
    <row r="10915" spans="1:10" ht="20.100000000000001" customHeight="1" x14ac:dyDescent="0.25">
      <c r="A10915" s="5" t="s">
        <v>1432</v>
      </c>
      <c r="C10915" s="11" t="s">
        <v>9</v>
      </c>
      <c r="D10915" s="11" t="s">
        <v>11</v>
      </c>
      <c r="E10915" s="11" t="s">
        <v>5088</v>
      </c>
      <c r="F10915" s="11" t="s">
        <v>12</v>
      </c>
      <c r="G10915" s="131" t="s">
        <v>7130</v>
      </c>
      <c r="H10915" s="131"/>
      <c r="J10915" s="7">
        <v>6600000</v>
      </c>
    </row>
    <row r="10916" spans="1:10" ht="20.100000000000001" customHeight="1" x14ac:dyDescent="0.25">
      <c r="A10916" s="6" t="s">
        <v>1439</v>
      </c>
      <c r="B10916" s="6" t="s">
        <v>1440</v>
      </c>
      <c r="J10916" s="8">
        <v>8000000</v>
      </c>
    </row>
    <row r="10917" spans="1:10" ht="20.100000000000001" customHeight="1" x14ac:dyDescent="0.25">
      <c r="A10917" s="5" t="s">
        <v>1441</v>
      </c>
      <c r="C10917" s="11" t="s">
        <v>9</v>
      </c>
      <c r="D10917" s="11" t="s">
        <v>11</v>
      </c>
      <c r="E10917" s="11" t="s">
        <v>5088</v>
      </c>
      <c r="F10917" s="11" t="s">
        <v>12</v>
      </c>
      <c r="G10917" s="131" t="s">
        <v>1442</v>
      </c>
      <c r="H10917" s="131"/>
      <c r="J10917" s="7">
        <v>8000000</v>
      </c>
    </row>
    <row r="10918" spans="1:10" ht="60" customHeight="1" x14ac:dyDescent="0.25">
      <c r="G10918" s="131" t="s">
        <v>6155</v>
      </c>
      <c r="H10918" s="131"/>
    </row>
    <row r="10919" spans="1:10" ht="20.100000000000001" customHeight="1" x14ac:dyDescent="0.25">
      <c r="A10919" s="6" t="s">
        <v>1449</v>
      </c>
      <c r="B10919" s="6" t="s">
        <v>1450</v>
      </c>
      <c r="J10919" s="8">
        <v>150520000</v>
      </c>
    </row>
    <row r="10920" spans="1:10" ht="20.100000000000001" customHeight="1" x14ac:dyDescent="0.25">
      <c r="A10920" s="5" t="s">
        <v>1453</v>
      </c>
      <c r="C10920" s="11" t="s">
        <v>9</v>
      </c>
      <c r="D10920" s="11" t="s">
        <v>11</v>
      </c>
      <c r="E10920" s="11" t="s">
        <v>5088</v>
      </c>
      <c r="F10920" s="11" t="s">
        <v>12</v>
      </c>
      <c r="G10920" s="131" t="s">
        <v>39</v>
      </c>
      <c r="H10920" s="131"/>
      <c r="J10920" s="7">
        <v>112800000</v>
      </c>
    </row>
    <row r="10921" spans="1:10" ht="30" customHeight="1" x14ac:dyDescent="0.25">
      <c r="A10921" s="5" t="s">
        <v>1460</v>
      </c>
      <c r="C10921" s="11" t="s">
        <v>9</v>
      </c>
      <c r="D10921" s="11" t="s">
        <v>11</v>
      </c>
      <c r="E10921" s="11" t="s">
        <v>5088</v>
      </c>
      <c r="F10921" s="11" t="s">
        <v>12</v>
      </c>
      <c r="G10921" s="131" t="s">
        <v>1461</v>
      </c>
      <c r="H10921" s="131"/>
      <c r="J10921" s="7">
        <v>2020000</v>
      </c>
    </row>
    <row r="10922" spans="1:10" ht="20.100000000000001" customHeight="1" x14ac:dyDescent="0.25">
      <c r="A10922" s="5" t="s">
        <v>1463</v>
      </c>
      <c r="C10922" s="11" t="s">
        <v>9</v>
      </c>
      <c r="D10922" s="11" t="s">
        <v>11</v>
      </c>
      <c r="E10922" s="11" t="s">
        <v>5088</v>
      </c>
      <c r="F10922" s="11" t="s">
        <v>12</v>
      </c>
      <c r="G10922" s="131" t="s">
        <v>1464</v>
      </c>
      <c r="H10922" s="131"/>
      <c r="J10922" s="7">
        <v>3000000</v>
      </c>
    </row>
    <row r="10923" spans="1:10" ht="30" customHeight="1" x14ac:dyDescent="0.25">
      <c r="A10923" s="5" t="s">
        <v>1469</v>
      </c>
      <c r="C10923" s="11" t="s">
        <v>9</v>
      </c>
      <c r="D10923" s="11" t="s">
        <v>11</v>
      </c>
      <c r="E10923" s="11" t="s">
        <v>5088</v>
      </c>
      <c r="F10923" s="11" t="s">
        <v>12</v>
      </c>
      <c r="G10923" s="131" t="s">
        <v>7132</v>
      </c>
      <c r="H10923" s="131"/>
      <c r="J10923" s="7">
        <v>1000000</v>
      </c>
    </row>
    <row r="10924" spans="1:10" ht="30" customHeight="1" x14ac:dyDescent="0.25">
      <c r="A10924" s="5" t="s">
        <v>1471</v>
      </c>
      <c r="C10924" s="11" t="s">
        <v>9</v>
      </c>
      <c r="D10924" s="11" t="s">
        <v>11</v>
      </c>
      <c r="E10924" s="11" t="s">
        <v>5088</v>
      </c>
      <c r="F10924" s="11" t="s">
        <v>12</v>
      </c>
      <c r="G10924" s="131" t="s">
        <v>7133</v>
      </c>
      <c r="H10924" s="131"/>
      <c r="J10924" s="7">
        <v>31500000</v>
      </c>
    </row>
    <row r="10925" spans="1:10" ht="20.100000000000001" customHeight="1" x14ac:dyDescent="0.25">
      <c r="A10925" s="5" t="s">
        <v>1473</v>
      </c>
      <c r="C10925" s="11" t="s">
        <v>9</v>
      </c>
      <c r="D10925" s="11" t="s">
        <v>11</v>
      </c>
      <c r="E10925" s="11" t="s">
        <v>5088</v>
      </c>
      <c r="F10925" s="11" t="s">
        <v>12</v>
      </c>
      <c r="G10925" s="131" t="s">
        <v>1474</v>
      </c>
      <c r="H10925" s="131"/>
      <c r="J10925" s="7">
        <v>200000</v>
      </c>
    </row>
    <row r="10926" spans="1:10" ht="20.100000000000001" customHeight="1" x14ac:dyDescent="0.25">
      <c r="A10926" s="6" t="s">
        <v>1476</v>
      </c>
      <c r="B10926" s="6" t="s">
        <v>1477</v>
      </c>
      <c r="J10926" s="8">
        <v>100000</v>
      </c>
    </row>
    <row r="10927" spans="1:10" ht="20.100000000000001" customHeight="1" x14ac:dyDescent="0.25">
      <c r="A10927" s="5" t="s">
        <v>1488</v>
      </c>
      <c r="C10927" s="11" t="s">
        <v>9</v>
      </c>
      <c r="D10927" s="11" t="s">
        <v>41</v>
      </c>
      <c r="E10927" s="11" t="s">
        <v>5088</v>
      </c>
      <c r="F10927" s="11" t="s">
        <v>12</v>
      </c>
      <c r="G10927" s="131" t="s">
        <v>42</v>
      </c>
      <c r="H10927" s="131"/>
      <c r="J10927" s="7">
        <v>100000</v>
      </c>
    </row>
    <row r="10928" spans="1:10" ht="30" customHeight="1" x14ac:dyDescent="0.25">
      <c r="G10928" s="131" t="s">
        <v>6141</v>
      </c>
      <c r="H10928" s="131"/>
    </row>
    <row r="10929" spans="1:10" ht="20.100000000000001" customHeight="1" x14ac:dyDescent="0.25">
      <c r="A10929" s="6" t="s">
        <v>1508</v>
      </c>
      <c r="B10929" s="6" t="s">
        <v>1509</v>
      </c>
      <c r="J10929" s="10">
        <v>15781000</v>
      </c>
    </row>
    <row r="10930" spans="1:10" ht="20.100000000000001" customHeight="1" x14ac:dyDescent="0.25">
      <c r="A10930" s="6" t="s">
        <v>1256</v>
      </c>
      <c r="B10930" s="6" t="s">
        <v>1511</v>
      </c>
      <c r="J10930" s="9">
        <v>4500000</v>
      </c>
    </row>
    <row r="10931" spans="1:10" ht="20.100000000000001" customHeight="1" x14ac:dyDescent="0.25">
      <c r="A10931" s="5" t="s">
        <v>1513</v>
      </c>
      <c r="C10931" s="11" t="s">
        <v>9</v>
      </c>
      <c r="D10931" s="11" t="s">
        <v>11</v>
      </c>
      <c r="E10931" s="11" t="s">
        <v>5088</v>
      </c>
      <c r="F10931" s="11" t="s">
        <v>12</v>
      </c>
      <c r="G10931" s="131" t="s">
        <v>45</v>
      </c>
      <c r="H10931" s="131"/>
      <c r="J10931" s="7">
        <v>2500000</v>
      </c>
    </row>
    <row r="10932" spans="1:10" ht="20.100000000000001" customHeight="1" x14ac:dyDescent="0.25">
      <c r="A10932" s="5" t="s">
        <v>1514</v>
      </c>
      <c r="C10932" s="11" t="s">
        <v>9</v>
      </c>
      <c r="D10932" s="11" t="s">
        <v>11</v>
      </c>
      <c r="E10932" s="11" t="s">
        <v>5088</v>
      </c>
      <c r="F10932" s="11" t="s">
        <v>12</v>
      </c>
      <c r="G10932" s="131" t="s">
        <v>1515</v>
      </c>
      <c r="H10932" s="131"/>
      <c r="J10932" s="7">
        <v>400000</v>
      </c>
    </row>
    <row r="10933" spans="1:10" ht="20.100000000000001" customHeight="1" x14ac:dyDescent="0.25">
      <c r="A10933" s="5" t="s">
        <v>1518</v>
      </c>
      <c r="C10933" s="11" t="s">
        <v>9</v>
      </c>
      <c r="D10933" s="11" t="s">
        <v>11</v>
      </c>
      <c r="E10933" s="11" t="s">
        <v>5088</v>
      </c>
      <c r="F10933" s="11" t="s">
        <v>12</v>
      </c>
      <c r="G10933" s="131" t="s">
        <v>7135</v>
      </c>
      <c r="H10933" s="131"/>
      <c r="J10933" s="7">
        <v>1600000</v>
      </c>
    </row>
    <row r="10934" spans="1:10" ht="20.100000000000001" customHeight="1" x14ac:dyDescent="0.25">
      <c r="A10934" s="6" t="s">
        <v>1278</v>
      </c>
      <c r="B10934" s="6" t="s">
        <v>1524</v>
      </c>
      <c r="J10934" s="8">
        <v>200000</v>
      </c>
    </row>
    <row r="10935" spans="1:10" ht="20.100000000000001" customHeight="1" x14ac:dyDescent="0.25">
      <c r="A10935" s="5" t="s">
        <v>1531</v>
      </c>
      <c r="C10935" s="11" t="s">
        <v>9</v>
      </c>
      <c r="D10935" s="11" t="s">
        <v>11</v>
      </c>
      <c r="E10935" s="11" t="s">
        <v>5088</v>
      </c>
      <c r="F10935" s="11" t="s">
        <v>12</v>
      </c>
      <c r="G10935" s="131" t="s">
        <v>47</v>
      </c>
      <c r="H10935" s="131"/>
      <c r="J10935" s="7">
        <v>200000</v>
      </c>
    </row>
    <row r="10936" spans="1:10" ht="20.100000000000001" customHeight="1" x14ac:dyDescent="0.25">
      <c r="A10936" s="6" t="s">
        <v>1292</v>
      </c>
      <c r="B10936" s="6" t="s">
        <v>1535</v>
      </c>
      <c r="J10936" s="8">
        <v>2000000</v>
      </c>
    </row>
    <row r="10937" spans="1:10" ht="30" customHeight="1" x14ac:dyDescent="0.25">
      <c r="A10937" s="5" t="s">
        <v>1544</v>
      </c>
      <c r="C10937" s="11" t="s">
        <v>9</v>
      </c>
      <c r="D10937" s="11" t="s">
        <v>11</v>
      </c>
      <c r="E10937" s="11" t="s">
        <v>5088</v>
      </c>
      <c r="F10937" s="11" t="s">
        <v>12</v>
      </c>
      <c r="G10937" s="131" t="s">
        <v>1545</v>
      </c>
      <c r="H10937" s="131"/>
      <c r="J10937" s="7">
        <v>2000000</v>
      </c>
    </row>
    <row r="10938" spans="1:10" ht="20.100000000000001" customHeight="1" x14ac:dyDescent="0.25">
      <c r="A10938" s="6" t="s">
        <v>1318</v>
      </c>
      <c r="B10938" s="6" t="s">
        <v>1553</v>
      </c>
      <c r="J10938" s="8">
        <v>3000000</v>
      </c>
    </row>
    <row r="10939" spans="1:10" ht="20.100000000000001" customHeight="1" x14ac:dyDescent="0.25">
      <c r="A10939" s="5" t="s">
        <v>1557</v>
      </c>
      <c r="C10939" s="11" t="s">
        <v>9</v>
      </c>
      <c r="D10939" s="11" t="s">
        <v>11</v>
      </c>
      <c r="E10939" s="11" t="s">
        <v>5088</v>
      </c>
      <c r="F10939" s="11" t="s">
        <v>12</v>
      </c>
      <c r="G10939" s="131" t="s">
        <v>51</v>
      </c>
      <c r="H10939" s="131"/>
      <c r="J10939" s="7">
        <v>3000000</v>
      </c>
    </row>
    <row r="10940" spans="1:10" ht="20.100000000000001" customHeight="1" x14ac:dyDescent="0.25">
      <c r="A10940" s="6" t="s">
        <v>1572</v>
      </c>
      <c r="B10940" s="6" t="s">
        <v>1573</v>
      </c>
      <c r="J10940" s="8">
        <v>6081000</v>
      </c>
    </row>
    <row r="10941" spans="1:10" ht="20.100000000000001" customHeight="1" x14ac:dyDescent="0.25">
      <c r="A10941" s="5" t="s">
        <v>1574</v>
      </c>
      <c r="C10941" s="11" t="s">
        <v>9</v>
      </c>
      <c r="D10941" s="11" t="s">
        <v>11</v>
      </c>
      <c r="E10941" s="11" t="s">
        <v>5088</v>
      </c>
      <c r="F10941" s="11" t="s">
        <v>12</v>
      </c>
      <c r="G10941" s="131" t="s">
        <v>1575</v>
      </c>
      <c r="H10941" s="131"/>
      <c r="J10941" s="7">
        <v>2100000</v>
      </c>
    </row>
    <row r="10942" spans="1:10" ht="20.100000000000001" customHeight="1" x14ac:dyDescent="0.25">
      <c r="A10942" s="5" t="s">
        <v>1580</v>
      </c>
      <c r="C10942" s="11" t="s">
        <v>9</v>
      </c>
      <c r="D10942" s="11" t="s">
        <v>11</v>
      </c>
      <c r="E10942" s="11" t="s">
        <v>5088</v>
      </c>
      <c r="F10942" s="11" t="s">
        <v>12</v>
      </c>
      <c r="G10942" s="131" t="s">
        <v>1581</v>
      </c>
      <c r="H10942" s="131"/>
      <c r="J10942" s="7">
        <v>3900000</v>
      </c>
    </row>
    <row r="10943" spans="1:10" ht="20.100000000000001" customHeight="1" x14ac:dyDescent="0.25">
      <c r="A10943" s="5" t="s">
        <v>1584</v>
      </c>
      <c r="C10943" s="11" t="s">
        <v>9</v>
      </c>
      <c r="D10943" s="11" t="s">
        <v>11</v>
      </c>
      <c r="E10943" s="11" t="s">
        <v>5088</v>
      </c>
      <c r="F10943" s="11" t="s">
        <v>12</v>
      </c>
      <c r="G10943" s="131" t="s">
        <v>1585</v>
      </c>
      <c r="H10943" s="131"/>
      <c r="J10943" s="7">
        <v>51000</v>
      </c>
    </row>
    <row r="10944" spans="1:10" ht="20.100000000000001" customHeight="1" x14ac:dyDescent="0.25">
      <c r="A10944" s="5" t="s">
        <v>1593</v>
      </c>
      <c r="C10944" s="11" t="s">
        <v>9</v>
      </c>
      <c r="D10944" s="11" t="s">
        <v>11</v>
      </c>
      <c r="E10944" s="11" t="s">
        <v>5088</v>
      </c>
      <c r="F10944" s="11" t="s">
        <v>12</v>
      </c>
      <c r="G10944" s="131" t="s">
        <v>1594</v>
      </c>
      <c r="H10944" s="131"/>
      <c r="J10944" s="7">
        <v>30000</v>
      </c>
    </row>
    <row r="10945" spans="1:10" ht="20.100000000000001" customHeight="1" x14ac:dyDescent="0.25">
      <c r="A10945" s="6" t="s">
        <v>1714</v>
      </c>
      <c r="B10945" s="6" t="s">
        <v>1715</v>
      </c>
      <c r="J10945" s="10">
        <v>9650000</v>
      </c>
    </row>
    <row r="10946" spans="1:10" ht="20.100000000000001" customHeight="1" x14ac:dyDescent="0.25">
      <c r="A10946" s="6" t="s">
        <v>1716</v>
      </c>
      <c r="B10946" s="6" t="s">
        <v>1717</v>
      </c>
      <c r="J10946" s="9">
        <v>3500000</v>
      </c>
    </row>
    <row r="10947" spans="1:10" ht="20.100000000000001" customHeight="1" x14ac:dyDescent="0.25">
      <c r="A10947" s="5" t="s">
        <v>1723</v>
      </c>
      <c r="C10947" s="11" t="s">
        <v>16</v>
      </c>
      <c r="D10947" s="11" t="s">
        <v>53</v>
      </c>
      <c r="E10947" s="11" t="s">
        <v>5088</v>
      </c>
      <c r="F10947" s="11" t="s">
        <v>12</v>
      </c>
      <c r="G10947" s="131" t="s">
        <v>55</v>
      </c>
      <c r="H10947" s="131"/>
      <c r="J10947" s="7">
        <v>3000000</v>
      </c>
    </row>
    <row r="10948" spans="1:10" ht="20.100000000000001" customHeight="1" x14ac:dyDescent="0.25">
      <c r="A10948" s="5" t="s">
        <v>1729</v>
      </c>
      <c r="C10948" s="11" t="s">
        <v>16</v>
      </c>
      <c r="D10948" s="11" t="s">
        <v>53</v>
      </c>
      <c r="E10948" s="11" t="s">
        <v>5088</v>
      </c>
      <c r="F10948" s="11" t="s">
        <v>12</v>
      </c>
      <c r="G10948" s="131" t="s">
        <v>7147</v>
      </c>
      <c r="H10948" s="131"/>
      <c r="J10948" s="7">
        <v>500000</v>
      </c>
    </row>
    <row r="10949" spans="1:10" ht="20.100000000000001" customHeight="1" x14ac:dyDescent="0.25">
      <c r="A10949" s="6" t="s">
        <v>1751</v>
      </c>
      <c r="B10949" s="6" t="s">
        <v>1752</v>
      </c>
      <c r="J10949" s="8">
        <v>6150000</v>
      </c>
    </row>
    <row r="10950" spans="1:10" ht="20.100000000000001" customHeight="1" x14ac:dyDescent="0.25">
      <c r="A10950" s="5" t="s">
        <v>1757</v>
      </c>
      <c r="C10950" s="11" t="s">
        <v>16</v>
      </c>
      <c r="D10950" s="11" t="s">
        <v>56</v>
      </c>
      <c r="E10950" s="11" t="s">
        <v>5088</v>
      </c>
      <c r="F10950" s="11" t="s">
        <v>12</v>
      </c>
      <c r="G10950" s="131" t="s">
        <v>57</v>
      </c>
      <c r="H10950" s="131"/>
      <c r="J10950" s="7">
        <v>6150000</v>
      </c>
    </row>
    <row r="10951" spans="1:10" ht="20.100000000000001" customHeight="1" x14ac:dyDescent="0.25">
      <c r="A10951" s="6" t="s">
        <v>1759</v>
      </c>
      <c r="B10951" s="6" t="s">
        <v>1760</v>
      </c>
      <c r="J10951" s="10">
        <v>336967313879</v>
      </c>
    </row>
    <row r="10952" spans="1:10" ht="20.100000000000001" customHeight="1" x14ac:dyDescent="0.25">
      <c r="A10952" s="6" t="s">
        <v>1761</v>
      </c>
      <c r="B10952" s="6" t="s">
        <v>1762</v>
      </c>
      <c r="J10952" s="12">
        <v>336781313879</v>
      </c>
    </row>
    <row r="10953" spans="1:10" ht="20.100000000000001" customHeight="1" x14ac:dyDescent="0.25">
      <c r="A10953" s="6" t="s">
        <v>1765</v>
      </c>
      <c r="B10953" s="6" t="s">
        <v>1766</v>
      </c>
      <c r="J10953" s="9">
        <v>252736600000</v>
      </c>
    </row>
    <row r="10954" spans="1:10" ht="30" customHeight="1" x14ac:dyDescent="0.25">
      <c r="A10954" s="5" t="s">
        <v>1765</v>
      </c>
      <c r="C10954" s="11" t="s">
        <v>9</v>
      </c>
      <c r="D10954" s="11" t="s">
        <v>41</v>
      </c>
      <c r="E10954" s="11" t="s">
        <v>5088</v>
      </c>
      <c r="F10954" s="11" t="s">
        <v>1881</v>
      </c>
      <c r="G10954" s="131" t="s">
        <v>965</v>
      </c>
      <c r="H10954" s="131"/>
      <c r="J10954" s="7">
        <v>252736600000</v>
      </c>
    </row>
    <row r="10955" spans="1:10" ht="75" customHeight="1" x14ac:dyDescent="0.25">
      <c r="G10955" s="131" t="s">
        <v>5100</v>
      </c>
      <c r="H10955" s="131"/>
    </row>
    <row r="10956" spans="1:10" ht="20.100000000000001" customHeight="1" x14ac:dyDescent="0.25">
      <c r="G10956" s="131" t="s">
        <v>5101</v>
      </c>
      <c r="H10956" s="131"/>
    </row>
    <row r="10957" spans="1:10" ht="20.100000000000001" customHeight="1" x14ac:dyDescent="0.25">
      <c r="A10957" s="6" t="s">
        <v>1767</v>
      </c>
      <c r="B10957" s="6" t="s">
        <v>7149</v>
      </c>
      <c r="J10957" s="8">
        <v>84044713879</v>
      </c>
    </row>
    <row r="10958" spans="1:10" ht="20.100000000000001" customHeight="1" x14ac:dyDescent="0.25">
      <c r="A10958" s="5" t="s">
        <v>1767</v>
      </c>
      <c r="C10958" s="11" t="s">
        <v>9</v>
      </c>
      <c r="D10958" s="11" t="s">
        <v>41</v>
      </c>
      <c r="E10958" s="11" t="s">
        <v>5088</v>
      </c>
      <c r="F10958" s="11" t="s">
        <v>1881</v>
      </c>
      <c r="G10958" s="131" t="s">
        <v>21</v>
      </c>
      <c r="H10958" s="131"/>
      <c r="J10958" s="7">
        <v>5661823</v>
      </c>
    </row>
    <row r="10959" spans="1:10" ht="60" customHeight="1" x14ac:dyDescent="0.25">
      <c r="G10959" s="131" t="s">
        <v>4802</v>
      </c>
      <c r="H10959" s="131"/>
    </row>
    <row r="10960" spans="1:10" ht="20.100000000000001" customHeight="1" x14ac:dyDescent="0.25">
      <c r="G10960" s="131" t="s">
        <v>2101</v>
      </c>
      <c r="H10960" s="131"/>
    </row>
    <row r="10961" spans="1:10" ht="20.100000000000001" customHeight="1" x14ac:dyDescent="0.25">
      <c r="A10961" s="5" t="s">
        <v>1767</v>
      </c>
      <c r="C10961" s="11" t="s">
        <v>9</v>
      </c>
      <c r="D10961" s="11" t="s">
        <v>41</v>
      </c>
      <c r="E10961" s="11" t="s">
        <v>5088</v>
      </c>
      <c r="F10961" s="11" t="s">
        <v>1278</v>
      </c>
      <c r="G10961" s="131" t="s">
        <v>21</v>
      </c>
      <c r="H10961" s="131"/>
      <c r="J10961" s="7">
        <v>2440441</v>
      </c>
    </row>
    <row r="10962" spans="1:10" ht="60" customHeight="1" x14ac:dyDescent="0.25">
      <c r="G10962" s="131" t="s">
        <v>4803</v>
      </c>
      <c r="H10962" s="131"/>
    </row>
    <row r="10963" spans="1:10" ht="20.100000000000001" customHeight="1" x14ac:dyDescent="0.25">
      <c r="G10963" s="131" t="s">
        <v>2101</v>
      </c>
      <c r="H10963" s="131"/>
    </row>
    <row r="10964" spans="1:10" ht="20.100000000000001" customHeight="1" x14ac:dyDescent="0.25">
      <c r="A10964" s="5" t="s">
        <v>1767</v>
      </c>
      <c r="C10964" s="11" t="s">
        <v>9</v>
      </c>
      <c r="D10964" s="11" t="s">
        <v>41</v>
      </c>
      <c r="E10964" s="11" t="s">
        <v>5226</v>
      </c>
      <c r="F10964" s="11" t="s">
        <v>1894</v>
      </c>
      <c r="G10964" s="131" t="s">
        <v>4407</v>
      </c>
      <c r="H10964" s="131"/>
      <c r="J10964" s="7">
        <v>4710099985</v>
      </c>
    </row>
    <row r="10965" spans="1:10" ht="60" customHeight="1" x14ac:dyDescent="0.25">
      <c r="G10965" s="131" t="s">
        <v>5632</v>
      </c>
      <c r="H10965" s="131"/>
    </row>
    <row r="10966" spans="1:10" ht="20.100000000000001" customHeight="1" x14ac:dyDescent="0.25">
      <c r="G10966" s="131" t="s">
        <v>2101</v>
      </c>
      <c r="H10966" s="131"/>
    </row>
    <row r="10967" spans="1:10" ht="20.100000000000001" customHeight="1" x14ac:dyDescent="0.25">
      <c r="A10967" s="5" t="s">
        <v>1767</v>
      </c>
      <c r="C10967" s="11" t="s">
        <v>9</v>
      </c>
      <c r="D10967" s="11" t="s">
        <v>41</v>
      </c>
      <c r="E10967" s="11" t="s">
        <v>5226</v>
      </c>
      <c r="F10967" s="11" t="s">
        <v>1622</v>
      </c>
      <c r="G10967" s="131" t="s">
        <v>4407</v>
      </c>
      <c r="H10967" s="131"/>
      <c r="J10967" s="7">
        <v>72134536390</v>
      </c>
    </row>
    <row r="10968" spans="1:10" ht="60" customHeight="1" x14ac:dyDescent="0.25">
      <c r="G10968" s="131" t="s">
        <v>5633</v>
      </c>
      <c r="H10968" s="131"/>
    </row>
    <row r="10969" spans="1:10" ht="20.100000000000001" customHeight="1" x14ac:dyDescent="0.25">
      <c r="G10969" s="131" t="s">
        <v>2101</v>
      </c>
      <c r="H10969" s="131"/>
    </row>
    <row r="10970" spans="1:10" ht="20.100000000000001" customHeight="1" x14ac:dyDescent="0.25">
      <c r="A10970" s="5" t="s">
        <v>1767</v>
      </c>
      <c r="C10970" s="11" t="s">
        <v>9</v>
      </c>
      <c r="D10970" s="11" t="s">
        <v>41</v>
      </c>
      <c r="E10970" s="11" t="s">
        <v>5088</v>
      </c>
      <c r="F10970" s="11" t="s">
        <v>1906</v>
      </c>
      <c r="G10970" s="131" t="s">
        <v>946</v>
      </c>
      <c r="H10970" s="131"/>
      <c r="J10970" s="7">
        <v>7177242240</v>
      </c>
    </row>
    <row r="10971" spans="1:10" ht="60" customHeight="1" x14ac:dyDescent="0.25">
      <c r="G10971" s="131" t="s">
        <v>5634</v>
      </c>
      <c r="H10971" s="131"/>
    </row>
    <row r="10972" spans="1:10" ht="20.100000000000001" customHeight="1" x14ac:dyDescent="0.25">
      <c r="G10972" s="131" t="s">
        <v>5568</v>
      </c>
      <c r="H10972" s="131"/>
    </row>
    <row r="10973" spans="1:10" ht="20.100000000000001" customHeight="1" x14ac:dyDescent="0.25">
      <c r="A10973" s="5" t="s">
        <v>1767</v>
      </c>
      <c r="C10973" s="11" t="s">
        <v>9</v>
      </c>
      <c r="D10973" s="11" t="s">
        <v>41</v>
      </c>
      <c r="E10973" s="11" t="s">
        <v>5088</v>
      </c>
      <c r="F10973" s="11" t="s">
        <v>1911</v>
      </c>
      <c r="G10973" s="131" t="s">
        <v>968</v>
      </c>
      <c r="H10973" s="131"/>
      <c r="J10973" s="7">
        <v>14733000</v>
      </c>
    </row>
    <row r="10974" spans="1:10" ht="30" customHeight="1" x14ac:dyDescent="0.25">
      <c r="G10974" s="131" t="s">
        <v>5102</v>
      </c>
      <c r="H10974" s="131"/>
    </row>
    <row r="10975" spans="1:10" ht="20.100000000000001" customHeight="1" x14ac:dyDescent="0.25">
      <c r="G10975" s="131" t="s">
        <v>5103</v>
      </c>
      <c r="H10975" s="131"/>
    </row>
    <row r="10976" spans="1:10" ht="20.100000000000001" customHeight="1" x14ac:dyDescent="0.25">
      <c r="A10976" s="6" t="s">
        <v>1784</v>
      </c>
      <c r="B10976" s="6" t="s">
        <v>1785</v>
      </c>
      <c r="J10976" s="8">
        <v>36000000</v>
      </c>
    </row>
    <row r="10977" spans="1:10" ht="20.100000000000001" customHeight="1" x14ac:dyDescent="0.25">
      <c r="A10977" s="5" t="s">
        <v>1786</v>
      </c>
      <c r="C10977" s="11" t="s">
        <v>9</v>
      </c>
      <c r="D10977" s="11" t="s">
        <v>59</v>
      </c>
      <c r="E10977" s="11" t="s">
        <v>5088</v>
      </c>
      <c r="F10977" s="11" t="s">
        <v>12</v>
      </c>
      <c r="G10977" s="131" t="s">
        <v>61</v>
      </c>
      <c r="H10977" s="131"/>
      <c r="J10977" s="7">
        <v>30000000</v>
      </c>
    </row>
    <row r="10978" spans="1:10" ht="20.100000000000001" customHeight="1" x14ac:dyDescent="0.25">
      <c r="A10978" s="5" t="s">
        <v>1792</v>
      </c>
      <c r="C10978" s="11" t="s">
        <v>9</v>
      </c>
      <c r="D10978" s="11" t="s">
        <v>59</v>
      </c>
      <c r="E10978" s="11" t="s">
        <v>5088</v>
      </c>
      <c r="F10978" s="11" t="s">
        <v>12</v>
      </c>
      <c r="G10978" s="131" t="s">
        <v>7156</v>
      </c>
      <c r="H10978" s="131"/>
      <c r="J10978" s="7">
        <v>6000000</v>
      </c>
    </row>
    <row r="10979" spans="1:10" ht="30" customHeight="1" x14ac:dyDescent="0.25">
      <c r="G10979" s="131" t="s">
        <v>4668</v>
      </c>
      <c r="H10979" s="131"/>
    </row>
    <row r="10980" spans="1:10" ht="20.100000000000001" customHeight="1" x14ac:dyDescent="0.25">
      <c r="A10980" s="6" t="s">
        <v>1803</v>
      </c>
      <c r="B10980" s="6" t="s">
        <v>3416</v>
      </c>
      <c r="J10980" s="8">
        <v>150000000</v>
      </c>
    </row>
    <row r="10981" spans="1:10" ht="20.100000000000001" customHeight="1" x14ac:dyDescent="0.25">
      <c r="A10981" s="5" t="s">
        <v>1804</v>
      </c>
      <c r="C10981" s="11" t="s">
        <v>9</v>
      </c>
      <c r="D10981" s="11" t="s">
        <v>59</v>
      </c>
      <c r="E10981" s="11" t="s">
        <v>5088</v>
      </c>
      <c r="F10981" s="11" t="s">
        <v>12</v>
      </c>
      <c r="G10981" s="131" t="s">
        <v>62</v>
      </c>
      <c r="H10981" s="131"/>
      <c r="J10981" s="7">
        <v>150000000</v>
      </c>
    </row>
    <row r="10982" spans="1:10" ht="30" customHeight="1" x14ac:dyDescent="0.25">
      <c r="G10982" s="131" t="s">
        <v>4409</v>
      </c>
      <c r="H10982" s="131"/>
    </row>
    <row r="10984" spans="1:10" x14ac:dyDescent="0.25">
      <c r="A10984" s="13" t="s">
        <v>5104</v>
      </c>
    </row>
    <row r="10986" spans="1:10" x14ac:dyDescent="0.25">
      <c r="A10986" s="132" t="s">
        <v>2092</v>
      </c>
      <c r="B10986" s="132"/>
      <c r="C10986" s="132"/>
      <c r="D10986" s="132"/>
      <c r="E10986" s="132"/>
      <c r="F10986" s="132"/>
      <c r="G10986" s="132"/>
      <c r="H10986" s="132"/>
      <c r="I10986" s="132"/>
      <c r="J10986" s="132"/>
    </row>
    <row r="10988" spans="1:10" x14ac:dyDescent="0.25">
      <c r="D10988" s="6" t="s">
        <v>2140</v>
      </c>
      <c r="E10988" s="6" t="s">
        <v>2100</v>
      </c>
    </row>
    <row r="10989" spans="1:10" ht="15.75" thickBot="1" x14ac:dyDescent="0.3">
      <c r="F10989" s="6" t="s">
        <v>2103</v>
      </c>
      <c r="J10989" s="14">
        <v>19636718898</v>
      </c>
    </row>
    <row r="10990" spans="1:10" x14ac:dyDescent="0.25">
      <c r="D10990" s="5" t="s">
        <v>9</v>
      </c>
      <c r="E10990" s="5" t="s">
        <v>2139</v>
      </c>
      <c r="J10990" s="7">
        <v>19518374140</v>
      </c>
    </row>
    <row r="10991" spans="1:10" x14ac:dyDescent="0.25">
      <c r="D10991" s="5" t="s">
        <v>16</v>
      </c>
      <c r="E10991" s="5" t="s">
        <v>2145</v>
      </c>
      <c r="J10991" s="7">
        <v>118344758</v>
      </c>
    </row>
    <row r="10994" spans="1:10" x14ac:dyDescent="0.25">
      <c r="A10994" s="132" t="s">
        <v>2091</v>
      </c>
      <c r="B10994" s="132"/>
      <c r="C10994" s="132"/>
      <c r="D10994" s="132"/>
      <c r="E10994" s="132"/>
      <c r="F10994" s="132"/>
      <c r="G10994" s="132"/>
      <c r="H10994" s="132"/>
      <c r="I10994" s="132"/>
      <c r="J10994" s="132"/>
    </row>
    <row r="10995" spans="1:10" x14ac:dyDescent="0.25">
      <c r="A10995" s="86" t="s">
        <v>2097</v>
      </c>
      <c r="C10995" s="86" t="s">
        <v>2098</v>
      </c>
      <c r="D10995" s="86" t="s">
        <v>3</v>
      </c>
      <c r="E10995" s="86" t="s">
        <v>2099</v>
      </c>
      <c r="F10995" s="86" t="s">
        <v>1880</v>
      </c>
      <c r="G10995" s="6" t="s">
        <v>2100</v>
      </c>
      <c r="J10995" s="86" t="s">
        <v>8713</v>
      </c>
    </row>
    <row r="10997" spans="1:10" ht="15.75" thickBot="1" x14ac:dyDescent="0.3">
      <c r="G10997" s="13" t="s">
        <v>2103</v>
      </c>
      <c r="J10997" s="14">
        <v>19636718898</v>
      </c>
    </row>
    <row r="10998" spans="1:10" ht="20.100000000000001" customHeight="1" x14ac:dyDescent="0.25">
      <c r="A10998" s="6" t="s">
        <v>1232</v>
      </c>
      <c r="B10998" s="6" t="s">
        <v>1233</v>
      </c>
      <c r="J10998" s="10">
        <v>1253683690</v>
      </c>
    </row>
    <row r="10999" spans="1:10" ht="20.100000000000001" customHeight="1" x14ac:dyDescent="0.25">
      <c r="A10999" s="6" t="s">
        <v>9</v>
      </c>
      <c r="B10999" s="6" t="s">
        <v>1237</v>
      </c>
      <c r="J10999" s="9">
        <v>453832009</v>
      </c>
    </row>
    <row r="11000" spans="1:10" ht="20.100000000000001" customHeight="1" x14ac:dyDescent="0.25">
      <c r="A11000" s="5" t="s">
        <v>1240</v>
      </c>
      <c r="C11000" s="11" t="s">
        <v>9</v>
      </c>
      <c r="D11000" s="11" t="s">
        <v>10</v>
      </c>
      <c r="E11000" s="11" t="s">
        <v>4844</v>
      </c>
      <c r="F11000" s="11" t="s">
        <v>12</v>
      </c>
      <c r="G11000" s="131" t="s">
        <v>7116</v>
      </c>
      <c r="H11000" s="131"/>
      <c r="J11000" s="7">
        <v>453832009</v>
      </c>
    </row>
    <row r="11001" spans="1:10" ht="20.100000000000001" customHeight="1" x14ac:dyDescent="0.25">
      <c r="A11001" s="6" t="s">
        <v>1257</v>
      </c>
      <c r="B11001" s="6" t="s">
        <v>1258</v>
      </c>
      <c r="J11001" s="8">
        <v>2518465</v>
      </c>
    </row>
    <row r="11002" spans="1:10" ht="20.100000000000001" customHeight="1" x14ac:dyDescent="0.25">
      <c r="A11002" s="5" t="s">
        <v>1261</v>
      </c>
      <c r="C11002" s="11" t="s">
        <v>9</v>
      </c>
      <c r="D11002" s="11" t="s">
        <v>10</v>
      </c>
      <c r="E11002" s="11" t="s">
        <v>4844</v>
      </c>
      <c r="F11002" s="11" t="s">
        <v>12</v>
      </c>
      <c r="G11002" s="131" t="s">
        <v>13</v>
      </c>
      <c r="H11002" s="131"/>
      <c r="J11002" s="7">
        <v>2000000</v>
      </c>
    </row>
    <row r="11003" spans="1:10" ht="20.100000000000001" customHeight="1" x14ac:dyDescent="0.25">
      <c r="A11003" s="5" t="s">
        <v>1265</v>
      </c>
      <c r="C11003" s="11" t="s">
        <v>9</v>
      </c>
      <c r="D11003" s="11" t="s">
        <v>10</v>
      </c>
      <c r="E11003" s="11" t="s">
        <v>4844</v>
      </c>
      <c r="F11003" s="11" t="s">
        <v>12</v>
      </c>
      <c r="G11003" s="131" t="s">
        <v>14</v>
      </c>
      <c r="H11003" s="131"/>
      <c r="J11003" s="7">
        <v>518465</v>
      </c>
    </row>
    <row r="11004" spans="1:10" ht="20.100000000000001" customHeight="1" x14ac:dyDescent="0.25">
      <c r="A11004" s="6" t="s">
        <v>1279</v>
      </c>
      <c r="B11004" s="6" t="s">
        <v>1280</v>
      </c>
      <c r="J11004" s="8">
        <v>607347659</v>
      </c>
    </row>
    <row r="11005" spans="1:10" ht="20.100000000000001" customHeight="1" x14ac:dyDescent="0.25">
      <c r="A11005" s="5" t="s">
        <v>1282</v>
      </c>
      <c r="C11005" s="11" t="s">
        <v>9</v>
      </c>
      <c r="D11005" s="11" t="s">
        <v>10</v>
      </c>
      <c r="E11005" s="11" t="s">
        <v>4844</v>
      </c>
      <c r="F11005" s="11" t="s">
        <v>12</v>
      </c>
      <c r="G11005" s="131" t="s">
        <v>1283</v>
      </c>
      <c r="H11005" s="131"/>
      <c r="J11005" s="7">
        <v>173919742</v>
      </c>
    </row>
    <row r="11006" spans="1:10" ht="20.100000000000001" customHeight="1" x14ac:dyDescent="0.25">
      <c r="A11006" s="5" t="s">
        <v>1286</v>
      </c>
      <c r="C11006" s="11" t="s">
        <v>9</v>
      </c>
      <c r="D11006" s="11" t="s">
        <v>10</v>
      </c>
      <c r="E11006" s="11" t="s">
        <v>4844</v>
      </c>
      <c r="F11006" s="11" t="s">
        <v>12</v>
      </c>
      <c r="G11006" s="131" t="s">
        <v>1287</v>
      </c>
      <c r="H11006" s="131"/>
      <c r="J11006" s="7">
        <v>218971842</v>
      </c>
    </row>
    <row r="11007" spans="1:10" ht="20.100000000000001" customHeight="1" x14ac:dyDescent="0.25">
      <c r="A11007" s="5" t="s">
        <v>1290</v>
      </c>
      <c r="C11007" s="11" t="s">
        <v>16</v>
      </c>
      <c r="D11007" s="11" t="s">
        <v>10</v>
      </c>
      <c r="E11007" s="11" t="s">
        <v>4844</v>
      </c>
      <c r="F11007" s="11" t="s">
        <v>12</v>
      </c>
      <c r="G11007" s="131" t="s">
        <v>17</v>
      </c>
      <c r="H11007" s="131"/>
      <c r="J11007" s="7">
        <v>80844758</v>
      </c>
    </row>
    <row r="11008" spans="1:10" ht="20.100000000000001" customHeight="1" x14ac:dyDescent="0.25">
      <c r="A11008" s="5" t="s">
        <v>1293</v>
      </c>
      <c r="C11008" s="11" t="s">
        <v>9</v>
      </c>
      <c r="D11008" s="11" t="s">
        <v>10</v>
      </c>
      <c r="E11008" s="11" t="s">
        <v>4844</v>
      </c>
      <c r="F11008" s="11" t="s">
        <v>12</v>
      </c>
      <c r="G11008" s="131" t="s">
        <v>18</v>
      </c>
      <c r="H11008" s="131"/>
      <c r="J11008" s="7">
        <v>67116513</v>
      </c>
    </row>
    <row r="11009" spans="1:10" ht="20.100000000000001" customHeight="1" x14ac:dyDescent="0.25">
      <c r="A11009" s="5" t="s">
        <v>1296</v>
      </c>
      <c r="C11009" s="11" t="s">
        <v>9</v>
      </c>
      <c r="D11009" s="11" t="s">
        <v>10</v>
      </c>
      <c r="E11009" s="11" t="s">
        <v>4844</v>
      </c>
      <c r="F11009" s="11" t="s">
        <v>12</v>
      </c>
      <c r="G11009" s="131" t="s">
        <v>19</v>
      </c>
      <c r="H11009" s="131"/>
      <c r="J11009" s="7">
        <v>66494804</v>
      </c>
    </row>
    <row r="11010" spans="1:10" ht="20.100000000000001" customHeight="1" x14ac:dyDescent="0.25">
      <c r="A11010" s="6" t="s">
        <v>1299</v>
      </c>
      <c r="B11010" s="6" t="s">
        <v>1300</v>
      </c>
      <c r="J11010" s="10">
        <v>95828204</v>
      </c>
    </row>
    <row r="11011" spans="1:10" ht="20.100000000000001" customHeight="1" x14ac:dyDescent="0.25">
      <c r="A11011" s="6" t="s">
        <v>1303</v>
      </c>
      <c r="B11011" s="6" t="s">
        <v>7118</v>
      </c>
      <c r="J11011" s="9">
        <v>90913937</v>
      </c>
    </row>
    <row r="11012" spans="1:10" ht="20.100000000000001" customHeight="1" x14ac:dyDescent="0.25">
      <c r="A11012" s="5" t="s">
        <v>1303</v>
      </c>
      <c r="C11012" s="11" t="s">
        <v>9</v>
      </c>
      <c r="D11012" s="11" t="s">
        <v>20</v>
      </c>
      <c r="E11012" s="11" t="s">
        <v>4844</v>
      </c>
      <c r="F11012" s="11" t="s">
        <v>1881</v>
      </c>
      <c r="G11012" s="131" t="s">
        <v>21</v>
      </c>
      <c r="H11012" s="131"/>
      <c r="J11012" s="7">
        <v>90913937</v>
      </c>
    </row>
    <row r="11013" spans="1:10" ht="60" customHeight="1" x14ac:dyDescent="0.25">
      <c r="G11013" s="131" t="s">
        <v>4797</v>
      </c>
      <c r="H11013" s="131"/>
    </row>
    <row r="11014" spans="1:10" ht="20.100000000000001" customHeight="1" x14ac:dyDescent="0.25">
      <c r="G11014" s="131" t="s">
        <v>2101</v>
      </c>
      <c r="H11014" s="131"/>
    </row>
    <row r="11015" spans="1:10" ht="20.100000000000001" customHeight="1" x14ac:dyDescent="0.25">
      <c r="A11015" s="6" t="s">
        <v>1316</v>
      </c>
      <c r="B11015" s="6" t="s">
        <v>7122</v>
      </c>
      <c r="J11015" s="8">
        <v>4914267</v>
      </c>
    </row>
    <row r="11016" spans="1:10" ht="20.100000000000001" customHeight="1" x14ac:dyDescent="0.25">
      <c r="A11016" s="5" t="s">
        <v>1316</v>
      </c>
      <c r="C11016" s="11" t="s">
        <v>9</v>
      </c>
      <c r="D11016" s="11" t="s">
        <v>20</v>
      </c>
      <c r="E11016" s="11" t="s">
        <v>4844</v>
      </c>
      <c r="F11016" s="11" t="s">
        <v>1881</v>
      </c>
      <c r="G11016" s="131" t="s">
        <v>23</v>
      </c>
      <c r="H11016" s="131"/>
      <c r="J11016" s="7">
        <v>4914267</v>
      </c>
    </row>
    <row r="11017" spans="1:10" ht="30" customHeight="1" x14ac:dyDescent="0.25">
      <c r="G11017" s="131" t="s">
        <v>4798</v>
      </c>
      <c r="H11017" s="131"/>
    </row>
    <row r="11018" spans="1:10" ht="20.100000000000001" customHeight="1" x14ac:dyDescent="0.25">
      <c r="G11018" s="131" t="s">
        <v>2102</v>
      </c>
      <c r="H11018" s="131"/>
    </row>
    <row r="11019" spans="1:10" ht="20.100000000000001" customHeight="1" x14ac:dyDescent="0.25">
      <c r="A11019" s="6" t="s">
        <v>1319</v>
      </c>
      <c r="B11019" s="6" t="s">
        <v>1320</v>
      </c>
      <c r="J11019" s="10">
        <v>94157353</v>
      </c>
    </row>
    <row r="11020" spans="1:10" ht="20.100000000000001" customHeight="1" x14ac:dyDescent="0.25">
      <c r="A11020" s="6" t="s">
        <v>1322</v>
      </c>
      <c r="B11020" s="6" t="s">
        <v>7123</v>
      </c>
      <c r="J11020" s="9">
        <v>49928951</v>
      </c>
    </row>
    <row r="11021" spans="1:10" ht="20.100000000000001" customHeight="1" x14ac:dyDescent="0.25">
      <c r="A11021" s="5" t="s">
        <v>1322</v>
      </c>
      <c r="C11021" s="11" t="s">
        <v>9</v>
      </c>
      <c r="D11021" s="11" t="s">
        <v>20</v>
      </c>
      <c r="E11021" s="11" t="s">
        <v>4844</v>
      </c>
      <c r="F11021" s="11" t="s">
        <v>1881</v>
      </c>
      <c r="G11021" s="131" t="s">
        <v>21</v>
      </c>
      <c r="H11021" s="131"/>
      <c r="J11021" s="7">
        <v>49928951</v>
      </c>
    </row>
    <row r="11022" spans="1:10" ht="60" customHeight="1" x14ac:dyDescent="0.25">
      <c r="G11022" s="131" t="s">
        <v>4799</v>
      </c>
      <c r="H11022" s="131"/>
    </row>
    <row r="11023" spans="1:10" ht="20.100000000000001" customHeight="1" x14ac:dyDescent="0.25">
      <c r="G11023" s="131" t="s">
        <v>2101</v>
      </c>
      <c r="H11023" s="131"/>
    </row>
    <row r="11024" spans="1:10" ht="20.100000000000001" customHeight="1" x14ac:dyDescent="0.25">
      <c r="A11024" s="6" t="s">
        <v>1324</v>
      </c>
      <c r="B11024" s="6" t="s">
        <v>7124</v>
      </c>
      <c r="J11024" s="8">
        <v>14742801</v>
      </c>
    </row>
    <row r="11025" spans="1:10" ht="20.100000000000001" customHeight="1" x14ac:dyDescent="0.25">
      <c r="A11025" s="5" t="s">
        <v>1324</v>
      </c>
      <c r="C11025" s="11" t="s">
        <v>9</v>
      </c>
      <c r="D11025" s="11" t="s">
        <v>20</v>
      </c>
      <c r="E11025" s="11" t="s">
        <v>4844</v>
      </c>
      <c r="F11025" s="11" t="s">
        <v>1881</v>
      </c>
      <c r="G11025" s="131" t="s">
        <v>21</v>
      </c>
      <c r="H11025" s="131"/>
      <c r="J11025" s="7">
        <v>14742801</v>
      </c>
    </row>
    <row r="11026" spans="1:10" ht="45" customHeight="1" x14ac:dyDescent="0.25">
      <c r="G11026" s="131" t="s">
        <v>4800</v>
      </c>
      <c r="H11026" s="131"/>
    </row>
    <row r="11027" spans="1:10" ht="20.100000000000001" customHeight="1" x14ac:dyDescent="0.25">
      <c r="G11027" s="131" t="s">
        <v>2101</v>
      </c>
      <c r="H11027" s="131"/>
    </row>
    <row r="11028" spans="1:10" ht="20.100000000000001" customHeight="1" x14ac:dyDescent="0.25">
      <c r="A11028" s="6" t="s">
        <v>1326</v>
      </c>
      <c r="B11028" s="6" t="s">
        <v>7125</v>
      </c>
      <c r="J11028" s="8">
        <v>29485601</v>
      </c>
    </row>
    <row r="11029" spans="1:10" ht="20.100000000000001" customHeight="1" x14ac:dyDescent="0.25">
      <c r="A11029" s="5" t="s">
        <v>1326</v>
      </c>
      <c r="C11029" s="11" t="s">
        <v>9</v>
      </c>
      <c r="D11029" s="11" t="s">
        <v>20</v>
      </c>
      <c r="E11029" s="11" t="s">
        <v>4844</v>
      </c>
      <c r="F11029" s="11" t="s">
        <v>1881</v>
      </c>
      <c r="G11029" s="131" t="s">
        <v>21</v>
      </c>
      <c r="H11029" s="131"/>
      <c r="J11029" s="7">
        <v>29485601</v>
      </c>
    </row>
    <row r="11030" spans="1:10" ht="45" customHeight="1" x14ac:dyDescent="0.25">
      <c r="G11030" s="131" t="s">
        <v>4801</v>
      </c>
      <c r="H11030" s="131"/>
    </row>
    <row r="11031" spans="1:10" ht="20.100000000000001" customHeight="1" x14ac:dyDescent="0.25">
      <c r="G11031" s="131" t="s">
        <v>2101</v>
      </c>
      <c r="H11031" s="131"/>
    </row>
    <row r="11032" spans="1:10" ht="20.100000000000001" customHeight="1" x14ac:dyDescent="0.25">
      <c r="A11032" s="6" t="s">
        <v>1344</v>
      </c>
      <c r="B11032" s="6" t="s">
        <v>1345</v>
      </c>
      <c r="J11032" s="10">
        <v>298275000</v>
      </c>
    </row>
    <row r="11033" spans="1:10" ht="20.100000000000001" customHeight="1" x14ac:dyDescent="0.25">
      <c r="A11033" s="6" t="s">
        <v>1231</v>
      </c>
      <c r="B11033" s="6" t="s">
        <v>3252</v>
      </c>
      <c r="J11033" s="9">
        <v>203425000</v>
      </c>
    </row>
    <row r="11034" spans="1:10" ht="20.100000000000001" customHeight="1" x14ac:dyDescent="0.25">
      <c r="A11034" s="5" t="s">
        <v>1349</v>
      </c>
      <c r="C11034" s="11" t="s">
        <v>9</v>
      </c>
      <c r="D11034" s="11" t="s">
        <v>11</v>
      </c>
      <c r="E11034" s="11" t="s">
        <v>4844</v>
      </c>
      <c r="F11034" s="11" t="s">
        <v>12</v>
      </c>
      <c r="G11034" s="131" t="s">
        <v>30</v>
      </c>
      <c r="H11034" s="131"/>
      <c r="J11034" s="7">
        <v>203000000</v>
      </c>
    </row>
    <row r="11035" spans="1:10" ht="20.100000000000001" customHeight="1" x14ac:dyDescent="0.25">
      <c r="A11035" s="5" t="s">
        <v>1358</v>
      </c>
      <c r="C11035" s="11" t="s">
        <v>9</v>
      </c>
      <c r="D11035" s="11" t="s">
        <v>11</v>
      </c>
      <c r="E11035" s="11" t="s">
        <v>4844</v>
      </c>
      <c r="F11035" s="11" t="s">
        <v>12</v>
      </c>
      <c r="G11035" s="131" t="s">
        <v>32</v>
      </c>
      <c r="H11035" s="131"/>
      <c r="J11035" s="7">
        <v>425000</v>
      </c>
    </row>
    <row r="11036" spans="1:10" ht="30" customHeight="1" x14ac:dyDescent="0.25">
      <c r="G11036" s="131" t="s">
        <v>6156</v>
      </c>
      <c r="H11036" s="131"/>
    </row>
    <row r="11037" spans="1:10" ht="20.100000000000001" customHeight="1" x14ac:dyDescent="0.25">
      <c r="A11037" s="6" t="s">
        <v>1239</v>
      </c>
      <c r="B11037" s="6" t="s">
        <v>1360</v>
      </c>
      <c r="J11037" s="8">
        <v>26500000</v>
      </c>
    </row>
    <row r="11038" spans="1:10" ht="20.100000000000001" customHeight="1" x14ac:dyDescent="0.25">
      <c r="A11038" s="5" t="s">
        <v>1361</v>
      </c>
      <c r="C11038" s="11" t="s">
        <v>9</v>
      </c>
      <c r="D11038" s="11" t="s">
        <v>11</v>
      </c>
      <c r="E11038" s="11" t="s">
        <v>4844</v>
      </c>
      <c r="F11038" s="11" t="s">
        <v>12</v>
      </c>
      <c r="G11038" s="131" t="s">
        <v>7127</v>
      </c>
      <c r="H11038" s="131"/>
      <c r="J11038" s="7">
        <v>5000000</v>
      </c>
    </row>
    <row r="11039" spans="1:10" ht="20.100000000000001" customHeight="1" x14ac:dyDescent="0.25">
      <c r="A11039" s="5" t="s">
        <v>1364</v>
      </c>
      <c r="C11039" s="11" t="s">
        <v>9</v>
      </c>
      <c r="D11039" s="11" t="s">
        <v>11</v>
      </c>
      <c r="E11039" s="11" t="s">
        <v>4844</v>
      </c>
      <c r="F11039" s="11" t="s">
        <v>12</v>
      </c>
      <c r="G11039" s="131" t="s">
        <v>1365</v>
      </c>
      <c r="H11039" s="131"/>
      <c r="J11039" s="7">
        <v>16000000</v>
      </c>
    </row>
    <row r="11040" spans="1:10" ht="20.100000000000001" customHeight="1" x14ac:dyDescent="0.25">
      <c r="A11040" s="5" t="s">
        <v>1369</v>
      </c>
      <c r="C11040" s="11" t="s">
        <v>9</v>
      </c>
      <c r="D11040" s="11" t="s">
        <v>11</v>
      </c>
      <c r="E11040" s="11" t="s">
        <v>4844</v>
      </c>
      <c r="F11040" s="11" t="s">
        <v>12</v>
      </c>
      <c r="G11040" s="131" t="s">
        <v>34</v>
      </c>
      <c r="H11040" s="131"/>
      <c r="J11040" s="7">
        <v>5500000</v>
      </c>
    </row>
    <row r="11041" spans="1:10" ht="20.100000000000001" customHeight="1" x14ac:dyDescent="0.25">
      <c r="A11041" s="6" t="s">
        <v>1249</v>
      </c>
      <c r="B11041" s="6" t="s">
        <v>1373</v>
      </c>
      <c r="J11041" s="8">
        <v>5500000</v>
      </c>
    </row>
    <row r="11042" spans="1:10" ht="20.100000000000001" customHeight="1" x14ac:dyDescent="0.25">
      <c r="A11042" s="5" t="s">
        <v>1376</v>
      </c>
      <c r="C11042" s="11" t="s">
        <v>9</v>
      </c>
      <c r="D11042" s="11" t="s">
        <v>11</v>
      </c>
      <c r="E11042" s="11" t="s">
        <v>4844</v>
      </c>
      <c r="F11042" s="11" t="s">
        <v>12</v>
      </c>
      <c r="G11042" s="131" t="s">
        <v>3480</v>
      </c>
      <c r="H11042" s="131"/>
      <c r="J11042" s="7">
        <v>500000</v>
      </c>
    </row>
    <row r="11043" spans="1:10" ht="20.100000000000001" customHeight="1" x14ac:dyDescent="0.25">
      <c r="A11043" s="5" t="s">
        <v>1380</v>
      </c>
      <c r="C11043" s="11" t="s">
        <v>9</v>
      </c>
      <c r="D11043" s="11" t="s">
        <v>11</v>
      </c>
      <c r="E11043" s="11" t="s">
        <v>4844</v>
      </c>
      <c r="F11043" s="11" t="s">
        <v>12</v>
      </c>
      <c r="G11043" s="131" t="s">
        <v>1381</v>
      </c>
      <c r="H11043" s="131"/>
      <c r="J11043" s="7">
        <v>5000000</v>
      </c>
    </row>
    <row r="11044" spans="1:10" ht="20.100000000000001" customHeight="1" x14ac:dyDescent="0.25">
      <c r="A11044" s="6" t="s">
        <v>1416</v>
      </c>
      <c r="B11044" s="6" t="s">
        <v>1417</v>
      </c>
      <c r="J11044" s="8">
        <v>29350000</v>
      </c>
    </row>
    <row r="11045" spans="1:10" ht="20.100000000000001" customHeight="1" x14ac:dyDescent="0.25">
      <c r="A11045" s="5" t="s">
        <v>1419</v>
      </c>
      <c r="C11045" s="11" t="s">
        <v>9</v>
      </c>
      <c r="D11045" s="11" t="s">
        <v>11</v>
      </c>
      <c r="E11045" s="11" t="s">
        <v>4844</v>
      </c>
      <c r="F11045" s="11" t="s">
        <v>12</v>
      </c>
      <c r="G11045" s="131" t="s">
        <v>1420</v>
      </c>
      <c r="H11045" s="131"/>
      <c r="J11045" s="7">
        <v>850000</v>
      </c>
    </row>
    <row r="11046" spans="1:10" ht="20.100000000000001" customHeight="1" x14ac:dyDescent="0.25">
      <c r="A11046" s="5" t="s">
        <v>1422</v>
      </c>
      <c r="C11046" s="11" t="s">
        <v>9</v>
      </c>
      <c r="D11046" s="11" t="s">
        <v>11</v>
      </c>
      <c r="E11046" s="11" t="s">
        <v>4844</v>
      </c>
      <c r="F11046" s="11" t="s">
        <v>12</v>
      </c>
      <c r="G11046" s="131" t="s">
        <v>1423</v>
      </c>
      <c r="H11046" s="131"/>
      <c r="J11046" s="7">
        <v>28500000</v>
      </c>
    </row>
    <row r="11047" spans="1:10" ht="20.100000000000001" customHeight="1" x14ac:dyDescent="0.25">
      <c r="A11047" s="6" t="s">
        <v>1429</v>
      </c>
      <c r="B11047" s="6" t="s">
        <v>1430</v>
      </c>
      <c r="J11047" s="8">
        <v>3500000</v>
      </c>
    </row>
    <row r="11048" spans="1:10" ht="20.100000000000001" customHeight="1" x14ac:dyDescent="0.25">
      <c r="A11048" s="5" t="s">
        <v>1432</v>
      </c>
      <c r="C11048" s="11" t="s">
        <v>9</v>
      </c>
      <c r="D11048" s="11" t="s">
        <v>11</v>
      </c>
      <c r="E11048" s="11" t="s">
        <v>4844</v>
      </c>
      <c r="F11048" s="11" t="s">
        <v>12</v>
      </c>
      <c r="G11048" s="131" t="s">
        <v>7130</v>
      </c>
      <c r="H11048" s="131"/>
      <c r="J11048" s="7">
        <v>3500000</v>
      </c>
    </row>
    <row r="11049" spans="1:10" ht="20.100000000000001" customHeight="1" x14ac:dyDescent="0.25">
      <c r="A11049" s="6" t="s">
        <v>1449</v>
      </c>
      <c r="B11049" s="6" t="s">
        <v>1450</v>
      </c>
      <c r="J11049" s="8">
        <v>30000000</v>
      </c>
    </row>
    <row r="11050" spans="1:10" ht="20.100000000000001" customHeight="1" x14ac:dyDescent="0.25">
      <c r="A11050" s="5" t="s">
        <v>1463</v>
      </c>
      <c r="C11050" s="11" t="s">
        <v>9</v>
      </c>
      <c r="D11050" s="11" t="s">
        <v>11</v>
      </c>
      <c r="E11050" s="11" t="s">
        <v>4844</v>
      </c>
      <c r="F11050" s="11" t="s">
        <v>12</v>
      </c>
      <c r="G11050" s="131" t="s">
        <v>1464</v>
      </c>
      <c r="H11050" s="131"/>
      <c r="J11050" s="7">
        <v>4000000</v>
      </c>
    </row>
    <row r="11051" spans="1:10" ht="30" customHeight="1" x14ac:dyDescent="0.25">
      <c r="A11051" s="5" t="s">
        <v>1471</v>
      </c>
      <c r="C11051" s="11" t="s">
        <v>9</v>
      </c>
      <c r="D11051" s="11" t="s">
        <v>11</v>
      </c>
      <c r="E11051" s="11" t="s">
        <v>4844</v>
      </c>
      <c r="F11051" s="11" t="s">
        <v>12</v>
      </c>
      <c r="G11051" s="131" t="s">
        <v>7133</v>
      </c>
      <c r="H11051" s="131"/>
      <c r="J11051" s="7">
        <v>26000000</v>
      </c>
    </row>
    <row r="11052" spans="1:10" ht="20.100000000000001" customHeight="1" x14ac:dyDescent="0.25">
      <c r="A11052" s="6" t="s">
        <v>1508</v>
      </c>
      <c r="B11052" s="6" t="s">
        <v>1509</v>
      </c>
      <c r="J11052" s="10">
        <v>15850000</v>
      </c>
    </row>
    <row r="11053" spans="1:10" ht="20.100000000000001" customHeight="1" x14ac:dyDescent="0.25">
      <c r="A11053" s="6" t="s">
        <v>1256</v>
      </c>
      <c r="B11053" s="6" t="s">
        <v>1511</v>
      </c>
      <c r="J11053" s="9">
        <v>5650000</v>
      </c>
    </row>
    <row r="11054" spans="1:10" ht="20.100000000000001" customHeight="1" x14ac:dyDescent="0.25">
      <c r="A11054" s="5" t="s">
        <v>1513</v>
      </c>
      <c r="C11054" s="11" t="s">
        <v>9</v>
      </c>
      <c r="D11054" s="11" t="s">
        <v>11</v>
      </c>
      <c r="E11054" s="11" t="s">
        <v>4844</v>
      </c>
      <c r="F11054" s="11" t="s">
        <v>12</v>
      </c>
      <c r="G11054" s="131" t="s">
        <v>45</v>
      </c>
      <c r="H11054" s="131"/>
      <c r="J11054" s="7">
        <v>2150000</v>
      </c>
    </row>
    <row r="11055" spans="1:10" ht="20.100000000000001" customHeight="1" x14ac:dyDescent="0.25">
      <c r="A11055" s="5" t="s">
        <v>1518</v>
      </c>
      <c r="C11055" s="11" t="s">
        <v>9</v>
      </c>
      <c r="D11055" s="11" t="s">
        <v>11</v>
      </c>
      <c r="E11055" s="11" t="s">
        <v>4844</v>
      </c>
      <c r="F11055" s="11" t="s">
        <v>12</v>
      </c>
      <c r="G11055" s="131" t="s">
        <v>7135</v>
      </c>
      <c r="H11055" s="131"/>
      <c r="J11055" s="7">
        <v>3500000</v>
      </c>
    </row>
    <row r="11056" spans="1:10" ht="20.100000000000001" customHeight="1" x14ac:dyDescent="0.25">
      <c r="A11056" s="6" t="s">
        <v>1278</v>
      </c>
      <c r="B11056" s="6" t="s">
        <v>1524</v>
      </c>
      <c r="J11056" s="8">
        <v>1000000</v>
      </c>
    </row>
    <row r="11057" spans="1:10" ht="20.100000000000001" customHeight="1" x14ac:dyDescent="0.25">
      <c r="A11057" s="5" t="s">
        <v>1531</v>
      </c>
      <c r="C11057" s="11" t="s">
        <v>9</v>
      </c>
      <c r="D11057" s="11" t="s">
        <v>11</v>
      </c>
      <c r="E11057" s="11" t="s">
        <v>4844</v>
      </c>
      <c r="F11057" s="11" t="s">
        <v>12</v>
      </c>
      <c r="G11057" s="131" t="s">
        <v>47</v>
      </c>
      <c r="H11057" s="131"/>
      <c r="J11057" s="7">
        <v>1000000</v>
      </c>
    </row>
    <row r="11058" spans="1:10" ht="20.100000000000001" customHeight="1" x14ac:dyDescent="0.25">
      <c r="A11058" s="6" t="s">
        <v>1292</v>
      </c>
      <c r="B11058" s="6" t="s">
        <v>1535</v>
      </c>
      <c r="J11058" s="8">
        <v>500000</v>
      </c>
    </row>
    <row r="11059" spans="1:10" ht="30" customHeight="1" x14ac:dyDescent="0.25">
      <c r="A11059" s="5" t="s">
        <v>1544</v>
      </c>
      <c r="C11059" s="11" t="s">
        <v>9</v>
      </c>
      <c r="D11059" s="11" t="s">
        <v>11</v>
      </c>
      <c r="E11059" s="11" t="s">
        <v>4844</v>
      </c>
      <c r="F11059" s="11" t="s">
        <v>12</v>
      </c>
      <c r="G11059" s="131" t="s">
        <v>1545</v>
      </c>
      <c r="H11059" s="131"/>
      <c r="J11059" s="7">
        <v>500000</v>
      </c>
    </row>
    <row r="11060" spans="1:10" ht="20.100000000000001" customHeight="1" x14ac:dyDescent="0.25">
      <c r="A11060" s="6" t="s">
        <v>1318</v>
      </c>
      <c r="B11060" s="6" t="s">
        <v>1553</v>
      </c>
      <c r="J11060" s="8">
        <v>2000000</v>
      </c>
    </row>
    <row r="11061" spans="1:10" ht="20.100000000000001" customHeight="1" x14ac:dyDescent="0.25">
      <c r="A11061" s="5" t="s">
        <v>1557</v>
      </c>
      <c r="C11061" s="11" t="s">
        <v>9</v>
      </c>
      <c r="D11061" s="11" t="s">
        <v>11</v>
      </c>
      <c r="E11061" s="11" t="s">
        <v>4844</v>
      </c>
      <c r="F11061" s="11" t="s">
        <v>12</v>
      </c>
      <c r="G11061" s="131" t="s">
        <v>51</v>
      </c>
      <c r="H11061" s="131"/>
      <c r="J11061" s="7">
        <v>2000000</v>
      </c>
    </row>
    <row r="11062" spans="1:10" ht="20.100000000000001" customHeight="1" x14ac:dyDescent="0.25">
      <c r="A11062" s="6" t="s">
        <v>1572</v>
      </c>
      <c r="B11062" s="6" t="s">
        <v>1573</v>
      </c>
      <c r="J11062" s="8">
        <v>6700000</v>
      </c>
    </row>
    <row r="11063" spans="1:10" ht="20.100000000000001" customHeight="1" x14ac:dyDescent="0.25">
      <c r="A11063" s="5" t="s">
        <v>1574</v>
      </c>
      <c r="C11063" s="11" t="s">
        <v>9</v>
      </c>
      <c r="D11063" s="11" t="s">
        <v>11</v>
      </c>
      <c r="E11063" s="11" t="s">
        <v>4844</v>
      </c>
      <c r="F11063" s="11" t="s">
        <v>12</v>
      </c>
      <c r="G11063" s="131" t="s">
        <v>1575</v>
      </c>
      <c r="H11063" s="131"/>
      <c r="J11063" s="7">
        <v>2300000</v>
      </c>
    </row>
    <row r="11064" spans="1:10" ht="20.100000000000001" customHeight="1" x14ac:dyDescent="0.25">
      <c r="A11064" s="5" t="s">
        <v>1580</v>
      </c>
      <c r="C11064" s="11" t="s">
        <v>9</v>
      </c>
      <c r="D11064" s="11" t="s">
        <v>11</v>
      </c>
      <c r="E11064" s="11" t="s">
        <v>4844</v>
      </c>
      <c r="F11064" s="11" t="s">
        <v>12</v>
      </c>
      <c r="G11064" s="131" t="s">
        <v>1581</v>
      </c>
      <c r="H11064" s="131"/>
      <c r="J11064" s="7">
        <v>4000000</v>
      </c>
    </row>
    <row r="11065" spans="1:10" ht="20.100000000000001" customHeight="1" x14ac:dyDescent="0.25">
      <c r="A11065" s="5" t="s">
        <v>1590</v>
      </c>
      <c r="C11065" s="11" t="s">
        <v>9</v>
      </c>
      <c r="D11065" s="11" t="s">
        <v>11</v>
      </c>
      <c r="E11065" s="11" t="s">
        <v>4844</v>
      </c>
      <c r="F11065" s="11" t="s">
        <v>12</v>
      </c>
      <c r="G11065" s="131" t="s">
        <v>1591</v>
      </c>
      <c r="H11065" s="131"/>
      <c r="J11065" s="7">
        <v>400000</v>
      </c>
    </row>
    <row r="11066" spans="1:10" ht="20.100000000000001" customHeight="1" x14ac:dyDescent="0.25">
      <c r="A11066" s="6" t="s">
        <v>1714</v>
      </c>
      <c r="B11066" s="6" t="s">
        <v>1715</v>
      </c>
      <c r="J11066" s="10">
        <v>37500000</v>
      </c>
    </row>
    <row r="11067" spans="1:10" ht="20.100000000000001" customHeight="1" x14ac:dyDescent="0.25">
      <c r="A11067" s="6" t="s">
        <v>1716</v>
      </c>
      <c r="B11067" s="6" t="s">
        <v>1717</v>
      </c>
      <c r="J11067" s="9">
        <v>37500000</v>
      </c>
    </row>
    <row r="11068" spans="1:10" ht="20.100000000000001" customHeight="1" x14ac:dyDescent="0.25">
      <c r="A11068" s="5" t="s">
        <v>1721</v>
      </c>
      <c r="C11068" s="11" t="s">
        <v>16</v>
      </c>
      <c r="D11068" s="11" t="s">
        <v>53</v>
      </c>
      <c r="E11068" s="11" t="s">
        <v>4844</v>
      </c>
      <c r="F11068" s="11" t="s">
        <v>12</v>
      </c>
      <c r="G11068" s="131" t="s">
        <v>1722</v>
      </c>
      <c r="H11068" s="131"/>
      <c r="J11068" s="7">
        <v>1050000</v>
      </c>
    </row>
    <row r="11069" spans="1:10" ht="20.100000000000001" customHeight="1" x14ac:dyDescent="0.25">
      <c r="A11069" s="5" t="s">
        <v>1723</v>
      </c>
      <c r="C11069" s="11" t="s">
        <v>16</v>
      </c>
      <c r="D11069" s="11" t="s">
        <v>53</v>
      </c>
      <c r="E11069" s="11" t="s">
        <v>4844</v>
      </c>
      <c r="F11069" s="11" t="s">
        <v>12</v>
      </c>
      <c r="G11069" s="131" t="s">
        <v>55</v>
      </c>
      <c r="H11069" s="131"/>
      <c r="J11069" s="7">
        <v>11700000</v>
      </c>
    </row>
    <row r="11070" spans="1:10" ht="20.100000000000001" customHeight="1" x14ac:dyDescent="0.25">
      <c r="A11070" s="5" t="s">
        <v>1724</v>
      </c>
      <c r="C11070" s="11" t="s">
        <v>16</v>
      </c>
      <c r="D11070" s="11" t="s">
        <v>53</v>
      </c>
      <c r="E11070" s="11" t="s">
        <v>4844</v>
      </c>
      <c r="F11070" s="11" t="s">
        <v>12</v>
      </c>
      <c r="G11070" s="131" t="s">
        <v>7146</v>
      </c>
      <c r="H11070" s="131"/>
      <c r="J11070" s="7">
        <v>24000000</v>
      </c>
    </row>
    <row r="11071" spans="1:10" ht="20.100000000000001" customHeight="1" x14ac:dyDescent="0.25">
      <c r="A11071" s="5" t="s">
        <v>1727</v>
      </c>
      <c r="C11071" s="11" t="s">
        <v>16</v>
      </c>
      <c r="D11071" s="11" t="s">
        <v>53</v>
      </c>
      <c r="E11071" s="11" t="s">
        <v>4844</v>
      </c>
      <c r="F11071" s="11" t="s">
        <v>12</v>
      </c>
      <c r="G11071" s="131" t="s">
        <v>1728</v>
      </c>
      <c r="H11071" s="131"/>
      <c r="J11071" s="7">
        <v>500000</v>
      </c>
    </row>
    <row r="11072" spans="1:10" ht="20.100000000000001" customHeight="1" x14ac:dyDescent="0.25">
      <c r="A11072" s="5" t="s">
        <v>1729</v>
      </c>
      <c r="C11072" s="11" t="s">
        <v>16</v>
      </c>
      <c r="D11072" s="11" t="s">
        <v>53</v>
      </c>
      <c r="E11072" s="11" t="s">
        <v>4844</v>
      </c>
      <c r="F11072" s="11" t="s">
        <v>12</v>
      </c>
      <c r="G11072" s="131" t="s">
        <v>7147</v>
      </c>
      <c r="H11072" s="131"/>
      <c r="J11072" s="7">
        <v>250000</v>
      </c>
    </row>
    <row r="11073" spans="1:10" ht="20.100000000000001" customHeight="1" x14ac:dyDescent="0.25">
      <c r="A11073" s="6" t="s">
        <v>1759</v>
      </c>
      <c r="B11073" s="6" t="s">
        <v>1760</v>
      </c>
      <c r="J11073" s="10">
        <v>18031410208</v>
      </c>
    </row>
    <row r="11074" spans="1:10" ht="20.100000000000001" customHeight="1" x14ac:dyDescent="0.25">
      <c r="A11074" s="6" t="s">
        <v>1761</v>
      </c>
      <c r="B11074" s="6" t="s">
        <v>1762</v>
      </c>
      <c r="J11074" s="12">
        <v>5585957683</v>
      </c>
    </row>
    <row r="11075" spans="1:10" ht="20.100000000000001" customHeight="1" x14ac:dyDescent="0.25">
      <c r="A11075" s="6" t="s">
        <v>1765</v>
      </c>
      <c r="B11075" s="6" t="s">
        <v>1766</v>
      </c>
      <c r="J11075" s="9">
        <v>2777800000</v>
      </c>
    </row>
    <row r="11076" spans="1:10" ht="30" customHeight="1" x14ac:dyDescent="0.25">
      <c r="A11076" s="5" t="s">
        <v>1765</v>
      </c>
      <c r="C11076" s="11" t="s">
        <v>9</v>
      </c>
      <c r="D11076" s="11" t="s">
        <v>41</v>
      </c>
      <c r="E11076" s="11" t="s">
        <v>4844</v>
      </c>
      <c r="F11076" s="11" t="s">
        <v>1499</v>
      </c>
      <c r="G11076" s="131" t="s">
        <v>971</v>
      </c>
      <c r="H11076" s="131"/>
      <c r="J11076" s="7">
        <v>2280000000</v>
      </c>
    </row>
    <row r="11077" spans="1:10" ht="30" customHeight="1" x14ac:dyDescent="0.25">
      <c r="G11077" s="131" t="s">
        <v>5105</v>
      </c>
      <c r="H11077" s="131"/>
    </row>
    <row r="11078" spans="1:10" ht="20.100000000000001" customHeight="1" x14ac:dyDescent="0.25">
      <c r="G11078" s="131" t="s">
        <v>5106</v>
      </c>
      <c r="H11078" s="131"/>
    </row>
    <row r="11079" spans="1:10" ht="30" customHeight="1" x14ac:dyDescent="0.25">
      <c r="A11079" s="5" t="s">
        <v>1765</v>
      </c>
      <c r="C11079" s="11" t="s">
        <v>9</v>
      </c>
      <c r="D11079" s="11" t="s">
        <v>41</v>
      </c>
      <c r="E11079" s="11" t="s">
        <v>4844</v>
      </c>
      <c r="F11079" s="11" t="s">
        <v>1516</v>
      </c>
      <c r="G11079" s="131" t="s">
        <v>971</v>
      </c>
      <c r="H11079" s="131"/>
      <c r="J11079" s="7">
        <v>497800000</v>
      </c>
    </row>
    <row r="11080" spans="1:10" ht="45" customHeight="1" x14ac:dyDescent="0.25">
      <c r="G11080" s="131" t="s">
        <v>7309</v>
      </c>
      <c r="H11080" s="131"/>
    </row>
    <row r="11081" spans="1:10" ht="20.100000000000001" customHeight="1" x14ac:dyDescent="0.25">
      <c r="G11081" s="131" t="s">
        <v>5106</v>
      </c>
      <c r="H11081" s="131"/>
    </row>
    <row r="11082" spans="1:10" ht="20.100000000000001" customHeight="1" x14ac:dyDescent="0.25">
      <c r="A11082" s="6" t="s">
        <v>1767</v>
      </c>
      <c r="B11082" s="6" t="s">
        <v>7149</v>
      </c>
      <c r="J11082" s="8">
        <v>8157683</v>
      </c>
    </row>
    <row r="11083" spans="1:10" ht="20.100000000000001" customHeight="1" x14ac:dyDescent="0.25">
      <c r="A11083" s="5" t="s">
        <v>1767</v>
      </c>
      <c r="C11083" s="11" t="s">
        <v>9</v>
      </c>
      <c r="D11083" s="11" t="s">
        <v>41</v>
      </c>
      <c r="E11083" s="11" t="s">
        <v>4844</v>
      </c>
      <c r="F11083" s="11" t="s">
        <v>1881</v>
      </c>
      <c r="G11083" s="131" t="s">
        <v>21</v>
      </c>
      <c r="H11083" s="131"/>
      <c r="J11083" s="7">
        <v>5700550</v>
      </c>
    </row>
    <row r="11084" spans="1:10" ht="60" customHeight="1" x14ac:dyDescent="0.25">
      <c r="G11084" s="131" t="s">
        <v>4802</v>
      </c>
      <c r="H11084" s="131"/>
    </row>
    <row r="11085" spans="1:10" ht="20.100000000000001" customHeight="1" x14ac:dyDescent="0.25">
      <c r="G11085" s="131" t="s">
        <v>2101</v>
      </c>
      <c r="H11085" s="131"/>
    </row>
    <row r="11086" spans="1:10" ht="20.100000000000001" customHeight="1" x14ac:dyDescent="0.25">
      <c r="A11086" s="5" t="s">
        <v>1767</v>
      </c>
      <c r="C11086" s="11" t="s">
        <v>9</v>
      </c>
      <c r="D11086" s="11" t="s">
        <v>41</v>
      </c>
      <c r="E11086" s="11" t="s">
        <v>4844</v>
      </c>
      <c r="F11086" s="11" t="s">
        <v>1278</v>
      </c>
      <c r="G11086" s="131" t="s">
        <v>21</v>
      </c>
      <c r="H11086" s="131"/>
      <c r="J11086" s="7">
        <v>2457133</v>
      </c>
    </row>
    <row r="11087" spans="1:10" ht="60" customHeight="1" x14ac:dyDescent="0.25">
      <c r="G11087" s="131" t="s">
        <v>4803</v>
      </c>
      <c r="H11087" s="131"/>
    </row>
    <row r="11088" spans="1:10" ht="20.100000000000001" customHeight="1" x14ac:dyDescent="0.25">
      <c r="G11088" s="131" t="s">
        <v>2101</v>
      </c>
      <c r="H11088" s="131"/>
    </row>
    <row r="11089" spans="1:10" ht="20.100000000000001" customHeight="1" x14ac:dyDescent="0.25">
      <c r="A11089" s="6" t="s">
        <v>1774</v>
      </c>
      <c r="B11089" s="6" t="s">
        <v>1775</v>
      </c>
      <c r="J11089" s="8">
        <v>2800000000</v>
      </c>
    </row>
    <row r="11090" spans="1:10" ht="20.100000000000001" customHeight="1" x14ac:dyDescent="0.25">
      <c r="A11090" s="5" t="s">
        <v>1774</v>
      </c>
      <c r="C11090" s="11" t="s">
        <v>9</v>
      </c>
      <c r="D11090" s="11" t="s">
        <v>41</v>
      </c>
      <c r="E11090" s="11" t="s">
        <v>4844</v>
      </c>
      <c r="F11090" s="11" t="s">
        <v>1881</v>
      </c>
      <c r="G11090" s="131" t="s">
        <v>6158</v>
      </c>
      <c r="H11090" s="131"/>
      <c r="J11090" s="7">
        <v>1800000000</v>
      </c>
    </row>
    <row r="11091" spans="1:10" ht="75" customHeight="1" x14ac:dyDescent="0.25">
      <c r="G11091" s="131" t="s">
        <v>7310</v>
      </c>
      <c r="H11091" s="131"/>
    </row>
    <row r="11092" spans="1:10" ht="20.100000000000001" customHeight="1" x14ac:dyDescent="0.25">
      <c r="G11092" s="131" t="s">
        <v>7311</v>
      </c>
      <c r="H11092" s="131"/>
    </row>
    <row r="11093" spans="1:10" ht="20.100000000000001" customHeight="1" x14ac:dyDescent="0.25">
      <c r="A11093" s="5" t="s">
        <v>1774</v>
      </c>
      <c r="C11093" s="11" t="s">
        <v>9</v>
      </c>
      <c r="D11093" s="11" t="s">
        <v>41</v>
      </c>
      <c r="E11093" s="11" t="s">
        <v>4844</v>
      </c>
      <c r="F11093" s="11" t="s">
        <v>1292</v>
      </c>
      <c r="G11093" s="131" t="s">
        <v>6161</v>
      </c>
      <c r="H11093" s="131"/>
      <c r="J11093" s="7">
        <v>1000000000</v>
      </c>
    </row>
    <row r="11094" spans="1:10" ht="75" customHeight="1" x14ac:dyDescent="0.25">
      <c r="G11094" s="131" t="s">
        <v>7312</v>
      </c>
      <c r="H11094" s="131"/>
    </row>
    <row r="11095" spans="1:10" ht="20.100000000000001" customHeight="1" x14ac:dyDescent="0.25">
      <c r="G11095" s="131" t="s">
        <v>7311</v>
      </c>
      <c r="H11095" s="131"/>
    </row>
    <row r="11096" spans="1:10" ht="20.100000000000001" customHeight="1" x14ac:dyDescent="0.25">
      <c r="A11096" s="6" t="s">
        <v>1784</v>
      </c>
      <c r="B11096" s="6" t="s">
        <v>1785</v>
      </c>
      <c r="J11096" s="8">
        <v>12444452525</v>
      </c>
    </row>
    <row r="11097" spans="1:10" ht="20.100000000000001" customHeight="1" x14ac:dyDescent="0.25">
      <c r="A11097" s="5" t="s">
        <v>1786</v>
      </c>
      <c r="C11097" s="11" t="s">
        <v>9</v>
      </c>
      <c r="D11097" s="11" t="s">
        <v>59</v>
      </c>
      <c r="E11097" s="11" t="s">
        <v>4844</v>
      </c>
      <c r="F11097" s="11" t="s">
        <v>12</v>
      </c>
      <c r="G11097" s="131" t="s">
        <v>61</v>
      </c>
      <c r="H11097" s="131"/>
      <c r="J11097" s="7">
        <v>35000000</v>
      </c>
    </row>
    <row r="11098" spans="1:10" ht="20.100000000000001" customHeight="1" x14ac:dyDescent="0.25">
      <c r="A11098" s="5" t="s">
        <v>1792</v>
      </c>
      <c r="C11098" s="11" t="s">
        <v>9</v>
      </c>
      <c r="D11098" s="11" t="s">
        <v>59</v>
      </c>
      <c r="E11098" s="11" t="s">
        <v>4844</v>
      </c>
      <c r="F11098" s="11" t="s">
        <v>12</v>
      </c>
      <c r="G11098" s="131" t="s">
        <v>7156</v>
      </c>
      <c r="H11098" s="131"/>
      <c r="J11098" s="7">
        <v>12409452525</v>
      </c>
    </row>
    <row r="11099" spans="1:10" ht="75" customHeight="1" x14ac:dyDescent="0.25">
      <c r="G11099" s="131" t="s">
        <v>7313</v>
      </c>
      <c r="H11099" s="131"/>
    </row>
    <row r="11100" spans="1:10" ht="20.100000000000001" customHeight="1" x14ac:dyDescent="0.25">
      <c r="A11100" s="6" t="s">
        <v>1803</v>
      </c>
      <c r="B11100" s="6" t="s">
        <v>3416</v>
      </c>
      <c r="J11100" s="8">
        <v>1000000</v>
      </c>
    </row>
    <row r="11101" spans="1:10" ht="20.100000000000001" customHeight="1" x14ac:dyDescent="0.25">
      <c r="A11101" s="5" t="s">
        <v>1804</v>
      </c>
      <c r="C11101" s="11" t="s">
        <v>9</v>
      </c>
      <c r="D11101" s="11" t="s">
        <v>59</v>
      </c>
      <c r="E11101" s="11" t="s">
        <v>4844</v>
      </c>
      <c r="F11101" s="11" t="s">
        <v>12</v>
      </c>
      <c r="G11101" s="131" t="s">
        <v>62</v>
      </c>
      <c r="H11101" s="131"/>
      <c r="J11101" s="7">
        <v>1000000</v>
      </c>
    </row>
    <row r="11102" spans="1:10" ht="30" customHeight="1" x14ac:dyDescent="0.25">
      <c r="G11102" s="131" t="s">
        <v>4409</v>
      </c>
      <c r="H11102" s="131"/>
    </row>
    <row r="11105" spans="1:10" x14ac:dyDescent="0.25">
      <c r="A11105" s="117" t="s">
        <v>5107</v>
      </c>
      <c r="B11105" s="88"/>
      <c r="C11105" s="88"/>
      <c r="D11105" s="88"/>
      <c r="E11105" s="88"/>
      <c r="F11105" s="88"/>
      <c r="G11105" s="88"/>
      <c r="H11105" s="88"/>
    </row>
    <row r="11107" spans="1:10" x14ac:dyDescent="0.25">
      <c r="A11107" s="132" t="s">
        <v>2092</v>
      </c>
      <c r="B11107" s="132"/>
      <c r="C11107" s="132"/>
      <c r="D11107" s="132"/>
      <c r="E11107" s="132"/>
      <c r="F11107" s="132"/>
      <c r="G11107" s="132"/>
      <c r="H11107" s="132"/>
      <c r="I11107" s="132"/>
      <c r="J11107" s="132"/>
    </row>
    <row r="11109" spans="1:10" x14ac:dyDescent="0.25">
      <c r="D11109" s="6" t="s">
        <v>2140</v>
      </c>
      <c r="E11109" s="6" t="s">
        <v>2100</v>
      </c>
    </row>
    <row r="11110" spans="1:10" ht="15.75" thickBot="1" x14ac:dyDescent="0.3">
      <c r="F11110" s="6" t="s">
        <v>2103</v>
      </c>
      <c r="J11110" s="14">
        <v>298450670</v>
      </c>
    </row>
    <row r="11111" spans="1:10" x14ac:dyDescent="0.25">
      <c r="D11111" s="5" t="s">
        <v>9</v>
      </c>
      <c r="E11111" s="5" t="s">
        <v>2139</v>
      </c>
      <c r="J11111" s="7">
        <v>279716674</v>
      </c>
    </row>
    <row r="11112" spans="1:10" x14ac:dyDescent="0.25">
      <c r="D11112" s="5" t="s">
        <v>16</v>
      </c>
      <c r="E11112" s="5" t="s">
        <v>2145</v>
      </c>
      <c r="J11112" s="7">
        <v>18733996</v>
      </c>
    </row>
    <row r="11115" spans="1:10" x14ac:dyDescent="0.25">
      <c r="A11115" s="132" t="s">
        <v>2091</v>
      </c>
      <c r="B11115" s="132"/>
      <c r="C11115" s="132"/>
      <c r="D11115" s="132"/>
      <c r="E11115" s="132"/>
      <c r="F11115" s="132"/>
      <c r="G11115" s="132"/>
      <c r="H11115" s="132"/>
      <c r="I11115" s="132"/>
      <c r="J11115" s="132"/>
    </row>
    <row r="11116" spans="1:10" x14ac:dyDescent="0.25">
      <c r="A11116" s="86" t="s">
        <v>2097</v>
      </c>
      <c r="C11116" s="86" t="s">
        <v>2098</v>
      </c>
      <c r="D11116" s="86" t="s">
        <v>3</v>
      </c>
      <c r="E11116" s="86" t="s">
        <v>2099</v>
      </c>
      <c r="F11116" s="86" t="s">
        <v>1880</v>
      </c>
      <c r="G11116" s="6" t="s">
        <v>2100</v>
      </c>
      <c r="J11116" s="86" t="s">
        <v>8713</v>
      </c>
    </row>
    <row r="11118" spans="1:10" ht="15.75" thickBot="1" x14ac:dyDescent="0.3">
      <c r="G11118" s="13" t="s">
        <v>2103</v>
      </c>
      <c r="J11118" s="14">
        <v>298450670</v>
      </c>
    </row>
    <row r="11119" spans="1:10" ht="20.100000000000001" customHeight="1" x14ac:dyDescent="0.25">
      <c r="A11119" s="6" t="s">
        <v>1232</v>
      </c>
      <c r="B11119" s="6" t="s">
        <v>1233</v>
      </c>
      <c r="J11119" s="10">
        <v>282527757</v>
      </c>
    </row>
    <row r="11120" spans="1:10" ht="20.100000000000001" customHeight="1" x14ac:dyDescent="0.25">
      <c r="A11120" s="6" t="s">
        <v>9</v>
      </c>
      <c r="B11120" s="6" t="s">
        <v>1237</v>
      </c>
      <c r="J11120" s="9">
        <v>112672353</v>
      </c>
    </row>
    <row r="11121" spans="1:10" ht="20.100000000000001" customHeight="1" x14ac:dyDescent="0.25">
      <c r="A11121" s="5" t="s">
        <v>1240</v>
      </c>
      <c r="C11121" s="11" t="s">
        <v>9</v>
      </c>
      <c r="D11121" s="11" t="s">
        <v>10</v>
      </c>
      <c r="E11121" s="11" t="s">
        <v>5108</v>
      </c>
      <c r="F11121" s="11" t="s">
        <v>12</v>
      </c>
      <c r="G11121" s="131" t="s">
        <v>7116</v>
      </c>
      <c r="H11121" s="131"/>
      <c r="J11121" s="7">
        <v>107487703</v>
      </c>
    </row>
    <row r="11122" spans="1:10" ht="20.100000000000001" customHeight="1" x14ac:dyDescent="0.25">
      <c r="A11122" s="5" t="s">
        <v>1254</v>
      </c>
      <c r="C11122" s="11" t="s">
        <v>9</v>
      </c>
      <c r="D11122" s="11" t="s">
        <v>10</v>
      </c>
      <c r="E11122" s="11" t="s">
        <v>5108</v>
      </c>
      <c r="F11122" s="11" t="s">
        <v>12</v>
      </c>
      <c r="G11122" s="131" t="s">
        <v>7117</v>
      </c>
      <c r="H11122" s="131"/>
      <c r="J11122" s="7">
        <v>5184650</v>
      </c>
    </row>
    <row r="11123" spans="1:10" ht="20.100000000000001" customHeight="1" x14ac:dyDescent="0.25">
      <c r="A11123" s="6" t="s">
        <v>1279</v>
      </c>
      <c r="B11123" s="6" t="s">
        <v>1280</v>
      </c>
      <c r="J11123" s="8">
        <v>127051957</v>
      </c>
    </row>
    <row r="11124" spans="1:10" ht="20.100000000000001" customHeight="1" x14ac:dyDescent="0.25">
      <c r="A11124" s="5" t="s">
        <v>1282</v>
      </c>
      <c r="C11124" s="11" t="s">
        <v>9</v>
      </c>
      <c r="D11124" s="11" t="s">
        <v>10</v>
      </c>
      <c r="E11124" s="11" t="s">
        <v>5108</v>
      </c>
      <c r="F11124" s="11" t="s">
        <v>12</v>
      </c>
      <c r="G11124" s="131" t="s">
        <v>1283</v>
      </c>
      <c r="H11124" s="131"/>
      <c r="J11124" s="7">
        <v>21379651</v>
      </c>
    </row>
    <row r="11125" spans="1:10" ht="20.100000000000001" customHeight="1" x14ac:dyDescent="0.25">
      <c r="A11125" s="5" t="s">
        <v>1286</v>
      </c>
      <c r="C11125" s="11" t="s">
        <v>9</v>
      </c>
      <c r="D11125" s="11" t="s">
        <v>10</v>
      </c>
      <c r="E11125" s="11" t="s">
        <v>5108</v>
      </c>
      <c r="F11125" s="11" t="s">
        <v>12</v>
      </c>
      <c r="G11125" s="131" t="s">
        <v>1287</v>
      </c>
      <c r="H11125" s="131"/>
      <c r="J11125" s="7">
        <v>62788372</v>
      </c>
    </row>
    <row r="11126" spans="1:10" ht="20.100000000000001" customHeight="1" x14ac:dyDescent="0.25">
      <c r="A11126" s="5" t="s">
        <v>1290</v>
      </c>
      <c r="C11126" s="11" t="s">
        <v>16</v>
      </c>
      <c r="D11126" s="11" t="s">
        <v>10</v>
      </c>
      <c r="E11126" s="11" t="s">
        <v>5108</v>
      </c>
      <c r="F11126" s="11" t="s">
        <v>12</v>
      </c>
      <c r="G11126" s="131" t="s">
        <v>17</v>
      </c>
      <c r="H11126" s="131"/>
      <c r="J11126" s="7">
        <v>18288996</v>
      </c>
    </row>
    <row r="11127" spans="1:10" ht="20.100000000000001" customHeight="1" x14ac:dyDescent="0.25">
      <c r="A11127" s="5" t="s">
        <v>1293</v>
      </c>
      <c r="C11127" s="11" t="s">
        <v>9</v>
      </c>
      <c r="D11127" s="11" t="s">
        <v>10</v>
      </c>
      <c r="E11127" s="11" t="s">
        <v>5108</v>
      </c>
      <c r="F11127" s="11" t="s">
        <v>12</v>
      </c>
      <c r="G11127" s="131" t="s">
        <v>18</v>
      </c>
      <c r="H11127" s="131"/>
      <c r="J11127" s="7">
        <v>15550652</v>
      </c>
    </row>
    <row r="11128" spans="1:10" ht="20.100000000000001" customHeight="1" x14ac:dyDescent="0.25">
      <c r="A11128" s="5" t="s">
        <v>1296</v>
      </c>
      <c r="C11128" s="11" t="s">
        <v>9</v>
      </c>
      <c r="D11128" s="11" t="s">
        <v>10</v>
      </c>
      <c r="E11128" s="11" t="s">
        <v>5108</v>
      </c>
      <c r="F11128" s="11" t="s">
        <v>12</v>
      </c>
      <c r="G11128" s="131" t="s">
        <v>19</v>
      </c>
      <c r="H11128" s="131"/>
      <c r="J11128" s="7">
        <v>9044286</v>
      </c>
    </row>
    <row r="11129" spans="1:10" ht="20.100000000000001" customHeight="1" x14ac:dyDescent="0.25">
      <c r="A11129" s="6" t="s">
        <v>1299</v>
      </c>
      <c r="B11129" s="6" t="s">
        <v>1300</v>
      </c>
      <c r="J11129" s="10">
        <v>21589944</v>
      </c>
    </row>
    <row r="11130" spans="1:10" ht="20.100000000000001" customHeight="1" x14ac:dyDescent="0.25">
      <c r="A11130" s="6" t="s">
        <v>1303</v>
      </c>
      <c r="B11130" s="6" t="s">
        <v>7118</v>
      </c>
      <c r="J11130" s="9">
        <v>20482767</v>
      </c>
    </row>
    <row r="11131" spans="1:10" ht="20.100000000000001" customHeight="1" x14ac:dyDescent="0.25">
      <c r="A11131" s="5" t="s">
        <v>1303</v>
      </c>
      <c r="C11131" s="11" t="s">
        <v>9</v>
      </c>
      <c r="D11131" s="11" t="s">
        <v>20</v>
      </c>
      <c r="E11131" s="11" t="s">
        <v>5108</v>
      </c>
      <c r="F11131" s="11" t="s">
        <v>1881</v>
      </c>
      <c r="G11131" s="131" t="s">
        <v>21</v>
      </c>
      <c r="H11131" s="131"/>
      <c r="J11131" s="7">
        <v>20482767</v>
      </c>
    </row>
    <row r="11132" spans="1:10" ht="60" customHeight="1" x14ac:dyDescent="0.25">
      <c r="G11132" s="131" t="s">
        <v>4797</v>
      </c>
      <c r="H11132" s="131"/>
    </row>
    <row r="11133" spans="1:10" ht="20.100000000000001" customHeight="1" x14ac:dyDescent="0.25">
      <c r="G11133" s="131" t="s">
        <v>2101</v>
      </c>
      <c r="H11133" s="131"/>
    </row>
    <row r="11134" spans="1:10" ht="20.100000000000001" customHeight="1" x14ac:dyDescent="0.25">
      <c r="A11134" s="6" t="s">
        <v>1316</v>
      </c>
      <c r="B11134" s="6" t="s">
        <v>7122</v>
      </c>
      <c r="J11134" s="8">
        <v>1107177</v>
      </c>
    </row>
    <row r="11135" spans="1:10" ht="20.100000000000001" customHeight="1" x14ac:dyDescent="0.25">
      <c r="A11135" s="5" t="s">
        <v>1316</v>
      </c>
      <c r="C11135" s="11" t="s">
        <v>9</v>
      </c>
      <c r="D11135" s="11" t="s">
        <v>20</v>
      </c>
      <c r="E11135" s="11" t="s">
        <v>5108</v>
      </c>
      <c r="F11135" s="11" t="s">
        <v>1881</v>
      </c>
      <c r="G11135" s="131" t="s">
        <v>23</v>
      </c>
      <c r="H11135" s="131"/>
      <c r="J11135" s="7">
        <v>1107177</v>
      </c>
    </row>
    <row r="11136" spans="1:10" ht="30" customHeight="1" x14ac:dyDescent="0.25">
      <c r="G11136" s="131" t="s">
        <v>4798</v>
      </c>
      <c r="H11136" s="131"/>
    </row>
    <row r="11137" spans="1:10" ht="20.100000000000001" customHeight="1" x14ac:dyDescent="0.25">
      <c r="G11137" s="131" t="s">
        <v>2102</v>
      </c>
      <c r="H11137" s="131"/>
    </row>
    <row r="11138" spans="1:10" ht="20.100000000000001" customHeight="1" x14ac:dyDescent="0.25">
      <c r="A11138" s="6" t="s">
        <v>1319</v>
      </c>
      <c r="B11138" s="6" t="s">
        <v>1320</v>
      </c>
      <c r="J11138" s="10">
        <v>21213503</v>
      </c>
    </row>
    <row r="11139" spans="1:10" ht="20.100000000000001" customHeight="1" x14ac:dyDescent="0.25">
      <c r="A11139" s="6" t="s">
        <v>1322</v>
      </c>
      <c r="B11139" s="6" t="s">
        <v>7123</v>
      </c>
      <c r="J11139" s="9">
        <v>11248914</v>
      </c>
    </row>
    <row r="11140" spans="1:10" ht="20.100000000000001" customHeight="1" x14ac:dyDescent="0.25">
      <c r="A11140" s="5" t="s">
        <v>1322</v>
      </c>
      <c r="C11140" s="11" t="s">
        <v>9</v>
      </c>
      <c r="D11140" s="11" t="s">
        <v>20</v>
      </c>
      <c r="E11140" s="11" t="s">
        <v>5108</v>
      </c>
      <c r="F11140" s="11" t="s">
        <v>1881</v>
      </c>
      <c r="G11140" s="131" t="s">
        <v>21</v>
      </c>
      <c r="H11140" s="131"/>
      <c r="J11140" s="7">
        <v>11248914</v>
      </c>
    </row>
    <row r="11141" spans="1:10" ht="60" customHeight="1" x14ac:dyDescent="0.25">
      <c r="G11141" s="131" t="s">
        <v>4799</v>
      </c>
      <c r="H11141" s="131"/>
    </row>
    <row r="11142" spans="1:10" ht="20.100000000000001" customHeight="1" x14ac:dyDescent="0.25">
      <c r="G11142" s="131" t="s">
        <v>2101</v>
      </c>
      <c r="H11142" s="131"/>
    </row>
    <row r="11143" spans="1:10" ht="20.100000000000001" customHeight="1" x14ac:dyDescent="0.25">
      <c r="A11143" s="6" t="s">
        <v>1324</v>
      </c>
      <c r="B11143" s="6" t="s">
        <v>7124</v>
      </c>
      <c r="J11143" s="8">
        <v>3321530</v>
      </c>
    </row>
    <row r="11144" spans="1:10" ht="20.100000000000001" customHeight="1" x14ac:dyDescent="0.25">
      <c r="A11144" s="5" t="s">
        <v>1324</v>
      </c>
      <c r="C11144" s="11" t="s">
        <v>9</v>
      </c>
      <c r="D11144" s="11" t="s">
        <v>20</v>
      </c>
      <c r="E11144" s="11" t="s">
        <v>5108</v>
      </c>
      <c r="F11144" s="11" t="s">
        <v>1881</v>
      </c>
      <c r="G11144" s="131" t="s">
        <v>21</v>
      </c>
      <c r="H11144" s="131"/>
      <c r="J11144" s="7">
        <v>3321530</v>
      </c>
    </row>
    <row r="11145" spans="1:10" ht="45" customHeight="1" x14ac:dyDescent="0.25">
      <c r="G11145" s="131" t="s">
        <v>4800</v>
      </c>
      <c r="H11145" s="131"/>
    </row>
    <row r="11146" spans="1:10" ht="20.100000000000001" customHeight="1" x14ac:dyDescent="0.25">
      <c r="G11146" s="131" t="s">
        <v>2101</v>
      </c>
      <c r="H11146" s="131"/>
    </row>
    <row r="11147" spans="1:10" ht="20.100000000000001" customHeight="1" x14ac:dyDescent="0.25">
      <c r="A11147" s="6" t="s">
        <v>1326</v>
      </c>
      <c r="B11147" s="6" t="s">
        <v>7125</v>
      </c>
      <c r="J11147" s="8">
        <v>6643059</v>
      </c>
    </row>
    <row r="11148" spans="1:10" ht="20.100000000000001" customHeight="1" x14ac:dyDescent="0.25">
      <c r="A11148" s="5" t="s">
        <v>1326</v>
      </c>
      <c r="C11148" s="11" t="s">
        <v>9</v>
      </c>
      <c r="D11148" s="11" t="s">
        <v>20</v>
      </c>
      <c r="E11148" s="11" t="s">
        <v>5108</v>
      </c>
      <c r="F11148" s="11" t="s">
        <v>1881</v>
      </c>
      <c r="G11148" s="131" t="s">
        <v>21</v>
      </c>
      <c r="H11148" s="131"/>
      <c r="J11148" s="7">
        <v>6643059</v>
      </c>
    </row>
    <row r="11149" spans="1:10" ht="45" customHeight="1" x14ac:dyDescent="0.25">
      <c r="G11149" s="131" t="s">
        <v>4801</v>
      </c>
      <c r="H11149" s="131"/>
    </row>
    <row r="11150" spans="1:10" ht="20.100000000000001" customHeight="1" x14ac:dyDescent="0.25">
      <c r="G11150" s="131" t="s">
        <v>2101</v>
      </c>
      <c r="H11150" s="131"/>
    </row>
    <row r="11151" spans="1:10" ht="20.100000000000001" customHeight="1" x14ac:dyDescent="0.25">
      <c r="A11151" s="6" t="s">
        <v>1344</v>
      </c>
      <c r="B11151" s="6" t="s">
        <v>1345</v>
      </c>
      <c r="J11151" s="10">
        <v>4120000</v>
      </c>
    </row>
    <row r="11152" spans="1:10" ht="20.100000000000001" customHeight="1" x14ac:dyDescent="0.25">
      <c r="A11152" s="6" t="s">
        <v>1231</v>
      </c>
      <c r="B11152" s="6" t="s">
        <v>3252</v>
      </c>
      <c r="J11152" s="9">
        <v>3300000</v>
      </c>
    </row>
    <row r="11153" spans="1:10" ht="20.100000000000001" customHeight="1" x14ac:dyDescent="0.25">
      <c r="A11153" s="5" t="s">
        <v>1353</v>
      </c>
      <c r="C11153" s="11" t="s">
        <v>9</v>
      </c>
      <c r="D11153" s="11" t="s">
        <v>11</v>
      </c>
      <c r="E11153" s="11" t="s">
        <v>5108</v>
      </c>
      <c r="F11153" s="11" t="s">
        <v>12</v>
      </c>
      <c r="G11153" s="131" t="s">
        <v>1354</v>
      </c>
      <c r="H11153" s="131"/>
      <c r="J11153" s="7">
        <v>3300000</v>
      </c>
    </row>
    <row r="11154" spans="1:10" ht="20.100000000000001" customHeight="1" x14ac:dyDescent="0.25">
      <c r="A11154" s="6" t="s">
        <v>1249</v>
      </c>
      <c r="B11154" s="6" t="s">
        <v>1373</v>
      </c>
      <c r="J11154" s="8">
        <v>150000</v>
      </c>
    </row>
    <row r="11155" spans="1:10" ht="20.100000000000001" customHeight="1" x14ac:dyDescent="0.25">
      <c r="A11155" s="5" t="s">
        <v>1376</v>
      </c>
      <c r="C11155" s="11" t="s">
        <v>9</v>
      </c>
      <c r="D11155" s="11" t="s">
        <v>11</v>
      </c>
      <c r="E11155" s="11" t="s">
        <v>5108</v>
      </c>
      <c r="F11155" s="11" t="s">
        <v>12</v>
      </c>
      <c r="G11155" s="131" t="s">
        <v>3480</v>
      </c>
      <c r="H11155" s="131"/>
      <c r="J11155" s="7">
        <v>70000</v>
      </c>
    </row>
    <row r="11156" spans="1:10" ht="20.100000000000001" customHeight="1" x14ac:dyDescent="0.25">
      <c r="A11156" s="5" t="s">
        <v>1380</v>
      </c>
      <c r="C11156" s="11" t="s">
        <v>9</v>
      </c>
      <c r="D11156" s="11" t="s">
        <v>11</v>
      </c>
      <c r="E11156" s="11" t="s">
        <v>5108</v>
      </c>
      <c r="F11156" s="11" t="s">
        <v>12</v>
      </c>
      <c r="G11156" s="131" t="s">
        <v>1381</v>
      </c>
      <c r="H11156" s="131"/>
      <c r="J11156" s="7">
        <v>80000</v>
      </c>
    </row>
    <row r="11157" spans="1:10" ht="20.100000000000001" customHeight="1" x14ac:dyDescent="0.25">
      <c r="A11157" s="6" t="s">
        <v>1393</v>
      </c>
      <c r="B11157" s="6" t="s">
        <v>1394</v>
      </c>
      <c r="J11157" s="8">
        <v>120000</v>
      </c>
    </row>
    <row r="11158" spans="1:10" ht="20.100000000000001" customHeight="1" x14ac:dyDescent="0.25">
      <c r="A11158" s="5" t="s">
        <v>1413</v>
      </c>
      <c r="C11158" s="11" t="s">
        <v>9</v>
      </c>
      <c r="D11158" s="11" t="s">
        <v>11</v>
      </c>
      <c r="E11158" s="11" t="s">
        <v>5108</v>
      </c>
      <c r="F11158" s="11" t="s">
        <v>12</v>
      </c>
      <c r="G11158" s="131" t="s">
        <v>1414</v>
      </c>
      <c r="H11158" s="131"/>
      <c r="J11158" s="7">
        <v>120000</v>
      </c>
    </row>
    <row r="11159" spans="1:10" ht="15" customHeight="1" x14ac:dyDescent="0.25">
      <c r="G11159" s="131" t="s">
        <v>4669</v>
      </c>
      <c r="H11159" s="131"/>
    </row>
    <row r="11160" spans="1:10" ht="20.100000000000001" customHeight="1" x14ac:dyDescent="0.25">
      <c r="A11160" s="6" t="s">
        <v>1416</v>
      </c>
      <c r="B11160" s="6" t="s">
        <v>1417</v>
      </c>
      <c r="J11160" s="8">
        <v>50000</v>
      </c>
    </row>
    <row r="11161" spans="1:10" ht="20.100000000000001" customHeight="1" x14ac:dyDescent="0.25">
      <c r="A11161" s="5" t="s">
        <v>1419</v>
      </c>
      <c r="C11161" s="11" t="s">
        <v>9</v>
      </c>
      <c r="D11161" s="11" t="s">
        <v>11</v>
      </c>
      <c r="E11161" s="11" t="s">
        <v>5108</v>
      </c>
      <c r="F11161" s="11" t="s">
        <v>12</v>
      </c>
      <c r="G11161" s="131" t="s">
        <v>1420</v>
      </c>
      <c r="H11161" s="131"/>
      <c r="J11161" s="7">
        <v>25000</v>
      </c>
    </row>
    <row r="11162" spans="1:10" ht="20.100000000000001" customHeight="1" x14ac:dyDescent="0.25">
      <c r="A11162" s="5" t="s">
        <v>1422</v>
      </c>
      <c r="C11162" s="11" t="s">
        <v>9</v>
      </c>
      <c r="D11162" s="11" t="s">
        <v>11</v>
      </c>
      <c r="E11162" s="11" t="s">
        <v>5108</v>
      </c>
      <c r="F11162" s="11" t="s">
        <v>12</v>
      </c>
      <c r="G11162" s="131" t="s">
        <v>1423</v>
      </c>
      <c r="H11162" s="131"/>
      <c r="J11162" s="7">
        <v>25000</v>
      </c>
    </row>
    <row r="11163" spans="1:10" ht="20.100000000000001" customHeight="1" x14ac:dyDescent="0.25">
      <c r="A11163" s="6" t="s">
        <v>1449</v>
      </c>
      <c r="B11163" s="6" t="s">
        <v>1450</v>
      </c>
      <c r="J11163" s="8">
        <v>500000</v>
      </c>
    </row>
    <row r="11164" spans="1:10" ht="30" customHeight="1" x14ac:dyDescent="0.25">
      <c r="A11164" s="5" t="s">
        <v>1469</v>
      </c>
      <c r="C11164" s="11" t="s">
        <v>9</v>
      </c>
      <c r="D11164" s="11" t="s">
        <v>11</v>
      </c>
      <c r="E11164" s="11" t="s">
        <v>5108</v>
      </c>
      <c r="F11164" s="11" t="s">
        <v>12</v>
      </c>
      <c r="G11164" s="131" t="s">
        <v>7132</v>
      </c>
      <c r="H11164" s="131"/>
      <c r="J11164" s="7">
        <v>500000</v>
      </c>
    </row>
    <row r="11165" spans="1:10" ht="20.100000000000001" customHeight="1" x14ac:dyDescent="0.25">
      <c r="A11165" s="6" t="s">
        <v>1508</v>
      </c>
      <c r="B11165" s="6" t="s">
        <v>1509</v>
      </c>
      <c r="J11165" s="10">
        <v>1520000</v>
      </c>
    </row>
    <row r="11166" spans="1:10" ht="20.100000000000001" customHeight="1" x14ac:dyDescent="0.25">
      <c r="A11166" s="6" t="s">
        <v>1256</v>
      </c>
      <c r="B11166" s="6" t="s">
        <v>1511</v>
      </c>
      <c r="J11166" s="9">
        <v>550000</v>
      </c>
    </row>
    <row r="11167" spans="1:10" ht="20.100000000000001" customHeight="1" x14ac:dyDescent="0.25">
      <c r="A11167" s="5" t="s">
        <v>1518</v>
      </c>
      <c r="C11167" s="11" t="s">
        <v>9</v>
      </c>
      <c r="D11167" s="11" t="s">
        <v>11</v>
      </c>
      <c r="E11167" s="11" t="s">
        <v>5108</v>
      </c>
      <c r="F11167" s="11" t="s">
        <v>12</v>
      </c>
      <c r="G11167" s="131" t="s">
        <v>7135</v>
      </c>
      <c r="H11167" s="131"/>
      <c r="J11167" s="7">
        <v>550000</v>
      </c>
    </row>
    <row r="11168" spans="1:10" ht="20.100000000000001" customHeight="1" x14ac:dyDescent="0.25">
      <c r="A11168" s="6" t="s">
        <v>1572</v>
      </c>
      <c r="B11168" s="6" t="s">
        <v>1573</v>
      </c>
      <c r="J11168" s="8">
        <v>970000</v>
      </c>
    </row>
    <row r="11169" spans="1:10" ht="20.100000000000001" customHeight="1" x14ac:dyDescent="0.25">
      <c r="A11169" s="5" t="s">
        <v>1574</v>
      </c>
      <c r="C11169" s="11" t="s">
        <v>9</v>
      </c>
      <c r="D11169" s="11" t="s">
        <v>11</v>
      </c>
      <c r="E11169" s="11" t="s">
        <v>5108</v>
      </c>
      <c r="F11169" s="11" t="s">
        <v>12</v>
      </c>
      <c r="G11169" s="131" t="s">
        <v>1575</v>
      </c>
      <c r="H11169" s="131"/>
      <c r="J11169" s="7">
        <v>350000</v>
      </c>
    </row>
    <row r="11170" spans="1:10" ht="20.100000000000001" customHeight="1" x14ac:dyDescent="0.25">
      <c r="A11170" s="5" t="s">
        <v>1580</v>
      </c>
      <c r="C11170" s="11" t="s">
        <v>9</v>
      </c>
      <c r="D11170" s="11" t="s">
        <v>11</v>
      </c>
      <c r="E11170" s="11" t="s">
        <v>5108</v>
      </c>
      <c r="F11170" s="11" t="s">
        <v>12</v>
      </c>
      <c r="G11170" s="131" t="s">
        <v>1581</v>
      </c>
      <c r="H11170" s="131"/>
      <c r="J11170" s="7">
        <v>250000</v>
      </c>
    </row>
    <row r="11171" spans="1:10" ht="20.100000000000001" customHeight="1" x14ac:dyDescent="0.25">
      <c r="A11171" s="5" t="s">
        <v>1582</v>
      </c>
      <c r="C11171" s="11" t="s">
        <v>9</v>
      </c>
      <c r="D11171" s="11" t="s">
        <v>11</v>
      </c>
      <c r="E11171" s="11" t="s">
        <v>5108</v>
      </c>
      <c r="F11171" s="11" t="s">
        <v>12</v>
      </c>
      <c r="G11171" s="131" t="s">
        <v>52</v>
      </c>
      <c r="H11171" s="131"/>
      <c r="J11171" s="7">
        <v>120000</v>
      </c>
    </row>
    <row r="11172" spans="1:10" ht="20.100000000000001" customHeight="1" x14ac:dyDescent="0.25">
      <c r="A11172" s="5" t="s">
        <v>1584</v>
      </c>
      <c r="C11172" s="11" t="s">
        <v>9</v>
      </c>
      <c r="D11172" s="11" t="s">
        <v>11</v>
      </c>
      <c r="E11172" s="11" t="s">
        <v>5108</v>
      </c>
      <c r="F11172" s="11" t="s">
        <v>12</v>
      </c>
      <c r="G11172" s="131" t="s">
        <v>1585</v>
      </c>
      <c r="H11172" s="131"/>
      <c r="J11172" s="7">
        <v>170000</v>
      </c>
    </row>
    <row r="11173" spans="1:10" ht="20.100000000000001" customHeight="1" x14ac:dyDescent="0.25">
      <c r="A11173" s="5" t="s">
        <v>1590</v>
      </c>
      <c r="C11173" s="11" t="s">
        <v>9</v>
      </c>
      <c r="D11173" s="11" t="s">
        <v>11</v>
      </c>
      <c r="E11173" s="11" t="s">
        <v>5108</v>
      </c>
      <c r="F11173" s="11" t="s">
        <v>12</v>
      </c>
      <c r="G11173" s="131" t="s">
        <v>1591</v>
      </c>
      <c r="H11173" s="131"/>
      <c r="J11173" s="7">
        <v>80000</v>
      </c>
    </row>
    <row r="11174" spans="1:10" ht="20.100000000000001" customHeight="1" x14ac:dyDescent="0.25">
      <c r="A11174" s="6" t="s">
        <v>1714</v>
      </c>
      <c r="B11174" s="6" t="s">
        <v>1715</v>
      </c>
      <c r="J11174" s="10">
        <v>445000</v>
      </c>
    </row>
    <row r="11175" spans="1:10" ht="20.100000000000001" customHeight="1" x14ac:dyDescent="0.25">
      <c r="A11175" s="6" t="s">
        <v>1716</v>
      </c>
      <c r="B11175" s="6" t="s">
        <v>1717</v>
      </c>
      <c r="J11175" s="9">
        <v>445000</v>
      </c>
    </row>
    <row r="11176" spans="1:10" ht="20.100000000000001" customHeight="1" x14ac:dyDescent="0.25">
      <c r="A11176" s="5" t="s">
        <v>1723</v>
      </c>
      <c r="C11176" s="11" t="s">
        <v>16</v>
      </c>
      <c r="D11176" s="11" t="s">
        <v>53</v>
      </c>
      <c r="E11176" s="11" t="s">
        <v>5108</v>
      </c>
      <c r="F11176" s="11" t="s">
        <v>12</v>
      </c>
      <c r="G11176" s="131" t="s">
        <v>55</v>
      </c>
      <c r="H11176" s="131"/>
      <c r="J11176" s="7">
        <v>250000</v>
      </c>
    </row>
    <row r="11177" spans="1:10" ht="20.100000000000001" customHeight="1" x14ac:dyDescent="0.25">
      <c r="A11177" s="5" t="s">
        <v>1729</v>
      </c>
      <c r="C11177" s="11" t="s">
        <v>16</v>
      </c>
      <c r="D11177" s="11" t="s">
        <v>53</v>
      </c>
      <c r="E11177" s="11" t="s">
        <v>5108</v>
      </c>
      <c r="F11177" s="11" t="s">
        <v>12</v>
      </c>
      <c r="G11177" s="131" t="s">
        <v>7147</v>
      </c>
      <c r="H11177" s="131"/>
      <c r="J11177" s="7">
        <v>195000</v>
      </c>
    </row>
    <row r="11178" spans="1:10" ht="20.100000000000001" customHeight="1" x14ac:dyDescent="0.25">
      <c r="A11178" s="6" t="s">
        <v>1759</v>
      </c>
      <c r="B11178" s="6" t="s">
        <v>1760</v>
      </c>
      <c r="J11178" s="10">
        <v>9837913</v>
      </c>
    </row>
    <row r="11179" spans="1:10" ht="20.100000000000001" customHeight="1" x14ac:dyDescent="0.25">
      <c r="A11179" s="6" t="s">
        <v>1761</v>
      </c>
      <c r="B11179" s="6" t="s">
        <v>1762</v>
      </c>
      <c r="J11179" s="12">
        <v>1837913</v>
      </c>
    </row>
    <row r="11180" spans="1:10" ht="20.100000000000001" customHeight="1" x14ac:dyDescent="0.25">
      <c r="A11180" s="6" t="s">
        <v>1767</v>
      </c>
      <c r="B11180" s="6" t="s">
        <v>7149</v>
      </c>
      <c r="J11180" s="9">
        <v>1837913</v>
      </c>
    </row>
    <row r="11181" spans="1:10" ht="20.100000000000001" customHeight="1" x14ac:dyDescent="0.25">
      <c r="A11181" s="5" t="s">
        <v>1767</v>
      </c>
      <c r="C11181" s="11" t="s">
        <v>9</v>
      </c>
      <c r="D11181" s="11" t="s">
        <v>41</v>
      </c>
      <c r="E11181" s="11" t="s">
        <v>5108</v>
      </c>
      <c r="F11181" s="11" t="s">
        <v>1881</v>
      </c>
      <c r="G11181" s="131" t="s">
        <v>21</v>
      </c>
      <c r="H11181" s="131"/>
      <c r="J11181" s="7">
        <v>1284325</v>
      </c>
    </row>
    <row r="11182" spans="1:10" ht="60" customHeight="1" x14ac:dyDescent="0.25">
      <c r="G11182" s="131" t="s">
        <v>4802</v>
      </c>
      <c r="H11182" s="131"/>
    </row>
    <row r="11183" spans="1:10" ht="20.100000000000001" customHeight="1" x14ac:dyDescent="0.25">
      <c r="G11183" s="131" t="s">
        <v>2101</v>
      </c>
      <c r="H11183" s="131"/>
    </row>
    <row r="11184" spans="1:10" ht="20.100000000000001" customHeight="1" x14ac:dyDescent="0.25">
      <c r="A11184" s="5" t="s">
        <v>1767</v>
      </c>
      <c r="C11184" s="11" t="s">
        <v>9</v>
      </c>
      <c r="D11184" s="11" t="s">
        <v>41</v>
      </c>
      <c r="E11184" s="11" t="s">
        <v>5108</v>
      </c>
      <c r="F11184" s="11" t="s">
        <v>1278</v>
      </c>
      <c r="G11184" s="131" t="s">
        <v>21</v>
      </c>
      <c r="H11184" s="131"/>
      <c r="J11184" s="7">
        <v>553588</v>
      </c>
    </row>
    <row r="11185" spans="1:10" ht="60" customHeight="1" x14ac:dyDescent="0.25">
      <c r="G11185" s="131" t="s">
        <v>4803</v>
      </c>
      <c r="H11185" s="131"/>
    </row>
    <row r="11186" spans="1:10" ht="20.100000000000001" customHeight="1" x14ac:dyDescent="0.25">
      <c r="G11186" s="131" t="s">
        <v>2101</v>
      </c>
      <c r="H11186" s="131"/>
    </row>
    <row r="11187" spans="1:10" ht="20.100000000000001" customHeight="1" x14ac:dyDescent="0.25">
      <c r="A11187" s="6" t="s">
        <v>1784</v>
      </c>
      <c r="B11187" s="6" t="s">
        <v>1785</v>
      </c>
      <c r="J11187" s="8">
        <v>7000000</v>
      </c>
    </row>
    <row r="11188" spans="1:10" ht="20.100000000000001" customHeight="1" x14ac:dyDescent="0.25">
      <c r="A11188" s="5" t="s">
        <v>1786</v>
      </c>
      <c r="C11188" s="11" t="s">
        <v>9</v>
      </c>
      <c r="D11188" s="11" t="s">
        <v>59</v>
      </c>
      <c r="E11188" s="11" t="s">
        <v>5108</v>
      </c>
      <c r="F11188" s="11" t="s">
        <v>12</v>
      </c>
      <c r="G11188" s="131" t="s">
        <v>61</v>
      </c>
      <c r="H11188" s="131"/>
      <c r="J11188" s="7">
        <v>5000000</v>
      </c>
    </row>
    <row r="11189" spans="1:10" ht="20.100000000000001" customHeight="1" x14ac:dyDescent="0.25">
      <c r="A11189" s="5" t="s">
        <v>1792</v>
      </c>
      <c r="C11189" s="11" t="s">
        <v>9</v>
      </c>
      <c r="D11189" s="11" t="s">
        <v>59</v>
      </c>
      <c r="E11189" s="11" t="s">
        <v>5108</v>
      </c>
      <c r="F11189" s="11" t="s">
        <v>12</v>
      </c>
      <c r="G11189" s="131" t="s">
        <v>7156</v>
      </c>
      <c r="H11189" s="131"/>
      <c r="J11189" s="7">
        <v>2000000</v>
      </c>
    </row>
    <row r="11190" spans="1:10" ht="15" customHeight="1" x14ac:dyDescent="0.25">
      <c r="G11190" s="131" t="s">
        <v>4410</v>
      </c>
      <c r="H11190" s="131"/>
    </row>
    <row r="11191" spans="1:10" ht="20.100000000000001" customHeight="1" x14ac:dyDescent="0.25">
      <c r="A11191" s="6" t="s">
        <v>1803</v>
      </c>
      <c r="B11191" s="6" t="s">
        <v>3416</v>
      </c>
      <c r="J11191" s="8">
        <v>1000000</v>
      </c>
    </row>
    <row r="11192" spans="1:10" ht="20.100000000000001" customHeight="1" x14ac:dyDescent="0.25">
      <c r="A11192" s="5" t="s">
        <v>1804</v>
      </c>
      <c r="C11192" s="11" t="s">
        <v>9</v>
      </c>
      <c r="D11192" s="11" t="s">
        <v>59</v>
      </c>
      <c r="E11192" s="11" t="s">
        <v>5108</v>
      </c>
      <c r="F11192" s="11" t="s">
        <v>12</v>
      </c>
      <c r="G11192" s="131" t="s">
        <v>62</v>
      </c>
      <c r="H11192" s="131"/>
      <c r="J11192" s="7">
        <v>1000000</v>
      </c>
    </row>
    <row r="11193" spans="1:10" ht="30" customHeight="1" x14ac:dyDescent="0.25">
      <c r="G11193" s="131" t="s">
        <v>4409</v>
      </c>
      <c r="H11193" s="131"/>
    </row>
    <row r="11196" spans="1:10" x14ac:dyDescent="0.25">
      <c r="A11196" s="117" t="s">
        <v>5109</v>
      </c>
      <c r="B11196" s="88"/>
      <c r="C11196" s="88"/>
      <c r="D11196" s="88"/>
      <c r="E11196" s="88"/>
      <c r="F11196" s="88"/>
      <c r="G11196" s="88"/>
      <c r="H11196" s="88"/>
    </row>
    <row r="11198" spans="1:10" x14ac:dyDescent="0.25">
      <c r="A11198" s="132" t="s">
        <v>2092</v>
      </c>
      <c r="B11198" s="132"/>
      <c r="C11198" s="132"/>
      <c r="D11198" s="132"/>
      <c r="E11198" s="132"/>
      <c r="F11198" s="132"/>
      <c r="G11198" s="132"/>
      <c r="H11198" s="132"/>
      <c r="I11198" s="132"/>
      <c r="J11198" s="132"/>
    </row>
    <row r="11200" spans="1:10" x14ac:dyDescent="0.25">
      <c r="D11200" s="6" t="s">
        <v>2140</v>
      </c>
      <c r="E11200" s="6" t="s">
        <v>2100</v>
      </c>
    </row>
    <row r="11201" spans="1:10" ht="15.75" thickBot="1" x14ac:dyDescent="0.3">
      <c r="F11201" s="6" t="s">
        <v>2103</v>
      </c>
      <c r="J11201" s="14">
        <v>2477262043</v>
      </c>
    </row>
    <row r="11202" spans="1:10" x14ac:dyDescent="0.25">
      <c r="D11202" s="5" t="s">
        <v>9</v>
      </c>
      <c r="E11202" s="5" t="s">
        <v>2139</v>
      </c>
      <c r="J11202" s="7">
        <v>2321595490</v>
      </c>
    </row>
    <row r="11203" spans="1:10" x14ac:dyDescent="0.25">
      <c r="D11203" s="5" t="s">
        <v>16</v>
      </c>
      <c r="E11203" s="5" t="s">
        <v>2145</v>
      </c>
      <c r="J11203" s="7">
        <v>155666553</v>
      </c>
    </row>
    <row r="11206" spans="1:10" x14ac:dyDescent="0.25">
      <c r="A11206" s="132" t="s">
        <v>2091</v>
      </c>
      <c r="B11206" s="132"/>
      <c r="C11206" s="132"/>
      <c r="D11206" s="132"/>
      <c r="E11206" s="132"/>
      <c r="F11206" s="132"/>
      <c r="G11206" s="132"/>
      <c r="H11206" s="132"/>
      <c r="I11206" s="132"/>
      <c r="J11206" s="132"/>
    </row>
    <row r="11207" spans="1:10" x14ac:dyDescent="0.25">
      <c r="A11207" s="86" t="s">
        <v>2097</v>
      </c>
      <c r="C11207" s="86" t="s">
        <v>2098</v>
      </c>
      <c r="D11207" s="86" t="s">
        <v>3</v>
      </c>
      <c r="E11207" s="86" t="s">
        <v>2099</v>
      </c>
      <c r="F11207" s="86" t="s">
        <v>1880</v>
      </c>
      <c r="G11207" s="6" t="s">
        <v>2100</v>
      </c>
      <c r="J11207" s="86" t="s">
        <v>8713</v>
      </c>
    </row>
    <row r="11209" spans="1:10" ht="15.75" thickBot="1" x14ac:dyDescent="0.3">
      <c r="G11209" s="13" t="s">
        <v>2103</v>
      </c>
      <c r="J11209" s="14">
        <v>2477262043</v>
      </c>
    </row>
    <row r="11210" spans="1:10" ht="20.100000000000001" customHeight="1" x14ac:dyDescent="0.25">
      <c r="A11210" s="6" t="s">
        <v>1232</v>
      </c>
      <c r="B11210" s="6" t="s">
        <v>1233</v>
      </c>
      <c r="J11210" s="10">
        <v>2208105732</v>
      </c>
    </row>
    <row r="11211" spans="1:10" ht="20.100000000000001" customHeight="1" x14ac:dyDescent="0.25">
      <c r="A11211" s="6" t="s">
        <v>9</v>
      </c>
      <c r="B11211" s="6" t="s">
        <v>1237</v>
      </c>
      <c r="J11211" s="9">
        <v>837387777</v>
      </c>
    </row>
    <row r="11212" spans="1:10" ht="20.100000000000001" customHeight="1" x14ac:dyDescent="0.25">
      <c r="A11212" s="5" t="s">
        <v>1240</v>
      </c>
      <c r="C11212" s="11" t="s">
        <v>9</v>
      </c>
      <c r="D11212" s="11" t="s">
        <v>10</v>
      </c>
      <c r="E11212" s="11" t="s">
        <v>5108</v>
      </c>
      <c r="F11212" s="11" t="s">
        <v>12</v>
      </c>
      <c r="G11212" s="131" t="s">
        <v>7116</v>
      </c>
      <c r="H11212" s="131"/>
      <c r="J11212" s="7">
        <v>837387777</v>
      </c>
    </row>
    <row r="11213" spans="1:10" ht="20.100000000000001" customHeight="1" x14ac:dyDescent="0.25">
      <c r="A11213" s="6" t="s">
        <v>1257</v>
      </c>
      <c r="B11213" s="6" t="s">
        <v>1258</v>
      </c>
      <c r="J11213" s="8">
        <v>3000000</v>
      </c>
    </row>
    <row r="11214" spans="1:10" ht="20.100000000000001" customHeight="1" x14ac:dyDescent="0.25">
      <c r="A11214" s="5" t="s">
        <v>1261</v>
      </c>
      <c r="C11214" s="11" t="s">
        <v>9</v>
      </c>
      <c r="D11214" s="11" t="s">
        <v>10</v>
      </c>
      <c r="E11214" s="11" t="s">
        <v>5108</v>
      </c>
      <c r="F11214" s="11" t="s">
        <v>12</v>
      </c>
      <c r="G11214" s="131" t="s">
        <v>13</v>
      </c>
      <c r="H11214" s="131"/>
      <c r="J11214" s="7">
        <v>3000000</v>
      </c>
    </row>
    <row r="11215" spans="1:10" ht="20.100000000000001" customHeight="1" x14ac:dyDescent="0.25">
      <c r="A11215" s="6" t="s">
        <v>1279</v>
      </c>
      <c r="B11215" s="6" t="s">
        <v>1280</v>
      </c>
      <c r="J11215" s="8">
        <v>1033142078</v>
      </c>
    </row>
    <row r="11216" spans="1:10" ht="20.100000000000001" customHeight="1" x14ac:dyDescent="0.25">
      <c r="A11216" s="5" t="s">
        <v>1282</v>
      </c>
      <c r="C11216" s="11" t="s">
        <v>9</v>
      </c>
      <c r="D11216" s="11" t="s">
        <v>10</v>
      </c>
      <c r="E11216" s="11" t="s">
        <v>5108</v>
      </c>
      <c r="F11216" s="11" t="s">
        <v>12</v>
      </c>
      <c r="G11216" s="131" t="s">
        <v>1283</v>
      </c>
      <c r="H11216" s="131"/>
      <c r="J11216" s="7">
        <v>241218456</v>
      </c>
    </row>
    <row r="11217" spans="1:10" ht="20.100000000000001" customHeight="1" x14ac:dyDescent="0.25">
      <c r="A11217" s="5" t="s">
        <v>1286</v>
      </c>
      <c r="C11217" s="11" t="s">
        <v>9</v>
      </c>
      <c r="D11217" s="11" t="s">
        <v>10</v>
      </c>
      <c r="E11217" s="11" t="s">
        <v>5108</v>
      </c>
      <c r="F11217" s="11" t="s">
        <v>12</v>
      </c>
      <c r="G11217" s="131" t="s">
        <v>1287</v>
      </c>
      <c r="H11217" s="131"/>
      <c r="J11217" s="7">
        <v>444623297</v>
      </c>
    </row>
    <row r="11218" spans="1:10" ht="20.100000000000001" customHeight="1" x14ac:dyDescent="0.25">
      <c r="A11218" s="5" t="s">
        <v>1290</v>
      </c>
      <c r="C11218" s="11" t="s">
        <v>16</v>
      </c>
      <c r="D11218" s="11" t="s">
        <v>10</v>
      </c>
      <c r="E11218" s="11" t="s">
        <v>5108</v>
      </c>
      <c r="F11218" s="11" t="s">
        <v>12</v>
      </c>
      <c r="G11218" s="131" t="s">
        <v>17</v>
      </c>
      <c r="H11218" s="131"/>
      <c r="J11218" s="7">
        <v>142666553</v>
      </c>
    </row>
    <row r="11219" spans="1:10" ht="20.100000000000001" customHeight="1" x14ac:dyDescent="0.25">
      <c r="A11219" s="5" t="s">
        <v>1293</v>
      </c>
      <c r="C11219" s="11" t="s">
        <v>9</v>
      </c>
      <c r="D11219" s="11" t="s">
        <v>10</v>
      </c>
      <c r="E11219" s="11" t="s">
        <v>5108</v>
      </c>
      <c r="F11219" s="11" t="s">
        <v>12</v>
      </c>
      <c r="G11219" s="131" t="s">
        <v>18</v>
      </c>
      <c r="H11219" s="131"/>
      <c r="J11219" s="7">
        <v>116645002</v>
      </c>
    </row>
    <row r="11220" spans="1:10" ht="20.100000000000001" customHeight="1" x14ac:dyDescent="0.25">
      <c r="A11220" s="5" t="s">
        <v>1296</v>
      </c>
      <c r="C11220" s="11" t="s">
        <v>9</v>
      </c>
      <c r="D11220" s="11" t="s">
        <v>10</v>
      </c>
      <c r="E11220" s="11" t="s">
        <v>5108</v>
      </c>
      <c r="F11220" s="11" t="s">
        <v>12</v>
      </c>
      <c r="G11220" s="131" t="s">
        <v>19</v>
      </c>
      <c r="H11220" s="131"/>
      <c r="J11220" s="7">
        <v>87988770</v>
      </c>
    </row>
    <row r="11221" spans="1:10" ht="20.100000000000001" customHeight="1" x14ac:dyDescent="0.25">
      <c r="A11221" s="6" t="s">
        <v>1299</v>
      </c>
      <c r="B11221" s="6" t="s">
        <v>1300</v>
      </c>
      <c r="J11221" s="10">
        <v>168759172</v>
      </c>
    </row>
    <row r="11222" spans="1:10" ht="20.100000000000001" customHeight="1" x14ac:dyDescent="0.25">
      <c r="A11222" s="6" t="s">
        <v>1303</v>
      </c>
      <c r="B11222" s="6" t="s">
        <v>7118</v>
      </c>
      <c r="J11222" s="9">
        <v>160104855</v>
      </c>
    </row>
    <row r="11223" spans="1:10" ht="20.100000000000001" customHeight="1" x14ac:dyDescent="0.25">
      <c r="A11223" s="5" t="s">
        <v>1303</v>
      </c>
      <c r="C11223" s="11" t="s">
        <v>9</v>
      </c>
      <c r="D11223" s="11" t="s">
        <v>20</v>
      </c>
      <c r="E11223" s="11" t="s">
        <v>5108</v>
      </c>
      <c r="F11223" s="11" t="s">
        <v>1881</v>
      </c>
      <c r="G11223" s="131" t="s">
        <v>21</v>
      </c>
      <c r="H11223" s="131"/>
      <c r="J11223" s="7">
        <v>160104855</v>
      </c>
    </row>
    <row r="11224" spans="1:10" ht="60" customHeight="1" x14ac:dyDescent="0.25">
      <c r="G11224" s="131" t="s">
        <v>4797</v>
      </c>
      <c r="H11224" s="131"/>
    </row>
    <row r="11225" spans="1:10" ht="20.100000000000001" customHeight="1" x14ac:dyDescent="0.25">
      <c r="G11225" s="131" t="s">
        <v>2101</v>
      </c>
      <c r="H11225" s="131"/>
    </row>
    <row r="11226" spans="1:10" ht="20.100000000000001" customHeight="1" x14ac:dyDescent="0.25">
      <c r="A11226" s="6" t="s">
        <v>1316</v>
      </c>
      <c r="B11226" s="6" t="s">
        <v>7122</v>
      </c>
      <c r="J11226" s="8">
        <v>8654317</v>
      </c>
    </row>
    <row r="11227" spans="1:10" ht="20.100000000000001" customHeight="1" x14ac:dyDescent="0.25">
      <c r="A11227" s="5" t="s">
        <v>1316</v>
      </c>
      <c r="C11227" s="11" t="s">
        <v>9</v>
      </c>
      <c r="D11227" s="11" t="s">
        <v>20</v>
      </c>
      <c r="E11227" s="11" t="s">
        <v>5108</v>
      </c>
      <c r="F11227" s="11" t="s">
        <v>1881</v>
      </c>
      <c r="G11227" s="131" t="s">
        <v>23</v>
      </c>
      <c r="H11227" s="131"/>
      <c r="J11227" s="7">
        <v>8654317</v>
      </c>
    </row>
    <row r="11228" spans="1:10" ht="30" customHeight="1" x14ac:dyDescent="0.25">
      <c r="G11228" s="131" t="s">
        <v>4798</v>
      </c>
      <c r="H11228" s="131"/>
    </row>
    <row r="11229" spans="1:10" ht="20.100000000000001" customHeight="1" x14ac:dyDescent="0.25">
      <c r="G11229" s="131" t="s">
        <v>2102</v>
      </c>
      <c r="H11229" s="131"/>
    </row>
    <row r="11230" spans="1:10" ht="20.100000000000001" customHeight="1" x14ac:dyDescent="0.25">
      <c r="A11230" s="6" t="s">
        <v>1319</v>
      </c>
      <c r="B11230" s="6" t="s">
        <v>1320</v>
      </c>
      <c r="J11230" s="10">
        <v>165816705</v>
      </c>
    </row>
    <row r="11231" spans="1:10" ht="20.100000000000001" customHeight="1" x14ac:dyDescent="0.25">
      <c r="A11231" s="6" t="s">
        <v>1322</v>
      </c>
      <c r="B11231" s="6" t="s">
        <v>7123</v>
      </c>
      <c r="J11231" s="9">
        <v>87927856</v>
      </c>
    </row>
    <row r="11232" spans="1:10" ht="20.100000000000001" customHeight="1" x14ac:dyDescent="0.25">
      <c r="A11232" s="5" t="s">
        <v>1322</v>
      </c>
      <c r="C11232" s="11" t="s">
        <v>9</v>
      </c>
      <c r="D11232" s="11" t="s">
        <v>20</v>
      </c>
      <c r="E11232" s="11" t="s">
        <v>5108</v>
      </c>
      <c r="F11232" s="11" t="s">
        <v>1881</v>
      </c>
      <c r="G11232" s="131" t="s">
        <v>21</v>
      </c>
      <c r="H11232" s="131"/>
      <c r="J11232" s="7">
        <v>87927856</v>
      </c>
    </row>
    <row r="11233" spans="1:10" ht="60" customHeight="1" x14ac:dyDescent="0.25">
      <c r="G11233" s="131" t="s">
        <v>4799</v>
      </c>
      <c r="H11233" s="131"/>
    </row>
    <row r="11234" spans="1:10" ht="20.100000000000001" customHeight="1" x14ac:dyDescent="0.25">
      <c r="G11234" s="131" t="s">
        <v>2101</v>
      </c>
      <c r="H11234" s="131"/>
    </row>
    <row r="11235" spans="1:10" ht="20.100000000000001" customHeight="1" x14ac:dyDescent="0.25">
      <c r="A11235" s="6" t="s">
        <v>1324</v>
      </c>
      <c r="B11235" s="6" t="s">
        <v>7124</v>
      </c>
      <c r="J11235" s="8">
        <v>25962950</v>
      </c>
    </row>
    <row r="11236" spans="1:10" ht="20.100000000000001" customHeight="1" x14ac:dyDescent="0.25">
      <c r="A11236" s="5" t="s">
        <v>1324</v>
      </c>
      <c r="C11236" s="11" t="s">
        <v>9</v>
      </c>
      <c r="D11236" s="11" t="s">
        <v>20</v>
      </c>
      <c r="E11236" s="11" t="s">
        <v>5108</v>
      </c>
      <c r="F11236" s="11" t="s">
        <v>1881</v>
      </c>
      <c r="G11236" s="131" t="s">
        <v>21</v>
      </c>
      <c r="H11236" s="131"/>
      <c r="J11236" s="7">
        <v>25962950</v>
      </c>
    </row>
    <row r="11237" spans="1:10" ht="45" customHeight="1" x14ac:dyDescent="0.25">
      <c r="G11237" s="131" t="s">
        <v>4800</v>
      </c>
      <c r="H11237" s="131"/>
    </row>
    <row r="11238" spans="1:10" ht="20.100000000000001" customHeight="1" x14ac:dyDescent="0.25">
      <c r="G11238" s="131" t="s">
        <v>2101</v>
      </c>
      <c r="H11238" s="131"/>
    </row>
    <row r="11239" spans="1:10" ht="20.100000000000001" customHeight="1" x14ac:dyDescent="0.25">
      <c r="A11239" s="6" t="s">
        <v>1326</v>
      </c>
      <c r="B11239" s="6" t="s">
        <v>7125</v>
      </c>
      <c r="J11239" s="8">
        <v>51925899</v>
      </c>
    </row>
    <row r="11240" spans="1:10" ht="20.100000000000001" customHeight="1" x14ac:dyDescent="0.25">
      <c r="A11240" s="5" t="s">
        <v>1326</v>
      </c>
      <c r="C11240" s="11" t="s">
        <v>9</v>
      </c>
      <c r="D11240" s="11" t="s">
        <v>20</v>
      </c>
      <c r="E11240" s="11" t="s">
        <v>5108</v>
      </c>
      <c r="F11240" s="11" t="s">
        <v>1881</v>
      </c>
      <c r="G11240" s="131" t="s">
        <v>21</v>
      </c>
      <c r="H11240" s="131"/>
      <c r="J11240" s="7">
        <v>51925899</v>
      </c>
    </row>
    <row r="11241" spans="1:10" ht="45" customHeight="1" x14ac:dyDescent="0.25">
      <c r="G11241" s="131" t="s">
        <v>4801</v>
      </c>
      <c r="H11241" s="131"/>
    </row>
    <row r="11242" spans="1:10" ht="20.100000000000001" customHeight="1" x14ac:dyDescent="0.25">
      <c r="G11242" s="131" t="s">
        <v>2101</v>
      </c>
      <c r="H11242" s="131"/>
    </row>
    <row r="11243" spans="1:10" ht="20.100000000000001" customHeight="1" x14ac:dyDescent="0.25">
      <c r="A11243" s="6" t="s">
        <v>1344</v>
      </c>
      <c r="B11243" s="6" t="s">
        <v>1345</v>
      </c>
      <c r="J11243" s="10">
        <v>173595000</v>
      </c>
    </row>
    <row r="11244" spans="1:10" ht="20.100000000000001" customHeight="1" x14ac:dyDescent="0.25">
      <c r="A11244" s="6" t="s">
        <v>1231</v>
      </c>
      <c r="B11244" s="6" t="s">
        <v>3252</v>
      </c>
      <c r="J11244" s="9">
        <v>40000000</v>
      </c>
    </row>
    <row r="11245" spans="1:10" ht="20.100000000000001" customHeight="1" x14ac:dyDescent="0.25">
      <c r="A11245" s="5" t="s">
        <v>1356</v>
      </c>
      <c r="C11245" s="11" t="s">
        <v>9</v>
      </c>
      <c r="D11245" s="11" t="s">
        <v>11</v>
      </c>
      <c r="E11245" s="11" t="s">
        <v>5108</v>
      </c>
      <c r="F11245" s="11" t="s">
        <v>12</v>
      </c>
      <c r="G11245" s="131" t="s">
        <v>7126</v>
      </c>
      <c r="H11245" s="131"/>
      <c r="J11245" s="7">
        <v>40000000</v>
      </c>
    </row>
    <row r="11246" spans="1:10" ht="20.100000000000001" customHeight="1" x14ac:dyDescent="0.25">
      <c r="A11246" s="6" t="s">
        <v>1239</v>
      </c>
      <c r="B11246" s="6" t="s">
        <v>1360</v>
      </c>
      <c r="J11246" s="8">
        <v>5000000</v>
      </c>
    </row>
    <row r="11247" spans="1:10" ht="20.100000000000001" customHeight="1" x14ac:dyDescent="0.25">
      <c r="A11247" s="5" t="s">
        <v>1367</v>
      </c>
      <c r="C11247" s="11" t="s">
        <v>9</v>
      </c>
      <c r="D11247" s="11" t="s">
        <v>11</v>
      </c>
      <c r="E11247" s="11" t="s">
        <v>5108</v>
      </c>
      <c r="F11247" s="11" t="s">
        <v>12</v>
      </c>
      <c r="G11247" s="131" t="s">
        <v>33</v>
      </c>
      <c r="H11247" s="131"/>
      <c r="J11247" s="7">
        <v>500000</v>
      </c>
    </row>
    <row r="11248" spans="1:10" ht="20.100000000000001" customHeight="1" x14ac:dyDescent="0.25">
      <c r="A11248" s="5" t="s">
        <v>1369</v>
      </c>
      <c r="C11248" s="11" t="s">
        <v>9</v>
      </c>
      <c r="D11248" s="11" t="s">
        <v>11</v>
      </c>
      <c r="E11248" s="11" t="s">
        <v>5108</v>
      </c>
      <c r="F11248" s="11" t="s">
        <v>12</v>
      </c>
      <c r="G11248" s="131" t="s">
        <v>34</v>
      </c>
      <c r="H11248" s="131"/>
      <c r="J11248" s="7">
        <v>4500000</v>
      </c>
    </row>
    <row r="11249" spans="1:10" ht="20.100000000000001" customHeight="1" x14ac:dyDescent="0.25">
      <c r="A11249" s="6" t="s">
        <v>1249</v>
      </c>
      <c r="B11249" s="6" t="s">
        <v>1373</v>
      </c>
      <c r="J11249" s="8">
        <v>2300000</v>
      </c>
    </row>
    <row r="11250" spans="1:10" ht="20.100000000000001" customHeight="1" x14ac:dyDescent="0.25">
      <c r="A11250" s="5" t="s">
        <v>1376</v>
      </c>
      <c r="C11250" s="11" t="s">
        <v>9</v>
      </c>
      <c r="D11250" s="11" t="s">
        <v>11</v>
      </c>
      <c r="E11250" s="11" t="s">
        <v>5108</v>
      </c>
      <c r="F11250" s="11" t="s">
        <v>12</v>
      </c>
      <c r="G11250" s="131" t="s">
        <v>3480</v>
      </c>
      <c r="H11250" s="131"/>
      <c r="J11250" s="7">
        <v>600000</v>
      </c>
    </row>
    <row r="11251" spans="1:10" ht="20.100000000000001" customHeight="1" x14ac:dyDescent="0.25">
      <c r="A11251" s="5" t="s">
        <v>1391</v>
      </c>
      <c r="C11251" s="11" t="s">
        <v>9</v>
      </c>
      <c r="D11251" s="11" t="s">
        <v>11</v>
      </c>
      <c r="E11251" s="11" t="s">
        <v>5108</v>
      </c>
      <c r="F11251" s="11" t="s">
        <v>12</v>
      </c>
      <c r="G11251" s="131" t="s">
        <v>7129</v>
      </c>
      <c r="H11251" s="131"/>
      <c r="J11251" s="7">
        <v>1700000</v>
      </c>
    </row>
    <row r="11252" spans="1:10" ht="20.100000000000001" customHeight="1" x14ac:dyDescent="0.25">
      <c r="A11252" s="6" t="s">
        <v>1393</v>
      </c>
      <c r="B11252" s="6" t="s">
        <v>1394</v>
      </c>
      <c r="J11252" s="8">
        <v>97460000</v>
      </c>
    </row>
    <row r="11253" spans="1:10" ht="20.100000000000001" customHeight="1" x14ac:dyDescent="0.25">
      <c r="A11253" s="5" t="s">
        <v>1408</v>
      </c>
      <c r="C11253" s="11" t="s">
        <v>9</v>
      </c>
      <c r="D11253" s="11" t="s">
        <v>11</v>
      </c>
      <c r="E11253" s="11" t="s">
        <v>5108</v>
      </c>
      <c r="F11253" s="11" t="s">
        <v>12</v>
      </c>
      <c r="G11253" s="131" t="s">
        <v>1409</v>
      </c>
      <c r="H11253" s="131"/>
      <c r="J11253" s="7">
        <v>97460000</v>
      </c>
    </row>
    <row r="11254" spans="1:10" ht="30" customHeight="1" x14ac:dyDescent="0.25">
      <c r="G11254" s="131" t="s">
        <v>6164</v>
      </c>
      <c r="H11254" s="131"/>
    </row>
    <row r="11255" spans="1:10" ht="20.100000000000001" customHeight="1" x14ac:dyDescent="0.25">
      <c r="A11255" s="6" t="s">
        <v>1416</v>
      </c>
      <c r="B11255" s="6" t="s">
        <v>1417</v>
      </c>
      <c r="J11255" s="8">
        <v>2025000</v>
      </c>
    </row>
    <row r="11256" spans="1:10" ht="20.100000000000001" customHeight="1" x14ac:dyDescent="0.25">
      <c r="A11256" s="5" t="s">
        <v>1419</v>
      </c>
      <c r="C11256" s="11" t="s">
        <v>9</v>
      </c>
      <c r="D11256" s="11" t="s">
        <v>11</v>
      </c>
      <c r="E11256" s="11" t="s">
        <v>5108</v>
      </c>
      <c r="F11256" s="11" t="s">
        <v>12</v>
      </c>
      <c r="G11256" s="131" t="s">
        <v>1420</v>
      </c>
      <c r="H11256" s="131"/>
      <c r="J11256" s="7">
        <v>25000</v>
      </c>
    </row>
    <row r="11257" spans="1:10" ht="20.100000000000001" customHeight="1" x14ac:dyDescent="0.25">
      <c r="A11257" s="5" t="s">
        <v>1422</v>
      </c>
      <c r="C11257" s="11" t="s">
        <v>9</v>
      </c>
      <c r="D11257" s="11" t="s">
        <v>11</v>
      </c>
      <c r="E11257" s="11" t="s">
        <v>5108</v>
      </c>
      <c r="F11257" s="11" t="s">
        <v>12</v>
      </c>
      <c r="G11257" s="131" t="s">
        <v>1423</v>
      </c>
      <c r="H11257" s="131"/>
      <c r="J11257" s="7">
        <v>2000000</v>
      </c>
    </row>
    <row r="11258" spans="1:10" ht="20.100000000000001" customHeight="1" x14ac:dyDescent="0.25">
      <c r="A11258" s="6" t="s">
        <v>1429</v>
      </c>
      <c r="B11258" s="6" t="s">
        <v>1430</v>
      </c>
      <c r="J11258" s="8">
        <v>1500000</v>
      </c>
    </row>
    <row r="11259" spans="1:10" ht="20.100000000000001" customHeight="1" x14ac:dyDescent="0.25">
      <c r="A11259" s="5" t="s">
        <v>1432</v>
      </c>
      <c r="C11259" s="11" t="s">
        <v>9</v>
      </c>
      <c r="D11259" s="11" t="s">
        <v>11</v>
      </c>
      <c r="E11259" s="11" t="s">
        <v>5108</v>
      </c>
      <c r="F11259" s="11" t="s">
        <v>12</v>
      </c>
      <c r="G11259" s="131" t="s">
        <v>7130</v>
      </c>
      <c r="H11259" s="131"/>
      <c r="J11259" s="7">
        <v>1500000</v>
      </c>
    </row>
    <row r="11260" spans="1:10" ht="20.100000000000001" customHeight="1" x14ac:dyDescent="0.25">
      <c r="A11260" s="6" t="s">
        <v>1439</v>
      </c>
      <c r="B11260" s="6" t="s">
        <v>1440</v>
      </c>
      <c r="J11260" s="8">
        <v>5000000</v>
      </c>
    </row>
    <row r="11261" spans="1:10" ht="20.100000000000001" customHeight="1" x14ac:dyDescent="0.25">
      <c r="A11261" s="5" t="s">
        <v>1441</v>
      </c>
      <c r="C11261" s="11" t="s">
        <v>9</v>
      </c>
      <c r="D11261" s="11" t="s">
        <v>11</v>
      </c>
      <c r="E11261" s="11" t="s">
        <v>5108</v>
      </c>
      <c r="F11261" s="11" t="s">
        <v>12</v>
      </c>
      <c r="G11261" s="131" t="s">
        <v>1442</v>
      </c>
      <c r="H11261" s="131"/>
      <c r="J11261" s="7">
        <v>5000000</v>
      </c>
    </row>
    <row r="11262" spans="1:10" ht="15" customHeight="1" x14ac:dyDescent="0.25">
      <c r="G11262" s="131" t="s">
        <v>6165</v>
      </c>
      <c r="H11262" s="131"/>
    </row>
    <row r="11263" spans="1:10" ht="20.100000000000001" customHeight="1" x14ac:dyDescent="0.25">
      <c r="A11263" s="6" t="s">
        <v>1449</v>
      </c>
      <c r="B11263" s="6" t="s">
        <v>1450</v>
      </c>
      <c r="J11263" s="8">
        <v>20200000</v>
      </c>
    </row>
    <row r="11264" spans="1:10" ht="20.100000000000001" customHeight="1" x14ac:dyDescent="0.25">
      <c r="A11264" s="5" t="s">
        <v>1463</v>
      </c>
      <c r="C11264" s="11" t="s">
        <v>9</v>
      </c>
      <c r="D11264" s="11" t="s">
        <v>11</v>
      </c>
      <c r="E11264" s="11" t="s">
        <v>5108</v>
      </c>
      <c r="F11264" s="11" t="s">
        <v>12</v>
      </c>
      <c r="G11264" s="131" t="s">
        <v>1464</v>
      </c>
      <c r="H11264" s="131"/>
      <c r="J11264" s="7">
        <v>500000</v>
      </c>
    </row>
    <row r="11265" spans="1:10" ht="20.100000000000001" customHeight="1" x14ac:dyDescent="0.25">
      <c r="A11265" s="5" t="s">
        <v>1466</v>
      </c>
      <c r="C11265" s="11" t="s">
        <v>9</v>
      </c>
      <c r="D11265" s="11" t="s">
        <v>11</v>
      </c>
      <c r="E11265" s="11" t="s">
        <v>5108</v>
      </c>
      <c r="F11265" s="11" t="s">
        <v>12</v>
      </c>
      <c r="G11265" s="131" t="s">
        <v>1467</v>
      </c>
      <c r="H11265" s="131"/>
      <c r="J11265" s="7">
        <v>1200000</v>
      </c>
    </row>
    <row r="11266" spans="1:10" ht="30" customHeight="1" x14ac:dyDescent="0.25">
      <c r="A11266" s="5" t="s">
        <v>1469</v>
      </c>
      <c r="C11266" s="11" t="s">
        <v>9</v>
      </c>
      <c r="D11266" s="11" t="s">
        <v>11</v>
      </c>
      <c r="E11266" s="11" t="s">
        <v>5108</v>
      </c>
      <c r="F11266" s="11" t="s">
        <v>12</v>
      </c>
      <c r="G11266" s="131" t="s">
        <v>7132</v>
      </c>
      <c r="H11266" s="131"/>
      <c r="J11266" s="7">
        <v>3000000</v>
      </c>
    </row>
    <row r="11267" spans="1:10" ht="30" customHeight="1" x14ac:dyDescent="0.25">
      <c r="A11267" s="5" t="s">
        <v>1471</v>
      </c>
      <c r="C11267" s="11" t="s">
        <v>9</v>
      </c>
      <c r="D11267" s="11" t="s">
        <v>11</v>
      </c>
      <c r="E11267" s="11" t="s">
        <v>5108</v>
      </c>
      <c r="F11267" s="11" t="s">
        <v>12</v>
      </c>
      <c r="G11267" s="131" t="s">
        <v>7133</v>
      </c>
      <c r="H11267" s="131"/>
      <c r="J11267" s="7">
        <v>15000000</v>
      </c>
    </row>
    <row r="11268" spans="1:10" ht="20.100000000000001" customHeight="1" x14ac:dyDescent="0.25">
      <c r="A11268" s="5" t="s">
        <v>1473</v>
      </c>
      <c r="C11268" s="11" t="s">
        <v>9</v>
      </c>
      <c r="D11268" s="11" t="s">
        <v>11</v>
      </c>
      <c r="E11268" s="11" t="s">
        <v>5108</v>
      </c>
      <c r="F11268" s="11" t="s">
        <v>12</v>
      </c>
      <c r="G11268" s="131" t="s">
        <v>1474</v>
      </c>
      <c r="H11268" s="131"/>
      <c r="J11268" s="7">
        <v>500000</v>
      </c>
    </row>
    <row r="11269" spans="1:10" ht="20.100000000000001" customHeight="1" x14ac:dyDescent="0.25">
      <c r="A11269" s="6" t="s">
        <v>1476</v>
      </c>
      <c r="B11269" s="6" t="s">
        <v>1477</v>
      </c>
      <c r="J11269" s="8">
        <v>110000</v>
      </c>
    </row>
    <row r="11270" spans="1:10" ht="20.100000000000001" customHeight="1" x14ac:dyDescent="0.25">
      <c r="A11270" s="5" t="s">
        <v>1488</v>
      </c>
      <c r="C11270" s="11" t="s">
        <v>9</v>
      </c>
      <c r="D11270" s="11" t="s">
        <v>41</v>
      </c>
      <c r="E11270" s="11" t="s">
        <v>5108</v>
      </c>
      <c r="F11270" s="11" t="s">
        <v>12</v>
      </c>
      <c r="G11270" s="131" t="s">
        <v>42</v>
      </c>
      <c r="H11270" s="131"/>
      <c r="J11270" s="7">
        <v>110000</v>
      </c>
    </row>
    <row r="11271" spans="1:10" ht="30" customHeight="1" x14ac:dyDescent="0.25">
      <c r="G11271" s="131" t="s">
        <v>6166</v>
      </c>
      <c r="H11271" s="131"/>
    </row>
    <row r="11272" spans="1:10" ht="20.100000000000001" customHeight="1" x14ac:dyDescent="0.25">
      <c r="A11272" s="6" t="s">
        <v>1508</v>
      </c>
      <c r="B11272" s="6" t="s">
        <v>1509</v>
      </c>
      <c r="J11272" s="10">
        <v>25195146</v>
      </c>
    </row>
    <row r="11273" spans="1:10" ht="20.100000000000001" customHeight="1" x14ac:dyDescent="0.25">
      <c r="A11273" s="6" t="s">
        <v>1256</v>
      </c>
      <c r="B11273" s="6" t="s">
        <v>1511</v>
      </c>
      <c r="J11273" s="9">
        <v>12000000</v>
      </c>
    </row>
    <row r="11274" spans="1:10" ht="20.100000000000001" customHeight="1" x14ac:dyDescent="0.25">
      <c r="A11274" s="5" t="s">
        <v>1513</v>
      </c>
      <c r="C11274" s="11" t="s">
        <v>9</v>
      </c>
      <c r="D11274" s="11" t="s">
        <v>11</v>
      </c>
      <c r="E11274" s="11" t="s">
        <v>5108</v>
      </c>
      <c r="F11274" s="11" t="s">
        <v>12</v>
      </c>
      <c r="G11274" s="131" t="s">
        <v>45</v>
      </c>
      <c r="H11274" s="131"/>
      <c r="J11274" s="7">
        <v>500000</v>
      </c>
    </row>
    <row r="11275" spans="1:10" ht="20.100000000000001" customHeight="1" x14ac:dyDescent="0.25">
      <c r="A11275" s="5" t="s">
        <v>1514</v>
      </c>
      <c r="C11275" s="11" t="s">
        <v>9</v>
      </c>
      <c r="D11275" s="11" t="s">
        <v>11</v>
      </c>
      <c r="E11275" s="11" t="s">
        <v>5108</v>
      </c>
      <c r="F11275" s="11" t="s">
        <v>12</v>
      </c>
      <c r="G11275" s="131" t="s">
        <v>1515</v>
      </c>
      <c r="H11275" s="131"/>
      <c r="J11275" s="7">
        <v>1500000</v>
      </c>
    </row>
    <row r="11276" spans="1:10" ht="20.100000000000001" customHeight="1" x14ac:dyDescent="0.25">
      <c r="A11276" s="5" t="s">
        <v>1518</v>
      </c>
      <c r="C11276" s="11" t="s">
        <v>9</v>
      </c>
      <c r="D11276" s="11" t="s">
        <v>11</v>
      </c>
      <c r="E11276" s="11" t="s">
        <v>5108</v>
      </c>
      <c r="F11276" s="11" t="s">
        <v>12</v>
      </c>
      <c r="G11276" s="131" t="s">
        <v>7135</v>
      </c>
      <c r="H11276" s="131"/>
      <c r="J11276" s="7">
        <v>10000000</v>
      </c>
    </row>
    <row r="11277" spans="1:10" ht="20.100000000000001" customHeight="1" x14ac:dyDescent="0.25">
      <c r="A11277" s="6" t="s">
        <v>1278</v>
      </c>
      <c r="B11277" s="6" t="s">
        <v>1524</v>
      </c>
      <c r="J11277" s="8">
        <v>195146</v>
      </c>
    </row>
    <row r="11278" spans="1:10" ht="20.100000000000001" customHeight="1" x14ac:dyDescent="0.25">
      <c r="A11278" s="5" t="s">
        <v>1531</v>
      </c>
      <c r="C11278" s="11" t="s">
        <v>9</v>
      </c>
      <c r="D11278" s="11" t="s">
        <v>11</v>
      </c>
      <c r="E11278" s="11" t="s">
        <v>5108</v>
      </c>
      <c r="F11278" s="11" t="s">
        <v>12</v>
      </c>
      <c r="G11278" s="131" t="s">
        <v>47</v>
      </c>
      <c r="H11278" s="131"/>
      <c r="J11278" s="7">
        <v>195146</v>
      </c>
    </row>
    <row r="11279" spans="1:10" ht="20.100000000000001" customHeight="1" x14ac:dyDescent="0.25">
      <c r="A11279" s="6" t="s">
        <v>1292</v>
      </c>
      <c r="B11279" s="6" t="s">
        <v>1535</v>
      </c>
      <c r="J11279" s="8">
        <v>1000000</v>
      </c>
    </row>
    <row r="11280" spans="1:10" ht="30" customHeight="1" x14ac:dyDescent="0.25">
      <c r="A11280" s="5" t="s">
        <v>1544</v>
      </c>
      <c r="C11280" s="11" t="s">
        <v>9</v>
      </c>
      <c r="D11280" s="11" t="s">
        <v>11</v>
      </c>
      <c r="E11280" s="11" t="s">
        <v>5108</v>
      </c>
      <c r="F11280" s="11" t="s">
        <v>12</v>
      </c>
      <c r="G11280" s="131" t="s">
        <v>1545</v>
      </c>
      <c r="H11280" s="131"/>
      <c r="J11280" s="7">
        <v>1000000</v>
      </c>
    </row>
    <row r="11281" spans="1:10" ht="20.100000000000001" customHeight="1" x14ac:dyDescent="0.25">
      <c r="A11281" s="6" t="s">
        <v>1318</v>
      </c>
      <c r="B11281" s="6" t="s">
        <v>1553</v>
      </c>
      <c r="J11281" s="8">
        <v>5000000</v>
      </c>
    </row>
    <row r="11282" spans="1:10" ht="20.100000000000001" customHeight="1" x14ac:dyDescent="0.25">
      <c r="A11282" s="5" t="s">
        <v>1557</v>
      </c>
      <c r="C11282" s="11" t="s">
        <v>9</v>
      </c>
      <c r="D11282" s="11" t="s">
        <v>11</v>
      </c>
      <c r="E11282" s="11" t="s">
        <v>5108</v>
      </c>
      <c r="F11282" s="11" t="s">
        <v>12</v>
      </c>
      <c r="G11282" s="131" t="s">
        <v>51</v>
      </c>
      <c r="H11282" s="131"/>
      <c r="J11282" s="7">
        <v>5000000</v>
      </c>
    </row>
    <row r="11283" spans="1:10" ht="20.100000000000001" customHeight="1" x14ac:dyDescent="0.25">
      <c r="A11283" s="6" t="s">
        <v>1572</v>
      </c>
      <c r="B11283" s="6" t="s">
        <v>1573</v>
      </c>
      <c r="J11283" s="8">
        <v>7000000</v>
      </c>
    </row>
    <row r="11284" spans="1:10" ht="20.100000000000001" customHeight="1" x14ac:dyDescent="0.25">
      <c r="A11284" s="5" t="s">
        <v>1574</v>
      </c>
      <c r="C11284" s="11" t="s">
        <v>9</v>
      </c>
      <c r="D11284" s="11" t="s">
        <v>11</v>
      </c>
      <c r="E11284" s="11" t="s">
        <v>5108</v>
      </c>
      <c r="F11284" s="11" t="s">
        <v>12</v>
      </c>
      <c r="G11284" s="131" t="s">
        <v>1575</v>
      </c>
      <c r="H11284" s="131"/>
      <c r="J11284" s="7">
        <v>3500000</v>
      </c>
    </row>
    <row r="11285" spans="1:10" ht="20.100000000000001" customHeight="1" x14ac:dyDescent="0.25">
      <c r="A11285" s="5" t="s">
        <v>1580</v>
      </c>
      <c r="C11285" s="11" t="s">
        <v>9</v>
      </c>
      <c r="D11285" s="11" t="s">
        <v>11</v>
      </c>
      <c r="E11285" s="11" t="s">
        <v>5108</v>
      </c>
      <c r="F11285" s="11" t="s">
        <v>12</v>
      </c>
      <c r="G11285" s="131" t="s">
        <v>1581</v>
      </c>
      <c r="H11285" s="131"/>
      <c r="J11285" s="7">
        <v>3500000</v>
      </c>
    </row>
    <row r="11286" spans="1:10" ht="20.100000000000001" customHeight="1" x14ac:dyDescent="0.25">
      <c r="A11286" s="6" t="s">
        <v>1714</v>
      </c>
      <c r="B11286" s="6" t="s">
        <v>1715</v>
      </c>
      <c r="J11286" s="10">
        <v>13000000</v>
      </c>
    </row>
    <row r="11287" spans="1:10" ht="20.100000000000001" customHeight="1" x14ac:dyDescent="0.25">
      <c r="A11287" s="6" t="s">
        <v>1716</v>
      </c>
      <c r="B11287" s="6" t="s">
        <v>1717</v>
      </c>
      <c r="J11287" s="9">
        <v>8000000</v>
      </c>
    </row>
    <row r="11288" spans="1:10" ht="20.100000000000001" customHeight="1" x14ac:dyDescent="0.25">
      <c r="A11288" s="5" t="s">
        <v>1723</v>
      </c>
      <c r="C11288" s="11" t="s">
        <v>16</v>
      </c>
      <c r="D11288" s="11" t="s">
        <v>53</v>
      </c>
      <c r="E11288" s="11" t="s">
        <v>5108</v>
      </c>
      <c r="F11288" s="11" t="s">
        <v>12</v>
      </c>
      <c r="G11288" s="131" t="s">
        <v>55</v>
      </c>
      <c r="H11288" s="131"/>
      <c r="J11288" s="7">
        <v>3000000</v>
      </c>
    </row>
    <row r="11289" spans="1:10" ht="20.100000000000001" customHeight="1" x14ac:dyDescent="0.25">
      <c r="A11289" s="5" t="s">
        <v>1724</v>
      </c>
      <c r="C11289" s="11" t="s">
        <v>16</v>
      </c>
      <c r="D11289" s="11" t="s">
        <v>53</v>
      </c>
      <c r="E11289" s="11" t="s">
        <v>5108</v>
      </c>
      <c r="F11289" s="11" t="s">
        <v>12</v>
      </c>
      <c r="G11289" s="131" t="s">
        <v>7146</v>
      </c>
      <c r="H11289" s="131"/>
      <c r="J11289" s="7">
        <v>5000000</v>
      </c>
    </row>
    <row r="11290" spans="1:10" ht="20.100000000000001" customHeight="1" x14ac:dyDescent="0.25">
      <c r="A11290" s="6" t="s">
        <v>1751</v>
      </c>
      <c r="B11290" s="6" t="s">
        <v>1752</v>
      </c>
      <c r="J11290" s="8">
        <v>5000000</v>
      </c>
    </row>
    <row r="11291" spans="1:10" ht="20.100000000000001" customHeight="1" x14ac:dyDescent="0.25">
      <c r="A11291" s="5" t="s">
        <v>1757</v>
      </c>
      <c r="C11291" s="11" t="s">
        <v>16</v>
      </c>
      <c r="D11291" s="11" t="s">
        <v>56</v>
      </c>
      <c r="E11291" s="11" t="s">
        <v>5108</v>
      </c>
      <c r="F11291" s="11" t="s">
        <v>12</v>
      </c>
      <c r="G11291" s="131" t="s">
        <v>57</v>
      </c>
      <c r="H11291" s="131"/>
      <c r="J11291" s="7">
        <v>5000000</v>
      </c>
    </row>
    <row r="11292" spans="1:10" ht="20.100000000000001" customHeight="1" x14ac:dyDescent="0.25">
      <c r="A11292" s="6" t="s">
        <v>1759</v>
      </c>
      <c r="B11292" s="6" t="s">
        <v>1760</v>
      </c>
      <c r="J11292" s="10">
        <v>57366165</v>
      </c>
    </row>
    <row r="11293" spans="1:10" ht="20.100000000000001" customHeight="1" x14ac:dyDescent="0.25">
      <c r="A11293" s="6" t="s">
        <v>1761</v>
      </c>
      <c r="B11293" s="6" t="s">
        <v>1762</v>
      </c>
      <c r="J11293" s="12">
        <v>14366165</v>
      </c>
    </row>
    <row r="11294" spans="1:10" ht="20.100000000000001" customHeight="1" x14ac:dyDescent="0.25">
      <c r="A11294" s="6" t="s">
        <v>1767</v>
      </c>
      <c r="B11294" s="6" t="s">
        <v>7149</v>
      </c>
      <c r="J11294" s="9">
        <v>14366165</v>
      </c>
    </row>
    <row r="11295" spans="1:10" ht="20.100000000000001" customHeight="1" x14ac:dyDescent="0.25">
      <c r="A11295" s="5" t="s">
        <v>1767</v>
      </c>
      <c r="C11295" s="11" t="s">
        <v>9</v>
      </c>
      <c r="D11295" s="11" t="s">
        <v>41</v>
      </c>
      <c r="E11295" s="11" t="s">
        <v>5108</v>
      </c>
      <c r="F11295" s="11" t="s">
        <v>1881</v>
      </c>
      <c r="G11295" s="131" t="s">
        <v>21</v>
      </c>
      <c r="H11295" s="131"/>
      <c r="J11295" s="7">
        <v>10039007</v>
      </c>
    </row>
    <row r="11296" spans="1:10" ht="60" customHeight="1" x14ac:dyDescent="0.25">
      <c r="G11296" s="131" t="s">
        <v>4802</v>
      </c>
      <c r="H11296" s="131"/>
    </row>
    <row r="11297" spans="1:10" ht="20.100000000000001" customHeight="1" x14ac:dyDescent="0.25">
      <c r="G11297" s="131" t="s">
        <v>2101</v>
      </c>
      <c r="H11297" s="131"/>
    </row>
    <row r="11298" spans="1:10" ht="20.100000000000001" customHeight="1" x14ac:dyDescent="0.25">
      <c r="A11298" s="5" t="s">
        <v>1767</v>
      </c>
      <c r="C11298" s="11" t="s">
        <v>9</v>
      </c>
      <c r="D11298" s="11" t="s">
        <v>41</v>
      </c>
      <c r="E11298" s="11" t="s">
        <v>5108</v>
      </c>
      <c r="F11298" s="11" t="s">
        <v>1278</v>
      </c>
      <c r="G11298" s="131" t="s">
        <v>21</v>
      </c>
      <c r="H11298" s="131"/>
      <c r="J11298" s="7">
        <v>4327158</v>
      </c>
    </row>
    <row r="11299" spans="1:10" ht="60" customHeight="1" x14ac:dyDescent="0.25">
      <c r="G11299" s="131" t="s">
        <v>4803</v>
      </c>
      <c r="H11299" s="131"/>
    </row>
    <row r="11300" spans="1:10" ht="20.100000000000001" customHeight="1" x14ac:dyDescent="0.25">
      <c r="G11300" s="131" t="s">
        <v>2101</v>
      </c>
      <c r="H11300" s="131"/>
    </row>
    <row r="11301" spans="1:10" ht="20.100000000000001" customHeight="1" x14ac:dyDescent="0.25">
      <c r="A11301" s="6" t="s">
        <v>1784</v>
      </c>
      <c r="B11301" s="6" t="s">
        <v>1785</v>
      </c>
      <c r="J11301" s="8">
        <v>43000000</v>
      </c>
    </row>
    <row r="11302" spans="1:10" ht="20.100000000000001" customHeight="1" x14ac:dyDescent="0.25">
      <c r="A11302" s="5" t="s">
        <v>1786</v>
      </c>
      <c r="C11302" s="11" t="s">
        <v>9</v>
      </c>
      <c r="D11302" s="11" t="s">
        <v>59</v>
      </c>
      <c r="E11302" s="11" t="s">
        <v>5108</v>
      </c>
      <c r="F11302" s="11" t="s">
        <v>12</v>
      </c>
      <c r="G11302" s="131" t="s">
        <v>61</v>
      </c>
      <c r="H11302" s="131"/>
      <c r="J11302" s="7">
        <v>30000000</v>
      </c>
    </row>
    <row r="11303" spans="1:10" ht="20.100000000000001" customHeight="1" x14ac:dyDescent="0.25">
      <c r="A11303" s="5" t="s">
        <v>1792</v>
      </c>
      <c r="C11303" s="11" t="s">
        <v>9</v>
      </c>
      <c r="D11303" s="11" t="s">
        <v>59</v>
      </c>
      <c r="E11303" s="11" t="s">
        <v>5108</v>
      </c>
      <c r="F11303" s="11" t="s">
        <v>12</v>
      </c>
      <c r="G11303" s="131" t="s">
        <v>7156</v>
      </c>
      <c r="H11303" s="131"/>
      <c r="J11303" s="7">
        <v>13000000</v>
      </c>
    </row>
    <row r="11304" spans="1:10" ht="15" customHeight="1" x14ac:dyDescent="0.25">
      <c r="G11304" s="131" t="s">
        <v>4410</v>
      </c>
      <c r="H11304" s="131"/>
    </row>
    <row r="11307" spans="1:10" ht="15.75" thickBot="1" x14ac:dyDescent="0.3">
      <c r="A11307" s="4" t="s">
        <v>5110</v>
      </c>
      <c r="B11307" s="84"/>
      <c r="C11307" s="84"/>
      <c r="D11307" s="84"/>
      <c r="E11307" s="84"/>
      <c r="F11307" s="84"/>
      <c r="G11307" s="84"/>
      <c r="H11307" s="84"/>
      <c r="I11307" s="84"/>
      <c r="J11307" s="14">
        <v>50400747000</v>
      </c>
    </row>
    <row r="11309" spans="1:10" x14ac:dyDescent="0.25">
      <c r="A11309" s="87" t="s">
        <v>5111</v>
      </c>
      <c r="B11309" s="88"/>
      <c r="C11309" s="88"/>
      <c r="D11309" s="88"/>
      <c r="E11309" s="88"/>
      <c r="F11309" s="88"/>
      <c r="G11309" s="88"/>
      <c r="H11309" s="88"/>
    </row>
    <row r="11311" spans="1:10" x14ac:dyDescent="0.25">
      <c r="A11311" s="132" t="s">
        <v>2092</v>
      </c>
      <c r="B11311" s="132"/>
      <c r="C11311" s="132"/>
      <c r="D11311" s="132"/>
      <c r="E11311" s="132"/>
      <c r="F11311" s="132"/>
      <c r="G11311" s="132"/>
      <c r="H11311" s="132"/>
      <c r="I11311" s="132"/>
      <c r="J11311" s="132"/>
    </row>
    <row r="11313" spans="1:10" x14ac:dyDescent="0.25">
      <c r="D11313" s="3" t="s">
        <v>2140</v>
      </c>
      <c r="E11313" s="3" t="s">
        <v>2100</v>
      </c>
    </row>
    <row r="11314" spans="1:10" ht="15.75" thickBot="1" x14ac:dyDescent="0.3">
      <c r="F11314" s="3" t="s">
        <v>2103</v>
      </c>
      <c r="J11314" s="14">
        <v>13804647000</v>
      </c>
    </row>
    <row r="11315" spans="1:10" x14ac:dyDescent="0.25">
      <c r="D11315" s="85" t="s">
        <v>9</v>
      </c>
      <c r="E11315" s="85" t="s">
        <v>2139</v>
      </c>
      <c r="J11315" s="7">
        <v>13388177006</v>
      </c>
    </row>
    <row r="11316" spans="1:10" x14ac:dyDescent="0.25">
      <c r="D11316" s="5" t="s">
        <v>16</v>
      </c>
      <c r="E11316" s="5" t="s">
        <v>2145</v>
      </c>
      <c r="J11316" s="7">
        <v>416469994</v>
      </c>
    </row>
    <row r="11319" spans="1:10" x14ac:dyDescent="0.25">
      <c r="A11319" s="132" t="s">
        <v>2091</v>
      </c>
      <c r="B11319" s="132"/>
      <c r="C11319" s="132"/>
      <c r="D11319" s="132"/>
      <c r="E11319" s="132"/>
      <c r="F11319" s="132"/>
      <c r="G11319" s="132"/>
      <c r="H11319" s="132"/>
      <c r="I11319" s="132"/>
      <c r="J11319" s="132"/>
    </row>
    <row r="11320" spans="1:10" x14ac:dyDescent="0.25">
      <c r="A11320" s="86" t="s">
        <v>2097</v>
      </c>
      <c r="C11320" s="86" t="s">
        <v>2098</v>
      </c>
      <c r="D11320" s="86" t="s">
        <v>3</v>
      </c>
      <c r="E11320" s="86" t="s">
        <v>2099</v>
      </c>
      <c r="F11320" s="86" t="s">
        <v>1880</v>
      </c>
      <c r="G11320" s="6" t="s">
        <v>2100</v>
      </c>
      <c r="J11320" s="86" t="s">
        <v>8713</v>
      </c>
    </row>
    <row r="11322" spans="1:10" ht="15.75" thickBot="1" x14ac:dyDescent="0.3">
      <c r="G11322" s="13" t="s">
        <v>2103</v>
      </c>
      <c r="J11322" s="14">
        <v>13804647000</v>
      </c>
    </row>
    <row r="11323" spans="1:10" ht="20.100000000000001" customHeight="1" x14ac:dyDescent="0.25">
      <c r="A11323" s="6" t="s">
        <v>1232</v>
      </c>
      <c r="B11323" s="6" t="s">
        <v>1233</v>
      </c>
      <c r="J11323" s="10">
        <v>3779881488</v>
      </c>
    </row>
    <row r="11324" spans="1:10" ht="20.100000000000001" customHeight="1" x14ac:dyDescent="0.25">
      <c r="A11324" s="6" t="s">
        <v>9</v>
      </c>
      <c r="B11324" s="6" t="s">
        <v>1237</v>
      </c>
      <c r="J11324" s="9">
        <v>1325555000</v>
      </c>
    </row>
    <row r="11325" spans="1:10" ht="20.100000000000001" customHeight="1" x14ac:dyDescent="0.25">
      <c r="A11325" s="5" t="s">
        <v>1240</v>
      </c>
      <c r="C11325" s="11" t="s">
        <v>9</v>
      </c>
      <c r="D11325" s="11" t="s">
        <v>10</v>
      </c>
      <c r="E11325" s="11" t="s">
        <v>5112</v>
      </c>
      <c r="F11325" s="11" t="s">
        <v>12</v>
      </c>
      <c r="G11325" s="131" t="s">
        <v>7116</v>
      </c>
      <c r="H11325" s="131"/>
      <c r="J11325" s="7">
        <v>1310000000</v>
      </c>
    </row>
    <row r="11326" spans="1:10" ht="20.100000000000001" customHeight="1" x14ac:dyDescent="0.25">
      <c r="A11326" s="5" t="s">
        <v>1254</v>
      </c>
      <c r="C11326" s="11" t="s">
        <v>9</v>
      </c>
      <c r="D11326" s="11" t="s">
        <v>10</v>
      </c>
      <c r="E11326" s="11" t="s">
        <v>5112</v>
      </c>
      <c r="F11326" s="11" t="s">
        <v>12</v>
      </c>
      <c r="G11326" s="131" t="s">
        <v>7117</v>
      </c>
      <c r="H11326" s="131"/>
      <c r="J11326" s="7">
        <v>15555000</v>
      </c>
    </row>
    <row r="11327" spans="1:10" ht="20.100000000000001" customHeight="1" x14ac:dyDescent="0.25">
      <c r="A11327" s="6" t="s">
        <v>1257</v>
      </c>
      <c r="B11327" s="6" t="s">
        <v>1258</v>
      </c>
      <c r="J11327" s="8">
        <v>55000000</v>
      </c>
    </row>
    <row r="11328" spans="1:10" ht="20.100000000000001" customHeight="1" x14ac:dyDescent="0.25">
      <c r="A11328" s="5" t="s">
        <v>1261</v>
      </c>
      <c r="C11328" s="11" t="s">
        <v>9</v>
      </c>
      <c r="D11328" s="11" t="s">
        <v>10</v>
      </c>
      <c r="E11328" s="11" t="s">
        <v>5112</v>
      </c>
      <c r="F11328" s="11" t="s">
        <v>12</v>
      </c>
      <c r="G11328" s="131" t="s">
        <v>13</v>
      </c>
      <c r="H11328" s="131"/>
      <c r="J11328" s="7">
        <v>55000000</v>
      </c>
    </row>
    <row r="11329" spans="1:10" ht="20.100000000000001" customHeight="1" x14ac:dyDescent="0.25">
      <c r="A11329" s="6" t="s">
        <v>1279</v>
      </c>
      <c r="B11329" s="6" t="s">
        <v>1280</v>
      </c>
      <c r="J11329" s="8">
        <v>1782353994</v>
      </c>
    </row>
    <row r="11330" spans="1:10" ht="20.100000000000001" customHeight="1" x14ac:dyDescent="0.25">
      <c r="A11330" s="5" t="s">
        <v>1282</v>
      </c>
      <c r="C11330" s="11" t="s">
        <v>9</v>
      </c>
      <c r="D11330" s="11" t="s">
        <v>10</v>
      </c>
      <c r="E11330" s="11" t="s">
        <v>5112</v>
      </c>
      <c r="F11330" s="11" t="s">
        <v>12</v>
      </c>
      <c r="G11330" s="131" t="s">
        <v>1283</v>
      </c>
      <c r="H11330" s="131"/>
      <c r="J11330" s="7">
        <v>490000000</v>
      </c>
    </row>
    <row r="11331" spans="1:10" ht="20.100000000000001" customHeight="1" x14ac:dyDescent="0.25">
      <c r="A11331" s="5" t="s">
        <v>1286</v>
      </c>
      <c r="C11331" s="11" t="s">
        <v>9</v>
      </c>
      <c r="D11331" s="11" t="s">
        <v>10</v>
      </c>
      <c r="E11331" s="11" t="s">
        <v>5112</v>
      </c>
      <c r="F11331" s="11" t="s">
        <v>12</v>
      </c>
      <c r="G11331" s="131" t="s">
        <v>1287</v>
      </c>
      <c r="H11331" s="131"/>
      <c r="J11331" s="7">
        <v>618000000</v>
      </c>
    </row>
    <row r="11332" spans="1:10" ht="20.100000000000001" customHeight="1" x14ac:dyDescent="0.25">
      <c r="A11332" s="5" t="s">
        <v>1290</v>
      </c>
      <c r="C11332" s="11" t="s">
        <v>16</v>
      </c>
      <c r="D11332" s="11" t="s">
        <v>10</v>
      </c>
      <c r="E11332" s="11" t="s">
        <v>5112</v>
      </c>
      <c r="F11332" s="11" t="s">
        <v>12</v>
      </c>
      <c r="G11332" s="131" t="s">
        <v>17</v>
      </c>
      <c r="H11332" s="131"/>
      <c r="J11332" s="7">
        <v>281519994</v>
      </c>
    </row>
    <row r="11333" spans="1:10" ht="20.100000000000001" customHeight="1" x14ac:dyDescent="0.25">
      <c r="A11333" s="5" t="s">
        <v>1293</v>
      </c>
      <c r="C11333" s="11" t="s">
        <v>9</v>
      </c>
      <c r="D11333" s="11" t="s">
        <v>10</v>
      </c>
      <c r="E11333" s="11" t="s">
        <v>5112</v>
      </c>
      <c r="F11333" s="11" t="s">
        <v>12</v>
      </c>
      <c r="G11333" s="131" t="s">
        <v>18</v>
      </c>
      <c r="H11333" s="131"/>
      <c r="J11333" s="7">
        <v>206118000</v>
      </c>
    </row>
    <row r="11334" spans="1:10" ht="20.100000000000001" customHeight="1" x14ac:dyDescent="0.25">
      <c r="A11334" s="5" t="s">
        <v>1296</v>
      </c>
      <c r="C11334" s="11" t="s">
        <v>9</v>
      </c>
      <c r="D11334" s="11" t="s">
        <v>10</v>
      </c>
      <c r="E11334" s="11" t="s">
        <v>5112</v>
      </c>
      <c r="F11334" s="11" t="s">
        <v>12</v>
      </c>
      <c r="G11334" s="131" t="s">
        <v>19</v>
      </c>
      <c r="H11334" s="131"/>
      <c r="J11334" s="7">
        <v>186716000</v>
      </c>
    </row>
    <row r="11335" spans="1:10" ht="20.100000000000001" customHeight="1" x14ac:dyDescent="0.25">
      <c r="A11335" s="6" t="s">
        <v>1299</v>
      </c>
      <c r="B11335" s="6" t="s">
        <v>1300</v>
      </c>
      <c r="J11335" s="10">
        <v>280935428</v>
      </c>
    </row>
    <row r="11336" spans="1:10" ht="20.100000000000001" customHeight="1" x14ac:dyDescent="0.25">
      <c r="A11336" s="6" t="s">
        <v>1303</v>
      </c>
      <c r="B11336" s="6" t="s">
        <v>7118</v>
      </c>
      <c r="J11336" s="9">
        <v>266528483</v>
      </c>
    </row>
    <row r="11337" spans="1:10" ht="20.100000000000001" customHeight="1" x14ac:dyDescent="0.25">
      <c r="A11337" s="5" t="s">
        <v>1303</v>
      </c>
      <c r="C11337" s="11" t="s">
        <v>9</v>
      </c>
      <c r="D11337" s="11" t="s">
        <v>20</v>
      </c>
      <c r="E11337" s="11" t="s">
        <v>5112</v>
      </c>
      <c r="F11337" s="11" t="s">
        <v>1881</v>
      </c>
      <c r="G11337" s="131" t="s">
        <v>21</v>
      </c>
      <c r="H11337" s="131"/>
      <c r="J11337" s="7">
        <v>266528483</v>
      </c>
    </row>
    <row r="11338" spans="1:10" ht="60" customHeight="1" x14ac:dyDescent="0.25">
      <c r="G11338" s="131" t="s">
        <v>4797</v>
      </c>
      <c r="H11338" s="131"/>
    </row>
    <row r="11339" spans="1:10" ht="20.100000000000001" customHeight="1" x14ac:dyDescent="0.25">
      <c r="G11339" s="131" t="s">
        <v>2101</v>
      </c>
      <c r="H11339" s="131"/>
    </row>
    <row r="11340" spans="1:10" ht="20.100000000000001" customHeight="1" x14ac:dyDescent="0.25">
      <c r="A11340" s="6" t="s">
        <v>1316</v>
      </c>
      <c r="B11340" s="6" t="s">
        <v>7122</v>
      </c>
      <c r="J11340" s="8">
        <v>14406945</v>
      </c>
    </row>
    <row r="11341" spans="1:10" ht="20.100000000000001" customHeight="1" x14ac:dyDescent="0.25">
      <c r="A11341" s="5" t="s">
        <v>1316</v>
      </c>
      <c r="C11341" s="11" t="s">
        <v>9</v>
      </c>
      <c r="D11341" s="11" t="s">
        <v>20</v>
      </c>
      <c r="E11341" s="11" t="s">
        <v>5112</v>
      </c>
      <c r="F11341" s="11" t="s">
        <v>1881</v>
      </c>
      <c r="G11341" s="131" t="s">
        <v>23</v>
      </c>
      <c r="H11341" s="131"/>
      <c r="J11341" s="7">
        <v>14406945</v>
      </c>
    </row>
    <row r="11342" spans="1:10" ht="30" customHeight="1" x14ac:dyDescent="0.25">
      <c r="G11342" s="131" t="s">
        <v>4798</v>
      </c>
      <c r="H11342" s="131"/>
    </row>
    <row r="11343" spans="1:10" ht="20.100000000000001" customHeight="1" x14ac:dyDescent="0.25">
      <c r="G11343" s="131" t="s">
        <v>2102</v>
      </c>
      <c r="H11343" s="131"/>
    </row>
    <row r="11344" spans="1:10" ht="20.100000000000001" customHeight="1" x14ac:dyDescent="0.25">
      <c r="A11344" s="6" t="s">
        <v>1319</v>
      </c>
      <c r="B11344" s="6" t="s">
        <v>1320</v>
      </c>
      <c r="J11344" s="10">
        <v>336037066</v>
      </c>
    </row>
    <row r="11345" spans="1:10" ht="20.100000000000001" customHeight="1" x14ac:dyDescent="0.25">
      <c r="A11345" s="6" t="s">
        <v>1322</v>
      </c>
      <c r="B11345" s="6" t="s">
        <v>7123</v>
      </c>
      <c r="J11345" s="9">
        <v>146374561</v>
      </c>
    </row>
    <row r="11346" spans="1:10" ht="20.100000000000001" customHeight="1" x14ac:dyDescent="0.25">
      <c r="A11346" s="5" t="s">
        <v>1322</v>
      </c>
      <c r="C11346" s="11" t="s">
        <v>9</v>
      </c>
      <c r="D11346" s="11" t="s">
        <v>20</v>
      </c>
      <c r="E11346" s="11" t="s">
        <v>5112</v>
      </c>
      <c r="F11346" s="11" t="s">
        <v>1881</v>
      </c>
      <c r="G11346" s="131" t="s">
        <v>21</v>
      </c>
      <c r="H11346" s="131"/>
      <c r="J11346" s="7">
        <v>146374561</v>
      </c>
    </row>
    <row r="11347" spans="1:10" ht="60" customHeight="1" x14ac:dyDescent="0.25">
      <c r="G11347" s="131" t="s">
        <v>4799</v>
      </c>
      <c r="H11347" s="131"/>
    </row>
    <row r="11348" spans="1:10" ht="20.100000000000001" customHeight="1" x14ac:dyDescent="0.25">
      <c r="G11348" s="131" t="s">
        <v>2101</v>
      </c>
      <c r="H11348" s="131"/>
    </row>
    <row r="11349" spans="1:10" ht="20.100000000000001" customHeight="1" x14ac:dyDescent="0.25">
      <c r="A11349" s="6" t="s">
        <v>1324</v>
      </c>
      <c r="B11349" s="6" t="s">
        <v>7124</v>
      </c>
      <c r="J11349" s="8">
        <v>43220835</v>
      </c>
    </row>
    <row r="11350" spans="1:10" ht="20.100000000000001" customHeight="1" x14ac:dyDescent="0.25">
      <c r="A11350" s="5" t="s">
        <v>1324</v>
      </c>
      <c r="C11350" s="11" t="s">
        <v>9</v>
      </c>
      <c r="D11350" s="11" t="s">
        <v>20</v>
      </c>
      <c r="E11350" s="11" t="s">
        <v>5112</v>
      </c>
      <c r="F11350" s="11" t="s">
        <v>1881</v>
      </c>
      <c r="G11350" s="131" t="s">
        <v>21</v>
      </c>
      <c r="H11350" s="131"/>
      <c r="J11350" s="7">
        <v>43220835</v>
      </c>
    </row>
    <row r="11351" spans="1:10" ht="45" customHeight="1" x14ac:dyDescent="0.25">
      <c r="G11351" s="131" t="s">
        <v>4800</v>
      </c>
      <c r="H11351" s="131"/>
    </row>
    <row r="11352" spans="1:10" ht="20.100000000000001" customHeight="1" x14ac:dyDescent="0.25">
      <c r="G11352" s="131" t="s">
        <v>2101</v>
      </c>
      <c r="H11352" s="131"/>
    </row>
    <row r="11353" spans="1:10" ht="20.100000000000001" customHeight="1" x14ac:dyDescent="0.25">
      <c r="A11353" s="6" t="s">
        <v>1326</v>
      </c>
      <c r="B11353" s="6" t="s">
        <v>7125</v>
      </c>
      <c r="J11353" s="8">
        <v>86441670</v>
      </c>
    </row>
    <row r="11354" spans="1:10" ht="20.100000000000001" customHeight="1" x14ac:dyDescent="0.25">
      <c r="A11354" s="5" t="s">
        <v>1326</v>
      </c>
      <c r="C11354" s="11" t="s">
        <v>9</v>
      </c>
      <c r="D11354" s="11" t="s">
        <v>20</v>
      </c>
      <c r="E11354" s="11" t="s">
        <v>5112</v>
      </c>
      <c r="F11354" s="11" t="s">
        <v>1881</v>
      </c>
      <c r="G11354" s="131" t="s">
        <v>21</v>
      </c>
      <c r="H11354" s="131"/>
      <c r="J11354" s="7">
        <v>86441670</v>
      </c>
    </row>
    <row r="11355" spans="1:10" ht="45" customHeight="1" x14ac:dyDescent="0.25">
      <c r="G11355" s="131" t="s">
        <v>4801</v>
      </c>
      <c r="H11355" s="131"/>
    </row>
    <row r="11356" spans="1:10" ht="20.100000000000001" customHeight="1" x14ac:dyDescent="0.25">
      <c r="G11356" s="131" t="s">
        <v>2101</v>
      </c>
      <c r="H11356" s="131"/>
    </row>
    <row r="11357" spans="1:10" ht="20.100000000000001" customHeight="1" x14ac:dyDescent="0.25">
      <c r="A11357" s="6" t="s">
        <v>1331</v>
      </c>
      <c r="B11357" s="6" t="s">
        <v>1332</v>
      </c>
      <c r="J11357" s="8">
        <v>60000000</v>
      </c>
    </row>
    <row r="11358" spans="1:10" ht="30" customHeight="1" x14ac:dyDescent="0.25">
      <c r="A11358" s="5" t="s">
        <v>1331</v>
      </c>
      <c r="C11358" s="11" t="s">
        <v>9</v>
      </c>
      <c r="D11358" s="11" t="s">
        <v>20</v>
      </c>
      <c r="E11358" s="11" t="s">
        <v>5112</v>
      </c>
      <c r="F11358" s="11" t="s">
        <v>1881</v>
      </c>
      <c r="G11358" s="131" t="s">
        <v>976</v>
      </c>
      <c r="H11358" s="131"/>
      <c r="J11358" s="7">
        <v>60000000</v>
      </c>
    </row>
    <row r="11359" spans="1:10" ht="45" customHeight="1" x14ac:dyDescent="0.25">
      <c r="G11359" s="131" t="s">
        <v>977</v>
      </c>
      <c r="H11359" s="131"/>
    </row>
    <row r="11360" spans="1:10" ht="20.100000000000001" customHeight="1" x14ac:dyDescent="0.25">
      <c r="G11360" s="131" t="s">
        <v>5113</v>
      </c>
      <c r="H11360" s="131"/>
    </row>
    <row r="11361" spans="1:10" ht="20.100000000000001" customHeight="1" x14ac:dyDescent="0.25">
      <c r="A11361" s="6" t="s">
        <v>1344</v>
      </c>
      <c r="B11361" s="6" t="s">
        <v>1345</v>
      </c>
      <c r="J11361" s="10">
        <v>3526755926</v>
      </c>
    </row>
    <row r="11362" spans="1:10" ht="20.100000000000001" customHeight="1" x14ac:dyDescent="0.25">
      <c r="A11362" s="6" t="s">
        <v>1231</v>
      </c>
      <c r="B11362" s="6" t="s">
        <v>3252</v>
      </c>
      <c r="J11362" s="9">
        <v>420000000</v>
      </c>
    </row>
    <row r="11363" spans="1:10" ht="20.100000000000001" customHeight="1" x14ac:dyDescent="0.25">
      <c r="A11363" s="5" t="s">
        <v>1351</v>
      </c>
      <c r="C11363" s="11" t="s">
        <v>9</v>
      </c>
      <c r="D11363" s="11" t="s">
        <v>11</v>
      </c>
      <c r="E11363" s="11" t="s">
        <v>5112</v>
      </c>
      <c r="F11363" s="11" t="s">
        <v>12</v>
      </c>
      <c r="G11363" s="131" t="s">
        <v>31</v>
      </c>
      <c r="H11363" s="131"/>
      <c r="J11363" s="7">
        <v>200000000</v>
      </c>
    </row>
    <row r="11364" spans="1:10" ht="20.100000000000001" customHeight="1" x14ac:dyDescent="0.25">
      <c r="A11364" s="5" t="s">
        <v>1356</v>
      </c>
      <c r="C11364" s="11" t="s">
        <v>9</v>
      </c>
      <c r="D11364" s="11" t="s">
        <v>11</v>
      </c>
      <c r="E11364" s="11" t="s">
        <v>5112</v>
      </c>
      <c r="F11364" s="11" t="s">
        <v>12</v>
      </c>
      <c r="G11364" s="131" t="s">
        <v>7126</v>
      </c>
      <c r="H11364" s="131"/>
      <c r="J11364" s="7">
        <v>20000000</v>
      </c>
    </row>
    <row r="11365" spans="1:10" ht="20.100000000000001" customHeight="1" x14ac:dyDescent="0.25">
      <c r="A11365" s="5" t="s">
        <v>1358</v>
      </c>
      <c r="C11365" s="11" t="s">
        <v>9</v>
      </c>
      <c r="D11365" s="11" t="s">
        <v>11</v>
      </c>
      <c r="E11365" s="11" t="s">
        <v>5112</v>
      </c>
      <c r="F11365" s="11" t="s">
        <v>12</v>
      </c>
      <c r="G11365" s="131" t="s">
        <v>32</v>
      </c>
      <c r="H11365" s="131"/>
      <c r="J11365" s="7">
        <v>200000000</v>
      </c>
    </row>
    <row r="11366" spans="1:10" ht="60" customHeight="1" x14ac:dyDescent="0.25">
      <c r="G11366" s="131" t="s">
        <v>4412</v>
      </c>
      <c r="H11366" s="131"/>
    </row>
    <row r="11367" spans="1:10" ht="20.100000000000001" customHeight="1" x14ac:dyDescent="0.25">
      <c r="A11367" s="6" t="s">
        <v>1239</v>
      </c>
      <c r="B11367" s="6" t="s">
        <v>1360</v>
      </c>
      <c r="J11367" s="8">
        <v>215128608</v>
      </c>
    </row>
    <row r="11368" spans="1:10" ht="20.100000000000001" customHeight="1" x14ac:dyDescent="0.25">
      <c r="A11368" s="5" t="s">
        <v>1361</v>
      </c>
      <c r="C11368" s="11" t="s">
        <v>9</v>
      </c>
      <c r="D11368" s="11" t="s">
        <v>11</v>
      </c>
      <c r="E11368" s="11" t="s">
        <v>5112</v>
      </c>
      <c r="F11368" s="11" t="s">
        <v>12</v>
      </c>
      <c r="G11368" s="131" t="s">
        <v>7127</v>
      </c>
      <c r="H11368" s="131"/>
      <c r="J11368" s="7">
        <v>80243628</v>
      </c>
    </row>
    <row r="11369" spans="1:10" ht="20.100000000000001" customHeight="1" x14ac:dyDescent="0.25">
      <c r="A11369" s="5" t="s">
        <v>1364</v>
      </c>
      <c r="C11369" s="11" t="s">
        <v>9</v>
      </c>
      <c r="D11369" s="11" t="s">
        <v>11</v>
      </c>
      <c r="E11369" s="11" t="s">
        <v>5112</v>
      </c>
      <c r="F11369" s="11" t="s">
        <v>12</v>
      </c>
      <c r="G11369" s="131" t="s">
        <v>1365</v>
      </c>
      <c r="H11369" s="131"/>
      <c r="J11369" s="7">
        <v>35054940</v>
      </c>
    </row>
    <row r="11370" spans="1:10" ht="20.100000000000001" customHeight="1" x14ac:dyDescent="0.25">
      <c r="A11370" s="5" t="s">
        <v>1367</v>
      </c>
      <c r="C11370" s="11" t="s">
        <v>9</v>
      </c>
      <c r="D11370" s="11" t="s">
        <v>11</v>
      </c>
      <c r="E11370" s="11" t="s">
        <v>5112</v>
      </c>
      <c r="F11370" s="11" t="s">
        <v>12</v>
      </c>
      <c r="G11370" s="131" t="s">
        <v>33</v>
      </c>
      <c r="H11370" s="131"/>
      <c r="J11370" s="7">
        <v>65040</v>
      </c>
    </row>
    <row r="11371" spans="1:10" ht="20.100000000000001" customHeight="1" x14ac:dyDescent="0.25">
      <c r="A11371" s="5" t="s">
        <v>1369</v>
      </c>
      <c r="C11371" s="11" t="s">
        <v>9</v>
      </c>
      <c r="D11371" s="11" t="s">
        <v>11</v>
      </c>
      <c r="E11371" s="11" t="s">
        <v>5112</v>
      </c>
      <c r="F11371" s="11" t="s">
        <v>12</v>
      </c>
      <c r="G11371" s="131" t="s">
        <v>34</v>
      </c>
      <c r="H11371" s="131"/>
      <c r="J11371" s="7">
        <v>83765000</v>
      </c>
    </row>
    <row r="11372" spans="1:10" ht="20.100000000000001" customHeight="1" x14ac:dyDescent="0.25">
      <c r="A11372" s="5" t="s">
        <v>1371</v>
      </c>
      <c r="C11372" s="11" t="s">
        <v>9</v>
      </c>
      <c r="D11372" s="11" t="s">
        <v>11</v>
      </c>
      <c r="E11372" s="11" t="s">
        <v>5112</v>
      </c>
      <c r="F11372" s="11" t="s">
        <v>12</v>
      </c>
      <c r="G11372" s="131" t="s">
        <v>7128</v>
      </c>
      <c r="H11372" s="131"/>
      <c r="J11372" s="7">
        <v>16000000</v>
      </c>
    </row>
    <row r="11373" spans="1:10" ht="45" customHeight="1" x14ac:dyDescent="0.25">
      <c r="G11373" s="131" t="s">
        <v>6167</v>
      </c>
      <c r="H11373" s="131"/>
    </row>
    <row r="11374" spans="1:10" ht="20.100000000000001" customHeight="1" x14ac:dyDescent="0.25">
      <c r="A11374" s="6" t="s">
        <v>1249</v>
      </c>
      <c r="B11374" s="6" t="s">
        <v>1373</v>
      </c>
      <c r="J11374" s="8">
        <v>134192800</v>
      </c>
    </row>
    <row r="11375" spans="1:10" ht="20.100000000000001" customHeight="1" x14ac:dyDescent="0.25">
      <c r="A11375" s="5" t="s">
        <v>1376</v>
      </c>
      <c r="C11375" s="11" t="s">
        <v>9</v>
      </c>
      <c r="D11375" s="11" t="s">
        <v>11</v>
      </c>
      <c r="E11375" s="11" t="s">
        <v>5112</v>
      </c>
      <c r="F11375" s="11" t="s">
        <v>12</v>
      </c>
      <c r="G11375" s="131" t="s">
        <v>3480</v>
      </c>
      <c r="H11375" s="131"/>
      <c r="J11375" s="7">
        <v>9679000</v>
      </c>
    </row>
    <row r="11376" spans="1:10" ht="20.100000000000001" customHeight="1" x14ac:dyDescent="0.25">
      <c r="A11376" s="5" t="s">
        <v>1378</v>
      </c>
      <c r="C11376" s="11" t="s">
        <v>9</v>
      </c>
      <c r="D11376" s="11" t="s">
        <v>11</v>
      </c>
      <c r="E11376" s="11" t="s">
        <v>5112</v>
      </c>
      <c r="F11376" s="11" t="s">
        <v>12</v>
      </c>
      <c r="G11376" s="131" t="s">
        <v>106</v>
      </c>
      <c r="H11376" s="131"/>
      <c r="J11376" s="7">
        <v>64239000</v>
      </c>
    </row>
    <row r="11377" spans="1:10" ht="20.100000000000001" customHeight="1" x14ac:dyDescent="0.25">
      <c r="A11377" s="5" t="s">
        <v>1380</v>
      </c>
      <c r="C11377" s="11" t="s">
        <v>9</v>
      </c>
      <c r="D11377" s="11" t="s">
        <v>11</v>
      </c>
      <c r="E11377" s="11" t="s">
        <v>5112</v>
      </c>
      <c r="F11377" s="11" t="s">
        <v>12</v>
      </c>
      <c r="G11377" s="131" t="s">
        <v>1381</v>
      </c>
      <c r="H11377" s="131"/>
      <c r="J11377" s="7">
        <v>30274800</v>
      </c>
    </row>
    <row r="11378" spans="1:10" ht="20.100000000000001" customHeight="1" x14ac:dyDescent="0.25">
      <c r="A11378" s="5" t="s">
        <v>1386</v>
      </c>
      <c r="C11378" s="11" t="s">
        <v>9</v>
      </c>
      <c r="D11378" s="11" t="s">
        <v>11</v>
      </c>
      <c r="E11378" s="11" t="s">
        <v>5112</v>
      </c>
      <c r="F11378" s="11" t="s">
        <v>12</v>
      </c>
      <c r="G11378" s="131" t="s">
        <v>36</v>
      </c>
      <c r="H11378" s="131"/>
      <c r="J11378" s="7">
        <v>28000000</v>
      </c>
    </row>
    <row r="11379" spans="1:10" ht="20.100000000000001" customHeight="1" x14ac:dyDescent="0.25">
      <c r="A11379" s="5" t="s">
        <v>1391</v>
      </c>
      <c r="C11379" s="11" t="s">
        <v>9</v>
      </c>
      <c r="D11379" s="11" t="s">
        <v>11</v>
      </c>
      <c r="E11379" s="11" t="s">
        <v>5112</v>
      </c>
      <c r="F11379" s="11" t="s">
        <v>12</v>
      </c>
      <c r="G11379" s="131" t="s">
        <v>7129</v>
      </c>
      <c r="H11379" s="131"/>
      <c r="J11379" s="7">
        <v>2000000</v>
      </c>
    </row>
    <row r="11380" spans="1:10" ht="20.100000000000001" customHeight="1" x14ac:dyDescent="0.25">
      <c r="A11380" s="6" t="s">
        <v>1393</v>
      </c>
      <c r="B11380" s="6" t="s">
        <v>1394</v>
      </c>
      <c r="J11380" s="8">
        <v>2026773678</v>
      </c>
    </row>
    <row r="11381" spans="1:10" ht="20.100000000000001" customHeight="1" x14ac:dyDescent="0.25">
      <c r="A11381" s="5" t="s">
        <v>1402</v>
      </c>
      <c r="C11381" s="11" t="s">
        <v>9</v>
      </c>
      <c r="D11381" s="11" t="s">
        <v>11</v>
      </c>
      <c r="E11381" s="11" t="s">
        <v>5112</v>
      </c>
      <c r="F11381" s="11" t="s">
        <v>12</v>
      </c>
      <c r="G11381" s="131" t="s">
        <v>1403</v>
      </c>
      <c r="H11381" s="131"/>
      <c r="J11381" s="7">
        <v>70000000</v>
      </c>
    </row>
    <row r="11382" spans="1:10" ht="45" customHeight="1" x14ac:dyDescent="0.25">
      <c r="G11382" s="131" t="s">
        <v>6168</v>
      </c>
      <c r="H11382" s="131"/>
    </row>
    <row r="11383" spans="1:10" ht="20.100000000000001" customHeight="1" x14ac:dyDescent="0.25">
      <c r="A11383" s="5" t="s">
        <v>1405</v>
      </c>
      <c r="C11383" s="11" t="s">
        <v>9</v>
      </c>
      <c r="D11383" s="11" t="s">
        <v>11</v>
      </c>
      <c r="E11383" s="11" t="s">
        <v>5112</v>
      </c>
      <c r="F11383" s="11" t="s">
        <v>12</v>
      </c>
      <c r="G11383" s="131" t="s">
        <v>1406</v>
      </c>
      <c r="H11383" s="131"/>
      <c r="J11383" s="7">
        <v>228670000</v>
      </c>
    </row>
    <row r="11384" spans="1:10" ht="45" customHeight="1" x14ac:dyDescent="0.25">
      <c r="G11384" s="131" t="s">
        <v>6169</v>
      </c>
      <c r="H11384" s="131"/>
    </row>
    <row r="11385" spans="1:10" ht="20.100000000000001" customHeight="1" x14ac:dyDescent="0.25">
      <c r="A11385" s="5" t="s">
        <v>1408</v>
      </c>
      <c r="C11385" s="11" t="s">
        <v>9</v>
      </c>
      <c r="D11385" s="11" t="s">
        <v>11</v>
      </c>
      <c r="E11385" s="11" t="s">
        <v>5112</v>
      </c>
      <c r="F11385" s="11" t="s">
        <v>12</v>
      </c>
      <c r="G11385" s="131" t="s">
        <v>1409</v>
      </c>
      <c r="H11385" s="131"/>
      <c r="J11385" s="7">
        <v>30000000</v>
      </c>
    </row>
    <row r="11386" spans="1:10" ht="30" customHeight="1" x14ac:dyDescent="0.25">
      <c r="G11386" s="131" t="s">
        <v>6170</v>
      </c>
      <c r="H11386" s="131"/>
    </row>
    <row r="11387" spans="1:10" ht="20.100000000000001" customHeight="1" x14ac:dyDescent="0.25">
      <c r="A11387" s="5" t="s">
        <v>1411</v>
      </c>
      <c r="C11387" s="11" t="s">
        <v>9</v>
      </c>
      <c r="D11387" s="11" t="s">
        <v>11</v>
      </c>
      <c r="E11387" s="11" t="s">
        <v>5112</v>
      </c>
      <c r="F11387" s="11" t="s">
        <v>12</v>
      </c>
      <c r="G11387" s="131" t="s">
        <v>3478</v>
      </c>
      <c r="H11387" s="131"/>
      <c r="J11387" s="7">
        <v>775787896</v>
      </c>
    </row>
    <row r="11388" spans="1:10" ht="75" customHeight="1" x14ac:dyDescent="0.25">
      <c r="G11388" s="131" t="s">
        <v>4670</v>
      </c>
      <c r="H11388" s="131"/>
    </row>
    <row r="11389" spans="1:10" ht="20.100000000000001" customHeight="1" x14ac:dyDescent="0.25">
      <c r="A11389" s="5" t="s">
        <v>1413</v>
      </c>
      <c r="C11389" s="11" t="s">
        <v>9</v>
      </c>
      <c r="D11389" s="11" t="s">
        <v>11</v>
      </c>
      <c r="E11389" s="11" t="s">
        <v>5112</v>
      </c>
      <c r="F11389" s="11" t="s">
        <v>12</v>
      </c>
      <c r="G11389" s="131" t="s">
        <v>1414</v>
      </c>
      <c r="H11389" s="131"/>
      <c r="J11389" s="7">
        <v>922315782</v>
      </c>
    </row>
    <row r="11390" spans="1:10" ht="75" customHeight="1" x14ac:dyDescent="0.25">
      <c r="G11390" s="131" t="s">
        <v>7314</v>
      </c>
      <c r="H11390" s="131"/>
    </row>
    <row r="11391" spans="1:10" ht="20.100000000000001" customHeight="1" x14ac:dyDescent="0.25">
      <c r="A11391" s="6" t="s">
        <v>1416</v>
      </c>
      <c r="B11391" s="6" t="s">
        <v>1417</v>
      </c>
      <c r="J11391" s="8">
        <v>392289840</v>
      </c>
    </row>
    <row r="11392" spans="1:10" ht="20.100000000000001" customHeight="1" x14ac:dyDescent="0.25">
      <c r="A11392" s="5" t="s">
        <v>1419</v>
      </c>
      <c r="C11392" s="11" t="s">
        <v>9</v>
      </c>
      <c r="D11392" s="11" t="s">
        <v>11</v>
      </c>
      <c r="E11392" s="11" t="s">
        <v>5112</v>
      </c>
      <c r="F11392" s="11" t="s">
        <v>12</v>
      </c>
      <c r="G11392" s="131" t="s">
        <v>1420</v>
      </c>
      <c r="H11392" s="131"/>
      <c r="J11392" s="7">
        <v>41686490</v>
      </c>
    </row>
    <row r="11393" spans="1:10" ht="20.100000000000001" customHeight="1" x14ac:dyDescent="0.25">
      <c r="A11393" s="5" t="s">
        <v>1422</v>
      </c>
      <c r="C11393" s="11" t="s">
        <v>9</v>
      </c>
      <c r="D11393" s="11" t="s">
        <v>11</v>
      </c>
      <c r="E11393" s="11" t="s">
        <v>5112</v>
      </c>
      <c r="F11393" s="11" t="s">
        <v>12</v>
      </c>
      <c r="G11393" s="131" t="s">
        <v>1423</v>
      </c>
      <c r="H11393" s="131"/>
      <c r="J11393" s="7">
        <v>89055350</v>
      </c>
    </row>
    <row r="11394" spans="1:10" ht="20.100000000000001" customHeight="1" x14ac:dyDescent="0.25">
      <c r="A11394" s="5" t="s">
        <v>1424</v>
      </c>
      <c r="C11394" s="11" t="s">
        <v>9</v>
      </c>
      <c r="D11394" s="11" t="s">
        <v>11</v>
      </c>
      <c r="E11394" s="11" t="s">
        <v>5112</v>
      </c>
      <c r="F11394" s="11" t="s">
        <v>12</v>
      </c>
      <c r="G11394" s="131" t="s">
        <v>38</v>
      </c>
      <c r="H11394" s="131"/>
      <c r="J11394" s="7">
        <v>226000000</v>
      </c>
    </row>
    <row r="11395" spans="1:10" ht="20.100000000000001" customHeight="1" x14ac:dyDescent="0.25">
      <c r="A11395" s="5" t="s">
        <v>1426</v>
      </c>
      <c r="C11395" s="11" t="s">
        <v>9</v>
      </c>
      <c r="D11395" s="11" t="s">
        <v>11</v>
      </c>
      <c r="E11395" s="11" t="s">
        <v>5112</v>
      </c>
      <c r="F11395" s="11" t="s">
        <v>12</v>
      </c>
      <c r="G11395" s="131" t="s">
        <v>1427</v>
      </c>
      <c r="H11395" s="131"/>
      <c r="J11395" s="7">
        <v>35548000</v>
      </c>
    </row>
    <row r="11396" spans="1:10" ht="20.100000000000001" customHeight="1" x14ac:dyDescent="0.25">
      <c r="A11396" s="6" t="s">
        <v>1429</v>
      </c>
      <c r="B11396" s="6" t="s">
        <v>1430</v>
      </c>
      <c r="J11396" s="8">
        <v>72000000</v>
      </c>
    </row>
    <row r="11397" spans="1:10" ht="20.100000000000001" customHeight="1" x14ac:dyDescent="0.25">
      <c r="A11397" s="5" t="s">
        <v>1432</v>
      </c>
      <c r="C11397" s="11" t="s">
        <v>9</v>
      </c>
      <c r="D11397" s="11" t="s">
        <v>11</v>
      </c>
      <c r="E11397" s="11" t="s">
        <v>5112</v>
      </c>
      <c r="F11397" s="11" t="s">
        <v>12</v>
      </c>
      <c r="G11397" s="131" t="s">
        <v>7130</v>
      </c>
      <c r="H11397" s="131"/>
      <c r="J11397" s="7">
        <v>72000000</v>
      </c>
    </row>
    <row r="11398" spans="1:10" ht="20.100000000000001" customHeight="1" x14ac:dyDescent="0.25">
      <c r="A11398" s="6" t="s">
        <v>1439</v>
      </c>
      <c r="B11398" s="6" t="s">
        <v>1440</v>
      </c>
      <c r="J11398" s="8">
        <v>19560000</v>
      </c>
    </row>
    <row r="11399" spans="1:10" ht="20.100000000000001" customHeight="1" x14ac:dyDescent="0.25">
      <c r="A11399" s="5" t="s">
        <v>1441</v>
      </c>
      <c r="C11399" s="11" t="s">
        <v>9</v>
      </c>
      <c r="D11399" s="11" t="s">
        <v>11</v>
      </c>
      <c r="E11399" s="11" t="s">
        <v>5112</v>
      </c>
      <c r="F11399" s="11" t="s">
        <v>12</v>
      </c>
      <c r="G11399" s="131" t="s">
        <v>1442</v>
      </c>
      <c r="H11399" s="131"/>
      <c r="J11399" s="7">
        <v>5060000</v>
      </c>
    </row>
    <row r="11400" spans="1:10" ht="45" customHeight="1" x14ac:dyDescent="0.25">
      <c r="G11400" s="131" t="s">
        <v>6172</v>
      </c>
      <c r="H11400" s="131"/>
    </row>
    <row r="11401" spans="1:10" ht="20.100000000000001" customHeight="1" x14ac:dyDescent="0.25">
      <c r="A11401" s="5" t="s">
        <v>1444</v>
      </c>
      <c r="C11401" s="11" t="s">
        <v>9</v>
      </c>
      <c r="D11401" s="11" t="s">
        <v>11</v>
      </c>
      <c r="E11401" s="11" t="s">
        <v>5112</v>
      </c>
      <c r="F11401" s="11" t="s">
        <v>12</v>
      </c>
      <c r="G11401" s="131" t="s">
        <v>3481</v>
      </c>
      <c r="H11401" s="131"/>
      <c r="J11401" s="7">
        <v>12000000</v>
      </c>
    </row>
    <row r="11402" spans="1:10" ht="75" customHeight="1" x14ac:dyDescent="0.25">
      <c r="G11402" s="131" t="s">
        <v>6173</v>
      </c>
      <c r="H11402" s="131"/>
    </row>
    <row r="11403" spans="1:10" ht="20.100000000000001" customHeight="1" x14ac:dyDescent="0.25">
      <c r="A11403" s="5" t="s">
        <v>1446</v>
      </c>
      <c r="C11403" s="11" t="s">
        <v>9</v>
      </c>
      <c r="D11403" s="11" t="s">
        <v>11</v>
      </c>
      <c r="E11403" s="11" t="s">
        <v>5112</v>
      </c>
      <c r="F11403" s="11" t="s">
        <v>12</v>
      </c>
      <c r="G11403" s="131" t="s">
        <v>1447</v>
      </c>
      <c r="H11403" s="131"/>
      <c r="J11403" s="7">
        <v>2500000</v>
      </c>
    </row>
    <row r="11404" spans="1:10" ht="20.100000000000001" customHeight="1" x14ac:dyDescent="0.25">
      <c r="A11404" s="6" t="s">
        <v>1449</v>
      </c>
      <c r="B11404" s="6" t="s">
        <v>1450</v>
      </c>
      <c r="J11404" s="8">
        <v>244411000</v>
      </c>
    </row>
    <row r="11405" spans="1:10" ht="20.100000000000001" customHeight="1" x14ac:dyDescent="0.25">
      <c r="A11405" s="5" t="s">
        <v>1453</v>
      </c>
      <c r="C11405" s="11" t="s">
        <v>9</v>
      </c>
      <c r="D11405" s="11" t="s">
        <v>11</v>
      </c>
      <c r="E11405" s="11" t="s">
        <v>5112</v>
      </c>
      <c r="F11405" s="11" t="s">
        <v>12</v>
      </c>
      <c r="G11405" s="131" t="s">
        <v>39</v>
      </c>
      <c r="H11405" s="131"/>
      <c r="J11405" s="7">
        <v>130000000</v>
      </c>
    </row>
    <row r="11406" spans="1:10" ht="20.100000000000001" customHeight="1" x14ac:dyDescent="0.25">
      <c r="A11406" s="5" t="s">
        <v>1458</v>
      </c>
      <c r="C11406" s="11" t="s">
        <v>9</v>
      </c>
      <c r="D11406" s="11" t="s">
        <v>11</v>
      </c>
      <c r="E11406" s="11" t="s">
        <v>5112</v>
      </c>
      <c r="F11406" s="11" t="s">
        <v>12</v>
      </c>
      <c r="G11406" s="131" t="s">
        <v>40</v>
      </c>
      <c r="H11406" s="131"/>
      <c r="J11406" s="7">
        <v>25000000</v>
      </c>
    </row>
    <row r="11407" spans="1:10" ht="20.100000000000001" customHeight="1" x14ac:dyDescent="0.25">
      <c r="A11407" s="5" t="s">
        <v>1463</v>
      </c>
      <c r="C11407" s="11" t="s">
        <v>9</v>
      </c>
      <c r="D11407" s="11" t="s">
        <v>11</v>
      </c>
      <c r="E11407" s="11" t="s">
        <v>5112</v>
      </c>
      <c r="F11407" s="11" t="s">
        <v>12</v>
      </c>
      <c r="G11407" s="131" t="s">
        <v>1464</v>
      </c>
      <c r="H11407" s="131"/>
      <c r="J11407" s="7">
        <v>19000000</v>
      </c>
    </row>
    <row r="11408" spans="1:10" ht="20.100000000000001" customHeight="1" x14ac:dyDescent="0.25">
      <c r="A11408" s="5" t="s">
        <v>1466</v>
      </c>
      <c r="C11408" s="11" t="s">
        <v>9</v>
      </c>
      <c r="D11408" s="11" t="s">
        <v>11</v>
      </c>
      <c r="E11408" s="11" t="s">
        <v>5112</v>
      </c>
      <c r="F11408" s="11" t="s">
        <v>12</v>
      </c>
      <c r="G11408" s="131" t="s">
        <v>1467</v>
      </c>
      <c r="H11408" s="131"/>
      <c r="J11408" s="7">
        <v>10380000</v>
      </c>
    </row>
    <row r="11409" spans="1:10" ht="30" customHeight="1" x14ac:dyDescent="0.25">
      <c r="A11409" s="5" t="s">
        <v>1469</v>
      </c>
      <c r="C11409" s="11" t="s">
        <v>9</v>
      </c>
      <c r="D11409" s="11" t="s">
        <v>11</v>
      </c>
      <c r="E11409" s="11" t="s">
        <v>5112</v>
      </c>
      <c r="F11409" s="11" t="s">
        <v>12</v>
      </c>
      <c r="G11409" s="131" t="s">
        <v>7132</v>
      </c>
      <c r="H11409" s="131"/>
      <c r="J11409" s="7">
        <v>5223000</v>
      </c>
    </row>
    <row r="11410" spans="1:10" ht="30" customHeight="1" x14ac:dyDescent="0.25">
      <c r="A11410" s="5" t="s">
        <v>1471</v>
      </c>
      <c r="C11410" s="11" t="s">
        <v>9</v>
      </c>
      <c r="D11410" s="11" t="s">
        <v>11</v>
      </c>
      <c r="E11410" s="11" t="s">
        <v>5112</v>
      </c>
      <c r="F11410" s="11" t="s">
        <v>12</v>
      </c>
      <c r="G11410" s="131" t="s">
        <v>7133</v>
      </c>
      <c r="H11410" s="131"/>
      <c r="J11410" s="7">
        <v>54308000</v>
      </c>
    </row>
    <row r="11411" spans="1:10" ht="20.100000000000001" customHeight="1" x14ac:dyDescent="0.25">
      <c r="A11411" s="5" t="s">
        <v>1473</v>
      </c>
      <c r="C11411" s="11" t="s">
        <v>9</v>
      </c>
      <c r="D11411" s="11" t="s">
        <v>11</v>
      </c>
      <c r="E11411" s="11" t="s">
        <v>5112</v>
      </c>
      <c r="F11411" s="11" t="s">
        <v>12</v>
      </c>
      <c r="G11411" s="131" t="s">
        <v>1474</v>
      </c>
      <c r="H11411" s="131"/>
      <c r="J11411" s="7">
        <v>500000</v>
      </c>
    </row>
    <row r="11412" spans="1:10" ht="20.100000000000001" customHeight="1" x14ac:dyDescent="0.25">
      <c r="A11412" s="6" t="s">
        <v>1476</v>
      </c>
      <c r="B11412" s="6" t="s">
        <v>1477</v>
      </c>
      <c r="J11412" s="8">
        <v>1500000</v>
      </c>
    </row>
    <row r="11413" spans="1:10" ht="20.100000000000001" customHeight="1" x14ac:dyDescent="0.25">
      <c r="A11413" s="5" t="s">
        <v>1482</v>
      </c>
      <c r="C11413" s="11" t="s">
        <v>9</v>
      </c>
      <c r="D11413" s="11" t="s">
        <v>41</v>
      </c>
      <c r="E11413" s="11" t="s">
        <v>5112</v>
      </c>
      <c r="F11413" s="11" t="s">
        <v>12</v>
      </c>
      <c r="G11413" s="131" t="s">
        <v>7134</v>
      </c>
      <c r="H11413" s="131"/>
      <c r="J11413" s="7">
        <v>1000000</v>
      </c>
    </row>
    <row r="11414" spans="1:10" ht="20.100000000000001" customHeight="1" x14ac:dyDescent="0.25">
      <c r="A11414" s="5" t="s">
        <v>1488</v>
      </c>
      <c r="C11414" s="11" t="s">
        <v>9</v>
      </c>
      <c r="D11414" s="11" t="s">
        <v>41</v>
      </c>
      <c r="E11414" s="11" t="s">
        <v>5112</v>
      </c>
      <c r="F11414" s="11" t="s">
        <v>12</v>
      </c>
      <c r="G11414" s="131" t="s">
        <v>42</v>
      </c>
      <c r="H11414" s="131"/>
      <c r="J11414" s="7">
        <v>500000</v>
      </c>
    </row>
    <row r="11415" spans="1:10" ht="45" customHeight="1" x14ac:dyDescent="0.25">
      <c r="G11415" s="131" t="s">
        <v>6174</v>
      </c>
      <c r="H11415" s="131"/>
    </row>
    <row r="11416" spans="1:10" ht="20.100000000000001" customHeight="1" x14ac:dyDescent="0.25">
      <c r="A11416" s="6" t="s">
        <v>1490</v>
      </c>
      <c r="B11416" s="6" t="s">
        <v>1491</v>
      </c>
      <c r="J11416" s="8">
        <v>900000</v>
      </c>
    </row>
    <row r="11417" spans="1:10" ht="20.100000000000001" customHeight="1" x14ac:dyDescent="0.25">
      <c r="A11417" s="5" t="s">
        <v>1503</v>
      </c>
      <c r="C11417" s="11" t="s">
        <v>9</v>
      </c>
      <c r="D11417" s="11" t="s">
        <v>11</v>
      </c>
      <c r="E11417" s="11" t="s">
        <v>5112</v>
      </c>
      <c r="F11417" s="11" t="s">
        <v>12</v>
      </c>
      <c r="G11417" s="131" t="s">
        <v>44</v>
      </c>
      <c r="H11417" s="131"/>
      <c r="J11417" s="7">
        <v>600000</v>
      </c>
    </row>
    <row r="11418" spans="1:10" ht="20.100000000000001" customHeight="1" x14ac:dyDescent="0.25">
      <c r="A11418" s="5" t="s">
        <v>1506</v>
      </c>
      <c r="C11418" s="11" t="s">
        <v>9</v>
      </c>
      <c r="D11418" s="11" t="s">
        <v>11</v>
      </c>
      <c r="E11418" s="11" t="s">
        <v>5112</v>
      </c>
      <c r="F11418" s="11" t="s">
        <v>12</v>
      </c>
      <c r="G11418" s="131" t="s">
        <v>403</v>
      </c>
      <c r="H11418" s="131"/>
      <c r="J11418" s="7">
        <v>300000</v>
      </c>
    </row>
    <row r="11419" spans="1:10" ht="30" customHeight="1" x14ac:dyDescent="0.25">
      <c r="G11419" s="131" t="s">
        <v>6175</v>
      </c>
      <c r="H11419" s="131"/>
    </row>
    <row r="11420" spans="1:10" ht="20.100000000000001" customHeight="1" x14ac:dyDescent="0.25">
      <c r="A11420" s="6" t="s">
        <v>1508</v>
      </c>
      <c r="B11420" s="6" t="s">
        <v>1509</v>
      </c>
      <c r="J11420" s="10">
        <v>115320000</v>
      </c>
    </row>
    <row r="11421" spans="1:10" ht="20.100000000000001" customHeight="1" x14ac:dyDescent="0.25">
      <c r="A11421" s="6" t="s">
        <v>1256</v>
      </c>
      <c r="B11421" s="6" t="s">
        <v>1511</v>
      </c>
      <c r="J11421" s="9">
        <v>54020000</v>
      </c>
    </row>
    <row r="11422" spans="1:10" ht="20.100000000000001" customHeight="1" x14ac:dyDescent="0.25">
      <c r="A11422" s="5" t="s">
        <v>1513</v>
      </c>
      <c r="C11422" s="11" t="s">
        <v>9</v>
      </c>
      <c r="D11422" s="11" t="s">
        <v>11</v>
      </c>
      <c r="E11422" s="11" t="s">
        <v>5112</v>
      </c>
      <c r="F11422" s="11" t="s">
        <v>12</v>
      </c>
      <c r="G11422" s="131" t="s">
        <v>45</v>
      </c>
      <c r="H11422" s="131"/>
      <c r="J11422" s="7">
        <v>27000000</v>
      </c>
    </row>
    <row r="11423" spans="1:10" ht="20.100000000000001" customHeight="1" x14ac:dyDescent="0.25">
      <c r="A11423" s="5" t="s">
        <v>1514</v>
      </c>
      <c r="C11423" s="11" t="s">
        <v>9</v>
      </c>
      <c r="D11423" s="11" t="s">
        <v>11</v>
      </c>
      <c r="E11423" s="11" t="s">
        <v>5112</v>
      </c>
      <c r="F11423" s="11" t="s">
        <v>12</v>
      </c>
      <c r="G11423" s="131" t="s">
        <v>1515</v>
      </c>
      <c r="H11423" s="131"/>
      <c r="J11423" s="7">
        <v>2000000</v>
      </c>
    </row>
    <row r="11424" spans="1:10" ht="20.100000000000001" customHeight="1" x14ac:dyDescent="0.25">
      <c r="A11424" s="5" t="s">
        <v>1518</v>
      </c>
      <c r="C11424" s="11" t="s">
        <v>9</v>
      </c>
      <c r="D11424" s="11" t="s">
        <v>11</v>
      </c>
      <c r="E11424" s="11" t="s">
        <v>5112</v>
      </c>
      <c r="F11424" s="11" t="s">
        <v>12</v>
      </c>
      <c r="G11424" s="131" t="s">
        <v>7135</v>
      </c>
      <c r="H11424" s="131"/>
      <c r="J11424" s="7">
        <v>24520000</v>
      </c>
    </row>
    <row r="11425" spans="1:10" ht="20.100000000000001" customHeight="1" x14ac:dyDescent="0.25">
      <c r="A11425" s="5" t="s">
        <v>1520</v>
      </c>
      <c r="C11425" s="11" t="s">
        <v>9</v>
      </c>
      <c r="D11425" s="11" t="s">
        <v>11</v>
      </c>
      <c r="E11425" s="11" t="s">
        <v>5112</v>
      </c>
      <c r="F11425" s="11" t="s">
        <v>12</v>
      </c>
      <c r="G11425" s="131" t="s">
        <v>1521</v>
      </c>
      <c r="H11425" s="131"/>
      <c r="J11425" s="7">
        <v>500000</v>
      </c>
    </row>
    <row r="11426" spans="1:10" ht="20.100000000000001" customHeight="1" x14ac:dyDescent="0.25">
      <c r="A11426" s="6" t="s">
        <v>1278</v>
      </c>
      <c r="B11426" s="6" t="s">
        <v>1524</v>
      </c>
      <c r="J11426" s="8">
        <v>1700000</v>
      </c>
    </row>
    <row r="11427" spans="1:10" ht="20.100000000000001" customHeight="1" x14ac:dyDescent="0.25">
      <c r="A11427" s="5" t="s">
        <v>1529</v>
      </c>
      <c r="C11427" s="11" t="s">
        <v>9</v>
      </c>
      <c r="D11427" s="11" t="s">
        <v>11</v>
      </c>
      <c r="E11427" s="11" t="s">
        <v>5112</v>
      </c>
      <c r="F11427" s="11" t="s">
        <v>12</v>
      </c>
      <c r="G11427" s="131" t="s">
        <v>46</v>
      </c>
      <c r="H11427" s="131"/>
      <c r="J11427" s="7">
        <v>800000</v>
      </c>
    </row>
    <row r="11428" spans="1:10" ht="20.100000000000001" customHeight="1" x14ac:dyDescent="0.25">
      <c r="A11428" s="5" t="s">
        <v>1531</v>
      </c>
      <c r="C11428" s="11" t="s">
        <v>9</v>
      </c>
      <c r="D11428" s="11" t="s">
        <v>11</v>
      </c>
      <c r="E11428" s="11" t="s">
        <v>5112</v>
      </c>
      <c r="F11428" s="11" t="s">
        <v>12</v>
      </c>
      <c r="G11428" s="131" t="s">
        <v>47</v>
      </c>
      <c r="H11428" s="131"/>
      <c r="J11428" s="7">
        <v>900000</v>
      </c>
    </row>
    <row r="11429" spans="1:10" ht="20.100000000000001" customHeight="1" x14ac:dyDescent="0.25">
      <c r="A11429" s="6" t="s">
        <v>1292</v>
      </c>
      <c r="B11429" s="6" t="s">
        <v>1535</v>
      </c>
      <c r="J11429" s="8">
        <v>23350000</v>
      </c>
    </row>
    <row r="11430" spans="1:10" ht="20.100000000000001" customHeight="1" x14ac:dyDescent="0.25">
      <c r="A11430" s="5" t="s">
        <v>1536</v>
      </c>
      <c r="C11430" s="11" t="s">
        <v>9</v>
      </c>
      <c r="D11430" s="11" t="s">
        <v>11</v>
      </c>
      <c r="E11430" s="11" t="s">
        <v>5112</v>
      </c>
      <c r="F11430" s="11" t="s">
        <v>12</v>
      </c>
      <c r="G11430" s="131" t="s">
        <v>1537</v>
      </c>
      <c r="H11430" s="131"/>
      <c r="J11430" s="7">
        <v>6150000</v>
      </c>
    </row>
    <row r="11431" spans="1:10" ht="20.100000000000001" customHeight="1" x14ac:dyDescent="0.25">
      <c r="A11431" s="5" t="s">
        <v>1539</v>
      </c>
      <c r="C11431" s="11" t="s">
        <v>9</v>
      </c>
      <c r="D11431" s="11" t="s">
        <v>11</v>
      </c>
      <c r="E11431" s="11" t="s">
        <v>5112</v>
      </c>
      <c r="F11431" s="11" t="s">
        <v>12</v>
      </c>
      <c r="G11431" s="131" t="s">
        <v>1540</v>
      </c>
      <c r="H11431" s="131"/>
      <c r="J11431" s="7">
        <v>200000</v>
      </c>
    </row>
    <row r="11432" spans="1:10" ht="20.100000000000001" customHeight="1" x14ac:dyDescent="0.25">
      <c r="A11432" s="5" t="s">
        <v>1542</v>
      </c>
      <c r="C11432" s="11" t="s">
        <v>9</v>
      </c>
      <c r="D11432" s="11" t="s">
        <v>11</v>
      </c>
      <c r="E11432" s="11" t="s">
        <v>5112</v>
      </c>
      <c r="F11432" s="11" t="s">
        <v>12</v>
      </c>
      <c r="G11432" s="131" t="s">
        <v>48</v>
      </c>
      <c r="H11432" s="131"/>
      <c r="J11432" s="7">
        <v>5000000</v>
      </c>
    </row>
    <row r="11433" spans="1:10" ht="30" customHeight="1" x14ac:dyDescent="0.25">
      <c r="A11433" s="5" t="s">
        <v>1544</v>
      </c>
      <c r="C11433" s="11" t="s">
        <v>9</v>
      </c>
      <c r="D11433" s="11" t="s">
        <v>11</v>
      </c>
      <c r="E11433" s="11" t="s">
        <v>5112</v>
      </c>
      <c r="F11433" s="11" t="s">
        <v>12</v>
      </c>
      <c r="G11433" s="131" t="s">
        <v>1545</v>
      </c>
      <c r="H11433" s="131"/>
      <c r="J11433" s="7">
        <v>9500000</v>
      </c>
    </row>
    <row r="11434" spans="1:10" ht="20.100000000000001" customHeight="1" x14ac:dyDescent="0.25">
      <c r="A11434" s="5" t="s">
        <v>1549</v>
      </c>
      <c r="C11434" s="11" t="s">
        <v>9</v>
      </c>
      <c r="D11434" s="11" t="s">
        <v>11</v>
      </c>
      <c r="E11434" s="11" t="s">
        <v>5112</v>
      </c>
      <c r="F11434" s="11" t="s">
        <v>12</v>
      </c>
      <c r="G11434" s="131" t="s">
        <v>1550</v>
      </c>
      <c r="H11434" s="131"/>
      <c r="J11434" s="7">
        <v>1000000</v>
      </c>
    </row>
    <row r="11435" spans="1:10" ht="30" customHeight="1" x14ac:dyDescent="0.25">
      <c r="A11435" s="5" t="s">
        <v>1551</v>
      </c>
      <c r="C11435" s="11" t="s">
        <v>9</v>
      </c>
      <c r="D11435" s="11" t="s">
        <v>11</v>
      </c>
      <c r="E11435" s="11" t="s">
        <v>5112</v>
      </c>
      <c r="F11435" s="11" t="s">
        <v>12</v>
      </c>
      <c r="G11435" s="131" t="s">
        <v>7136</v>
      </c>
      <c r="H11435" s="131"/>
      <c r="J11435" s="7">
        <v>1500000</v>
      </c>
    </row>
    <row r="11436" spans="1:10" ht="20.100000000000001" customHeight="1" x14ac:dyDescent="0.25">
      <c r="A11436" s="6" t="s">
        <v>1318</v>
      </c>
      <c r="B11436" s="6" t="s">
        <v>1553</v>
      </c>
      <c r="J11436" s="8">
        <v>3550000</v>
      </c>
    </row>
    <row r="11437" spans="1:10" ht="20.100000000000001" customHeight="1" x14ac:dyDescent="0.25">
      <c r="A11437" s="5" t="s">
        <v>1555</v>
      </c>
      <c r="C11437" s="11" t="s">
        <v>9</v>
      </c>
      <c r="D11437" s="11" t="s">
        <v>11</v>
      </c>
      <c r="E11437" s="11" t="s">
        <v>5112</v>
      </c>
      <c r="F11437" s="11" t="s">
        <v>12</v>
      </c>
      <c r="G11437" s="131" t="s">
        <v>50</v>
      </c>
      <c r="H11437" s="131"/>
      <c r="J11437" s="7">
        <v>1000000</v>
      </c>
    </row>
    <row r="11438" spans="1:10" ht="20.100000000000001" customHeight="1" x14ac:dyDescent="0.25">
      <c r="A11438" s="5" t="s">
        <v>1557</v>
      </c>
      <c r="C11438" s="11" t="s">
        <v>9</v>
      </c>
      <c r="D11438" s="11" t="s">
        <v>11</v>
      </c>
      <c r="E11438" s="11" t="s">
        <v>5112</v>
      </c>
      <c r="F11438" s="11" t="s">
        <v>12</v>
      </c>
      <c r="G11438" s="131" t="s">
        <v>51</v>
      </c>
      <c r="H11438" s="131"/>
      <c r="J11438" s="7">
        <v>2550000</v>
      </c>
    </row>
    <row r="11439" spans="1:10" ht="20.100000000000001" customHeight="1" x14ac:dyDescent="0.25">
      <c r="A11439" s="6" t="s">
        <v>1572</v>
      </c>
      <c r="B11439" s="6" t="s">
        <v>1573</v>
      </c>
      <c r="J11439" s="8">
        <v>32700000</v>
      </c>
    </row>
    <row r="11440" spans="1:10" ht="20.100000000000001" customHeight="1" x14ac:dyDescent="0.25">
      <c r="A11440" s="5" t="s">
        <v>1574</v>
      </c>
      <c r="C11440" s="11" t="s">
        <v>9</v>
      </c>
      <c r="D11440" s="11" t="s">
        <v>11</v>
      </c>
      <c r="E11440" s="11" t="s">
        <v>5112</v>
      </c>
      <c r="F11440" s="11" t="s">
        <v>12</v>
      </c>
      <c r="G11440" s="131" t="s">
        <v>1575</v>
      </c>
      <c r="H11440" s="131"/>
      <c r="J11440" s="7">
        <v>3300000</v>
      </c>
    </row>
    <row r="11441" spans="1:10" ht="30" customHeight="1" x14ac:dyDescent="0.25">
      <c r="A11441" s="5" t="s">
        <v>1577</v>
      </c>
      <c r="C11441" s="11" t="s">
        <v>9</v>
      </c>
      <c r="D11441" s="11" t="s">
        <v>11</v>
      </c>
      <c r="E11441" s="11" t="s">
        <v>5112</v>
      </c>
      <c r="F11441" s="11" t="s">
        <v>12</v>
      </c>
      <c r="G11441" s="131" t="s">
        <v>1578</v>
      </c>
      <c r="H11441" s="131"/>
      <c r="J11441" s="7">
        <v>3000000</v>
      </c>
    </row>
    <row r="11442" spans="1:10" ht="20.100000000000001" customHeight="1" x14ac:dyDescent="0.25">
      <c r="A11442" s="5" t="s">
        <v>1580</v>
      </c>
      <c r="C11442" s="11" t="s">
        <v>9</v>
      </c>
      <c r="D11442" s="11" t="s">
        <v>11</v>
      </c>
      <c r="E11442" s="11" t="s">
        <v>5112</v>
      </c>
      <c r="F11442" s="11" t="s">
        <v>12</v>
      </c>
      <c r="G11442" s="131" t="s">
        <v>1581</v>
      </c>
      <c r="H11442" s="131"/>
      <c r="J11442" s="7">
        <v>17200000</v>
      </c>
    </row>
    <row r="11443" spans="1:10" ht="20.100000000000001" customHeight="1" x14ac:dyDescent="0.25">
      <c r="A11443" s="5" t="s">
        <v>1582</v>
      </c>
      <c r="C11443" s="11" t="s">
        <v>9</v>
      </c>
      <c r="D11443" s="11" t="s">
        <v>11</v>
      </c>
      <c r="E11443" s="11" t="s">
        <v>5112</v>
      </c>
      <c r="F11443" s="11" t="s">
        <v>12</v>
      </c>
      <c r="G11443" s="131" t="s">
        <v>52</v>
      </c>
      <c r="H11443" s="131"/>
      <c r="J11443" s="7">
        <v>3700000</v>
      </c>
    </row>
    <row r="11444" spans="1:10" ht="20.100000000000001" customHeight="1" x14ac:dyDescent="0.25">
      <c r="A11444" s="5" t="s">
        <v>1584</v>
      </c>
      <c r="C11444" s="11" t="s">
        <v>9</v>
      </c>
      <c r="D11444" s="11" t="s">
        <v>11</v>
      </c>
      <c r="E11444" s="11" t="s">
        <v>5112</v>
      </c>
      <c r="F11444" s="11" t="s">
        <v>12</v>
      </c>
      <c r="G11444" s="131" t="s">
        <v>1585</v>
      </c>
      <c r="H11444" s="131"/>
      <c r="J11444" s="7">
        <v>2200000</v>
      </c>
    </row>
    <row r="11445" spans="1:10" ht="20.100000000000001" customHeight="1" x14ac:dyDescent="0.25">
      <c r="A11445" s="5" t="s">
        <v>1587</v>
      </c>
      <c r="C11445" s="11" t="s">
        <v>9</v>
      </c>
      <c r="D11445" s="11" t="s">
        <v>11</v>
      </c>
      <c r="E11445" s="11" t="s">
        <v>5112</v>
      </c>
      <c r="F11445" s="11" t="s">
        <v>12</v>
      </c>
      <c r="G11445" s="131" t="s">
        <v>1588</v>
      </c>
      <c r="H11445" s="131"/>
      <c r="J11445" s="7">
        <v>1200000</v>
      </c>
    </row>
    <row r="11446" spans="1:10" ht="20.100000000000001" customHeight="1" x14ac:dyDescent="0.25">
      <c r="A11446" s="5" t="s">
        <v>1590</v>
      </c>
      <c r="C11446" s="11" t="s">
        <v>9</v>
      </c>
      <c r="D11446" s="11" t="s">
        <v>11</v>
      </c>
      <c r="E11446" s="11" t="s">
        <v>5112</v>
      </c>
      <c r="F11446" s="11" t="s">
        <v>12</v>
      </c>
      <c r="G11446" s="131" t="s">
        <v>1591</v>
      </c>
      <c r="H11446" s="131"/>
      <c r="J11446" s="7">
        <v>1500000</v>
      </c>
    </row>
    <row r="11447" spans="1:10" ht="20.100000000000001" customHeight="1" x14ac:dyDescent="0.25">
      <c r="A11447" s="5" t="s">
        <v>1593</v>
      </c>
      <c r="C11447" s="11" t="s">
        <v>9</v>
      </c>
      <c r="D11447" s="11" t="s">
        <v>11</v>
      </c>
      <c r="E11447" s="11" t="s">
        <v>5112</v>
      </c>
      <c r="F11447" s="11" t="s">
        <v>12</v>
      </c>
      <c r="G11447" s="131" t="s">
        <v>1594</v>
      </c>
      <c r="H11447" s="131"/>
      <c r="J11447" s="7">
        <v>600000</v>
      </c>
    </row>
    <row r="11448" spans="1:10" ht="20.100000000000001" customHeight="1" x14ac:dyDescent="0.25">
      <c r="A11448" s="6" t="s">
        <v>1714</v>
      </c>
      <c r="B11448" s="6" t="s">
        <v>1715</v>
      </c>
      <c r="J11448" s="10">
        <v>134950000</v>
      </c>
    </row>
    <row r="11449" spans="1:10" ht="20.100000000000001" customHeight="1" x14ac:dyDescent="0.25">
      <c r="A11449" s="6" t="s">
        <v>1716</v>
      </c>
      <c r="B11449" s="6" t="s">
        <v>1717</v>
      </c>
      <c r="J11449" s="9">
        <v>116950000</v>
      </c>
    </row>
    <row r="11450" spans="1:10" ht="20.100000000000001" customHeight="1" x14ac:dyDescent="0.25">
      <c r="A11450" s="5" t="s">
        <v>1718</v>
      </c>
      <c r="C11450" s="11" t="s">
        <v>16</v>
      </c>
      <c r="D11450" s="11" t="s">
        <v>53</v>
      </c>
      <c r="E11450" s="11" t="s">
        <v>5112</v>
      </c>
      <c r="F11450" s="11" t="s">
        <v>12</v>
      </c>
      <c r="G11450" s="131" t="s">
        <v>1719</v>
      </c>
      <c r="H11450" s="131"/>
      <c r="J11450" s="7">
        <v>2000000</v>
      </c>
    </row>
    <row r="11451" spans="1:10" ht="20.100000000000001" customHeight="1" x14ac:dyDescent="0.25">
      <c r="A11451" s="5" t="s">
        <v>1721</v>
      </c>
      <c r="C11451" s="11" t="s">
        <v>16</v>
      </c>
      <c r="D11451" s="11" t="s">
        <v>53</v>
      </c>
      <c r="E11451" s="11" t="s">
        <v>5112</v>
      </c>
      <c r="F11451" s="11" t="s">
        <v>12</v>
      </c>
      <c r="G11451" s="131" t="s">
        <v>1722</v>
      </c>
      <c r="H11451" s="131"/>
      <c r="J11451" s="7">
        <v>5850000</v>
      </c>
    </row>
    <row r="11452" spans="1:10" ht="20.100000000000001" customHeight="1" x14ac:dyDescent="0.25">
      <c r="A11452" s="5" t="s">
        <v>1723</v>
      </c>
      <c r="C11452" s="11" t="s">
        <v>16</v>
      </c>
      <c r="D11452" s="11" t="s">
        <v>53</v>
      </c>
      <c r="E11452" s="11" t="s">
        <v>5112</v>
      </c>
      <c r="F11452" s="11" t="s">
        <v>12</v>
      </c>
      <c r="G11452" s="131" t="s">
        <v>55</v>
      </c>
      <c r="H11452" s="131"/>
      <c r="J11452" s="7">
        <v>21000000</v>
      </c>
    </row>
    <row r="11453" spans="1:10" ht="20.100000000000001" customHeight="1" x14ac:dyDescent="0.25">
      <c r="A11453" s="5" t="s">
        <v>1724</v>
      </c>
      <c r="C11453" s="11" t="s">
        <v>16</v>
      </c>
      <c r="D11453" s="11" t="s">
        <v>53</v>
      </c>
      <c r="E11453" s="11" t="s">
        <v>5112</v>
      </c>
      <c r="F11453" s="11" t="s">
        <v>12</v>
      </c>
      <c r="G11453" s="131" t="s">
        <v>7146</v>
      </c>
      <c r="H11453" s="131"/>
      <c r="J11453" s="7">
        <v>87100000</v>
      </c>
    </row>
    <row r="11454" spans="1:10" ht="20.100000000000001" customHeight="1" x14ac:dyDescent="0.25">
      <c r="A11454" s="5" t="s">
        <v>1729</v>
      </c>
      <c r="C11454" s="11" t="s">
        <v>16</v>
      </c>
      <c r="D11454" s="11" t="s">
        <v>53</v>
      </c>
      <c r="E11454" s="11" t="s">
        <v>5112</v>
      </c>
      <c r="F11454" s="11" t="s">
        <v>12</v>
      </c>
      <c r="G11454" s="131" t="s">
        <v>7147</v>
      </c>
      <c r="H11454" s="131"/>
      <c r="J11454" s="7">
        <v>1000000</v>
      </c>
    </row>
    <row r="11455" spans="1:10" ht="20.100000000000001" customHeight="1" x14ac:dyDescent="0.25">
      <c r="A11455" s="6" t="s">
        <v>1751</v>
      </c>
      <c r="B11455" s="6" t="s">
        <v>1752</v>
      </c>
      <c r="J11455" s="8">
        <v>18000000</v>
      </c>
    </row>
    <row r="11456" spans="1:10" ht="20.100000000000001" customHeight="1" x14ac:dyDescent="0.25">
      <c r="A11456" s="5" t="s">
        <v>1757</v>
      </c>
      <c r="C11456" s="11" t="s">
        <v>16</v>
      </c>
      <c r="D11456" s="11" t="s">
        <v>56</v>
      </c>
      <c r="E11456" s="11" t="s">
        <v>5112</v>
      </c>
      <c r="F11456" s="11" t="s">
        <v>12</v>
      </c>
      <c r="G11456" s="131" t="s">
        <v>57</v>
      </c>
      <c r="H11456" s="131"/>
      <c r="J11456" s="7">
        <v>6000000</v>
      </c>
    </row>
    <row r="11457" spans="1:10" ht="20.100000000000001" customHeight="1" x14ac:dyDescent="0.25">
      <c r="A11457" s="5" t="s">
        <v>1758</v>
      </c>
      <c r="C11457" s="11" t="s">
        <v>16</v>
      </c>
      <c r="D11457" s="11" t="s">
        <v>4830</v>
      </c>
      <c r="E11457" s="11" t="s">
        <v>5112</v>
      </c>
      <c r="F11457" s="11" t="s">
        <v>12</v>
      </c>
      <c r="G11457" s="131" t="s">
        <v>1001</v>
      </c>
      <c r="H11457" s="131"/>
      <c r="J11457" s="7">
        <v>12000000</v>
      </c>
    </row>
    <row r="11458" spans="1:10" ht="20.100000000000001" customHeight="1" x14ac:dyDescent="0.25">
      <c r="A11458" s="6" t="s">
        <v>1759</v>
      </c>
      <c r="B11458" s="6" t="s">
        <v>1760</v>
      </c>
      <c r="J11458" s="10">
        <v>6247739586</v>
      </c>
    </row>
    <row r="11459" spans="1:10" ht="20.100000000000001" customHeight="1" x14ac:dyDescent="0.25">
      <c r="A11459" s="6" t="s">
        <v>1761</v>
      </c>
      <c r="B11459" s="6" t="s">
        <v>1762</v>
      </c>
      <c r="J11459" s="12">
        <v>4018774666</v>
      </c>
    </row>
    <row r="11460" spans="1:10" ht="20.100000000000001" customHeight="1" x14ac:dyDescent="0.25">
      <c r="A11460" s="6" t="s">
        <v>1765</v>
      </c>
      <c r="B11460" s="6" t="s">
        <v>1766</v>
      </c>
      <c r="J11460" s="9">
        <v>2553503453</v>
      </c>
    </row>
    <row r="11461" spans="1:10" ht="20.100000000000001" customHeight="1" x14ac:dyDescent="0.25">
      <c r="A11461" s="5" t="s">
        <v>1765</v>
      </c>
      <c r="C11461" s="11" t="s">
        <v>9</v>
      </c>
      <c r="D11461" s="11" t="s">
        <v>41</v>
      </c>
      <c r="E11461" s="11" t="s">
        <v>5112</v>
      </c>
      <c r="F11461" s="11" t="s">
        <v>1881</v>
      </c>
      <c r="G11461" s="131" t="s">
        <v>980</v>
      </c>
      <c r="H11461" s="131"/>
      <c r="J11461" s="7">
        <v>1375148403</v>
      </c>
    </row>
    <row r="11462" spans="1:10" ht="30" customHeight="1" x14ac:dyDescent="0.25">
      <c r="G11462" s="131" t="s">
        <v>5114</v>
      </c>
      <c r="H11462" s="131"/>
    </row>
    <row r="11463" spans="1:10" ht="20.100000000000001" customHeight="1" x14ac:dyDescent="0.25">
      <c r="G11463" s="131" t="s">
        <v>5115</v>
      </c>
      <c r="H11463" s="131"/>
    </row>
    <row r="11464" spans="1:10" ht="30" customHeight="1" x14ac:dyDescent="0.25">
      <c r="A11464" s="5" t="s">
        <v>1765</v>
      </c>
      <c r="C11464" s="11" t="s">
        <v>9</v>
      </c>
      <c r="D11464" s="11" t="s">
        <v>41</v>
      </c>
      <c r="E11464" s="11" t="s">
        <v>5635</v>
      </c>
      <c r="F11464" s="11" t="s">
        <v>1516</v>
      </c>
      <c r="G11464" s="131" t="s">
        <v>982</v>
      </c>
      <c r="H11464" s="131"/>
      <c r="J11464" s="7">
        <v>1177780244</v>
      </c>
    </row>
    <row r="11465" spans="1:10" ht="30" customHeight="1" x14ac:dyDescent="0.25">
      <c r="G11465" s="131" t="s">
        <v>5636</v>
      </c>
      <c r="H11465" s="131"/>
    </row>
    <row r="11466" spans="1:10" ht="20.100000000000001" customHeight="1" x14ac:dyDescent="0.25">
      <c r="G11466" s="131" t="s">
        <v>5637</v>
      </c>
      <c r="H11466" s="131"/>
    </row>
    <row r="11467" spans="1:10" ht="30" customHeight="1" x14ac:dyDescent="0.25">
      <c r="A11467" s="5" t="s">
        <v>1765</v>
      </c>
      <c r="C11467" s="11" t="s">
        <v>9</v>
      </c>
      <c r="D11467" s="11" t="s">
        <v>41</v>
      </c>
      <c r="E11467" s="11" t="s">
        <v>4844</v>
      </c>
      <c r="F11467" s="11" t="s">
        <v>1905</v>
      </c>
      <c r="G11467" s="131" t="s">
        <v>984</v>
      </c>
      <c r="H11467" s="131"/>
      <c r="J11467" s="7">
        <v>574806</v>
      </c>
    </row>
    <row r="11468" spans="1:10" ht="45" customHeight="1" x14ac:dyDescent="0.25">
      <c r="G11468" s="131" t="s">
        <v>5638</v>
      </c>
      <c r="H11468" s="131"/>
    </row>
    <row r="11469" spans="1:10" ht="20.100000000000001" customHeight="1" x14ac:dyDescent="0.25">
      <c r="G11469" s="131" t="s">
        <v>4845</v>
      </c>
      <c r="H11469" s="131"/>
    </row>
    <row r="11470" spans="1:10" ht="20.100000000000001" customHeight="1" x14ac:dyDescent="0.25">
      <c r="A11470" s="6" t="s">
        <v>1767</v>
      </c>
      <c r="B11470" s="6" t="s">
        <v>7149</v>
      </c>
      <c r="J11470" s="8">
        <v>23871213</v>
      </c>
    </row>
    <row r="11471" spans="1:10" ht="20.100000000000001" customHeight="1" x14ac:dyDescent="0.25">
      <c r="A11471" s="5" t="s">
        <v>1767</v>
      </c>
      <c r="C11471" s="11" t="s">
        <v>9</v>
      </c>
      <c r="D11471" s="11" t="s">
        <v>41</v>
      </c>
      <c r="E11471" s="11" t="s">
        <v>5112</v>
      </c>
      <c r="F11471" s="11" t="s">
        <v>1881</v>
      </c>
      <c r="G11471" s="131" t="s">
        <v>21</v>
      </c>
      <c r="H11471" s="131"/>
      <c r="J11471" s="7">
        <v>16667740</v>
      </c>
    </row>
    <row r="11472" spans="1:10" ht="60" customHeight="1" x14ac:dyDescent="0.25">
      <c r="G11472" s="131" t="s">
        <v>4802</v>
      </c>
      <c r="H11472" s="131"/>
    </row>
    <row r="11473" spans="1:10" ht="20.100000000000001" customHeight="1" x14ac:dyDescent="0.25">
      <c r="G11473" s="131" t="s">
        <v>2101</v>
      </c>
      <c r="H11473" s="131"/>
    </row>
    <row r="11474" spans="1:10" ht="20.100000000000001" customHeight="1" x14ac:dyDescent="0.25">
      <c r="A11474" s="5" t="s">
        <v>1767</v>
      </c>
      <c r="C11474" s="11" t="s">
        <v>9</v>
      </c>
      <c r="D11474" s="11" t="s">
        <v>41</v>
      </c>
      <c r="E11474" s="11" t="s">
        <v>5112</v>
      </c>
      <c r="F11474" s="11" t="s">
        <v>1278</v>
      </c>
      <c r="G11474" s="131" t="s">
        <v>21</v>
      </c>
      <c r="H11474" s="131"/>
      <c r="J11474" s="7">
        <v>7203473</v>
      </c>
    </row>
    <row r="11475" spans="1:10" ht="60" customHeight="1" x14ac:dyDescent="0.25">
      <c r="G11475" s="131" t="s">
        <v>4803</v>
      </c>
      <c r="H11475" s="131"/>
    </row>
    <row r="11476" spans="1:10" ht="20.100000000000001" customHeight="1" x14ac:dyDescent="0.25">
      <c r="G11476" s="131" t="s">
        <v>2101</v>
      </c>
      <c r="H11476" s="131"/>
    </row>
    <row r="11477" spans="1:10" ht="20.100000000000001" customHeight="1" x14ac:dyDescent="0.25">
      <c r="A11477" s="6" t="s">
        <v>1769</v>
      </c>
      <c r="B11477" s="6" t="s">
        <v>1770</v>
      </c>
      <c r="J11477" s="8">
        <v>1441400000</v>
      </c>
    </row>
    <row r="11478" spans="1:10" ht="30" customHeight="1" x14ac:dyDescent="0.25">
      <c r="A11478" s="5" t="s">
        <v>1769</v>
      </c>
      <c r="C11478" s="11" t="s">
        <v>9</v>
      </c>
      <c r="D11478" s="11" t="s">
        <v>41</v>
      </c>
      <c r="E11478" s="11" t="s">
        <v>4872</v>
      </c>
      <c r="F11478" s="11" t="s">
        <v>1278</v>
      </c>
      <c r="G11478" s="131" t="s">
        <v>985</v>
      </c>
      <c r="H11478" s="131"/>
      <c r="J11478" s="7">
        <v>1441400000</v>
      </c>
    </row>
    <row r="11479" spans="1:10" ht="30" customHeight="1" x14ac:dyDescent="0.25">
      <c r="G11479" s="131" t="s">
        <v>5116</v>
      </c>
      <c r="H11479" s="131"/>
    </row>
    <row r="11480" spans="1:10" ht="20.100000000000001" customHeight="1" x14ac:dyDescent="0.25">
      <c r="G11480" s="131" t="s">
        <v>5117</v>
      </c>
      <c r="H11480" s="131"/>
    </row>
    <row r="11481" spans="1:10" ht="20.100000000000001" customHeight="1" x14ac:dyDescent="0.25">
      <c r="A11481" s="6" t="s">
        <v>1778</v>
      </c>
      <c r="B11481" s="6" t="s">
        <v>1779</v>
      </c>
      <c r="J11481" s="8">
        <v>67800000</v>
      </c>
    </row>
    <row r="11482" spans="1:10" ht="20.100000000000001" customHeight="1" x14ac:dyDescent="0.25">
      <c r="A11482" s="5" t="s">
        <v>1781</v>
      </c>
      <c r="C11482" s="11" t="s">
        <v>9</v>
      </c>
      <c r="D11482" s="11" t="s">
        <v>59</v>
      </c>
      <c r="E11482" s="11" t="s">
        <v>5112</v>
      </c>
      <c r="F11482" s="11" t="s">
        <v>12</v>
      </c>
      <c r="G11482" s="131" t="s">
        <v>78</v>
      </c>
      <c r="H11482" s="131"/>
      <c r="J11482" s="7">
        <v>46800000</v>
      </c>
    </row>
    <row r="11483" spans="1:10" ht="20.100000000000001" customHeight="1" x14ac:dyDescent="0.25">
      <c r="A11483" s="5" t="s">
        <v>1783</v>
      </c>
      <c r="C11483" s="11" t="s">
        <v>9</v>
      </c>
      <c r="D11483" s="11" t="s">
        <v>59</v>
      </c>
      <c r="E11483" s="11" t="s">
        <v>5112</v>
      </c>
      <c r="F11483" s="11" t="s">
        <v>12</v>
      </c>
      <c r="G11483" s="131" t="s">
        <v>60</v>
      </c>
      <c r="H11483" s="131"/>
      <c r="J11483" s="7">
        <v>21000000</v>
      </c>
    </row>
    <row r="11484" spans="1:10" ht="45" customHeight="1" x14ac:dyDescent="0.25">
      <c r="G11484" s="131" t="s">
        <v>6176</v>
      </c>
      <c r="H11484" s="131"/>
    </row>
    <row r="11485" spans="1:10" ht="20.100000000000001" customHeight="1" x14ac:dyDescent="0.25">
      <c r="A11485" s="6" t="s">
        <v>1784</v>
      </c>
      <c r="B11485" s="6" t="s">
        <v>1785</v>
      </c>
      <c r="J11485" s="8">
        <v>106100000</v>
      </c>
    </row>
    <row r="11486" spans="1:10" ht="20.100000000000001" customHeight="1" x14ac:dyDescent="0.25">
      <c r="A11486" s="5" t="s">
        <v>1786</v>
      </c>
      <c r="C11486" s="11" t="s">
        <v>9</v>
      </c>
      <c r="D11486" s="11" t="s">
        <v>59</v>
      </c>
      <c r="E11486" s="11" t="s">
        <v>5112</v>
      </c>
      <c r="F11486" s="11" t="s">
        <v>12</v>
      </c>
      <c r="G11486" s="131" t="s">
        <v>61</v>
      </c>
      <c r="H11486" s="131"/>
      <c r="J11486" s="7">
        <v>86100000</v>
      </c>
    </row>
    <row r="11487" spans="1:10" ht="20.100000000000001" customHeight="1" x14ac:dyDescent="0.25">
      <c r="A11487" s="5" t="s">
        <v>1792</v>
      </c>
      <c r="C11487" s="11" t="s">
        <v>9</v>
      </c>
      <c r="D11487" s="11" t="s">
        <v>59</v>
      </c>
      <c r="E11487" s="11" t="s">
        <v>5112</v>
      </c>
      <c r="F11487" s="11" t="s">
        <v>12</v>
      </c>
      <c r="G11487" s="131" t="s">
        <v>7156</v>
      </c>
      <c r="H11487" s="131"/>
      <c r="J11487" s="7">
        <v>20000000</v>
      </c>
    </row>
    <row r="11488" spans="1:10" ht="30" customHeight="1" x14ac:dyDescent="0.25">
      <c r="G11488" s="131" t="s">
        <v>4413</v>
      </c>
      <c r="H11488" s="131"/>
    </row>
    <row r="11489" spans="1:10" ht="20.100000000000001" customHeight="1" x14ac:dyDescent="0.25">
      <c r="A11489" s="6" t="s">
        <v>1793</v>
      </c>
      <c r="B11489" s="6" t="s">
        <v>3410</v>
      </c>
      <c r="J11489" s="10">
        <v>1947200000</v>
      </c>
    </row>
    <row r="11490" spans="1:10" ht="20.100000000000001" customHeight="1" x14ac:dyDescent="0.25">
      <c r="A11490" s="6" t="s">
        <v>1796</v>
      </c>
      <c r="B11490" s="6" t="s">
        <v>7157</v>
      </c>
      <c r="J11490" s="9">
        <v>1947200000</v>
      </c>
    </row>
    <row r="11491" spans="1:10" ht="20.100000000000001" customHeight="1" x14ac:dyDescent="0.25">
      <c r="A11491" s="5" t="s">
        <v>1796</v>
      </c>
      <c r="C11491" s="11" t="s">
        <v>9</v>
      </c>
      <c r="D11491" s="11" t="s">
        <v>59</v>
      </c>
      <c r="E11491" s="11" t="s">
        <v>5112</v>
      </c>
      <c r="F11491" s="11" t="s">
        <v>1459</v>
      </c>
      <c r="G11491" s="131" t="s">
        <v>988</v>
      </c>
      <c r="H11491" s="131"/>
      <c r="J11491" s="7">
        <v>100000000</v>
      </c>
    </row>
    <row r="11492" spans="1:10" ht="45" customHeight="1" x14ac:dyDescent="0.25">
      <c r="G11492" s="131" t="s">
        <v>7315</v>
      </c>
      <c r="H11492" s="131"/>
    </row>
    <row r="11493" spans="1:10" ht="20.100000000000001" customHeight="1" x14ac:dyDescent="0.25">
      <c r="G11493" s="131" t="s">
        <v>5118</v>
      </c>
      <c r="H11493" s="131"/>
    </row>
    <row r="11494" spans="1:10" ht="20.100000000000001" customHeight="1" x14ac:dyDescent="0.25">
      <c r="A11494" s="5" t="s">
        <v>1796</v>
      </c>
      <c r="C11494" s="11" t="s">
        <v>9</v>
      </c>
      <c r="D11494" s="11" t="s">
        <v>59</v>
      </c>
      <c r="E11494" s="11" t="s">
        <v>5112</v>
      </c>
      <c r="F11494" s="11" t="s">
        <v>1560</v>
      </c>
      <c r="G11494" s="131" t="s">
        <v>988</v>
      </c>
      <c r="H11494" s="131"/>
      <c r="J11494" s="7">
        <v>847200000</v>
      </c>
    </row>
    <row r="11495" spans="1:10" ht="30" customHeight="1" x14ac:dyDescent="0.25">
      <c r="G11495" s="131" t="s">
        <v>4674</v>
      </c>
      <c r="H11495" s="131"/>
    </row>
    <row r="11496" spans="1:10" ht="20.100000000000001" customHeight="1" x14ac:dyDescent="0.25">
      <c r="G11496" s="131" t="s">
        <v>5118</v>
      </c>
      <c r="H11496" s="131"/>
    </row>
    <row r="11497" spans="1:10" ht="20.100000000000001" customHeight="1" x14ac:dyDescent="0.25">
      <c r="A11497" s="5" t="s">
        <v>1796</v>
      </c>
      <c r="C11497" s="11" t="s">
        <v>9</v>
      </c>
      <c r="D11497" s="11" t="s">
        <v>59</v>
      </c>
      <c r="E11497" s="11" t="s">
        <v>5112</v>
      </c>
      <c r="F11497" s="11" t="s">
        <v>1894</v>
      </c>
      <c r="G11497" s="131" t="s">
        <v>990</v>
      </c>
      <c r="H11497" s="131"/>
      <c r="J11497" s="7">
        <v>1000000000</v>
      </c>
    </row>
    <row r="11498" spans="1:10" ht="75" customHeight="1" x14ac:dyDescent="0.25">
      <c r="G11498" s="131" t="s">
        <v>7316</v>
      </c>
      <c r="H11498" s="131"/>
    </row>
    <row r="11499" spans="1:10" ht="20.100000000000001" customHeight="1" x14ac:dyDescent="0.25">
      <c r="G11499" s="131" t="s">
        <v>5119</v>
      </c>
      <c r="H11499" s="131"/>
    </row>
    <row r="11500" spans="1:10" ht="20.100000000000001" customHeight="1" x14ac:dyDescent="0.25">
      <c r="A11500" s="6" t="s">
        <v>1806</v>
      </c>
      <c r="B11500" s="6" t="s">
        <v>1807</v>
      </c>
      <c r="J11500" s="10">
        <v>107864920</v>
      </c>
    </row>
    <row r="11501" spans="1:10" ht="20.100000000000001" customHeight="1" x14ac:dyDescent="0.25">
      <c r="A11501" s="6" t="s">
        <v>1808</v>
      </c>
      <c r="B11501" s="6" t="s">
        <v>1809</v>
      </c>
      <c r="J11501" s="9">
        <v>107864920</v>
      </c>
    </row>
    <row r="11502" spans="1:10" ht="30" customHeight="1" x14ac:dyDescent="0.25">
      <c r="A11502" s="5" t="s">
        <v>1808</v>
      </c>
      <c r="C11502" s="11" t="s">
        <v>9</v>
      </c>
      <c r="D11502" s="11" t="s">
        <v>4821</v>
      </c>
      <c r="E11502" s="11" t="s">
        <v>5112</v>
      </c>
      <c r="F11502" s="11" t="s">
        <v>1881</v>
      </c>
      <c r="G11502" s="131" t="s">
        <v>992</v>
      </c>
      <c r="H11502" s="131"/>
      <c r="J11502" s="7">
        <v>70000000</v>
      </c>
    </row>
    <row r="11503" spans="1:10" ht="75" customHeight="1" x14ac:dyDescent="0.25">
      <c r="G11503" s="131" t="s">
        <v>6179</v>
      </c>
      <c r="H11503" s="131"/>
    </row>
    <row r="11504" spans="1:10" ht="20.100000000000001" customHeight="1" x14ac:dyDescent="0.25">
      <c r="G11504" s="131" t="s">
        <v>4895</v>
      </c>
      <c r="H11504" s="131"/>
    </row>
    <row r="11505" spans="1:10" ht="30" customHeight="1" x14ac:dyDescent="0.25">
      <c r="A11505" s="5" t="s">
        <v>1808</v>
      </c>
      <c r="C11505" s="11" t="s">
        <v>9</v>
      </c>
      <c r="D11505" s="11" t="s">
        <v>4821</v>
      </c>
      <c r="E11505" s="11" t="s">
        <v>5112</v>
      </c>
      <c r="F11505" s="11" t="s">
        <v>1894</v>
      </c>
      <c r="G11505" s="131" t="s">
        <v>993</v>
      </c>
      <c r="H11505" s="131"/>
      <c r="J11505" s="7">
        <v>587820</v>
      </c>
    </row>
    <row r="11506" spans="1:10" ht="45" customHeight="1" x14ac:dyDescent="0.25">
      <c r="G11506" s="131" t="s">
        <v>5639</v>
      </c>
      <c r="H11506" s="131"/>
    </row>
    <row r="11507" spans="1:10" ht="20.100000000000001" customHeight="1" x14ac:dyDescent="0.25">
      <c r="G11507" s="131" t="s">
        <v>5113</v>
      </c>
      <c r="H11507" s="131"/>
    </row>
    <row r="11508" spans="1:10" ht="20.100000000000001" customHeight="1" x14ac:dyDescent="0.25">
      <c r="A11508" s="5" t="s">
        <v>1808</v>
      </c>
      <c r="C11508" s="11" t="s">
        <v>9</v>
      </c>
      <c r="D11508" s="11" t="s">
        <v>4821</v>
      </c>
      <c r="E11508" s="11" t="s">
        <v>5112</v>
      </c>
      <c r="F11508" s="11" t="s">
        <v>100</v>
      </c>
      <c r="G11508" s="131" t="s">
        <v>6180</v>
      </c>
      <c r="H11508" s="131"/>
      <c r="J11508" s="7">
        <v>6431100</v>
      </c>
    </row>
    <row r="11509" spans="1:10" ht="15" customHeight="1" x14ac:dyDescent="0.25">
      <c r="G11509" s="131" t="s">
        <v>7317</v>
      </c>
      <c r="H11509" s="131"/>
    </row>
    <row r="11510" spans="1:10" ht="20.100000000000001" customHeight="1" x14ac:dyDescent="0.25">
      <c r="G11510" s="131" t="s">
        <v>5113</v>
      </c>
      <c r="H11510" s="131"/>
    </row>
    <row r="11511" spans="1:10" ht="20.100000000000001" customHeight="1" x14ac:dyDescent="0.25">
      <c r="A11511" s="5" t="s">
        <v>1808</v>
      </c>
      <c r="C11511" s="11" t="s">
        <v>9</v>
      </c>
      <c r="D11511" s="11" t="s">
        <v>4821</v>
      </c>
      <c r="E11511" s="11" t="s">
        <v>5112</v>
      </c>
      <c r="F11511" s="11" t="s">
        <v>1995</v>
      </c>
      <c r="G11511" s="131" t="s">
        <v>995</v>
      </c>
      <c r="H11511" s="131"/>
      <c r="J11511" s="7">
        <v>5820000</v>
      </c>
    </row>
    <row r="11512" spans="1:10" ht="45" customHeight="1" x14ac:dyDescent="0.25">
      <c r="G11512" s="131" t="s">
        <v>5640</v>
      </c>
      <c r="H11512" s="131"/>
    </row>
    <row r="11513" spans="1:10" ht="20.100000000000001" customHeight="1" x14ac:dyDescent="0.25">
      <c r="G11513" s="131" t="s">
        <v>5113</v>
      </c>
      <c r="H11513" s="131"/>
    </row>
    <row r="11514" spans="1:10" ht="20.100000000000001" customHeight="1" x14ac:dyDescent="0.25">
      <c r="A11514" s="5" t="s">
        <v>1808</v>
      </c>
      <c r="C11514" s="11" t="s">
        <v>9</v>
      </c>
      <c r="D11514" s="11" t="s">
        <v>4821</v>
      </c>
      <c r="E11514" s="11" t="s">
        <v>5112</v>
      </c>
      <c r="F11514" s="11" t="s">
        <v>1996</v>
      </c>
      <c r="G11514" s="131" t="s">
        <v>997</v>
      </c>
      <c r="H11514" s="131"/>
      <c r="J11514" s="7">
        <v>7566000</v>
      </c>
    </row>
    <row r="11515" spans="1:10" ht="45" customHeight="1" x14ac:dyDescent="0.25">
      <c r="G11515" s="131" t="s">
        <v>998</v>
      </c>
      <c r="H11515" s="131"/>
    </row>
    <row r="11516" spans="1:10" ht="20.100000000000001" customHeight="1" x14ac:dyDescent="0.25">
      <c r="G11516" s="131" t="s">
        <v>5113</v>
      </c>
      <c r="H11516" s="131"/>
    </row>
    <row r="11517" spans="1:10" ht="20.100000000000001" customHeight="1" x14ac:dyDescent="0.25">
      <c r="A11517" s="5" t="s">
        <v>1808</v>
      </c>
      <c r="C11517" s="11" t="s">
        <v>9</v>
      </c>
      <c r="D11517" s="11" t="s">
        <v>4821</v>
      </c>
      <c r="E11517" s="11" t="s">
        <v>5112</v>
      </c>
      <c r="F11517" s="11" t="s">
        <v>1997</v>
      </c>
      <c r="G11517" s="131" t="s">
        <v>999</v>
      </c>
      <c r="H11517" s="131"/>
      <c r="J11517" s="7">
        <v>17460000</v>
      </c>
    </row>
    <row r="11518" spans="1:10" ht="75" customHeight="1" x14ac:dyDescent="0.25">
      <c r="G11518" s="131" t="s">
        <v>4414</v>
      </c>
      <c r="H11518" s="131"/>
    </row>
    <row r="11519" spans="1:10" ht="20.100000000000001" customHeight="1" x14ac:dyDescent="0.25">
      <c r="G11519" s="131" t="s">
        <v>5113</v>
      </c>
      <c r="H11519" s="131"/>
    </row>
    <row r="11522" spans="1:10" x14ac:dyDescent="0.25">
      <c r="A11522" s="117" t="s">
        <v>5120</v>
      </c>
      <c r="B11522" s="88"/>
      <c r="C11522" s="88"/>
      <c r="D11522" s="88"/>
      <c r="E11522" s="88"/>
      <c r="F11522" s="88"/>
      <c r="G11522" s="88"/>
      <c r="H11522" s="88"/>
    </row>
    <row r="11524" spans="1:10" x14ac:dyDescent="0.25">
      <c r="A11524" s="132" t="s">
        <v>2092</v>
      </c>
      <c r="B11524" s="132"/>
      <c r="C11524" s="132"/>
      <c r="D11524" s="132"/>
      <c r="E11524" s="132"/>
      <c r="F11524" s="132"/>
      <c r="G11524" s="132"/>
      <c r="H11524" s="132"/>
      <c r="I11524" s="132"/>
      <c r="J11524" s="132"/>
    </row>
    <row r="11526" spans="1:10" x14ac:dyDescent="0.25">
      <c r="D11526" s="6" t="s">
        <v>2140</v>
      </c>
      <c r="E11526" s="6" t="s">
        <v>2100</v>
      </c>
    </row>
    <row r="11527" spans="1:10" ht="15.75" thickBot="1" x14ac:dyDescent="0.3">
      <c r="F11527" s="6" t="s">
        <v>2103</v>
      </c>
      <c r="J11527" s="14">
        <v>10739292000</v>
      </c>
    </row>
    <row r="11528" spans="1:10" x14ac:dyDescent="0.25">
      <c r="D11528" s="5" t="s">
        <v>9</v>
      </c>
      <c r="E11528" s="5" t="s">
        <v>2139</v>
      </c>
      <c r="J11528" s="7">
        <v>9969083937</v>
      </c>
    </row>
    <row r="11529" spans="1:10" x14ac:dyDescent="0.25">
      <c r="D11529" s="5" t="s">
        <v>16</v>
      </c>
      <c r="E11529" s="5" t="s">
        <v>2145</v>
      </c>
      <c r="J11529" s="7">
        <v>252353235</v>
      </c>
    </row>
    <row r="11530" spans="1:10" x14ac:dyDescent="0.25">
      <c r="D11530" s="5" t="s">
        <v>979</v>
      </c>
      <c r="E11530" s="5" t="s">
        <v>2142</v>
      </c>
      <c r="J11530" s="7">
        <v>517854828</v>
      </c>
    </row>
    <row r="11533" spans="1:10" x14ac:dyDescent="0.25">
      <c r="A11533" s="132" t="s">
        <v>2091</v>
      </c>
      <c r="B11533" s="132"/>
      <c r="C11533" s="132"/>
      <c r="D11533" s="132"/>
      <c r="E11533" s="132"/>
      <c r="F11533" s="132"/>
      <c r="G11533" s="132"/>
      <c r="H11533" s="132"/>
      <c r="I11533" s="132"/>
      <c r="J11533" s="132"/>
    </row>
    <row r="11534" spans="1:10" x14ac:dyDescent="0.25">
      <c r="A11534" s="86" t="s">
        <v>2097</v>
      </c>
      <c r="C11534" s="86" t="s">
        <v>2098</v>
      </c>
      <c r="D11534" s="86" t="s">
        <v>3</v>
      </c>
      <c r="E11534" s="86" t="s">
        <v>2099</v>
      </c>
      <c r="F11534" s="86" t="s">
        <v>1880</v>
      </c>
      <c r="G11534" s="6" t="s">
        <v>2100</v>
      </c>
      <c r="J11534" s="86" t="s">
        <v>8713</v>
      </c>
    </row>
    <row r="11536" spans="1:10" ht="15.75" thickBot="1" x14ac:dyDescent="0.3">
      <c r="G11536" s="13" t="s">
        <v>2103</v>
      </c>
      <c r="J11536" s="14">
        <v>10739292000</v>
      </c>
    </row>
    <row r="11537" spans="1:10" ht="20.100000000000001" customHeight="1" x14ac:dyDescent="0.25">
      <c r="A11537" s="6" t="s">
        <v>1232</v>
      </c>
      <c r="B11537" s="6" t="s">
        <v>1233</v>
      </c>
      <c r="J11537" s="10">
        <v>787946090</v>
      </c>
    </row>
    <row r="11538" spans="1:10" ht="20.100000000000001" customHeight="1" x14ac:dyDescent="0.25">
      <c r="A11538" s="6" t="s">
        <v>9</v>
      </c>
      <c r="B11538" s="6" t="s">
        <v>1237</v>
      </c>
      <c r="J11538" s="9">
        <v>275185000</v>
      </c>
    </row>
    <row r="11539" spans="1:10" ht="20.100000000000001" customHeight="1" x14ac:dyDescent="0.25">
      <c r="A11539" s="5" t="s">
        <v>1240</v>
      </c>
      <c r="C11539" s="11" t="s">
        <v>9</v>
      </c>
      <c r="D11539" s="11" t="s">
        <v>10</v>
      </c>
      <c r="E11539" s="11" t="s">
        <v>5112</v>
      </c>
      <c r="F11539" s="11" t="s">
        <v>12</v>
      </c>
      <c r="G11539" s="131" t="s">
        <v>7116</v>
      </c>
      <c r="H11539" s="131"/>
      <c r="J11539" s="7">
        <v>270000000</v>
      </c>
    </row>
    <row r="11540" spans="1:10" ht="20.100000000000001" customHeight="1" x14ac:dyDescent="0.25">
      <c r="A11540" s="5" t="s">
        <v>1254</v>
      </c>
      <c r="C11540" s="11" t="s">
        <v>9</v>
      </c>
      <c r="D11540" s="11" t="s">
        <v>10</v>
      </c>
      <c r="E11540" s="11" t="s">
        <v>5112</v>
      </c>
      <c r="F11540" s="11" t="s">
        <v>12</v>
      </c>
      <c r="G11540" s="131" t="s">
        <v>7117</v>
      </c>
      <c r="H11540" s="131"/>
      <c r="J11540" s="7">
        <v>5185000</v>
      </c>
    </row>
    <row r="11541" spans="1:10" ht="20.100000000000001" customHeight="1" x14ac:dyDescent="0.25">
      <c r="A11541" s="6" t="s">
        <v>1257</v>
      </c>
      <c r="B11541" s="6" t="s">
        <v>1258</v>
      </c>
      <c r="J11541" s="8">
        <v>4500000</v>
      </c>
    </row>
    <row r="11542" spans="1:10" ht="20.100000000000001" customHeight="1" x14ac:dyDescent="0.25">
      <c r="A11542" s="5" t="s">
        <v>1261</v>
      </c>
      <c r="C11542" s="11" t="s">
        <v>9</v>
      </c>
      <c r="D11542" s="11" t="s">
        <v>10</v>
      </c>
      <c r="E11542" s="11" t="s">
        <v>5112</v>
      </c>
      <c r="F11542" s="11" t="s">
        <v>12</v>
      </c>
      <c r="G11542" s="131" t="s">
        <v>13</v>
      </c>
      <c r="H11542" s="131"/>
      <c r="J11542" s="7">
        <v>4500000</v>
      </c>
    </row>
    <row r="11543" spans="1:10" ht="20.100000000000001" customHeight="1" x14ac:dyDescent="0.25">
      <c r="A11543" s="6" t="s">
        <v>1279</v>
      </c>
      <c r="B11543" s="6" t="s">
        <v>1280</v>
      </c>
      <c r="J11543" s="8">
        <v>388884809</v>
      </c>
    </row>
    <row r="11544" spans="1:10" ht="20.100000000000001" customHeight="1" x14ac:dyDescent="0.25">
      <c r="A11544" s="5" t="s">
        <v>1282</v>
      </c>
      <c r="C11544" s="11" t="s">
        <v>9</v>
      </c>
      <c r="D11544" s="11" t="s">
        <v>10</v>
      </c>
      <c r="E11544" s="11" t="s">
        <v>5112</v>
      </c>
      <c r="F11544" s="11" t="s">
        <v>12</v>
      </c>
      <c r="G11544" s="131" t="s">
        <v>1283</v>
      </c>
      <c r="H11544" s="131"/>
      <c r="J11544" s="7">
        <v>120000000</v>
      </c>
    </row>
    <row r="11545" spans="1:10" ht="20.100000000000001" customHeight="1" x14ac:dyDescent="0.25">
      <c r="A11545" s="5" t="s">
        <v>1286</v>
      </c>
      <c r="C11545" s="11" t="s">
        <v>9</v>
      </c>
      <c r="D11545" s="11" t="s">
        <v>10</v>
      </c>
      <c r="E11545" s="11" t="s">
        <v>5112</v>
      </c>
      <c r="F11545" s="11" t="s">
        <v>12</v>
      </c>
      <c r="G11545" s="131" t="s">
        <v>1287</v>
      </c>
      <c r="H11545" s="131"/>
      <c r="J11545" s="7">
        <v>131885000</v>
      </c>
    </row>
    <row r="11546" spans="1:10" ht="20.100000000000001" customHeight="1" x14ac:dyDescent="0.25">
      <c r="A11546" s="5" t="s">
        <v>1290</v>
      </c>
      <c r="C11546" s="11" t="s">
        <v>16</v>
      </c>
      <c r="D11546" s="11" t="s">
        <v>10</v>
      </c>
      <c r="E11546" s="11" t="s">
        <v>5112</v>
      </c>
      <c r="F11546" s="11" t="s">
        <v>12</v>
      </c>
      <c r="G11546" s="131" t="s">
        <v>17</v>
      </c>
      <c r="H11546" s="131"/>
      <c r="J11546" s="7">
        <v>50999809</v>
      </c>
    </row>
    <row r="11547" spans="1:10" ht="20.100000000000001" customHeight="1" x14ac:dyDescent="0.25">
      <c r="A11547" s="5" t="s">
        <v>1293</v>
      </c>
      <c r="C11547" s="11" t="s">
        <v>9</v>
      </c>
      <c r="D11547" s="11" t="s">
        <v>10</v>
      </c>
      <c r="E11547" s="11" t="s">
        <v>5112</v>
      </c>
      <c r="F11547" s="11" t="s">
        <v>12</v>
      </c>
      <c r="G11547" s="131" t="s">
        <v>18</v>
      </c>
      <c r="H11547" s="131"/>
      <c r="J11547" s="7">
        <v>43000000</v>
      </c>
    </row>
    <row r="11548" spans="1:10" ht="20.100000000000001" customHeight="1" x14ac:dyDescent="0.25">
      <c r="A11548" s="5" t="s">
        <v>1296</v>
      </c>
      <c r="C11548" s="11" t="s">
        <v>9</v>
      </c>
      <c r="D11548" s="11" t="s">
        <v>10</v>
      </c>
      <c r="E11548" s="11" t="s">
        <v>5112</v>
      </c>
      <c r="F11548" s="11" t="s">
        <v>12</v>
      </c>
      <c r="G11548" s="131" t="s">
        <v>19</v>
      </c>
      <c r="H11548" s="131"/>
      <c r="J11548" s="7">
        <v>43000000</v>
      </c>
    </row>
    <row r="11549" spans="1:10" ht="20.100000000000001" customHeight="1" x14ac:dyDescent="0.25">
      <c r="A11549" s="6" t="s">
        <v>1299</v>
      </c>
      <c r="B11549" s="6" t="s">
        <v>1300</v>
      </c>
      <c r="J11549" s="10">
        <v>60213075</v>
      </c>
    </row>
    <row r="11550" spans="1:10" ht="20.100000000000001" customHeight="1" x14ac:dyDescent="0.25">
      <c r="A11550" s="6" t="s">
        <v>1303</v>
      </c>
      <c r="B11550" s="6" t="s">
        <v>7118</v>
      </c>
      <c r="J11550" s="9">
        <v>57125225</v>
      </c>
    </row>
    <row r="11551" spans="1:10" ht="20.100000000000001" customHeight="1" x14ac:dyDescent="0.25">
      <c r="A11551" s="5" t="s">
        <v>1303</v>
      </c>
      <c r="C11551" s="11" t="s">
        <v>9</v>
      </c>
      <c r="D11551" s="11" t="s">
        <v>20</v>
      </c>
      <c r="E11551" s="11" t="s">
        <v>5112</v>
      </c>
      <c r="F11551" s="11" t="s">
        <v>1881</v>
      </c>
      <c r="G11551" s="131" t="s">
        <v>21</v>
      </c>
      <c r="H11551" s="131"/>
      <c r="J11551" s="7">
        <v>57125225</v>
      </c>
    </row>
    <row r="11552" spans="1:10" ht="60" customHeight="1" x14ac:dyDescent="0.25">
      <c r="G11552" s="131" t="s">
        <v>4797</v>
      </c>
      <c r="H11552" s="131"/>
    </row>
    <row r="11553" spans="1:10" ht="20.100000000000001" customHeight="1" x14ac:dyDescent="0.25">
      <c r="G11553" s="131" t="s">
        <v>2101</v>
      </c>
      <c r="H11553" s="131"/>
    </row>
    <row r="11554" spans="1:10" ht="20.100000000000001" customHeight="1" x14ac:dyDescent="0.25">
      <c r="A11554" s="6" t="s">
        <v>1316</v>
      </c>
      <c r="B11554" s="6" t="s">
        <v>7122</v>
      </c>
      <c r="J11554" s="8">
        <v>3087850</v>
      </c>
    </row>
    <row r="11555" spans="1:10" ht="20.100000000000001" customHeight="1" x14ac:dyDescent="0.25">
      <c r="A11555" s="5" t="s">
        <v>1316</v>
      </c>
      <c r="C11555" s="11" t="s">
        <v>9</v>
      </c>
      <c r="D11555" s="11" t="s">
        <v>20</v>
      </c>
      <c r="E11555" s="11" t="s">
        <v>5112</v>
      </c>
      <c r="F11555" s="11" t="s">
        <v>1881</v>
      </c>
      <c r="G11555" s="131" t="s">
        <v>23</v>
      </c>
      <c r="H11555" s="131"/>
      <c r="J11555" s="7">
        <v>3087850</v>
      </c>
    </row>
    <row r="11556" spans="1:10" ht="30" customHeight="1" x14ac:dyDescent="0.25">
      <c r="G11556" s="131" t="s">
        <v>4798</v>
      </c>
      <c r="H11556" s="131"/>
    </row>
    <row r="11557" spans="1:10" ht="20.100000000000001" customHeight="1" x14ac:dyDescent="0.25">
      <c r="G11557" s="131" t="s">
        <v>2102</v>
      </c>
      <c r="H11557" s="131"/>
    </row>
    <row r="11558" spans="1:10" ht="20.100000000000001" customHeight="1" x14ac:dyDescent="0.25">
      <c r="A11558" s="6" t="s">
        <v>1319</v>
      </c>
      <c r="B11558" s="6" t="s">
        <v>1320</v>
      </c>
      <c r="J11558" s="10">
        <v>59163206</v>
      </c>
    </row>
    <row r="11559" spans="1:10" ht="20.100000000000001" customHeight="1" x14ac:dyDescent="0.25">
      <c r="A11559" s="6" t="s">
        <v>1322</v>
      </c>
      <c r="B11559" s="6" t="s">
        <v>7123</v>
      </c>
      <c r="J11559" s="9">
        <v>31372556</v>
      </c>
    </row>
    <row r="11560" spans="1:10" ht="20.100000000000001" customHeight="1" x14ac:dyDescent="0.25">
      <c r="A11560" s="5" t="s">
        <v>1322</v>
      </c>
      <c r="C11560" s="11" t="s">
        <v>9</v>
      </c>
      <c r="D11560" s="11" t="s">
        <v>20</v>
      </c>
      <c r="E11560" s="11" t="s">
        <v>5112</v>
      </c>
      <c r="F11560" s="11" t="s">
        <v>1881</v>
      </c>
      <c r="G11560" s="131" t="s">
        <v>21</v>
      </c>
      <c r="H11560" s="131"/>
      <c r="J11560" s="7">
        <v>31372556</v>
      </c>
    </row>
    <row r="11561" spans="1:10" ht="60" customHeight="1" x14ac:dyDescent="0.25">
      <c r="G11561" s="131" t="s">
        <v>4799</v>
      </c>
      <c r="H11561" s="131"/>
    </row>
    <row r="11562" spans="1:10" ht="20.100000000000001" customHeight="1" x14ac:dyDescent="0.25">
      <c r="G11562" s="131" t="s">
        <v>2101</v>
      </c>
      <c r="H11562" s="131"/>
    </row>
    <row r="11563" spans="1:10" ht="20.100000000000001" customHeight="1" x14ac:dyDescent="0.25">
      <c r="A11563" s="6" t="s">
        <v>1324</v>
      </c>
      <c r="B11563" s="6" t="s">
        <v>7124</v>
      </c>
      <c r="J11563" s="8">
        <v>9263550</v>
      </c>
    </row>
    <row r="11564" spans="1:10" ht="20.100000000000001" customHeight="1" x14ac:dyDescent="0.25">
      <c r="A11564" s="5" t="s">
        <v>1324</v>
      </c>
      <c r="C11564" s="11" t="s">
        <v>9</v>
      </c>
      <c r="D11564" s="11" t="s">
        <v>20</v>
      </c>
      <c r="E11564" s="11" t="s">
        <v>5112</v>
      </c>
      <c r="F11564" s="11" t="s">
        <v>1881</v>
      </c>
      <c r="G11564" s="131" t="s">
        <v>21</v>
      </c>
      <c r="H11564" s="131"/>
      <c r="J11564" s="7">
        <v>9263550</v>
      </c>
    </row>
    <row r="11565" spans="1:10" ht="45" customHeight="1" x14ac:dyDescent="0.25">
      <c r="G11565" s="131" t="s">
        <v>4800</v>
      </c>
      <c r="H11565" s="131"/>
    </row>
    <row r="11566" spans="1:10" ht="20.100000000000001" customHeight="1" x14ac:dyDescent="0.25">
      <c r="G11566" s="131" t="s">
        <v>2101</v>
      </c>
      <c r="H11566" s="131"/>
    </row>
    <row r="11567" spans="1:10" ht="20.100000000000001" customHeight="1" x14ac:dyDescent="0.25">
      <c r="A11567" s="6" t="s">
        <v>1326</v>
      </c>
      <c r="B11567" s="6" t="s">
        <v>7125</v>
      </c>
      <c r="J11567" s="8">
        <v>18527100</v>
      </c>
    </row>
    <row r="11568" spans="1:10" ht="20.100000000000001" customHeight="1" x14ac:dyDescent="0.25">
      <c r="A11568" s="5" t="s">
        <v>1326</v>
      </c>
      <c r="C11568" s="11" t="s">
        <v>9</v>
      </c>
      <c r="D11568" s="11" t="s">
        <v>20</v>
      </c>
      <c r="E11568" s="11" t="s">
        <v>5112</v>
      </c>
      <c r="F11568" s="11" t="s">
        <v>1881</v>
      </c>
      <c r="G11568" s="131" t="s">
        <v>21</v>
      </c>
      <c r="H11568" s="131"/>
      <c r="J11568" s="7">
        <v>18527100</v>
      </c>
    </row>
    <row r="11569" spans="1:10" ht="45" customHeight="1" x14ac:dyDescent="0.25">
      <c r="G11569" s="131" t="s">
        <v>4801</v>
      </c>
      <c r="H11569" s="131"/>
    </row>
    <row r="11570" spans="1:10" ht="20.100000000000001" customHeight="1" x14ac:dyDescent="0.25">
      <c r="G11570" s="131" t="s">
        <v>2101</v>
      </c>
      <c r="H11570" s="131"/>
    </row>
    <row r="11571" spans="1:10" ht="20.100000000000001" customHeight="1" x14ac:dyDescent="0.25">
      <c r="A11571" s="6" t="s">
        <v>1344</v>
      </c>
      <c r="B11571" s="6" t="s">
        <v>1345</v>
      </c>
      <c r="J11571" s="10">
        <v>296087000</v>
      </c>
    </row>
    <row r="11572" spans="1:10" ht="20.100000000000001" customHeight="1" x14ac:dyDescent="0.25">
      <c r="A11572" s="6" t="s">
        <v>1231</v>
      </c>
      <c r="B11572" s="6" t="s">
        <v>3252</v>
      </c>
      <c r="J11572" s="9">
        <v>41420000</v>
      </c>
    </row>
    <row r="11573" spans="1:10" ht="20.100000000000001" customHeight="1" x14ac:dyDescent="0.25">
      <c r="A11573" s="5" t="s">
        <v>1349</v>
      </c>
      <c r="C11573" s="11" t="s">
        <v>9</v>
      </c>
      <c r="D11573" s="11" t="s">
        <v>11</v>
      </c>
      <c r="E11573" s="11" t="s">
        <v>5112</v>
      </c>
      <c r="F11573" s="11" t="s">
        <v>12</v>
      </c>
      <c r="G11573" s="131" t="s">
        <v>30</v>
      </c>
      <c r="H11573" s="131"/>
      <c r="J11573" s="7">
        <v>5820000</v>
      </c>
    </row>
    <row r="11574" spans="1:10" ht="20.100000000000001" customHeight="1" x14ac:dyDescent="0.25">
      <c r="A11574" s="5" t="s">
        <v>1356</v>
      </c>
      <c r="C11574" s="11" t="s">
        <v>9</v>
      </c>
      <c r="D11574" s="11" t="s">
        <v>11</v>
      </c>
      <c r="E11574" s="11" t="s">
        <v>5112</v>
      </c>
      <c r="F11574" s="11" t="s">
        <v>12</v>
      </c>
      <c r="G11574" s="131" t="s">
        <v>7126</v>
      </c>
      <c r="H11574" s="131"/>
      <c r="J11574" s="7">
        <v>34600000</v>
      </c>
    </row>
    <row r="11575" spans="1:10" ht="20.100000000000001" customHeight="1" x14ac:dyDescent="0.25">
      <c r="A11575" s="5" t="s">
        <v>1358</v>
      </c>
      <c r="C11575" s="11" t="s">
        <v>9</v>
      </c>
      <c r="D11575" s="11" t="s">
        <v>11</v>
      </c>
      <c r="E11575" s="11" t="s">
        <v>5112</v>
      </c>
      <c r="F11575" s="11" t="s">
        <v>12</v>
      </c>
      <c r="G11575" s="131" t="s">
        <v>32</v>
      </c>
      <c r="H11575" s="131"/>
      <c r="J11575" s="7">
        <v>1000000</v>
      </c>
    </row>
    <row r="11576" spans="1:10" ht="45" customHeight="1" x14ac:dyDescent="0.25">
      <c r="G11576" s="131" t="s">
        <v>6182</v>
      </c>
      <c r="H11576" s="131"/>
    </row>
    <row r="11577" spans="1:10" ht="20.100000000000001" customHeight="1" x14ac:dyDescent="0.25">
      <c r="A11577" s="6" t="s">
        <v>1239</v>
      </c>
      <c r="B11577" s="6" t="s">
        <v>1360</v>
      </c>
      <c r="J11577" s="8">
        <v>27240000</v>
      </c>
    </row>
    <row r="11578" spans="1:10" ht="20.100000000000001" customHeight="1" x14ac:dyDescent="0.25">
      <c r="A11578" s="5" t="s">
        <v>1361</v>
      </c>
      <c r="C11578" s="11" t="s">
        <v>9</v>
      </c>
      <c r="D11578" s="11" t="s">
        <v>11</v>
      </c>
      <c r="E11578" s="11" t="s">
        <v>5112</v>
      </c>
      <c r="F11578" s="11" t="s">
        <v>12</v>
      </c>
      <c r="G11578" s="131" t="s">
        <v>7127</v>
      </c>
      <c r="H11578" s="131"/>
      <c r="J11578" s="7">
        <v>3000000</v>
      </c>
    </row>
    <row r="11579" spans="1:10" ht="20.100000000000001" customHeight="1" x14ac:dyDescent="0.25">
      <c r="A11579" s="5" t="s">
        <v>1364</v>
      </c>
      <c r="C11579" s="11" t="s">
        <v>9</v>
      </c>
      <c r="D11579" s="11" t="s">
        <v>11</v>
      </c>
      <c r="E11579" s="11" t="s">
        <v>5112</v>
      </c>
      <c r="F11579" s="11" t="s">
        <v>12</v>
      </c>
      <c r="G11579" s="131" t="s">
        <v>1365</v>
      </c>
      <c r="H11579" s="131"/>
      <c r="J11579" s="7">
        <v>8000000</v>
      </c>
    </row>
    <row r="11580" spans="1:10" ht="20.100000000000001" customHeight="1" x14ac:dyDescent="0.25">
      <c r="A11580" s="5" t="s">
        <v>1367</v>
      </c>
      <c r="C11580" s="11" t="s">
        <v>9</v>
      </c>
      <c r="D11580" s="11" t="s">
        <v>11</v>
      </c>
      <c r="E11580" s="11" t="s">
        <v>5112</v>
      </c>
      <c r="F11580" s="11" t="s">
        <v>12</v>
      </c>
      <c r="G11580" s="131" t="s">
        <v>33</v>
      </c>
      <c r="H11580" s="131"/>
      <c r="J11580" s="7">
        <v>40000</v>
      </c>
    </row>
    <row r="11581" spans="1:10" ht="20.100000000000001" customHeight="1" x14ac:dyDescent="0.25">
      <c r="A11581" s="5" t="s">
        <v>1369</v>
      </c>
      <c r="C11581" s="11" t="s">
        <v>9</v>
      </c>
      <c r="D11581" s="11" t="s">
        <v>11</v>
      </c>
      <c r="E11581" s="11" t="s">
        <v>5112</v>
      </c>
      <c r="F11581" s="11" t="s">
        <v>12</v>
      </c>
      <c r="G11581" s="131" t="s">
        <v>34</v>
      </c>
      <c r="H11581" s="131"/>
      <c r="J11581" s="7">
        <v>15000000</v>
      </c>
    </row>
    <row r="11582" spans="1:10" ht="20.100000000000001" customHeight="1" x14ac:dyDescent="0.25">
      <c r="A11582" s="5" t="s">
        <v>1371</v>
      </c>
      <c r="C11582" s="11" t="s">
        <v>9</v>
      </c>
      <c r="D11582" s="11" t="s">
        <v>11</v>
      </c>
      <c r="E11582" s="11" t="s">
        <v>5112</v>
      </c>
      <c r="F11582" s="11" t="s">
        <v>12</v>
      </c>
      <c r="G11582" s="131" t="s">
        <v>7128</v>
      </c>
      <c r="H11582" s="131"/>
      <c r="J11582" s="7">
        <v>1200000</v>
      </c>
    </row>
    <row r="11583" spans="1:10" ht="45" customHeight="1" x14ac:dyDescent="0.25">
      <c r="G11583" s="131" t="s">
        <v>6183</v>
      </c>
      <c r="H11583" s="131"/>
    </row>
    <row r="11584" spans="1:10" ht="20.100000000000001" customHeight="1" x14ac:dyDescent="0.25">
      <c r="A11584" s="6" t="s">
        <v>1249</v>
      </c>
      <c r="B11584" s="6" t="s">
        <v>1373</v>
      </c>
      <c r="J11584" s="8">
        <v>11300000</v>
      </c>
    </row>
    <row r="11585" spans="1:10" ht="20.100000000000001" customHeight="1" x14ac:dyDescent="0.25">
      <c r="A11585" s="5" t="s">
        <v>1376</v>
      </c>
      <c r="C11585" s="11" t="s">
        <v>9</v>
      </c>
      <c r="D11585" s="11" t="s">
        <v>11</v>
      </c>
      <c r="E11585" s="11" t="s">
        <v>5112</v>
      </c>
      <c r="F11585" s="11" t="s">
        <v>12</v>
      </c>
      <c r="G11585" s="131" t="s">
        <v>3480</v>
      </c>
      <c r="H11585" s="131"/>
      <c r="J11585" s="7">
        <v>4000000</v>
      </c>
    </row>
    <row r="11586" spans="1:10" ht="20.100000000000001" customHeight="1" x14ac:dyDescent="0.25">
      <c r="A11586" s="5" t="s">
        <v>1378</v>
      </c>
      <c r="C11586" s="11" t="s">
        <v>9</v>
      </c>
      <c r="D11586" s="11" t="s">
        <v>11</v>
      </c>
      <c r="E11586" s="11" t="s">
        <v>5112</v>
      </c>
      <c r="F11586" s="11" t="s">
        <v>12</v>
      </c>
      <c r="G11586" s="131" t="s">
        <v>106</v>
      </c>
      <c r="H11586" s="131"/>
      <c r="J11586" s="7">
        <v>3000000</v>
      </c>
    </row>
    <row r="11587" spans="1:10" ht="20.100000000000001" customHeight="1" x14ac:dyDescent="0.25">
      <c r="A11587" s="5" t="s">
        <v>1380</v>
      </c>
      <c r="C11587" s="11" t="s">
        <v>9</v>
      </c>
      <c r="D11587" s="11" t="s">
        <v>11</v>
      </c>
      <c r="E11587" s="11" t="s">
        <v>5112</v>
      </c>
      <c r="F11587" s="11" t="s">
        <v>12</v>
      </c>
      <c r="G11587" s="131" t="s">
        <v>1381</v>
      </c>
      <c r="H11587" s="131"/>
      <c r="J11587" s="7">
        <v>4000000</v>
      </c>
    </row>
    <row r="11588" spans="1:10" ht="20.100000000000001" customHeight="1" x14ac:dyDescent="0.25">
      <c r="A11588" s="5" t="s">
        <v>1391</v>
      </c>
      <c r="C11588" s="11" t="s">
        <v>9</v>
      </c>
      <c r="D11588" s="11" t="s">
        <v>11</v>
      </c>
      <c r="E11588" s="11" t="s">
        <v>5112</v>
      </c>
      <c r="F11588" s="11" t="s">
        <v>12</v>
      </c>
      <c r="G11588" s="131" t="s">
        <v>7129</v>
      </c>
      <c r="H11588" s="131"/>
      <c r="J11588" s="7">
        <v>300000</v>
      </c>
    </row>
    <row r="11589" spans="1:10" ht="20.100000000000001" customHeight="1" x14ac:dyDescent="0.25">
      <c r="A11589" s="6" t="s">
        <v>1393</v>
      </c>
      <c r="B11589" s="6" t="s">
        <v>1394</v>
      </c>
      <c r="J11589" s="8">
        <v>122307000</v>
      </c>
    </row>
    <row r="11590" spans="1:10" ht="20.100000000000001" customHeight="1" x14ac:dyDescent="0.25">
      <c r="A11590" s="5" t="s">
        <v>1400</v>
      </c>
      <c r="C11590" s="11" t="s">
        <v>9</v>
      </c>
      <c r="D11590" s="11" t="s">
        <v>11</v>
      </c>
      <c r="E11590" s="11" t="s">
        <v>5112</v>
      </c>
      <c r="F11590" s="11" t="s">
        <v>12</v>
      </c>
      <c r="G11590" s="131" t="s">
        <v>3477</v>
      </c>
      <c r="H11590" s="131"/>
      <c r="J11590" s="7">
        <v>50000</v>
      </c>
    </row>
    <row r="11591" spans="1:10" ht="75" customHeight="1" x14ac:dyDescent="0.25">
      <c r="G11591" s="131" t="s">
        <v>6184</v>
      </c>
      <c r="H11591" s="131"/>
    </row>
    <row r="11592" spans="1:10" ht="20.100000000000001" customHeight="1" x14ac:dyDescent="0.25">
      <c r="A11592" s="5" t="s">
        <v>1402</v>
      </c>
      <c r="C11592" s="11" t="s">
        <v>9</v>
      </c>
      <c r="D11592" s="11" t="s">
        <v>11</v>
      </c>
      <c r="E11592" s="11" t="s">
        <v>5112</v>
      </c>
      <c r="F11592" s="11" t="s">
        <v>12</v>
      </c>
      <c r="G11592" s="131" t="s">
        <v>1403</v>
      </c>
      <c r="H11592" s="131"/>
      <c r="J11592" s="7">
        <v>5000000</v>
      </c>
    </row>
    <row r="11593" spans="1:10" ht="60" customHeight="1" x14ac:dyDescent="0.25">
      <c r="G11593" s="131" t="s">
        <v>4415</v>
      </c>
      <c r="H11593" s="131"/>
    </row>
    <row r="11594" spans="1:10" ht="20.100000000000001" customHeight="1" x14ac:dyDescent="0.25">
      <c r="A11594" s="5" t="s">
        <v>1405</v>
      </c>
      <c r="C11594" s="11" t="s">
        <v>9</v>
      </c>
      <c r="D11594" s="11" t="s">
        <v>11</v>
      </c>
      <c r="E11594" s="11" t="s">
        <v>5112</v>
      </c>
      <c r="F11594" s="11" t="s">
        <v>12</v>
      </c>
      <c r="G11594" s="131" t="s">
        <v>1406</v>
      </c>
      <c r="H11594" s="131"/>
      <c r="J11594" s="7">
        <v>20000000</v>
      </c>
    </row>
    <row r="11595" spans="1:10" ht="75" customHeight="1" x14ac:dyDescent="0.25">
      <c r="G11595" s="131" t="s">
        <v>7318</v>
      </c>
      <c r="H11595" s="131"/>
    </row>
    <row r="11596" spans="1:10" ht="20.100000000000001" customHeight="1" x14ac:dyDescent="0.25">
      <c r="A11596" s="5" t="s">
        <v>1411</v>
      </c>
      <c r="C11596" s="11" t="s">
        <v>9</v>
      </c>
      <c r="D11596" s="11" t="s">
        <v>11</v>
      </c>
      <c r="E11596" s="11" t="s">
        <v>5112</v>
      </c>
      <c r="F11596" s="11" t="s">
        <v>12</v>
      </c>
      <c r="G11596" s="131" t="s">
        <v>3478</v>
      </c>
      <c r="H11596" s="131"/>
      <c r="J11596" s="7">
        <v>77257000</v>
      </c>
    </row>
    <row r="11597" spans="1:10" ht="30" customHeight="1" x14ac:dyDescent="0.25">
      <c r="G11597" s="131" t="s">
        <v>6186</v>
      </c>
      <c r="H11597" s="131"/>
    </row>
    <row r="11598" spans="1:10" ht="20.100000000000001" customHeight="1" x14ac:dyDescent="0.25">
      <c r="A11598" s="5" t="s">
        <v>1413</v>
      </c>
      <c r="C11598" s="11" t="s">
        <v>9</v>
      </c>
      <c r="D11598" s="11" t="s">
        <v>11</v>
      </c>
      <c r="E11598" s="11" t="s">
        <v>5112</v>
      </c>
      <c r="F11598" s="11" t="s">
        <v>12</v>
      </c>
      <c r="G11598" s="131" t="s">
        <v>1414</v>
      </c>
      <c r="H11598" s="131"/>
      <c r="J11598" s="7">
        <v>20000000</v>
      </c>
    </row>
    <row r="11599" spans="1:10" ht="75" customHeight="1" x14ac:dyDescent="0.25">
      <c r="G11599" s="131" t="s">
        <v>6187</v>
      </c>
      <c r="H11599" s="131"/>
    </row>
    <row r="11600" spans="1:10" ht="20.100000000000001" customHeight="1" x14ac:dyDescent="0.25">
      <c r="A11600" s="6" t="s">
        <v>1416</v>
      </c>
      <c r="B11600" s="6" t="s">
        <v>1417</v>
      </c>
      <c r="J11600" s="8">
        <v>8220000</v>
      </c>
    </row>
    <row r="11601" spans="1:10" ht="20.100000000000001" customHeight="1" x14ac:dyDescent="0.25">
      <c r="A11601" s="5" t="s">
        <v>1419</v>
      </c>
      <c r="C11601" s="11" t="s">
        <v>9</v>
      </c>
      <c r="D11601" s="11" t="s">
        <v>11</v>
      </c>
      <c r="E11601" s="11" t="s">
        <v>5112</v>
      </c>
      <c r="F11601" s="11" t="s">
        <v>12</v>
      </c>
      <c r="G11601" s="131" t="s">
        <v>1420</v>
      </c>
      <c r="H11601" s="131"/>
      <c r="J11601" s="7">
        <v>220000</v>
      </c>
    </row>
    <row r="11602" spans="1:10" ht="20.100000000000001" customHeight="1" x14ac:dyDescent="0.25">
      <c r="A11602" s="5" t="s">
        <v>1422</v>
      </c>
      <c r="C11602" s="11" t="s">
        <v>9</v>
      </c>
      <c r="D11602" s="11" t="s">
        <v>11</v>
      </c>
      <c r="E11602" s="11" t="s">
        <v>5112</v>
      </c>
      <c r="F11602" s="11" t="s">
        <v>12</v>
      </c>
      <c r="G11602" s="131" t="s">
        <v>1423</v>
      </c>
      <c r="H11602" s="131"/>
      <c r="J11602" s="7">
        <v>8000000</v>
      </c>
    </row>
    <row r="11603" spans="1:10" ht="20.100000000000001" customHeight="1" x14ac:dyDescent="0.25">
      <c r="A11603" s="6" t="s">
        <v>1429</v>
      </c>
      <c r="B11603" s="6" t="s">
        <v>1430</v>
      </c>
      <c r="J11603" s="8">
        <v>5000000</v>
      </c>
    </row>
    <row r="11604" spans="1:10" ht="20.100000000000001" customHeight="1" x14ac:dyDescent="0.25">
      <c r="A11604" s="5" t="s">
        <v>1432</v>
      </c>
      <c r="C11604" s="11" t="s">
        <v>9</v>
      </c>
      <c r="D11604" s="11" t="s">
        <v>11</v>
      </c>
      <c r="E11604" s="11" t="s">
        <v>5112</v>
      </c>
      <c r="F11604" s="11" t="s">
        <v>12</v>
      </c>
      <c r="G11604" s="131" t="s">
        <v>7130</v>
      </c>
      <c r="H11604" s="131"/>
      <c r="J11604" s="7">
        <v>5000000</v>
      </c>
    </row>
    <row r="11605" spans="1:10" ht="20.100000000000001" customHeight="1" x14ac:dyDescent="0.25">
      <c r="A11605" s="6" t="s">
        <v>1439</v>
      </c>
      <c r="B11605" s="6" t="s">
        <v>1440</v>
      </c>
      <c r="J11605" s="8">
        <v>5000000</v>
      </c>
    </row>
    <row r="11606" spans="1:10" ht="20.100000000000001" customHeight="1" x14ac:dyDescent="0.25">
      <c r="A11606" s="5" t="s">
        <v>1441</v>
      </c>
      <c r="C11606" s="11" t="s">
        <v>9</v>
      </c>
      <c r="D11606" s="11" t="s">
        <v>11</v>
      </c>
      <c r="E11606" s="11" t="s">
        <v>5112</v>
      </c>
      <c r="F11606" s="11" t="s">
        <v>12</v>
      </c>
      <c r="G11606" s="131" t="s">
        <v>1442</v>
      </c>
      <c r="H11606" s="131"/>
      <c r="J11606" s="7">
        <v>2000000</v>
      </c>
    </row>
    <row r="11607" spans="1:10" ht="60" customHeight="1" x14ac:dyDescent="0.25">
      <c r="G11607" s="131" t="s">
        <v>6188</v>
      </c>
      <c r="H11607" s="131"/>
    </row>
    <row r="11608" spans="1:10" ht="20.100000000000001" customHeight="1" x14ac:dyDescent="0.25">
      <c r="A11608" s="5" t="s">
        <v>1444</v>
      </c>
      <c r="C11608" s="11" t="s">
        <v>9</v>
      </c>
      <c r="D11608" s="11" t="s">
        <v>11</v>
      </c>
      <c r="E11608" s="11" t="s">
        <v>5112</v>
      </c>
      <c r="F11608" s="11" t="s">
        <v>12</v>
      </c>
      <c r="G11608" s="131" t="s">
        <v>3481</v>
      </c>
      <c r="H11608" s="131"/>
      <c r="J11608" s="7">
        <v>3000000</v>
      </c>
    </row>
    <row r="11609" spans="1:10" ht="60" customHeight="1" x14ac:dyDescent="0.25">
      <c r="G11609" s="131" t="s">
        <v>6189</v>
      </c>
      <c r="H11609" s="131"/>
    </row>
    <row r="11610" spans="1:10" ht="20.100000000000001" customHeight="1" x14ac:dyDescent="0.25">
      <c r="A11610" s="6" t="s">
        <v>1449</v>
      </c>
      <c r="B11610" s="6" t="s">
        <v>1450</v>
      </c>
      <c r="J11610" s="8">
        <v>73200000</v>
      </c>
    </row>
    <row r="11611" spans="1:10" ht="20.100000000000001" customHeight="1" x14ac:dyDescent="0.25">
      <c r="A11611" s="5" t="s">
        <v>1453</v>
      </c>
      <c r="C11611" s="11" t="s">
        <v>9</v>
      </c>
      <c r="D11611" s="11" t="s">
        <v>11</v>
      </c>
      <c r="E11611" s="11" t="s">
        <v>5112</v>
      </c>
      <c r="F11611" s="11" t="s">
        <v>12</v>
      </c>
      <c r="G11611" s="131" t="s">
        <v>39</v>
      </c>
      <c r="H11611" s="131"/>
      <c r="J11611" s="7">
        <v>50000000</v>
      </c>
    </row>
    <row r="11612" spans="1:10" ht="30" customHeight="1" x14ac:dyDescent="0.25">
      <c r="A11612" s="5" t="s">
        <v>1460</v>
      </c>
      <c r="C11612" s="11" t="s">
        <v>9</v>
      </c>
      <c r="D11612" s="11" t="s">
        <v>11</v>
      </c>
      <c r="E11612" s="11" t="s">
        <v>5112</v>
      </c>
      <c r="F11612" s="11" t="s">
        <v>12</v>
      </c>
      <c r="G11612" s="131" t="s">
        <v>1461</v>
      </c>
      <c r="H11612" s="131"/>
      <c r="J11612" s="7">
        <v>500000</v>
      </c>
    </row>
    <row r="11613" spans="1:10" ht="20.100000000000001" customHeight="1" x14ac:dyDescent="0.25">
      <c r="A11613" s="5" t="s">
        <v>1463</v>
      </c>
      <c r="C11613" s="11" t="s">
        <v>9</v>
      </c>
      <c r="D11613" s="11" t="s">
        <v>11</v>
      </c>
      <c r="E11613" s="11" t="s">
        <v>5112</v>
      </c>
      <c r="F11613" s="11" t="s">
        <v>12</v>
      </c>
      <c r="G11613" s="131" t="s">
        <v>1464</v>
      </c>
      <c r="H11613" s="131"/>
      <c r="J11613" s="7">
        <v>5000000</v>
      </c>
    </row>
    <row r="11614" spans="1:10" ht="20.100000000000001" customHeight="1" x14ac:dyDescent="0.25">
      <c r="A11614" s="5" t="s">
        <v>1466</v>
      </c>
      <c r="C11614" s="11" t="s">
        <v>9</v>
      </c>
      <c r="D11614" s="11" t="s">
        <v>11</v>
      </c>
      <c r="E11614" s="11" t="s">
        <v>5112</v>
      </c>
      <c r="F11614" s="11" t="s">
        <v>12</v>
      </c>
      <c r="G11614" s="131" t="s">
        <v>1467</v>
      </c>
      <c r="H11614" s="131"/>
      <c r="J11614" s="7">
        <v>1000000</v>
      </c>
    </row>
    <row r="11615" spans="1:10" ht="30" customHeight="1" x14ac:dyDescent="0.25">
      <c r="A11615" s="5" t="s">
        <v>1469</v>
      </c>
      <c r="C11615" s="11" t="s">
        <v>9</v>
      </c>
      <c r="D11615" s="11" t="s">
        <v>11</v>
      </c>
      <c r="E11615" s="11" t="s">
        <v>5112</v>
      </c>
      <c r="F11615" s="11" t="s">
        <v>12</v>
      </c>
      <c r="G11615" s="131" t="s">
        <v>7132</v>
      </c>
      <c r="H11615" s="131"/>
      <c r="J11615" s="7">
        <v>1200000</v>
      </c>
    </row>
    <row r="11616" spans="1:10" ht="30" customHeight="1" x14ac:dyDescent="0.25">
      <c r="A11616" s="5" t="s">
        <v>1471</v>
      </c>
      <c r="C11616" s="11" t="s">
        <v>9</v>
      </c>
      <c r="D11616" s="11" t="s">
        <v>11</v>
      </c>
      <c r="E11616" s="11" t="s">
        <v>5112</v>
      </c>
      <c r="F11616" s="11" t="s">
        <v>12</v>
      </c>
      <c r="G11616" s="131" t="s">
        <v>7133</v>
      </c>
      <c r="H11616" s="131"/>
      <c r="J11616" s="7">
        <v>15000000</v>
      </c>
    </row>
    <row r="11617" spans="1:10" ht="20.100000000000001" customHeight="1" x14ac:dyDescent="0.25">
      <c r="A11617" s="5" t="s">
        <v>1473</v>
      </c>
      <c r="C11617" s="11" t="s">
        <v>9</v>
      </c>
      <c r="D11617" s="11" t="s">
        <v>11</v>
      </c>
      <c r="E11617" s="11" t="s">
        <v>5112</v>
      </c>
      <c r="F11617" s="11" t="s">
        <v>12</v>
      </c>
      <c r="G11617" s="131" t="s">
        <v>1474</v>
      </c>
      <c r="H11617" s="131"/>
      <c r="J11617" s="7">
        <v>500000</v>
      </c>
    </row>
    <row r="11618" spans="1:10" ht="20.100000000000001" customHeight="1" x14ac:dyDescent="0.25">
      <c r="A11618" s="6" t="s">
        <v>1476</v>
      </c>
      <c r="B11618" s="6" t="s">
        <v>1477</v>
      </c>
      <c r="J11618" s="8">
        <v>500000</v>
      </c>
    </row>
    <row r="11619" spans="1:10" ht="20.100000000000001" customHeight="1" x14ac:dyDescent="0.25">
      <c r="A11619" s="5" t="s">
        <v>1488</v>
      </c>
      <c r="C11619" s="11" t="s">
        <v>9</v>
      </c>
      <c r="D11619" s="11" t="s">
        <v>41</v>
      </c>
      <c r="E11619" s="11" t="s">
        <v>5112</v>
      </c>
      <c r="F11619" s="11" t="s">
        <v>12</v>
      </c>
      <c r="G11619" s="131" t="s">
        <v>42</v>
      </c>
      <c r="H11619" s="131"/>
      <c r="J11619" s="7">
        <v>500000</v>
      </c>
    </row>
    <row r="11620" spans="1:10" ht="45" customHeight="1" x14ac:dyDescent="0.25">
      <c r="G11620" s="131" t="s">
        <v>6190</v>
      </c>
      <c r="H11620" s="131"/>
    </row>
    <row r="11621" spans="1:10" ht="20.100000000000001" customHeight="1" x14ac:dyDescent="0.25">
      <c r="A11621" s="6" t="s">
        <v>1490</v>
      </c>
      <c r="B11621" s="6" t="s">
        <v>1491</v>
      </c>
      <c r="J11621" s="8">
        <v>1900000</v>
      </c>
    </row>
    <row r="11622" spans="1:10" ht="20.100000000000001" customHeight="1" x14ac:dyDescent="0.25">
      <c r="A11622" s="5" t="s">
        <v>1496</v>
      </c>
      <c r="C11622" s="11" t="s">
        <v>9</v>
      </c>
      <c r="D11622" s="11" t="s">
        <v>11</v>
      </c>
      <c r="E11622" s="11" t="s">
        <v>5112</v>
      </c>
      <c r="F11622" s="11" t="s">
        <v>12</v>
      </c>
      <c r="G11622" s="131" t="s">
        <v>43</v>
      </c>
      <c r="H11622" s="131"/>
      <c r="J11622" s="7">
        <v>400000</v>
      </c>
    </row>
    <row r="11623" spans="1:10" ht="30" customHeight="1" x14ac:dyDescent="0.25">
      <c r="G11623" s="131" t="s">
        <v>6191</v>
      </c>
      <c r="H11623" s="131"/>
    </row>
    <row r="11624" spans="1:10" ht="20.100000000000001" customHeight="1" x14ac:dyDescent="0.25">
      <c r="A11624" s="5" t="s">
        <v>1503</v>
      </c>
      <c r="C11624" s="11" t="s">
        <v>9</v>
      </c>
      <c r="D11624" s="11" t="s">
        <v>11</v>
      </c>
      <c r="E11624" s="11" t="s">
        <v>5112</v>
      </c>
      <c r="F11624" s="11" t="s">
        <v>12</v>
      </c>
      <c r="G11624" s="131" t="s">
        <v>44</v>
      </c>
      <c r="H11624" s="131"/>
      <c r="J11624" s="7">
        <v>1500000</v>
      </c>
    </row>
    <row r="11625" spans="1:10" ht="20.100000000000001" customHeight="1" x14ac:dyDescent="0.25">
      <c r="A11625" s="6" t="s">
        <v>1508</v>
      </c>
      <c r="B11625" s="6" t="s">
        <v>1509</v>
      </c>
      <c r="J11625" s="10">
        <v>25050000</v>
      </c>
    </row>
    <row r="11626" spans="1:10" ht="20.100000000000001" customHeight="1" x14ac:dyDescent="0.25">
      <c r="A11626" s="6" t="s">
        <v>1256</v>
      </c>
      <c r="B11626" s="6" t="s">
        <v>1511</v>
      </c>
      <c r="J11626" s="9">
        <v>8900000</v>
      </c>
    </row>
    <row r="11627" spans="1:10" ht="20.100000000000001" customHeight="1" x14ac:dyDescent="0.25">
      <c r="A11627" s="5" t="s">
        <v>1513</v>
      </c>
      <c r="C11627" s="11" t="s">
        <v>9</v>
      </c>
      <c r="D11627" s="11" t="s">
        <v>11</v>
      </c>
      <c r="E11627" s="11" t="s">
        <v>5112</v>
      </c>
      <c r="F11627" s="11" t="s">
        <v>12</v>
      </c>
      <c r="G11627" s="131" t="s">
        <v>45</v>
      </c>
      <c r="H11627" s="131"/>
      <c r="J11627" s="7">
        <v>4000000</v>
      </c>
    </row>
    <row r="11628" spans="1:10" ht="20.100000000000001" customHeight="1" x14ac:dyDescent="0.25">
      <c r="A11628" s="5" t="s">
        <v>1514</v>
      </c>
      <c r="C11628" s="11" t="s">
        <v>9</v>
      </c>
      <c r="D11628" s="11" t="s">
        <v>11</v>
      </c>
      <c r="E11628" s="11" t="s">
        <v>5112</v>
      </c>
      <c r="F11628" s="11" t="s">
        <v>12</v>
      </c>
      <c r="G11628" s="131" t="s">
        <v>1515</v>
      </c>
      <c r="H11628" s="131"/>
      <c r="J11628" s="7">
        <v>150000</v>
      </c>
    </row>
    <row r="11629" spans="1:10" ht="20.100000000000001" customHeight="1" x14ac:dyDescent="0.25">
      <c r="A11629" s="5" t="s">
        <v>1518</v>
      </c>
      <c r="C11629" s="11" t="s">
        <v>9</v>
      </c>
      <c r="D11629" s="11" t="s">
        <v>11</v>
      </c>
      <c r="E11629" s="11" t="s">
        <v>5112</v>
      </c>
      <c r="F11629" s="11" t="s">
        <v>12</v>
      </c>
      <c r="G11629" s="131" t="s">
        <v>7135</v>
      </c>
      <c r="H11629" s="131"/>
      <c r="J11629" s="7">
        <v>4750000</v>
      </c>
    </row>
    <row r="11630" spans="1:10" ht="20.100000000000001" customHeight="1" x14ac:dyDescent="0.25">
      <c r="A11630" s="6" t="s">
        <v>1278</v>
      </c>
      <c r="B11630" s="6" t="s">
        <v>1524</v>
      </c>
      <c r="J11630" s="8">
        <v>500000</v>
      </c>
    </row>
    <row r="11631" spans="1:10" ht="20.100000000000001" customHeight="1" x14ac:dyDescent="0.25">
      <c r="A11631" s="5" t="s">
        <v>1531</v>
      </c>
      <c r="C11631" s="11" t="s">
        <v>9</v>
      </c>
      <c r="D11631" s="11" t="s">
        <v>11</v>
      </c>
      <c r="E11631" s="11" t="s">
        <v>5112</v>
      </c>
      <c r="F11631" s="11" t="s">
        <v>12</v>
      </c>
      <c r="G11631" s="131" t="s">
        <v>47</v>
      </c>
      <c r="H11631" s="131"/>
      <c r="J11631" s="7">
        <v>500000</v>
      </c>
    </row>
    <row r="11632" spans="1:10" ht="20.100000000000001" customHeight="1" x14ac:dyDescent="0.25">
      <c r="A11632" s="6" t="s">
        <v>1292</v>
      </c>
      <c r="B11632" s="6" t="s">
        <v>1535</v>
      </c>
      <c r="J11632" s="8">
        <v>3900000</v>
      </c>
    </row>
    <row r="11633" spans="1:10" ht="20.100000000000001" customHeight="1" x14ac:dyDescent="0.25">
      <c r="A11633" s="5" t="s">
        <v>1536</v>
      </c>
      <c r="C11633" s="11" t="s">
        <v>9</v>
      </c>
      <c r="D11633" s="11" t="s">
        <v>11</v>
      </c>
      <c r="E11633" s="11" t="s">
        <v>5112</v>
      </c>
      <c r="F11633" s="11" t="s">
        <v>12</v>
      </c>
      <c r="G11633" s="131" t="s">
        <v>1537</v>
      </c>
      <c r="H11633" s="131"/>
      <c r="J11633" s="7">
        <v>100000</v>
      </c>
    </row>
    <row r="11634" spans="1:10" ht="30" customHeight="1" x14ac:dyDescent="0.25">
      <c r="A11634" s="5" t="s">
        <v>1544</v>
      </c>
      <c r="C11634" s="11" t="s">
        <v>9</v>
      </c>
      <c r="D11634" s="11" t="s">
        <v>11</v>
      </c>
      <c r="E11634" s="11" t="s">
        <v>5112</v>
      </c>
      <c r="F11634" s="11" t="s">
        <v>12</v>
      </c>
      <c r="G11634" s="131" t="s">
        <v>1545</v>
      </c>
      <c r="H11634" s="131"/>
      <c r="J11634" s="7">
        <v>3500000</v>
      </c>
    </row>
    <row r="11635" spans="1:10" ht="30" customHeight="1" x14ac:dyDescent="0.25">
      <c r="A11635" s="5" t="s">
        <v>1551</v>
      </c>
      <c r="C11635" s="11" t="s">
        <v>9</v>
      </c>
      <c r="D11635" s="11" t="s">
        <v>11</v>
      </c>
      <c r="E11635" s="11" t="s">
        <v>5112</v>
      </c>
      <c r="F11635" s="11" t="s">
        <v>12</v>
      </c>
      <c r="G11635" s="131" t="s">
        <v>7136</v>
      </c>
      <c r="H11635" s="131"/>
      <c r="J11635" s="7">
        <v>300000</v>
      </c>
    </row>
    <row r="11636" spans="1:10" ht="20.100000000000001" customHeight="1" x14ac:dyDescent="0.25">
      <c r="A11636" s="6" t="s">
        <v>1318</v>
      </c>
      <c r="B11636" s="6" t="s">
        <v>1553</v>
      </c>
      <c r="J11636" s="8">
        <v>5500000</v>
      </c>
    </row>
    <row r="11637" spans="1:10" ht="20.100000000000001" customHeight="1" x14ac:dyDescent="0.25">
      <c r="A11637" s="5" t="s">
        <v>1555</v>
      </c>
      <c r="C11637" s="11" t="s">
        <v>9</v>
      </c>
      <c r="D11637" s="11" t="s">
        <v>11</v>
      </c>
      <c r="E11637" s="11" t="s">
        <v>5112</v>
      </c>
      <c r="F11637" s="11" t="s">
        <v>12</v>
      </c>
      <c r="G11637" s="131" t="s">
        <v>50</v>
      </c>
      <c r="H11637" s="131"/>
      <c r="J11637" s="7">
        <v>3500000</v>
      </c>
    </row>
    <row r="11638" spans="1:10" ht="20.100000000000001" customHeight="1" x14ac:dyDescent="0.25">
      <c r="A11638" s="5" t="s">
        <v>1557</v>
      </c>
      <c r="C11638" s="11" t="s">
        <v>9</v>
      </c>
      <c r="D11638" s="11" t="s">
        <v>11</v>
      </c>
      <c r="E11638" s="11" t="s">
        <v>5112</v>
      </c>
      <c r="F11638" s="11" t="s">
        <v>12</v>
      </c>
      <c r="G11638" s="131" t="s">
        <v>51</v>
      </c>
      <c r="H11638" s="131"/>
      <c r="J11638" s="7">
        <v>2000000</v>
      </c>
    </row>
    <row r="11639" spans="1:10" ht="20.100000000000001" customHeight="1" x14ac:dyDescent="0.25">
      <c r="A11639" s="6" t="s">
        <v>1572</v>
      </c>
      <c r="B11639" s="6" t="s">
        <v>1573</v>
      </c>
      <c r="J11639" s="8">
        <v>6250000</v>
      </c>
    </row>
    <row r="11640" spans="1:10" ht="20.100000000000001" customHeight="1" x14ac:dyDescent="0.25">
      <c r="A11640" s="5" t="s">
        <v>1574</v>
      </c>
      <c r="C11640" s="11" t="s">
        <v>9</v>
      </c>
      <c r="D11640" s="11" t="s">
        <v>11</v>
      </c>
      <c r="E11640" s="11" t="s">
        <v>5112</v>
      </c>
      <c r="F11640" s="11" t="s">
        <v>12</v>
      </c>
      <c r="G11640" s="131" t="s">
        <v>1575</v>
      </c>
      <c r="H11640" s="131"/>
      <c r="J11640" s="7">
        <v>400000</v>
      </c>
    </row>
    <row r="11641" spans="1:10" ht="30" customHeight="1" x14ac:dyDescent="0.25">
      <c r="A11641" s="5" t="s">
        <v>1577</v>
      </c>
      <c r="C11641" s="11" t="s">
        <v>9</v>
      </c>
      <c r="D11641" s="11" t="s">
        <v>11</v>
      </c>
      <c r="E11641" s="11" t="s">
        <v>5112</v>
      </c>
      <c r="F11641" s="11" t="s">
        <v>12</v>
      </c>
      <c r="G11641" s="131" t="s">
        <v>1578</v>
      </c>
      <c r="H11641" s="131"/>
      <c r="J11641" s="7">
        <v>1150000</v>
      </c>
    </row>
    <row r="11642" spans="1:10" ht="20.100000000000001" customHeight="1" x14ac:dyDescent="0.25">
      <c r="A11642" s="5" t="s">
        <v>1580</v>
      </c>
      <c r="C11642" s="11" t="s">
        <v>9</v>
      </c>
      <c r="D11642" s="11" t="s">
        <v>11</v>
      </c>
      <c r="E11642" s="11" t="s">
        <v>5112</v>
      </c>
      <c r="F11642" s="11" t="s">
        <v>12</v>
      </c>
      <c r="G11642" s="131" t="s">
        <v>1581</v>
      </c>
      <c r="H11642" s="131"/>
      <c r="J11642" s="7">
        <v>2000000</v>
      </c>
    </row>
    <row r="11643" spans="1:10" ht="20.100000000000001" customHeight="1" x14ac:dyDescent="0.25">
      <c r="A11643" s="5" t="s">
        <v>1582</v>
      </c>
      <c r="C11643" s="11" t="s">
        <v>9</v>
      </c>
      <c r="D11643" s="11" t="s">
        <v>11</v>
      </c>
      <c r="E11643" s="11" t="s">
        <v>5112</v>
      </c>
      <c r="F11643" s="11" t="s">
        <v>12</v>
      </c>
      <c r="G11643" s="131" t="s">
        <v>52</v>
      </c>
      <c r="H11643" s="131"/>
      <c r="J11643" s="7">
        <v>1000000</v>
      </c>
    </row>
    <row r="11644" spans="1:10" ht="20.100000000000001" customHeight="1" x14ac:dyDescent="0.25">
      <c r="A11644" s="5" t="s">
        <v>1584</v>
      </c>
      <c r="C11644" s="11" t="s">
        <v>9</v>
      </c>
      <c r="D11644" s="11" t="s">
        <v>11</v>
      </c>
      <c r="E11644" s="11" t="s">
        <v>5112</v>
      </c>
      <c r="F11644" s="11" t="s">
        <v>12</v>
      </c>
      <c r="G11644" s="131" t="s">
        <v>1585</v>
      </c>
      <c r="H11644" s="131"/>
      <c r="J11644" s="7">
        <v>100000</v>
      </c>
    </row>
    <row r="11645" spans="1:10" ht="20.100000000000001" customHeight="1" x14ac:dyDescent="0.25">
      <c r="A11645" s="5" t="s">
        <v>1587</v>
      </c>
      <c r="C11645" s="11" t="s">
        <v>9</v>
      </c>
      <c r="D11645" s="11" t="s">
        <v>11</v>
      </c>
      <c r="E11645" s="11" t="s">
        <v>5112</v>
      </c>
      <c r="F11645" s="11" t="s">
        <v>12</v>
      </c>
      <c r="G11645" s="131" t="s">
        <v>1588</v>
      </c>
      <c r="H11645" s="131"/>
      <c r="J11645" s="7">
        <v>1300000</v>
      </c>
    </row>
    <row r="11646" spans="1:10" ht="20.100000000000001" customHeight="1" x14ac:dyDescent="0.25">
      <c r="A11646" s="5" t="s">
        <v>1593</v>
      </c>
      <c r="C11646" s="11" t="s">
        <v>9</v>
      </c>
      <c r="D11646" s="11" t="s">
        <v>11</v>
      </c>
      <c r="E11646" s="11" t="s">
        <v>5112</v>
      </c>
      <c r="F11646" s="11" t="s">
        <v>12</v>
      </c>
      <c r="G11646" s="131" t="s">
        <v>1594</v>
      </c>
      <c r="H11646" s="131"/>
      <c r="J11646" s="7">
        <v>300000</v>
      </c>
    </row>
    <row r="11647" spans="1:10" ht="20.100000000000001" customHeight="1" x14ac:dyDescent="0.25">
      <c r="A11647" s="6" t="s">
        <v>1714</v>
      </c>
      <c r="B11647" s="6" t="s">
        <v>1715</v>
      </c>
      <c r="J11647" s="10">
        <v>719208254</v>
      </c>
    </row>
    <row r="11648" spans="1:10" ht="20.100000000000001" customHeight="1" x14ac:dyDescent="0.25">
      <c r="A11648" s="6" t="s">
        <v>1716</v>
      </c>
      <c r="B11648" s="6" t="s">
        <v>1717</v>
      </c>
      <c r="J11648" s="9">
        <v>65200000</v>
      </c>
    </row>
    <row r="11649" spans="1:10" ht="20.100000000000001" customHeight="1" x14ac:dyDescent="0.25">
      <c r="A11649" s="5" t="s">
        <v>1718</v>
      </c>
      <c r="C11649" s="11" t="s">
        <v>16</v>
      </c>
      <c r="D11649" s="11" t="s">
        <v>53</v>
      </c>
      <c r="E11649" s="11" t="s">
        <v>5112</v>
      </c>
      <c r="F11649" s="11" t="s">
        <v>12</v>
      </c>
      <c r="G11649" s="131" t="s">
        <v>1719</v>
      </c>
      <c r="H11649" s="131"/>
      <c r="J11649" s="7">
        <v>500000</v>
      </c>
    </row>
    <row r="11650" spans="1:10" ht="20.100000000000001" customHeight="1" x14ac:dyDescent="0.25">
      <c r="A11650" s="5" t="s">
        <v>1721</v>
      </c>
      <c r="C11650" s="11" t="s">
        <v>16</v>
      </c>
      <c r="D11650" s="11" t="s">
        <v>53</v>
      </c>
      <c r="E11650" s="11" t="s">
        <v>5112</v>
      </c>
      <c r="F11650" s="11" t="s">
        <v>12</v>
      </c>
      <c r="G11650" s="131" t="s">
        <v>1722</v>
      </c>
      <c r="H11650" s="131"/>
      <c r="J11650" s="7">
        <v>5000000</v>
      </c>
    </row>
    <row r="11651" spans="1:10" ht="20.100000000000001" customHeight="1" x14ac:dyDescent="0.25">
      <c r="A11651" s="5" t="s">
        <v>1723</v>
      </c>
      <c r="C11651" s="11" t="s">
        <v>16</v>
      </c>
      <c r="D11651" s="11" t="s">
        <v>53</v>
      </c>
      <c r="E11651" s="11" t="s">
        <v>5112</v>
      </c>
      <c r="F11651" s="11" t="s">
        <v>12</v>
      </c>
      <c r="G11651" s="131" t="s">
        <v>55</v>
      </c>
      <c r="H11651" s="131"/>
      <c r="J11651" s="7">
        <v>500000</v>
      </c>
    </row>
    <row r="11652" spans="1:10" ht="20.100000000000001" customHeight="1" x14ac:dyDescent="0.25">
      <c r="A11652" s="5" t="s">
        <v>1724</v>
      </c>
      <c r="C11652" s="11" t="s">
        <v>16</v>
      </c>
      <c r="D11652" s="11" t="s">
        <v>53</v>
      </c>
      <c r="E11652" s="11" t="s">
        <v>5112</v>
      </c>
      <c r="F11652" s="11" t="s">
        <v>12</v>
      </c>
      <c r="G11652" s="131" t="s">
        <v>7146</v>
      </c>
      <c r="H11652" s="131"/>
      <c r="J11652" s="7">
        <v>57000000</v>
      </c>
    </row>
    <row r="11653" spans="1:10" ht="20.100000000000001" customHeight="1" x14ac:dyDescent="0.25">
      <c r="A11653" s="5" t="s">
        <v>1729</v>
      </c>
      <c r="C11653" s="11" t="s">
        <v>16</v>
      </c>
      <c r="D11653" s="11" t="s">
        <v>53</v>
      </c>
      <c r="E11653" s="11" t="s">
        <v>5112</v>
      </c>
      <c r="F11653" s="11" t="s">
        <v>12</v>
      </c>
      <c r="G11653" s="131" t="s">
        <v>7147</v>
      </c>
      <c r="H11653" s="131"/>
      <c r="J11653" s="7">
        <v>2200000</v>
      </c>
    </row>
    <row r="11654" spans="1:10" ht="20.100000000000001" customHeight="1" x14ac:dyDescent="0.25">
      <c r="A11654" s="6" t="s">
        <v>1730</v>
      </c>
      <c r="B11654" s="6" t="s">
        <v>1731</v>
      </c>
      <c r="J11654" s="8">
        <v>645508254</v>
      </c>
    </row>
    <row r="11655" spans="1:10" ht="20.100000000000001" customHeight="1" x14ac:dyDescent="0.25">
      <c r="A11655" s="5" t="s">
        <v>1744</v>
      </c>
      <c r="C11655" s="11" t="s">
        <v>979</v>
      </c>
      <c r="D11655" s="11" t="s">
        <v>4839</v>
      </c>
      <c r="E11655" s="11" t="s">
        <v>5112</v>
      </c>
      <c r="F11655" s="11" t="s">
        <v>12</v>
      </c>
      <c r="G11655" s="131" t="s">
        <v>7148</v>
      </c>
      <c r="H11655" s="131"/>
      <c r="J11655" s="7">
        <v>517854828</v>
      </c>
    </row>
    <row r="11656" spans="1:10" ht="30" customHeight="1" x14ac:dyDescent="0.25">
      <c r="G11656" s="131" t="s">
        <v>6192</v>
      </c>
      <c r="H11656" s="131"/>
    </row>
    <row r="11657" spans="1:10" ht="20.100000000000001" customHeight="1" x14ac:dyDescent="0.25">
      <c r="A11657" s="5" t="s">
        <v>1744</v>
      </c>
      <c r="C11657" s="11" t="s">
        <v>16</v>
      </c>
      <c r="D11657" s="11" t="s">
        <v>4839</v>
      </c>
      <c r="E11657" s="11" t="s">
        <v>5112</v>
      </c>
      <c r="F11657" s="11" t="s">
        <v>12</v>
      </c>
      <c r="G11657" s="131" t="s">
        <v>7148</v>
      </c>
      <c r="H11657" s="131"/>
      <c r="J11657" s="7">
        <v>127653426</v>
      </c>
    </row>
    <row r="11658" spans="1:10" ht="45" customHeight="1" x14ac:dyDescent="0.25">
      <c r="G11658" s="131" t="s">
        <v>7319</v>
      </c>
      <c r="H11658" s="131"/>
    </row>
    <row r="11659" spans="1:10" ht="20.100000000000001" customHeight="1" x14ac:dyDescent="0.25">
      <c r="A11659" s="6" t="s">
        <v>1751</v>
      </c>
      <c r="B11659" s="6" t="s">
        <v>1752</v>
      </c>
      <c r="J11659" s="8">
        <v>8500000</v>
      </c>
    </row>
    <row r="11660" spans="1:10" ht="20.100000000000001" customHeight="1" x14ac:dyDescent="0.25">
      <c r="A11660" s="5" t="s">
        <v>1757</v>
      </c>
      <c r="C11660" s="11" t="s">
        <v>16</v>
      </c>
      <c r="D11660" s="11" t="s">
        <v>56</v>
      </c>
      <c r="E11660" s="11" t="s">
        <v>5112</v>
      </c>
      <c r="F11660" s="11" t="s">
        <v>12</v>
      </c>
      <c r="G11660" s="131" t="s">
        <v>57</v>
      </c>
      <c r="H11660" s="131"/>
      <c r="J11660" s="7">
        <v>3500000</v>
      </c>
    </row>
    <row r="11661" spans="1:10" ht="20.100000000000001" customHeight="1" x14ac:dyDescent="0.25">
      <c r="A11661" s="5" t="s">
        <v>1758</v>
      </c>
      <c r="C11661" s="11" t="s">
        <v>16</v>
      </c>
      <c r="D11661" s="11" t="s">
        <v>4830</v>
      </c>
      <c r="E11661" s="11" t="s">
        <v>5112</v>
      </c>
      <c r="F11661" s="11" t="s">
        <v>12</v>
      </c>
      <c r="G11661" s="131" t="s">
        <v>1001</v>
      </c>
      <c r="H11661" s="131"/>
      <c r="J11661" s="7">
        <v>5000000</v>
      </c>
    </row>
    <row r="11662" spans="1:10" ht="20.100000000000001" customHeight="1" x14ac:dyDescent="0.25">
      <c r="A11662" s="6" t="s">
        <v>1759</v>
      </c>
      <c r="B11662" s="6" t="s">
        <v>1760</v>
      </c>
      <c r="J11662" s="10">
        <v>8911000656</v>
      </c>
    </row>
    <row r="11663" spans="1:10" ht="20.100000000000001" customHeight="1" x14ac:dyDescent="0.25">
      <c r="A11663" s="6" t="s">
        <v>1761</v>
      </c>
      <c r="B11663" s="6" t="s">
        <v>1762</v>
      </c>
      <c r="J11663" s="12">
        <v>8790517624</v>
      </c>
    </row>
    <row r="11664" spans="1:10" ht="20.100000000000001" customHeight="1" x14ac:dyDescent="0.25">
      <c r="A11664" s="6" t="s">
        <v>1765</v>
      </c>
      <c r="B11664" s="6" t="s">
        <v>1766</v>
      </c>
      <c r="J11664" s="9">
        <v>8785454238</v>
      </c>
    </row>
    <row r="11665" spans="1:10" ht="20.100000000000001" customHeight="1" x14ac:dyDescent="0.25">
      <c r="A11665" s="5" t="s">
        <v>1765</v>
      </c>
      <c r="C11665" s="11" t="s">
        <v>9</v>
      </c>
      <c r="D11665" s="11" t="s">
        <v>41</v>
      </c>
      <c r="E11665" s="11" t="s">
        <v>5112</v>
      </c>
      <c r="F11665" s="11" t="s">
        <v>1894</v>
      </c>
      <c r="G11665" s="131" t="s">
        <v>1002</v>
      </c>
      <c r="H11665" s="131"/>
      <c r="J11665" s="7">
        <v>3462369780</v>
      </c>
    </row>
    <row r="11666" spans="1:10" ht="30" customHeight="1" x14ac:dyDescent="0.25">
      <c r="G11666" s="131" t="s">
        <v>5641</v>
      </c>
      <c r="H11666" s="131"/>
    </row>
    <row r="11667" spans="1:10" ht="20.100000000000001" customHeight="1" x14ac:dyDescent="0.25">
      <c r="G11667" s="131" t="s">
        <v>5642</v>
      </c>
      <c r="H11667" s="131"/>
    </row>
    <row r="11668" spans="1:10" ht="20.100000000000001" customHeight="1" x14ac:dyDescent="0.25">
      <c r="A11668" s="5" t="s">
        <v>1765</v>
      </c>
      <c r="C11668" s="11" t="s">
        <v>9</v>
      </c>
      <c r="D11668" s="11" t="s">
        <v>41</v>
      </c>
      <c r="E11668" s="11" t="s">
        <v>5112</v>
      </c>
      <c r="F11668" s="11" t="s">
        <v>1622</v>
      </c>
      <c r="G11668" s="131" t="s">
        <v>1004</v>
      </c>
      <c r="H11668" s="131"/>
      <c r="J11668" s="7">
        <v>1666020000</v>
      </c>
    </row>
    <row r="11669" spans="1:10" ht="30" customHeight="1" x14ac:dyDescent="0.25">
      <c r="G11669" s="131" t="s">
        <v>5643</v>
      </c>
      <c r="H11669" s="131"/>
    </row>
    <row r="11670" spans="1:10" ht="20.100000000000001" customHeight="1" x14ac:dyDescent="0.25">
      <c r="G11670" s="131" t="s">
        <v>5644</v>
      </c>
      <c r="H11670" s="131"/>
    </row>
    <row r="11671" spans="1:10" ht="20.100000000000001" customHeight="1" x14ac:dyDescent="0.25">
      <c r="A11671" s="5" t="s">
        <v>1765</v>
      </c>
      <c r="C11671" s="11" t="s">
        <v>9</v>
      </c>
      <c r="D11671" s="11" t="s">
        <v>41</v>
      </c>
      <c r="E11671" s="11" t="s">
        <v>5112</v>
      </c>
      <c r="F11671" s="11" t="s">
        <v>1911</v>
      </c>
      <c r="G11671" s="131" t="s">
        <v>1006</v>
      </c>
      <c r="H11671" s="131"/>
      <c r="J11671" s="7">
        <v>2305360000</v>
      </c>
    </row>
    <row r="11672" spans="1:10" ht="30" customHeight="1" x14ac:dyDescent="0.25">
      <c r="G11672" s="131" t="s">
        <v>5645</v>
      </c>
      <c r="H11672" s="131"/>
    </row>
    <row r="11673" spans="1:10" ht="20.100000000000001" customHeight="1" x14ac:dyDescent="0.25">
      <c r="G11673" s="131" t="s">
        <v>5646</v>
      </c>
      <c r="H11673" s="131"/>
    </row>
    <row r="11674" spans="1:10" ht="20.100000000000001" customHeight="1" x14ac:dyDescent="0.25">
      <c r="A11674" s="5" t="s">
        <v>1765</v>
      </c>
      <c r="C11674" s="11" t="s">
        <v>9</v>
      </c>
      <c r="D11674" s="11" t="s">
        <v>41</v>
      </c>
      <c r="E11674" s="11" t="s">
        <v>5112</v>
      </c>
      <c r="F11674" s="11" t="s">
        <v>1916</v>
      </c>
      <c r="G11674" s="131" t="s">
        <v>1006</v>
      </c>
      <c r="H11674" s="131"/>
      <c r="J11674" s="7">
        <v>54600000</v>
      </c>
    </row>
    <row r="11675" spans="1:10" ht="30" customHeight="1" x14ac:dyDescent="0.25">
      <c r="G11675" s="131" t="s">
        <v>4763</v>
      </c>
      <c r="H11675" s="131"/>
    </row>
    <row r="11676" spans="1:10" ht="20.100000000000001" customHeight="1" x14ac:dyDescent="0.25">
      <c r="G11676" s="131" t="s">
        <v>5646</v>
      </c>
      <c r="H11676" s="131"/>
    </row>
    <row r="11677" spans="1:10" ht="20.100000000000001" customHeight="1" x14ac:dyDescent="0.25">
      <c r="A11677" s="5" t="s">
        <v>1765</v>
      </c>
      <c r="C11677" s="11" t="s">
        <v>9</v>
      </c>
      <c r="D11677" s="11" t="s">
        <v>41</v>
      </c>
      <c r="E11677" s="11" t="s">
        <v>5112</v>
      </c>
      <c r="F11677" s="11" t="s">
        <v>1921</v>
      </c>
      <c r="G11677" s="131" t="s">
        <v>1009</v>
      </c>
      <c r="H11677" s="131"/>
      <c r="J11677" s="7">
        <v>507120000</v>
      </c>
    </row>
    <row r="11678" spans="1:10" ht="30" customHeight="1" x14ac:dyDescent="0.25">
      <c r="G11678" s="131" t="s">
        <v>5647</v>
      </c>
      <c r="H11678" s="131"/>
    </row>
    <row r="11679" spans="1:10" ht="20.100000000000001" customHeight="1" x14ac:dyDescent="0.25">
      <c r="G11679" s="131" t="s">
        <v>5648</v>
      </c>
      <c r="H11679" s="131"/>
    </row>
    <row r="11680" spans="1:10" ht="20.100000000000001" customHeight="1" x14ac:dyDescent="0.25">
      <c r="A11680" s="5" t="s">
        <v>1765</v>
      </c>
      <c r="C11680" s="11" t="s">
        <v>9</v>
      </c>
      <c r="D11680" s="11" t="s">
        <v>41</v>
      </c>
      <c r="E11680" s="11" t="s">
        <v>5112</v>
      </c>
      <c r="F11680" s="11" t="s">
        <v>1931</v>
      </c>
      <c r="G11680" s="131" t="s">
        <v>1012</v>
      </c>
      <c r="H11680" s="131"/>
      <c r="J11680" s="7">
        <v>268830000</v>
      </c>
    </row>
    <row r="11681" spans="1:10" ht="30" customHeight="1" x14ac:dyDescent="0.25">
      <c r="G11681" s="131" t="s">
        <v>5649</v>
      </c>
      <c r="H11681" s="131"/>
    </row>
    <row r="11682" spans="1:10" ht="20.100000000000001" customHeight="1" x14ac:dyDescent="0.25">
      <c r="G11682" s="131" t="s">
        <v>5650</v>
      </c>
      <c r="H11682" s="131"/>
    </row>
    <row r="11683" spans="1:10" ht="20.100000000000001" customHeight="1" x14ac:dyDescent="0.25">
      <c r="A11683" s="5" t="s">
        <v>1765</v>
      </c>
      <c r="C11683" s="11" t="s">
        <v>9</v>
      </c>
      <c r="D11683" s="11" t="s">
        <v>41</v>
      </c>
      <c r="E11683" s="11" t="s">
        <v>5112</v>
      </c>
      <c r="F11683" s="11" t="s">
        <v>1945</v>
      </c>
      <c r="G11683" s="131" t="s">
        <v>1015</v>
      </c>
      <c r="H11683" s="131"/>
      <c r="J11683" s="7">
        <v>347354458</v>
      </c>
    </row>
    <row r="11684" spans="1:10" ht="75" customHeight="1" x14ac:dyDescent="0.25">
      <c r="G11684" s="131" t="s">
        <v>7320</v>
      </c>
      <c r="H11684" s="131"/>
    </row>
    <row r="11685" spans="1:10" ht="20.100000000000001" customHeight="1" x14ac:dyDescent="0.25">
      <c r="G11685" s="131" t="s">
        <v>5651</v>
      </c>
      <c r="H11685" s="131"/>
    </row>
    <row r="11686" spans="1:10" ht="20.100000000000001" customHeight="1" x14ac:dyDescent="0.25">
      <c r="A11686" s="5" t="s">
        <v>1765</v>
      </c>
      <c r="C11686" s="11" t="s">
        <v>9</v>
      </c>
      <c r="D11686" s="11" t="s">
        <v>41</v>
      </c>
      <c r="E11686" s="11" t="s">
        <v>5112</v>
      </c>
      <c r="F11686" s="11" t="s">
        <v>1953</v>
      </c>
      <c r="G11686" s="131" t="s">
        <v>1017</v>
      </c>
      <c r="H11686" s="131"/>
      <c r="J11686" s="7">
        <v>173800000</v>
      </c>
    </row>
    <row r="11687" spans="1:10" ht="30" customHeight="1" x14ac:dyDescent="0.25">
      <c r="G11687" s="131" t="s">
        <v>5121</v>
      </c>
      <c r="H11687" s="131"/>
    </row>
    <row r="11688" spans="1:10" ht="20.100000000000001" customHeight="1" x14ac:dyDescent="0.25">
      <c r="G11688" s="131" t="s">
        <v>5122</v>
      </c>
      <c r="H11688" s="131"/>
    </row>
    <row r="11689" spans="1:10" ht="20.100000000000001" customHeight="1" x14ac:dyDescent="0.25">
      <c r="A11689" s="6" t="s">
        <v>1767</v>
      </c>
      <c r="B11689" s="6" t="s">
        <v>7149</v>
      </c>
      <c r="J11689" s="8">
        <v>5063386</v>
      </c>
    </row>
    <row r="11690" spans="1:10" ht="20.100000000000001" customHeight="1" x14ac:dyDescent="0.25">
      <c r="A11690" s="5" t="s">
        <v>1767</v>
      </c>
      <c r="C11690" s="11" t="s">
        <v>9</v>
      </c>
      <c r="D11690" s="11" t="s">
        <v>41</v>
      </c>
      <c r="E11690" s="11" t="s">
        <v>5112</v>
      </c>
      <c r="F11690" s="11" t="s">
        <v>1881</v>
      </c>
      <c r="G11690" s="131" t="s">
        <v>21</v>
      </c>
      <c r="H11690" s="131"/>
      <c r="J11690" s="7">
        <v>3519461</v>
      </c>
    </row>
    <row r="11691" spans="1:10" ht="60" customHeight="1" x14ac:dyDescent="0.25">
      <c r="G11691" s="131" t="s">
        <v>4802</v>
      </c>
      <c r="H11691" s="131"/>
    </row>
    <row r="11692" spans="1:10" ht="20.100000000000001" customHeight="1" x14ac:dyDescent="0.25">
      <c r="G11692" s="131" t="s">
        <v>2101</v>
      </c>
      <c r="H11692" s="131"/>
    </row>
    <row r="11693" spans="1:10" ht="20.100000000000001" customHeight="1" x14ac:dyDescent="0.25">
      <c r="A11693" s="5" t="s">
        <v>1767</v>
      </c>
      <c r="C11693" s="11" t="s">
        <v>9</v>
      </c>
      <c r="D11693" s="11" t="s">
        <v>41</v>
      </c>
      <c r="E11693" s="11" t="s">
        <v>5112</v>
      </c>
      <c r="F11693" s="11" t="s">
        <v>1278</v>
      </c>
      <c r="G11693" s="131" t="s">
        <v>21</v>
      </c>
      <c r="H11693" s="131"/>
      <c r="J11693" s="7">
        <v>1543925</v>
      </c>
    </row>
    <row r="11694" spans="1:10" ht="60" customHeight="1" x14ac:dyDescent="0.25">
      <c r="G11694" s="131" t="s">
        <v>4803</v>
      </c>
      <c r="H11694" s="131"/>
    </row>
    <row r="11695" spans="1:10" ht="20.100000000000001" customHeight="1" x14ac:dyDescent="0.25">
      <c r="G11695" s="131" t="s">
        <v>2101</v>
      </c>
      <c r="H11695" s="131"/>
    </row>
    <row r="11696" spans="1:10" ht="20.100000000000001" customHeight="1" x14ac:dyDescent="0.25">
      <c r="A11696" s="6" t="s">
        <v>1778</v>
      </c>
      <c r="B11696" s="6" t="s">
        <v>1779</v>
      </c>
      <c r="J11696" s="8">
        <v>32000000</v>
      </c>
    </row>
    <row r="11697" spans="1:10" ht="20.100000000000001" customHeight="1" x14ac:dyDescent="0.25">
      <c r="A11697" s="5" t="s">
        <v>1783</v>
      </c>
      <c r="C11697" s="11" t="s">
        <v>9</v>
      </c>
      <c r="D11697" s="11" t="s">
        <v>59</v>
      </c>
      <c r="E11697" s="11" t="s">
        <v>5112</v>
      </c>
      <c r="F11697" s="11" t="s">
        <v>12</v>
      </c>
      <c r="G11697" s="131" t="s">
        <v>60</v>
      </c>
      <c r="H11697" s="131"/>
      <c r="J11697" s="7">
        <v>32000000</v>
      </c>
    </row>
    <row r="11698" spans="1:10" ht="75" customHeight="1" x14ac:dyDescent="0.25">
      <c r="G11698" s="131" t="s">
        <v>5123</v>
      </c>
      <c r="H11698" s="131"/>
    </row>
    <row r="11699" spans="1:10" ht="20.100000000000001" customHeight="1" x14ac:dyDescent="0.25">
      <c r="A11699" s="6" t="s">
        <v>1784</v>
      </c>
      <c r="B11699" s="6" t="s">
        <v>1785</v>
      </c>
      <c r="J11699" s="8">
        <v>50700000</v>
      </c>
    </row>
    <row r="11700" spans="1:10" ht="20.100000000000001" customHeight="1" x14ac:dyDescent="0.25">
      <c r="A11700" s="5" t="s">
        <v>1786</v>
      </c>
      <c r="C11700" s="11" t="s">
        <v>9</v>
      </c>
      <c r="D11700" s="11" t="s">
        <v>59</v>
      </c>
      <c r="E11700" s="11" t="s">
        <v>5112</v>
      </c>
      <c r="F11700" s="11" t="s">
        <v>12</v>
      </c>
      <c r="G11700" s="131" t="s">
        <v>61</v>
      </c>
      <c r="H11700" s="131"/>
      <c r="J11700" s="7">
        <v>45700000</v>
      </c>
    </row>
    <row r="11701" spans="1:10" ht="20.100000000000001" customHeight="1" x14ac:dyDescent="0.25">
      <c r="A11701" s="5" t="s">
        <v>1792</v>
      </c>
      <c r="C11701" s="11" t="s">
        <v>9</v>
      </c>
      <c r="D11701" s="11" t="s">
        <v>59</v>
      </c>
      <c r="E11701" s="11" t="s">
        <v>5112</v>
      </c>
      <c r="F11701" s="11" t="s">
        <v>12</v>
      </c>
      <c r="G11701" s="131" t="s">
        <v>7156</v>
      </c>
      <c r="H11701" s="131"/>
      <c r="J11701" s="7">
        <v>5000000</v>
      </c>
    </row>
    <row r="11702" spans="1:10" ht="30" customHeight="1" x14ac:dyDescent="0.25">
      <c r="G11702" s="131" t="s">
        <v>4413</v>
      </c>
      <c r="H11702" s="131"/>
    </row>
    <row r="11703" spans="1:10" ht="20.100000000000001" customHeight="1" x14ac:dyDescent="0.25">
      <c r="A11703" s="6" t="s">
        <v>1793</v>
      </c>
      <c r="B11703" s="6" t="s">
        <v>3410</v>
      </c>
      <c r="J11703" s="10">
        <v>37215000</v>
      </c>
    </row>
    <row r="11704" spans="1:10" ht="20.100000000000001" customHeight="1" x14ac:dyDescent="0.25">
      <c r="A11704" s="6" t="s">
        <v>1794</v>
      </c>
      <c r="B11704" s="6" t="s">
        <v>1795</v>
      </c>
      <c r="J11704" s="9">
        <v>4200000</v>
      </c>
    </row>
    <row r="11705" spans="1:10" ht="30" customHeight="1" x14ac:dyDescent="0.25">
      <c r="A11705" s="5" t="s">
        <v>1794</v>
      </c>
      <c r="C11705" s="11" t="s">
        <v>9</v>
      </c>
      <c r="D11705" s="11" t="s">
        <v>59</v>
      </c>
      <c r="E11705" s="11" t="s">
        <v>5112</v>
      </c>
      <c r="F11705" s="11" t="s">
        <v>1881</v>
      </c>
      <c r="G11705" s="131" t="s">
        <v>1020</v>
      </c>
      <c r="H11705" s="131"/>
      <c r="J11705" s="7">
        <v>4200000</v>
      </c>
    </row>
    <row r="11706" spans="1:10" ht="30" customHeight="1" x14ac:dyDescent="0.25">
      <c r="G11706" s="131" t="s">
        <v>5124</v>
      </c>
      <c r="H11706" s="131"/>
    </row>
    <row r="11707" spans="1:10" ht="20.100000000000001" customHeight="1" x14ac:dyDescent="0.25">
      <c r="G11707" s="131" t="s">
        <v>5125</v>
      </c>
      <c r="H11707" s="131"/>
    </row>
    <row r="11708" spans="1:10" ht="20.100000000000001" customHeight="1" x14ac:dyDescent="0.25">
      <c r="A11708" s="6" t="s">
        <v>1799</v>
      </c>
      <c r="B11708" s="6" t="s">
        <v>1800</v>
      </c>
      <c r="J11708" s="8">
        <v>33015000</v>
      </c>
    </row>
    <row r="11709" spans="1:10" ht="20.100000000000001" customHeight="1" x14ac:dyDescent="0.25">
      <c r="A11709" s="5" t="s">
        <v>1799</v>
      </c>
      <c r="C11709" s="11" t="s">
        <v>9</v>
      </c>
      <c r="D11709" s="11" t="s">
        <v>59</v>
      </c>
      <c r="E11709" s="11" t="s">
        <v>5112</v>
      </c>
      <c r="F11709" s="11" t="s">
        <v>1921</v>
      </c>
      <c r="G11709" s="131" t="s">
        <v>1023</v>
      </c>
      <c r="H11709" s="131"/>
      <c r="J11709" s="7">
        <v>3570000</v>
      </c>
    </row>
    <row r="11710" spans="1:10" ht="30" customHeight="1" x14ac:dyDescent="0.25">
      <c r="G11710" s="131" t="s">
        <v>4676</v>
      </c>
      <c r="H11710" s="131"/>
    </row>
    <row r="11711" spans="1:10" ht="20.100000000000001" customHeight="1" x14ac:dyDescent="0.25">
      <c r="G11711" s="131" t="s">
        <v>5126</v>
      </c>
      <c r="H11711" s="131"/>
    </row>
    <row r="11712" spans="1:10" ht="20.100000000000001" customHeight="1" x14ac:dyDescent="0.25">
      <c r="A11712" s="5" t="s">
        <v>1799</v>
      </c>
      <c r="C11712" s="11" t="s">
        <v>9</v>
      </c>
      <c r="D11712" s="11" t="s">
        <v>59</v>
      </c>
      <c r="E11712" s="11" t="s">
        <v>5112</v>
      </c>
      <c r="F11712" s="11" t="s">
        <v>1979</v>
      </c>
      <c r="G11712" s="131" t="s">
        <v>1025</v>
      </c>
      <c r="H11712" s="131"/>
      <c r="J11712" s="7">
        <v>11945000</v>
      </c>
    </row>
    <row r="11713" spans="1:10" ht="45" customHeight="1" x14ac:dyDescent="0.25">
      <c r="G11713" s="131" t="s">
        <v>5652</v>
      </c>
      <c r="H11713" s="131"/>
    </row>
    <row r="11714" spans="1:10" ht="20.100000000000001" customHeight="1" x14ac:dyDescent="0.25">
      <c r="G11714" s="131" t="s">
        <v>5653</v>
      </c>
      <c r="H11714" s="131"/>
    </row>
    <row r="11715" spans="1:10" ht="20.100000000000001" customHeight="1" x14ac:dyDescent="0.25">
      <c r="A11715" s="5" t="s">
        <v>1799</v>
      </c>
      <c r="C11715" s="11" t="s">
        <v>9</v>
      </c>
      <c r="D11715" s="11" t="s">
        <v>59</v>
      </c>
      <c r="E11715" s="11" t="s">
        <v>5112</v>
      </c>
      <c r="F11715" s="11" t="s">
        <v>1999</v>
      </c>
      <c r="G11715" s="131" t="s">
        <v>1028</v>
      </c>
      <c r="H11715" s="131"/>
      <c r="J11715" s="7">
        <v>17500000</v>
      </c>
    </row>
    <row r="11716" spans="1:10" ht="30" customHeight="1" x14ac:dyDescent="0.25">
      <c r="G11716" s="131" t="s">
        <v>5654</v>
      </c>
      <c r="H11716" s="131"/>
    </row>
    <row r="11717" spans="1:10" ht="20.100000000000001" customHeight="1" x14ac:dyDescent="0.25">
      <c r="G11717" s="131" t="s">
        <v>5655</v>
      </c>
      <c r="H11717" s="131"/>
    </row>
    <row r="11718" spans="1:10" ht="20.100000000000001" customHeight="1" x14ac:dyDescent="0.25">
      <c r="A11718" s="6" t="s">
        <v>1806</v>
      </c>
      <c r="B11718" s="6" t="s">
        <v>1807</v>
      </c>
      <c r="J11718" s="10">
        <v>568032</v>
      </c>
    </row>
    <row r="11719" spans="1:10" ht="20.100000000000001" customHeight="1" x14ac:dyDescent="0.25">
      <c r="A11719" s="6" t="s">
        <v>1808</v>
      </c>
      <c r="B11719" s="6" t="s">
        <v>1809</v>
      </c>
      <c r="J11719" s="9">
        <v>568032</v>
      </c>
    </row>
    <row r="11720" spans="1:10" ht="30" customHeight="1" x14ac:dyDescent="0.25">
      <c r="A11720" s="5" t="s">
        <v>1808</v>
      </c>
      <c r="C11720" s="11" t="s">
        <v>9</v>
      </c>
      <c r="D11720" s="11" t="s">
        <v>4821</v>
      </c>
      <c r="E11720" s="11" t="s">
        <v>5112</v>
      </c>
      <c r="F11720" s="11" t="s">
        <v>1899</v>
      </c>
      <c r="G11720" s="131" t="s">
        <v>1031</v>
      </c>
      <c r="H11720" s="131"/>
      <c r="J11720" s="7">
        <v>568032</v>
      </c>
    </row>
    <row r="11721" spans="1:10" ht="60" customHeight="1" x14ac:dyDescent="0.25">
      <c r="G11721" s="131" t="s">
        <v>4677</v>
      </c>
      <c r="H11721" s="131"/>
    </row>
    <row r="11722" spans="1:10" ht="20.100000000000001" customHeight="1" x14ac:dyDescent="0.25">
      <c r="G11722" s="131" t="s">
        <v>5113</v>
      </c>
      <c r="H11722" s="131"/>
    </row>
    <row r="11725" spans="1:10" x14ac:dyDescent="0.25">
      <c r="A11725" s="117" t="s">
        <v>5127</v>
      </c>
      <c r="B11725" s="88"/>
      <c r="C11725" s="88"/>
      <c r="D11725" s="88"/>
      <c r="E11725" s="88"/>
      <c r="F11725" s="88"/>
      <c r="G11725" s="88"/>
      <c r="H11725" s="88"/>
    </row>
    <row r="11727" spans="1:10" x14ac:dyDescent="0.25">
      <c r="A11727" s="132" t="s">
        <v>2092</v>
      </c>
      <c r="B11727" s="132"/>
      <c r="C11727" s="132"/>
      <c r="D11727" s="132"/>
      <c r="E11727" s="132"/>
      <c r="F11727" s="132"/>
      <c r="G11727" s="132"/>
      <c r="H11727" s="132"/>
      <c r="I11727" s="132"/>
      <c r="J11727" s="132"/>
    </row>
    <row r="11729" spans="1:10" x14ac:dyDescent="0.25">
      <c r="D11729" s="6" t="s">
        <v>2140</v>
      </c>
      <c r="E11729" s="6" t="s">
        <v>2100</v>
      </c>
    </row>
    <row r="11730" spans="1:10" ht="15.75" thickBot="1" x14ac:dyDescent="0.3">
      <c r="F11730" s="6" t="s">
        <v>2103</v>
      </c>
      <c r="J11730" s="14">
        <v>2111148000</v>
      </c>
    </row>
    <row r="11731" spans="1:10" x14ac:dyDescent="0.25">
      <c r="D11731" s="5" t="s">
        <v>9</v>
      </c>
      <c r="E11731" s="5" t="s">
        <v>2139</v>
      </c>
      <c r="J11731" s="7">
        <v>2048148274</v>
      </c>
    </row>
    <row r="11732" spans="1:10" x14ac:dyDescent="0.25">
      <c r="D11732" s="5" t="s">
        <v>16</v>
      </c>
      <c r="E11732" s="5" t="s">
        <v>2145</v>
      </c>
      <c r="J11732" s="7">
        <v>62999726</v>
      </c>
    </row>
    <row r="11735" spans="1:10" x14ac:dyDescent="0.25">
      <c r="A11735" s="132" t="s">
        <v>2091</v>
      </c>
      <c r="B11735" s="132"/>
      <c r="C11735" s="132"/>
      <c r="D11735" s="132"/>
      <c r="E11735" s="132"/>
      <c r="F11735" s="132"/>
      <c r="G11735" s="132"/>
      <c r="H11735" s="132"/>
      <c r="I11735" s="132"/>
      <c r="J11735" s="132"/>
    </row>
    <row r="11736" spans="1:10" x14ac:dyDescent="0.25">
      <c r="A11736" s="86" t="s">
        <v>2097</v>
      </c>
      <c r="C11736" s="86" t="s">
        <v>2098</v>
      </c>
      <c r="D11736" s="86" t="s">
        <v>3</v>
      </c>
      <c r="E11736" s="86" t="s">
        <v>2099</v>
      </c>
      <c r="F11736" s="86" t="s">
        <v>1880</v>
      </c>
      <c r="G11736" s="6" t="s">
        <v>2100</v>
      </c>
      <c r="J11736" s="86" t="s">
        <v>8713</v>
      </c>
    </row>
    <row r="11738" spans="1:10" ht="15.75" thickBot="1" x14ac:dyDescent="0.3">
      <c r="G11738" s="13" t="s">
        <v>2103</v>
      </c>
      <c r="J11738" s="14">
        <v>2111148000</v>
      </c>
    </row>
    <row r="11739" spans="1:10" ht="20.100000000000001" customHeight="1" x14ac:dyDescent="0.25">
      <c r="A11739" s="6" t="s">
        <v>1232</v>
      </c>
      <c r="B11739" s="6" t="s">
        <v>1233</v>
      </c>
      <c r="J11739" s="10">
        <v>964579642</v>
      </c>
    </row>
    <row r="11740" spans="1:10" ht="20.100000000000001" customHeight="1" x14ac:dyDescent="0.25">
      <c r="A11740" s="6" t="s">
        <v>9</v>
      </c>
      <c r="B11740" s="6" t="s">
        <v>1237</v>
      </c>
      <c r="J11740" s="9">
        <v>357555000</v>
      </c>
    </row>
    <row r="11741" spans="1:10" ht="20.100000000000001" customHeight="1" x14ac:dyDescent="0.25">
      <c r="A11741" s="5" t="s">
        <v>1240</v>
      </c>
      <c r="C11741" s="11" t="s">
        <v>9</v>
      </c>
      <c r="D11741" s="11" t="s">
        <v>10</v>
      </c>
      <c r="E11741" s="11" t="s">
        <v>5112</v>
      </c>
      <c r="F11741" s="11" t="s">
        <v>12</v>
      </c>
      <c r="G11741" s="131" t="s">
        <v>7116</v>
      </c>
      <c r="H11741" s="131"/>
      <c r="J11741" s="7">
        <v>342000000</v>
      </c>
    </row>
    <row r="11742" spans="1:10" ht="20.100000000000001" customHeight="1" x14ac:dyDescent="0.25">
      <c r="A11742" s="5" t="s">
        <v>1254</v>
      </c>
      <c r="C11742" s="11" t="s">
        <v>9</v>
      </c>
      <c r="D11742" s="11" t="s">
        <v>10</v>
      </c>
      <c r="E11742" s="11" t="s">
        <v>5112</v>
      </c>
      <c r="F11742" s="11" t="s">
        <v>12</v>
      </c>
      <c r="G11742" s="131" t="s">
        <v>7117</v>
      </c>
      <c r="H11742" s="131"/>
      <c r="J11742" s="7">
        <v>15555000</v>
      </c>
    </row>
    <row r="11743" spans="1:10" ht="20.100000000000001" customHeight="1" x14ac:dyDescent="0.25">
      <c r="A11743" s="6" t="s">
        <v>1257</v>
      </c>
      <c r="B11743" s="6" t="s">
        <v>1258</v>
      </c>
      <c r="J11743" s="8">
        <v>20000000</v>
      </c>
    </row>
    <row r="11744" spans="1:10" ht="20.100000000000001" customHeight="1" x14ac:dyDescent="0.25">
      <c r="A11744" s="5" t="s">
        <v>1261</v>
      </c>
      <c r="C11744" s="11" t="s">
        <v>9</v>
      </c>
      <c r="D11744" s="11" t="s">
        <v>10</v>
      </c>
      <c r="E11744" s="11" t="s">
        <v>5112</v>
      </c>
      <c r="F11744" s="11" t="s">
        <v>12</v>
      </c>
      <c r="G11744" s="131" t="s">
        <v>13</v>
      </c>
      <c r="H11744" s="131"/>
      <c r="J11744" s="7">
        <v>20000000</v>
      </c>
    </row>
    <row r="11745" spans="1:10" ht="20.100000000000001" customHeight="1" x14ac:dyDescent="0.25">
      <c r="A11745" s="6" t="s">
        <v>1279</v>
      </c>
      <c r="B11745" s="6" t="s">
        <v>1280</v>
      </c>
      <c r="J11745" s="8">
        <v>440979726</v>
      </c>
    </row>
    <row r="11746" spans="1:10" ht="20.100000000000001" customHeight="1" x14ac:dyDescent="0.25">
      <c r="A11746" s="5" t="s">
        <v>1282</v>
      </c>
      <c r="C11746" s="11" t="s">
        <v>9</v>
      </c>
      <c r="D11746" s="11" t="s">
        <v>10</v>
      </c>
      <c r="E11746" s="11" t="s">
        <v>5112</v>
      </c>
      <c r="F11746" s="11" t="s">
        <v>12</v>
      </c>
      <c r="G11746" s="131" t="s">
        <v>1283</v>
      </c>
      <c r="H11746" s="131"/>
      <c r="J11746" s="7">
        <v>127000000</v>
      </c>
    </row>
    <row r="11747" spans="1:10" ht="20.100000000000001" customHeight="1" x14ac:dyDescent="0.25">
      <c r="A11747" s="5" t="s">
        <v>1286</v>
      </c>
      <c r="C11747" s="11" t="s">
        <v>9</v>
      </c>
      <c r="D11747" s="11" t="s">
        <v>10</v>
      </c>
      <c r="E11747" s="11" t="s">
        <v>5112</v>
      </c>
      <c r="F11747" s="11" t="s">
        <v>12</v>
      </c>
      <c r="G11747" s="131" t="s">
        <v>1287</v>
      </c>
      <c r="H11747" s="131"/>
      <c r="J11747" s="7">
        <v>161980000</v>
      </c>
    </row>
    <row r="11748" spans="1:10" ht="20.100000000000001" customHeight="1" x14ac:dyDescent="0.25">
      <c r="A11748" s="5" t="s">
        <v>1290</v>
      </c>
      <c r="C11748" s="11" t="s">
        <v>16</v>
      </c>
      <c r="D11748" s="11" t="s">
        <v>10</v>
      </c>
      <c r="E11748" s="11" t="s">
        <v>5112</v>
      </c>
      <c r="F11748" s="11" t="s">
        <v>12</v>
      </c>
      <c r="G11748" s="131" t="s">
        <v>17</v>
      </c>
      <c r="H11748" s="131"/>
      <c r="J11748" s="7">
        <v>62999726</v>
      </c>
    </row>
    <row r="11749" spans="1:10" ht="20.100000000000001" customHeight="1" x14ac:dyDescent="0.25">
      <c r="A11749" s="5" t="s">
        <v>1293</v>
      </c>
      <c r="C11749" s="11" t="s">
        <v>9</v>
      </c>
      <c r="D11749" s="11" t="s">
        <v>10</v>
      </c>
      <c r="E11749" s="11" t="s">
        <v>5112</v>
      </c>
      <c r="F11749" s="11" t="s">
        <v>12</v>
      </c>
      <c r="G11749" s="131" t="s">
        <v>18</v>
      </c>
      <c r="H11749" s="131"/>
      <c r="J11749" s="7">
        <v>50000000</v>
      </c>
    </row>
    <row r="11750" spans="1:10" ht="20.100000000000001" customHeight="1" x14ac:dyDescent="0.25">
      <c r="A11750" s="5" t="s">
        <v>1296</v>
      </c>
      <c r="C11750" s="11" t="s">
        <v>9</v>
      </c>
      <c r="D11750" s="11" t="s">
        <v>10</v>
      </c>
      <c r="E11750" s="11" t="s">
        <v>5112</v>
      </c>
      <c r="F11750" s="11" t="s">
        <v>12</v>
      </c>
      <c r="G11750" s="131" t="s">
        <v>19</v>
      </c>
      <c r="H11750" s="131"/>
      <c r="J11750" s="7">
        <v>39000000</v>
      </c>
    </row>
    <row r="11751" spans="1:10" ht="20.100000000000001" customHeight="1" x14ac:dyDescent="0.25">
      <c r="A11751" s="6" t="s">
        <v>1299</v>
      </c>
      <c r="B11751" s="6" t="s">
        <v>1300</v>
      </c>
      <c r="J11751" s="10">
        <v>73664663</v>
      </c>
    </row>
    <row r="11752" spans="1:10" ht="20.100000000000001" customHeight="1" x14ac:dyDescent="0.25">
      <c r="A11752" s="6" t="s">
        <v>1303</v>
      </c>
      <c r="B11752" s="6" t="s">
        <v>7118</v>
      </c>
      <c r="J11752" s="9">
        <v>69886988</v>
      </c>
    </row>
    <row r="11753" spans="1:10" ht="20.100000000000001" customHeight="1" x14ac:dyDescent="0.25">
      <c r="A11753" s="5" t="s">
        <v>1303</v>
      </c>
      <c r="C11753" s="11" t="s">
        <v>9</v>
      </c>
      <c r="D11753" s="11" t="s">
        <v>20</v>
      </c>
      <c r="E11753" s="11" t="s">
        <v>5112</v>
      </c>
      <c r="F11753" s="11" t="s">
        <v>1881</v>
      </c>
      <c r="G11753" s="131" t="s">
        <v>21</v>
      </c>
      <c r="H11753" s="131"/>
      <c r="J11753" s="7">
        <v>69886988</v>
      </c>
    </row>
    <row r="11754" spans="1:10" ht="60" customHeight="1" x14ac:dyDescent="0.25">
      <c r="G11754" s="131" t="s">
        <v>4797</v>
      </c>
      <c r="H11754" s="131"/>
    </row>
    <row r="11755" spans="1:10" ht="20.100000000000001" customHeight="1" x14ac:dyDescent="0.25">
      <c r="G11755" s="131" t="s">
        <v>2101</v>
      </c>
      <c r="H11755" s="131"/>
    </row>
    <row r="11756" spans="1:10" ht="20.100000000000001" customHeight="1" x14ac:dyDescent="0.25">
      <c r="A11756" s="6" t="s">
        <v>1316</v>
      </c>
      <c r="B11756" s="6" t="s">
        <v>7122</v>
      </c>
      <c r="J11756" s="8">
        <v>3777675</v>
      </c>
    </row>
    <row r="11757" spans="1:10" ht="20.100000000000001" customHeight="1" x14ac:dyDescent="0.25">
      <c r="A11757" s="5" t="s">
        <v>1316</v>
      </c>
      <c r="C11757" s="11" t="s">
        <v>9</v>
      </c>
      <c r="D11757" s="11" t="s">
        <v>20</v>
      </c>
      <c r="E11757" s="11" t="s">
        <v>5112</v>
      </c>
      <c r="F11757" s="11" t="s">
        <v>1881</v>
      </c>
      <c r="G11757" s="131" t="s">
        <v>23</v>
      </c>
      <c r="H11757" s="131"/>
      <c r="J11757" s="7">
        <v>3777675</v>
      </c>
    </row>
    <row r="11758" spans="1:10" ht="30" customHeight="1" x14ac:dyDescent="0.25">
      <c r="G11758" s="131" t="s">
        <v>4798</v>
      </c>
      <c r="H11758" s="131"/>
    </row>
    <row r="11759" spans="1:10" ht="20.100000000000001" customHeight="1" x14ac:dyDescent="0.25">
      <c r="G11759" s="131" t="s">
        <v>2102</v>
      </c>
      <c r="H11759" s="131"/>
    </row>
    <row r="11760" spans="1:10" ht="20.100000000000001" customHeight="1" x14ac:dyDescent="0.25">
      <c r="A11760" s="6" t="s">
        <v>1319</v>
      </c>
      <c r="B11760" s="6" t="s">
        <v>1320</v>
      </c>
      <c r="J11760" s="10">
        <v>72380253</v>
      </c>
    </row>
    <row r="11761" spans="1:10" ht="20.100000000000001" customHeight="1" x14ac:dyDescent="0.25">
      <c r="A11761" s="6" t="s">
        <v>1322</v>
      </c>
      <c r="B11761" s="6" t="s">
        <v>7123</v>
      </c>
      <c r="J11761" s="9">
        <v>38381178</v>
      </c>
    </row>
    <row r="11762" spans="1:10" ht="20.100000000000001" customHeight="1" x14ac:dyDescent="0.25">
      <c r="A11762" s="5" t="s">
        <v>1322</v>
      </c>
      <c r="C11762" s="11" t="s">
        <v>9</v>
      </c>
      <c r="D11762" s="11" t="s">
        <v>20</v>
      </c>
      <c r="E11762" s="11" t="s">
        <v>5112</v>
      </c>
      <c r="F11762" s="11" t="s">
        <v>1881</v>
      </c>
      <c r="G11762" s="131" t="s">
        <v>21</v>
      </c>
      <c r="H11762" s="131"/>
      <c r="J11762" s="7">
        <v>38381178</v>
      </c>
    </row>
    <row r="11763" spans="1:10" ht="60" customHeight="1" x14ac:dyDescent="0.25">
      <c r="G11763" s="131" t="s">
        <v>4799</v>
      </c>
      <c r="H11763" s="131"/>
    </row>
    <row r="11764" spans="1:10" ht="20.100000000000001" customHeight="1" x14ac:dyDescent="0.25">
      <c r="G11764" s="131" t="s">
        <v>2101</v>
      </c>
      <c r="H11764" s="131"/>
    </row>
    <row r="11765" spans="1:10" ht="20.100000000000001" customHeight="1" x14ac:dyDescent="0.25">
      <c r="A11765" s="6" t="s">
        <v>1324</v>
      </c>
      <c r="B11765" s="6" t="s">
        <v>7124</v>
      </c>
      <c r="J11765" s="8">
        <v>11333025</v>
      </c>
    </row>
    <row r="11766" spans="1:10" ht="20.100000000000001" customHeight="1" x14ac:dyDescent="0.25">
      <c r="A11766" s="5" t="s">
        <v>1324</v>
      </c>
      <c r="C11766" s="11" t="s">
        <v>9</v>
      </c>
      <c r="D11766" s="11" t="s">
        <v>20</v>
      </c>
      <c r="E11766" s="11" t="s">
        <v>5112</v>
      </c>
      <c r="F11766" s="11" t="s">
        <v>1881</v>
      </c>
      <c r="G11766" s="131" t="s">
        <v>21</v>
      </c>
      <c r="H11766" s="131"/>
      <c r="J11766" s="7">
        <v>11333025</v>
      </c>
    </row>
    <row r="11767" spans="1:10" ht="45" customHeight="1" x14ac:dyDescent="0.25">
      <c r="G11767" s="131" t="s">
        <v>4800</v>
      </c>
      <c r="H11767" s="131"/>
    </row>
    <row r="11768" spans="1:10" ht="20.100000000000001" customHeight="1" x14ac:dyDescent="0.25">
      <c r="G11768" s="131" t="s">
        <v>2101</v>
      </c>
      <c r="H11768" s="131"/>
    </row>
    <row r="11769" spans="1:10" ht="20.100000000000001" customHeight="1" x14ac:dyDescent="0.25">
      <c r="A11769" s="6" t="s">
        <v>1326</v>
      </c>
      <c r="B11769" s="6" t="s">
        <v>7125</v>
      </c>
      <c r="J11769" s="8">
        <v>22666050</v>
      </c>
    </row>
    <row r="11770" spans="1:10" ht="20.100000000000001" customHeight="1" x14ac:dyDescent="0.25">
      <c r="A11770" s="5" t="s">
        <v>1326</v>
      </c>
      <c r="C11770" s="11" t="s">
        <v>9</v>
      </c>
      <c r="D11770" s="11" t="s">
        <v>20</v>
      </c>
      <c r="E11770" s="11" t="s">
        <v>5112</v>
      </c>
      <c r="F11770" s="11" t="s">
        <v>1881</v>
      </c>
      <c r="G11770" s="131" t="s">
        <v>21</v>
      </c>
      <c r="H11770" s="131"/>
      <c r="J11770" s="7">
        <v>22666050</v>
      </c>
    </row>
    <row r="11771" spans="1:10" ht="45" customHeight="1" x14ac:dyDescent="0.25">
      <c r="G11771" s="131" t="s">
        <v>4801</v>
      </c>
      <c r="H11771" s="131"/>
    </row>
    <row r="11772" spans="1:10" ht="20.100000000000001" customHeight="1" x14ac:dyDescent="0.25">
      <c r="G11772" s="131" t="s">
        <v>2101</v>
      </c>
      <c r="H11772" s="131"/>
    </row>
    <row r="11773" spans="1:10" ht="20.100000000000001" customHeight="1" x14ac:dyDescent="0.25">
      <c r="A11773" s="6" t="s">
        <v>1344</v>
      </c>
      <c r="B11773" s="6" t="s">
        <v>1345</v>
      </c>
      <c r="J11773" s="10">
        <v>546300000</v>
      </c>
    </row>
    <row r="11774" spans="1:10" ht="20.100000000000001" customHeight="1" x14ac:dyDescent="0.25">
      <c r="A11774" s="6" t="s">
        <v>1231</v>
      </c>
      <c r="B11774" s="6" t="s">
        <v>3252</v>
      </c>
      <c r="J11774" s="9">
        <v>10000000</v>
      </c>
    </row>
    <row r="11775" spans="1:10" ht="20.100000000000001" customHeight="1" x14ac:dyDescent="0.25">
      <c r="A11775" s="5" t="s">
        <v>1349</v>
      </c>
      <c r="C11775" s="11" t="s">
        <v>9</v>
      </c>
      <c r="D11775" s="11" t="s">
        <v>11</v>
      </c>
      <c r="E11775" s="11" t="s">
        <v>5112</v>
      </c>
      <c r="F11775" s="11" t="s">
        <v>12</v>
      </c>
      <c r="G11775" s="131" t="s">
        <v>30</v>
      </c>
      <c r="H11775" s="131"/>
      <c r="J11775" s="7">
        <v>10000000</v>
      </c>
    </row>
    <row r="11776" spans="1:10" ht="20.100000000000001" customHeight="1" x14ac:dyDescent="0.25">
      <c r="A11776" s="6" t="s">
        <v>1239</v>
      </c>
      <c r="B11776" s="6" t="s">
        <v>1360</v>
      </c>
      <c r="J11776" s="8">
        <v>31200000</v>
      </c>
    </row>
    <row r="11777" spans="1:10" ht="20.100000000000001" customHeight="1" x14ac:dyDescent="0.25">
      <c r="A11777" s="5" t="s">
        <v>1361</v>
      </c>
      <c r="C11777" s="11" t="s">
        <v>9</v>
      </c>
      <c r="D11777" s="11" t="s">
        <v>11</v>
      </c>
      <c r="E11777" s="11" t="s">
        <v>5112</v>
      </c>
      <c r="F11777" s="11" t="s">
        <v>12</v>
      </c>
      <c r="G11777" s="131" t="s">
        <v>7127</v>
      </c>
      <c r="H11777" s="131"/>
      <c r="J11777" s="7">
        <v>5000000</v>
      </c>
    </row>
    <row r="11778" spans="1:10" ht="20.100000000000001" customHeight="1" x14ac:dyDescent="0.25">
      <c r="A11778" s="5" t="s">
        <v>1364</v>
      </c>
      <c r="C11778" s="11" t="s">
        <v>9</v>
      </c>
      <c r="D11778" s="11" t="s">
        <v>11</v>
      </c>
      <c r="E11778" s="11" t="s">
        <v>5112</v>
      </c>
      <c r="F11778" s="11" t="s">
        <v>12</v>
      </c>
      <c r="G11778" s="131" t="s">
        <v>1365</v>
      </c>
      <c r="H11778" s="131"/>
      <c r="J11778" s="7">
        <v>12000000</v>
      </c>
    </row>
    <row r="11779" spans="1:10" ht="20.100000000000001" customHeight="1" x14ac:dyDescent="0.25">
      <c r="A11779" s="5" t="s">
        <v>1367</v>
      </c>
      <c r="C11779" s="11" t="s">
        <v>9</v>
      </c>
      <c r="D11779" s="11" t="s">
        <v>11</v>
      </c>
      <c r="E11779" s="11" t="s">
        <v>5112</v>
      </c>
      <c r="F11779" s="11" t="s">
        <v>12</v>
      </c>
      <c r="G11779" s="131" t="s">
        <v>33</v>
      </c>
      <c r="H11779" s="131"/>
      <c r="J11779" s="7">
        <v>200000</v>
      </c>
    </row>
    <row r="11780" spans="1:10" ht="20.100000000000001" customHeight="1" x14ac:dyDescent="0.25">
      <c r="A11780" s="5" t="s">
        <v>1369</v>
      </c>
      <c r="C11780" s="11" t="s">
        <v>9</v>
      </c>
      <c r="D11780" s="11" t="s">
        <v>11</v>
      </c>
      <c r="E11780" s="11" t="s">
        <v>5112</v>
      </c>
      <c r="F11780" s="11" t="s">
        <v>12</v>
      </c>
      <c r="G11780" s="131" t="s">
        <v>34</v>
      </c>
      <c r="H11780" s="131"/>
      <c r="J11780" s="7">
        <v>14000000</v>
      </c>
    </row>
    <row r="11781" spans="1:10" ht="20.100000000000001" customHeight="1" x14ac:dyDescent="0.25">
      <c r="A11781" s="6" t="s">
        <v>1249</v>
      </c>
      <c r="B11781" s="6" t="s">
        <v>1373</v>
      </c>
      <c r="J11781" s="8">
        <v>11000000</v>
      </c>
    </row>
    <row r="11782" spans="1:10" ht="20.100000000000001" customHeight="1" x14ac:dyDescent="0.25">
      <c r="A11782" s="5" t="s">
        <v>1376</v>
      </c>
      <c r="C11782" s="11" t="s">
        <v>9</v>
      </c>
      <c r="D11782" s="11" t="s">
        <v>11</v>
      </c>
      <c r="E11782" s="11" t="s">
        <v>5112</v>
      </c>
      <c r="F11782" s="11" t="s">
        <v>12</v>
      </c>
      <c r="G11782" s="131" t="s">
        <v>3480</v>
      </c>
      <c r="H11782" s="131"/>
      <c r="J11782" s="7">
        <v>8000000</v>
      </c>
    </row>
    <row r="11783" spans="1:10" ht="20.100000000000001" customHeight="1" x14ac:dyDescent="0.25">
      <c r="A11783" s="5" t="s">
        <v>1378</v>
      </c>
      <c r="C11783" s="11" t="s">
        <v>9</v>
      </c>
      <c r="D11783" s="11" t="s">
        <v>11</v>
      </c>
      <c r="E11783" s="11" t="s">
        <v>5112</v>
      </c>
      <c r="F11783" s="11" t="s">
        <v>12</v>
      </c>
      <c r="G11783" s="131" t="s">
        <v>106</v>
      </c>
      <c r="H11783" s="131"/>
      <c r="J11783" s="7">
        <v>3000000</v>
      </c>
    </row>
    <row r="11784" spans="1:10" ht="20.100000000000001" customHeight="1" x14ac:dyDescent="0.25">
      <c r="A11784" s="6" t="s">
        <v>1393</v>
      </c>
      <c r="B11784" s="6" t="s">
        <v>1394</v>
      </c>
      <c r="J11784" s="8">
        <v>412300000</v>
      </c>
    </row>
    <row r="11785" spans="1:10" ht="20.100000000000001" customHeight="1" x14ac:dyDescent="0.25">
      <c r="A11785" s="5" t="s">
        <v>1405</v>
      </c>
      <c r="C11785" s="11" t="s">
        <v>9</v>
      </c>
      <c r="D11785" s="11" t="s">
        <v>11</v>
      </c>
      <c r="E11785" s="11" t="s">
        <v>5112</v>
      </c>
      <c r="F11785" s="11" t="s">
        <v>12</v>
      </c>
      <c r="G11785" s="131" t="s">
        <v>1406</v>
      </c>
      <c r="H11785" s="131"/>
      <c r="J11785" s="7">
        <v>37300000</v>
      </c>
    </row>
    <row r="11786" spans="1:10" ht="75" customHeight="1" x14ac:dyDescent="0.25">
      <c r="G11786" s="131" t="s">
        <v>6196</v>
      </c>
      <c r="H11786" s="131"/>
    </row>
    <row r="11787" spans="1:10" ht="20.100000000000001" customHeight="1" x14ac:dyDescent="0.25">
      <c r="A11787" s="5" t="s">
        <v>1411</v>
      </c>
      <c r="C11787" s="11" t="s">
        <v>9</v>
      </c>
      <c r="D11787" s="11" t="s">
        <v>11</v>
      </c>
      <c r="E11787" s="11" t="s">
        <v>5112</v>
      </c>
      <c r="F11787" s="11" t="s">
        <v>12</v>
      </c>
      <c r="G11787" s="131" t="s">
        <v>3478</v>
      </c>
      <c r="H11787" s="131"/>
      <c r="J11787" s="7">
        <v>75000000</v>
      </c>
    </row>
    <row r="11788" spans="1:10" ht="75" customHeight="1" x14ac:dyDescent="0.25">
      <c r="G11788" s="131" t="s">
        <v>7321</v>
      </c>
      <c r="H11788" s="131"/>
    </row>
    <row r="11789" spans="1:10" ht="20.100000000000001" customHeight="1" x14ac:dyDescent="0.25">
      <c r="A11789" s="5" t="s">
        <v>1413</v>
      </c>
      <c r="C11789" s="11" t="s">
        <v>9</v>
      </c>
      <c r="D11789" s="11" t="s">
        <v>11</v>
      </c>
      <c r="E11789" s="11" t="s">
        <v>5112</v>
      </c>
      <c r="F11789" s="11" t="s">
        <v>12</v>
      </c>
      <c r="G11789" s="131" t="s">
        <v>1414</v>
      </c>
      <c r="H11789" s="131"/>
      <c r="J11789" s="7">
        <v>300000000</v>
      </c>
    </row>
    <row r="11790" spans="1:10" ht="60" customHeight="1" x14ac:dyDescent="0.25">
      <c r="G11790" s="131" t="s">
        <v>6198</v>
      </c>
      <c r="H11790" s="131"/>
    </row>
    <row r="11791" spans="1:10" ht="20.100000000000001" customHeight="1" x14ac:dyDescent="0.25">
      <c r="A11791" s="6" t="s">
        <v>1416</v>
      </c>
      <c r="B11791" s="6" t="s">
        <v>1417</v>
      </c>
      <c r="J11791" s="8">
        <v>31100000</v>
      </c>
    </row>
    <row r="11792" spans="1:10" ht="20.100000000000001" customHeight="1" x14ac:dyDescent="0.25">
      <c r="A11792" s="5" t="s">
        <v>1419</v>
      </c>
      <c r="C11792" s="11" t="s">
        <v>9</v>
      </c>
      <c r="D11792" s="11" t="s">
        <v>11</v>
      </c>
      <c r="E11792" s="11" t="s">
        <v>5112</v>
      </c>
      <c r="F11792" s="11" t="s">
        <v>12</v>
      </c>
      <c r="G11792" s="131" t="s">
        <v>1420</v>
      </c>
      <c r="H11792" s="131"/>
      <c r="J11792" s="7">
        <v>1600000</v>
      </c>
    </row>
    <row r="11793" spans="1:10" ht="20.100000000000001" customHeight="1" x14ac:dyDescent="0.25">
      <c r="A11793" s="5" t="s">
        <v>1422</v>
      </c>
      <c r="C11793" s="11" t="s">
        <v>9</v>
      </c>
      <c r="D11793" s="11" t="s">
        <v>11</v>
      </c>
      <c r="E11793" s="11" t="s">
        <v>5112</v>
      </c>
      <c r="F11793" s="11" t="s">
        <v>12</v>
      </c>
      <c r="G11793" s="131" t="s">
        <v>1423</v>
      </c>
      <c r="H11793" s="131"/>
      <c r="J11793" s="7">
        <v>25000000</v>
      </c>
    </row>
    <row r="11794" spans="1:10" ht="20.100000000000001" customHeight="1" x14ac:dyDescent="0.25">
      <c r="A11794" s="5" t="s">
        <v>1424</v>
      </c>
      <c r="C11794" s="11" t="s">
        <v>9</v>
      </c>
      <c r="D11794" s="11" t="s">
        <v>11</v>
      </c>
      <c r="E11794" s="11" t="s">
        <v>5112</v>
      </c>
      <c r="F11794" s="11" t="s">
        <v>12</v>
      </c>
      <c r="G11794" s="131" t="s">
        <v>38</v>
      </c>
      <c r="H11794" s="131"/>
      <c r="J11794" s="7">
        <v>2500000</v>
      </c>
    </row>
    <row r="11795" spans="1:10" ht="20.100000000000001" customHeight="1" x14ac:dyDescent="0.25">
      <c r="A11795" s="5" t="s">
        <v>1426</v>
      </c>
      <c r="C11795" s="11" t="s">
        <v>9</v>
      </c>
      <c r="D11795" s="11" t="s">
        <v>11</v>
      </c>
      <c r="E11795" s="11" t="s">
        <v>5112</v>
      </c>
      <c r="F11795" s="11" t="s">
        <v>12</v>
      </c>
      <c r="G11795" s="131" t="s">
        <v>1427</v>
      </c>
      <c r="H11795" s="131"/>
      <c r="J11795" s="7">
        <v>2000000</v>
      </c>
    </row>
    <row r="11796" spans="1:10" ht="20.100000000000001" customHeight="1" x14ac:dyDescent="0.25">
      <c r="A11796" s="6" t="s">
        <v>1429</v>
      </c>
      <c r="B11796" s="6" t="s">
        <v>1430</v>
      </c>
      <c r="J11796" s="8">
        <v>16000000</v>
      </c>
    </row>
    <row r="11797" spans="1:10" ht="20.100000000000001" customHeight="1" x14ac:dyDescent="0.25">
      <c r="A11797" s="5" t="s">
        <v>1432</v>
      </c>
      <c r="C11797" s="11" t="s">
        <v>9</v>
      </c>
      <c r="D11797" s="11" t="s">
        <v>11</v>
      </c>
      <c r="E11797" s="11" t="s">
        <v>5112</v>
      </c>
      <c r="F11797" s="11" t="s">
        <v>12</v>
      </c>
      <c r="G11797" s="131" t="s">
        <v>7130</v>
      </c>
      <c r="H11797" s="131"/>
      <c r="J11797" s="7">
        <v>16000000</v>
      </c>
    </row>
    <row r="11798" spans="1:10" ht="20.100000000000001" customHeight="1" x14ac:dyDescent="0.25">
      <c r="A11798" s="6" t="s">
        <v>1439</v>
      </c>
      <c r="B11798" s="6" t="s">
        <v>1440</v>
      </c>
      <c r="J11798" s="8">
        <v>5000000</v>
      </c>
    </row>
    <row r="11799" spans="1:10" ht="20.100000000000001" customHeight="1" x14ac:dyDescent="0.25">
      <c r="A11799" s="5" t="s">
        <v>1441</v>
      </c>
      <c r="C11799" s="11" t="s">
        <v>9</v>
      </c>
      <c r="D11799" s="11" t="s">
        <v>11</v>
      </c>
      <c r="E11799" s="11" t="s">
        <v>5112</v>
      </c>
      <c r="F11799" s="11" t="s">
        <v>12</v>
      </c>
      <c r="G11799" s="131" t="s">
        <v>1442</v>
      </c>
      <c r="H11799" s="131"/>
      <c r="J11799" s="7">
        <v>2000000</v>
      </c>
    </row>
    <row r="11800" spans="1:10" ht="45" customHeight="1" x14ac:dyDescent="0.25">
      <c r="G11800" s="131" t="s">
        <v>6199</v>
      </c>
      <c r="H11800" s="131"/>
    </row>
    <row r="11801" spans="1:10" ht="20.100000000000001" customHeight="1" x14ac:dyDescent="0.25">
      <c r="A11801" s="5" t="s">
        <v>1444</v>
      </c>
      <c r="C11801" s="11" t="s">
        <v>9</v>
      </c>
      <c r="D11801" s="11" t="s">
        <v>11</v>
      </c>
      <c r="E11801" s="11" t="s">
        <v>5112</v>
      </c>
      <c r="F11801" s="11" t="s">
        <v>12</v>
      </c>
      <c r="G11801" s="131" t="s">
        <v>3481</v>
      </c>
      <c r="H11801" s="131"/>
      <c r="J11801" s="7">
        <v>3000000</v>
      </c>
    </row>
    <row r="11802" spans="1:10" ht="75" customHeight="1" x14ac:dyDescent="0.25">
      <c r="G11802" s="131" t="s">
        <v>6200</v>
      </c>
      <c r="H11802" s="131"/>
    </row>
    <row r="11803" spans="1:10" ht="20.100000000000001" customHeight="1" x14ac:dyDescent="0.25">
      <c r="A11803" s="6" t="s">
        <v>1449</v>
      </c>
      <c r="B11803" s="6" t="s">
        <v>1450</v>
      </c>
      <c r="J11803" s="8">
        <v>28500000</v>
      </c>
    </row>
    <row r="11804" spans="1:10" ht="20.100000000000001" customHeight="1" x14ac:dyDescent="0.25">
      <c r="A11804" s="5" t="s">
        <v>1453</v>
      </c>
      <c r="C11804" s="11" t="s">
        <v>9</v>
      </c>
      <c r="D11804" s="11" t="s">
        <v>11</v>
      </c>
      <c r="E11804" s="11" t="s">
        <v>5112</v>
      </c>
      <c r="F11804" s="11" t="s">
        <v>12</v>
      </c>
      <c r="G11804" s="131" t="s">
        <v>39</v>
      </c>
      <c r="H11804" s="131"/>
      <c r="J11804" s="7">
        <v>17500000</v>
      </c>
    </row>
    <row r="11805" spans="1:10" ht="20.100000000000001" customHeight="1" x14ac:dyDescent="0.25">
      <c r="A11805" s="5" t="s">
        <v>1463</v>
      </c>
      <c r="C11805" s="11" t="s">
        <v>9</v>
      </c>
      <c r="D11805" s="11" t="s">
        <v>11</v>
      </c>
      <c r="E11805" s="11" t="s">
        <v>5112</v>
      </c>
      <c r="F11805" s="11" t="s">
        <v>12</v>
      </c>
      <c r="G11805" s="131" t="s">
        <v>1464</v>
      </c>
      <c r="H11805" s="131"/>
      <c r="J11805" s="7">
        <v>10000000</v>
      </c>
    </row>
    <row r="11806" spans="1:10" ht="30" customHeight="1" x14ac:dyDescent="0.25">
      <c r="A11806" s="5" t="s">
        <v>1471</v>
      </c>
      <c r="C11806" s="11" t="s">
        <v>9</v>
      </c>
      <c r="D11806" s="11" t="s">
        <v>11</v>
      </c>
      <c r="E11806" s="11" t="s">
        <v>5112</v>
      </c>
      <c r="F11806" s="11" t="s">
        <v>12</v>
      </c>
      <c r="G11806" s="131" t="s">
        <v>7133</v>
      </c>
      <c r="H11806" s="131"/>
      <c r="J11806" s="7">
        <v>1000000</v>
      </c>
    </row>
    <row r="11807" spans="1:10" ht="20.100000000000001" customHeight="1" x14ac:dyDescent="0.25">
      <c r="A11807" s="6" t="s">
        <v>1476</v>
      </c>
      <c r="B11807" s="6" t="s">
        <v>1477</v>
      </c>
      <c r="J11807" s="8">
        <v>600000</v>
      </c>
    </row>
    <row r="11808" spans="1:10" ht="20.100000000000001" customHeight="1" x14ac:dyDescent="0.25">
      <c r="A11808" s="5" t="s">
        <v>1488</v>
      </c>
      <c r="C11808" s="11" t="s">
        <v>9</v>
      </c>
      <c r="D11808" s="11" t="s">
        <v>41</v>
      </c>
      <c r="E11808" s="11" t="s">
        <v>5112</v>
      </c>
      <c r="F11808" s="11" t="s">
        <v>12</v>
      </c>
      <c r="G11808" s="131" t="s">
        <v>42</v>
      </c>
      <c r="H11808" s="131"/>
      <c r="J11808" s="7">
        <v>600000</v>
      </c>
    </row>
    <row r="11809" spans="1:10" ht="30" customHeight="1" x14ac:dyDescent="0.25">
      <c r="G11809" s="131" t="s">
        <v>4416</v>
      </c>
      <c r="H11809" s="131"/>
    </row>
    <row r="11810" spans="1:10" ht="20.100000000000001" customHeight="1" x14ac:dyDescent="0.25">
      <c r="A11810" s="6" t="s">
        <v>1490</v>
      </c>
      <c r="B11810" s="6" t="s">
        <v>1491</v>
      </c>
      <c r="J11810" s="8">
        <v>600000</v>
      </c>
    </row>
    <row r="11811" spans="1:10" ht="20.100000000000001" customHeight="1" x14ac:dyDescent="0.25">
      <c r="A11811" s="5" t="s">
        <v>1503</v>
      </c>
      <c r="C11811" s="11" t="s">
        <v>9</v>
      </c>
      <c r="D11811" s="11" t="s">
        <v>11</v>
      </c>
      <c r="E11811" s="11" t="s">
        <v>5112</v>
      </c>
      <c r="F11811" s="11" t="s">
        <v>12</v>
      </c>
      <c r="G11811" s="131" t="s">
        <v>44</v>
      </c>
      <c r="H11811" s="131"/>
      <c r="J11811" s="7">
        <v>600000</v>
      </c>
    </row>
    <row r="11812" spans="1:10" ht="20.100000000000001" customHeight="1" x14ac:dyDescent="0.25">
      <c r="A11812" s="6" t="s">
        <v>1508</v>
      </c>
      <c r="B11812" s="6" t="s">
        <v>1509</v>
      </c>
      <c r="J11812" s="10">
        <v>28150000</v>
      </c>
    </row>
    <row r="11813" spans="1:10" ht="20.100000000000001" customHeight="1" x14ac:dyDescent="0.25">
      <c r="A11813" s="6" t="s">
        <v>1256</v>
      </c>
      <c r="B11813" s="6" t="s">
        <v>1511</v>
      </c>
      <c r="J11813" s="9">
        <v>12500000</v>
      </c>
    </row>
    <row r="11814" spans="1:10" ht="20.100000000000001" customHeight="1" x14ac:dyDescent="0.25">
      <c r="A11814" s="5" t="s">
        <v>1513</v>
      </c>
      <c r="C11814" s="11" t="s">
        <v>9</v>
      </c>
      <c r="D11814" s="11" t="s">
        <v>11</v>
      </c>
      <c r="E11814" s="11" t="s">
        <v>5112</v>
      </c>
      <c r="F11814" s="11" t="s">
        <v>12</v>
      </c>
      <c r="G11814" s="131" t="s">
        <v>45</v>
      </c>
      <c r="H11814" s="131"/>
      <c r="J11814" s="7">
        <v>10000000</v>
      </c>
    </row>
    <row r="11815" spans="1:10" ht="20.100000000000001" customHeight="1" x14ac:dyDescent="0.25">
      <c r="A11815" s="5" t="s">
        <v>1518</v>
      </c>
      <c r="C11815" s="11" t="s">
        <v>9</v>
      </c>
      <c r="D11815" s="11" t="s">
        <v>11</v>
      </c>
      <c r="E11815" s="11" t="s">
        <v>5112</v>
      </c>
      <c r="F11815" s="11" t="s">
        <v>12</v>
      </c>
      <c r="G11815" s="131" t="s">
        <v>7135</v>
      </c>
      <c r="H11815" s="131"/>
      <c r="J11815" s="7">
        <v>2500000</v>
      </c>
    </row>
    <row r="11816" spans="1:10" ht="20.100000000000001" customHeight="1" x14ac:dyDescent="0.25">
      <c r="A11816" s="6" t="s">
        <v>1278</v>
      </c>
      <c r="B11816" s="6" t="s">
        <v>1524</v>
      </c>
      <c r="J11816" s="8">
        <v>1000000</v>
      </c>
    </row>
    <row r="11817" spans="1:10" ht="20.100000000000001" customHeight="1" x14ac:dyDescent="0.25">
      <c r="A11817" s="5" t="s">
        <v>1531</v>
      </c>
      <c r="C11817" s="11" t="s">
        <v>9</v>
      </c>
      <c r="D11817" s="11" t="s">
        <v>11</v>
      </c>
      <c r="E11817" s="11" t="s">
        <v>5112</v>
      </c>
      <c r="F11817" s="11" t="s">
        <v>12</v>
      </c>
      <c r="G11817" s="131" t="s">
        <v>47</v>
      </c>
      <c r="H11817" s="131"/>
      <c r="J11817" s="7">
        <v>1000000</v>
      </c>
    </row>
    <row r="11818" spans="1:10" ht="20.100000000000001" customHeight="1" x14ac:dyDescent="0.25">
      <c r="A11818" s="6" t="s">
        <v>1292</v>
      </c>
      <c r="B11818" s="6" t="s">
        <v>1535</v>
      </c>
      <c r="J11818" s="8">
        <v>1400000</v>
      </c>
    </row>
    <row r="11819" spans="1:10" ht="20.100000000000001" customHeight="1" x14ac:dyDescent="0.25">
      <c r="A11819" s="5" t="s">
        <v>1536</v>
      </c>
      <c r="C11819" s="11" t="s">
        <v>9</v>
      </c>
      <c r="D11819" s="11" t="s">
        <v>11</v>
      </c>
      <c r="E11819" s="11" t="s">
        <v>5112</v>
      </c>
      <c r="F11819" s="11" t="s">
        <v>12</v>
      </c>
      <c r="G11819" s="131" t="s">
        <v>1537</v>
      </c>
      <c r="H11819" s="131"/>
      <c r="J11819" s="7">
        <v>400000</v>
      </c>
    </row>
    <row r="11820" spans="1:10" ht="30" customHeight="1" x14ac:dyDescent="0.25">
      <c r="A11820" s="5" t="s">
        <v>1544</v>
      </c>
      <c r="C11820" s="11" t="s">
        <v>9</v>
      </c>
      <c r="D11820" s="11" t="s">
        <v>11</v>
      </c>
      <c r="E11820" s="11" t="s">
        <v>5112</v>
      </c>
      <c r="F11820" s="11" t="s">
        <v>12</v>
      </c>
      <c r="G11820" s="131" t="s">
        <v>1545</v>
      </c>
      <c r="H11820" s="131"/>
      <c r="J11820" s="7">
        <v>500000</v>
      </c>
    </row>
    <row r="11821" spans="1:10" ht="30" customHeight="1" x14ac:dyDescent="0.25">
      <c r="A11821" s="5" t="s">
        <v>1551</v>
      </c>
      <c r="C11821" s="11" t="s">
        <v>9</v>
      </c>
      <c r="D11821" s="11" t="s">
        <v>11</v>
      </c>
      <c r="E11821" s="11" t="s">
        <v>5112</v>
      </c>
      <c r="F11821" s="11" t="s">
        <v>12</v>
      </c>
      <c r="G11821" s="131" t="s">
        <v>7136</v>
      </c>
      <c r="H11821" s="131"/>
      <c r="J11821" s="7">
        <v>500000</v>
      </c>
    </row>
    <row r="11822" spans="1:10" ht="20.100000000000001" customHeight="1" x14ac:dyDescent="0.25">
      <c r="A11822" s="6" t="s">
        <v>1318</v>
      </c>
      <c r="B11822" s="6" t="s">
        <v>1553</v>
      </c>
      <c r="J11822" s="8">
        <v>2250000</v>
      </c>
    </row>
    <row r="11823" spans="1:10" ht="20.100000000000001" customHeight="1" x14ac:dyDescent="0.25">
      <c r="A11823" s="5" t="s">
        <v>1557</v>
      </c>
      <c r="C11823" s="11" t="s">
        <v>9</v>
      </c>
      <c r="D11823" s="11" t="s">
        <v>11</v>
      </c>
      <c r="E11823" s="11" t="s">
        <v>5112</v>
      </c>
      <c r="F11823" s="11" t="s">
        <v>12</v>
      </c>
      <c r="G11823" s="131" t="s">
        <v>51</v>
      </c>
      <c r="H11823" s="131"/>
      <c r="J11823" s="7">
        <v>2250000</v>
      </c>
    </row>
    <row r="11824" spans="1:10" ht="20.100000000000001" customHeight="1" x14ac:dyDescent="0.25">
      <c r="A11824" s="6" t="s">
        <v>1572</v>
      </c>
      <c r="B11824" s="6" t="s">
        <v>1573</v>
      </c>
      <c r="J11824" s="8">
        <v>11000000</v>
      </c>
    </row>
    <row r="11825" spans="1:10" ht="20.100000000000001" customHeight="1" x14ac:dyDescent="0.25">
      <c r="A11825" s="5" t="s">
        <v>1574</v>
      </c>
      <c r="C11825" s="11" t="s">
        <v>9</v>
      </c>
      <c r="D11825" s="11" t="s">
        <v>11</v>
      </c>
      <c r="E11825" s="11" t="s">
        <v>5112</v>
      </c>
      <c r="F11825" s="11" t="s">
        <v>12</v>
      </c>
      <c r="G11825" s="131" t="s">
        <v>1575</v>
      </c>
      <c r="H11825" s="131"/>
      <c r="J11825" s="7">
        <v>5000000</v>
      </c>
    </row>
    <row r="11826" spans="1:10" ht="20.100000000000001" customHeight="1" x14ac:dyDescent="0.25">
      <c r="A11826" s="5" t="s">
        <v>1580</v>
      </c>
      <c r="C11826" s="11" t="s">
        <v>9</v>
      </c>
      <c r="D11826" s="11" t="s">
        <v>11</v>
      </c>
      <c r="E11826" s="11" t="s">
        <v>5112</v>
      </c>
      <c r="F11826" s="11" t="s">
        <v>12</v>
      </c>
      <c r="G11826" s="131" t="s">
        <v>1581</v>
      </c>
      <c r="H11826" s="131"/>
      <c r="J11826" s="7">
        <v>5000000</v>
      </c>
    </row>
    <row r="11827" spans="1:10" ht="20.100000000000001" customHeight="1" x14ac:dyDescent="0.25">
      <c r="A11827" s="5" t="s">
        <v>1584</v>
      </c>
      <c r="C11827" s="11" t="s">
        <v>9</v>
      </c>
      <c r="D11827" s="11" t="s">
        <v>11</v>
      </c>
      <c r="E11827" s="11" t="s">
        <v>5112</v>
      </c>
      <c r="F11827" s="11" t="s">
        <v>12</v>
      </c>
      <c r="G11827" s="131" t="s">
        <v>1585</v>
      </c>
      <c r="H11827" s="131"/>
      <c r="J11827" s="7">
        <v>1000000</v>
      </c>
    </row>
    <row r="11828" spans="1:10" ht="20.100000000000001" customHeight="1" x14ac:dyDescent="0.25">
      <c r="A11828" s="6" t="s">
        <v>1759</v>
      </c>
      <c r="B11828" s="6" t="s">
        <v>1760</v>
      </c>
      <c r="J11828" s="10">
        <v>572118358</v>
      </c>
    </row>
    <row r="11829" spans="1:10" ht="20.100000000000001" customHeight="1" x14ac:dyDescent="0.25">
      <c r="A11829" s="6" t="s">
        <v>1761</v>
      </c>
      <c r="B11829" s="6" t="s">
        <v>1762</v>
      </c>
      <c r="J11829" s="12">
        <v>96908358</v>
      </c>
    </row>
    <row r="11830" spans="1:10" ht="20.100000000000001" customHeight="1" x14ac:dyDescent="0.25">
      <c r="A11830" s="6" t="s">
        <v>1765</v>
      </c>
      <c r="B11830" s="6" t="s">
        <v>1766</v>
      </c>
      <c r="J11830" s="9">
        <v>90656137</v>
      </c>
    </row>
    <row r="11831" spans="1:10" ht="20.100000000000001" customHeight="1" x14ac:dyDescent="0.25">
      <c r="A11831" s="5" t="s">
        <v>1765</v>
      </c>
      <c r="C11831" s="11" t="s">
        <v>9</v>
      </c>
      <c r="D11831" s="11" t="s">
        <v>41</v>
      </c>
      <c r="E11831" s="11" t="s">
        <v>5112</v>
      </c>
      <c r="F11831" s="11" t="s">
        <v>1973</v>
      </c>
      <c r="G11831" s="131" t="s">
        <v>1033</v>
      </c>
      <c r="H11831" s="131"/>
      <c r="J11831" s="7">
        <v>90656137</v>
      </c>
    </row>
    <row r="11832" spans="1:10" ht="30" customHeight="1" x14ac:dyDescent="0.25">
      <c r="G11832" s="131" t="s">
        <v>5128</v>
      </c>
      <c r="H11832" s="131"/>
    </row>
    <row r="11833" spans="1:10" ht="20.100000000000001" customHeight="1" x14ac:dyDescent="0.25">
      <c r="G11833" s="131" t="s">
        <v>5129</v>
      </c>
      <c r="H11833" s="131"/>
    </row>
    <row r="11834" spans="1:10" ht="20.100000000000001" customHeight="1" x14ac:dyDescent="0.25">
      <c r="A11834" s="6" t="s">
        <v>1767</v>
      </c>
      <c r="B11834" s="6" t="s">
        <v>7149</v>
      </c>
      <c r="J11834" s="8">
        <v>6252221</v>
      </c>
    </row>
    <row r="11835" spans="1:10" ht="20.100000000000001" customHeight="1" x14ac:dyDescent="0.25">
      <c r="A11835" s="5" t="s">
        <v>1767</v>
      </c>
      <c r="C11835" s="11" t="s">
        <v>9</v>
      </c>
      <c r="D11835" s="11" t="s">
        <v>41</v>
      </c>
      <c r="E11835" s="11" t="s">
        <v>5112</v>
      </c>
      <c r="F11835" s="11" t="s">
        <v>1881</v>
      </c>
      <c r="G11835" s="131" t="s">
        <v>21</v>
      </c>
      <c r="H11835" s="131"/>
      <c r="J11835" s="7">
        <v>4363383</v>
      </c>
    </row>
    <row r="11836" spans="1:10" ht="60" customHeight="1" x14ac:dyDescent="0.25">
      <c r="G11836" s="131" t="s">
        <v>4802</v>
      </c>
      <c r="H11836" s="131"/>
    </row>
    <row r="11837" spans="1:10" ht="20.100000000000001" customHeight="1" x14ac:dyDescent="0.25">
      <c r="G11837" s="131" t="s">
        <v>2101</v>
      </c>
      <c r="H11837" s="131"/>
    </row>
    <row r="11838" spans="1:10" ht="20.100000000000001" customHeight="1" x14ac:dyDescent="0.25">
      <c r="A11838" s="5" t="s">
        <v>1767</v>
      </c>
      <c r="C11838" s="11" t="s">
        <v>9</v>
      </c>
      <c r="D11838" s="11" t="s">
        <v>41</v>
      </c>
      <c r="E11838" s="11" t="s">
        <v>5112</v>
      </c>
      <c r="F11838" s="11" t="s">
        <v>1278</v>
      </c>
      <c r="G11838" s="131" t="s">
        <v>21</v>
      </c>
      <c r="H11838" s="131"/>
      <c r="J11838" s="7">
        <v>1888838</v>
      </c>
    </row>
    <row r="11839" spans="1:10" ht="60" customHeight="1" x14ac:dyDescent="0.25">
      <c r="G11839" s="131" t="s">
        <v>4803</v>
      </c>
      <c r="H11839" s="131"/>
    </row>
    <row r="11840" spans="1:10" ht="20.100000000000001" customHeight="1" x14ac:dyDescent="0.25">
      <c r="G11840" s="131" t="s">
        <v>2101</v>
      </c>
      <c r="H11840" s="131"/>
    </row>
    <row r="11841" spans="1:10" ht="20.100000000000001" customHeight="1" x14ac:dyDescent="0.25">
      <c r="A11841" s="6" t="s">
        <v>1778</v>
      </c>
      <c r="B11841" s="6" t="s">
        <v>1779</v>
      </c>
      <c r="J11841" s="8">
        <v>385000000</v>
      </c>
    </row>
    <row r="11842" spans="1:10" ht="20.100000000000001" customHeight="1" x14ac:dyDescent="0.25">
      <c r="A11842" s="5" t="s">
        <v>1783</v>
      </c>
      <c r="C11842" s="11" t="s">
        <v>9</v>
      </c>
      <c r="D11842" s="11" t="s">
        <v>59</v>
      </c>
      <c r="E11842" s="11" t="s">
        <v>5112</v>
      </c>
      <c r="F11842" s="11" t="s">
        <v>12</v>
      </c>
      <c r="G11842" s="131" t="s">
        <v>60</v>
      </c>
      <c r="H11842" s="131"/>
      <c r="J11842" s="7">
        <v>385000000</v>
      </c>
    </row>
    <row r="11843" spans="1:10" ht="90" customHeight="1" x14ac:dyDescent="0.25">
      <c r="G11843" s="131" t="s">
        <v>7322</v>
      </c>
      <c r="H11843" s="131"/>
    </row>
    <row r="11844" spans="1:10" ht="20.100000000000001" customHeight="1" x14ac:dyDescent="0.25">
      <c r="A11844" s="6" t="s">
        <v>1784</v>
      </c>
      <c r="B11844" s="6" t="s">
        <v>1785</v>
      </c>
      <c r="J11844" s="8">
        <v>70500000</v>
      </c>
    </row>
    <row r="11845" spans="1:10" ht="20.100000000000001" customHeight="1" x14ac:dyDescent="0.25">
      <c r="A11845" s="5" t="s">
        <v>1786</v>
      </c>
      <c r="C11845" s="11" t="s">
        <v>9</v>
      </c>
      <c r="D11845" s="11" t="s">
        <v>59</v>
      </c>
      <c r="E11845" s="11" t="s">
        <v>5112</v>
      </c>
      <c r="F11845" s="11" t="s">
        <v>12</v>
      </c>
      <c r="G11845" s="131" t="s">
        <v>61</v>
      </c>
      <c r="H11845" s="131"/>
      <c r="J11845" s="7">
        <v>68500000</v>
      </c>
    </row>
    <row r="11846" spans="1:10" ht="20.100000000000001" customHeight="1" x14ac:dyDescent="0.25">
      <c r="A11846" s="5" t="s">
        <v>1792</v>
      </c>
      <c r="C11846" s="11" t="s">
        <v>9</v>
      </c>
      <c r="D11846" s="11" t="s">
        <v>59</v>
      </c>
      <c r="E11846" s="11" t="s">
        <v>5112</v>
      </c>
      <c r="F11846" s="11" t="s">
        <v>12</v>
      </c>
      <c r="G11846" s="131" t="s">
        <v>7156</v>
      </c>
      <c r="H11846" s="131"/>
      <c r="J11846" s="7">
        <v>2000000</v>
      </c>
    </row>
    <row r="11847" spans="1:10" ht="30" customHeight="1" x14ac:dyDescent="0.25">
      <c r="G11847" s="131" t="s">
        <v>4413</v>
      </c>
      <c r="H11847" s="131"/>
    </row>
    <row r="11848" spans="1:10" ht="20.100000000000001" customHeight="1" x14ac:dyDescent="0.25">
      <c r="A11848" s="6" t="s">
        <v>1793</v>
      </c>
      <c r="B11848" s="6" t="s">
        <v>3410</v>
      </c>
      <c r="J11848" s="10">
        <v>5160000</v>
      </c>
    </row>
    <row r="11849" spans="1:10" ht="20.100000000000001" customHeight="1" x14ac:dyDescent="0.25">
      <c r="A11849" s="6" t="s">
        <v>1794</v>
      </c>
      <c r="B11849" s="6" t="s">
        <v>1795</v>
      </c>
      <c r="J11849" s="9">
        <v>5160000</v>
      </c>
    </row>
    <row r="11850" spans="1:10" ht="20.100000000000001" customHeight="1" x14ac:dyDescent="0.25">
      <c r="A11850" s="5" t="s">
        <v>1794</v>
      </c>
      <c r="C11850" s="11" t="s">
        <v>9</v>
      </c>
      <c r="D11850" s="11" t="s">
        <v>59</v>
      </c>
      <c r="E11850" s="11" t="s">
        <v>5112</v>
      </c>
      <c r="F11850" s="11" t="s">
        <v>1881</v>
      </c>
      <c r="G11850" s="131" t="s">
        <v>1036</v>
      </c>
      <c r="H11850" s="131"/>
      <c r="J11850" s="7">
        <v>5160000</v>
      </c>
    </row>
    <row r="11851" spans="1:10" ht="30" customHeight="1" x14ac:dyDescent="0.25">
      <c r="G11851" s="131" t="s">
        <v>4678</v>
      </c>
      <c r="H11851" s="131"/>
    </row>
    <row r="11852" spans="1:10" ht="20.100000000000001" customHeight="1" x14ac:dyDescent="0.25">
      <c r="G11852" s="131" t="s">
        <v>5130</v>
      </c>
      <c r="H11852" s="131"/>
    </row>
    <row r="11853" spans="1:10" ht="20.100000000000001" customHeight="1" x14ac:dyDescent="0.25">
      <c r="A11853" s="6" t="s">
        <v>1806</v>
      </c>
      <c r="B11853" s="6" t="s">
        <v>1807</v>
      </c>
      <c r="J11853" s="10">
        <v>14550000</v>
      </c>
    </row>
    <row r="11854" spans="1:10" ht="20.100000000000001" customHeight="1" x14ac:dyDescent="0.25">
      <c r="A11854" s="6" t="s">
        <v>1808</v>
      </c>
      <c r="B11854" s="6" t="s">
        <v>1809</v>
      </c>
      <c r="J11854" s="9">
        <v>14550000</v>
      </c>
    </row>
    <row r="11855" spans="1:10" ht="20.100000000000001" customHeight="1" x14ac:dyDescent="0.25">
      <c r="A11855" s="5" t="s">
        <v>1808</v>
      </c>
      <c r="C11855" s="11" t="s">
        <v>9</v>
      </c>
      <c r="D11855" s="11" t="s">
        <v>4821</v>
      </c>
      <c r="E11855" s="11" t="s">
        <v>5112</v>
      </c>
      <c r="F11855" s="11" t="s">
        <v>1881</v>
      </c>
      <c r="G11855" s="131" t="s">
        <v>1038</v>
      </c>
      <c r="H11855" s="131"/>
      <c r="J11855" s="7">
        <v>14550000</v>
      </c>
    </row>
    <row r="11856" spans="1:10" ht="60" customHeight="1" x14ac:dyDescent="0.25">
      <c r="G11856" s="131" t="s">
        <v>1039</v>
      </c>
      <c r="H11856" s="131"/>
    </row>
    <row r="11857" spans="1:10" ht="20.100000000000001" customHeight="1" x14ac:dyDescent="0.25">
      <c r="G11857" s="131" t="s">
        <v>5113</v>
      </c>
      <c r="H11857" s="131"/>
    </row>
    <row r="11860" spans="1:10" x14ac:dyDescent="0.25">
      <c r="A11860" s="117" t="s">
        <v>5131</v>
      </c>
      <c r="B11860" s="88"/>
      <c r="C11860" s="88"/>
      <c r="D11860" s="88"/>
      <c r="E11860" s="88"/>
      <c r="F11860" s="88"/>
      <c r="G11860" s="88"/>
      <c r="H11860" s="88"/>
    </row>
    <row r="11862" spans="1:10" x14ac:dyDescent="0.25">
      <c r="A11862" s="132" t="s">
        <v>2092</v>
      </c>
      <c r="B11862" s="132"/>
      <c r="C11862" s="132"/>
      <c r="D11862" s="132"/>
      <c r="E11862" s="132"/>
      <c r="F11862" s="132"/>
      <c r="G11862" s="132"/>
      <c r="H11862" s="132"/>
      <c r="I11862" s="132"/>
      <c r="J11862" s="132"/>
    </row>
    <row r="11864" spans="1:10" x14ac:dyDescent="0.25">
      <c r="D11864" s="6" t="s">
        <v>2140</v>
      </c>
      <c r="E11864" s="6" t="s">
        <v>2100</v>
      </c>
    </row>
    <row r="11865" spans="1:10" ht="15.75" thickBot="1" x14ac:dyDescent="0.3">
      <c r="F11865" s="6" t="s">
        <v>2103</v>
      </c>
      <c r="J11865" s="14">
        <v>10554314000</v>
      </c>
    </row>
    <row r="11866" spans="1:10" x14ac:dyDescent="0.25">
      <c r="D11866" s="5" t="s">
        <v>9</v>
      </c>
      <c r="E11866" s="5" t="s">
        <v>2139</v>
      </c>
      <c r="J11866" s="7">
        <v>10084324864</v>
      </c>
    </row>
    <row r="11867" spans="1:10" x14ac:dyDescent="0.25">
      <c r="D11867" s="5" t="s">
        <v>16</v>
      </c>
      <c r="E11867" s="5" t="s">
        <v>2145</v>
      </c>
      <c r="J11867" s="7">
        <v>469989136</v>
      </c>
    </row>
    <row r="11870" spans="1:10" x14ac:dyDescent="0.25">
      <c r="A11870" s="132" t="s">
        <v>2091</v>
      </c>
      <c r="B11870" s="132"/>
      <c r="C11870" s="132"/>
      <c r="D11870" s="132"/>
      <c r="E11870" s="132"/>
      <c r="F11870" s="132"/>
      <c r="G11870" s="132"/>
      <c r="H11870" s="132"/>
      <c r="I11870" s="132"/>
      <c r="J11870" s="132"/>
    </row>
    <row r="11871" spans="1:10" x14ac:dyDescent="0.25">
      <c r="A11871" s="86" t="s">
        <v>2097</v>
      </c>
      <c r="C11871" s="86" t="s">
        <v>2098</v>
      </c>
      <c r="D11871" s="86" t="s">
        <v>3</v>
      </c>
      <c r="E11871" s="86" t="s">
        <v>2099</v>
      </c>
      <c r="F11871" s="86" t="s">
        <v>1880</v>
      </c>
      <c r="G11871" s="6" t="s">
        <v>2100</v>
      </c>
      <c r="J11871" s="86" t="s">
        <v>8713</v>
      </c>
    </row>
    <row r="11873" spans="1:10" ht="15.75" thickBot="1" x14ac:dyDescent="0.3">
      <c r="G11873" s="13" t="s">
        <v>2103</v>
      </c>
      <c r="J11873" s="14">
        <v>10554314000</v>
      </c>
    </row>
    <row r="11874" spans="1:10" ht="20.100000000000001" customHeight="1" x14ac:dyDescent="0.25">
      <c r="A11874" s="6" t="s">
        <v>1232</v>
      </c>
      <c r="B11874" s="6" t="s">
        <v>1233</v>
      </c>
      <c r="J11874" s="10">
        <v>7450752200</v>
      </c>
    </row>
    <row r="11875" spans="1:10" ht="20.100000000000001" customHeight="1" x14ac:dyDescent="0.25">
      <c r="A11875" s="6" t="s">
        <v>9</v>
      </c>
      <c r="B11875" s="6" t="s">
        <v>1237</v>
      </c>
      <c r="J11875" s="9">
        <v>2677062384</v>
      </c>
    </row>
    <row r="11876" spans="1:10" ht="20.100000000000001" customHeight="1" x14ac:dyDescent="0.25">
      <c r="A11876" s="5" t="s">
        <v>1240</v>
      </c>
      <c r="C11876" s="11" t="s">
        <v>9</v>
      </c>
      <c r="D11876" s="11" t="s">
        <v>10</v>
      </c>
      <c r="E11876" s="11" t="s">
        <v>5112</v>
      </c>
      <c r="F11876" s="11" t="s">
        <v>12</v>
      </c>
      <c r="G11876" s="131" t="s">
        <v>7116</v>
      </c>
      <c r="H11876" s="131"/>
      <c r="J11876" s="7">
        <v>2669657384</v>
      </c>
    </row>
    <row r="11877" spans="1:10" ht="20.100000000000001" customHeight="1" x14ac:dyDescent="0.25">
      <c r="A11877" s="5" t="s">
        <v>1254</v>
      </c>
      <c r="C11877" s="11" t="s">
        <v>9</v>
      </c>
      <c r="D11877" s="11" t="s">
        <v>10</v>
      </c>
      <c r="E11877" s="11" t="s">
        <v>5112</v>
      </c>
      <c r="F11877" s="11" t="s">
        <v>12</v>
      </c>
      <c r="G11877" s="131" t="s">
        <v>7117</v>
      </c>
      <c r="H11877" s="131"/>
      <c r="J11877" s="7">
        <v>7405000</v>
      </c>
    </row>
    <row r="11878" spans="1:10" ht="20.100000000000001" customHeight="1" x14ac:dyDescent="0.25">
      <c r="A11878" s="6" t="s">
        <v>1257</v>
      </c>
      <c r="B11878" s="6" t="s">
        <v>1258</v>
      </c>
      <c r="J11878" s="8">
        <v>7787000</v>
      </c>
    </row>
    <row r="11879" spans="1:10" ht="20.100000000000001" customHeight="1" x14ac:dyDescent="0.25">
      <c r="A11879" s="5" t="s">
        <v>1261</v>
      </c>
      <c r="C11879" s="11" t="s">
        <v>9</v>
      </c>
      <c r="D11879" s="11" t="s">
        <v>10</v>
      </c>
      <c r="E11879" s="11" t="s">
        <v>5112</v>
      </c>
      <c r="F11879" s="11" t="s">
        <v>12</v>
      </c>
      <c r="G11879" s="131" t="s">
        <v>13</v>
      </c>
      <c r="H11879" s="131"/>
      <c r="J11879" s="7">
        <v>7787000</v>
      </c>
    </row>
    <row r="11880" spans="1:10" ht="20.100000000000001" customHeight="1" x14ac:dyDescent="0.25">
      <c r="A11880" s="6" t="s">
        <v>1279</v>
      </c>
      <c r="B11880" s="6" t="s">
        <v>1280</v>
      </c>
      <c r="J11880" s="8">
        <v>3654662749</v>
      </c>
    </row>
    <row r="11881" spans="1:10" ht="20.100000000000001" customHeight="1" x14ac:dyDescent="0.25">
      <c r="A11881" s="5" t="s">
        <v>1282</v>
      </c>
      <c r="C11881" s="11" t="s">
        <v>9</v>
      </c>
      <c r="D11881" s="11" t="s">
        <v>10</v>
      </c>
      <c r="E11881" s="11" t="s">
        <v>5112</v>
      </c>
      <c r="F11881" s="11" t="s">
        <v>12</v>
      </c>
      <c r="G11881" s="131" t="s">
        <v>1283</v>
      </c>
      <c r="H11881" s="131"/>
      <c r="J11881" s="7">
        <v>1495319813</v>
      </c>
    </row>
    <row r="11882" spans="1:10" ht="20.100000000000001" customHeight="1" x14ac:dyDescent="0.25">
      <c r="A11882" s="5" t="s">
        <v>1286</v>
      </c>
      <c r="C11882" s="11" t="s">
        <v>9</v>
      </c>
      <c r="D11882" s="11" t="s">
        <v>10</v>
      </c>
      <c r="E11882" s="11" t="s">
        <v>5112</v>
      </c>
      <c r="F11882" s="11" t="s">
        <v>12</v>
      </c>
      <c r="G11882" s="131" t="s">
        <v>1287</v>
      </c>
      <c r="H11882" s="131"/>
      <c r="J11882" s="7">
        <v>1146269063</v>
      </c>
    </row>
    <row r="11883" spans="1:10" ht="20.100000000000001" customHeight="1" x14ac:dyDescent="0.25">
      <c r="A11883" s="5" t="s">
        <v>1290</v>
      </c>
      <c r="C11883" s="11" t="s">
        <v>16</v>
      </c>
      <c r="D11883" s="11" t="s">
        <v>10</v>
      </c>
      <c r="E11883" s="11" t="s">
        <v>5112</v>
      </c>
      <c r="F11883" s="11" t="s">
        <v>12</v>
      </c>
      <c r="G11883" s="131" t="s">
        <v>17</v>
      </c>
      <c r="H11883" s="131"/>
      <c r="J11883" s="7">
        <v>469989136</v>
      </c>
    </row>
    <row r="11884" spans="1:10" ht="20.100000000000001" customHeight="1" x14ac:dyDescent="0.25">
      <c r="A11884" s="5" t="s">
        <v>1293</v>
      </c>
      <c r="C11884" s="11" t="s">
        <v>9</v>
      </c>
      <c r="D11884" s="11" t="s">
        <v>10</v>
      </c>
      <c r="E11884" s="11" t="s">
        <v>5112</v>
      </c>
      <c r="F11884" s="11" t="s">
        <v>12</v>
      </c>
      <c r="G11884" s="131" t="s">
        <v>18</v>
      </c>
      <c r="H11884" s="131"/>
      <c r="J11884" s="7">
        <v>417463737</v>
      </c>
    </row>
    <row r="11885" spans="1:10" ht="20.100000000000001" customHeight="1" x14ac:dyDescent="0.25">
      <c r="A11885" s="5" t="s">
        <v>1296</v>
      </c>
      <c r="C11885" s="11" t="s">
        <v>9</v>
      </c>
      <c r="D11885" s="11" t="s">
        <v>10</v>
      </c>
      <c r="E11885" s="11" t="s">
        <v>5112</v>
      </c>
      <c r="F11885" s="11" t="s">
        <v>12</v>
      </c>
      <c r="G11885" s="131" t="s">
        <v>19</v>
      </c>
      <c r="H11885" s="131"/>
      <c r="J11885" s="7">
        <v>125621000</v>
      </c>
    </row>
    <row r="11886" spans="1:10" ht="20.100000000000001" customHeight="1" x14ac:dyDescent="0.25">
      <c r="A11886" s="6" t="s">
        <v>1299</v>
      </c>
      <c r="B11886" s="6" t="s">
        <v>1300</v>
      </c>
      <c r="J11886" s="10">
        <v>570860095</v>
      </c>
    </row>
    <row r="11887" spans="1:10" ht="20.100000000000001" customHeight="1" x14ac:dyDescent="0.25">
      <c r="A11887" s="6" t="s">
        <v>1303</v>
      </c>
      <c r="B11887" s="6" t="s">
        <v>7118</v>
      </c>
      <c r="J11887" s="9">
        <v>542930878</v>
      </c>
    </row>
    <row r="11888" spans="1:10" ht="20.100000000000001" customHeight="1" x14ac:dyDescent="0.25">
      <c r="A11888" s="5" t="s">
        <v>1303</v>
      </c>
      <c r="C11888" s="11" t="s">
        <v>9</v>
      </c>
      <c r="D11888" s="11" t="s">
        <v>20</v>
      </c>
      <c r="E11888" s="11" t="s">
        <v>5112</v>
      </c>
      <c r="F11888" s="11" t="s">
        <v>1881</v>
      </c>
      <c r="G11888" s="131" t="s">
        <v>21</v>
      </c>
      <c r="H11888" s="131"/>
      <c r="J11888" s="7">
        <v>542930878</v>
      </c>
    </row>
    <row r="11889" spans="1:10" ht="60" customHeight="1" x14ac:dyDescent="0.25">
      <c r="G11889" s="131" t="s">
        <v>4797</v>
      </c>
      <c r="H11889" s="131"/>
    </row>
    <row r="11890" spans="1:10" ht="20.100000000000001" customHeight="1" x14ac:dyDescent="0.25">
      <c r="G11890" s="131" t="s">
        <v>2101</v>
      </c>
      <c r="H11890" s="131"/>
    </row>
    <row r="11891" spans="1:10" ht="20.100000000000001" customHeight="1" x14ac:dyDescent="0.25">
      <c r="A11891" s="6" t="s">
        <v>1316</v>
      </c>
      <c r="B11891" s="6" t="s">
        <v>7122</v>
      </c>
      <c r="J11891" s="8">
        <v>27929217</v>
      </c>
    </row>
    <row r="11892" spans="1:10" ht="20.100000000000001" customHeight="1" x14ac:dyDescent="0.25">
      <c r="A11892" s="5" t="s">
        <v>1316</v>
      </c>
      <c r="C11892" s="11" t="s">
        <v>9</v>
      </c>
      <c r="D11892" s="11" t="s">
        <v>20</v>
      </c>
      <c r="E11892" s="11" t="s">
        <v>5112</v>
      </c>
      <c r="F11892" s="11" t="s">
        <v>1881</v>
      </c>
      <c r="G11892" s="131" t="s">
        <v>23</v>
      </c>
      <c r="H11892" s="131"/>
      <c r="J11892" s="7">
        <v>27929217</v>
      </c>
    </row>
    <row r="11893" spans="1:10" ht="30" customHeight="1" x14ac:dyDescent="0.25">
      <c r="G11893" s="131" t="s">
        <v>4798</v>
      </c>
      <c r="H11893" s="131"/>
    </row>
    <row r="11894" spans="1:10" ht="20.100000000000001" customHeight="1" x14ac:dyDescent="0.25">
      <c r="G11894" s="131" t="s">
        <v>2102</v>
      </c>
      <c r="H11894" s="131"/>
    </row>
    <row r="11895" spans="1:10" ht="20.100000000000001" customHeight="1" x14ac:dyDescent="0.25">
      <c r="A11895" s="6" t="s">
        <v>1319</v>
      </c>
      <c r="B11895" s="6" t="s">
        <v>1320</v>
      </c>
      <c r="J11895" s="10">
        <v>540379972</v>
      </c>
    </row>
    <row r="11896" spans="1:10" ht="20.100000000000001" customHeight="1" x14ac:dyDescent="0.25">
      <c r="A11896" s="6" t="s">
        <v>1322</v>
      </c>
      <c r="B11896" s="6" t="s">
        <v>7123</v>
      </c>
      <c r="J11896" s="9">
        <v>291360192</v>
      </c>
    </row>
    <row r="11897" spans="1:10" ht="20.100000000000001" customHeight="1" x14ac:dyDescent="0.25">
      <c r="A11897" s="5" t="s">
        <v>1322</v>
      </c>
      <c r="C11897" s="11" t="s">
        <v>9</v>
      </c>
      <c r="D11897" s="11" t="s">
        <v>20</v>
      </c>
      <c r="E11897" s="11" t="s">
        <v>5112</v>
      </c>
      <c r="F11897" s="11" t="s">
        <v>1881</v>
      </c>
      <c r="G11897" s="131" t="s">
        <v>21</v>
      </c>
      <c r="H11897" s="131"/>
      <c r="J11897" s="7">
        <v>291360192</v>
      </c>
    </row>
    <row r="11898" spans="1:10" ht="60" customHeight="1" x14ac:dyDescent="0.25">
      <c r="G11898" s="131" t="s">
        <v>4799</v>
      </c>
      <c r="H11898" s="131"/>
    </row>
    <row r="11899" spans="1:10" ht="20.100000000000001" customHeight="1" x14ac:dyDescent="0.25">
      <c r="G11899" s="131" t="s">
        <v>2101</v>
      </c>
      <c r="H11899" s="131"/>
    </row>
    <row r="11900" spans="1:10" ht="20.100000000000001" customHeight="1" x14ac:dyDescent="0.25">
      <c r="A11900" s="6" t="s">
        <v>1324</v>
      </c>
      <c r="B11900" s="6" t="s">
        <v>7124</v>
      </c>
      <c r="J11900" s="8">
        <v>83787650</v>
      </c>
    </row>
    <row r="11901" spans="1:10" ht="20.100000000000001" customHeight="1" x14ac:dyDescent="0.25">
      <c r="A11901" s="5" t="s">
        <v>1324</v>
      </c>
      <c r="C11901" s="11" t="s">
        <v>9</v>
      </c>
      <c r="D11901" s="11" t="s">
        <v>20</v>
      </c>
      <c r="E11901" s="11" t="s">
        <v>5112</v>
      </c>
      <c r="F11901" s="11" t="s">
        <v>1881</v>
      </c>
      <c r="G11901" s="131" t="s">
        <v>21</v>
      </c>
      <c r="H11901" s="131"/>
      <c r="J11901" s="7">
        <v>83787650</v>
      </c>
    </row>
    <row r="11902" spans="1:10" ht="45" customHeight="1" x14ac:dyDescent="0.25">
      <c r="G11902" s="131" t="s">
        <v>4800</v>
      </c>
      <c r="H11902" s="131"/>
    </row>
    <row r="11903" spans="1:10" ht="20.100000000000001" customHeight="1" x14ac:dyDescent="0.25">
      <c r="G11903" s="131" t="s">
        <v>2101</v>
      </c>
      <c r="H11903" s="131"/>
    </row>
    <row r="11904" spans="1:10" ht="20.100000000000001" customHeight="1" x14ac:dyDescent="0.25">
      <c r="A11904" s="6" t="s">
        <v>1326</v>
      </c>
      <c r="B11904" s="6" t="s">
        <v>7125</v>
      </c>
      <c r="J11904" s="8">
        <v>165232130</v>
      </c>
    </row>
    <row r="11905" spans="1:10" ht="20.100000000000001" customHeight="1" x14ac:dyDescent="0.25">
      <c r="A11905" s="5" t="s">
        <v>1326</v>
      </c>
      <c r="C11905" s="11" t="s">
        <v>9</v>
      </c>
      <c r="D11905" s="11" t="s">
        <v>20</v>
      </c>
      <c r="E11905" s="11" t="s">
        <v>5112</v>
      </c>
      <c r="F11905" s="11" t="s">
        <v>1881</v>
      </c>
      <c r="G11905" s="131" t="s">
        <v>21</v>
      </c>
      <c r="H11905" s="131"/>
      <c r="J11905" s="7">
        <v>165232130</v>
      </c>
    </row>
    <row r="11906" spans="1:10" ht="45" customHeight="1" x14ac:dyDescent="0.25">
      <c r="G11906" s="131" t="s">
        <v>4801</v>
      </c>
      <c r="H11906" s="131"/>
    </row>
    <row r="11907" spans="1:10" ht="20.100000000000001" customHeight="1" x14ac:dyDescent="0.25">
      <c r="G11907" s="131" t="s">
        <v>2101</v>
      </c>
      <c r="H11907" s="131"/>
    </row>
    <row r="11908" spans="1:10" ht="20.100000000000001" customHeight="1" x14ac:dyDescent="0.25">
      <c r="A11908" s="6" t="s">
        <v>1344</v>
      </c>
      <c r="B11908" s="6" t="s">
        <v>1345</v>
      </c>
      <c r="J11908" s="10">
        <v>466722000</v>
      </c>
    </row>
    <row r="11909" spans="1:10" ht="20.100000000000001" customHeight="1" x14ac:dyDescent="0.25">
      <c r="A11909" s="6" t="s">
        <v>1231</v>
      </c>
      <c r="B11909" s="6" t="s">
        <v>3252</v>
      </c>
      <c r="J11909" s="9">
        <v>500000</v>
      </c>
    </row>
    <row r="11910" spans="1:10" ht="20.100000000000001" customHeight="1" x14ac:dyDescent="0.25">
      <c r="A11910" s="5" t="s">
        <v>1358</v>
      </c>
      <c r="C11910" s="11" t="s">
        <v>9</v>
      </c>
      <c r="D11910" s="11" t="s">
        <v>11</v>
      </c>
      <c r="E11910" s="11" t="s">
        <v>5112</v>
      </c>
      <c r="F11910" s="11" t="s">
        <v>12</v>
      </c>
      <c r="G11910" s="131" t="s">
        <v>32</v>
      </c>
      <c r="H11910" s="131"/>
      <c r="J11910" s="7">
        <v>500000</v>
      </c>
    </row>
    <row r="11911" spans="1:10" ht="45" customHeight="1" x14ac:dyDescent="0.25">
      <c r="G11911" s="131" t="s">
        <v>6202</v>
      </c>
      <c r="H11911" s="131"/>
    </row>
    <row r="11912" spans="1:10" ht="20.100000000000001" customHeight="1" x14ac:dyDescent="0.25">
      <c r="A11912" s="6" t="s">
        <v>1239</v>
      </c>
      <c r="B11912" s="6" t="s">
        <v>1360</v>
      </c>
      <c r="J11912" s="8">
        <v>114199000</v>
      </c>
    </row>
    <row r="11913" spans="1:10" ht="20.100000000000001" customHeight="1" x14ac:dyDescent="0.25">
      <c r="A11913" s="5" t="s">
        <v>1361</v>
      </c>
      <c r="C11913" s="11" t="s">
        <v>9</v>
      </c>
      <c r="D11913" s="11" t="s">
        <v>11</v>
      </c>
      <c r="E11913" s="11" t="s">
        <v>5112</v>
      </c>
      <c r="F11913" s="11" t="s">
        <v>12</v>
      </c>
      <c r="G11913" s="131" t="s">
        <v>7127</v>
      </c>
      <c r="H11913" s="131"/>
      <c r="J11913" s="7">
        <v>31500000</v>
      </c>
    </row>
    <row r="11914" spans="1:10" ht="20.100000000000001" customHeight="1" x14ac:dyDescent="0.25">
      <c r="A11914" s="5" t="s">
        <v>1364</v>
      </c>
      <c r="C11914" s="11" t="s">
        <v>9</v>
      </c>
      <c r="D11914" s="11" t="s">
        <v>11</v>
      </c>
      <c r="E11914" s="11" t="s">
        <v>5112</v>
      </c>
      <c r="F11914" s="11" t="s">
        <v>12</v>
      </c>
      <c r="G11914" s="131" t="s">
        <v>1365</v>
      </c>
      <c r="H11914" s="131"/>
      <c r="J11914" s="7">
        <v>49750000</v>
      </c>
    </row>
    <row r="11915" spans="1:10" ht="20.100000000000001" customHeight="1" x14ac:dyDescent="0.25">
      <c r="A11915" s="5" t="s">
        <v>1367</v>
      </c>
      <c r="C11915" s="11" t="s">
        <v>9</v>
      </c>
      <c r="D11915" s="11" t="s">
        <v>11</v>
      </c>
      <c r="E11915" s="11" t="s">
        <v>5112</v>
      </c>
      <c r="F11915" s="11" t="s">
        <v>12</v>
      </c>
      <c r="G11915" s="131" t="s">
        <v>33</v>
      </c>
      <c r="H11915" s="131"/>
      <c r="J11915" s="7">
        <v>69000</v>
      </c>
    </row>
    <row r="11916" spans="1:10" ht="20.100000000000001" customHeight="1" x14ac:dyDescent="0.25">
      <c r="A11916" s="5" t="s">
        <v>1369</v>
      </c>
      <c r="C11916" s="11" t="s">
        <v>9</v>
      </c>
      <c r="D11916" s="11" t="s">
        <v>11</v>
      </c>
      <c r="E11916" s="11" t="s">
        <v>5112</v>
      </c>
      <c r="F11916" s="11" t="s">
        <v>12</v>
      </c>
      <c r="G11916" s="131" t="s">
        <v>34</v>
      </c>
      <c r="H11916" s="131"/>
      <c r="J11916" s="7">
        <v>30000000</v>
      </c>
    </row>
    <row r="11917" spans="1:10" ht="20.100000000000001" customHeight="1" x14ac:dyDescent="0.25">
      <c r="A11917" s="5" t="s">
        <v>1371</v>
      </c>
      <c r="C11917" s="11" t="s">
        <v>9</v>
      </c>
      <c r="D11917" s="11" t="s">
        <v>11</v>
      </c>
      <c r="E11917" s="11" t="s">
        <v>5112</v>
      </c>
      <c r="F11917" s="11" t="s">
        <v>12</v>
      </c>
      <c r="G11917" s="131" t="s">
        <v>7128</v>
      </c>
      <c r="H11917" s="131"/>
      <c r="J11917" s="7">
        <v>2880000</v>
      </c>
    </row>
    <row r="11918" spans="1:10" ht="30" customHeight="1" x14ac:dyDescent="0.25">
      <c r="G11918" s="131" t="s">
        <v>6203</v>
      </c>
      <c r="H11918" s="131"/>
    </row>
    <row r="11919" spans="1:10" ht="20.100000000000001" customHeight="1" x14ac:dyDescent="0.25">
      <c r="A11919" s="6" t="s">
        <v>1249</v>
      </c>
      <c r="B11919" s="6" t="s">
        <v>1373</v>
      </c>
      <c r="J11919" s="8">
        <v>16190000</v>
      </c>
    </row>
    <row r="11920" spans="1:10" ht="20.100000000000001" customHeight="1" x14ac:dyDescent="0.25">
      <c r="A11920" s="5" t="s">
        <v>1376</v>
      </c>
      <c r="C11920" s="11" t="s">
        <v>9</v>
      </c>
      <c r="D11920" s="11" t="s">
        <v>11</v>
      </c>
      <c r="E11920" s="11" t="s">
        <v>5112</v>
      </c>
      <c r="F11920" s="11" t="s">
        <v>12</v>
      </c>
      <c r="G11920" s="131" t="s">
        <v>3480</v>
      </c>
      <c r="H11920" s="131"/>
      <c r="J11920" s="7">
        <v>1560000</v>
      </c>
    </row>
    <row r="11921" spans="1:10" ht="20.100000000000001" customHeight="1" x14ac:dyDescent="0.25">
      <c r="A11921" s="5" t="s">
        <v>1378</v>
      </c>
      <c r="C11921" s="11" t="s">
        <v>9</v>
      </c>
      <c r="D11921" s="11" t="s">
        <v>11</v>
      </c>
      <c r="E11921" s="11" t="s">
        <v>5112</v>
      </c>
      <c r="F11921" s="11" t="s">
        <v>12</v>
      </c>
      <c r="G11921" s="131" t="s">
        <v>106</v>
      </c>
      <c r="H11921" s="131"/>
      <c r="J11921" s="7">
        <v>3000000</v>
      </c>
    </row>
    <row r="11922" spans="1:10" ht="20.100000000000001" customHeight="1" x14ac:dyDescent="0.25">
      <c r="A11922" s="5" t="s">
        <v>1380</v>
      </c>
      <c r="C11922" s="11" t="s">
        <v>9</v>
      </c>
      <c r="D11922" s="11" t="s">
        <v>11</v>
      </c>
      <c r="E11922" s="11" t="s">
        <v>5112</v>
      </c>
      <c r="F11922" s="11" t="s">
        <v>12</v>
      </c>
      <c r="G11922" s="131" t="s">
        <v>1381</v>
      </c>
      <c r="H11922" s="131"/>
      <c r="J11922" s="7">
        <v>1500000</v>
      </c>
    </row>
    <row r="11923" spans="1:10" ht="20.100000000000001" customHeight="1" x14ac:dyDescent="0.25">
      <c r="A11923" s="5" t="s">
        <v>1384</v>
      </c>
      <c r="C11923" s="11" t="s">
        <v>9</v>
      </c>
      <c r="D11923" s="11" t="s">
        <v>11</v>
      </c>
      <c r="E11923" s="11" t="s">
        <v>5112</v>
      </c>
      <c r="F11923" s="11" t="s">
        <v>12</v>
      </c>
      <c r="G11923" s="131" t="s">
        <v>35</v>
      </c>
      <c r="H11923" s="131"/>
      <c r="J11923" s="7">
        <v>300000</v>
      </c>
    </row>
    <row r="11924" spans="1:10" ht="20.100000000000001" customHeight="1" x14ac:dyDescent="0.25">
      <c r="A11924" s="5" t="s">
        <v>1386</v>
      </c>
      <c r="C11924" s="11" t="s">
        <v>9</v>
      </c>
      <c r="D11924" s="11" t="s">
        <v>11</v>
      </c>
      <c r="E11924" s="11" t="s">
        <v>5112</v>
      </c>
      <c r="F11924" s="11" t="s">
        <v>12</v>
      </c>
      <c r="G11924" s="131" t="s">
        <v>36</v>
      </c>
      <c r="H11924" s="131"/>
      <c r="J11924" s="7">
        <v>330000</v>
      </c>
    </row>
    <row r="11925" spans="1:10" ht="20.100000000000001" customHeight="1" x14ac:dyDescent="0.25">
      <c r="A11925" s="5" t="s">
        <v>1391</v>
      </c>
      <c r="C11925" s="11" t="s">
        <v>9</v>
      </c>
      <c r="D11925" s="11" t="s">
        <v>11</v>
      </c>
      <c r="E11925" s="11" t="s">
        <v>5112</v>
      </c>
      <c r="F11925" s="11" t="s">
        <v>12</v>
      </c>
      <c r="G11925" s="131" t="s">
        <v>7129</v>
      </c>
      <c r="H11925" s="131"/>
      <c r="J11925" s="7">
        <v>9500000</v>
      </c>
    </row>
    <row r="11926" spans="1:10" ht="20.100000000000001" customHeight="1" x14ac:dyDescent="0.25">
      <c r="A11926" s="6" t="s">
        <v>1393</v>
      </c>
      <c r="B11926" s="6" t="s">
        <v>1394</v>
      </c>
      <c r="J11926" s="8">
        <v>150000000</v>
      </c>
    </row>
    <row r="11927" spans="1:10" ht="20.100000000000001" customHeight="1" x14ac:dyDescent="0.25">
      <c r="A11927" s="5" t="s">
        <v>1408</v>
      </c>
      <c r="C11927" s="11" t="s">
        <v>9</v>
      </c>
      <c r="D11927" s="11" t="s">
        <v>11</v>
      </c>
      <c r="E11927" s="11" t="s">
        <v>5112</v>
      </c>
      <c r="F11927" s="11" t="s">
        <v>12</v>
      </c>
      <c r="G11927" s="131" t="s">
        <v>1409</v>
      </c>
      <c r="H11927" s="131"/>
      <c r="J11927" s="7">
        <v>15000000</v>
      </c>
    </row>
    <row r="11928" spans="1:10" ht="45" customHeight="1" x14ac:dyDescent="0.25">
      <c r="G11928" s="131" t="s">
        <v>4679</v>
      </c>
      <c r="H11928" s="131"/>
    </row>
    <row r="11929" spans="1:10" ht="20.100000000000001" customHeight="1" x14ac:dyDescent="0.25">
      <c r="A11929" s="5" t="s">
        <v>1411</v>
      </c>
      <c r="C11929" s="11" t="s">
        <v>9</v>
      </c>
      <c r="D11929" s="11" t="s">
        <v>11</v>
      </c>
      <c r="E11929" s="11" t="s">
        <v>5112</v>
      </c>
      <c r="F11929" s="11" t="s">
        <v>12</v>
      </c>
      <c r="G11929" s="131" t="s">
        <v>3478</v>
      </c>
      <c r="H11929" s="131"/>
      <c r="J11929" s="7">
        <v>100000000</v>
      </c>
    </row>
    <row r="11930" spans="1:10" ht="60" customHeight="1" x14ac:dyDescent="0.25">
      <c r="G11930" s="131" t="s">
        <v>6204</v>
      </c>
      <c r="H11930" s="131"/>
    </row>
    <row r="11931" spans="1:10" ht="20.100000000000001" customHeight="1" x14ac:dyDescent="0.25">
      <c r="A11931" s="5" t="s">
        <v>1413</v>
      </c>
      <c r="C11931" s="11" t="s">
        <v>9</v>
      </c>
      <c r="D11931" s="11" t="s">
        <v>11</v>
      </c>
      <c r="E11931" s="11" t="s">
        <v>5112</v>
      </c>
      <c r="F11931" s="11" t="s">
        <v>12</v>
      </c>
      <c r="G11931" s="131" t="s">
        <v>1414</v>
      </c>
      <c r="H11931" s="131"/>
      <c r="J11931" s="7">
        <v>35000000</v>
      </c>
    </row>
    <row r="11932" spans="1:10" ht="90" customHeight="1" x14ac:dyDescent="0.25">
      <c r="G11932" s="131" t="s">
        <v>7323</v>
      </c>
      <c r="H11932" s="131"/>
    </row>
    <row r="11933" spans="1:10" ht="20.100000000000001" customHeight="1" x14ac:dyDescent="0.25">
      <c r="A11933" s="6" t="s">
        <v>1416</v>
      </c>
      <c r="B11933" s="6" t="s">
        <v>1417</v>
      </c>
      <c r="J11933" s="8">
        <v>10000000</v>
      </c>
    </row>
    <row r="11934" spans="1:10" ht="20.100000000000001" customHeight="1" x14ac:dyDescent="0.25">
      <c r="A11934" s="5" t="s">
        <v>1419</v>
      </c>
      <c r="C11934" s="11" t="s">
        <v>9</v>
      </c>
      <c r="D11934" s="11" t="s">
        <v>11</v>
      </c>
      <c r="E11934" s="11" t="s">
        <v>5112</v>
      </c>
      <c r="F11934" s="11" t="s">
        <v>12</v>
      </c>
      <c r="G11934" s="131" t="s">
        <v>1420</v>
      </c>
      <c r="H11934" s="131"/>
      <c r="J11934" s="7">
        <v>900000</v>
      </c>
    </row>
    <row r="11935" spans="1:10" ht="20.100000000000001" customHeight="1" x14ac:dyDescent="0.25">
      <c r="A11935" s="5" t="s">
        <v>1422</v>
      </c>
      <c r="C11935" s="11" t="s">
        <v>9</v>
      </c>
      <c r="D11935" s="11" t="s">
        <v>11</v>
      </c>
      <c r="E11935" s="11" t="s">
        <v>5112</v>
      </c>
      <c r="F11935" s="11" t="s">
        <v>12</v>
      </c>
      <c r="G11935" s="131" t="s">
        <v>1423</v>
      </c>
      <c r="H11935" s="131"/>
      <c r="J11935" s="7">
        <v>9100000</v>
      </c>
    </row>
    <row r="11936" spans="1:10" ht="20.100000000000001" customHeight="1" x14ac:dyDescent="0.25">
      <c r="A11936" s="6" t="s">
        <v>1429</v>
      </c>
      <c r="B11936" s="6" t="s">
        <v>1430</v>
      </c>
      <c r="J11936" s="8">
        <v>40502000</v>
      </c>
    </row>
    <row r="11937" spans="1:10" ht="20.100000000000001" customHeight="1" x14ac:dyDescent="0.25">
      <c r="A11937" s="5" t="s">
        <v>1432</v>
      </c>
      <c r="C11937" s="11" t="s">
        <v>9</v>
      </c>
      <c r="D11937" s="11" t="s">
        <v>11</v>
      </c>
      <c r="E11937" s="11" t="s">
        <v>5112</v>
      </c>
      <c r="F11937" s="11" t="s">
        <v>12</v>
      </c>
      <c r="G11937" s="131" t="s">
        <v>7130</v>
      </c>
      <c r="H11937" s="131"/>
      <c r="J11937" s="7">
        <v>40502000</v>
      </c>
    </row>
    <row r="11938" spans="1:10" ht="20.100000000000001" customHeight="1" x14ac:dyDescent="0.25">
      <c r="A11938" s="6" t="s">
        <v>1439</v>
      </c>
      <c r="B11938" s="6" t="s">
        <v>1440</v>
      </c>
      <c r="J11938" s="8">
        <v>1000000</v>
      </c>
    </row>
    <row r="11939" spans="1:10" ht="20.100000000000001" customHeight="1" x14ac:dyDescent="0.25">
      <c r="A11939" s="5" t="s">
        <v>1441</v>
      </c>
      <c r="C11939" s="11" t="s">
        <v>9</v>
      </c>
      <c r="D11939" s="11" t="s">
        <v>11</v>
      </c>
      <c r="E11939" s="11" t="s">
        <v>5112</v>
      </c>
      <c r="F11939" s="11" t="s">
        <v>12</v>
      </c>
      <c r="G11939" s="131" t="s">
        <v>1442</v>
      </c>
      <c r="H11939" s="131"/>
      <c r="J11939" s="7">
        <v>1000000</v>
      </c>
    </row>
    <row r="11940" spans="1:10" ht="75" customHeight="1" x14ac:dyDescent="0.25">
      <c r="G11940" s="131" t="s">
        <v>7324</v>
      </c>
      <c r="H11940" s="131"/>
    </row>
    <row r="11941" spans="1:10" ht="20.100000000000001" customHeight="1" x14ac:dyDescent="0.25">
      <c r="A11941" s="6" t="s">
        <v>1449</v>
      </c>
      <c r="B11941" s="6" t="s">
        <v>1450</v>
      </c>
      <c r="J11941" s="8">
        <v>130007000</v>
      </c>
    </row>
    <row r="11942" spans="1:10" ht="20.100000000000001" customHeight="1" x14ac:dyDescent="0.25">
      <c r="A11942" s="5" t="s">
        <v>1453</v>
      </c>
      <c r="C11942" s="11" t="s">
        <v>9</v>
      </c>
      <c r="D11942" s="11" t="s">
        <v>11</v>
      </c>
      <c r="E11942" s="11" t="s">
        <v>5112</v>
      </c>
      <c r="F11942" s="11" t="s">
        <v>12</v>
      </c>
      <c r="G11942" s="131" t="s">
        <v>39</v>
      </c>
      <c r="H11942" s="131"/>
      <c r="J11942" s="7">
        <v>95000000</v>
      </c>
    </row>
    <row r="11943" spans="1:10" ht="30" customHeight="1" x14ac:dyDescent="0.25">
      <c r="A11943" s="5" t="s">
        <v>1460</v>
      </c>
      <c r="C11943" s="11" t="s">
        <v>9</v>
      </c>
      <c r="D11943" s="11" t="s">
        <v>11</v>
      </c>
      <c r="E11943" s="11" t="s">
        <v>5112</v>
      </c>
      <c r="F11943" s="11" t="s">
        <v>12</v>
      </c>
      <c r="G11943" s="131" t="s">
        <v>1461</v>
      </c>
      <c r="H11943" s="131"/>
      <c r="J11943" s="7">
        <v>1687000</v>
      </c>
    </row>
    <row r="11944" spans="1:10" ht="20.100000000000001" customHeight="1" x14ac:dyDescent="0.25">
      <c r="A11944" s="5" t="s">
        <v>1463</v>
      </c>
      <c r="C11944" s="11" t="s">
        <v>9</v>
      </c>
      <c r="D11944" s="11" t="s">
        <v>11</v>
      </c>
      <c r="E11944" s="11" t="s">
        <v>5112</v>
      </c>
      <c r="F11944" s="11" t="s">
        <v>12</v>
      </c>
      <c r="G11944" s="131" t="s">
        <v>1464</v>
      </c>
      <c r="H11944" s="131"/>
      <c r="J11944" s="7">
        <v>3000000</v>
      </c>
    </row>
    <row r="11945" spans="1:10" ht="20.100000000000001" customHeight="1" x14ac:dyDescent="0.25">
      <c r="A11945" s="5" t="s">
        <v>1466</v>
      </c>
      <c r="C11945" s="11" t="s">
        <v>9</v>
      </c>
      <c r="D11945" s="11" t="s">
        <v>11</v>
      </c>
      <c r="E11945" s="11" t="s">
        <v>5112</v>
      </c>
      <c r="F11945" s="11" t="s">
        <v>12</v>
      </c>
      <c r="G11945" s="131" t="s">
        <v>1467</v>
      </c>
      <c r="H11945" s="131"/>
      <c r="J11945" s="7">
        <v>1900000</v>
      </c>
    </row>
    <row r="11946" spans="1:10" ht="30" customHeight="1" x14ac:dyDescent="0.25">
      <c r="A11946" s="5" t="s">
        <v>1469</v>
      </c>
      <c r="C11946" s="11" t="s">
        <v>9</v>
      </c>
      <c r="D11946" s="11" t="s">
        <v>11</v>
      </c>
      <c r="E11946" s="11" t="s">
        <v>5112</v>
      </c>
      <c r="F11946" s="11" t="s">
        <v>12</v>
      </c>
      <c r="G11946" s="131" t="s">
        <v>7132</v>
      </c>
      <c r="H11946" s="131"/>
      <c r="J11946" s="7">
        <v>8000000</v>
      </c>
    </row>
    <row r="11947" spans="1:10" ht="30" customHeight="1" x14ac:dyDescent="0.25">
      <c r="A11947" s="5" t="s">
        <v>1471</v>
      </c>
      <c r="C11947" s="11" t="s">
        <v>9</v>
      </c>
      <c r="D11947" s="11" t="s">
        <v>11</v>
      </c>
      <c r="E11947" s="11" t="s">
        <v>5112</v>
      </c>
      <c r="F11947" s="11" t="s">
        <v>12</v>
      </c>
      <c r="G11947" s="131" t="s">
        <v>7133</v>
      </c>
      <c r="H11947" s="131"/>
      <c r="J11947" s="7">
        <v>20000000</v>
      </c>
    </row>
    <row r="11948" spans="1:10" ht="20.100000000000001" customHeight="1" x14ac:dyDescent="0.25">
      <c r="A11948" s="5" t="s">
        <v>1473</v>
      </c>
      <c r="C11948" s="11" t="s">
        <v>9</v>
      </c>
      <c r="D11948" s="11" t="s">
        <v>11</v>
      </c>
      <c r="E11948" s="11" t="s">
        <v>5112</v>
      </c>
      <c r="F11948" s="11" t="s">
        <v>12</v>
      </c>
      <c r="G11948" s="131" t="s">
        <v>1474</v>
      </c>
      <c r="H11948" s="131"/>
      <c r="J11948" s="7">
        <v>420000</v>
      </c>
    </row>
    <row r="11949" spans="1:10" ht="20.100000000000001" customHeight="1" x14ac:dyDescent="0.25">
      <c r="A11949" s="6" t="s">
        <v>1476</v>
      </c>
      <c r="B11949" s="6" t="s">
        <v>1477</v>
      </c>
      <c r="J11949" s="8">
        <v>650000</v>
      </c>
    </row>
    <row r="11950" spans="1:10" ht="20.100000000000001" customHeight="1" x14ac:dyDescent="0.25">
      <c r="A11950" s="5" t="s">
        <v>1488</v>
      </c>
      <c r="C11950" s="11" t="s">
        <v>9</v>
      </c>
      <c r="D11950" s="11" t="s">
        <v>41</v>
      </c>
      <c r="E11950" s="11" t="s">
        <v>5112</v>
      </c>
      <c r="F11950" s="11" t="s">
        <v>12</v>
      </c>
      <c r="G11950" s="131" t="s">
        <v>42</v>
      </c>
      <c r="H11950" s="131"/>
      <c r="J11950" s="7">
        <v>650000</v>
      </c>
    </row>
    <row r="11951" spans="1:10" ht="30" customHeight="1" x14ac:dyDescent="0.25">
      <c r="G11951" s="131" t="s">
        <v>6207</v>
      </c>
      <c r="H11951" s="131"/>
    </row>
    <row r="11952" spans="1:10" ht="20.100000000000001" customHeight="1" x14ac:dyDescent="0.25">
      <c r="A11952" s="6" t="s">
        <v>1490</v>
      </c>
      <c r="B11952" s="6" t="s">
        <v>1491</v>
      </c>
      <c r="J11952" s="8">
        <v>3674000</v>
      </c>
    </row>
    <row r="11953" spans="1:10" ht="20.100000000000001" customHeight="1" x14ac:dyDescent="0.25">
      <c r="A11953" s="5" t="s">
        <v>1496</v>
      </c>
      <c r="C11953" s="11" t="s">
        <v>9</v>
      </c>
      <c r="D11953" s="11" t="s">
        <v>11</v>
      </c>
      <c r="E11953" s="11" t="s">
        <v>5112</v>
      </c>
      <c r="F11953" s="11" t="s">
        <v>12</v>
      </c>
      <c r="G11953" s="131" t="s">
        <v>43</v>
      </c>
      <c r="H11953" s="131"/>
      <c r="J11953" s="7">
        <v>666000</v>
      </c>
    </row>
    <row r="11954" spans="1:10" ht="30" customHeight="1" x14ac:dyDescent="0.25">
      <c r="G11954" s="131" t="s">
        <v>6208</v>
      </c>
      <c r="H11954" s="131"/>
    </row>
    <row r="11955" spans="1:10" ht="20.100000000000001" customHeight="1" x14ac:dyDescent="0.25">
      <c r="A11955" s="5" t="s">
        <v>1503</v>
      </c>
      <c r="C11955" s="11" t="s">
        <v>9</v>
      </c>
      <c r="D11955" s="11" t="s">
        <v>11</v>
      </c>
      <c r="E11955" s="11" t="s">
        <v>5112</v>
      </c>
      <c r="F11955" s="11" t="s">
        <v>12</v>
      </c>
      <c r="G11955" s="131" t="s">
        <v>44</v>
      </c>
      <c r="H11955" s="131"/>
      <c r="J11955" s="7">
        <v>2800000</v>
      </c>
    </row>
    <row r="11956" spans="1:10" ht="20.100000000000001" customHeight="1" x14ac:dyDescent="0.25">
      <c r="A11956" s="5" t="s">
        <v>1506</v>
      </c>
      <c r="C11956" s="11" t="s">
        <v>9</v>
      </c>
      <c r="D11956" s="11" t="s">
        <v>11</v>
      </c>
      <c r="E11956" s="11" t="s">
        <v>5112</v>
      </c>
      <c r="F11956" s="11" t="s">
        <v>12</v>
      </c>
      <c r="G11956" s="131" t="s">
        <v>403</v>
      </c>
      <c r="H11956" s="131"/>
      <c r="J11956" s="7">
        <v>208000</v>
      </c>
    </row>
    <row r="11957" spans="1:10" ht="30" customHeight="1" x14ac:dyDescent="0.25">
      <c r="G11957" s="131" t="s">
        <v>6175</v>
      </c>
      <c r="H11957" s="131"/>
    </row>
    <row r="11958" spans="1:10" ht="20.100000000000001" customHeight="1" x14ac:dyDescent="0.25">
      <c r="A11958" s="6" t="s">
        <v>1508</v>
      </c>
      <c r="B11958" s="6" t="s">
        <v>1509</v>
      </c>
      <c r="J11958" s="10">
        <v>98280000</v>
      </c>
    </row>
    <row r="11959" spans="1:10" ht="20.100000000000001" customHeight="1" x14ac:dyDescent="0.25">
      <c r="A11959" s="6" t="s">
        <v>1256</v>
      </c>
      <c r="B11959" s="6" t="s">
        <v>1511</v>
      </c>
      <c r="J11959" s="9">
        <v>22850000</v>
      </c>
    </row>
    <row r="11960" spans="1:10" ht="20.100000000000001" customHeight="1" x14ac:dyDescent="0.25">
      <c r="A11960" s="5" t="s">
        <v>1513</v>
      </c>
      <c r="C11960" s="11" t="s">
        <v>9</v>
      </c>
      <c r="D11960" s="11" t="s">
        <v>11</v>
      </c>
      <c r="E11960" s="11" t="s">
        <v>5112</v>
      </c>
      <c r="F11960" s="11" t="s">
        <v>12</v>
      </c>
      <c r="G11960" s="131" t="s">
        <v>45</v>
      </c>
      <c r="H11960" s="131"/>
      <c r="J11960" s="7">
        <v>5500000</v>
      </c>
    </row>
    <row r="11961" spans="1:10" ht="20.100000000000001" customHeight="1" x14ac:dyDescent="0.25">
      <c r="A11961" s="5" t="s">
        <v>1514</v>
      </c>
      <c r="C11961" s="11" t="s">
        <v>9</v>
      </c>
      <c r="D11961" s="11" t="s">
        <v>11</v>
      </c>
      <c r="E11961" s="11" t="s">
        <v>5112</v>
      </c>
      <c r="F11961" s="11" t="s">
        <v>12</v>
      </c>
      <c r="G11961" s="131" t="s">
        <v>1515</v>
      </c>
      <c r="H11961" s="131"/>
      <c r="J11961" s="7">
        <v>350000</v>
      </c>
    </row>
    <row r="11962" spans="1:10" ht="20.100000000000001" customHeight="1" x14ac:dyDescent="0.25">
      <c r="A11962" s="5" t="s">
        <v>1518</v>
      </c>
      <c r="C11962" s="11" t="s">
        <v>9</v>
      </c>
      <c r="D11962" s="11" t="s">
        <v>11</v>
      </c>
      <c r="E11962" s="11" t="s">
        <v>5112</v>
      </c>
      <c r="F11962" s="11" t="s">
        <v>12</v>
      </c>
      <c r="G11962" s="131" t="s">
        <v>7135</v>
      </c>
      <c r="H11962" s="131"/>
      <c r="J11962" s="7">
        <v>15000000</v>
      </c>
    </row>
    <row r="11963" spans="1:10" ht="20.100000000000001" customHeight="1" x14ac:dyDescent="0.25">
      <c r="A11963" s="5" t="s">
        <v>1520</v>
      </c>
      <c r="C11963" s="11" t="s">
        <v>9</v>
      </c>
      <c r="D11963" s="11" t="s">
        <v>11</v>
      </c>
      <c r="E11963" s="11" t="s">
        <v>5112</v>
      </c>
      <c r="F11963" s="11" t="s">
        <v>12</v>
      </c>
      <c r="G11963" s="131" t="s">
        <v>1521</v>
      </c>
      <c r="H11963" s="131"/>
      <c r="J11963" s="7">
        <v>2000000</v>
      </c>
    </row>
    <row r="11964" spans="1:10" ht="20.100000000000001" customHeight="1" x14ac:dyDescent="0.25">
      <c r="A11964" s="6" t="s">
        <v>1292</v>
      </c>
      <c r="B11964" s="6" t="s">
        <v>1535</v>
      </c>
      <c r="J11964" s="8">
        <v>7050000</v>
      </c>
    </row>
    <row r="11965" spans="1:10" ht="20.100000000000001" customHeight="1" x14ac:dyDescent="0.25">
      <c r="A11965" s="5" t="s">
        <v>1536</v>
      </c>
      <c r="C11965" s="11" t="s">
        <v>9</v>
      </c>
      <c r="D11965" s="11" t="s">
        <v>11</v>
      </c>
      <c r="E11965" s="11" t="s">
        <v>5112</v>
      </c>
      <c r="F11965" s="11" t="s">
        <v>12</v>
      </c>
      <c r="G11965" s="131" t="s">
        <v>1537</v>
      </c>
      <c r="H11965" s="131"/>
      <c r="J11965" s="7">
        <v>1000000</v>
      </c>
    </row>
    <row r="11966" spans="1:10" ht="20.100000000000001" customHeight="1" x14ac:dyDescent="0.25">
      <c r="A11966" s="5" t="s">
        <v>1542</v>
      </c>
      <c r="C11966" s="11" t="s">
        <v>9</v>
      </c>
      <c r="D11966" s="11" t="s">
        <v>11</v>
      </c>
      <c r="E11966" s="11" t="s">
        <v>5112</v>
      </c>
      <c r="F11966" s="11" t="s">
        <v>12</v>
      </c>
      <c r="G11966" s="131" t="s">
        <v>48</v>
      </c>
      <c r="H11966" s="131"/>
      <c r="J11966" s="7">
        <v>500000</v>
      </c>
    </row>
    <row r="11967" spans="1:10" ht="30" customHeight="1" x14ac:dyDescent="0.25">
      <c r="A11967" s="5" t="s">
        <v>1544</v>
      </c>
      <c r="C11967" s="11" t="s">
        <v>9</v>
      </c>
      <c r="D11967" s="11" t="s">
        <v>11</v>
      </c>
      <c r="E11967" s="11" t="s">
        <v>5112</v>
      </c>
      <c r="F11967" s="11" t="s">
        <v>12</v>
      </c>
      <c r="G11967" s="131" t="s">
        <v>1545</v>
      </c>
      <c r="H11967" s="131"/>
      <c r="J11967" s="7">
        <v>4000000</v>
      </c>
    </row>
    <row r="11968" spans="1:10" ht="20.100000000000001" customHeight="1" x14ac:dyDescent="0.25">
      <c r="A11968" s="5" t="s">
        <v>1549</v>
      </c>
      <c r="C11968" s="11" t="s">
        <v>9</v>
      </c>
      <c r="D11968" s="11" t="s">
        <v>11</v>
      </c>
      <c r="E11968" s="11" t="s">
        <v>5112</v>
      </c>
      <c r="F11968" s="11" t="s">
        <v>12</v>
      </c>
      <c r="G11968" s="131" t="s">
        <v>1550</v>
      </c>
      <c r="H11968" s="131"/>
      <c r="J11968" s="7">
        <v>250000</v>
      </c>
    </row>
    <row r="11969" spans="1:10" ht="30" customHeight="1" x14ac:dyDescent="0.25">
      <c r="A11969" s="5" t="s">
        <v>1551</v>
      </c>
      <c r="C11969" s="11" t="s">
        <v>9</v>
      </c>
      <c r="D11969" s="11" t="s">
        <v>11</v>
      </c>
      <c r="E11969" s="11" t="s">
        <v>5112</v>
      </c>
      <c r="F11969" s="11" t="s">
        <v>12</v>
      </c>
      <c r="G11969" s="131" t="s">
        <v>7136</v>
      </c>
      <c r="H11969" s="131"/>
      <c r="J11969" s="7">
        <v>1300000</v>
      </c>
    </row>
    <row r="11970" spans="1:10" ht="20.100000000000001" customHeight="1" x14ac:dyDescent="0.25">
      <c r="A11970" s="6" t="s">
        <v>1318</v>
      </c>
      <c r="B11970" s="6" t="s">
        <v>1553</v>
      </c>
      <c r="J11970" s="8">
        <v>3300000</v>
      </c>
    </row>
    <row r="11971" spans="1:10" ht="20.100000000000001" customHeight="1" x14ac:dyDescent="0.25">
      <c r="A11971" s="5" t="s">
        <v>1555</v>
      </c>
      <c r="C11971" s="11" t="s">
        <v>9</v>
      </c>
      <c r="D11971" s="11" t="s">
        <v>11</v>
      </c>
      <c r="E11971" s="11" t="s">
        <v>5112</v>
      </c>
      <c r="F11971" s="11" t="s">
        <v>12</v>
      </c>
      <c r="G11971" s="131" t="s">
        <v>50</v>
      </c>
      <c r="H11971" s="131"/>
      <c r="J11971" s="7">
        <v>550000</v>
      </c>
    </row>
    <row r="11972" spans="1:10" ht="20.100000000000001" customHeight="1" x14ac:dyDescent="0.25">
      <c r="A11972" s="5" t="s">
        <v>1557</v>
      </c>
      <c r="C11972" s="11" t="s">
        <v>9</v>
      </c>
      <c r="D11972" s="11" t="s">
        <v>11</v>
      </c>
      <c r="E11972" s="11" t="s">
        <v>5112</v>
      </c>
      <c r="F11972" s="11" t="s">
        <v>12</v>
      </c>
      <c r="G11972" s="131" t="s">
        <v>51</v>
      </c>
      <c r="H11972" s="131"/>
      <c r="J11972" s="7">
        <v>2750000</v>
      </c>
    </row>
    <row r="11973" spans="1:10" ht="20.100000000000001" customHeight="1" x14ac:dyDescent="0.25">
      <c r="A11973" s="6" t="s">
        <v>1572</v>
      </c>
      <c r="B11973" s="6" t="s">
        <v>1573</v>
      </c>
      <c r="J11973" s="8">
        <v>65080000</v>
      </c>
    </row>
    <row r="11974" spans="1:10" ht="20.100000000000001" customHeight="1" x14ac:dyDescent="0.25">
      <c r="A11974" s="5" t="s">
        <v>1574</v>
      </c>
      <c r="C11974" s="11" t="s">
        <v>9</v>
      </c>
      <c r="D11974" s="11" t="s">
        <v>11</v>
      </c>
      <c r="E11974" s="11" t="s">
        <v>5112</v>
      </c>
      <c r="F11974" s="11" t="s">
        <v>12</v>
      </c>
      <c r="G11974" s="131" t="s">
        <v>1575</v>
      </c>
      <c r="H11974" s="131"/>
      <c r="J11974" s="7">
        <v>5000000</v>
      </c>
    </row>
    <row r="11975" spans="1:10" ht="20.100000000000001" customHeight="1" x14ac:dyDescent="0.25">
      <c r="A11975" s="5" t="s">
        <v>1580</v>
      </c>
      <c r="C11975" s="11" t="s">
        <v>9</v>
      </c>
      <c r="D11975" s="11" t="s">
        <v>11</v>
      </c>
      <c r="E11975" s="11" t="s">
        <v>5112</v>
      </c>
      <c r="F11975" s="11" t="s">
        <v>12</v>
      </c>
      <c r="G11975" s="131" t="s">
        <v>1581</v>
      </c>
      <c r="H11975" s="131"/>
      <c r="J11975" s="7">
        <v>55000000</v>
      </c>
    </row>
    <row r="11976" spans="1:10" ht="20.100000000000001" customHeight="1" x14ac:dyDescent="0.25">
      <c r="A11976" s="5" t="s">
        <v>1582</v>
      </c>
      <c r="C11976" s="11" t="s">
        <v>9</v>
      </c>
      <c r="D11976" s="11" t="s">
        <v>11</v>
      </c>
      <c r="E11976" s="11" t="s">
        <v>5112</v>
      </c>
      <c r="F11976" s="11" t="s">
        <v>12</v>
      </c>
      <c r="G11976" s="131" t="s">
        <v>52</v>
      </c>
      <c r="H11976" s="131"/>
      <c r="J11976" s="7">
        <v>1000000</v>
      </c>
    </row>
    <row r="11977" spans="1:10" ht="20.100000000000001" customHeight="1" x14ac:dyDescent="0.25">
      <c r="A11977" s="5" t="s">
        <v>1584</v>
      </c>
      <c r="C11977" s="11" t="s">
        <v>9</v>
      </c>
      <c r="D11977" s="11" t="s">
        <v>11</v>
      </c>
      <c r="E11977" s="11" t="s">
        <v>5112</v>
      </c>
      <c r="F11977" s="11" t="s">
        <v>12</v>
      </c>
      <c r="G11977" s="131" t="s">
        <v>1585</v>
      </c>
      <c r="H11977" s="131"/>
      <c r="J11977" s="7">
        <v>3080000</v>
      </c>
    </row>
    <row r="11978" spans="1:10" ht="20.100000000000001" customHeight="1" x14ac:dyDescent="0.25">
      <c r="A11978" s="5" t="s">
        <v>1587</v>
      </c>
      <c r="C11978" s="11" t="s">
        <v>9</v>
      </c>
      <c r="D11978" s="11" t="s">
        <v>11</v>
      </c>
      <c r="E11978" s="11" t="s">
        <v>5112</v>
      </c>
      <c r="F11978" s="11" t="s">
        <v>12</v>
      </c>
      <c r="G11978" s="131" t="s">
        <v>1588</v>
      </c>
      <c r="H11978" s="131"/>
      <c r="J11978" s="7">
        <v>500000</v>
      </c>
    </row>
    <row r="11979" spans="1:10" ht="20.100000000000001" customHeight="1" x14ac:dyDescent="0.25">
      <c r="A11979" s="5" t="s">
        <v>1593</v>
      </c>
      <c r="C11979" s="11" t="s">
        <v>9</v>
      </c>
      <c r="D11979" s="11" t="s">
        <v>11</v>
      </c>
      <c r="E11979" s="11" t="s">
        <v>5112</v>
      </c>
      <c r="F11979" s="11" t="s">
        <v>12</v>
      </c>
      <c r="G11979" s="131" t="s">
        <v>1594</v>
      </c>
      <c r="H11979" s="131"/>
      <c r="J11979" s="7">
        <v>500000</v>
      </c>
    </row>
    <row r="11980" spans="1:10" ht="20.100000000000001" customHeight="1" x14ac:dyDescent="0.25">
      <c r="A11980" s="6" t="s">
        <v>1759</v>
      </c>
      <c r="B11980" s="6" t="s">
        <v>1760</v>
      </c>
      <c r="J11980" s="10">
        <v>2538559800</v>
      </c>
    </row>
    <row r="11981" spans="1:10" ht="20.100000000000001" customHeight="1" x14ac:dyDescent="0.25">
      <c r="A11981" s="6" t="s">
        <v>1761</v>
      </c>
      <c r="B11981" s="6" t="s">
        <v>1762</v>
      </c>
      <c r="J11981" s="12">
        <v>41776722</v>
      </c>
    </row>
    <row r="11982" spans="1:10" ht="20.100000000000001" customHeight="1" x14ac:dyDescent="0.25">
      <c r="A11982" s="6" t="s">
        <v>1767</v>
      </c>
      <c r="B11982" s="6" t="s">
        <v>7149</v>
      </c>
      <c r="J11982" s="9">
        <v>41776722</v>
      </c>
    </row>
    <row r="11983" spans="1:10" ht="20.100000000000001" customHeight="1" x14ac:dyDescent="0.25">
      <c r="A11983" s="5" t="s">
        <v>1767</v>
      </c>
      <c r="C11983" s="11" t="s">
        <v>9</v>
      </c>
      <c r="D11983" s="11" t="s">
        <v>41</v>
      </c>
      <c r="E11983" s="11" t="s">
        <v>5112</v>
      </c>
      <c r="F11983" s="11" t="s">
        <v>1881</v>
      </c>
      <c r="G11983" s="131" t="s">
        <v>21</v>
      </c>
      <c r="H11983" s="131"/>
      <c r="J11983" s="7">
        <v>23639419</v>
      </c>
    </row>
    <row r="11984" spans="1:10" ht="60" customHeight="1" x14ac:dyDescent="0.25">
      <c r="G11984" s="131" t="s">
        <v>4802</v>
      </c>
      <c r="H11984" s="131"/>
    </row>
    <row r="11985" spans="1:10" ht="20.100000000000001" customHeight="1" x14ac:dyDescent="0.25">
      <c r="G11985" s="131" t="s">
        <v>2101</v>
      </c>
      <c r="H11985" s="131"/>
    </row>
    <row r="11986" spans="1:10" ht="20.100000000000001" customHeight="1" x14ac:dyDescent="0.25">
      <c r="A11986" s="5" t="s">
        <v>1767</v>
      </c>
      <c r="C11986" s="11" t="s">
        <v>9</v>
      </c>
      <c r="D11986" s="11" t="s">
        <v>41</v>
      </c>
      <c r="E11986" s="11" t="s">
        <v>5112</v>
      </c>
      <c r="F11986" s="11" t="s">
        <v>1278</v>
      </c>
      <c r="G11986" s="131" t="s">
        <v>21</v>
      </c>
      <c r="H11986" s="131"/>
      <c r="J11986" s="7">
        <v>18137303</v>
      </c>
    </row>
    <row r="11987" spans="1:10" ht="60" customHeight="1" x14ac:dyDescent="0.25">
      <c r="G11987" s="131" t="s">
        <v>4803</v>
      </c>
      <c r="H11987" s="131"/>
    </row>
    <row r="11988" spans="1:10" ht="20.100000000000001" customHeight="1" x14ac:dyDescent="0.25">
      <c r="G11988" s="131" t="s">
        <v>2101</v>
      </c>
      <c r="H11988" s="131"/>
    </row>
    <row r="11989" spans="1:10" ht="20.100000000000001" customHeight="1" x14ac:dyDescent="0.25">
      <c r="A11989" s="6" t="s">
        <v>1784</v>
      </c>
      <c r="B11989" s="6" t="s">
        <v>1785</v>
      </c>
      <c r="J11989" s="8">
        <v>141067646</v>
      </c>
    </row>
    <row r="11990" spans="1:10" ht="20.100000000000001" customHeight="1" x14ac:dyDescent="0.25">
      <c r="A11990" s="5" t="s">
        <v>1786</v>
      </c>
      <c r="C11990" s="11" t="s">
        <v>9</v>
      </c>
      <c r="D11990" s="11" t="s">
        <v>59</v>
      </c>
      <c r="E11990" s="11" t="s">
        <v>5112</v>
      </c>
      <c r="F11990" s="11" t="s">
        <v>12</v>
      </c>
      <c r="G11990" s="131" t="s">
        <v>61</v>
      </c>
      <c r="H11990" s="131"/>
      <c r="J11990" s="7">
        <v>139067646</v>
      </c>
    </row>
    <row r="11991" spans="1:10" ht="20.100000000000001" customHeight="1" x14ac:dyDescent="0.25">
      <c r="A11991" s="5" t="s">
        <v>1792</v>
      </c>
      <c r="C11991" s="11" t="s">
        <v>9</v>
      </c>
      <c r="D11991" s="11" t="s">
        <v>59</v>
      </c>
      <c r="E11991" s="11" t="s">
        <v>5112</v>
      </c>
      <c r="F11991" s="11" t="s">
        <v>12</v>
      </c>
      <c r="G11991" s="131" t="s">
        <v>7156</v>
      </c>
      <c r="H11991" s="131"/>
      <c r="J11991" s="7">
        <v>2000000</v>
      </c>
    </row>
    <row r="11992" spans="1:10" ht="30" customHeight="1" x14ac:dyDescent="0.25">
      <c r="G11992" s="131" t="s">
        <v>4413</v>
      </c>
      <c r="H11992" s="131"/>
    </row>
    <row r="11993" spans="1:10" ht="20.100000000000001" customHeight="1" x14ac:dyDescent="0.25">
      <c r="A11993" s="6" t="s">
        <v>1803</v>
      </c>
      <c r="B11993" s="6" t="s">
        <v>3416</v>
      </c>
      <c r="J11993" s="8">
        <v>2336713132</v>
      </c>
    </row>
    <row r="11994" spans="1:10" ht="20.100000000000001" customHeight="1" x14ac:dyDescent="0.25">
      <c r="A11994" s="5" t="s">
        <v>1804</v>
      </c>
      <c r="C11994" s="11" t="s">
        <v>9</v>
      </c>
      <c r="D11994" s="11" t="s">
        <v>59</v>
      </c>
      <c r="E11994" s="11" t="s">
        <v>5112</v>
      </c>
      <c r="F11994" s="11" t="s">
        <v>12</v>
      </c>
      <c r="G11994" s="131" t="s">
        <v>62</v>
      </c>
      <c r="H11994" s="131"/>
      <c r="J11994" s="7">
        <v>2336713132</v>
      </c>
    </row>
    <row r="11995" spans="1:10" ht="75" customHeight="1" x14ac:dyDescent="0.25">
      <c r="G11995" s="131" t="s">
        <v>7325</v>
      </c>
      <c r="H11995" s="131"/>
    </row>
    <row r="11996" spans="1:10" ht="20.100000000000001" customHeight="1" x14ac:dyDescent="0.25">
      <c r="A11996" s="6" t="s">
        <v>1806</v>
      </c>
      <c r="B11996" s="6" t="s">
        <v>1807</v>
      </c>
      <c r="J11996" s="10">
        <v>19002300</v>
      </c>
    </row>
    <row r="11997" spans="1:10" ht="20.100000000000001" customHeight="1" x14ac:dyDescent="0.25">
      <c r="A11997" s="6" t="s">
        <v>1808</v>
      </c>
      <c r="B11997" s="6" t="s">
        <v>1809</v>
      </c>
      <c r="J11997" s="9">
        <v>18187500</v>
      </c>
    </row>
    <row r="11998" spans="1:10" ht="30" customHeight="1" x14ac:dyDescent="0.25">
      <c r="A11998" s="5" t="s">
        <v>1808</v>
      </c>
      <c r="C11998" s="11" t="s">
        <v>9</v>
      </c>
      <c r="D11998" s="11" t="s">
        <v>4821</v>
      </c>
      <c r="E11998" s="11" t="s">
        <v>5112</v>
      </c>
      <c r="F11998" s="11" t="s">
        <v>1881</v>
      </c>
      <c r="G11998" s="131" t="s">
        <v>1041</v>
      </c>
      <c r="H11998" s="131"/>
      <c r="J11998" s="7">
        <v>2007900</v>
      </c>
    </row>
    <row r="11999" spans="1:10" ht="30" customHeight="1" x14ac:dyDescent="0.25">
      <c r="G11999" s="131" t="s">
        <v>5133</v>
      </c>
      <c r="H11999" s="131"/>
    </row>
    <row r="12000" spans="1:10" ht="20.100000000000001" customHeight="1" x14ac:dyDescent="0.25">
      <c r="G12000" s="131" t="s">
        <v>5113</v>
      </c>
      <c r="H12000" s="131"/>
    </row>
    <row r="12001" spans="1:10" ht="30" customHeight="1" x14ac:dyDescent="0.25">
      <c r="A12001" s="5" t="s">
        <v>1808</v>
      </c>
      <c r="C12001" s="11" t="s">
        <v>9</v>
      </c>
      <c r="D12001" s="11" t="s">
        <v>4821</v>
      </c>
      <c r="E12001" s="11" t="s">
        <v>5112</v>
      </c>
      <c r="F12001" s="11" t="s">
        <v>2000</v>
      </c>
      <c r="G12001" s="131" t="s">
        <v>1043</v>
      </c>
      <c r="H12001" s="131"/>
      <c r="J12001" s="7">
        <v>4539600</v>
      </c>
    </row>
    <row r="12002" spans="1:10" ht="30" customHeight="1" x14ac:dyDescent="0.25">
      <c r="G12002" s="131" t="s">
        <v>5656</v>
      </c>
      <c r="H12002" s="131"/>
    </row>
    <row r="12003" spans="1:10" ht="20.100000000000001" customHeight="1" x14ac:dyDescent="0.25">
      <c r="G12003" s="131" t="s">
        <v>5113</v>
      </c>
      <c r="H12003" s="131"/>
    </row>
    <row r="12004" spans="1:10" ht="30" customHeight="1" x14ac:dyDescent="0.25">
      <c r="A12004" s="5" t="s">
        <v>1808</v>
      </c>
      <c r="C12004" s="11" t="s">
        <v>9</v>
      </c>
      <c r="D12004" s="11" t="s">
        <v>4821</v>
      </c>
      <c r="E12004" s="11" t="s">
        <v>5112</v>
      </c>
      <c r="F12004" s="11" t="s">
        <v>1996</v>
      </c>
      <c r="G12004" s="131" t="s">
        <v>1045</v>
      </c>
      <c r="H12004" s="131"/>
      <c r="J12004" s="7">
        <v>8730000</v>
      </c>
    </row>
    <row r="12005" spans="1:10" ht="45" customHeight="1" x14ac:dyDescent="0.25">
      <c r="G12005" s="131" t="s">
        <v>4783</v>
      </c>
      <c r="H12005" s="131"/>
    </row>
    <row r="12006" spans="1:10" ht="20.100000000000001" customHeight="1" x14ac:dyDescent="0.25">
      <c r="G12006" s="131" t="s">
        <v>5113</v>
      </c>
      <c r="H12006" s="131"/>
    </row>
    <row r="12007" spans="1:10" ht="30" customHeight="1" x14ac:dyDescent="0.25">
      <c r="A12007" s="5" t="s">
        <v>1808</v>
      </c>
      <c r="C12007" s="11" t="s">
        <v>9</v>
      </c>
      <c r="D12007" s="11" t="s">
        <v>4821</v>
      </c>
      <c r="E12007" s="11" t="s">
        <v>5112</v>
      </c>
      <c r="F12007" s="11" t="s">
        <v>1997</v>
      </c>
      <c r="G12007" s="131" t="s">
        <v>1046</v>
      </c>
      <c r="H12007" s="131"/>
      <c r="J12007" s="7">
        <v>2910000</v>
      </c>
    </row>
    <row r="12008" spans="1:10" ht="45" customHeight="1" x14ac:dyDescent="0.25">
      <c r="G12008" s="131" t="s">
        <v>4764</v>
      </c>
      <c r="H12008" s="131"/>
    </row>
    <row r="12009" spans="1:10" ht="20.100000000000001" customHeight="1" x14ac:dyDescent="0.25">
      <c r="G12009" s="131" t="s">
        <v>5657</v>
      </c>
      <c r="H12009" s="131"/>
    </row>
    <row r="12010" spans="1:10" ht="20.100000000000001" customHeight="1" x14ac:dyDescent="0.25">
      <c r="A12010" s="6" t="s">
        <v>1810</v>
      </c>
      <c r="B12010" s="6" t="s">
        <v>7158</v>
      </c>
      <c r="J12010" s="8">
        <v>814800</v>
      </c>
    </row>
    <row r="12011" spans="1:10" ht="20.100000000000001" customHeight="1" x14ac:dyDescent="0.25">
      <c r="A12011" s="5" t="s">
        <v>1810</v>
      </c>
      <c r="C12011" s="11" t="s">
        <v>9</v>
      </c>
      <c r="D12011" s="11" t="s">
        <v>4821</v>
      </c>
      <c r="E12011" s="11" t="s">
        <v>5112</v>
      </c>
      <c r="F12011" s="11" t="s">
        <v>1459</v>
      </c>
      <c r="G12011" s="131" t="s">
        <v>1048</v>
      </c>
      <c r="H12011" s="131"/>
      <c r="J12011" s="7">
        <v>261900</v>
      </c>
    </row>
    <row r="12012" spans="1:10" ht="30" customHeight="1" x14ac:dyDescent="0.25">
      <c r="G12012" s="131" t="s">
        <v>5658</v>
      </c>
      <c r="H12012" s="131"/>
    </row>
    <row r="12013" spans="1:10" ht="20.100000000000001" customHeight="1" x14ac:dyDescent="0.25">
      <c r="G12013" s="131" t="s">
        <v>5113</v>
      </c>
      <c r="H12013" s="131"/>
    </row>
    <row r="12014" spans="1:10" ht="30" customHeight="1" x14ac:dyDescent="0.25">
      <c r="A12014" s="5" t="s">
        <v>1810</v>
      </c>
      <c r="C12014" s="11" t="s">
        <v>9</v>
      </c>
      <c r="D12014" s="11" t="s">
        <v>4821</v>
      </c>
      <c r="E12014" s="11" t="s">
        <v>5112</v>
      </c>
      <c r="F12014" s="11" t="s">
        <v>1560</v>
      </c>
      <c r="G12014" s="131" t="s">
        <v>4417</v>
      </c>
      <c r="H12014" s="131"/>
      <c r="J12014" s="7">
        <v>552900</v>
      </c>
    </row>
    <row r="12015" spans="1:10" ht="30" customHeight="1" x14ac:dyDescent="0.25">
      <c r="G12015" s="131" t="s">
        <v>5134</v>
      </c>
      <c r="H12015" s="131"/>
    </row>
    <row r="12016" spans="1:10" ht="20.100000000000001" customHeight="1" x14ac:dyDescent="0.25">
      <c r="G12016" s="131" t="s">
        <v>5113</v>
      </c>
      <c r="H12016" s="131"/>
    </row>
    <row r="12019" spans="1:10" x14ac:dyDescent="0.25">
      <c r="A12019" s="117" t="s">
        <v>5135</v>
      </c>
      <c r="B12019" s="88"/>
      <c r="C12019" s="88"/>
      <c r="D12019" s="88"/>
      <c r="E12019" s="88"/>
      <c r="F12019" s="88"/>
      <c r="G12019" s="88"/>
      <c r="H12019" s="88"/>
    </row>
    <row r="12021" spans="1:10" x14ac:dyDescent="0.25">
      <c r="A12021" s="132" t="s">
        <v>2092</v>
      </c>
      <c r="B12021" s="132"/>
      <c r="C12021" s="132"/>
      <c r="D12021" s="132"/>
      <c r="E12021" s="132"/>
      <c r="F12021" s="132"/>
      <c r="G12021" s="132"/>
      <c r="H12021" s="132"/>
      <c r="I12021" s="132"/>
      <c r="J12021" s="132"/>
    </row>
    <row r="12023" spans="1:10" x14ac:dyDescent="0.25">
      <c r="D12023" s="6" t="s">
        <v>2140</v>
      </c>
      <c r="E12023" s="6" t="s">
        <v>2100</v>
      </c>
    </row>
    <row r="12024" spans="1:10" ht="15.75" thickBot="1" x14ac:dyDescent="0.3">
      <c r="F12024" s="6" t="s">
        <v>2103</v>
      </c>
      <c r="J12024" s="14">
        <v>13191346000</v>
      </c>
    </row>
    <row r="12025" spans="1:10" x14ac:dyDescent="0.25">
      <c r="D12025" s="5" t="s">
        <v>9</v>
      </c>
      <c r="E12025" s="5" t="s">
        <v>2139</v>
      </c>
      <c r="J12025" s="7">
        <v>12959346114</v>
      </c>
    </row>
    <row r="12026" spans="1:10" x14ac:dyDescent="0.25">
      <c r="D12026" s="5" t="s">
        <v>16</v>
      </c>
      <c r="E12026" s="5" t="s">
        <v>2145</v>
      </c>
      <c r="J12026" s="7">
        <v>231999886</v>
      </c>
    </row>
    <row r="12029" spans="1:10" x14ac:dyDescent="0.25">
      <c r="A12029" s="132" t="s">
        <v>2091</v>
      </c>
      <c r="B12029" s="132"/>
      <c r="C12029" s="132"/>
      <c r="D12029" s="132"/>
      <c r="E12029" s="132"/>
      <c r="F12029" s="132"/>
      <c r="G12029" s="132"/>
      <c r="H12029" s="132"/>
      <c r="I12029" s="132"/>
      <c r="J12029" s="132"/>
    </row>
    <row r="12030" spans="1:10" x14ac:dyDescent="0.25">
      <c r="A12030" s="86" t="s">
        <v>2097</v>
      </c>
      <c r="C12030" s="86" t="s">
        <v>2098</v>
      </c>
      <c r="D12030" s="86" t="s">
        <v>3</v>
      </c>
      <c r="E12030" s="86" t="s">
        <v>2099</v>
      </c>
      <c r="F12030" s="86" t="s">
        <v>1880</v>
      </c>
      <c r="G12030" s="6" t="s">
        <v>2100</v>
      </c>
      <c r="J12030" s="86" t="s">
        <v>8713</v>
      </c>
    </row>
    <row r="12032" spans="1:10" ht="15.75" thickBot="1" x14ac:dyDescent="0.3">
      <c r="G12032" s="13" t="s">
        <v>2103</v>
      </c>
      <c r="J12032" s="14">
        <v>13191346000</v>
      </c>
    </row>
    <row r="12033" spans="1:10" ht="20.100000000000001" customHeight="1" x14ac:dyDescent="0.25">
      <c r="A12033" s="6" t="s">
        <v>1232</v>
      </c>
      <c r="B12033" s="6" t="s">
        <v>1233</v>
      </c>
      <c r="J12033" s="10">
        <v>3514187020</v>
      </c>
    </row>
    <row r="12034" spans="1:10" ht="20.100000000000001" customHeight="1" x14ac:dyDescent="0.25">
      <c r="A12034" s="6" t="s">
        <v>9</v>
      </c>
      <c r="B12034" s="6" t="s">
        <v>1237</v>
      </c>
      <c r="J12034" s="9">
        <v>1452075000</v>
      </c>
    </row>
    <row r="12035" spans="1:10" ht="20.100000000000001" customHeight="1" x14ac:dyDescent="0.25">
      <c r="A12035" s="5" t="s">
        <v>1240</v>
      </c>
      <c r="C12035" s="11" t="s">
        <v>9</v>
      </c>
      <c r="D12035" s="11" t="s">
        <v>10</v>
      </c>
      <c r="E12035" s="11" t="s">
        <v>5112</v>
      </c>
      <c r="F12035" s="11" t="s">
        <v>12</v>
      </c>
      <c r="G12035" s="131" t="s">
        <v>7116</v>
      </c>
      <c r="H12035" s="131"/>
      <c r="J12035" s="7">
        <v>1450000000</v>
      </c>
    </row>
    <row r="12036" spans="1:10" ht="20.100000000000001" customHeight="1" x14ac:dyDescent="0.25">
      <c r="A12036" s="5" t="s">
        <v>1254</v>
      </c>
      <c r="C12036" s="11" t="s">
        <v>9</v>
      </c>
      <c r="D12036" s="11" t="s">
        <v>10</v>
      </c>
      <c r="E12036" s="11" t="s">
        <v>5112</v>
      </c>
      <c r="F12036" s="11" t="s">
        <v>12</v>
      </c>
      <c r="G12036" s="131" t="s">
        <v>7117</v>
      </c>
      <c r="H12036" s="131"/>
      <c r="J12036" s="7">
        <v>2075000</v>
      </c>
    </row>
    <row r="12037" spans="1:10" ht="20.100000000000001" customHeight="1" x14ac:dyDescent="0.25">
      <c r="A12037" s="6" t="s">
        <v>1257</v>
      </c>
      <c r="B12037" s="6" t="s">
        <v>1258</v>
      </c>
      <c r="J12037" s="8">
        <v>2000000</v>
      </c>
    </row>
    <row r="12038" spans="1:10" ht="20.100000000000001" customHeight="1" x14ac:dyDescent="0.25">
      <c r="A12038" s="5" t="s">
        <v>1261</v>
      </c>
      <c r="C12038" s="11" t="s">
        <v>9</v>
      </c>
      <c r="D12038" s="11" t="s">
        <v>10</v>
      </c>
      <c r="E12038" s="11" t="s">
        <v>5112</v>
      </c>
      <c r="F12038" s="11" t="s">
        <v>12</v>
      </c>
      <c r="G12038" s="131" t="s">
        <v>13</v>
      </c>
      <c r="H12038" s="131"/>
      <c r="J12038" s="7">
        <v>2000000</v>
      </c>
    </row>
    <row r="12039" spans="1:10" ht="20.100000000000001" customHeight="1" x14ac:dyDescent="0.25">
      <c r="A12039" s="6" t="s">
        <v>1279</v>
      </c>
      <c r="B12039" s="6" t="s">
        <v>1280</v>
      </c>
      <c r="J12039" s="8">
        <v>1528113886</v>
      </c>
    </row>
    <row r="12040" spans="1:10" ht="20.100000000000001" customHeight="1" x14ac:dyDescent="0.25">
      <c r="A12040" s="5" t="s">
        <v>1282</v>
      </c>
      <c r="C12040" s="11" t="s">
        <v>9</v>
      </c>
      <c r="D12040" s="11" t="s">
        <v>10</v>
      </c>
      <c r="E12040" s="11" t="s">
        <v>5112</v>
      </c>
      <c r="F12040" s="11" t="s">
        <v>12</v>
      </c>
      <c r="G12040" s="131" t="s">
        <v>1283</v>
      </c>
      <c r="H12040" s="131"/>
      <c r="J12040" s="7">
        <v>549000000</v>
      </c>
    </row>
    <row r="12041" spans="1:10" ht="20.100000000000001" customHeight="1" x14ac:dyDescent="0.25">
      <c r="A12041" s="5" t="s">
        <v>1286</v>
      </c>
      <c r="C12041" s="11" t="s">
        <v>9</v>
      </c>
      <c r="D12041" s="11" t="s">
        <v>10</v>
      </c>
      <c r="E12041" s="11" t="s">
        <v>5112</v>
      </c>
      <c r="F12041" s="11" t="s">
        <v>12</v>
      </c>
      <c r="G12041" s="131" t="s">
        <v>1287</v>
      </c>
      <c r="H12041" s="131"/>
      <c r="J12041" s="7">
        <v>80610000</v>
      </c>
    </row>
    <row r="12042" spans="1:10" ht="20.100000000000001" customHeight="1" x14ac:dyDescent="0.25">
      <c r="A12042" s="5" t="s">
        <v>1290</v>
      </c>
      <c r="C12042" s="11" t="s">
        <v>16</v>
      </c>
      <c r="D12042" s="11" t="s">
        <v>10</v>
      </c>
      <c r="E12042" s="11" t="s">
        <v>5112</v>
      </c>
      <c r="F12042" s="11" t="s">
        <v>12</v>
      </c>
      <c r="G12042" s="131" t="s">
        <v>17</v>
      </c>
      <c r="H12042" s="131"/>
      <c r="J12042" s="7">
        <v>229999886</v>
      </c>
    </row>
    <row r="12043" spans="1:10" ht="20.100000000000001" customHeight="1" x14ac:dyDescent="0.25">
      <c r="A12043" s="5" t="s">
        <v>1293</v>
      </c>
      <c r="C12043" s="11" t="s">
        <v>9</v>
      </c>
      <c r="D12043" s="11" t="s">
        <v>10</v>
      </c>
      <c r="E12043" s="11" t="s">
        <v>5112</v>
      </c>
      <c r="F12043" s="11" t="s">
        <v>12</v>
      </c>
      <c r="G12043" s="131" t="s">
        <v>18</v>
      </c>
      <c r="H12043" s="131"/>
      <c r="J12043" s="7">
        <v>187000000</v>
      </c>
    </row>
    <row r="12044" spans="1:10" ht="20.100000000000001" customHeight="1" x14ac:dyDescent="0.25">
      <c r="A12044" s="5" t="s">
        <v>1296</v>
      </c>
      <c r="C12044" s="11" t="s">
        <v>9</v>
      </c>
      <c r="D12044" s="11" t="s">
        <v>10</v>
      </c>
      <c r="E12044" s="11" t="s">
        <v>5112</v>
      </c>
      <c r="F12044" s="11" t="s">
        <v>12</v>
      </c>
      <c r="G12044" s="131" t="s">
        <v>19</v>
      </c>
      <c r="H12044" s="131"/>
      <c r="J12044" s="7">
        <v>481504000</v>
      </c>
    </row>
    <row r="12045" spans="1:10" ht="20.100000000000001" customHeight="1" x14ac:dyDescent="0.25">
      <c r="A12045" s="6" t="s">
        <v>1299</v>
      </c>
      <c r="B12045" s="6" t="s">
        <v>1300</v>
      </c>
      <c r="J12045" s="10">
        <v>268338428</v>
      </c>
    </row>
    <row r="12046" spans="1:10" ht="20.100000000000001" customHeight="1" x14ac:dyDescent="0.25">
      <c r="A12046" s="6" t="s">
        <v>1303</v>
      </c>
      <c r="B12046" s="6" t="s">
        <v>7118</v>
      </c>
      <c r="J12046" s="9">
        <v>254577483</v>
      </c>
    </row>
    <row r="12047" spans="1:10" ht="20.100000000000001" customHeight="1" x14ac:dyDescent="0.25">
      <c r="A12047" s="5" t="s">
        <v>1303</v>
      </c>
      <c r="C12047" s="11" t="s">
        <v>9</v>
      </c>
      <c r="D12047" s="11" t="s">
        <v>20</v>
      </c>
      <c r="E12047" s="11" t="s">
        <v>5112</v>
      </c>
      <c r="F12047" s="11" t="s">
        <v>1881</v>
      </c>
      <c r="G12047" s="131" t="s">
        <v>21</v>
      </c>
      <c r="H12047" s="131"/>
      <c r="J12047" s="7">
        <v>254577483</v>
      </c>
    </row>
    <row r="12048" spans="1:10" ht="60" customHeight="1" x14ac:dyDescent="0.25">
      <c r="G12048" s="131" t="s">
        <v>4797</v>
      </c>
      <c r="H12048" s="131"/>
    </row>
    <row r="12049" spans="1:10" ht="20.100000000000001" customHeight="1" x14ac:dyDescent="0.25">
      <c r="G12049" s="131" t="s">
        <v>2101</v>
      </c>
      <c r="H12049" s="131"/>
    </row>
    <row r="12050" spans="1:10" ht="20.100000000000001" customHeight="1" x14ac:dyDescent="0.25">
      <c r="A12050" s="6" t="s">
        <v>1316</v>
      </c>
      <c r="B12050" s="6" t="s">
        <v>7122</v>
      </c>
      <c r="J12050" s="8">
        <v>13760945</v>
      </c>
    </row>
    <row r="12051" spans="1:10" ht="20.100000000000001" customHeight="1" x14ac:dyDescent="0.25">
      <c r="A12051" s="5" t="s">
        <v>1316</v>
      </c>
      <c r="C12051" s="11" t="s">
        <v>9</v>
      </c>
      <c r="D12051" s="11" t="s">
        <v>20</v>
      </c>
      <c r="E12051" s="11" t="s">
        <v>5112</v>
      </c>
      <c r="F12051" s="11" t="s">
        <v>1881</v>
      </c>
      <c r="G12051" s="131" t="s">
        <v>23</v>
      </c>
      <c r="H12051" s="131"/>
      <c r="J12051" s="7">
        <v>13760945</v>
      </c>
    </row>
    <row r="12052" spans="1:10" ht="30" customHeight="1" x14ac:dyDescent="0.25">
      <c r="G12052" s="131" t="s">
        <v>4798</v>
      </c>
      <c r="H12052" s="131"/>
    </row>
    <row r="12053" spans="1:10" ht="20.100000000000001" customHeight="1" x14ac:dyDescent="0.25">
      <c r="G12053" s="131" t="s">
        <v>2102</v>
      </c>
      <c r="H12053" s="131"/>
    </row>
    <row r="12054" spans="1:10" ht="20.100000000000001" customHeight="1" x14ac:dyDescent="0.25">
      <c r="A12054" s="6" t="s">
        <v>1319</v>
      </c>
      <c r="B12054" s="6" t="s">
        <v>1320</v>
      </c>
      <c r="J12054" s="10">
        <v>263659706</v>
      </c>
    </row>
    <row r="12055" spans="1:10" ht="20.100000000000001" customHeight="1" x14ac:dyDescent="0.25">
      <c r="A12055" s="6" t="s">
        <v>1322</v>
      </c>
      <c r="B12055" s="6" t="s">
        <v>7123</v>
      </c>
      <c r="J12055" s="9">
        <v>139811201</v>
      </c>
    </row>
    <row r="12056" spans="1:10" ht="20.100000000000001" customHeight="1" x14ac:dyDescent="0.25">
      <c r="A12056" s="5" t="s">
        <v>1322</v>
      </c>
      <c r="C12056" s="11" t="s">
        <v>9</v>
      </c>
      <c r="D12056" s="11" t="s">
        <v>20</v>
      </c>
      <c r="E12056" s="11" t="s">
        <v>5112</v>
      </c>
      <c r="F12056" s="11" t="s">
        <v>1881</v>
      </c>
      <c r="G12056" s="131" t="s">
        <v>21</v>
      </c>
      <c r="H12056" s="131"/>
      <c r="J12056" s="7">
        <v>139811201</v>
      </c>
    </row>
    <row r="12057" spans="1:10" ht="60" customHeight="1" x14ac:dyDescent="0.25">
      <c r="G12057" s="131" t="s">
        <v>4799</v>
      </c>
      <c r="H12057" s="131"/>
    </row>
    <row r="12058" spans="1:10" ht="20.100000000000001" customHeight="1" x14ac:dyDescent="0.25">
      <c r="G12058" s="131" t="s">
        <v>2101</v>
      </c>
      <c r="H12058" s="131"/>
    </row>
    <row r="12059" spans="1:10" ht="20.100000000000001" customHeight="1" x14ac:dyDescent="0.25">
      <c r="A12059" s="6" t="s">
        <v>1324</v>
      </c>
      <c r="B12059" s="6" t="s">
        <v>7124</v>
      </c>
      <c r="J12059" s="8">
        <v>41282835</v>
      </c>
    </row>
    <row r="12060" spans="1:10" ht="20.100000000000001" customHeight="1" x14ac:dyDescent="0.25">
      <c r="A12060" s="5" t="s">
        <v>1324</v>
      </c>
      <c r="C12060" s="11" t="s">
        <v>9</v>
      </c>
      <c r="D12060" s="11" t="s">
        <v>20</v>
      </c>
      <c r="E12060" s="11" t="s">
        <v>5112</v>
      </c>
      <c r="F12060" s="11" t="s">
        <v>1881</v>
      </c>
      <c r="G12060" s="131" t="s">
        <v>21</v>
      </c>
      <c r="H12060" s="131"/>
      <c r="J12060" s="7">
        <v>41282835</v>
      </c>
    </row>
    <row r="12061" spans="1:10" ht="45" customHeight="1" x14ac:dyDescent="0.25">
      <c r="G12061" s="131" t="s">
        <v>4800</v>
      </c>
      <c r="H12061" s="131"/>
    </row>
    <row r="12062" spans="1:10" ht="20.100000000000001" customHeight="1" x14ac:dyDescent="0.25">
      <c r="G12062" s="131" t="s">
        <v>2101</v>
      </c>
      <c r="H12062" s="131"/>
    </row>
    <row r="12063" spans="1:10" ht="20.100000000000001" customHeight="1" x14ac:dyDescent="0.25">
      <c r="A12063" s="6" t="s">
        <v>1326</v>
      </c>
      <c r="B12063" s="6" t="s">
        <v>7125</v>
      </c>
      <c r="J12063" s="8">
        <v>82565670</v>
      </c>
    </row>
    <row r="12064" spans="1:10" ht="20.100000000000001" customHeight="1" x14ac:dyDescent="0.25">
      <c r="A12064" s="5" t="s">
        <v>1326</v>
      </c>
      <c r="C12064" s="11" t="s">
        <v>9</v>
      </c>
      <c r="D12064" s="11" t="s">
        <v>20</v>
      </c>
      <c r="E12064" s="11" t="s">
        <v>5112</v>
      </c>
      <c r="F12064" s="11" t="s">
        <v>1881</v>
      </c>
      <c r="G12064" s="131" t="s">
        <v>21</v>
      </c>
      <c r="H12064" s="131"/>
      <c r="J12064" s="7">
        <v>82565670</v>
      </c>
    </row>
    <row r="12065" spans="1:10" ht="45" customHeight="1" x14ac:dyDescent="0.25">
      <c r="G12065" s="131" t="s">
        <v>4801</v>
      </c>
      <c r="H12065" s="131"/>
    </row>
    <row r="12066" spans="1:10" ht="20.100000000000001" customHeight="1" x14ac:dyDescent="0.25">
      <c r="G12066" s="131" t="s">
        <v>2101</v>
      </c>
      <c r="H12066" s="131"/>
    </row>
    <row r="12067" spans="1:10" ht="20.100000000000001" customHeight="1" x14ac:dyDescent="0.25">
      <c r="A12067" s="6" t="s">
        <v>1344</v>
      </c>
      <c r="B12067" s="6" t="s">
        <v>1345</v>
      </c>
      <c r="J12067" s="10">
        <v>495495000</v>
      </c>
    </row>
    <row r="12068" spans="1:10" ht="20.100000000000001" customHeight="1" x14ac:dyDescent="0.25">
      <c r="A12068" s="6" t="s">
        <v>1231</v>
      </c>
      <c r="B12068" s="6" t="s">
        <v>3252</v>
      </c>
      <c r="J12068" s="9">
        <v>93500000</v>
      </c>
    </row>
    <row r="12069" spans="1:10" ht="20.100000000000001" customHeight="1" x14ac:dyDescent="0.25">
      <c r="A12069" s="5" t="s">
        <v>1349</v>
      </c>
      <c r="C12069" s="11" t="s">
        <v>9</v>
      </c>
      <c r="D12069" s="11" t="s">
        <v>11</v>
      </c>
      <c r="E12069" s="11" t="s">
        <v>5112</v>
      </c>
      <c r="F12069" s="11" t="s">
        <v>12</v>
      </c>
      <c r="G12069" s="131" t="s">
        <v>30</v>
      </c>
      <c r="H12069" s="131"/>
      <c r="J12069" s="7">
        <v>93500000</v>
      </c>
    </row>
    <row r="12070" spans="1:10" ht="20.100000000000001" customHeight="1" x14ac:dyDescent="0.25">
      <c r="A12070" s="6" t="s">
        <v>1239</v>
      </c>
      <c r="B12070" s="6" t="s">
        <v>1360</v>
      </c>
      <c r="J12070" s="8">
        <v>20350000</v>
      </c>
    </row>
    <row r="12071" spans="1:10" ht="20.100000000000001" customHeight="1" x14ac:dyDescent="0.25">
      <c r="A12071" s="5" t="s">
        <v>1361</v>
      </c>
      <c r="C12071" s="11" t="s">
        <v>9</v>
      </c>
      <c r="D12071" s="11" t="s">
        <v>11</v>
      </c>
      <c r="E12071" s="11" t="s">
        <v>5112</v>
      </c>
      <c r="F12071" s="11" t="s">
        <v>12</v>
      </c>
      <c r="G12071" s="131" t="s">
        <v>7127</v>
      </c>
      <c r="H12071" s="131"/>
      <c r="J12071" s="7">
        <v>3000000</v>
      </c>
    </row>
    <row r="12072" spans="1:10" ht="20.100000000000001" customHeight="1" x14ac:dyDescent="0.25">
      <c r="A12072" s="5" t="s">
        <v>1364</v>
      </c>
      <c r="C12072" s="11" t="s">
        <v>9</v>
      </c>
      <c r="D12072" s="11" t="s">
        <v>11</v>
      </c>
      <c r="E12072" s="11" t="s">
        <v>5112</v>
      </c>
      <c r="F12072" s="11" t="s">
        <v>12</v>
      </c>
      <c r="G12072" s="131" t="s">
        <v>1365</v>
      </c>
      <c r="H12072" s="131"/>
      <c r="J12072" s="7">
        <v>13000000</v>
      </c>
    </row>
    <row r="12073" spans="1:10" ht="20.100000000000001" customHeight="1" x14ac:dyDescent="0.25">
      <c r="A12073" s="5" t="s">
        <v>1367</v>
      </c>
      <c r="C12073" s="11" t="s">
        <v>9</v>
      </c>
      <c r="D12073" s="11" t="s">
        <v>11</v>
      </c>
      <c r="E12073" s="11" t="s">
        <v>5112</v>
      </c>
      <c r="F12073" s="11" t="s">
        <v>12</v>
      </c>
      <c r="G12073" s="131" t="s">
        <v>33</v>
      </c>
      <c r="H12073" s="131"/>
      <c r="J12073" s="7">
        <v>700000</v>
      </c>
    </row>
    <row r="12074" spans="1:10" ht="20.100000000000001" customHeight="1" x14ac:dyDescent="0.25">
      <c r="A12074" s="5" t="s">
        <v>1369</v>
      </c>
      <c r="C12074" s="11" t="s">
        <v>9</v>
      </c>
      <c r="D12074" s="11" t="s">
        <v>11</v>
      </c>
      <c r="E12074" s="11" t="s">
        <v>5112</v>
      </c>
      <c r="F12074" s="11" t="s">
        <v>12</v>
      </c>
      <c r="G12074" s="131" t="s">
        <v>34</v>
      </c>
      <c r="H12074" s="131"/>
      <c r="J12074" s="7">
        <v>3500000</v>
      </c>
    </row>
    <row r="12075" spans="1:10" ht="20.100000000000001" customHeight="1" x14ac:dyDescent="0.25">
      <c r="A12075" s="5" t="s">
        <v>1371</v>
      </c>
      <c r="C12075" s="11" t="s">
        <v>9</v>
      </c>
      <c r="D12075" s="11" t="s">
        <v>11</v>
      </c>
      <c r="E12075" s="11" t="s">
        <v>5112</v>
      </c>
      <c r="F12075" s="11" t="s">
        <v>12</v>
      </c>
      <c r="G12075" s="131" t="s">
        <v>7128</v>
      </c>
      <c r="H12075" s="131"/>
      <c r="J12075" s="7">
        <v>150000</v>
      </c>
    </row>
    <row r="12076" spans="1:10" ht="30" customHeight="1" x14ac:dyDescent="0.25">
      <c r="G12076" s="131" t="s">
        <v>6211</v>
      </c>
      <c r="H12076" s="131"/>
    </row>
    <row r="12077" spans="1:10" ht="20.100000000000001" customHeight="1" x14ac:dyDescent="0.25">
      <c r="A12077" s="6" t="s">
        <v>1249</v>
      </c>
      <c r="B12077" s="6" t="s">
        <v>1373</v>
      </c>
      <c r="J12077" s="8">
        <v>98800000</v>
      </c>
    </row>
    <row r="12078" spans="1:10" ht="20.100000000000001" customHeight="1" x14ac:dyDescent="0.25">
      <c r="A12078" s="5" t="s">
        <v>1376</v>
      </c>
      <c r="C12078" s="11" t="s">
        <v>9</v>
      </c>
      <c r="D12078" s="11" t="s">
        <v>11</v>
      </c>
      <c r="E12078" s="11" t="s">
        <v>5112</v>
      </c>
      <c r="F12078" s="11" t="s">
        <v>12</v>
      </c>
      <c r="G12078" s="131" t="s">
        <v>3480</v>
      </c>
      <c r="H12078" s="131"/>
      <c r="J12078" s="7">
        <v>50000</v>
      </c>
    </row>
    <row r="12079" spans="1:10" ht="20.100000000000001" customHeight="1" x14ac:dyDescent="0.25">
      <c r="A12079" s="5" t="s">
        <v>1378</v>
      </c>
      <c r="C12079" s="11" t="s">
        <v>9</v>
      </c>
      <c r="D12079" s="11" t="s">
        <v>11</v>
      </c>
      <c r="E12079" s="11" t="s">
        <v>5112</v>
      </c>
      <c r="F12079" s="11" t="s">
        <v>12</v>
      </c>
      <c r="G12079" s="131" t="s">
        <v>106</v>
      </c>
      <c r="H12079" s="131"/>
      <c r="J12079" s="7">
        <v>20000000</v>
      </c>
    </row>
    <row r="12080" spans="1:10" ht="20.100000000000001" customHeight="1" x14ac:dyDescent="0.25">
      <c r="A12080" s="5" t="s">
        <v>1384</v>
      </c>
      <c r="C12080" s="11" t="s">
        <v>9</v>
      </c>
      <c r="D12080" s="11" t="s">
        <v>11</v>
      </c>
      <c r="E12080" s="11" t="s">
        <v>5112</v>
      </c>
      <c r="F12080" s="11" t="s">
        <v>12</v>
      </c>
      <c r="G12080" s="131" t="s">
        <v>35</v>
      </c>
      <c r="H12080" s="131"/>
      <c r="J12080" s="7">
        <v>78750000</v>
      </c>
    </row>
    <row r="12081" spans="1:10" ht="20.100000000000001" customHeight="1" x14ac:dyDescent="0.25">
      <c r="A12081" s="6" t="s">
        <v>1393</v>
      </c>
      <c r="B12081" s="6" t="s">
        <v>1394</v>
      </c>
      <c r="J12081" s="8">
        <v>172650000</v>
      </c>
    </row>
    <row r="12082" spans="1:10" ht="20.100000000000001" customHeight="1" x14ac:dyDescent="0.25">
      <c r="A12082" s="5" t="s">
        <v>1408</v>
      </c>
      <c r="C12082" s="11" t="s">
        <v>9</v>
      </c>
      <c r="D12082" s="11" t="s">
        <v>11</v>
      </c>
      <c r="E12082" s="11" t="s">
        <v>5112</v>
      </c>
      <c r="F12082" s="11" t="s">
        <v>12</v>
      </c>
      <c r="G12082" s="131" t="s">
        <v>1409</v>
      </c>
      <c r="H12082" s="131"/>
      <c r="J12082" s="7">
        <v>500000</v>
      </c>
    </row>
    <row r="12083" spans="1:10" ht="30" customHeight="1" x14ac:dyDescent="0.25">
      <c r="G12083" s="131" t="s">
        <v>6212</v>
      </c>
      <c r="H12083" s="131"/>
    </row>
    <row r="12084" spans="1:10" ht="20.100000000000001" customHeight="1" x14ac:dyDescent="0.25">
      <c r="A12084" s="5" t="s">
        <v>1411</v>
      </c>
      <c r="C12084" s="11" t="s">
        <v>9</v>
      </c>
      <c r="D12084" s="11" t="s">
        <v>11</v>
      </c>
      <c r="E12084" s="11" t="s">
        <v>5112</v>
      </c>
      <c r="F12084" s="11" t="s">
        <v>12</v>
      </c>
      <c r="G12084" s="131" t="s">
        <v>3478</v>
      </c>
      <c r="H12084" s="131"/>
      <c r="J12084" s="7">
        <v>101000000</v>
      </c>
    </row>
    <row r="12085" spans="1:10" ht="45" customHeight="1" x14ac:dyDescent="0.25">
      <c r="G12085" s="131" t="s">
        <v>6213</v>
      </c>
      <c r="H12085" s="131"/>
    </row>
    <row r="12086" spans="1:10" ht="20.100000000000001" customHeight="1" x14ac:dyDescent="0.25">
      <c r="A12086" s="5" t="s">
        <v>1413</v>
      </c>
      <c r="C12086" s="11" t="s">
        <v>9</v>
      </c>
      <c r="D12086" s="11" t="s">
        <v>11</v>
      </c>
      <c r="E12086" s="11" t="s">
        <v>5112</v>
      </c>
      <c r="F12086" s="11" t="s">
        <v>12</v>
      </c>
      <c r="G12086" s="131" t="s">
        <v>1414</v>
      </c>
      <c r="H12086" s="131"/>
      <c r="J12086" s="7">
        <v>71150000</v>
      </c>
    </row>
    <row r="12087" spans="1:10" ht="60" customHeight="1" x14ac:dyDescent="0.25">
      <c r="G12087" s="131" t="s">
        <v>6214</v>
      </c>
      <c r="H12087" s="131"/>
    </row>
    <row r="12088" spans="1:10" ht="20.100000000000001" customHeight="1" x14ac:dyDescent="0.25">
      <c r="A12088" s="6" t="s">
        <v>1416</v>
      </c>
      <c r="B12088" s="6" t="s">
        <v>1417</v>
      </c>
      <c r="J12088" s="8">
        <v>85000000</v>
      </c>
    </row>
    <row r="12089" spans="1:10" ht="20.100000000000001" customHeight="1" x14ac:dyDescent="0.25">
      <c r="A12089" s="5" t="s">
        <v>1419</v>
      </c>
      <c r="C12089" s="11" t="s">
        <v>9</v>
      </c>
      <c r="D12089" s="11" t="s">
        <v>11</v>
      </c>
      <c r="E12089" s="11" t="s">
        <v>5112</v>
      </c>
      <c r="F12089" s="11" t="s">
        <v>12</v>
      </c>
      <c r="G12089" s="131" t="s">
        <v>1420</v>
      </c>
      <c r="H12089" s="131"/>
      <c r="J12089" s="7">
        <v>45000000</v>
      </c>
    </row>
    <row r="12090" spans="1:10" ht="20.100000000000001" customHeight="1" x14ac:dyDescent="0.25">
      <c r="A12090" s="5" t="s">
        <v>1422</v>
      </c>
      <c r="C12090" s="11" t="s">
        <v>9</v>
      </c>
      <c r="D12090" s="11" t="s">
        <v>11</v>
      </c>
      <c r="E12090" s="11" t="s">
        <v>5112</v>
      </c>
      <c r="F12090" s="11" t="s">
        <v>12</v>
      </c>
      <c r="G12090" s="131" t="s">
        <v>1423</v>
      </c>
      <c r="H12090" s="131"/>
      <c r="J12090" s="7">
        <v>40000000</v>
      </c>
    </row>
    <row r="12091" spans="1:10" ht="20.100000000000001" customHeight="1" x14ac:dyDescent="0.25">
      <c r="A12091" s="6" t="s">
        <v>1429</v>
      </c>
      <c r="B12091" s="6" t="s">
        <v>1430</v>
      </c>
      <c r="J12091" s="8">
        <v>4000000</v>
      </c>
    </row>
    <row r="12092" spans="1:10" ht="20.100000000000001" customHeight="1" x14ac:dyDescent="0.25">
      <c r="A12092" s="5" t="s">
        <v>1432</v>
      </c>
      <c r="C12092" s="11" t="s">
        <v>9</v>
      </c>
      <c r="D12092" s="11" t="s">
        <v>11</v>
      </c>
      <c r="E12092" s="11" t="s">
        <v>5112</v>
      </c>
      <c r="F12092" s="11" t="s">
        <v>12</v>
      </c>
      <c r="G12092" s="131" t="s">
        <v>7130</v>
      </c>
      <c r="H12092" s="131"/>
      <c r="J12092" s="7">
        <v>4000000</v>
      </c>
    </row>
    <row r="12093" spans="1:10" ht="20.100000000000001" customHeight="1" x14ac:dyDescent="0.25">
      <c r="A12093" s="6" t="s">
        <v>1439</v>
      </c>
      <c r="B12093" s="6" t="s">
        <v>1440</v>
      </c>
      <c r="J12093" s="8">
        <v>7500000</v>
      </c>
    </row>
    <row r="12094" spans="1:10" ht="20.100000000000001" customHeight="1" x14ac:dyDescent="0.25">
      <c r="A12094" s="5" t="s">
        <v>1441</v>
      </c>
      <c r="C12094" s="11" t="s">
        <v>9</v>
      </c>
      <c r="D12094" s="11" t="s">
        <v>11</v>
      </c>
      <c r="E12094" s="11" t="s">
        <v>5112</v>
      </c>
      <c r="F12094" s="11" t="s">
        <v>12</v>
      </c>
      <c r="G12094" s="131" t="s">
        <v>1442</v>
      </c>
      <c r="H12094" s="131"/>
      <c r="J12094" s="7">
        <v>5000000</v>
      </c>
    </row>
    <row r="12095" spans="1:10" ht="45" customHeight="1" x14ac:dyDescent="0.25">
      <c r="G12095" s="131" t="s">
        <v>6215</v>
      </c>
      <c r="H12095" s="131"/>
    </row>
    <row r="12096" spans="1:10" ht="20.100000000000001" customHeight="1" x14ac:dyDescent="0.25">
      <c r="A12096" s="5" t="s">
        <v>1444</v>
      </c>
      <c r="C12096" s="11" t="s">
        <v>9</v>
      </c>
      <c r="D12096" s="11" t="s">
        <v>11</v>
      </c>
      <c r="E12096" s="11" t="s">
        <v>5112</v>
      </c>
      <c r="F12096" s="11" t="s">
        <v>12</v>
      </c>
      <c r="G12096" s="131" t="s">
        <v>3481</v>
      </c>
      <c r="H12096" s="131"/>
      <c r="J12096" s="7">
        <v>2500000</v>
      </c>
    </row>
    <row r="12097" spans="1:10" ht="45" customHeight="1" x14ac:dyDescent="0.25">
      <c r="G12097" s="131" t="s">
        <v>6216</v>
      </c>
      <c r="H12097" s="131"/>
    </row>
    <row r="12098" spans="1:10" ht="20.100000000000001" customHeight="1" x14ac:dyDescent="0.25">
      <c r="A12098" s="6" t="s">
        <v>1449</v>
      </c>
      <c r="B12098" s="6" t="s">
        <v>1450</v>
      </c>
      <c r="J12098" s="8">
        <v>13100000</v>
      </c>
    </row>
    <row r="12099" spans="1:10" ht="20.100000000000001" customHeight="1" x14ac:dyDescent="0.25">
      <c r="A12099" s="5" t="s">
        <v>1453</v>
      </c>
      <c r="C12099" s="11" t="s">
        <v>9</v>
      </c>
      <c r="D12099" s="11" t="s">
        <v>11</v>
      </c>
      <c r="E12099" s="11" t="s">
        <v>5112</v>
      </c>
      <c r="F12099" s="11" t="s">
        <v>12</v>
      </c>
      <c r="G12099" s="131" t="s">
        <v>39</v>
      </c>
      <c r="H12099" s="131"/>
      <c r="J12099" s="7">
        <v>3000000</v>
      </c>
    </row>
    <row r="12100" spans="1:10" ht="20.100000000000001" customHeight="1" x14ac:dyDescent="0.25">
      <c r="A12100" s="5" t="s">
        <v>1463</v>
      </c>
      <c r="C12100" s="11" t="s">
        <v>9</v>
      </c>
      <c r="D12100" s="11" t="s">
        <v>11</v>
      </c>
      <c r="E12100" s="11" t="s">
        <v>5112</v>
      </c>
      <c r="F12100" s="11" t="s">
        <v>12</v>
      </c>
      <c r="G12100" s="131" t="s">
        <v>1464</v>
      </c>
      <c r="H12100" s="131"/>
      <c r="J12100" s="7">
        <v>1700000</v>
      </c>
    </row>
    <row r="12101" spans="1:10" ht="20.100000000000001" customHeight="1" x14ac:dyDescent="0.25">
      <c r="A12101" s="5" t="s">
        <v>1466</v>
      </c>
      <c r="C12101" s="11" t="s">
        <v>9</v>
      </c>
      <c r="D12101" s="11" t="s">
        <v>11</v>
      </c>
      <c r="E12101" s="11" t="s">
        <v>5112</v>
      </c>
      <c r="F12101" s="11" t="s">
        <v>12</v>
      </c>
      <c r="G12101" s="131" t="s">
        <v>1467</v>
      </c>
      <c r="H12101" s="131"/>
      <c r="J12101" s="7">
        <v>500000</v>
      </c>
    </row>
    <row r="12102" spans="1:10" ht="30" customHeight="1" x14ac:dyDescent="0.25">
      <c r="A12102" s="5" t="s">
        <v>1469</v>
      </c>
      <c r="C12102" s="11" t="s">
        <v>9</v>
      </c>
      <c r="D12102" s="11" t="s">
        <v>11</v>
      </c>
      <c r="E12102" s="11" t="s">
        <v>5112</v>
      </c>
      <c r="F12102" s="11" t="s">
        <v>12</v>
      </c>
      <c r="G12102" s="131" t="s">
        <v>7132</v>
      </c>
      <c r="H12102" s="131"/>
      <c r="J12102" s="7">
        <v>3400000</v>
      </c>
    </row>
    <row r="12103" spans="1:10" ht="30" customHeight="1" x14ac:dyDescent="0.25">
      <c r="A12103" s="5" t="s">
        <v>1471</v>
      </c>
      <c r="C12103" s="11" t="s">
        <v>9</v>
      </c>
      <c r="D12103" s="11" t="s">
        <v>11</v>
      </c>
      <c r="E12103" s="11" t="s">
        <v>5112</v>
      </c>
      <c r="F12103" s="11" t="s">
        <v>12</v>
      </c>
      <c r="G12103" s="131" t="s">
        <v>7133</v>
      </c>
      <c r="H12103" s="131"/>
      <c r="J12103" s="7">
        <v>1500000</v>
      </c>
    </row>
    <row r="12104" spans="1:10" ht="20.100000000000001" customHeight="1" x14ac:dyDescent="0.25">
      <c r="A12104" s="5" t="s">
        <v>1473</v>
      </c>
      <c r="C12104" s="11" t="s">
        <v>9</v>
      </c>
      <c r="D12104" s="11" t="s">
        <v>11</v>
      </c>
      <c r="E12104" s="11" t="s">
        <v>5112</v>
      </c>
      <c r="F12104" s="11" t="s">
        <v>12</v>
      </c>
      <c r="G12104" s="131" t="s">
        <v>1474</v>
      </c>
      <c r="H12104" s="131"/>
      <c r="J12104" s="7">
        <v>3000000</v>
      </c>
    </row>
    <row r="12105" spans="1:10" ht="20.100000000000001" customHeight="1" x14ac:dyDescent="0.25">
      <c r="A12105" s="6" t="s">
        <v>1476</v>
      </c>
      <c r="B12105" s="6" t="s">
        <v>1477</v>
      </c>
      <c r="J12105" s="8">
        <v>550000</v>
      </c>
    </row>
    <row r="12106" spans="1:10" ht="20.100000000000001" customHeight="1" x14ac:dyDescent="0.25">
      <c r="A12106" s="5" t="s">
        <v>1482</v>
      </c>
      <c r="C12106" s="11" t="s">
        <v>9</v>
      </c>
      <c r="D12106" s="11" t="s">
        <v>41</v>
      </c>
      <c r="E12106" s="11" t="s">
        <v>5112</v>
      </c>
      <c r="F12106" s="11" t="s">
        <v>12</v>
      </c>
      <c r="G12106" s="131" t="s">
        <v>7134</v>
      </c>
      <c r="H12106" s="131"/>
      <c r="J12106" s="7">
        <v>150000</v>
      </c>
    </row>
    <row r="12107" spans="1:10" ht="20.100000000000001" customHeight="1" x14ac:dyDescent="0.25">
      <c r="A12107" s="5" t="s">
        <v>1488</v>
      </c>
      <c r="C12107" s="11" t="s">
        <v>9</v>
      </c>
      <c r="D12107" s="11" t="s">
        <v>41</v>
      </c>
      <c r="E12107" s="11" t="s">
        <v>5112</v>
      </c>
      <c r="F12107" s="11" t="s">
        <v>12</v>
      </c>
      <c r="G12107" s="131" t="s">
        <v>42</v>
      </c>
      <c r="H12107" s="131"/>
      <c r="J12107" s="7">
        <v>400000</v>
      </c>
    </row>
    <row r="12108" spans="1:10" ht="60" customHeight="1" x14ac:dyDescent="0.25">
      <c r="G12108" s="131" t="s">
        <v>6217</v>
      </c>
      <c r="H12108" s="131"/>
    </row>
    <row r="12109" spans="1:10" ht="20.100000000000001" customHeight="1" x14ac:dyDescent="0.25">
      <c r="A12109" s="6" t="s">
        <v>1490</v>
      </c>
      <c r="B12109" s="6" t="s">
        <v>1491</v>
      </c>
      <c r="J12109" s="8">
        <v>45000</v>
      </c>
    </row>
    <row r="12110" spans="1:10" ht="20.100000000000001" customHeight="1" x14ac:dyDescent="0.25">
      <c r="A12110" s="5" t="s">
        <v>1496</v>
      </c>
      <c r="C12110" s="11" t="s">
        <v>9</v>
      </c>
      <c r="D12110" s="11" t="s">
        <v>11</v>
      </c>
      <c r="E12110" s="11" t="s">
        <v>5112</v>
      </c>
      <c r="F12110" s="11" t="s">
        <v>12</v>
      </c>
      <c r="G12110" s="131" t="s">
        <v>43</v>
      </c>
      <c r="H12110" s="131"/>
      <c r="J12110" s="7">
        <v>45000</v>
      </c>
    </row>
    <row r="12111" spans="1:10" ht="60" customHeight="1" x14ac:dyDescent="0.25">
      <c r="G12111" s="131" t="s">
        <v>6218</v>
      </c>
      <c r="H12111" s="131"/>
    </row>
    <row r="12112" spans="1:10" ht="20.100000000000001" customHeight="1" x14ac:dyDescent="0.25">
      <c r="A12112" s="6" t="s">
        <v>1508</v>
      </c>
      <c r="B12112" s="6" t="s">
        <v>1509</v>
      </c>
      <c r="J12112" s="10">
        <v>30421487</v>
      </c>
    </row>
    <row r="12113" spans="1:10" ht="20.100000000000001" customHeight="1" x14ac:dyDescent="0.25">
      <c r="A12113" s="6" t="s">
        <v>1256</v>
      </c>
      <c r="B12113" s="6" t="s">
        <v>1511</v>
      </c>
      <c r="J12113" s="9">
        <v>9001487</v>
      </c>
    </row>
    <row r="12114" spans="1:10" ht="20.100000000000001" customHeight="1" x14ac:dyDescent="0.25">
      <c r="A12114" s="5" t="s">
        <v>1513</v>
      </c>
      <c r="C12114" s="11" t="s">
        <v>9</v>
      </c>
      <c r="D12114" s="11" t="s">
        <v>11</v>
      </c>
      <c r="E12114" s="11" t="s">
        <v>5112</v>
      </c>
      <c r="F12114" s="11" t="s">
        <v>12</v>
      </c>
      <c r="G12114" s="131" t="s">
        <v>45</v>
      </c>
      <c r="H12114" s="131"/>
      <c r="J12114" s="7">
        <v>4067500</v>
      </c>
    </row>
    <row r="12115" spans="1:10" ht="20.100000000000001" customHeight="1" x14ac:dyDescent="0.25">
      <c r="A12115" s="5" t="s">
        <v>1518</v>
      </c>
      <c r="C12115" s="11" t="s">
        <v>9</v>
      </c>
      <c r="D12115" s="11" t="s">
        <v>11</v>
      </c>
      <c r="E12115" s="11" t="s">
        <v>5112</v>
      </c>
      <c r="F12115" s="11" t="s">
        <v>12</v>
      </c>
      <c r="G12115" s="131" t="s">
        <v>7135</v>
      </c>
      <c r="H12115" s="131"/>
      <c r="J12115" s="7">
        <v>4933987</v>
      </c>
    </row>
    <row r="12116" spans="1:10" ht="20.100000000000001" customHeight="1" x14ac:dyDescent="0.25">
      <c r="A12116" s="6" t="s">
        <v>1278</v>
      </c>
      <c r="B12116" s="6" t="s">
        <v>1524</v>
      </c>
      <c r="J12116" s="8">
        <v>400000</v>
      </c>
    </row>
    <row r="12117" spans="1:10" ht="20.100000000000001" customHeight="1" x14ac:dyDescent="0.25">
      <c r="A12117" s="5" t="s">
        <v>1529</v>
      </c>
      <c r="C12117" s="11" t="s">
        <v>9</v>
      </c>
      <c r="D12117" s="11" t="s">
        <v>11</v>
      </c>
      <c r="E12117" s="11" t="s">
        <v>5112</v>
      </c>
      <c r="F12117" s="11" t="s">
        <v>12</v>
      </c>
      <c r="G12117" s="131" t="s">
        <v>46</v>
      </c>
      <c r="H12117" s="131"/>
      <c r="J12117" s="7">
        <v>100000</v>
      </c>
    </row>
    <row r="12118" spans="1:10" ht="20.100000000000001" customHeight="1" x14ac:dyDescent="0.25">
      <c r="A12118" s="5" t="s">
        <v>1531</v>
      </c>
      <c r="C12118" s="11" t="s">
        <v>9</v>
      </c>
      <c r="D12118" s="11" t="s">
        <v>11</v>
      </c>
      <c r="E12118" s="11" t="s">
        <v>5112</v>
      </c>
      <c r="F12118" s="11" t="s">
        <v>12</v>
      </c>
      <c r="G12118" s="131" t="s">
        <v>47</v>
      </c>
      <c r="H12118" s="131"/>
      <c r="J12118" s="7">
        <v>300000</v>
      </c>
    </row>
    <row r="12119" spans="1:10" ht="20.100000000000001" customHeight="1" x14ac:dyDescent="0.25">
      <c r="A12119" s="6" t="s">
        <v>1292</v>
      </c>
      <c r="B12119" s="6" t="s">
        <v>1535</v>
      </c>
      <c r="J12119" s="8">
        <v>300000</v>
      </c>
    </row>
    <row r="12120" spans="1:10" ht="30" customHeight="1" x14ac:dyDescent="0.25">
      <c r="A12120" s="5" t="s">
        <v>1551</v>
      </c>
      <c r="C12120" s="11" t="s">
        <v>9</v>
      </c>
      <c r="D12120" s="11" t="s">
        <v>11</v>
      </c>
      <c r="E12120" s="11" t="s">
        <v>5112</v>
      </c>
      <c r="F12120" s="11" t="s">
        <v>12</v>
      </c>
      <c r="G12120" s="131" t="s">
        <v>7136</v>
      </c>
      <c r="H12120" s="131"/>
      <c r="J12120" s="7">
        <v>300000</v>
      </c>
    </row>
    <row r="12121" spans="1:10" ht="20.100000000000001" customHeight="1" x14ac:dyDescent="0.25">
      <c r="A12121" s="6" t="s">
        <v>1318</v>
      </c>
      <c r="B12121" s="6" t="s">
        <v>1553</v>
      </c>
      <c r="J12121" s="8">
        <v>6900000</v>
      </c>
    </row>
    <row r="12122" spans="1:10" ht="20.100000000000001" customHeight="1" x14ac:dyDescent="0.25">
      <c r="A12122" s="5" t="s">
        <v>1557</v>
      </c>
      <c r="C12122" s="11" t="s">
        <v>9</v>
      </c>
      <c r="D12122" s="11" t="s">
        <v>11</v>
      </c>
      <c r="E12122" s="11" t="s">
        <v>5112</v>
      </c>
      <c r="F12122" s="11" t="s">
        <v>12</v>
      </c>
      <c r="G12122" s="131" t="s">
        <v>51</v>
      </c>
      <c r="H12122" s="131"/>
      <c r="J12122" s="7">
        <v>6900000</v>
      </c>
    </row>
    <row r="12123" spans="1:10" ht="20.100000000000001" customHeight="1" x14ac:dyDescent="0.25">
      <c r="A12123" s="6" t="s">
        <v>1572</v>
      </c>
      <c r="B12123" s="6" t="s">
        <v>1573</v>
      </c>
      <c r="J12123" s="8">
        <v>13820000</v>
      </c>
    </row>
    <row r="12124" spans="1:10" ht="20.100000000000001" customHeight="1" x14ac:dyDescent="0.25">
      <c r="A12124" s="5" t="s">
        <v>1574</v>
      </c>
      <c r="C12124" s="11" t="s">
        <v>9</v>
      </c>
      <c r="D12124" s="11" t="s">
        <v>11</v>
      </c>
      <c r="E12124" s="11" t="s">
        <v>5112</v>
      </c>
      <c r="F12124" s="11" t="s">
        <v>12</v>
      </c>
      <c r="G12124" s="131" t="s">
        <v>1575</v>
      </c>
      <c r="H12124" s="131"/>
      <c r="J12124" s="7">
        <v>1500000</v>
      </c>
    </row>
    <row r="12125" spans="1:10" ht="20.100000000000001" customHeight="1" x14ac:dyDescent="0.25">
      <c r="A12125" s="5" t="s">
        <v>1580</v>
      </c>
      <c r="C12125" s="11" t="s">
        <v>9</v>
      </c>
      <c r="D12125" s="11" t="s">
        <v>11</v>
      </c>
      <c r="E12125" s="11" t="s">
        <v>5112</v>
      </c>
      <c r="F12125" s="11" t="s">
        <v>12</v>
      </c>
      <c r="G12125" s="131" t="s">
        <v>1581</v>
      </c>
      <c r="H12125" s="131"/>
      <c r="J12125" s="7">
        <v>5020000</v>
      </c>
    </row>
    <row r="12126" spans="1:10" ht="20.100000000000001" customHeight="1" x14ac:dyDescent="0.25">
      <c r="A12126" s="5" t="s">
        <v>1582</v>
      </c>
      <c r="C12126" s="11" t="s">
        <v>9</v>
      </c>
      <c r="D12126" s="11" t="s">
        <v>11</v>
      </c>
      <c r="E12126" s="11" t="s">
        <v>5112</v>
      </c>
      <c r="F12126" s="11" t="s">
        <v>12</v>
      </c>
      <c r="G12126" s="131" t="s">
        <v>52</v>
      </c>
      <c r="H12126" s="131"/>
      <c r="J12126" s="7">
        <v>5000000</v>
      </c>
    </row>
    <row r="12127" spans="1:10" ht="20.100000000000001" customHeight="1" x14ac:dyDescent="0.25">
      <c r="A12127" s="5" t="s">
        <v>1584</v>
      </c>
      <c r="C12127" s="11" t="s">
        <v>9</v>
      </c>
      <c r="D12127" s="11" t="s">
        <v>11</v>
      </c>
      <c r="E12127" s="11" t="s">
        <v>5112</v>
      </c>
      <c r="F12127" s="11" t="s">
        <v>12</v>
      </c>
      <c r="G12127" s="131" t="s">
        <v>1585</v>
      </c>
      <c r="H12127" s="131"/>
      <c r="J12127" s="7">
        <v>1000000</v>
      </c>
    </row>
    <row r="12128" spans="1:10" ht="20.100000000000001" customHeight="1" x14ac:dyDescent="0.25">
      <c r="A12128" s="5" t="s">
        <v>1587</v>
      </c>
      <c r="C12128" s="11" t="s">
        <v>9</v>
      </c>
      <c r="D12128" s="11" t="s">
        <v>11</v>
      </c>
      <c r="E12128" s="11" t="s">
        <v>5112</v>
      </c>
      <c r="F12128" s="11" t="s">
        <v>12</v>
      </c>
      <c r="G12128" s="131" t="s">
        <v>1588</v>
      </c>
      <c r="H12128" s="131"/>
      <c r="J12128" s="7">
        <v>500000</v>
      </c>
    </row>
    <row r="12129" spans="1:10" ht="20.100000000000001" customHeight="1" x14ac:dyDescent="0.25">
      <c r="A12129" s="5" t="s">
        <v>1593</v>
      </c>
      <c r="C12129" s="11" t="s">
        <v>9</v>
      </c>
      <c r="D12129" s="11" t="s">
        <v>11</v>
      </c>
      <c r="E12129" s="11" t="s">
        <v>5112</v>
      </c>
      <c r="F12129" s="11" t="s">
        <v>12</v>
      </c>
      <c r="G12129" s="131" t="s">
        <v>1594</v>
      </c>
      <c r="H12129" s="131"/>
      <c r="J12129" s="7">
        <v>800000</v>
      </c>
    </row>
    <row r="12130" spans="1:10" ht="20.100000000000001" customHeight="1" x14ac:dyDescent="0.25">
      <c r="A12130" s="6" t="s">
        <v>1714</v>
      </c>
      <c r="B12130" s="6" t="s">
        <v>1715</v>
      </c>
      <c r="J12130" s="10">
        <v>2000000</v>
      </c>
    </row>
    <row r="12131" spans="1:10" ht="20.100000000000001" customHeight="1" x14ac:dyDescent="0.25">
      <c r="A12131" s="6" t="s">
        <v>1751</v>
      </c>
      <c r="B12131" s="6" t="s">
        <v>1752</v>
      </c>
      <c r="J12131" s="9">
        <v>2000000</v>
      </c>
    </row>
    <row r="12132" spans="1:10" ht="20.100000000000001" customHeight="1" x14ac:dyDescent="0.25">
      <c r="A12132" s="5" t="s">
        <v>1757</v>
      </c>
      <c r="C12132" s="11" t="s">
        <v>16</v>
      </c>
      <c r="D12132" s="11" t="s">
        <v>56</v>
      </c>
      <c r="E12132" s="11" t="s">
        <v>5112</v>
      </c>
      <c r="F12132" s="11" t="s">
        <v>12</v>
      </c>
      <c r="G12132" s="131" t="s">
        <v>57</v>
      </c>
      <c r="H12132" s="131"/>
      <c r="J12132" s="7">
        <v>2000000</v>
      </c>
    </row>
    <row r="12133" spans="1:10" ht="20.100000000000001" customHeight="1" x14ac:dyDescent="0.25">
      <c r="A12133" s="6" t="s">
        <v>1759</v>
      </c>
      <c r="B12133" s="6" t="s">
        <v>1760</v>
      </c>
      <c r="J12133" s="10">
        <v>9149242493</v>
      </c>
    </row>
    <row r="12134" spans="1:10" ht="20.100000000000001" customHeight="1" x14ac:dyDescent="0.25">
      <c r="A12134" s="6" t="s">
        <v>1761</v>
      </c>
      <c r="B12134" s="6" t="s">
        <v>1762</v>
      </c>
      <c r="J12134" s="12">
        <v>8962242493</v>
      </c>
    </row>
    <row r="12135" spans="1:10" ht="20.100000000000001" customHeight="1" x14ac:dyDescent="0.25">
      <c r="A12135" s="6" t="s">
        <v>1765</v>
      </c>
      <c r="B12135" s="6" t="s">
        <v>1766</v>
      </c>
      <c r="J12135" s="9">
        <v>8939424882</v>
      </c>
    </row>
    <row r="12136" spans="1:10" ht="20.100000000000001" customHeight="1" x14ac:dyDescent="0.25">
      <c r="A12136" s="5" t="s">
        <v>1765</v>
      </c>
      <c r="C12136" s="11" t="s">
        <v>9</v>
      </c>
      <c r="D12136" s="11" t="s">
        <v>41</v>
      </c>
      <c r="E12136" s="11" t="s">
        <v>5112</v>
      </c>
      <c r="F12136" s="11" t="s">
        <v>1499</v>
      </c>
      <c r="G12136" s="131" t="s">
        <v>1050</v>
      </c>
      <c r="H12136" s="131"/>
      <c r="J12136" s="7">
        <v>2895240000</v>
      </c>
    </row>
    <row r="12137" spans="1:10" ht="30" customHeight="1" x14ac:dyDescent="0.25">
      <c r="G12137" s="131" t="s">
        <v>5136</v>
      </c>
      <c r="H12137" s="131"/>
    </row>
    <row r="12138" spans="1:10" ht="20.100000000000001" customHeight="1" x14ac:dyDescent="0.25">
      <c r="G12138" s="131" t="s">
        <v>5137</v>
      </c>
      <c r="H12138" s="131"/>
    </row>
    <row r="12139" spans="1:10" ht="30" customHeight="1" x14ac:dyDescent="0.25">
      <c r="A12139" s="5" t="s">
        <v>1765</v>
      </c>
      <c r="C12139" s="11" t="s">
        <v>9</v>
      </c>
      <c r="D12139" s="11" t="s">
        <v>41</v>
      </c>
      <c r="E12139" s="11" t="s">
        <v>5112</v>
      </c>
      <c r="F12139" s="11" t="s">
        <v>1560</v>
      </c>
      <c r="G12139" s="131" t="s">
        <v>1052</v>
      </c>
      <c r="H12139" s="131"/>
      <c r="J12139" s="7">
        <v>2304320000</v>
      </c>
    </row>
    <row r="12140" spans="1:10" ht="30" customHeight="1" x14ac:dyDescent="0.25">
      <c r="G12140" s="131" t="s">
        <v>5659</v>
      </c>
      <c r="H12140" s="131"/>
    </row>
    <row r="12141" spans="1:10" ht="20.100000000000001" customHeight="1" x14ac:dyDescent="0.25">
      <c r="G12141" s="131" t="s">
        <v>5660</v>
      </c>
      <c r="H12141" s="131"/>
    </row>
    <row r="12142" spans="1:10" ht="30" customHeight="1" x14ac:dyDescent="0.25">
      <c r="A12142" s="5" t="s">
        <v>1765</v>
      </c>
      <c r="C12142" s="11" t="s">
        <v>9</v>
      </c>
      <c r="D12142" s="11" t="s">
        <v>41</v>
      </c>
      <c r="E12142" s="11" t="s">
        <v>5112</v>
      </c>
      <c r="F12142" s="11" t="s">
        <v>1586</v>
      </c>
      <c r="G12142" s="131" t="s">
        <v>1055</v>
      </c>
      <c r="H12142" s="131"/>
      <c r="J12142" s="7">
        <v>1011370000</v>
      </c>
    </row>
    <row r="12143" spans="1:10" ht="30" customHeight="1" x14ac:dyDescent="0.25">
      <c r="G12143" s="131" t="s">
        <v>5661</v>
      </c>
      <c r="H12143" s="131"/>
    </row>
    <row r="12144" spans="1:10" ht="20.100000000000001" customHeight="1" x14ac:dyDescent="0.25">
      <c r="G12144" s="131" t="s">
        <v>5662</v>
      </c>
      <c r="H12144" s="131"/>
    </row>
    <row r="12145" spans="1:10" ht="20.100000000000001" customHeight="1" x14ac:dyDescent="0.25">
      <c r="A12145" s="5" t="s">
        <v>1765</v>
      </c>
      <c r="C12145" s="11" t="s">
        <v>9</v>
      </c>
      <c r="D12145" s="11" t="s">
        <v>41</v>
      </c>
      <c r="E12145" s="11" t="s">
        <v>5112</v>
      </c>
      <c r="F12145" s="11" t="s">
        <v>1894</v>
      </c>
      <c r="G12145" s="131" t="s">
        <v>1058</v>
      </c>
      <c r="H12145" s="131"/>
      <c r="J12145" s="7">
        <v>2728494882</v>
      </c>
    </row>
    <row r="12146" spans="1:10" ht="30" customHeight="1" x14ac:dyDescent="0.25">
      <c r="G12146" s="131" t="s">
        <v>5663</v>
      </c>
      <c r="H12146" s="131"/>
    </row>
    <row r="12147" spans="1:10" ht="20.100000000000001" customHeight="1" x14ac:dyDescent="0.25">
      <c r="G12147" s="131" t="s">
        <v>5664</v>
      </c>
      <c r="H12147" s="131"/>
    </row>
    <row r="12148" spans="1:10" ht="20.100000000000001" customHeight="1" x14ac:dyDescent="0.25">
      <c r="A12148" s="6" t="s">
        <v>1767</v>
      </c>
      <c r="B12148" s="6" t="s">
        <v>7149</v>
      </c>
      <c r="J12148" s="8">
        <v>22817611</v>
      </c>
    </row>
    <row r="12149" spans="1:10" ht="20.100000000000001" customHeight="1" x14ac:dyDescent="0.25">
      <c r="A12149" s="5" t="s">
        <v>1767</v>
      </c>
      <c r="C12149" s="11" t="s">
        <v>9</v>
      </c>
      <c r="D12149" s="11" t="s">
        <v>41</v>
      </c>
      <c r="E12149" s="11" t="s">
        <v>5112</v>
      </c>
      <c r="F12149" s="11" t="s">
        <v>1881</v>
      </c>
      <c r="G12149" s="131" t="s">
        <v>21</v>
      </c>
      <c r="H12149" s="131"/>
      <c r="J12149" s="7">
        <v>15937138</v>
      </c>
    </row>
    <row r="12150" spans="1:10" ht="60" customHeight="1" x14ac:dyDescent="0.25">
      <c r="G12150" s="131" t="s">
        <v>4802</v>
      </c>
      <c r="H12150" s="131"/>
    </row>
    <row r="12151" spans="1:10" ht="20.100000000000001" customHeight="1" x14ac:dyDescent="0.25">
      <c r="G12151" s="131" t="s">
        <v>2101</v>
      </c>
      <c r="H12151" s="131"/>
    </row>
    <row r="12152" spans="1:10" ht="20.100000000000001" customHeight="1" x14ac:dyDescent="0.25">
      <c r="A12152" s="5" t="s">
        <v>1767</v>
      </c>
      <c r="C12152" s="11" t="s">
        <v>9</v>
      </c>
      <c r="D12152" s="11" t="s">
        <v>41</v>
      </c>
      <c r="E12152" s="11" t="s">
        <v>5112</v>
      </c>
      <c r="F12152" s="11" t="s">
        <v>1278</v>
      </c>
      <c r="G12152" s="131" t="s">
        <v>21</v>
      </c>
      <c r="H12152" s="131"/>
      <c r="J12152" s="7">
        <v>6880473</v>
      </c>
    </row>
    <row r="12153" spans="1:10" ht="60" customHeight="1" x14ac:dyDescent="0.25">
      <c r="G12153" s="131" t="s">
        <v>4803</v>
      </c>
      <c r="H12153" s="131"/>
    </row>
    <row r="12154" spans="1:10" ht="20.100000000000001" customHeight="1" x14ac:dyDescent="0.25">
      <c r="G12154" s="131" t="s">
        <v>2101</v>
      </c>
      <c r="H12154" s="131"/>
    </row>
    <row r="12155" spans="1:10" ht="20.100000000000001" customHeight="1" x14ac:dyDescent="0.25">
      <c r="A12155" s="6" t="s">
        <v>1784</v>
      </c>
      <c r="B12155" s="6" t="s">
        <v>1785</v>
      </c>
      <c r="J12155" s="8">
        <v>82000000</v>
      </c>
    </row>
    <row r="12156" spans="1:10" ht="20.100000000000001" customHeight="1" x14ac:dyDescent="0.25">
      <c r="A12156" s="5" t="s">
        <v>1786</v>
      </c>
      <c r="C12156" s="11" t="s">
        <v>9</v>
      </c>
      <c r="D12156" s="11" t="s">
        <v>59</v>
      </c>
      <c r="E12156" s="11" t="s">
        <v>5112</v>
      </c>
      <c r="F12156" s="11" t="s">
        <v>12</v>
      </c>
      <c r="G12156" s="131" t="s">
        <v>61</v>
      </c>
      <c r="H12156" s="131"/>
      <c r="J12156" s="7">
        <v>70000000</v>
      </c>
    </row>
    <row r="12157" spans="1:10" ht="20.100000000000001" customHeight="1" x14ac:dyDescent="0.25">
      <c r="A12157" s="5" t="s">
        <v>1792</v>
      </c>
      <c r="C12157" s="11" t="s">
        <v>9</v>
      </c>
      <c r="D12157" s="11" t="s">
        <v>59</v>
      </c>
      <c r="E12157" s="11" t="s">
        <v>5112</v>
      </c>
      <c r="F12157" s="11" t="s">
        <v>12</v>
      </c>
      <c r="G12157" s="131" t="s">
        <v>7156</v>
      </c>
      <c r="H12157" s="131"/>
      <c r="J12157" s="7">
        <v>12000000</v>
      </c>
    </row>
    <row r="12158" spans="1:10" ht="30" customHeight="1" x14ac:dyDescent="0.25">
      <c r="G12158" s="131" t="s">
        <v>4413</v>
      </c>
      <c r="H12158" s="131"/>
    </row>
    <row r="12159" spans="1:10" ht="20.100000000000001" customHeight="1" x14ac:dyDescent="0.25">
      <c r="A12159" s="6" t="s">
        <v>1793</v>
      </c>
      <c r="B12159" s="6" t="s">
        <v>3410</v>
      </c>
      <c r="J12159" s="10">
        <v>105000000</v>
      </c>
    </row>
    <row r="12160" spans="1:10" ht="20.100000000000001" customHeight="1" x14ac:dyDescent="0.25">
      <c r="A12160" s="6" t="s">
        <v>1794</v>
      </c>
      <c r="B12160" s="6" t="s">
        <v>1795</v>
      </c>
      <c r="J12160" s="9">
        <v>105000000</v>
      </c>
    </row>
    <row r="12161" spans="1:10" ht="20.100000000000001" customHeight="1" x14ac:dyDescent="0.25">
      <c r="A12161" s="5" t="s">
        <v>1794</v>
      </c>
      <c r="C12161" s="11" t="s">
        <v>9</v>
      </c>
      <c r="D12161" s="11" t="s">
        <v>59</v>
      </c>
      <c r="E12161" s="11" t="s">
        <v>5112</v>
      </c>
      <c r="F12161" s="11" t="s">
        <v>1881</v>
      </c>
      <c r="G12161" s="131" t="s">
        <v>1061</v>
      </c>
      <c r="H12161" s="131"/>
      <c r="J12161" s="7">
        <v>105000000</v>
      </c>
    </row>
    <row r="12162" spans="1:10" ht="30" customHeight="1" x14ac:dyDescent="0.25">
      <c r="G12162" s="131" t="s">
        <v>5138</v>
      </c>
      <c r="H12162" s="131"/>
    </row>
    <row r="12163" spans="1:10" ht="20.100000000000001" customHeight="1" x14ac:dyDescent="0.25">
      <c r="G12163" s="131" t="s">
        <v>5139</v>
      </c>
      <c r="H12163" s="131"/>
    </row>
    <row r="12166" spans="1:10" ht="15.75" thickBot="1" x14ac:dyDescent="0.3">
      <c r="A12166" s="4" t="s">
        <v>5140</v>
      </c>
      <c r="B12166" s="84"/>
      <c r="C12166" s="84"/>
      <c r="D12166" s="84"/>
      <c r="E12166" s="84"/>
      <c r="F12166" s="84"/>
      <c r="G12166" s="84"/>
      <c r="H12166" s="84"/>
      <c r="I12166" s="84"/>
      <c r="J12166" s="14">
        <v>144566000000</v>
      </c>
    </row>
    <row r="12168" spans="1:10" x14ac:dyDescent="0.25">
      <c r="A12168" s="87" t="s">
        <v>5141</v>
      </c>
      <c r="B12168" s="88"/>
      <c r="C12168" s="88"/>
      <c r="D12168" s="88"/>
      <c r="E12168" s="88"/>
      <c r="F12168" s="88"/>
      <c r="G12168" s="88"/>
      <c r="H12168" s="88"/>
    </row>
    <row r="12170" spans="1:10" x14ac:dyDescent="0.25">
      <c r="A12170" s="132" t="s">
        <v>2092</v>
      </c>
      <c r="B12170" s="132"/>
      <c r="C12170" s="132"/>
      <c r="D12170" s="132"/>
      <c r="E12170" s="132"/>
      <c r="F12170" s="132"/>
      <c r="G12170" s="132"/>
      <c r="H12170" s="132"/>
      <c r="I12170" s="132"/>
      <c r="J12170" s="132"/>
    </row>
    <row r="12172" spans="1:10" x14ac:dyDescent="0.25">
      <c r="D12172" s="3" t="s">
        <v>2140</v>
      </c>
      <c r="E12172" s="3" t="s">
        <v>2100</v>
      </c>
    </row>
    <row r="12173" spans="1:10" ht="15.75" thickBot="1" x14ac:dyDescent="0.3">
      <c r="F12173" s="3" t="s">
        <v>2103</v>
      </c>
      <c r="J12173" s="14">
        <v>2837761000</v>
      </c>
    </row>
    <row r="12174" spans="1:10" x14ac:dyDescent="0.25">
      <c r="D12174" s="85" t="s">
        <v>9</v>
      </c>
      <c r="E12174" s="85" t="s">
        <v>2139</v>
      </c>
      <c r="J12174" s="7">
        <v>2732399000</v>
      </c>
    </row>
    <row r="12175" spans="1:10" x14ac:dyDescent="0.25">
      <c r="D12175" s="5" t="s">
        <v>16</v>
      </c>
      <c r="E12175" s="5" t="s">
        <v>2145</v>
      </c>
      <c r="J12175" s="7">
        <v>105362000</v>
      </c>
    </row>
    <row r="12178" spans="1:10" x14ac:dyDescent="0.25">
      <c r="A12178" s="132" t="s">
        <v>2091</v>
      </c>
      <c r="B12178" s="132"/>
      <c r="C12178" s="132"/>
      <c r="D12178" s="132"/>
      <c r="E12178" s="132"/>
      <c r="F12178" s="132"/>
      <c r="G12178" s="132"/>
      <c r="H12178" s="132"/>
      <c r="I12178" s="132"/>
      <c r="J12178" s="132"/>
    </row>
    <row r="12179" spans="1:10" x14ac:dyDescent="0.25">
      <c r="A12179" s="86" t="s">
        <v>2097</v>
      </c>
      <c r="C12179" s="86" t="s">
        <v>2098</v>
      </c>
      <c r="D12179" s="86" t="s">
        <v>3</v>
      </c>
      <c r="E12179" s="86" t="s">
        <v>2099</v>
      </c>
      <c r="F12179" s="86" t="s">
        <v>1880</v>
      </c>
      <c r="G12179" s="6" t="s">
        <v>2100</v>
      </c>
      <c r="J12179" s="86" t="s">
        <v>8713</v>
      </c>
    </row>
    <row r="12181" spans="1:10" ht="15.75" thickBot="1" x14ac:dyDescent="0.3">
      <c r="G12181" s="13" t="s">
        <v>2103</v>
      </c>
      <c r="J12181" s="14">
        <v>2837761000</v>
      </c>
    </row>
    <row r="12182" spans="1:10" ht="20.100000000000001" customHeight="1" x14ac:dyDescent="0.25">
      <c r="A12182" s="6" t="s">
        <v>1232</v>
      </c>
      <c r="B12182" s="6" t="s">
        <v>1233</v>
      </c>
      <c r="J12182" s="10">
        <v>1576957000</v>
      </c>
    </row>
    <row r="12183" spans="1:10" ht="20.100000000000001" customHeight="1" x14ac:dyDescent="0.25">
      <c r="A12183" s="6" t="s">
        <v>9</v>
      </c>
      <c r="B12183" s="6" t="s">
        <v>1237</v>
      </c>
      <c r="J12183" s="9">
        <v>611601000</v>
      </c>
    </row>
    <row r="12184" spans="1:10" ht="20.100000000000001" customHeight="1" x14ac:dyDescent="0.25">
      <c r="A12184" s="5" t="s">
        <v>1240</v>
      </c>
      <c r="C12184" s="11" t="s">
        <v>9</v>
      </c>
      <c r="D12184" s="11" t="s">
        <v>10</v>
      </c>
      <c r="E12184" s="11" t="s">
        <v>59</v>
      </c>
      <c r="F12184" s="11" t="s">
        <v>12</v>
      </c>
      <c r="G12184" s="131" t="s">
        <v>7116</v>
      </c>
      <c r="H12184" s="131"/>
      <c r="J12184" s="7">
        <v>611601000</v>
      </c>
    </row>
    <row r="12185" spans="1:10" ht="20.100000000000001" customHeight="1" x14ac:dyDescent="0.25">
      <c r="A12185" s="6" t="s">
        <v>1279</v>
      </c>
      <c r="B12185" s="6" t="s">
        <v>1280</v>
      </c>
      <c r="J12185" s="8">
        <v>726302000</v>
      </c>
    </row>
    <row r="12186" spans="1:10" ht="20.100000000000001" customHeight="1" x14ac:dyDescent="0.25">
      <c r="A12186" s="5" t="s">
        <v>1282</v>
      </c>
      <c r="C12186" s="11" t="s">
        <v>9</v>
      </c>
      <c r="D12186" s="11" t="s">
        <v>10</v>
      </c>
      <c r="E12186" s="11" t="s">
        <v>59</v>
      </c>
      <c r="F12186" s="11" t="s">
        <v>12</v>
      </c>
      <c r="G12186" s="131" t="s">
        <v>1283</v>
      </c>
      <c r="H12186" s="131"/>
      <c r="J12186" s="7">
        <v>167585000</v>
      </c>
    </row>
    <row r="12187" spans="1:10" ht="20.100000000000001" customHeight="1" x14ac:dyDescent="0.25">
      <c r="A12187" s="5" t="s">
        <v>1286</v>
      </c>
      <c r="C12187" s="11" t="s">
        <v>9</v>
      </c>
      <c r="D12187" s="11" t="s">
        <v>10</v>
      </c>
      <c r="E12187" s="11" t="s">
        <v>59</v>
      </c>
      <c r="F12187" s="11" t="s">
        <v>12</v>
      </c>
      <c r="G12187" s="131" t="s">
        <v>1287</v>
      </c>
      <c r="H12187" s="131"/>
      <c r="J12187" s="7">
        <v>320119000</v>
      </c>
    </row>
    <row r="12188" spans="1:10" ht="20.100000000000001" customHeight="1" x14ac:dyDescent="0.25">
      <c r="A12188" s="5" t="s">
        <v>1290</v>
      </c>
      <c r="C12188" s="11" t="s">
        <v>16</v>
      </c>
      <c r="D12188" s="11" t="s">
        <v>10</v>
      </c>
      <c r="E12188" s="11" t="s">
        <v>59</v>
      </c>
      <c r="F12188" s="11" t="s">
        <v>12</v>
      </c>
      <c r="G12188" s="131" t="s">
        <v>17</v>
      </c>
      <c r="H12188" s="131"/>
      <c r="J12188" s="7">
        <v>101212000</v>
      </c>
    </row>
    <row r="12189" spans="1:10" ht="20.100000000000001" customHeight="1" x14ac:dyDescent="0.25">
      <c r="A12189" s="5" t="s">
        <v>1293</v>
      </c>
      <c r="C12189" s="11" t="s">
        <v>9</v>
      </c>
      <c r="D12189" s="11" t="s">
        <v>10</v>
      </c>
      <c r="E12189" s="11" t="s">
        <v>59</v>
      </c>
      <c r="F12189" s="11" t="s">
        <v>12</v>
      </c>
      <c r="G12189" s="131" t="s">
        <v>18</v>
      </c>
      <c r="H12189" s="131"/>
      <c r="J12189" s="7">
        <v>83553000</v>
      </c>
    </row>
    <row r="12190" spans="1:10" ht="20.100000000000001" customHeight="1" x14ac:dyDescent="0.25">
      <c r="A12190" s="5" t="s">
        <v>1296</v>
      </c>
      <c r="C12190" s="11" t="s">
        <v>9</v>
      </c>
      <c r="D12190" s="11" t="s">
        <v>10</v>
      </c>
      <c r="E12190" s="11" t="s">
        <v>59</v>
      </c>
      <c r="F12190" s="11" t="s">
        <v>12</v>
      </c>
      <c r="G12190" s="131" t="s">
        <v>19</v>
      </c>
      <c r="H12190" s="131"/>
      <c r="J12190" s="7">
        <v>53833000</v>
      </c>
    </row>
    <row r="12191" spans="1:10" ht="20.100000000000001" customHeight="1" x14ac:dyDescent="0.25">
      <c r="A12191" s="6" t="s">
        <v>1299</v>
      </c>
      <c r="B12191" s="6" t="s">
        <v>1300</v>
      </c>
      <c r="J12191" s="10">
        <v>120578000</v>
      </c>
    </row>
    <row r="12192" spans="1:10" ht="20.100000000000001" customHeight="1" x14ac:dyDescent="0.25">
      <c r="A12192" s="6" t="s">
        <v>1303</v>
      </c>
      <c r="B12192" s="6" t="s">
        <v>7118</v>
      </c>
      <c r="J12192" s="9">
        <v>114394000</v>
      </c>
    </row>
    <row r="12193" spans="1:10" ht="20.100000000000001" customHeight="1" x14ac:dyDescent="0.25">
      <c r="A12193" s="5" t="s">
        <v>1303</v>
      </c>
      <c r="C12193" s="11" t="s">
        <v>9</v>
      </c>
      <c r="D12193" s="11" t="s">
        <v>20</v>
      </c>
      <c r="E12193" s="11" t="s">
        <v>59</v>
      </c>
      <c r="F12193" s="11" t="s">
        <v>1881</v>
      </c>
      <c r="G12193" s="131" t="s">
        <v>21</v>
      </c>
      <c r="H12193" s="131"/>
      <c r="J12193" s="7">
        <v>114394000</v>
      </c>
    </row>
    <row r="12194" spans="1:10" ht="60" customHeight="1" x14ac:dyDescent="0.25">
      <c r="G12194" s="131" t="s">
        <v>4797</v>
      </c>
      <c r="H12194" s="131"/>
    </row>
    <row r="12195" spans="1:10" ht="20.100000000000001" customHeight="1" x14ac:dyDescent="0.25">
      <c r="G12195" s="131" t="s">
        <v>2101</v>
      </c>
      <c r="H12195" s="131"/>
    </row>
    <row r="12196" spans="1:10" ht="20.100000000000001" customHeight="1" x14ac:dyDescent="0.25">
      <c r="A12196" s="6" t="s">
        <v>1316</v>
      </c>
      <c r="B12196" s="6" t="s">
        <v>7122</v>
      </c>
      <c r="J12196" s="8">
        <v>6184000</v>
      </c>
    </row>
    <row r="12197" spans="1:10" ht="20.100000000000001" customHeight="1" x14ac:dyDescent="0.25">
      <c r="A12197" s="5" t="s">
        <v>1316</v>
      </c>
      <c r="C12197" s="11" t="s">
        <v>9</v>
      </c>
      <c r="D12197" s="11" t="s">
        <v>20</v>
      </c>
      <c r="E12197" s="11" t="s">
        <v>59</v>
      </c>
      <c r="F12197" s="11" t="s">
        <v>1881</v>
      </c>
      <c r="G12197" s="131" t="s">
        <v>23</v>
      </c>
      <c r="H12197" s="131"/>
      <c r="J12197" s="7">
        <v>6184000</v>
      </c>
    </row>
    <row r="12198" spans="1:10" ht="30" customHeight="1" x14ac:dyDescent="0.25">
      <c r="G12198" s="131" t="s">
        <v>4798</v>
      </c>
      <c r="H12198" s="131"/>
    </row>
    <row r="12199" spans="1:10" ht="20.100000000000001" customHeight="1" x14ac:dyDescent="0.25">
      <c r="G12199" s="131" t="s">
        <v>2102</v>
      </c>
      <c r="H12199" s="131"/>
    </row>
    <row r="12200" spans="1:10" ht="20.100000000000001" customHeight="1" x14ac:dyDescent="0.25">
      <c r="A12200" s="6" t="s">
        <v>1319</v>
      </c>
      <c r="B12200" s="6" t="s">
        <v>1320</v>
      </c>
      <c r="J12200" s="10">
        <v>118476000</v>
      </c>
    </row>
    <row r="12201" spans="1:10" ht="20.100000000000001" customHeight="1" x14ac:dyDescent="0.25">
      <c r="A12201" s="6" t="s">
        <v>1322</v>
      </c>
      <c r="B12201" s="6" t="s">
        <v>7123</v>
      </c>
      <c r="J12201" s="9">
        <v>62824000</v>
      </c>
    </row>
    <row r="12202" spans="1:10" ht="20.100000000000001" customHeight="1" x14ac:dyDescent="0.25">
      <c r="A12202" s="5" t="s">
        <v>1322</v>
      </c>
      <c r="C12202" s="11" t="s">
        <v>9</v>
      </c>
      <c r="D12202" s="11" t="s">
        <v>20</v>
      </c>
      <c r="E12202" s="11" t="s">
        <v>59</v>
      </c>
      <c r="F12202" s="11" t="s">
        <v>1881</v>
      </c>
      <c r="G12202" s="131" t="s">
        <v>21</v>
      </c>
      <c r="H12202" s="131"/>
      <c r="J12202" s="7">
        <v>62824000</v>
      </c>
    </row>
    <row r="12203" spans="1:10" ht="60" customHeight="1" x14ac:dyDescent="0.25">
      <c r="G12203" s="131" t="s">
        <v>4799</v>
      </c>
      <c r="H12203" s="131"/>
    </row>
    <row r="12204" spans="1:10" ht="20.100000000000001" customHeight="1" x14ac:dyDescent="0.25">
      <c r="G12204" s="131" t="s">
        <v>2101</v>
      </c>
      <c r="H12204" s="131"/>
    </row>
    <row r="12205" spans="1:10" ht="20.100000000000001" customHeight="1" x14ac:dyDescent="0.25">
      <c r="A12205" s="6" t="s">
        <v>1324</v>
      </c>
      <c r="B12205" s="6" t="s">
        <v>7124</v>
      </c>
      <c r="J12205" s="8">
        <v>18551000</v>
      </c>
    </row>
    <row r="12206" spans="1:10" ht="20.100000000000001" customHeight="1" x14ac:dyDescent="0.25">
      <c r="A12206" s="5" t="s">
        <v>1324</v>
      </c>
      <c r="C12206" s="11" t="s">
        <v>9</v>
      </c>
      <c r="D12206" s="11" t="s">
        <v>20</v>
      </c>
      <c r="E12206" s="11" t="s">
        <v>59</v>
      </c>
      <c r="F12206" s="11" t="s">
        <v>1881</v>
      </c>
      <c r="G12206" s="131" t="s">
        <v>21</v>
      </c>
      <c r="H12206" s="131"/>
      <c r="J12206" s="7">
        <v>18551000</v>
      </c>
    </row>
    <row r="12207" spans="1:10" ht="45" customHeight="1" x14ac:dyDescent="0.25">
      <c r="G12207" s="131" t="s">
        <v>4800</v>
      </c>
      <c r="H12207" s="131"/>
    </row>
    <row r="12208" spans="1:10" ht="20.100000000000001" customHeight="1" x14ac:dyDescent="0.25">
      <c r="G12208" s="131" t="s">
        <v>2101</v>
      </c>
      <c r="H12208" s="131"/>
    </row>
    <row r="12209" spans="1:10" ht="20.100000000000001" customHeight="1" x14ac:dyDescent="0.25">
      <c r="A12209" s="6" t="s">
        <v>1326</v>
      </c>
      <c r="B12209" s="6" t="s">
        <v>7125</v>
      </c>
      <c r="J12209" s="8">
        <v>37101000</v>
      </c>
    </row>
    <row r="12210" spans="1:10" ht="20.100000000000001" customHeight="1" x14ac:dyDescent="0.25">
      <c r="A12210" s="5" t="s">
        <v>1326</v>
      </c>
      <c r="C12210" s="11" t="s">
        <v>9</v>
      </c>
      <c r="D12210" s="11" t="s">
        <v>20</v>
      </c>
      <c r="E12210" s="11" t="s">
        <v>59</v>
      </c>
      <c r="F12210" s="11" t="s">
        <v>1881</v>
      </c>
      <c r="G12210" s="131" t="s">
        <v>21</v>
      </c>
      <c r="H12210" s="131"/>
      <c r="J12210" s="7">
        <v>37101000</v>
      </c>
    </row>
    <row r="12211" spans="1:10" ht="45" customHeight="1" x14ac:dyDescent="0.25">
      <c r="G12211" s="131" t="s">
        <v>4801</v>
      </c>
      <c r="H12211" s="131"/>
    </row>
    <row r="12212" spans="1:10" ht="20.100000000000001" customHeight="1" x14ac:dyDescent="0.25">
      <c r="G12212" s="131" t="s">
        <v>2101</v>
      </c>
      <c r="H12212" s="131"/>
    </row>
    <row r="12213" spans="1:10" ht="20.100000000000001" customHeight="1" x14ac:dyDescent="0.25">
      <c r="A12213" s="6" t="s">
        <v>1344</v>
      </c>
      <c r="B12213" s="6" t="s">
        <v>1345</v>
      </c>
      <c r="J12213" s="10">
        <v>428982000</v>
      </c>
    </row>
    <row r="12214" spans="1:10" ht="20.100000000000001" customHeight="1" x14ac:dyDescent="0.25">
      <c r="A12214" s="6" t="s">
        <v>1231</v>
      </c>
      <c r="B12214" s="6" t="s">
        <v>3252</v>
      </c>
      <c r="J12214" s="9">
        <v>155080000</v>
      </c>
    </row>
    <row r="12215" spans="1:10" ht="20.100000000000001" customHeight="1" x14ac:dyDescent="0.25">
      <c r="A12215" s="5" t="s">
        <v>1353</v>
      </c>
      <c r="C12215" s="11" t="s">
        <v>9</v>
      </c>
      <c r="D12215" s="11" t="s">
        <v>11</v>
      </c>
      <c r="E12215" s="11" t="s">
        <v>59</v>
      </c>
      <c r="F12215" s="11" t="s">
        <v>12</v>
      </c>
      <c r="G12215" s="131" t="s">
        <v>1354</v>
      </c>
      <c r="H12215" s="131"/>
      <c r="J12215" s="7">
        <v>155000000</v>
      </c>
    </row>
    <row r="12216" spans="1:10" ht="20.100000000000001" customHeight="1" x14ac:dyDescent="0.25">
      <c r="A12216" s="5" t="s">
        <v>1358</v>
      </c>
      <c r="C12216" s="11" t="s">
        <v>9</v>
      </c>
      <c r="D12216" s="11" t="s">
        <v>11</v>
      </c>
      <c r="E12216" s="11" t="s">
        <v>59</v>
      </c>
      <c r="F12216" s="11" t="s">
        <v>12</v>
      </c>
      <c r="G12216" s="131" t="s">
        <v>32</v>
      </c>
      <c r="H12216" s="131"/>
      <c r="J12216" s="7">
        <v>80000</v>
      </c>
    </row>
    <row r="12217" spans="1:10" ht="15" customHeight="1" x14ac:dyDescent="0.25">
      <c r="G12217" s="131" t="s">
        <v>4682</v>
      </c>
      <c r="H12217" s="131"/>
    </row>
    <row r="12218" spans="1:10" ht="20.100000000000001" customHeight="1" x14ac:dyDescent="0.25">
      <c r="A12218" s="6" t="s">
        <v>1239</v>
      </c>
      <c r="B12218" s="6" t="s">
        <v>1360</v>
      </c>
      <c r="J12218" s="8">
        <v>148625000</v>
      </c>
    </row>
    <row r="12219" spans="1:10" ht="20.100000000000001" customHeight="1" x14ac:dyDescent="0.25">
      <c r="A12219" s="5" t="s">
        <v>1361</v>
      </c>
      <c r="C12219" s="11" t="s">
        <v>9</v>
      </c>
      <c r="D12219" s="11" t="s">
        <v>11</v>
      </c>
      <c r="E12219" s="11" t="s">
        <v>59</v>
      </c>
      <c r="F12219" s="11" t="s">
        <v>12</v>
      </c>
      <c r="G12219" s="131" t="s">
        <v>7127</v>
      </c>
      <c r="H12219" s="131"/>
      <c r="J12219" s="7">
        <v>6000000</v>
      </c>
    </row>
    <row r="12220" spans="1:10" ht="20.100000000000001" customHeight="1" x14ac:dyDescent="0.25">
      <c r="A12220" s="5" t="s">
        <v>1364</v>
      </c>
      <c r="C12220" s="11" t="s">
        <v>9</v>
      </c>
      <c r="D12220" s="11" t="s">
        <v>11</v>
      </c>
      <c r="E12220" s="11" t="s">
        <v>59</v>
      </c>
      <c r="F12220" s="11" t="s">
        <v>12</v>
      </c>
      <c r="G12220" s="131" t="s">
        <v>1365</v>
      </c>
      <c r="H12220" s="131"/>
      <c r="J12220" s="7">
        <v>62000000</v>
      </c>
    </row>
    <row r="12221" spans="1:10" ht="20.100000000000001" customHeight="1" x14ac:dyDescent="0.25">
      <c r="A12221" s="5" t="s">
        <v>1367</v>
      </c>
      <c r="C12221" s="11" t="s">
        <v>9</v>
      </c>
      <c r="D12221" s="11" t="s">
        <v>11</v>
      </c>
      <c r="E12221" s="11" t="s">
        <v>59</v>
      </c>
      <c r="F12221" s="11" t="s">
        <v>12</v>
      </c>
      <c r="G12221" s="131" t="s">
        <v>33</v>
      </c>
      <c r="H12221" s="131"/>
      <c r="J12221" s="7">
        <v>25000</v>
      </c>
    </row>
    <row r="12222" spans="1:10" ht="20.100000000000001" customHeight="1" x14ac:dyDescent="0.25">
      <c r="A12222" s="5" t="s">
        <v>1369</v>
      </c>
      <c r="C12222" s="11" t="s">
        <v>9</v>
      </c>
      <c r="D12222" s="11" t="s">
        <v>11</v>
      </c>
      <c r="E12222" s="11" t="s">
        <v>59</v>
      </c>
      <c r="F12222" s="11" t="s">
        <v>12</v>
      </c>
      <c r="G12222" s="131" t="s">
        <v>34</v>
      </c>
      <c r="H12222" s="131"/>
      <c r="J12222" s="7">
        <v>80000000</v>
      </c>
    </row>
    <row r="12223" spans="1:10" ht="20.100000000000001" customHeight="1" x14ac:dyDescent="0.25">
      <c r="A12223" s="5" t="s">
        <v>1371</v>
      </c>
      <c r="C12223" s="11" t="s">
        <v>9</v>
      </c>
      <c r="D12223" s="11" t="s">
        <v>11</v>
      </c>
      <c r="E12223" s="11" t="s">
        <v>59</v>
      </c>
      <c r="F12223" s="11" t="s">
        <v>12</v>
      </c>
      <c r="G12223" s="131" t="s">
        <v>7128</v>
      </c>
      <c r="H12223" s="131"/>
      <c r="J12223" s="7">
        <v>600000</v>
      </c>
    </row>
    <row r="12224" spans="1:10" ht="45" customHeight="1" x14ac:dyDescent="0.25">
      <c r="G12224" s="131" t="s">
        <v>6219</v>
      </c>
      <c r="H12224" s="131"/>
    </row>
    <row r="12225" spans="1:10" ht="20.100000000000001" customHeight="1" x14ac:dyDescent="0.25">
      <c r="A12225" s="6" t="s">
        <v>1249</v>
      </c>
      <c r="B12225" s="6" t="s">
        <v>1373</v>
      </c>
      <c r="J12225" s="8">
        <v>10550000</v>
      </c>
    </row>
    <row r="12226" spans="1:10" ht="20.100000000000001" customHeight="1" x14ac:dyDescent="0.25">
      <c r="A12226" s="5" t="s">
        <v>1376</v>
      </c>
      <c r="C12226" s="11" t="s">
        <v>9</v>
      </c>
      <c r="D12226" s="11" t="s">
        <v>11</v>
      </c>
      <c r="E12226" s="11" t="s">
        <v>59</v>
      </c>
      <c r="F12226" s="11" t="s">
        <v>12</v>
      </c>
      <c r="G12226" s="131" t="s">
        <v>3480</v>
      </c>
      <c r="H12226" s="131"/>
      <c r="J12226" s="7">
        <v>8000000</v>
      </c>
    </row>
    <row r="12227" spans="1:10" ht="20.100000000000001" customHeight="1" x14ac:dyDescent="0.25">
      <c r="A12227" s="5" t="s">
        <v>1380</v>
      </c>
      <c r="C12227" s="11" t="s">
        <v>9</v>
      </c>
      <c r="D12227" s="11" t="s">
        <v>11</v>
      </c>
      <c r="E12227" s="11" t="s">
        <v>59</v>
      </c>
      <c r="F12227" s="11" t="s">
        <v>12</v>
      </c>
      <c r="G12227" s="131" t="s">
        <v>1381</v>
      </c>
      <c r="H12227" s="131"/>
      <c r="J12227" s="7">
        <v>2500000</v>
      </c>
    </row>
    <row r="12228" spans="1:10" ht="30" customHeight="1" x14ac:dyDescent="0.25">
      <c r="A12228" s="5" t="s">
        <v>1388</v>
      </c>
      <c r="C12228" s="11" t="s">
        <v>9</v>
      </c>
      <c r="D12228" s="11" t="s">
        <v>11</v>
      </c>
      <c r="E12228" s="11" t="s">
        <v>59</v>
      </c>
      <c r="F12228" s="11" t="s">
        <v>12</v>
      </c>
      <c r="G12228" s="131" t="s">
        <v>1389</v>
      </c>
      <c r="H12228" s="131"/>
      <c r="J12228" s="7">
        <v>50000</v>
      </c>
    </row>
    <row r="12229" spans="1:10" ht="15" customHeight="1" x14ac:dyDescent="0.25">
      <c r="G12229" s="131" t="s">
        <v>4683</v>
      </c>
      <c r="H12229" s="131"/>
    </row>
    <row r="12230" spans="1:10" ht="20.100000000000001" customHeight="1" x14ac:dyDescent="0.25">
      <c r="A12230" s="6" t="s">
        <v>1393</v>
      </c>
      <c r="B12230" s="6" t="s">
        <v>1394</v>
      </c>
      <c r="J12230" s="8">
        <v>8740000</v>
      </c>
    </row>
    <row r="12231" spans="1:10" ht="20.100000000000001" customHeight="1" x14ac:dyDescent="0.25">
      <c r="A12231" s="5" t="s">
        <v>1411</v>
      </c>
      <c r="C12231" s="11" t="s">
        <v>9</v>
      </c>
      <c r="D12231" s="11" t="s">
        <v>11</v>
      </c>
      <c r="E12231" s="11" t="s">
        <v>59</v>
      </c>
      <c r="F12231" s="11" t="s">
        <v>12</v>
      </c>
      <c r="G12231" s="131" t="s">
        <v>3478</v>
      </c>
      <c r="H12231" s="131"/>
      <c r="J12231" s="7">
        <v>1000000</v>
      </c>
    </row>
    <row r="12232" spans="1:10" ht="30" customHeight="1" x14ac:dyDescent="0.25">
      <c r="G12232" s="131" t="s">
        <v>6220</v>
      </c>
      <c r="H12232" s="131"/>
    </row>
    <row r="12233" spans="1:10" ht="20.100000000000001" customHeight="1" x14ac:dyDescent="0.25">
      <c r="A12233" s="5" t="s">
        <v>1413</v>
      </c>
      <c r="C12233" s="11" t="s">
        <v>9</v>
      </c>
      <c r="D12233" s="11" t="s">
        <v>11</v>
      </c>
      <c r="E12233" s="11" t="s">
        <v>59</v>
      </c>
      <c r="F12233" s="11" t="s">
        <v>12</v>
      </c>
      <c r="G12233" s="131" t="s">
        <v>1414</v>
      </c>
      <c r="H12233" s="131"/>
      <c r="J12233" s="7">
        <v>7740000</v>
      </c>
    </row>
    <row r="12234" spans="1:10" ht="30" customHeight="1" x14ac:dyDescent="0.25">
      <c r="G12234" s="131" t="s">
        <v>4684</v>
      </c>
      <c r="H12234" s="131"/>
    </row>
    <row r="12235" spans="1:10" ht="20.100000000000001" customHeight="1" x14ac:dyDescent="0.25">
      <c r="A12235" s="6" t="s">
        <v>1416</v>
      </c>
      <c r="B12235" s="6" t="s">
        <v>1417</v>
      </c>
      <c r="J12235" s="8">
        <v>25100000</v>
      </c>
    </row>
    <row r="12236" spans="1:10" ht="20.100000000000001" customHeight="1" x14ac:dyDescent="0.25">
      <c r="A12236" s="5" t="s">
        <v>1419</v>
      </c>
      <c r="C12236" s="11" t="s">
        <v>9</v>
      </c>
      <c r="D12236" s="11" t="s">
        <v>11</v>
      </c>
      <c r="E12236" s="11" t="s">
        <v>59</v>
      </c>
      <c r="F12236" s="11" t="s">
        <v>12</v>
      </c>
      <c r="G12236" s="131" t="s">
        <v>1420</v>
      </c>
      <c r="H12236" s="131"/>
      <c r="J12236" s="7">
        <v>100000</v>
      </c>
    </row>
    <row r="12237" spans="1:10" ht="20.100000000000001" customHeight="1" x14ac:dyDescent="0.25">
      <c r="A12237" s="5" t="s">
        <v>1422</v>
      </c>
      <c r="C12237" s="11" t="s">
        <v>9</v>
      </c>
      <c r="D12237" s="11" t="s">
        <v>11</v>
      </c>
      <c r="E12237" s="11" t="s">
        <v>59</v>
      </c>
      <c r="F12237" s="11" t="s">
        <v>12</v>
      </c>
      <c r="G12237" s="131" t="s">
        <v>1423</v>
      </c>
      <c r="H12237" s="131"/>
      <c r="J12237" s="7">
        <v>10000000</v>
      </c>
    </row>
    <row r="12238" spans="1:10" ht="20.100000000000001" customHeight="1" x14ac:dyDescent="0.25">
      <c r="A12238" s="5" t="s">
        <v>1424</v>
      </c>
      <c r="C12238" s="11" t="s">
        <v>9</v>
      </c>
      <c r="D12238" s="11" t="s">
        <v>11</v>
      </c>
      <c r="E12238" s="11" t="s">
        <v>59</v>
      </c>
      <c r="F12238" s="11" t="s">
        <v>12</v>
      </c>
      <c r="G12238" s="131" t="s">
        <v>38</v>
      </c>
      <c r="H12238" s="131"/>
      <c r="J12238" s="7">
        <v>7000000</v>
      </c>
    </row>
    <row r="12239" spans="1:10" ht="20.100000000000001" customHeight="1" x14ac:dyDescent="0.25">
      <c r="A12239" s="5" t="s">
        <v>1426</v>
      </c>
      <c r="C12239" s="11" t="s">
        <v>9</v>
      </c>
      <c r="D12239" s="11" t="s">
        <v>11</v>
      </c>
      <c r="E12239" s="11" t="s">
        <v>59</v>
      </c>
      <c r="F12239" s="11" t="s">
        <v>12</v>
      </c>
      <c r="G12239" s="131" t="s">
        <v>1427</v>
      </c>
      <c r="H12239" s="131"/>
      <c r="J12239" s="7">
        <v>8000000</v>
      </c>
    </row>
    <row r="12240" spans="1:10" ht="20.100000000000001" customHeight="1" x14ac:dyDescent="0.25">
      <c r="A12240" s="6" t="s">
        <v>1429</v>
      </c>
      <c r="B12240" s="6" t="s">
        <v>1430</v>
      </c>
      <c r="J12240" s="8">
        <v>48000000</v>
      </c>
    </row>
    <row r="12241" spans="1:10" ht="20.100000000000001" customHeight="1" x14ac:dyDescent="0.25">
      <c r="A12241" s="5" t="s">
        <v>1432</v>
      </c>
      <c r="C12241" s="11" t="s">
        <v>9</v>
      </c>
      <c r="D12241" s="11" t="s">
        <v>11</v>
      </c>
      <c r="E12241" s="11" t="s">
        <v>59</v>
      </c>
      <c r="F12241" s="11" t="s">
        <v>12</v>
      </c>
      <c r="G12241" s="131" t="s">
        <v>7130</v>
      </c>
      <c r="H12241" s="131"/>
      <c r="J12241" s="7">
        <v>48000000</v>
      </c>
    </row>
    <row r="12242" spans="1:10" ht="20.100000000000001" customHeight="1" x14ac:dyDescent="0.25">
      <c r="A12242" s="6" t="s">
        <v>1439</v>
      </c>
      <c r="B12242" s="6" t="s">
        <v>1440</v>
      </c>
      <c r="J12242" s="8">
        <v>7397000</v>
      </c>
    </row>
    <row r="12243" spans="1:10" ht="20.100000000000001" customHeight="1" x14ac:dyDescent="0.25">
      <c r="A12243" s="5" t="s">
        <v>1441</v>
      </c>
      <c r="C12243" s="11" t="s">
        <v>9</v>
      </c>
      <c r="D12243" s="11" t="s">
        <v>11</v>
      </c>
      <c r="E12243" s="11" t="s">
        <v>59</v>
      </c>
      <c r="F12243" s="11" t="s">
        <v>12</v>
      </c>
      <c r="G12243" s="131" t="s">
        <v>1442</v>
      </c>
      <c r="H12243" s="131"/>
      <c r="J12243" s="7">
        <v>5000000</v>
      </c>
    </row>
    <row r="12244" spans="1:10" ht="60" customHeight="1" x14ac:dyDescent="0.25">
      <c r="G12244" s="131" t="s">
        <v>6221</v>
      </c>
      <c r="H12244" s="131"/>
    </row>
    <row r="12245" spans="1:10" ht="20.100000000000001" customHeight="1" x14ac:dyDescent="0.25">
      <c r="A12245" s="5" t="s">
        <v>1444</v>
      </c>
      <c r="C12245" s="11" t="s">
        <v>9</v>
      </c>
      <c r="D12245" s="11" t="s">
        <v>11</v>
      </c>
      <c r="E12245" s="11" t="s">
        <v>59</v>
      </c>
      <c r="F12245" s="11" t="s">
        <v>12</v>
      </c>
      <c r="G12245" s="131" t="s">
        <v>3481</v>
      </c>
      <c r="H12245" s="131"/>
      <c r="J12245" s="7">
        <v>1797000</v>
      </c>
    </row>
    <row r="12246" spans="1:10" ht="75" customHeight="1" x14ac:dyDescent="0.25">
      <c r="G12246" s="131" t="s">
        <v>7326</v>
      </c>
      <c r="H12246" s="131"/>
    </row>
    <row r="12247" spans="1:10" ht="20.100000000000001" customHeight="1" x14ac:dyDescent="0.25">
      <c r="A12247" s="5" t="s">
        <v>1446</v>
      </c>
      <c r="C12247" s="11" t="s">
        <v>9</v>
      </c>
      <c r="D12247" s="11" t="s">
        <v>11</v>
      </c>
      <c r="E12247" s="11" t="s">
        <v>59</v>
      </c>
      <c r="F12247" s="11" t="s">
        <v>12</v>
      </c>
      <c r="G12247" s="131" t="s">
        <v>1447</v>
      </c>
      <c r="H12247" s="131"/>
      <c r="J12247" s="7">
        <v>600000</v>
      </c>
    </row>
    <row r="12248" spans="1:10" ht="20.100000000000001" customHeight="1" x14ac:dyDescent="0.25">
      <c r="A12248" s="6" t="s">
        <v>1449</v>
      </c>
      <c r="B12248" s="6" t="s">
        <v>1450</v>
      </c>
      <c r="J12248" s="8">
        <v>22990000</v>
      </c>
    </row>
    <row r="12249" spans="1:10" ht="20.100000000000001" customHeight="1" x14ac:dyDescent="0.25">
      <c r="A12249" s="5" t="s">
        <v>1463</v>
      </c>
      <c r="C12249" s="11" t="s">
        <v>9</v>
      </c>
      <c r="D12249" s="11" t="s">
        <v>11</v>
      </c>
      <c r="E12249" s="11" t="s">
        <v>59</v>
      </c>
      <c r="F12249" s="11" t="s">
        <v>12</v>
      </c>
      <c r="G12249" s="131" t="s">
        <v>1464</v>
      </c>
      <c r="H12249" s="131"/>
      <c r="J12249" s="7">
        <v>16000000</v>
      </c>
    </row>
    <row r="12250" spans="1:10" ht="30" customHeight="1" x14ac:dyDescent="0.25">
      <c r="A12250" s="5" t="s">
        <v>1469</v>
      </c>
      <c r="C12250" s="11" t="s">
        <v>9</v>
      </c>
      <c r="D12250" s="11" t="s">
        <v>11</v>
      </c>
      <c r="E12250" s="11" t="s">
        <v>59</v>
      </c>
      <c r="F12250" s="11" t="s">
        <v>12</v>
      </c>
      <c r="G12250" s="131" t="s">
        <v>7132</v>
      </c>
      <c r="H12250" s="131"/>
      <c r="J12250" s="7">
        <v>4000000</v>
      </c>
    </row>
    <row r="12251" spans="1:10" ht="30" customHeight="1" x14ac:dyDescent="0.25">
      <c r="A12251" s="5" t="s">
        <v>1471</v>
      </c>
      <c r="C12251" s="11" t="s">
        <v>9</v>
      </c>
      <c r="D12251" s="11" t="s">
        <v>11</v>
      </c>
      <c r="E12251" s="11" t="s">
        <v>59</v>
      </c>
      <c r="F12251" s="11" t="s">
        <v>12</v>
      </c>
      <c r="G12251" s="131" t="s">
        <v>7133</v>
      </c>
      <c r="H12251" s="131"/>
      <c r="J12251" s="7">
        <v>290000</v>
      </c>
    </row>
    <row r="12252" spans="1:10" ht="20.100000000000001" customHeight="1" x14ac:dyDescent="0.25">
      <c r="A12252" s="5" t="s">
        <v>1473</v>
      </c>
      <c r="C12252" s="11" t="s">
        <v>9</v>
      </c>
      <c r="D12252" s="11" t="s">
        <v>11</v>
      </c>
      <c r="E12252" s="11" t="s">
        <v>59</v>
      </c>
      <c r="F12252" s="11" t="s">
        <v>12</v>
      </c>
      <c r="G12252" s="131" t="s">
        <v>1474</v>
      </c>
      <c r="H12252" s="131"/>
      <c r="J12252" s="7">
        <v>2700000</v>
      </c>
    </row>
    <row r="12253" spans="1:10" ht="20.100000000000001" customHeight="1" x14ac:dyDescent="0.25">
      <c r="A12253" s="6" t="s">
        <v>1476</v>
      </c>
      <c r="B12253" s="6" t="s">
        <v>1477</v>
      </c>
      <c r="J12253" s="8">
        <v>1500000</v>
      </c>
    </row>
    <row r="12254" spans="1:10" ht="20.100000000000001" customHeight="1" x14ac:dyDescent="0.25">
      <c r="A12254" s="5" t="s">
        <v>1488</v>
      </c>
      <c r="C12254" s="11" t="s">
        <v>9</v>
      </c>
      <c r="D12254" s="11" t="s">
        <v>41</v>
      </c>
      <c r="E12254" s="11" t="s">
        <v>59</v>
      </c>
      <c r="F12254" s="11" t="s">
        <v>12</v>
      </c>
      <c r="G12254" s="131" t="s">
        <v>42</v>
      </c>
      <c r="H12254" s="131"/>
      <c r="J12254" s="7">
        <v>1500000</v>
      </c>
    </row>
    <row r="12255" spans="1:10" ht="30" customHeight="1" x14ac:dyDescent="0.25">
      <c r="G12255" s="131" t="s">
        <v>4685</v>
      </c>
      <c r="H12255" s="131"/>
    </row>
    <row r="12256" spans="1:10" ht="20.100000000000001" customHeight="1" x14ac:dyDescent="0.25">
      <c r="A12256" s="6" t="s">
        <v>1490</v>
      </c>
      <c r="B12256" s="6" t="s">
        <v>1491</v>
      </c>
      <c r="J12256" s="8">
        <v>1000000</v>
      </c>
    </row>
    <row r="12257" spans="1:10" ht="20.100000000000001" customHeight="1" x14ac:dyDescent="0.25">
      <c r="A12257" s="5" t="s">
        <v>1503</v>
      </c>
      <c r="C12257" s="11" t="s">
        <v>9</v>
      </c>
      <c r="D12257" s="11" t="s">
        <v>11</v>
      </c>
      <c r="E12257" s="11" t="s">
        <v>59</v>
      </c>
      <c r="F12257" s="11" t="s">
        <v>12</v>
      </c>
      <c r="G12257" s="131" t="s">
        <v>44</v>
      </c>
      <c r="H12257" s="131"/>
      <c r="J12257" s="7">
        <v>1000000</v>
      </c>
    </row>
    <row r="12258" spans="1:10" ht="20.100000000000001" customHeight="1" x14ac:dyDescent="0.25">
      <c r="A12258" s="6" t="s">
        <v>1508</v>
      </c>
      <c r="B12258" s="6" t="s">
        <v>1509</v>
      </c>
      <c r="J12258" s="10">
        <v>70900000</v>
      </c>
    </row>
    <row r="12259" spans="1:10" ht="20.100000000000001" customHeight="1" x14ac:dyDescent="0.25">
      <c r="A12259" s="6" t="s">
        <v>1256</v>
      </c>
      <c r="B12259" s="6" t="s">
        <v>1511</v>
      </c>
      <c r="J12259" s="9">
        <v>25925000</v>
      </c>
    </row>
    <row r="12260" spans="1:10" ht="20.100000000000001" customHeight="1" x14ac:dyDescent="0.25">
      <c r="A12260" s="5" t="s">
        <v>1513</v>
      </c>
      <c r="C12260" s="11" t="s">
        <v>9</v>
      </c>
      <c r="D12260" s="11" t="s">
        <v>11</v>
      </c>
      <c r="E12260" s="11" t="s">
        <v>59</v>
      </c>
      <c r="F12260" s="11" t="s">
        <v>12</v>
      </c>
      <c r="G12260" s="131" t="s">
        <v>45</v>
      </c>
      <c r="H12260" s="131"/>
      <c r="J12260" s="7">
        <v>17000000</v>
      </c>
    </row>
    <row r="12261" spans="1:10" ht="20.100000000000001" customHeight="1" x14ac:dyDescent="0.25">
      <c r="A12261" s="5" t="s">
        <v>1514</v>
      </c>
      <c r="C12261" s="11" t="s">
        <v>9</v>
      </c>
      <c r="D12261" s="11" t="s">
        <v>11</v>
      </c>
      <c r="E12261" s="11" t="s">
        <v>59</v>
      </c>
      <c r="F12261" s="11" t="s">
        <v>12</v>
      </c>
      <c r="G12261" s="131" t="s">
        <v>1515</v>
      </c>
      <c r="H12261" s="131"/>
      <c r="J12261" s="7">
        <v>8000000</v>
      </c>
    </row>
    <row r="12262" spans="1:10" ht="20.100000000000001" customHeight="1" x14ac:dyDescent="0.25">
      <c r="A12262" s="5" t="s">
        <v>1518</v>
      </c>
      <c r="C12262" s="11" t="s">
        <v>9</v>
      </c>
      <c r="D12262" s="11" t="s">
        <v>11</v>
      </c>
      <c r="E12262" s="11" t="s">
        <v>59</v>
      </c>
      <c r="F12262" s="11" t="s">
        <v>12</v>
      </c>
      <c r="G12262" s="131" t="s">
        <v>7135</v>
      </c>
      <c r="H12262" s="131"/>
      <c r="J12262" s="7">
        <v>500000</v>
      </c>
    </row>
    <row r="12263" spans="1:10" ht="20.100000000000001" customHeight="1" x14ac:dyDescent="0.25">
      <c r="A12263" s="5" t="s">
        <v>1520</v>
      </c>
      <c r="C12263" s="11" t="s">
        <v>9</v>
      </c>
      <c r="D12263" s="11" t="s">
        <v>11</v>
      </c>
      <c r="E12263" s="11" t="s">
        <v>59</v>
      </c>
      <c r="F12263" s="11" t="s">
        <v>12</v>
      </c>
      <c r="G12263" s="131" t="s">
        <v>1521</v>
      </c>
      <c r="H12263" s="131"/>
      <c r="J12263" s="7">
        <v>425000</v>
      </c>
    </row>
    <row r="12264" spans="1:10" ht="20.100000000000001" customHeight="1" x14ac:dyDescent="0.25">
      <c r="A12264" s="6" t="s">
        <v>1278</v>
      </c>
      <c r="B12264" s="6" t="s">
        <v>1524</v>
      </c>
      <c r="J12264" s="8">
        <v>3500000</v>
      </c>
    </row>
    <row r="12265" spans="1:10" ht="20.100000000000001" customHeight="1" x14ac:dyDescent="0.25">
      <c r="A12265" s="5" t="s">
        <v>1531</v>
      </c>
      <c r="C12265" s="11" t="s">
        <v>9</v>
      </c>
      <c r="D12265" s="11" t="s">
        <v>11</v>
      </c>
      <c r="E12265" s="11" t="s">
        <v>59</v>
      </c>
      <c r="F12265" s="11" t="s">
        <v>12</v>
      </c>
      <c r="G12265" s="131" t="s">
        <v>47</v>
      </c>
      <c r="H12265" s="131"/>
      <c r="J12265" s="7">
        <v>3500000</v>
      </c>
    </row>
    <row r="12266" spans="1:10" ht="20.100000000000001" customHeight="1" x14ac:dyDescent="0.25">
      <c r="A12266" s="6" t="s">
        <v>1292</v>
      </c>
      <c r="B12266" s="6" t="s">
        <v>1535</v>
      </c>
      <c r="J12266" s="8">
        <v>2000000</v>
      </c>
    </row>
    <row r="12267" spans="1:10" ht="30" customHeight="1" x14ac:dyDescent="0.25">
      <c r="A12267" s="5" t="s">
        <v>1544</v>
      </c>
      <c r="C12267" s="11" t="s">
        <v>9</v>
      </c>
      <c r="D12267" s="11" t="s">
        <v>11</v>
      </c>
      <c r="E12267" s="11" t="s">
        <v>59</v>
      </c>
      <c r="F12267" s="11" t="s">
        <v>12</v>
      </c>
      <c r="G12267" s="131" t="s">
        <v>1545</v>
      </c>
      <c r="H12267" s="131"/>
      <c r="J12267" s="7">
        <v>2000000</v>
      </c>
    </row>
    <row r="12268" spans="1:10" ht="20.100000000000001" customHeight="1" x14ac:dyDescent="0.25">
      <c r="A12268" s="6" t="s">
        <v>1318</v>
      </c>
      <c r="B12268" s="6" t="s">
        <v>1553</v>
      </c>
      <c r="J12268" s="8">
        <v>4400000</v>
      </c>
    </row>
    <row r="12269" spans="1:10" ht="20.100000000000001" customHeight="1" x14ac:dyDescent="0.25">
      <c r="A12269" s="5" t="s">
        <v>1555</v>
      </c>
      <c r="C12269" s="11" t="s">
        <v>9</v>
      </c>
      <c r="D12269" s="11" t="s">
        <v>11</v>
      </c>
      <c r="E12269" s="11" t="s">
        <v>59</v>
      </c>
      <c r="F12269" s="11" t="s">
        <v>12</v>
      </c>
      <c r="G12269" s="131" t="s">
        <v>50</v>
      </c>
      <c r="H12269" s="131"/>
      <c r="J12269" s="7">
        <v>3580000</v>
      </c>
    </row>
    <row r="12270" spans="1:10" ht="20.100000000000001" customHeight="1" x14ac:dyDescent="0.25">
      <c r="A12270" s="5" t="s">
        <v>1557</v>
      </c>
      <c r="C12270" s="11" t="s">
        <v>9</v>
      </c>
      <c r="D12270" s="11" t="s">
        <v>11</v>
      </c>
      <c r="E12270" s="11" t="s">
        <v>59</v>
      </c>
      <c r="F12270" s="11" t="s">
        <v>12</v>
      </c>
      <c r="G12270" s="131" t="s">
        <v>51</v>
      </c>
      <c r="H12270" s="131"/>
      <c r="J12270" s="7">
        <v>820000</v>
      </c>
    </row>
    <row r="12271" spans="1:10" ht="20.100000000000001" customHeight="1" x14ac:dyDescent="0.25">
      <c r="A12271" s="6" t="s">
        <v>1572</v>
      </c>
      <c r="B12271" s="6" t="s">
        <v>1573</v>
      </c>
      <c r="J12271" s="8">
        <v>35075000</v>
      </c>
    </row>
    <row r="12272" spans="1:10" ht="20.100000000000001" customHeight="1" x14ac:dyDescent="0.25">
      <c r="A12272" s="5" t="s">
        <v>1574</v>
      </c>
      <c r="C12272" s="11" t="s">
        <v>9</v>
      </c>
      <c r="D12272" s="11" t="s">
        <v>11</v>
      </c>
      <c r="E12272" s="11" t="s">
        <v>59</v>
      </c>
      <c r="F12272" s="11" t="s">
        <v>12</v>
      </c>
      <c r="G12272" s="131" t="s">
        <v>1575</v>
      </c>
      <c r="H12272" s="131"/>
      <c r="J12272" s="7">
        <v>4500000</v>
      </c>
    </row>
    <row r="12273" spans="1:10" ht="30" customHeight="1" x14ac:dyDescent="0.25">
      <c r="A12273" s="5" t="s">
        <v>1577</v>
      </c>
      <c r="C12273" s="11" t="s">
        <v>9</v>
      </c>
      <c r="D12273" s="11" t="s">
        <v>11</v>
      </c>
      <c r="E12273" s="11" t="s">
        <v>59</v>
      </c>
      <c r="F12273" s="11" t="s">
        <v>12</v>
      </c>
      <c r="G12273" s="131" t="s">
        <v>1578</v>
      </c>
      <c r="H12273" s="131"/>
      <c r="J12273" s="7">
        <v>4000000</v>
      </c>
    </row>
    <row r="12274" spans="1:10" ht="20.100000000000001" customHeight="1" x14ac:dyDescent="0.25">
      <c r="A12274" s="5" t="s">
        <v>1580</v>
      </c>
      <c r="C12274" s="11" t="s">
        <v>9</v>
      </c>
      <c r="D12274" s="11" t="s">
        <v>11</v>
      </c>
      <c r="E12274" s="11" t="s">
        <v>59</v>
      </c>
      <c r="F12274" s="11" t="s">
        <v>12</v>
      </c>
      <c r="G12274" s="131" t="s">
        <v>1581</v>
      </c>
      <c r="H12274" s="131"/>
      <c r="J12274" s="7">
        <v>22000000</v>
      </c>
    </row>
    <row r="12275" spans="1:10" ht="20.100000000000001" customHeight="1" x14ac:dyDescent="0.25">
      <c r="A12275" s="5" t="s">
        <v>1584</v>
      </c>
      <c r="C12275" s="11" t="s">
        <v>9</v>
      </c>
      <c r="D12275" s="11" t="s">
        <v>11</v>
      </c>
      <c r="E12275" s="11" t="s">
        <v>59</v>
      </c>
      <c r="F12275" s="11" t="s">
        <v>12</v>
      </c>
      <c r="G12275" s="131" t="s">
        <v>1585</v>
      </c>
      <c r="H12275" s="131"/>
      <c r="J12275" s="7">
        <v>3575000</v>
      </c>
    </row>
    <row r="12276" spans="1:10" ht="20.100000000000001" customHeight="1" x14ac:dyDescent="0.25">
      <c r="A12276" s="5" t="s">
        <v>1593</v>
      </c>
      <c r="C12276" s="11" t="s">
        <v>9</v>
      </c>
      <c r="D12276" s="11" t="s">
        <v>11</v>
      </c>
      <c r="E12276" s="11" t="s">
        <v>59</v>
      </c>
      <c r="F12276" s="11" t="s">
        <v>12</v>
      </c>
      <c r="G12276" s="131" t="s">
        <v>1594</v>
      </c>
      <c r="H12276" s="131"/>
      <c r="J12276" s="7">
        <v>1000000</v>
      </c>
    </row>
    <row r="12277" spans="1:10" ht="20.100000000000001" customHeight="1" x14ac:dyDescent="0.25">
      <c r="A12277" s="6" t="s">
        <v>1714</v>
      </c>
      <c r="B12277" s="6" t="s">
        <v>1715</v>
      </c>
      <c r="J12277" s="10">
        <v>4150000</v>
      </c>
    </row>
    <row r="12278" spans="1:10" ht="20.100000000000001" customHeight="1" x14ac:dyDescent="0.25">
      <c r="A12278" s="6" t="s">
        <v>1716</v>
      </c>
      <c r="B12278" s="6" t="s">
        <v>1717</v>
      </c>
      <c r="J12278" s="9">
        <v>4150000</v>
      </c>
    </row>
    <row r="12279" spans="1:10" ht="20.100000000000001" customHeight="1" x14ac:dyDescent="0.25">
      <c r="A12279" s="5" t="s">
        <v>1718</v>
      </c>
      <c r="C12279" s="11" t="s">
        <v>16</v>
      </c>
      <c r="D12279" s="11" t="s">
        <v>53</v>
      </c>
      <c r="E12279" s="11" t="s">
        <v>59</v>
      </c>
      <c r="F12279" s="11" t="s">
        <v>12</v>
      </c>
      <c r="G12279" s="131" t="s">
        <v>1719</v>
      </c>
      <c r="H12279" s="131"/>
      <c r="J12279" s="7">
        <v>450000</v>
      </c>
    </row>
    <row r="12280" spans="1:10" ht="20.100000000000001" customHeight="1" x14ac:dyDescent="0.25">
      <c r="A12280" s="5" t="s">
        <v>1721</v>
      </c>
      <c r="C12280" s="11" t="s">
        <v>16</v>
      </c>
      <c r="D12280" s="11" t="s">
        <v>53</v>
      </c>
      <c r="E12280" s="11" t="s">
        <v>59</v>
      </c>
      <c r="F12280" s="11" t="s">
        <v>12</v>
      </c>
      <c r="G12280" s="131" t="s">
        <v>1722</v>
      </c>
      <c r="H12280" s="131"/>
      <c r="J12280" s="7">
        <v>500000</v>
      </c>
    </row>
    <row r="12281" spans="1:10" ht="20.100000000000001" customHeight="1" x14ac:dyDescent="0.25">
      <c r="A12281" s="5" t="s">
        <v>1723</v>
      </c>
      <c r="C12281" s="11" t="s">
        <v>16</v>
      </c>
      <c r="D12281" s="11" t="s">
        <v>53</v>
      </c>
      <c r="E12281" s="11" t="s">
        <v>59</v>
      </c>
      <c r="F12281" s="11" t="s">
        <v>12</v>
      </c>
      <c r="G12281" s="131" t="s">
        <v>55</v>
      </c>
      <c r="H12281" s="131"/>
      <c r="J12281" s="7">
        <v>3000000</v>
      </c>
    </row>
    <row r="12282" spans="1:10" ht="20.100000000000001" customHeight="1" x14ac:dyDescent="0.25">
      <c r="A12282" s="5" t="s">
        <v>1729</v>
      </c>
      <c r="C12282" s="11" t="s">
        <v>16</v>
      </c>
      <c r="D12282" s="11" t="s">
        <v>53</v>
      </c>
      <c r="E12282" s="11" t="s">
        <v>59</v>
      </c>
      <c r="F12282" s="11" t="s">
        <v>12</v>
      </c>
      <c r="G12282" s="131" t="s">
        <v>7147</v>
      </c>
      <c r="H12282" s="131"/>
      <c r="J12282" s="7">
        <v>200000</v>
      </c>
    </row>
    <row r="12283" spans="1:10" ht="20.100000000000001" customHeight="1" x14ac:dyDescent="0.25">
      <c r="A12283" s="6" t="s">
        <v>1759</v>
      </c>
      <c r="B12283" s="6" t="s">
        <v>1760</v>
      </c>
      <c r="J12283" s="10">
        <v>756772000</v>
      </c>
    </row>
    <row r="12284" spans="1:10" ht="20.100000000000001" customHeight="1" x14ac:dyDescent="0.25">
      <c r="A12284" s="6" t="s">
        <v>1761</v>
      </c>
      <c r="B12284" s="6" t="s">
        <v>1762</v>
      </c>
      <c r="J12284" s="12">
        <v>312265000</v>
      </c>
    </row>
    <row r="12285" spans="1:10" ht="20.100000000000001" customHeight="1" x14ac:dyDescent="0.25">
      <c r="A12285" s="6" t="s">
        <v>1765</v>
      </c>
      <c r="B12285" s="6" t="s">
        <v>1766</v>
      </c>
      <c r="J12285" s="9">
        <v>302000000</v>
      </c>
    </row>
    <row r="12286" spans="1:10" ht="30" customHeight="1" x14ac:dyDescent="0.25">
      <c r="A12286" s="5" t="s">
        <v>1765</v>
      </c>
      <c r="C12286" s="11" t="s">
        <v>9</v>
      </c>
      <c r="D12286" s="11" t="s">
        <v>41</v>
      </c>
      <c r="E12286" s="11" t="s">
        <v>4844</v>
      </c>
      <c r="F12286" s="11" t="s">
        <v>1459</v>
      </c>
      <c r="G12286" s="131" t="s">
        <v>984</v>
      </c>
      <c r="H12286" s="131"/>
      <c r="J12286" s="7">
        <v>2000000</v>
      </c>
    </row>
    <row r="12287" spans="1:10" ht="45" customHeight="1" x14ac:dyDescent="0.25">
      <c r="G12287" s="131" t="s">
        <v>5142</v>
      </c>
      <c r="H12287" s="131"/>
    </row>
    <row r="12288" spans="1:10" ht="20.100000000000001" customHeight="1" x14ac:dyDescent="0.25">
      <c r="G12288" s="131" t="s">
        <v>4845</v>
      </c>
      <c r="H12288" s="131"/>
    </row>
    <row r="12289" spans="1:10" ht="30" customHeight="1" x14ac:dyDescent="0.25">
      <c r="A12289" s="5" t="s">
        <v>1765</v>
      </c>
      <c r="C12289" s="11" t="s">
        <v>9</v>
      </c>
      <c r="D12289" s="11" t="s">
        <v>41</v>
      </c>
      <c r="E12289" s="11" t="s">
        <v>113</v>
      </c>
      <c r="F12289" s="11" t="s">
        <v>1560</v>
      </c>
      <c r="G12289" s="131" t="s">
        <v>1066</v>
      </c>
      <c r="H12289" s="131"/>
      <c r="J12289" s="7">
        <v>300000000</v>
      </c>
    </row>
    <row r="12290" spans="1:10" ht="45" customHeight="1" x14ac:dyDescent="0.25">
      <c r="G12290" s="131" t="s">
        <v>5665</v>
      </c>
      <c r="H12290" s="131"/>
    </row>
    <row r="12291" spans="1:10" ht="20.100000000000001" customHeight="1" x14ac:dyDescent="0.25">
      <c r="G12291" s="131" t="s">
        <v>5666</v>
      </c>
      <c r="H12291" s="131"/>
    </row>
    <row r="12292" spans="1:10" ht="20.100000000000001" customHeight="1" x14ac:dyDescent="0.25">
      <c r="A12292" s="6" t="s">
        <v>1767</v>
      </c>
      <c r="B12292" s="6" t="s">
        <v>7149</v>
      </c>
      <c r="J12292" s="8">
        <v>10265000</v>
      </c>
    </row>
    <row r="12293" spans="1:10" ht="20.100000000000001" customHeight="1" x14ac:dyDescent="0.25">
      <c r="A12293" s="5" t="s">
        <v>1767</v>
      </c>
      <c r="C12293" s="11" t="s">
        <v>9</v>
      </c>
      <c r="D12293" s="11" t="s">
        <v>41</v>
      </c>
      <c r="E12293" s="11" t="s">
        <v>59</v>
      </c>
      <c r="F12293" s="11" t="s">
        <v>1881</v>
      </c>
      <c r="G12293" s="131" t="s">
        <v>21</v>
      </c>
      <c r="H12293" s="131"/>
      <c r="J12293" s="7">
        <v>7173000</v>
      </c>
    </row>
    <row r="12294" spans="1:10" ht="60" customHeight="1" x14ac:dyDescent="0.25">
      <c r="G12294" s="131" t="s">
        <v>4802</v>
      </c>
      <c r="H12294" s="131"/>
    </row>
    <row r="12295" spans="1:10" ht="20.100000000000001" customHeight="1" x14ac:dyDescent="0.25">
      <c r="G12295" s="131" t="s">
        <v>2101</v>
      </c>
      <c r="H12295" s="131"/>
    </row>
    <row r="12296" spans="1:10" ht="20.100000000000001" customHeight="1" x14ac:dyDescent="0.25">
      <c r="A12296" s="5" t="s">
        <v>1767</v>
      </c>
      <c r="C12296" s="11" t="s">
        <v>9</v>
      </c>
      <c r="D12296" s="11" t="s">
        <v>41</v>
      </c>
      <c r="E12296" s="11" t="s">
        <v>59</v>
      </c>
      <c r="F12296" s="11" t="s">
        <v>1278</v>
      </c>
      <c r="G12296" s="131" t="s">
        <v>21</v>
      </c>
      <c r="H12296" s="131"/>
      <c r="J12296" s="7">
        <v>3092000</v>
      </c>
    </row>
    <row r="12297" spans="1:10" ht="60" customHeight="1" x14ac:dyDescent="0.25">
      <c r="G12297" s="131" t="s">
        <v>4803</v>
      </c>
      <c r="H12297" s="131"/>
    </row>
    <row r="12298" spans="1:10" ht="20.100000000000001" customHeight="1" x14ac:dyDescent="0.25">
      <c r="G12298" s="131" t="s">
        <v>2101</v>
      </c>
      <c r="H12298" s="131"/>
    </row>
    <row r="12299" spans="1:10" ht="20.100000000000001" customHeight="1" x14ac:dyDescent="0.25">
      <c r="A12299" s="6" t="s">
        <v>1784</v>
      </c>
      <c r="B12299" s="6" t="s">
        <v>1785</v>
      </c>
      <c r="J12299" s="8">
        <v>40000000</v>
      </c>
    </row>
    <row r="12300" spans="1:10" ht="20.100000000000001" customHeight="1" x14ac:dyDescent="0.25">
      <c r="A12300" s="5" t="s">
        <v>1786</v>
      </c>
      <c r="C12300" s="11" t="s">
        <v>9</v>
      </c>
      <c r="D12300" s="11" t="s">
        <v>59</v>
      </c>
      <c r="E12300" s="11" t="s">
        <v>59</v>
      </c>
      <c r="F12300" s="11" t="s">
        <v>12</v>
      </c>
      <c r="G12300" s="131" t="s">
        <v>61</v>
      </c>
      <c r="H12300" s="131"/>
      <c r="J12300" s="7">
        <v>30000000</v>
      </c>
    </row>
    <row r="12301" spans="1:10" ht="20.100000000000001" customHeight="1" x14ac:dyDescent="0.25">
      <c r="A12301" s="5" t="s">
        <v>1792</v>
      </c>
      <c r="C12301" s="11" t="s">
        <v>9</v>
      </c>
      <c r="D12301" s="11" t="s">
        <v>59</v>
      </c>
      <c r="E12301" s="11" t="s">
        <v>59</v>
      </c>
      <c r="F12301" s="11" t="s">
        <v>12</v>
      </c>
      <c r="G12301" s="131" t="s">
        <v>7156</v>
      </c>
      <c r="H12301" s="131"/>
      <c r="J12301" s="7">
        <v>10000000</v>
      </c>
    </row>
    <row r="12302" spans="1:10" ht="30" customHeight="1" x14ac:dyDescent="0.25">
      <c r="G12302" s="131" t="s">
        <v>4686</v>
      </c>
      <c r="H12302" s="131"/>
    </row>
    <row r="12303" spans="1:10" ht="20.100000000000001" customHeight="1" x14ac:dyDescent="0.25">
      <c r="A12303" s="6" t="s">
        <v>1803</v>
      </c>
      <c r="B12303" s="6" t="s">
        <v>3416</v>
      </c>
      <c r="J12303" s="8">
        <v>3000000</v>
      </c>
    </row>
    <row r="12304" spans="1:10" ht="20.100000000000001" customHeight="1" x14ac:dyDescent="0.25">
      <c r="A12304" s="5" t="s">
        <v>1804</v>
      </c>
      <c r="C12304" s="11" t="s">
        <v>9</v>
      </c>
      <c r="D12304" s="11" t="s">
        <v>59</v>
      </c>
      <c r="E12304" s="11" t="s">
        <v>59</v>
      </c>
      <c r="F12304" s="11" t="s">
        <v>12</v>
      </c>
      <c r="G12304" s="131" t="s">
        <v>62</v>
      </c>
      <c r="H12304" s="131"/>
      <c r="J12304" s="7">
        <v>1500000</v>
      </c>
    </row>
    <row r="12305" spans="1:10" ht="45" customHeight="1" x14ac:dyDescent="0.25">
      <c r="G12305" s="131" t="s">
        <v>4687</v>
      </c>
      <c r="H12305" s="131"/>
    </row>
    <row r="12306" spans="1:10" ht="20.100000000000001" customHeight="1" x14ac:dyDescent="0.25">
      <c r="A12306" s="5" t="s">
        <v>1805</v>
      </c>
      <c r="C12306" s="11" t="s">
        <v>9</v>
      </c>
      <c r="D12306" s="11" t="s">
        <v>59</v>
      </c>
      <c r="E12306" s="11" t="s">
        <v>59</v>
      </c>
      <c r="F12306" s="11" t="s">
        <v>12</v>
      </c>
      <c r="G12306" s="131" t="s">
        <v>148</v>
      </c>
      <c r="H12306" s="131"/>
      <c r="J12306" s="7">
        <v>1500000</v>
      </c>
    </row>
    <row r="12307" spans="1:10" ht="60" customHeight="1" x14ac:dyDescent="0.25">
      <c r="G12307" s="131" t="s">
        <v>4688</v>
      </c>
      <c r="H12307" s="131"/>
    </row>
    <row r="12308" spans="1:10" ht="20.100000000000001" customHeight="1" x14ac:dyDescent="0.25">
      <c r="A12308" s="6" t="s">
        <v>1806</v>
      </c>
      <c r="B12308" s="6" t="s">
        <v>1807</v>
      </c>
      <c r="J12308" s="10">
        <v>401507000</v>
      </c>
    </row>
    <row r="12309" spans="1:10" ht="20.100000000000001" customHeight="1" x14ac:dyDescent="0.25">
      <c r="A12309" s="6" t="s">
        <v>1808</v>
      </c>
      <c r="B12309" s="6" t="s">
        <v>1809</v>
      </c>
      <c r="J12309" s="9">
        <v>401507000</v>
      </c>
    </row>
    <row r="12310" spans="1:10" ht="30" customHeight="1" x14ac:dyDescent="0.25">
      <c r="A12310" s="5" t="s">
        <v>1808</v>
      </c>
      <c r="C12310" s="11" t="s">
        <v>9</v>
      </c>
      <c r="D12310" s="11" t="s">
        <v>4821</v>
      </c>
      <c r="E12310" s="11" t="s">
        <v>5143</v>
      </c>
      <c r="F12310" s="11" t="s">
        <v>1336</v>
      </c>
      <c r="G12310" s="131" t="s">
        <v>1069</v>
      </c>
      <c r="H12310" s="131"/>
      <c r="J12310" s="7">
        <v>389032000</v>
      </c>
    </row>
    <row r="12311" spans="1:10" ht="45" customHeight="1" x14ac:dyDescent="0.25">
      <c r="G12311" s="131" t="s">
        <v>5667</v>
      </c>
      <c r="H12311" s="131"/>
    </row>
    <row r="12312" spans="1:10" ht="20.100000000000001" customHeight="1" x14ac:dyDescent="0.25">
      <c r="G12312" s="131" t="s">
        <v>5668</v>
      </c>
      <c r="H12312" s="131"/>
    </row>
    <row r="12313" spans="1:10" ht="30" customHeight="1" x14ac:dyDescent="0.25">
      <c r="A12313" s="5" t="s">
        <v>1808</v>
      </c>
      <c r="C12313" s="11" t="s">
        <v>9</v>
      </c>
      <c r="D12313" s="11" t="s">
        <v>4821</v>
      </c>
      <c r="E12313" s="11" t="s">
        <v>5143</v>
      </c>
      <c r="F12313" s="11" t="s">
        <v>1421</v>
      </c>
      <c r="G12313" s="131" t="s">
        <v>544</v>
      </c>
      <c r="H12313" s="131"/>
      <c r="J12313" s="7">
        <v>8975000</v>
      </c>
    </row>
    <row r="12314" spans="1:10" ht="60" customHeight="1" x14ac:dyDescent="0.25">
      <c r="G12314" s="131" t="s">
        <v>5669</v>
      </c>
      <c r="H12314" s="131"/>
    </row>
    <row r="12315" spans="1:10" ht="20.100000000000001" customHeight="1" x14ac:dyDescent="0.25">
      <c r="G12315" s="131" t="s">
        <v>5670</v>
      </c>
      <c r="H12315" s="131"/>
    </row>
    <row r="12316" spans="1:10" ht="30" customHeight="1" x14ac:dyDescent="0.25">
      <c r="A12316" s="5" t="s">
        <v>1808</v>
      </c>
      <c r="C12316" s="11" t="s">
        <v>9</v>
      </c>
      <c r="D12316" s="11" t="s">
        <v>4821</v>
      </c>
      <c r="E12316" s="11" t="s">
        <v>5143</v>
      </c>
      <c r="F12316" s="11" t="s">
        <v>1622</v>
      </c>
      <c r="G12316" s="131" t="s">
        <v>1071</v>
      </c>
      <c r="H12316" s="131"/>
      <c r="J12316" s="7">
        <v>3500000</v>
      </c>
    </row>
    <row r="12317" spans="1:10" ht="15" customHeight="1" x14ac:dyDescent="0.25">
      <c r="G12317" s="131" t="s">
        <v>5144</v>
      </c>
      <c r="H12317" s="131"/>
    </row>
    <row r="12318" spans="1:10" ht="20.100000000000001" customHeight="1" x14ac:dyDescent="0.25">
      <c r="G12318" s="131" t="s">
        <v>4895</v>
      </c>
      <c r="H12318" s="131"/>
    </row>
    <row r="12321" spans="1:10" x14ac:dyDescent="0.25">
      <c r="A12321" s="117" t="s">
        <v>5145</v>
      </c>
      <c r="B12321" s="88"/>
      <c r="C12321" s="88"/>
      <c r="D12321" s="88"/>
      <c r="E12321" s="88"/>
      <c r="F12321" s="88"/>
      <c r="G12321" s="88"/>
      <c r="H12321" s="88"/>
    </row>
    <row r="12323" spans="1:10" x14ac:dyDescent="0.25">
      <c r="A12323" s="132" t="s">
        <v>2092</v>
      </c>
      <c r="B12323" s="132"/>
      <c r="C12323" s="132"/>
      <c r="D12323" s="132"/>
      <c r="E12323" s="132"/>
      <c r="F12323" s="132"/>
      <c r="G12323" s="132"/>
      <c r="H12323" s="132"/>
      <c r="I12323" s="132"/>
      <c r="J12323" s="132"/>
    </row>
    <row r="12325" spans="1:10" x14ac:dyDescent="0.25">
      <c r="D12325" s="6" t="s">
        <v>2140</v>
      </c>
      <c r="E12325" s="6" t="s">
        <v>2100</v>
      </c>
    </row>
    <row r="12326" spans="1:10" ht="15.75" thickBot="1" x14ac:dyDescent="0.3">
      <c r="F12326" s="6" t="s">
        <v>2103</v>
      </c>
      <c r="J12326" s="14">
        <v>1255933000</v>
      </c>
    </row>
    <row r="12327" spans="1:10" x14ac:dyDescent="0.25">
      <c r="D12327" s="5" t="s">
        <v>9</v>
      </c>
      <c r="E12327" s="5" t="s">
        <v>2139</v>
      </c>
      <c r="J12327" s="7">
        <v>1187509000</v>
      </c>
    </row>
    <row r="12328" spans="1:10" x14ac:dyDescent="0.25">
      <c r="D12328" s="5" t="s">
        <v>16</v>
      </c>
      <c r="E12328" s="5" t="s">
        <v>2145</v>
      </c>
      <c r="J12328" s="7">
        <v>68424000</v>
      </c>
    </row>
    <row r="12331" spans="1:10" x14ac:dyDescent="0.25">
      <c r="A12331" s="132" t="s">
        <v>2091</v>
      </c>
      <c r="B12331" s="132"/>
      <c r="C12331" s="132"/>
      <c r="D12331" s="132"/>
      <c r="E12331" s="132"/>
      <c r="F12331" s="132"/>
      <c r="G12331" s="132"/>
      <c r="H12331" s="132"/>
      <c r="I12331" s="132"/>
      <c r="J12331" s="132"/>
    </row>
    <row r="12332" spans="1:10" x14ac:dyDescent="0.25">
      <c r="A12332" s="86" t="s">
        <v>2097</v>
      </c>
      <c r="C12332" s="86" t="s">
        <v>2098</v>
      </c>
      <c r="D12332" s="86" t="s">
        <v>3</v>
      </c>
      <c r="E12332" s="86" t="s">
        <v>2099</v>
      </c>
      <c r="F12332" s="86" t="s">
        <v>1880</v>
      </c>
      <c r="G12332" s="6" t="s">
        <v>2100</v>
      </c>
      <c r="J12332" s="86" t="s">
        <v>8713</v>
      </c>
    </row>
    <row r="12334" spans="1:10" ht="15.75" thickBot="1" x14ac:dyDescent="0.3">
      <c r="G12334" s="13" t="s">
        <v>2103</v>
      </c>
      <c r="J12334" s="14">
        <v>1255933000</v>
      </c>
    </row>
    <row r="12335" spans="1:10" ht="20.100000000000001" customHeight="1" x14ac:dyDescent="0.25">
      <c r="A12335" s="6" t="s">
        <v>1232</v>
      </c>
      <c r="B12335" s="6" t="s">
        <v>1233</v>
      </c>
      <c r="J12335" s="10">
        <v>1043285000</v>
      </c>
    </row>
    <row r="12336" spans="1:10" ht="20.100000000000001" customHeight="1" x14ac:dyDescent="0.25">
      <c r="A12336" s="6" t="s">
        <v>9</v>
      </c>
      <c r="B12336" s="6" t="s">
        <v>1237</v>
      </c>
      <c r="J12336" s="9">
        <v>415877000</v>
      </c>
    </row>
    <row r="12337" spans="1:10" ht="20.100000000000001" customHeight="1" x14ac:dyDescent="0.25">
      <c r="A12337" s="5" t="s">
        <v>1240</v>
      </c>
      <c r="C12337" s="11" t="s">
        <v>9</v>
      </c>
      <c r="D12337" s="11" t="s">
        <v>10</v>
      </c>
      <c r="E12337" s="11" t="s">
        <v>59</v>
      </c>
      <c r="F12337" s="11" t="s">
        <v>12</v>
      </c>
      <c r="G12337" s="131" t="s">
        <v>7116</v>
      </c>
      <c r="H12337" s="131"/>
      <c r="J12337" s="7">
        <v>415877000</v>
      </c>
    </row>
    <row r="12338" spans="1:10" ht="20.100000000000001" customHeight="1" x14ac:dyDescent="0.25">
      <c r="A12338" s="6" t="s">
        <v>1279</v>
      </c>
      <c r="B12338" s="6" t="s">
        <v>1280</v>
      </c>
      <c r="J12338" s="8">
        <v>468875000</v>
      </c>
    </row>
    <row r="12339" spans="1:10" ht="20.100000000000001" customHeight="1" x14ac:dyDescent="0.25">
      <c r="A12339" s="5" t="s">
        <v>1282</v>
      </c>
      <c r="C12339" s="11" t="s">
        <v>9</v>
      </c>
      <c r="D12339" s="11" t="s">
        <v>10</v>
      </c>
      <c r="E12339" s="11" t="s">
        <v>59</v>
      </c>
      <c r="F12339" s="11" t="s">
        <v>12</v>
      </c>
      <c r="G12339" s="131" t="s">
        <v>1283</v>
      </c>
      <c r="H12339" s="131"/>
      <c r="J12339" s="7">
        <v>79992000</v>
      </c>
    </row>
    <row r="12340" spans="1:10" ht="20.100000000000001" customHeight="1" x14ac:dyDescent="0.25">
      <c r="A12340" s="5" t="s">
        <v>1286</v>
      </c>
      <c r="C12340" s="11" t="s">
        <v>9</v>
      </c>
      <c r="D12340" s="11" t="s">
        <v>10</v>
      </c>
      <c r="E12340" s="11" t="s">
        <v>59</v>
      </c>
      <c r="F12340" s="11" t="s">
        <v>12</v>
      </c>
      <c r="G12340" s="131" t="s">
        <v>1287</v>
      </c>
      <c r="H12340" s="131"/>
      <c r="J12340" s="7">
        <v>248697000</v>
      </c>
    </row>
    <row r="12341" spans="1:10" ht="20.100000000000001" customHeight="1" x14ac:dyDescent="0.25">
      <c r="A12341" s="5" t="s">
        <v>1290</v>
      </c>
      <c r="C12341" s="11" t="s">
        <v>16</v>
      </c>
      <c r="D12341" s="11" t="s">
        <v>10</v>
      </c>
      <c r="E12341" s="11" t="s">
        <v>59</v>
      </c>
      <c r="F12341" s="11" t="s">
        <v>12</v>
      </c>
      <c r="G12341" s="131" t="s">
        <v>17</v>
      </c>
      <c r="H12341" s="131"/>
      <c r="J12341" s="7">
        <v>64624000</v>
      </c>
    </row>
    <row r="12342" spans="1:10" ht="20.100000000000001" customHeight="1" x14ac:dyDescent="0.25">
      <c r="A12342" s="5" t="s">
        <v>1293</v>
      </c>
      <c r="C12342" s="11" t="s">
        <v>9</v>
      </c>
      <c r="D12342" s="11" t="s">
        <v>10</v>
      </c>
      <c r="E12342" s="11" t="s">
        <v>59</v>
      </c>
      <c r="F12342" s="11" t="s">
        <v>12</v>
      </c>
      <c r="G12342" s="131" t="s">
        <v>18</v>
      </c>
      <c r="H12342" s="131"/>
      <c r="J12342" s="7">
        <v>43990000</v>
      </c>
    </row>
    <row r="12343" spans="1:10" ht="20.100000000000001" customHeight="1" x14ac:dyDescent="0.25">
      <c r="A12343" s="5" t="s">
        <v>1296</v>
      </c>
      <c r="C12343" s="11" t="s">
        <v>9</v>
      </c>
      <c r="D12343" s="11" t="s">
        <v>10</v>
      </c>
      <c r="E12343" s="11" t="s">
        <v>59</v>
      </c>
      <c r="F12343" s="11" t="s">
        <v>12</v>
      </c>
      <c r="G12343" s="131" t="s">
        <v>19</v>
      </c>
      <c r="H12343" s="131"/>
      <c r="J12343" s="7">
        <v>31572000</v>
      </c>
    </row>
    <row r="12344" spans="1:10" ht="20.100000000000001" customHeight="1" x14ac:dyDescent="0.25">
      <c r="A12344" s="6" t="s">
        <v>1299</v>
      </c>
      <c r="B12344" s="6" t="s">
        <v>1300</v>
      </c>
      <c r="J12344" s="10">
        <v>79963000</v>
      </c>
    </row>
    <row r="12345" spans="1:10" ht="20.100000000000001" customHeight="1" x14ac:dyDescent="0.25">
      <c r="A12345" s="6" t="s">
        <v>1303</v>
      </c>
      <c r="B12345" s="6" t="s">
        <v>7118</v>
      </c>
      <c r="J12345" s="9">
        <v>75862000</v>
      </c>
    </row>
    <row r="12346" spans="1:10" ht="20.100000000000001" customHeight="1" x14ac:dyDescent="0.25">
      <c r="A12346" s="5" t="s">
        <v>1303</v>
      </c>
      <c r="C12346" s="11" t="s">
        <v>9</v>
      </c>
      <c r="D12346" s="11" t="s">
        <v>20</v>
      </c>
      <c r="E12346" s="11" t="s">
        <v>59</v>
      </c>
      <c r="F12346" s="11" t="s">
        <v>1881</v>
      </c>
      <c r="G12346" s="131" t="s">
        <v>21</v>
      </c>
      <c r="H12346" s="131"/>
      <c r="J12346" s="7">
        <v>75862000</v>
      </c>
    </row>
    <row r="12347" spans="1:10" ht="60" customHeight="1" x14ac:dyDescent="0.25">
      <c r="G12347" s="131" t="s">
        <v>4797</v>
      </c>
      <c r="H12347" s="131"/>
    </row>
    <row r="12348" spans="1:10" ht="20.100000000000001" customHeight="1" x14ac:dyDescent="0.25">
      <c r="G12348" s="131" t="s">
        <v>2101</v>
      </c>
      <c r="H12348" s="131"/>
    </row>
    <row r="12349" spans="1:10" ht="20.100000000000001" customHeight="1" x14ac:dyDescent="0.25">
      <c r="A12349" s="6" t="s">
        <v>1316</v>
      </c>
      <c r="B12349" s="6" t="s">
        <v>7122</v>
      </c>
      <c r="J12349" s="8">
        <v>4101000</v>
      </c>
    </row>
    <row r="12350" spans="1:10" ht="20.100000000000001" customHeight="1" x14ac:dyDescent="0.25">
      <c r="A12350" s="5" t="s">
        <v>1316</v>
      </c>
      <c r="C12350" s="11" t="s">
        <v>9</v>
      </c>
      <c r="D12350" s="11" t="s">
        <v>20</v>
      </c>
      <c r="E12350" s="11" t="s">
        <v>59</v>
      </c>
      <c r="F12350" s="11" t="s">
        <v>1881</v>
      </c>
      <c r="G12350" s="131" t="s">
        <v>23</v>
      </c>
      <c r="H12350" s="131"/>
      <c r="J12350" s="7">
        <v>4101000</v>
      </c>
    </row>
    <row r="12351" spans="1:10" ht="30" customHeight="1" x14ac:dyDescent="0.25">
      <c r="G12351" s="131" t="s">
        <v>4798</v>
      </c>
      <c r="H12351" s="131"/>
    </row>
    <row r="12352" spans="1:10" ht="20.100000000000001" customHeight="1" x14ac:dyDescent="0.25">
      <c r="G12352" s="131" t="s">
        <v>2102</v>
      </c>
      <c r="H12352" s="131"/>
    </row>
    <row r="12353" spans="1:10" ht="20.100000000000001" customHeight="1" x14ac:dyDescent="0.25">
      <c r="A12353" s="6" t="s">
        <v>1319</v>
      </c>
      <c r="B12353" s="6" t="s">
        <v>1320</v>
      </c>
      <c r="J12353" s="10">
        <v>78570000</v>
      </c>
    </row>
    <row r="12354" spans="1:10" ht="20.100000000000001" customHeight="1" x14ac:dyDescent="0.25">
      <c r="A12354" s="6" t="s">
        <v>1322</v>
      </c>
      <c r="B12354" s="6" t="s">
        <v>7123</v>
      </c>
      <c r="J12354" s="9">
        <v>41663000</v>
      </c>
    </row>
    <row r="12355" spans="1:10" ht="20.100000000000001" customHeight="1" x14ac:dyDescent="0.25">
      <c r="A12355" s="5" t="s">
        <v>1322</v>
      </c>
      <c r="C12355" s="11" t="s">
        <v>9</v>
      </c>
      <c r="D12355" s="11" t="s">
        <v>20</v>
      </c>
      <c r="E12355" s="11" t="s">
        <v>59</v>
      </c>
      <c r="F12355" s="11" t="s">
        <v>1881</v>
      </c>
      <c r="G12355" s="131" t="s">
        <v>21</v>
      </c>
      <c r="H12355" s="131"/>
      <c r="J12355" s="7">
        <v>41663000</v>
      </c>
    </row>
    <row r="12356" spans="1:10" ht="60" customHeight="1" x14ac:dyDescent="0.25">
      <c r="G12356" s="131" t="s">
        <v>4799</v>
      </c>
      <c r="H12356" s="131"/>
    </row>
    <row r="12357" spans="1:10" ht="20.100000000000001" customHeight="1" x14ac:dyDescent="0.25">
      <c r="G12357" s="131" t="s">
        <v>2101</v>
      </c>
      <c r="H12357" s="131"/>
    </row>
    <row r="12358" spans="1:10" ht="20.100000000000001" customHeight="1" x14ac:dyDescent="0.25">
      <c r="A12358" s="6" t="s">
        <v>1324</v>
      </c>
      <c r="B12358" s="6" t="s">
        <v>7124</v>
      </c>
      <c r="J12358" s="8">
        <v>12303000</v>
      </c>
    </row>
    <row r="12359" spans="1:10" ht="20.100000000000001" customHeight="1" x14ac:dyDescent="0.25">
      <c r="A12359" s="5" t="s">
        <v>1324</v>
      </c>
      <c r="C12359" s="11" t="s">
        <v>9</v>
      </c>
      <c r="D12359" s="11" t="s">
        <v>20</v>
      </c>
      <c r="E12359" s="11" t="s">
        <v>59</v>
      </c>
      <c r="F12359" s="11" t="s">
        <v>1881</v>
      </c>
      <c r="G12359" s="131" t="s">
        <v>21</v>
      </c>
      <c r="H12359" s="131"/>
      <c r="J12359" s="7">
        <v>12303000</v>
      </c>
    </row>
    <row r="12360" spans="1:10" ht="45" customHeight="1" x14ac:dyDescent="0.25">
      <c r="G12360" s="131" t="s">
        <v>4800</v>
      </c>
      <c r="H12360" s="131"/>
    </row>
    <row r="12361" spans="1:10" ht="20.100000000000001" customHeight="1" x14ac:dyDescent="0.25">
      <c r="G12361" s="131" t="s">
        <v>2101</v>
      </c>
      <c r="H12361" s="131"/>
    </row>
    <row r="12362" spans="1:10" ht="20.100000000000001" customHeight="1" x14ac:dyDescent="0.25">
      <c r="A12362" s="6" t="s">
        <v>1326</v>
      </c>
      <c r="B12362" s="6" t="s">
        <v>7125</v>
      </c>
      <c r="J12362" s="8">
        <v>24604000</v>
      </c>
    </row>
    <row r="12363" spans="1:10" ht="20.100000000000001" customHeight="1" x14ac:dyDescent="0.25">
      <c r="A12363" s="5" t="s">
        <v>1326</v>
      </c>
      <c r="C12363" s="11" t="s">
        <v>9</v>
      </c>
      <c r="D12363" s="11" t="s">
        <v>20</v>
      </c>
      <c r="E12363" s="11" t="s">
        <v>59</v>
      </c>
      <c r="F12363" s="11" t="s">
        <v>1881</v>
      </c>
      <c r="G12363" s="131" t="s">
        <v>21</v>
      </c>
      <c r="H12363" s="131"/>
      <c r="J12363" s="7">
        <v>24604000</v>
      </c>
    </row>
    <row r="12364" spans="1:10" ht="45" customHeight="1" x14ac:dyDescent="0.25">
      <c r="G12364" s="131" t="s">
        <v>4801</v>
      </c>
      <c r="H12364" s="131"/>
    </row>
    <row r="12365" spans="1:10" ht="20.100000000000001" customHeight="1" x14ac:dyDescent="0.25">
      <c r="G12365" s="131" t="s">
        <v>2101</v>
      </c>
      <c r="H12365" s="131"/>
    </row>
    <row r="12366" spans="1:10" ht="20.100000000000001" customHeight="1" x14ac:dyDescent="0.25">
      <c r="A12366" s="6" t="s">
        <v>1344</v>
      </c>
      <c r="B12366" s="6" t="s">
        <v>1345</v>
      </c>
      <c r="J12366" s="10">
        <v>154113000</v>
      </c>
    </row>
    <row r="12367" spans="1:10" ht="20.100000000000001" customHeight="1" x14ac:dyDescent="0.25">
      <c r="A12367" s="6" t="s">
        <v>1231</v>
      </c>
      <c r="B12367" s="6" t="s">
        <v>3252</v>
      </c>
      <c r="J12367" s="9">
        <v>92041000</v>
      </c>
    </row>
    <row r="12368" spans="1:10" ht="20.100000000000001" customHeight="1" x14ac:dyDescent="0.25">
      <c r="A12368" s="5" t="s">
        <v>1349</v>
      </c>
      <c r="C12368" s="11" t="s">
        <v>9</v>
      </c>
      <c r="D12368" s="11" t="s">
        <v>11</v>
      </c>
      <c r="E12368" s="11" t="s">
        <v>59</v>
      </c>
      <c r="F12368" s="11" t="s">
        <v>12</v>
      </c>
      <c r="G12368" s="131" t="s">
        <v>30</v>
      </c>
      <c r="H12368" s="131"/>
      <c r="J12368" s="7">
        <v>76041000</v>
      </c>
    </row>
    <row r="12369" spans="1:10" ht="20.100000000000001" customHeight="1" x14ac:dyDescent="0.25">
      <c r="A12369" s="5" t="s">
        <v>1353</v>
      </c>
      <c r="C12369" s="11" t="s">
        <v>9</v>
      </c>
      <c r="D12369" s="11" t="s">
        <v>11</v>
      </c>
      <c r="E12369" s="11" t="s">
        <v>59</v>
      </c>
      <c r="F12369" s="11" t="s">
        <v>12</v>
      </c>
      <c r="G12369" s="131" t="s">
        <v>1354</v>
      </c>
      <c r="H12369" s="131"/>
      <c r="J12369" s="7">
        <v>16000000</v>
      </c>
    </row>
    <row r="12370" spans="1:10" ht="20.100000000000001" customHeight="1" x14ac:dyDescent="0.25">
      <c r="A12370" s="6" t="s">
        <v>1239</v>
      </c>
      <c r="B12370" s="6" t="s">
        <v>1360</v>
      </c>
      <c r="J12370" s="8">
        <v>22562000</v>
      </c>
    </row>
    <row r="12371" spans="1:10" ht="20.100000000000001" customHeight="1" x14ac:dyDescent="0.25">
      <c r="A12371" s="5" t="s">
        <v>1361</v>
      </c>
      <c r="C12371" s="11" t="s">
        <v>9</v>
      </c>
      <c r="D12371" s="11" t="s">
        <v>11</v>
      </c>
      <c r="E12371" s="11" t="s">
        <v>59</v>
      </c>
      <c r="F12371" s="11" t="s">
        <v>12</v>
      </c>
      <c r="G12371" s="131" t="s">
        <v>7127</v>
      </c>
      <c r="H12371" s="131"/>
      <c r="J12371" s="7">
        <v>2000000</v>
      </c>
    </row>
    <row r="12372" spans="1:10" ht="20.100000000000001" customHeight="1" x14ac:dyDescent="0.25">
      <c r="A12372" s="5" t="s">
        <v>1364</v>
      </c>
      <c r="C12372" s="11" t="s">
        <v>9</v>
      </c>
      <c r="D12372" s="11" t="s">
        <v>11</v>
      </c>
      <c r="E12372" s="11" t="s">
        <v>59</v>
      </c>
      <c r="F12372" s="11" t="s">
        <v>12</v>
      </c>
      <c r="G12372" s="131" t="s">
        <v>1365</v>
      </c>
      <c r="H12372" s="131"/>
      <c r="J12372" s="7">
        <v>6000000</v>
      </c>
    </row>
    <row r="12373" spans="1:10" ht="20.100000000000001" customHeight="1" x14ac:dyDescent="0.25">
      <c r="A12373" s="5" t="s">
        <v>1367</v>
      </c>
      <c r="C12373" s="11" t="s">
        <v>9</v>
      </c>
      <c r="D12373" s="11" t="s">
        <v>11</v>
      </c>
      <c r="E12373" s="11" t="s">
        <v>59</v>
      </c>
      <c r="F12373" s="11" t="s">
        <v>12</v>
      </c>
      <c r="G12373" s="131" t="s">
        <v>33</v>
      </c>
      <c r="H12373" s="131"/>
      <c r="J12373" s="7">
        <v>500000</v>
      </c>
    </row>
    <row r="12374" spans="1:10" ht="20.100000000000001" customHeight="1" x14ac:dyDescent="0.25">
      <c r="A12374" s="5" t="s">
        <v>1369</v>
      </c>
      <c r="C12374" s="11" t="s">
        <v>9</v>
      </c>
      <c r="D12374" s="11" t="s">
        <v>11</v>
      </c>
      <c r="E12374" s="11" t="s">
        <v>59</v>
      </c>
      <c r="F12374" s="11" t="s">
        <v>12</v>
      </c>
      <c r="G12374" s="131" t="s">
        <v>34</v>
      </c>
      <c r="H12374" s="131"/>
      <c r="J12374" s="7">
        <v>14062000</v>
      </c>
    </row>
    <row r="12375" spans="1:10" ht="20.100000000000001" customHeight="1" x14ac:dyDescent="0.25">
      <c r="A12375" s="6" t="s">
        <v>1249</v>
      </c>
      <c r="B12375" s="6" t="s">
        <v>1373</v>
      </c>
      <c r="J12375" s="8">
        <v>3169500</v>
      </c>
    </row>
    <row r="12376" spans="1:10" ht="20.100000000000001" customHeight="1" x14ac:dyDescent="0.25">
      <c r="A12376" s="5" t="s">
        <v>1376</v>
      </c>
      <c r="C12376" s="11" t="s">
        <v>9</v>
      </c>
      <c r="D12376" s="11" t="s">
        <v>11</v>
      </c>
      <c r="E12376" s="11" t="s">
        <v>59</v>
      </c>
      <c r="F12376" s="11" t="s">
        <v>12</v>
      </c>
      <c r="G12376" s="131" t="s">
        <v>3480</v>
      </c>
      <c r="H12376" s="131"/>
      <c r="J12376" s="7">
        <v>1000000</v>
      </c>
    </row>
    <row r="12377" spans="1:10" ht="20.100000000000001" customHeight="1" x14ac:dyDescent="0.25">
      <c r="A12377" s="5" t="s">
        <v>1378</v>
      </c>
      <c r="C12377" s="11" t="s">
        <v>9</v>
      </c>
      <c r="D12377" s="11" t="s">
        <v>11</v>
      </c>
      <c r="E12377" s="11" t="s">
        <v>59</v>
      </c>
      <c r="F12377" s="11" t="s">
        <v>12</v>
      </c>
      <c r="G12377" s="131" t="s">
        <v>106</v>
      </c>
      <c r="H12377" s="131"/>
      <c r="J12377" s="7">
        <v>169500</v>
      </c>
    </row>
    <row r="12378" spans="1:10" ht="20.100000000000001" customHeight="1" x14ac:dyDescent="0.25">
      <c r="A12378" s="5" t="s">
        <v>1380</v>
      </c>
      <c r="C12378" s="11" t="s">
        <v>9</v>
      </c>
      <c r="D12378" s="11" t="s">
        <v>11</v>
      </c>
      <c r="E12378" s="11" t="s">
        <v>59</v>
      </c>
      <c r="F12378" s="11" t="s">
        <v>12</v>
      </c>
      <c r="G12378" s="131" t="s">
        <v>1381</v>
      </c>
      <c r="H12378" s="131"/>
      <c r="J12378" s="7">
        <v>2000000</v>
      </c>
    </row>
    <row r="12379" spans="1:10" ht="20.100000000000001" customHeight="1" x14ac:dyDescent="0.25">
      <c r="A12379" s="6" t="s">
        <v>1393</v>
      </c>
      <c r="B12379" s="6" t="s">
        <v>1394</v>
      </c>
      <c r="J12379" s="8">
        <v>4800000</v>
      </c>
    </row>
    <row r="12380" spans="1:10" ht="20.100000000000001" customHeight="1" x14ac:dyDescent="0.25">
      <c r="A12380" s="5" t="s">
        <v>1411</v>
      </c>
      <c r="C12380" s="11" t="s">
        <v>9</v>
      </c>
      <c r="D12380" s="11" t="s">
        <v>11</v>
      </c>
      <c r="E12380" s="11" t="s">
        <v>59</v>
      </c>
      <c r="F12380" s="11" t="s">
        <v>12</v>
      </c>
      <c r="G12380" s="131" t="s">
        <v>3478</v>
      </c>
      <c r="H12380" s="131"/>
      <c r="J12380" s="7">
        <v>3300000</v>
      </c>
    </row>
    <row r="12381" spans="1:10" ht="30" customHeight="1" x14ac:dyDescent="0.25">
      <c r="G12381" s="131" t="s">
        <v>6223</v>
      </c>
      <c r="H12381" s="131"/>
    </row>
    <row r="12382" spans="1:10" ht="20.100000000000001" customHeight="1" x14ac:dyDescent="0.25">
      <c r="A12382" s="5" t="s">
        <v>1413</v>
      </c>
      <c r="C12382" s="11" t="s">
        <v>9</v>
      </c>
      <c r="D12382" s="11" t="s">
        <v>11</v>
      </c>
      <c r="E12382" s="11" t="s">
        <v>59</v>
      </c>
      <c r="F12382" s="11" t="s">
        <v>12</v>
      </c>
      <c r="G12382" s="131" t="s">
        <v>1414</v>
      </c>
      <c r="H12382" s="131"/>
      <c r="J12382" s="7">
        <v>1500000</v>
      </c>
    </row>
    <row r="12383" spans="1:10" ht="45" customHeight="1" x14ac:dyDescent="0.25">
      <c r="G12383" s="131" t="s">
        <v>6224</v>
      </c>
      <c r="H12383" s="131"/>
    </row>
    <row r="12384" spans="1:10" ht="20.100000000000001" customHeight="1" x14ac:dyDescent="0.25">
      <c r="A12384" s="6" t="s">
        <v>1416</v>
      </c>
      <c r="B12384" s="6" t="s">
        <v>1417</v>
      </c>
      <c r="J12384" s="8">
        <v>9234500</v>
      </c>
    </row>
    <row r="12385" spans="1:10" ht="20.100000000000001" customHeight="1" x14ac:dyDescent="0.25">
      <c r="A12385" s="5" t="s">
        <v>1419</v>
      </c>
      <c r="C12385" s="11" t="s">
        <v>9</v>
      </c>
      <c r="D12385" s="11" t="s">
        <v>11</v>
      </c>
      <c r="E12385" s="11" t="s">
        <v>59</v>
      </c>
      <c r="F12385" s="11" t="s">
        <v>12</v>
      </c>
      <c r="G12385" s="131" t="s">
        <v>1420</v>
      </c>
      <c r="H12385" s="131"/>
      <c r="J12385" s="7">
        <v>700000</v>
      </c>
    </row>
    <row r="12386" spans="1:10" ht="20.100000000000001" customHeight="1" x14ac:dyDescent="0.25">
      <c r="A12386" s="5" t="s">
        <v>1422</v>
      </c>
      <c r="C12386" s="11" t="s">
        <v>9</v>
      </c>
      <c r="D12386" s="11" t="s">
        <v>11</v>
      </c>
      <c r="E12386" s="11" t="s">
        <v>59</v>
      </c>
      <c r="F12386" s="11" t="s">
        <v>12</v>
      </c>
      <c r="G12386" s="131" t="s">
        <v>1423</v>
      </c>
      <c r="H12386" s="131"/>
      <c r="J12386" s="7">
        <v>8534500</v>
      </c>
    </row>
    <row r="12387" spans="1:10" ht="20.100000000000001" customHeight="1" x14ac:dyDescent="0.25">
      <c r="A12387" s="6" t="s">
        <v>1429</v>
      </c>
      <c r="B12387" s="6" t="s">
        <v>1430</v>
      </c>
      <c r="J12387" s="8">
        <v>4500000</v>
      </c>
    </row>
    <row r="12388" spans="1:10" ht="20.100000000000001" customHeight="1" x14ac:dyDescent="0.25">
      <c r="A12388" s="5" t="s">
        <v>1432</v>
      </c>
      <c r="C12388" s="11" t="s">
        <v>9</v>
      </c>
      <c r="D12388" s="11" t="s">
        <v>11</v>
      </c>
      <c r="E12388" s="11" t="s">
        <v>59</v>
      </c>
      <c r="F12388" s="11" t="s">
        <v>12</v>
      </c>
      <c r="G12388" s="131" t="s">
        <v>7130</v>
      </c>
      <c r="H12388" s="131"/>
      <c r="J12388" s="7">
        <v>4500000</v>
      </c>
    </row>
    <row r="12389" spans="1:10" ht="20.100000000000001" customHeight="1" x14ac:dyDescent="0.25">
      <c r="A12389" s="6" t="s">
        <v>1439</v>
      </c>
      <c r="B12389" s="6" t="s">
        <v>1440</v>
      </c>
      <c r="J12389" s="8">
        <v>12506000</v>
      </c>
    </row>
    <row r="12390" spans="1:10" ht="20.100000000000001" customHeight="1" x14ac:dyDescent="0.25">
      <c r="A12390" s="5" t="s">
        <v>1441</v>
      </c>
      <c r="C12390" s="11" t="s">
        <v>9</v>
      </c>
      <c r="D12390" s="11" t="s">
        <v>11</v>
      </c>
      <c r="E12390" s="11" t="s">
        <v>59</v>
      </c>
      <c r="F12390" s="11" t="s">
        <v>12</v>
      </c>
      <c r="G12390" s="131" t="s">
        <v>1442</v>
      </c>
      <c r="H12390" s="131"/>
      <c r="J12390" s="7">
        <v>12506000</v>
      </c>
    </row>
    <row r="12391" spans="1:10" ht="75" customHeight="1" x14ac:dyDescent="0.25">
      <c r="G12391" s="131" t="s">
        <v>5146</v>
      </c>
      <c r="H12391" s="131"/>
    </row>
    <row r="12392" spans="1:10" ht="20.100000000000001" customHeight="1" x14ac:dyDescent="0.25">
      <c r="A12392" s="6" t="s">
        <v>1449</v>
      </c>
      <c r="B12392" s="6" t="s">
        <v>1450</v>
      </c>
      <c r="J12392" s="8">
        <v>4600000</v>
      </c>
    </row>
    <row r="12393" spans="1:10" ht="20.100000000000001" customHeight="1" x14ac:dyDescent="0.25">
      <c r="A12393" s="5" t="s">
        <v>1463</v>
      </c>
      <c r="C12393" s="11" t="s">
        <v>9</v>
      </c>
      <c r="D12393" s="11" t="s">
        <v>11</v>
      </c>
      <c r="E12393" s="11" t="s">
        <v>59</v>
      </c>
      <c r="F12393" s="11" t="s">
        <v>12</v>
      </c>
      <c r="G12393" s="131" t="s">
        <v>1464</v>
      </c>
      <c r="H12393" s="131"/>
      <c r="J12393" s="7">
        <v>600000</v>
      </c>
    </row>
    <row r="12394" spans="1:10" ht="30" customHeight="1" x14ac:dyDescent="0.25">
      <c r="A12394" s="5" t="s">
        <v>1469</v>
      </c>
      <c r="C12394" s="11" t="s">
        <v>9</v>
      </c>
      <c r="D12394" s="11" t="s">
        <v>11</v>
      </c>
      <c r="E12394" s="11" t="s">
        <v>59</v>
      </c>
      <c r="F12394" s="11" t="s">
        <v>12</v>
      </c>
      <c r="G12394" s="131" t="s">
        <v>7132</v>
      </c>
      <c r="H12394" s="131"/>
      <c r="J12394" s="7">
        <v>1500000</v>
      </c>
    </row>
    <row r="12395" spans="1:10" ht="30" customHeight="1" x14ac:dyDescent="0.25">
      <c r="A12395" s="5" t="s">
        <v>1471</v>
      </c>
      <c r="C12395" s="11" t="s">
        <v>9</v>
      </c>
      <c r="D12395" s="11" t="s">
        <v>11</v>
      </c>
      <c r="E12395" s="11" t="s">
        <v>59</v>
      </c>
      <c r="F12395" s="11" t="s">
        <v>12</v>
      </c>
      <c r="G12395" s="131" t="s">
        <v>7133</v>
      </c>
      <c r="H12395" s="131"/>
      <c r="J12395" s="7">
        <v>1500000</v>
      </c>
    </row>
    <row r="12396" spans="1:10" ht="20.100000000000001" customHeight="1" x14ac:dyDescent="0.25">
      <c r="A12396" s="5" t="s">
        <v>1473</v>
      </c>
      <c r="C12396" s="11" t="s">
        <v>9</v>
      </c>
      <c r="D12396" s="11" t="s">
        <v>11</v>
      </c>
      <c r="E12396" s="11" t="s">
        <v>59</v>
      </c>
      <c r="F12396" s="11" t="s">
        <v>12</v>
      </c>
      <c r="G12396" s="131" t="s">
        <v>1474</v>
      </c>
      <c r="H12396" s="131"/>
      <c r="J12396" s="7">
        <v>1000000</v>
      </c>
    </row>
    <row r="12397" spans="1:10" ht="20.100000000000001" customHeight="1" x14ac:dyDescent="0.25">
      <c r="A12397" s="6" t="s">
        <v>1476</v>
      </c>
      <c r="B12397" s="6" t="s">
        <v>1477</v>
      </c>
      <c r="J12397" s="8">
        <v>200000</v>
      </c>
    </row>
    <row r="12398" spans="1:10" ht="20.100000000000001" customHeight="1" x14ac:dyDescent="0.25">
      <c r="A12398" s="5" t="s">
        <v>1488</v>
      </c>
      <c r="C12398" s="11" t="s">
        <v>9</v>
      </c>
      <c r="D12398" s="11" t="s">
        <v>41</v>
      </c>
      <c r="E12398" s="11" t="s">
        <v>59</v>
      </c>
      <c r="F12398" s="11" t="s">
        <v>12</v>
      </c>
      <c r="G12398" s="131" t="s">
        <v>42</v>
      </c>
      <c r="H12398" s="131"/>
      <c r="J12398" s="7">
        <v>200000</v>
      </c>
    </row>
    <row r="12399" spans="1:10" ht="30" customHeight="1" x14ac:dyDescent="0.25">
      <c r="G12399" s="131" t="s">
        <v>4685</v>
      </c>
      <c r="H12399" s="131"/>
    </row>
    <row r="12400" spans="1:10" ht="20.100000000000001" customHeight="1" x14ac:dyDescent="0.25">
      <c r="A12400" s="6" t="s">
        <v>1490</v>
      </c>
      <c r="B12400" s="6" t="s">
        <v>1491</v>
      </c>
      <c r="J12400" s="8">
        <v>500000</v>
      </c>
    </row>
    <row r="12401" spans="1:10" ht="20.100000000000001" customHeight="1" x14ac:dyDescent="0.25">
      <c r="A12401" s="5" t="s">
        <v>1503</v>
      </c>
      <c r="C12401" s="11" t="s">
        <v>9</v>
      </c>
      <c r="D12401" s="11" t="s">
        <v>11</v>
      </c>
      <c r="E12401" s="11" t="s">
        <v>59</v>
      </c>
      <c r="F12401" s="11" t="s">
        <v>12</v>
      </c>
      <c r="G12401" s="131" t="s">
        <v>44</v>
      </c>
      <c r="H12401" s="131"/>
      <c r="J12401" s="7">
        <v>500000</v>
      </c>
    </row>
    <row r="12402" spans="1:10" ht="20.100000000000001" customHeight="1" x14ac:dyDescent="0.25">
      <c r="A12402" s="6" t="s">
        <v>1508</v>
      </c>
      <c r="B12402" s="6" t="s">
        <v>1509</v>
      </c>
      <c r="J12402" s="10">
        <v>26927000</v>
      </c>
    </row>
    <row r="12403" spans="1:10" ht="20.100000000000001" customHeight="1" x14ac:dyDescent="0.25">
      <c r="A12403" s="6" t="s">
        <v>1256</v>
      </c>
      <c r="B12403" s="6" t="s">
        <v>1511</v>
      </c>
      <c r="J12403" s="9">
        <v>15000000</v>
      </c>
    </row>
    <row r="12404" spans="1:10" ht="20.100000000000001" customHeight="1" x14ac:dyDescent="0.25">
      <c r="A12404" s="5" t="s">
        <v>1513</v>
      </c>
      <c r="C12404" s="11" t="s">
        <v>9</v>
      </c>
      <c r="D12404" s="11" t="s">
        <v>11</v>
      </c>
      <c r="E12404" s="11" t="s">
        <v>59</v>
      </c>
      <c r="F12404" s="11" t="s">
        <v>12</v>
      </c>
      <c r="G12404" s="131" t="s">
        <v>45</v>
      </c>
      <c r="H12404" s="131"/>
      <c r="J12404" s="7">
        <v>5000000</v>
      </c>
    </row>
    <row r="12405" spans="1:10" ht="20.100000000000001" customHeight="1" x14ac:dyDescent="0.25">
      <c r="A12405" s="5" t="s">
        <v>1518</v>
      </c>
      <c r="C12405" s="11" t="s">
        <v>9</v>
      </c>
      <c r="D12405" s="11" t="s">
        <v>11</v>
      </c>
      <c r="E12405" s="11" t="s">
        <v>59</v>
      </c>
      <c r="F12405" s="11" t="s">
        <v>12</v>
      </c>
      <c r="G12405" s="131" t="s">
        <v>7135</v>
      </c>
      <c r="H12405" s="131"/>
      <c r="J12405" s="7">
        <v>10000000</v>
      </c>
    </row>
    <row r="12406" spans="1:10" ht="20.100000000000001" customHeight="1" x14ac:dyDescent="0.25">
      <c r="A12406" s="6" t="s">
        <v>1278</v>
      </c>
      <c r="B12406" s="6" t="s">
        <v>1524</v>
      </c>
      <c r="J12406" s="8">
        <v>3000000</v>
      </c>
    </row>
    <row r="12407" spans="1:10" ht="20.100000000000001" customHeight="1" x14ac:dyDescent="0.25">
      <c r="A12407" s="5" t="s">
        <v>1531</v>
      </c>
      <c r="C12407" s="11" t="s">
        <v>9</v>
      </c>
      <c r="D12407" s="11" t="s">
        <v>11</v>
      </c>
      <c r="E12407" s="11" t="s">
        <v>59</v>
      </c>
      <c r="F12407" s="11" t="s">
        <v>12</v>
      </c>
      <c r="G12407" s="131" t="s">
        <v>47</v>
      </c>
      <c r="H12407" s="131"/>
      <c r="J12407" s="7">
        <v>3000000</v>
      </c>
    </row>
    <row r="12408" spans="1:10" ht="20.100000000000001" customHeight="1" x14ac:dyDescent="0.25">
      <c r="A12408" s="6" t="s">
        <v>1292</v>
      </c>
      <c r="B12408" s="6" t="s">
        <v>1535</v>
      </c>
      <c r="J12408" s="8">
        <v>827000</v>
      </c>
    </row>
    <row r="12409" spans="1:10" ht="30" customHeight="1" x14ac:dyDescent="0.25">
      <c r="A12409" s="5" t="s">
        <v>1544</v>
      </c>
      <c r="C12409" s="11" t="s">
        <v>9</v>
      </c>
      <c r="D12409" s="11" t="s">
        <v>11</v>
      </c>
      <c r="E12409" s="11" t="s">
        <v>59</v>
      </c>
      <c r="F12409" s="11" t="s">
        <v>12</v>
      </c>
      <c r="G12409" s="131" t="s">
        <v>1545</v>
      </c>
      <c r="H12409" s="131"/>
      <c r="J12409" s="7">
        <v>811000</v>
      </c>
    </row>
    <row r="12410" spans="1:10" ht="20.100000000000001" customHeight="1" x14ac:dyDescent="0.25">
      <c r="A12410" s="5" t="s">
        <v>1549</v>
      </c>
      <c r="C12410" s="11" t="s">
        <v>9</v>
      </c>
      <c r="D12410" s="11" t="s">
        <v>11</v>
      </c>
      <c r="E12410" s="11" t="s">
        <v>59</v>
      </c>
      <c r="F12410" s="11" t="s">
        <v>12</v>
      </c>
      <c r="G12410" s="131" t="s">
        <v>1550</v>
      </c>
      <c r="H12410" s="131"/>
      <c r="J12410" s="7">
        <v>16000</v>
      </c>
    </row>
    <row r="12411" spans="1:10" ht="20.100000000000001" customHeight="1" x14ac:dyDescent="0.25">
      <c r="A12411" s="6" t="s">
        <v>1318</v>
      </c>
      <c r="B12411" s="6" t="s">
        <v>1553</v>
      </c>
      <c r="J12411" s="8">
        <v>3000000</v>
      </c>
    </row>
    <row r="12412" spans="1:10" ht="20.100000000000001" customHeight="1" x14ac:dyDescent="0.25">
      <c r="A12412" s="5" t="s">
        <v>1555</v>
      </c>
      <c r="C12412" s="11" t="s">
        <v>9</v>
      </c>
      <c r="D12412" s="11" t="s">
        <v>11</v>
      </c>
      <c r="E12412" s="11" t="s">
        <v>59</v>
      </c>
      <c r="F12412" s="11" t="s">
        <v>12</v>
      </c>
      <c r="G12412" s="131" t="s">
        <v>50</v>
      </c>
      <c r="H12412" s="131"/>
      <c r="J12412" s="7">
        <v>2000000</v>
      </c>
    </row>
    <row r="12413" spans="1:10" ht="20.100000000000001" customHeight="1" x14ac:dyDescent="0.25">
      <c r="A12413" s="5" t="s">
        <v>1557</v>
      </c>
      <c r="C12413" s="11" t="s">
        <v>9</v>
      </c>
      <c r="D12413" s="11" t="s">
        <v>11</v>
      </c>
      <c r="E12413" s="11" t="s">
        <v>59</v>
      </c>
      <c r="F12413" s="11" t="s">
        <v>12</v>
      </c>
      <c r="G12413" s="131" t="s">
        <v>51</v>
      </c>
      <c r="H12413" s="131"/>
      <c r="J12413" s="7">
        <v>1000000</v>
      </c>
    </row>
    <row r="12414" spans="1:10" ht="20.100000000000001" customHeight="1" x14ac:dyDescent="0.25">
      <c r="A12414" s="6" t="s">
        <v>1572</v>
      </c>
      <c r="B12414" s="6" t="s">
        <v>1573</v>
      </c>
      <c r="J12414" s="8">
        <v>5100000</v>
      </c>
    </row>
    <row r="12415" spans="1:10" ht="20.100000000000001" customHeight="1" x14ac:dyDescent="0.25">
      <c r="A12415" s="5" t="s">
        <v>1574</v>
      </c>
      <c r="C12415" s="11" t="s">
        <v>9</v>
      </c>
      <c r="D12415" s="11" t="s">
        <v>11</v>
      </c>
      <c r="E12415" s="11" t="s">
        <v>59</v>
      </c>
      <c r="F12415" s="11" t="s">
        <v>12</v>
      </c>
      <c r="G12415" s="131" t="s">
        <v>1575</v>
      </c>
      <c r="H12415" s="131"/>
      <c r="J12415" s="7">
        <v>2000000</v>
      </c>
    </row>
    <row r="12416" spans="1:10" ht="20.100000000000001" customHeight="1" x14ac:dyDescent="0.25">
      <c r="A12416" s="5" t="s">
        <v>1580</v>
      </c>
      <c r="C12416" s="11" t="s">
        <v>9</v>
      </c>
      <c r="D12416" s="11" t="s">
        <v>11</v>
      </c>
      <c r="E12416" s="11" t="s">
        <v>59</v>
      </c>
      <c r="F12416" s="11" t="s">
        <v>12</v>
      </c>
      <c r="G12416" s="131" t="s">
        <v>1581</v>
      </c>
      <c r="H12416" s="131"/>
      <c r="J12416" s="7">
        <v>2300000</v>
      </c>
    </row>
    <row r="12417" spans="1:10" ht="20.100000000000001" customHeight="1" x14ac:dyDescent="0.25">
      <c r="A12417" s="5" t="s">
        <v>1584</v>
      </c>
      <c r="C12417" s="11" t="s">
        <v>9</v>
      </c>
      <c r="D12417" s="11" t="s">
        <v>11</v>
      </c>
      <c r="E12417" s="11" t="s">
        <v>59</v>
      </c>
      <c r="F12417" s="11" t="s">
        <v>12</v>
      </c>
      <c r="G12417" s="131" t="s">
        <v>1585</v>
      </c>
      <c r="H12417" s="131"/>
      <c r="J12417" s="7">
        <v>700000</v>
      </c>
    </row>
    <row r="12418" spans="1:10" ht="20.100000000000001" customHeight="1" x14ac:dyDescent="0.25">
      <c r="A12418" s="5" t="s">
        <v>1593</v>
      </c>
      <c r="C12418" s="11" t="s">
        <v>9</v>
      </c>
      <c r="D12418" s="11" t="s">
        <v>11</v>
      </c>
      <c r="E12418" s="11" t="s">
        <v>59</v>
      </c>
      <c r="F12418" s="11" t="s">
        <v>12</v>
      </c>
      <c r="G12418" s="131" t="s">
        <v>1594</v>
      </c>
      <c r="H12418" s="131"/>
      <c r="J12418" s="7">
        <v>100000</v>
      </c>
    </row>
    <row r="12419" spans="1:10" ht="20.100000000000001" customHeight="1" x14ac:dyDescent="0.25">
      <c r="A12419" s="6" t="s">
        <v>1714</v>
      </c>
      <c r="B12419" s="6" t="s">
        <v>1715</v>
      </c>
      <c r="J12419" s="10">
        <v>3800000</v>
      </c>
    </row>
    <row r="12420" spans="1:10" ht="20.100000000000001" customHeight="1" x14ac:dyDescent="0.25">
      <c r="A12420" s="6" t="s">
        <v>1716</v>
      </c>
      <c r="B12420" s="6" t="s">
        <v>1717</v>
      </c>
      <c r="J12420" s="9">
        <v>3800000</v>
      </c>
    </row>
    <row r="12421" spans="1:10" ht="20.100000000000001" customHeight="1" x14ac:dyDescent="0.25">
      <c r="A12421" s="5" t="s">
        <v>1721</v>
      </c>
      <c r="C12421" s="11" t="s">
        <v>16</v>
      </c>
      <c r="D12421" s="11" t="s">
        <v>53</v>
      </c>
      <c r="E12421" s="11" t="s">
        <v>59</v>
      </c>
      <c r="F12421" s="11" t="s">
        <v>12</v>
      </c>
      <c r="G12421" s="131" t="s">
        <v>1722</v>
      </c>
      <c r="H12421" s="131"/>
      <c r="J12421" s="7">
        <v>1000000</v>
      </c>
    </row>
    <row r="12422" spans="1:10" ht="20.100000000000001" customHeight="1" x14ac:dyDescent="0.25">
      <c r="A12422" s="5" t="s">
        <v>1723</v>
      </c>
      <c r="C12422" s="11" t="s">
        <v>16</v>
      </c>
      <c r="D12422" s="11" t="s">
        <v>53</v>
      </c>
      <c r="E12422" s="11" t="s">
        <v>59</v>
      </c>
      <c r="F12422" s="11" t="s">
        <v>12</v>
      </c>
      <c r="G12422" s="131" t="s">
        <v>55</v>
      </c>
      <c r="H12422" s="131"/>
      <c r="J12422" s="7">
        <v>2000000</v>
      </c>
    </row>
    <row r="12423" spans="1:10" ht="20.100000000000001" customHeight="1" x14ac:dyDescent="0.25">
      <c r="A12423" s="5" t="s">
        <v>1727</v>
      </c>
      <c r="C12423" s="11" t="s">
        <v>16</v>
      </c>
      <c r="D12423" s="11" t="s">
        <v>53</v>
      </c>
      <c r="E12423" s="11" t="s">
        <v>59</v>
      </c>
      <c r="F12423" s="11" t="s">
        <v>12</v>
      </c>
      <c r="G12423" s="131" t="s">
        <v>1728</v>
      </c>
      <c r="H12423" s="131"/>
      <c r="J12423" s="7">
        <v>300000</v>
      </c>
    </row>
    <row r="12424" spans="1:10" ht="20.100000000000001" customHeight="1" x14ac:dyDescent="0.25">
      <c r="A12424" s="5" t="s">
        <v>1729</v>
      </c>
      <c r="C12424" s="11" t="s">
        <v>16</v>
      </c>
      <c r="D12424" s="11" t="s">
        <v>53</v>
      </c>
      <c r="E12424" s="11" t="s">
        <v>59</v>
      </c>
      <c r="F12424" s="11" t="s">
        <v>12</v>
      </c>
      <c r="G12424" s="131" t="s">
        <v>7147</v>
      </c>
      <c r="H12424" s="131"/>
      <c r="J12424" s="7">
        <v>500000</v>
      </c>
    </row>
    <row r="12425" spans="1:10" ht="20.100000000000001" customHeight="1" x14ac:dyDescent="0.25">
      <c r="A12425" s="6" t="s">
        <v>1759</v>
      </c>
      <c r="B12425" s="6" t="s">
        <v>1760</v>
      </c>
      <c r="J12425" s="10">
        <v>27808000</v>
      </c>
    </row>
    <row r="12426" spans="1:10" ht="20.100000000000001" customHeight="1" x14ac:dyDescent="0.25">
      <c r="A12426" s="6" t="s">
        <v>1761</v>
      </c>
      <c r="B12426" s="6" t="s">
        <v>1762</v>
      </c>
      <c r="J12426" s="12">
        <v>6808000</v>
      </c>
    </row>
    <row r="12427" spans="1:10" ht="20.100000000000001" customHeight="1" x14ac:dyDescent="0.25">
      <c r="A12427" s="6" t="s">
        <v>1767</v>
      </c>
      <c r="B12427" s="6" t="s">
        <v>7149</v>
      </c>
      <c r="J12427" s="9">
        <v>6808000</v>
      </c>
    </row>
    <row r="12428" spans="1:10" ht="20.100000000000001" customHeight="1" x14ac:dyDescent="0.25">
      <c r="A12428" s="5" t="s">
        <v>1767</v>
      </c>
      <c r="C12428" s="11" t="s">
        <v>9</v>
      </c>
      <c r="D12428" s="11" t="s">
        <v>41</v>
      </c>
      <c r="E12428" s="11" t="s">
        <v>59</v>
      </c>
      <c r="F12428" s="11" t="s">
        <v>1881</v>
      </c>
      <c r="G12428" s="131" t="s">
        <v>21</v>
      </c>
      <c r="H12428" s="131"/>
      <c r="J12428" s="7">
        <v>4757000</v>
      </c>
    </row>
    <row r="12429" spans="1:10" ht="60" customHeight="1" x14ac:dyDescent="0.25">
      <c r="G12429" s="131" t="s">
        <v>4802</v>
      </c>
      <c r="H12429" s="131"/>
    </row>
    <row r="12430" spans="1:10" ht="20.100000000000001" customHeight="1" x14ac:dyDescent="0.25">
      <c r="G12430" s="131" t="s">
        <v>2101</v>
      </c>
      <c r="H12430" s="131"/>
    </row>
    <row r="12431" spans="1:10" ht="20.100000000000001" customHeight="1" x14ac:dyDescent="0.25">
      <c r="A12431" s="5" t="s">
        <v>1767</v>
      </c>
      <c r="C12431" s="11" t="s">
        <v>9</v>
      </c>
      <c r="D12431" s="11" t="s">
        <v>41</v>
      </c>
      <c r="E12431" s="11" t="s">
        <v>59</v>
      </c>
      <c r="F12431" s="11" t="s">
        <v>1278</v>
      </c>
      <c r="G12431" s="131" t="s">
        <v>21</v>
      </c>
      <c r="H12431" s="131"/>
      <c r="J12431" s="7">
        <v>2051000</v>
      </c>
    </row>
    <row r="12432" spans="1:10" ht="60" customHeight="1" x14ac:dyDescent="0.25">
      <c r="G12432" s="131" t="s">
        <v>4803</v>
      </c>
      <c r="H12432" s="131"/>
    </row>
    <row r="12433" spans="1:10" ht="20.100000000000001" customHeight="1" x14ac:dyDescent="0.25">
      <c r="G12433" s="131" t="s">
        <v>2101</v>
      </c>
      <c r="H12433" s="131"/>
    </row>
    <row r="12434" spans="1:10" ht="20.100000000000001" customHeight="1" x14ac:dyDescent="0.25">
      <c r="A12434" s="6" t="s">
        <v>1784</v>
      </c>
      <c r="B12434" s="6" t="s">
        <v>1785</v>
      </c>
      <c r="J12434" s="8">
        <v>18000000</v>
      </c>
    </row>
    <row r="12435" spans="1:10" ht="20.100000000000001" customHeight="1" x14ac:dyDescent="0.25">
      <c r="A12435" s="5" t="s">
        <v>1786</v>
      </c>
      <c r="C12435" s="11" t="s">
        <v>9</v>
      </c>
      <c r="D12435" s="11" t="s">
        <v>59</v>
      </c>
      <c r="E12435" s="11" t="s">
        <v>59</v>
      </c>
      <c r="F12435" s="11" t="s">
        <v>12</v>
      </c>
      <c r="G12435" s="131" t="s">
        <v>61</v>
      </c>
      <c r="H12435" s="131"/>
      <c r="J12435" s="7">
        <v>11000000</v>
      </c>
    </row>
    <row r="12436" spans="1:10" ht="20.100000000000001" customHeight="1" x14ac:dyDescent="0.25">
      <c r="A12436" s="5" t="s">
        <v>1792</v>
      </c>
      <c r="C12436" s="11" t="s">
        <v>9</v>
      </c>
      <c r="D12436" s="11" t="s">
        <v>59</v>
      </c>
      <c r="E12436" s="11" t="s">
        <v>59</v>
      </c>
      <c r="F12436" s="11" t="s">
        <v>12</v>
      </c>
      <c r="G12436" s="131" t="s">
        <v>7156</v>
      </c>
      <c r="H12436" s="131"/>
      <c r="J12436" s="7">
        <v>7000000</v>
      </c>
    </row>
    <row r="12437" spans="1:10" ht="30" customHeight="1" x14ac:dyDescent="0.25">
      <c r="G12437" s="131" t="s">
        <v>4686</v>
      </c>
      <c r="H12437" s="131"/>
    </row>
    <row r="12438" spans="1:10" ht="20.100000000000001" customHeight="1" x14ac:dyDescent="0.25">
      <c r="A12438" s="6" t="s">
        <v>1803</v>
      </c>
      <c r="B12438" s="6" t="s">
        <v>3416</v>
      </c>
      <c r="J12438" s="8">
        <v>3000000</v>
      </c>
    </row>
    <row r="12439" spans="1:10" ht="20.100000000000001" customHeight="1" x14ac:dyDescent="0.25">
      <c r="A12439" s="5" t="s">
        <v>1804</v>
      </c>
      <c r="C12439" s="11" t="s">
        <v>9</v>
      </c>
      <c r="D12439" s="11" t="s">
        <v>59</v>
      </c>
      <c r="E12439" s="11" t="s">
        <v>59</v>
      </c>
      <c r="F12439" s="11" t="s">
        <v>12</v>
      </c>
      <c r="G12439" s="131" t="s">
        <v>62</v>
      </c>
      <c r="H12439" s="131"/>
      <c r="J12439" s="7">
        <v>3000000</v>
      </c>
    </row>
    <row r="12440" spans="1:10" ht="45" customHeight="1" x14ac:dyDescent="0.25">
      <c r="G12440" s="131" t="s">
        <v>4687</v>
      </c>
      <c r="H12440" s="131"/>
    </row>
    <row r="12443" spans="1:10" x14ac:dyDescent="0.25">
      <c r="A12443" s="117" t="s">
        <v>5147</v>
      </c>
      <c r="B12443" s="88"/>
      <c r="C12443" s="88"/>
      <c r="D12443" s="88"/>
      <c r="E12443" s="88"/>
      <c r="F12443" s="88"/>
      <c r="G12443" s="88"/>
      <c r="H12443" s="88"/>
    </row>
    <row r="12445" spans="1:10" x14ac:dyDescent="0.25">
      <c r="A12445" s="132" t="s">
        <v>2092</v>
      </c>
      <c r="B12445" s="132"/>
      <c r="C12445" s="132"/>
      <c r="D12445" s="132"/>
      <c r="E12445" s="132"/>
      <c r="F12445" s="132"/>
      <c r="G12445" s="132"/>
      <c r="H12445" s="132"/>
      <c r="I12445" s="132"/>
      <c r="J12445" s="132"/>
    </row>
    <row r="12447" spans="1:10" x14ac:dyDescent="0.25">
      <c r="D12447" s="6" t="s">
        <v>2140</v>
      </c>
      <c r="E12447" s="6" t="s">
        <v>2100</v>
      </c>
    </row>
    <row r="12448" spans="1:10" ht="15.75" thickBot="1" x14ac:dyDescent="0.3">
      <c r="F12448" s="6" t="s">
        <v>2103</v>
      </c>
      <c r="J12448" s="14">
        <v>11471881000</v>
      </c>
    </row>
    <row r="12449" spans="1:10" x14ac:dyDescent="0.25">
      <c r="D12449" s="5" t="s">
        <v>9</v>
      </c>
      <c r="E12449" s="5" t="s">
        <v>2139</v>
      </c>
      <c r="J12449" s="7">
        <v>10443830000</v>
      </c>
    </row>
    <row r="12450" spans="1:10" x14ac:dyDescent="0.25">
      <c r="D12450" s="5" t="s">
        <v>16</v>
      </c>
      <c r="E12450" s="5" t="s">
        <v>2145</v>
      </c>
      <c r="J12450" s="7">
        <v>1028051000</v>
      </c>
    </row>
    <row r="12453" spans="1:10" x14ac:dyDescent="0.25">
      <c r="A12453" s="132" t="s">
        <v>2091</v>
      </c>
      <c r="B12453" s="132"/>
      <c r="C12453" s="132"/>
      <c r="D12453" s="132"/>
      <c r="E12453" s="132"/>
      <c r="F12453" s="132"/>
      <c r="G12453" s="132"/>
      <c r="H12453" s="132"/>
      <c r="I12453" s="132"/>
      <c r="J12453" s="132"/>
    </row>
    <row r="12454" spans="1:10" x14ac:dyDescent="0.25">
      <c r="A12454" s="86" t="s">
        <v>2097</v>
      </c>
      <c r="C12454" s="86" t="s">
        <v>2098</v>
      </c>
      <c r="D12454" s="86" t="s">
        <v>3</v>
      </c>
      <c r="E12454" s="86" t="s">
        <v>2099</v>
      </c>
      <c r="F12454" s="86" t="s">
        <v>1880</v>
      </c>
      <c r="G12454" s="6" t="s">
        <v>2100</v>
      </c>
      <c r="J12454" s="86" t="s">
        <v>8713</v>
      </c>
    </row>
    <row r="12456" spans="1:10" ht="15.75" thickBot="1" x14ac:dyDescent="0.3">
      <c r="G12456" s="13" t="s">
        <v>2103</v>
      </c>
      <c r="J12456" s="14">
        <v>11471881000</v>
      </c>
    </row>
    <row r="12457" spans="1:10" ht="20.100000000000001" customHeight="1" x14ac:dyDescent="0.25">
      <c r="A12457" s="6" t="s">
        <v>1232</v>
      </c>
      <c r="B12457" s="6" t="s">
        <v>1233</v>
      </c>
      <c r="J12457" s="10">
        <v>9297872000</v>
      </c>
    </row>
    <row r="12458" spans="1:10" ht="20.100000000000001" customHeight="1" x14ac:dyDescent="0.25">
      <c r="A12458" s="6" t="s">
        <v>9</v>
      </c>
      <c r="B12458" s="6" t="s">
        <v>1237</v>
      </c>
      <c r="J12458" s="9">
        <v>3269433000</v>
      </c>
    </row>
    <row r="12459" spans="1:10" ht="20.100000000000001" customHeight="1" x14ac:dyDescent="0.25">
      <c r="A12459" s="5" t="s">
        <v>1240</v>
      </c>
      <c r="C12459" s="11" t="s">
        <v>9</v>
      </c>
      <c r="D12459" s="11" t="s">
        <v>10</v>
      </c>
      <c r="E12459" s="11" t="s">
        <v>59</v>
      </c>
      <c r="F12459" s="11" t="s">
        <v>12</v>
      </c>
      <c r="G12459" s="131" t="s">
        <v>7116</v>
      </c>
      <c r="H12459" s="131"/>
      <c r="J12459" s="7">
        <v>3264433000</v>
      </c>
    </row>
    <row r="12460" spans="1:10" ht="20.100000000000001" customHeight="1" x14ac:dyDescent="0.25">
      <c r="A12460" s="5" t="s">
        <v>1254</v>
      </c>
      <c r="C12460" s="11" t="s">
        <v>9</v>
      </c>
      <c r="D12460" s="11" t="s">
        <v>10</v>
      </c>
      <c r="E12460" s="11" t="s">
        <v>59</v>
      </c>
      <c r="F12460" s="11" t="s">
        <v>12</v>
      </c>
      <c r="G12460" s="131" t="s">
        <v>7117</v>
      </c>
      <c r="H12460" s="131"/>
      <c r="J12460" s="7">
        <v>5000000</v>
      </c>
    </row>
    <row r="12461" spans="1:10" ht="20.100000000000001" customHeight="1" x14ac:dyDescent="0.25">
      <c r="A12461" s="6" t="s">
        <v>1257</v>
      </c>
      <c r="B12461" s="6" t="s">
        <v>1258</v>
      </c>
      <c r="J12461" s="8">
        <v>14000000</v>
      </c>
    </row>
    <row r="12462" spans="1:10" ht="20.100000000000001" customHeight="1" x14ac:dyDescent="0.25">
      <c r="A12462" s="5" t="s">
        <v>1261</v>
      </c>
      <c r="C12462" s="11" t="s">
        <v>9</v>
      </c>
      <c r="D12462" s="11" t="s">
        <v>10</v>
      </c>
      <c r="E12462" s="11" t="s">
        <v>59</v>
      </c>
      <c r="F12462" s="11" t="s">
        <v>12</v>
      </c>
      <c r="G12462" s="131" t="s">
        <v>13</v>
      </c>
      <c r="H12462" s="131"/>
      <c r="J12462" s="7">
        <v>14000000</v>
      </c>
    </row>
    <row r="12463" spans="1:10" ht="20.100000000000001" customHeight="1" x14ac:dyDescent="0.25">
      <c r="A12463" s="6" t="s">
        <v>1279</v>
      </c>
      <c r="B12463" s="6" t="s">
        <v>1280</v>
      </c>
      <c r="J12463" s="8">
        <v>4603320000</v>
      </c>
    </row>
    <row r="12464" spans="1:10" ht="20.100000000000001" customHeight="1" x14ac:dyDescent="0.25">
      <c r="A12464" s="5" t="s">
        <v>1282</v>
      </c>
      <c r="C12464" s="11" t="s">
        <v>9</v>
      </c>
      <c r="D12464" s="11" t="s">
        <v>10</v>
      </c>
      <c r="E12464" s="11" t="s">
        <v>59</v>
      </c>
      <c r="F12464" s="11" t="s">
        <v>12</v>
      </c>
      <c r="G12464" s="131" t="s">
        <v>1283</v>
      </c>
      <c r="H12464" s="131"/>
      <c r="J12464" s="7">
        <v>848164000</v>
      </c>
    </row>
    <row r="12465" spans="1:10" ht="20.100000000000001" customHeight="1" x14ac:dyDescent="0.25">
      <c r="A12465" s="5" t="s">
        <v>1286</v>
      </c>
      <c r="C12465" s="11" t="s">
        <v>9</v>
      </c>
      <c r="D12465" s="11" t="s">
        <v>10</v>
      </c>
      <c r="E12465" s="11" t="s">
        <v>59</v>
      </c>
      <c r="F12465" s="11" t="s">
        <v>12</v>
      </c>
      <c r="G12465" s="131" t="s">
        <v>1287</v>
      </c>
      <c r="H12465" s="131"/>
      <c r="J12465" s="7">
        <v>2130281000</v>
      </c>
    </row>
    <row r="12466" spans="1:10" ht="20.100000000000001" customHeight="1" x14ac:dyDescent="0.25">
      <c r="A12466" s="5" t="s">
        <v>1290</v>
      </c>
      <c r="C12466" s="11" t="s">
        <v>16</v>
      </c>
      <c r="D12466" s="11" t="s">
        <v>10</v>
      </c>
      <c r="E12466" s="11" t="s">
        <v>59</v>
      </c>
      <c r="F12466" s="11" t="s">
        <v>12</v>
      </c>
      <c r="G12466" s="131" t="s">
        <v>17</v>
      </c>
      <c r="H12466" s="131"/>
      <c r="J12466" s="7">
        <v>586616000</v>
      </c>
    </row>
    <row r="12467" spans="1:10" ht="20.100000000000001" customHeight="1" x14ac:dyDescent="0.25">
      <c r="A12467" s="5" t="s">
        <v>1293</v>
      </c>
      <c r="C12467" s="11" t="s">
        <v>9</v>
      </c>
      <c r="D12467" s="11" t="s">
        <v>10</v>
      </c>
      <c r="E12467" s="11" t="s">
        <v>59</v>
      </c>
      <c r="F12467" s="11" t="s">
        <v>12</v>
      </c>
      <c r="G12467" s="131" t="s">
        <v>18</v>
      </c>
      <c r="H12467" s="131"/>
      <c r="J12467" s="7">
        <v>446946000</v>
      </c>
    </row>
    <row r="12468" spans="1:10" ht="20.100000000000001" customHeight="1" x14ac:dyDescent="0.25">
      <c r="A12468" s="5" t="s">
        <v>1296</v>
      </c>
      <c r="C12468" s="11" t="s">
        <v>9</v>
      </c>
      <c r="D12468" s="11" t="s">
        <v>10</v>
      </c>
      <c r="E12468" s="11" t="s">
        <v>59</v>
      </c>
      <c r="F12468" s="11" t="s">
        <v>12</v>
      </c>
      <c r="G12468" s="131" t="s">
        <v>19</v>
      </c>
      <c r="H12468" s="131"/>
      <c r="J12468" s="7">
        <v>591313000</v>
      </c>
    </row>
    <row r="12469" spans="1:10" ht="20.100000000000001" customHeight="1" x14ac:dyDescent="0.25">
      <c r="A12469" s="6" t="s">
        <v>1299</v>
      </c>
      <c r="B12469" s="6" t="s">
        <v>1300</v>
      </c>
      <c r="J12469" s="10">
        <v>711764000</v>
      </c>
    </row>
    <row r="12470" spans="1:10" ht="20.100000000000001" customHeight="1" x14ac:dyDescent="0.25">
      <c r="A12470" s="6" t="s">
        <v>1303</v>
      </c>
      <c r="B12470" s="6" t="s">
        <v>7118</v>
      </c>
      <c r="J12470" s="9">
        <v>675263000</v>
      </c>
    </row>
    <row r="12471" spans="1:10" ht="20.100000000000001" customHeight="1" x14ac:dyDescent="0.25">
      <c r="A12471" s="5" t="s">
        <v>1303</v>
      </c>
      <c r="C12471" s="11" t="s">
        <v>9</v>
      </c>
      <c r="D12471" s="11" t="s">
        <v>20</v>
      </c>
      <c r="E12471" s="11" t="s">
        <v>59</v>
      </c>
      <c r="F12471" s="11" t="s">
        <v>1881</v>
      </c>
      <c r="G12471" s="131" t="s">
        <v>21</v>
      </c>
      <c r="H12471" s="131"/>
      <c r="J12471" s="7">
        <v>675263000</v>
      </c>
    </row>
    <row r="12472" spans="1:10" ht="60" customHeight="1" x14ac:dyDescent="0.25">
      <c r="G12472" s="131" t="s">
        <v>4797</v>
      </c>
      <c r="H12472" s="131"/>
    </row>
    <row r="12473" spans="1:10" ht="20.100000000000001" customHeight="1" x14ac:dyDescent="0.25">
      <c r="G12473" s="131" t="s">
        <v>2101</v>
      </c>
      <c r="H12473" s="131"/>
    </row>
    <row r="12474" spans="1:10" ht="20.100000000000001" customHeight="1" x14ac:dyDescent="0.25">
      <c r="A12474" s="6" t="s">
        <v>1316</v>
      </c>
      <c r="B12474" s="6" t="s">
        <v>7122</v>
      </c>
      <c r="J12474" s="8">
        <v>36501000</v>
      </c>
    </row>
    <row r="12475" spans="1:10" ht="20.100000000000001" customHeight="1" x14ac:dyDescent="0.25">
      <c r="A12475" s="5" t="s">
        <v>1316</v>
      </c>
      <c r="C12475" s="11" t="s">
        <v>9</v>
      </c>
      <c r="D12475" s="11" t="s">
        <v>20</v>
      </c>
      <c r="E12475" s="11" t="s">
        <v>59</v>
      </c>
      <c r="F12475" s="11" t="s">
        <v>1881</v>
      </c>
      <c r="G12475" s="131" t="s">
        <v>23</v>
      </c>
      <c r="H12475" s="131"/>
      <c r="J12475" s="7">
        <v>36501000</v>
      </c>
    </row>
    <row r="12476" spans="1:10" ht="30" customHeight="1" x14ac:dyDescent="0.25">
      <c r="G12476" s="131" t="s">
        <v>4798</v>
      </c>
      <c r="H12476" s="131"/>
    </row>
    <row r="12477" spans="1:10" ht="20.100000000000001" customHeight="1" x14ac:dyDescent="0.25">
      <c r="G12477" s="131" t="s">
        <v>2102</v>
      </c>
      <c r="H12477" s="131"/>
    </row>
    <row r="12478" spans="1:10" ht="20.100000000000001" customHeight="1" x14ac:dyDescent="0.25">
      <c r="A12478" s="6" t="s">
        <v>1319</v>
      </c>
      <c r="B12478" s="6" t="s">
        <v>1320</v>
      </c>
      <c r="J12478" s="10">
        <v>699355000</v>
      </c>
    </row>
    <row r="12479" spans="1:10" ht="20.100000000000001" customHeight="1" x14ac:dyDescent="0.25">
      <c r="A12479" s="6" t="s">
        <v>1322</v>
      </c>
      <c r="B12479" s="6" t="s">
        <v>7123</v>
      </c>
      <c r="J12479" s="9">
        <v>370847000</v>
      </c>
    </row>
    <row r="12480" spans="1:10" ht="20.100000000000001" customHeight="1" x14ac:dyDescent="0.25">
      <c r="A12480" s="5" t="s">
        <v>1322</v>
      </c>
      <c r="C12480" s="11" t="s">
        <v>9</v>
      </c>
      <c r="D12480" s="11" t="s">
        <v>20</v>
      </c>
      <c r="E12480" s="11" t="s">
        <v>59</v>
      </c>
      <c r="F12480" s="11" t="s">
        <v>1881</v>
      </c>
      <c r="G12480" s="131" t="s">
        <v>21</v>
      </c>
      <c r="H12480" s="131"/>
      <c r="J12480" s="7">
        <v>370847000</v>
      </c>
    </row>
    <row r="12481" spans="1:10" ht="60" customHeight="1" x14ac:dyDescent="0.25">
      <c r="G12481" s="131" t="s">
        <v>4799</v>
      </c>
      <c r="H12481" s="131"/>
    </row>
    <row r="12482" spans="1:10" ht="20.100000000000001" customHeight="1" x14ac:dyDescent="0.25">
      <c r="G12482" s="131" t="s">
        <v>2101</v>
      </c>
      <c r="H12482" s="131"/>
    </row>
    <row r="12483" spans="1:10" ht="20.100000000000001" customHeight="1" x14ac:dyDescent="0.25">
      <c r="A12483" s="6" t="s">
        <v>1324</v>
      </c>
      <c r="B12483" s="6" t="s">
        <v>7124</v>
      </c>
      <c r="J12483" s="8">
        <v>109503000</v>
      </c>
    </row>
    <row r="12484" spans="1:10" ht="20.100000000000001" customHeight="1" x14ac:dyDescent="0.25">
      <c r="A12484" s="5" t="s">
        <v>1324</v>
      </c>
      <c r="C12484" s="11" t="s">
        <v>9</v>
      </c>
      <c r="D12484" s="11" t="s">
        <v>20</v>
      </c>
      <c r="E12484" s="11" t="s">
        <v>59</v>
      </c>
      <c r="F12484" s="11" t="s">
        <v>1881</v>
      </c>
      <c r="G12484" s="131" t="s">
        <v>21</v>
      </c>
      <c r="H12484" s="131"/>
      <c r="J12484" s="7">
        <v>109503000</v>
      </c>
    </row>
    <row r="12485" spans="1:10" ht="45" customHeight="1" x14ac:dyDescent="0.25">
      <c r="G12485" s="131" t="s">
        <v>4800</v>
      </c>
      <c r="H12485" s="131"/>
    </row>
    <row r="12486" spans="1:10" ht="20.100000000000001" customHeight="1" x14ac:dyDescent="0.25">
      <c r="G12486" s="131" t="s">
        <v>2101</v>
      </c>
      <c r="H12486" s="131"/>
    </row>
    <row r="12487" spans="1:10" ht="20.100000000000001" customHeight="1" x14ac:dyDescent="0.25">
      <c r="A12487" s="6" t="s">
        <v>1326</v>
      </c>
      <c r="B12487" s="6" t="s">
        <v>7125</v>
      </c>
      <c r="J12487" s="8">
        <v>219005000</v>
      </c>
    </row>
    <row r="12488" spans="1:10" ht="20.100000000000001" customHeight="1" x14ac:dyDescent="0.25">
      <c r="A12488" s="5" t="s">
        <v>1326</v>
      </c>
      <c r="C12488" s="11" t="s">
        <v>9</v>
      </c>
      <c r="D12488" s="11" t="s">
        <v>20</v>
      </c>
      <c r="E12488" s="11" t="s">
        <v>59</v>
      </c>
      <c r="F12488" s="11" t="s">
        <v>1881</v>
      </c>
      <c r="G12488" s="131" t="s">
        <v>21</v>
      </c>
      <c r="H12488" s="131"/>
      <c r="J12488" s="7">
        <v>219005000</v>
      </c>
    </row>
    <row r="12489" spans="1:10" ht="45" customHeight="1" x14ac:dyDescent="0.25">
      <c r="G12489" s="131" t="s">
        <v>4801</v>
      </c>
      <c r="H12489" s="131"/>
    </row>
    <row r="12490" spans="1:10" ht="20.100000000000001" customHeight="1" x14ac:dyDescent="0.25">
      <c r="G12490" s="131" t="s">
        <v>2101</v>
      </c>
      <c r="H12490" s="131"/>
    </row>
    <row r="12491" spans="1:10" ht="20.100000000000001" customHeight="1" x14ac:dyDescent="0.25">
      <c r="A12491" s="6" t="s">
        <v>1344</v>
      </c>
      <c r="B12491" s="6" t="s">
        <v>1345</v>
      </c>
      <c r="J12491" s="10">
        <v>1420150000</v>
      </c>
    </row>
    <row r="12492" spans="1:10" ht="20.100000000000001" customHeight="1" x14ac:dyDescent="0.25">
      <c r="A12492" s="6" t="s">
        <v>1231</v>
      </c>
      <c r="B12492" s="6" t="s">
        <v>3252</v>
      </c>
      <c r="J12492" s="9">
        <v>451324000</v>
      </c>
    </row>
    <row r="12493" spans="1:10" ht="20.100000000000001" customHeight="1" x14ac:dyDescent="0.25">
      <c r="A12493" s="5" t="s">
        <v>1349</v>
      </c>
      <c r="C12493" s="11" t="s">
        <v>9</v>
      </c>
      <c r="D12493" s="11" t="s">
        <v>11</v>
      </c>
      <c r="E12493" s="11" t="s">
        <v>59</v>
      </c>
      <c r="F12493" s="11" t="s">
        <v>12</v>
      </c>
      <c r="G12493" s="131" t="s">
        <v>30</v>
      </c>
      <c r="H12493" s="131"/>
      <c r="J12493" s="7">
        <v>292666000</v>
      </c>
    </row>
    <row r="12494" spans="1:10" ht="20.100000000000001" customHeight="1" x14ac:dyDescent="0.25">
      <c r="A12494" s="5" t="s">
        <v>1351</v>
      </c>
      <c r="C12494" s="11" t="s">
        <v>9</v>
      </c>
      <c r="D12494" s="11" t="s">
        <v>11</v>
      </c>
      <c r="E12494" s="11" t="s">
        <v>59</v>
      </c>
      <c r="F12494" s="11" t="s">
        <v>12</v>
      </c>
      <c r="G12494" s="131" t="s">
        <v>31</v>
      </c>
      <c r="H12494" s="131"/>
      <c r="J12494" s="7">
        <v>6984000</v>
      </c>
    </row>
    <row r="12495" spans="1:10" ht="20.100000000000001" customHeight="1" x14ac:dyDescent="0.25">
      <c r="A12495" s="5" t="s">
        <v>1353</v>
      </c>
      <c r="C12495" s="11" t="s">
        <v>9</v>
      </c>
      <c r="D12495" s="11" t="s">
        <v>11</v>
      </c>
      <c r="E12495" s="11" t="s">
        <v>59</v>
      </c>
      <c r="F12495" s="11" t="s">
        <v>12</v>
      </c>
      <c r="G12495" s="131" t="s">
        <v>1354</v>
      </c>
      <c r="H12495" s="131"/>
      <c r="J12495" s="7">
        <v>115000000</v>
      </c>
    </row>
    <row r="12496" spans="1:10" ht="20.100000000000001" customHeight="1" x14ac:dyDescent="0.25">
      <c r="A12496" s="5" t="s">
        <v>1356</v>
      </c>
      <c r="C12496" s="11" t="s">
        <v>9</v>
      </c>
      <c r="D12496" s="11" t="s">
        <v>11</v>
      </c>
      <c r="E12496" s="11" t="s">
        <v>59</v>
      </c>
      <c r="F12496" s="11" t="s">
        <v>12</v>
      </c>
      <c r="G12496" s="131" t="s">
        <v>7126</v>
      </c>
      <c r="H12496" s="131"/>
      <c r="J12496" s="7">
        <v>1571000</v>
      </c>
    </row>
    <row r="12497" spans="1:10" ht="20.100000000000001" customHeight="1" x14ac:dyDescent="0.25">
      <c r="A12497" s="5" t="s">
        <v>1358</v>
      </c>
      <c r="C12497" s="11" t="s">
        <v>9</v>
      </c>
      <c r="D12497" s="11" t="s">
        <v>11</v>
      </c>
      <c r="E12497" s="11" t="s">
        <v>59</v>
      </c>
      <c r="F12497" s="11" t="s">
        <v>12</v>
      </c>
      <c r="G12497" s="131" t="s">
        <v>32</v>
      </c>
      <c r="H12497" s="131"/>
      <c r="J12497" s="7">
        <v>35103000</v>
      </c>
    </row>
    <row r="12498" spans="1:10" ht="30" customHeight="1" x14ac:dyDescent="0.25">
      <c r="G12498" s="131" t="s">
        <v>6226</v>
      </c>
      <c r="H12498" s="131"/>
    </row>
    <row r="12499" spans="1:10" ht="20.100000000000001" customHeight="1" x14ac:dyDescent="0.25">
      <c r="A12499" s="6" t="s">
        <v>1239</v>
      </c>
      <c r="B12499" s="6" t="s">
        <v>1360</v>
      </c>
      <c r="J12499" s="8">
        <v>152420000</v>
      </c>
    </row>
    <row r="12500" spans="1:10" ht="20.100000000000001" customHeight="1" x14ac:dyDescent="0.25">
      <c r="A12500" s="5" t="s">
        <v>1361</v>
      </c>
      <c r="C12500" s="11" t="s">
        <v>9</v>
      </c>
      <c r="D12500" s="11" t="s">
        <v>11</v>
      </c>
      <c r="E12500" s="11" t="s">
        <v>59</v>
      </c>
      <c r="F12500" s="11" t="s">
        <v>12</v>
      </c>
      <c r="G12500" s="131" t="s">
        <v>7127</v>
      </c>
      <c r="H12500" s="131"/>
      <c r="J12500" s="7">
        <v>20500000</v>
      </c>
    </row>
    <row r="12501" spans="1:10" ht="20.100000000000001" customHeight="1" x14ac:dyDescent="0.25">
      <c r="A12501" s="5" t="s">
        <v>1364</v>
      </c>
      <c r="C12501" s="11" t="s">
        <v>9</v>
      </c>
      <c r="D12501" s="11" t="s">
        <v>11</v>
      </c>
      <c r="E12501" s="11" t="s">
        <v>59</v>
      </c>
      <c r="F12501" s="11" t="s">
        <v>12</v>
      </c>
      <c r="G12501" s="131" t="s">
        <v>1365</v>
      </c>
      <c r="H12501" s="131"/>
      <c r="J12501" s="7">
        <v>54000000</v>
      </c>
    </row>
    <row r="12502" spans="1:10" ht="20.100000000000001" customHeight="1" x14ac:dyDescent="0.25">
      <c r="A12502" s="5" t="s">
        <v>1367</v>
      </c>
      <c r="C12502" s="11" t="s">
        <v>9</v>
      </c>
      <c r="D12502" s="11" t="s">
        <v>11</v>
      </c>
      <c r="E12502" s="11" t="s">
        <v>59</v>
      </c>
      <c r="F12502" s="11" t="s">
        <v>12</v>
      </c>
      <c r="G12502" s="131" t="s">
        <v>33</v>
      </c>
      <c r="H12502" s="131"/>
      <c r="J12502" s="7">
        <v>16400000</v>
      </c>
    </row>
    <row r="12503" spans="1:10" ht="20.100000000000001" customHeight="1" x14ac:dyDescent="0.25">
      <c r="A12503" s="5" t="s">
        <v>1369</v>
      </c>
      <c r="C12503" s="11" t="s">
        <v>9</v>
      </c>
      <c r="D12503" s="11" t="s">
        <v>11</v>
      </c>
      <c r="E12503" s="11" t="s">
        <v>59</v>
      </c>
      <c r="F12503" s="11" t="s">
        <v>12</v>
      </c>
      <c r="G12503" s="131" t="s">
        <v>34</v>
      </c>
      <c r="H12503" s="131"/>
      <c r="J12503" s="7">
        <v>56520000</v>
      </c>
    </row>
    <row r="12504" spans="1:10" ht="20.100000000000001" customHeight="1" x14ac:dyDescent="0.25">
      <c r="A12504" s="5" t="s">
        <v>1371</v>
      </c>
      <c r="C12504" s="11" t="s">
        <v>9</v>
      </c>
      <c r="D12504" s="11" t="s">
        <v>11</v>
      </c>
      <c r="E12504" s="11" t="s">
        <v>59</v>
      </c>
      <c r="F12504" s="11" t="s">
        <v>12</v>
      </c>
      <c r="G12504" s="131" t="s">
        <v>7128</v>
      </c>
      <c r="H12504" s="131"/>
      <c r="J12504" s="7">
        <v>5000000</v>
      </c>
    </row>
    <row r="12505" spans="1:10" ht="15" customHeight="1" x14ac:dyDescent="0.25">
      <c r="G12505" s="131" t="s">
        <v>4421</v>
      </c>
      <c r="H12505" s="131"/>
    </row>
    <row r="12506" spans="1:10" ht="20.100000000000001" customHeight="1" x14ac:dyDescent="0.25">
      <c r="A12506" s="6" t="s">
        <v>1249</v>
      </c>
      <c r="B12506" s="6" t="s">
        <v>1373</v>
      </c>
      <c r="J12506" s="8">
        <v>49449000</v>
      </c>
    </row>
    <row r="12507" spans="1:10" ht="20.100000000000001" customHeight="1" x14ac:dyDescent="0.25">
      <c r="A12507" s="5" t="s">
        <v>1376</v>
      </c>
      <c r="C12507" s="11" t="s">
        <v>9</v>
      </c>
      <c r="D12507" s="11" t="s">
        <v>11</v>
      </c>
      <c r="E12507" s="11" t="s">
        <v>59</v>
      </c>
      <c r="F12507" s="11" t="s">
        <v>12</v>
      </c>
      <c r="G12507" s="131" t="s">
        <v>3480</v>
      </c>
      <c r="H12507" s="131"/>
      <c r="J12507" s="7">
        <v>1000000</v>
      </c>
    </row>
    <row r="12508" spans="1:10" ht="20.100000000000001" customHeight="1" x14ac:dyDescent="0.25">
      <c r="A12508" s="5" t="s">
        <v>1380</v>
      </c>
      <c r="C12508" s="11" t="s">
        <v>9</v>
      </c>
      <c r="D12508" s="11" t="s">
        <v>11</v>
      </c>
      <c r="E12508" s="11" t="s">
        <v>59</v>
      </c>
      <c r="F12508" s="11" t="s">
        <v>12</v>
      </c>
      <c r="G12508" s="131" t="s">
        <v>1381</v>
      </c>
      <c r="H12508" s="131"/>
      <c r="J12508" s="7">
        <v>3100000</v>
      </c>
    </row>
    <row r="12509" spans="1:10" ht="20.100000000000001" customHeight="1" x14ac:dyDescent="0.25">
      <c r="A12509" s="5" t="s">
        <v>1384</v>
      </c>
      <c r="C12509" s="11" t="s">
        <v>9</v>
      </c>
      <c r="D12509" s="11" t="s">
        <v>11</v>
      </c>
      <c r="E12509" s="11" t="s">
        <v>59</v>
      </c>
      <c r="F12509" s="11" t="s">
        <v>12</v>
      </c>
      <c r="G12509" s="131" t="s">
        <v>35</v>
      </c>
      <c r="H12509" s="131"/>
      <c r="J12509" s="7">
        <v>600000</v>
      </c>
    </row>
    <row r="12510" spans="1:10" ht="30" customHeight="1" x14ac:dyDescent="0.25">
      <c r="A12510" s="5" t="s">
        <v>1388</v>
      </c>
      <c r="C12510" s="11" t="s">
        <v>9</v>
      </c>
      <c r="D12510" s="11" t="s">
        <v>11</v>
      </c>
      <c r="E12510" s="11" t="s">
        <v>59</v>
      </c>
      <c r="F12510" s="11" t="s">
        <v>12</v>
      </c>
      <c r="G12510" s="131" t="s">
        <v>1389</v>
      </c>
      <c r="H12510" s="131"/>
      <c r="J12510" s="7">
        <v>200000</v>
      </c>
    </row>
    <row r="12511" spans="1:10" ht="45" customHeight="1" x14ac:dyDescent="0.25">
      <c r="G12511" s="131" t="s">
        <v>6227</v>
      </c>
      <c r="H12511" s="131"/>
    </row>
    <row r="12512" spans="1:10" ht="20.100000000000001" customHeight="1" x14ac:dyDescent="0.25">
      <c r="A12512" s="5" t="s">
        <v>1391</v>
      </c>
      <c r="C12512" s="11" t="s">
        <v>9</v>
      </c>
      <c r="D12512" s="11" t="s">
        <v>11</v>
      </c>
      <c r="E12512" s="11" t="s">
        <v>59</v>
      </c>
      <c r="F12512" s="11" t="s">
        <v>12</v>
      </c>
      <c r="G12512" s="131" t="s">
        <v>7129</v>
      </c>
      <c r="H12512" s="131"/>
      <c r="J12512" s="7">
        <v>44549000</v>
      </c>
    </row>
    <row r="12513" spans="1:10" ht="20.100000000000001" customHeight="1" x14ac:dyDescent="0.25">
      <c r="A12513" s="6" t="s">
        <v>1393</v>
      </c>
      <c r="B12513" s="6" t="s">
        <v>1394</v>
      </c>
      <c r="J12513" s="8">
        <v>508035000</v>
      </c>
    </row>
    <row r="12514" spans="1:10" ht="20.100000000000001" customHeight="1" x14ac:dyDescent="0.25">
      <c r="A12514" s="5" t="s">
        <v>1400</v>
      </c>
      <c r="C12514" s="11" t="s">
        <v>9</v>
      </c>
      <c r="D12514" s="11" t="s">
        <v>11</v>
      </c>
      <c r="E12514" s="11" t="s">
        <v>59</v>
      </c>
      <c r="F12514" s="11" t="s">
        <v>12</v>
      </c>
      <c r="G12514" s="131" t="s">
        <v>3477</v>
      </c>
      <c r="H12514" s="131"/>
      <c r="J12514" s="7">
        <v>2000000</v>
      </c>
    </row>
    <row r="12515" spans="1:10" ht="30" customHeight="1" x14ac:dyDescent="0.25">
      <c r="G12515" s="131" t="s">
        <v>5148</v>
      </c>
      <c r="H12515" s="131"/>
    </row>
    <row r="12516" spans="1:10" ht="20.100000000000001" customHeight="1" x14ac:dyDescent="0.25">
      <c r="A12516" s="5" t="s">
        <v>1402</v>
      </c>
      <c r="C12516" s="11" t="s">
        <v>9</v>
      </c>
      <c r="D12516" s="11" t="s">
        <v>11</v>
      </c>
      <c r="E12516" s="11" t="s">
        <v>59</v>
      </c>
      <c r="F12516" s="11" t="s">
        <v>12</v>
      </c>
      <c r="G12516" s="131" t="s">
        <v>1403</v>
      </c>
      <c r="H12516" s="131"/>
      <c r="J12516" s="7">
        <v>141090000</v>
      </c>
    </row>
    <row r="12517" spans="1:10" ht="75" customHeight="1" x14ac:dyDescent="0.25">
      <c r="G12517" s="131" t="s">
        <v>7327</v>
      </c>
      <c r="H12517" s="131"/>
    </row>
    <row r="12518" spans="1:10" ht="20.100000000000001" customHeight="1" x14ac:dyDescent="0.25">
      <c r="A12518" s="5" t="s">
        <v>1408</v>
      </c>
      <c r="C12518" s="11" t="s">
        <v>9</v>
      </c>
      <c r="D12518" s="11" t="s">
        <v>11</v>
      </c>
      <c r="E12518" s="11" t="s">
        <v>59</v>
      </c>
      <c r="F12518" s="11" t="s">
        <v>12</v>
      </c>
      <c r="G12518" s="131" t="s">
        <v>1409</v>
      </c>
      <c r="H12518" s="131"/>
      <c r="J12518" s="7">
        <v>3000000</v>
      </c>
    </row>
    <row r="12519" spans="1:10" ht="45" customHeight="1" x14ac:dyDescent="0.25">
      <c r="G12519" s="131" t="s">
        <v>6229</v>
      </c>
      <c r="H12519" s="131"/>
    </row>
    <row r="12520" spans="1:10" ht="20.100000000000001" customHeight="1" x14ac:dyDescent="0.25">
      <c r="A12520" s="5" t="s">
        <v>1411</v>
      </c>
      <c r="C12520" s="11" t="s">
        <v>9</v>
      </c>
      <c r="D12520" s="11" t="s">
        <v>11</v>
      </c>
      <c r="E12520" s="11" t="s">
        <v>59</v>
      </c>
      <c r="F12520" s="11" t="s">
        <v>12</v>
      </c>
      <c r="G12520" s="131" t="s">
        <v>3478</v>
      </c>
      <c r="H12520" s="131"/>
      <c r="J12520" s="7">
        <v>347095000</v>
      </c>
    </row>
    <row r="12521" spans="1:10" ht="45" customHeight="1" x14ac:dyDescent="0.25">
      <c r="G12521" s="131" t="s">
        <v>6230</v>
      </c>
      <c r="H12521" s="131"/>
    </row>
    <row r="12522" spans="1:10" ht="20.100000000000001" customHeight="1" x14ac:dyDescent="0.25">
      <c r="A12522" s="5" t="s">
        <v>1413</v>
      </c>
      <c r="C12522" s="11" t="s">
        <v>9</v>
      </c>
      <c r="D12522" s="11" t="s">
        <v>11</v>
      </c>
      <c r="E12522" s="11" t="s">
        <v>59</v>
      </c>
      <c r="F12522" s="11" t="s">
        <v>12</v>
      </c>
      <c r="G12522" s="131" t="s">
        <v>1414</v>
      </c>
      <c r="H12522" s="131"/>
      <c r="J12522" s="7">
        <v>14850000</v>
      </c>
    </row>
    <row r="12523" spans="1:10" ht="60" customHeight="1" x14ac:dyDescent="0.25">
      <c r="G12523" s="131" t="s">
        <v>6231</v>
      </c>
      <c r="H12523" s="131"/>
    </row>
    <row r="12524" spans="1:10" ht="20.100000000000001" customHeight="1" x14ac:dyDescent="0.25">
      <c r="A12524" s="6" t="s">
        <v>1416</v>
      </c>
      <c r="B12524" s="6" t="s">
        <v>1417</v>
      </c>
      <c r="J12524" s="8">
        <v>44950000</v>
      </c>
    </row>
    <row r="12525" spans="1:10" ht="20.100000000000001" customHeight="1" x14ac:dyDescent="0.25">
      <c r="A12525" s="5" t="s">
        <v>1419</v>
      </c>
      <c r="C12525" s="11" t="s">
        <v>9</v>
      </c>
      <c r="D12525" s="11" t="s">
        <v>11</v>
      </c>
      <c r="E12525" s="11" t="s">
        <v>59</v>
      </c>
      <c r="F12525" s="11" t="s">
        <v>12</v>
      </c>
      <c r="G12525" s="131" t="s">
        <v>1420</v>
      </c>
      <c r="H12525" s="131"/>
      <c r="J12525" s="7">
        <v>450000</v>
      </c>
    </row>
    <row r="12526" spans="1:10" ht="20.100000000000001" customHeight="1" x14ac:dyDescent="0.25">
      <c r="A12526" s="5" t="s">
        <v>1422</v>
      </c>
      <c r="C12526" s="11" t="s">
        <v>9</v>
      </c>
      <c r="D12526" s="11" t="s">
        <v>11</v>
      </c>
      <c r="E12526" s="11" t="s">
        <v>59</v>
      </c>
      <c r="F12526" s="11" t="s">
        <v>12</v>
      </c>
      <c r="G12526" s="131" t="s">
        <v>1423</v>
      </c>
      <c r="H12526" s="131"/>
      <c r="J12526" s="7">
        <v>34000000</v>
      </c>
    </row>
    <row r="12527" spans="1:10" ht="20.100000000000001" customHeight="1" x14ac:dyDescent="0.25">
      <c r="A12527" s="5" t="s">
        <v>1424</v>
      </c>
      <c r="C12527" s="11" t="s">
        <v>9</v>
      </c>
      <c r="D12527" s="11" t="s">
        <v>11</v>
      </c>
      <c r="E12527" s="11" t="s">
        <v>59</v>
      </c>
      <c r="F12527" s="11" t="s">
        <v>12</v>
      </c>
      <c r="G12527" s="131" t="s">
        <v>38</v>
      </c>
      <c r="H12527" s="131"/>
      <c r="J12527" s="7">
        <v>3000000</v>
      </c>
    </row>
    <row r="12528" spans="1:10" ht="20.100000000000001" customHeight="1" x14ac:dyDescent="0.25">
      <c r="A12528" s="5" t="s">
        <v>1426</v>
      </c>
      <c r="C12528" s="11" t="s">
        <v>9</v>
      </c>
      <c r="D12528" s="11" t="s">
        <v>11</v>
      </c>
      <c r="E12528" s="11" t="s">
        <v>59</v>
      </c>
      <c r="F12528" s="11" t="s">
        <v>12</v>
      </c>
      <c r="G12528" s="131" t="s">
        <v>1427</v>
      </c>
      <c r="H12528" s="131"/>
      <c r="J12528" s="7">
        <v>7500000</v>
      </c>
    </row>
    <row r="12529" spans="1:10" ht="20.100000000000001" customHeight="1" x14ac:dyDescent="0.25">
      <c r="A12529" s="6" t="s">
        <v>1429</v>
      </c>
      <c r="B12529" s="6" t="s">
        <v>1430</v>
      </c>
      <c r="J12529" s="8">
        <v>91000000</v>
      </c>
    </row>
    <row r="12530" spans="1:10" ht="20.100000000000001" customHeight="1" x14ac:dyDescent="0.25">
      <c r="A12530" s="5" t="s">
        <v>1432</v>
      </c>
      <c r="C12530" s="11" t="s">
        <v>9</v>
      </c>
      <c r="D12530" s="11" t="s">
        <v>11</v>
      </c>
      <c r="E12530" s="11" t="s">
        <v>59</v>
      </c>
      <c r="F12530" s="11" t="s">
        <v>12</v>
      </c>
      <c r="G12530" s="131" t="s">
        <v>7130</v>
      </c>
      <c r="H12530" s="131"/>
      <c r="J12530" s="7">
        <v>91000000</v>
      </c>
    </row>
    <row r="12531" spans="1:10" ht="20.100000000000001" customHeight="1" x14ac:dyDescent="0.25">
      <c r="A12531" s="6" t="s">
        <v>1439</v>
      </c>
      <c r="B12531" s="6" t="s">
        <v>1440</v>
      </c>
      <c r="J12531" s="8">
        <v>6000000</v>
      </c>
    </row>
    <row r="12532" spans="1:10" ht="20.100000000000001" customHeight="1" x14ac:dyDescent="0.25">
      <c r="A12532" s="5" t="s">
        <v>1441</v>
      </c>
      <c r="C12532" s="11" t="s">
        <v>9</v>
      </c>
      <c r="D12532" s="11" t="s">
        <v>11</v>
      </c>
      <c r="E12532" s="11" t="s">
        <v>59</v>
      </c>
      <c r="F12532" s="11" t="s">
        <v>12</v>
      </c>
      <c r="G12532" s="131" t="s">
        <v>1442</v>
      </c>
      <c r="H12532" s="131"/>
      <c r="J12532" s="7">
        <v>6000000</v>
      </c>
    </row>
    <row r="12533" spans="1:10" ht="75" customHeight="1" x14ac:dyDescent="0.25">
      <c r="G12533" s="131" t="s">
        <v>6232</v>
      </c>
      <c r="H12533" s="131"/>
    </row>
    <row r="12534" spans="1:10" ht="20.100000000000001" customHeight="1" x14ac:dyDescent="0.25">
      <c r="A12534" s="6" t="s">
        <v>1449</v>
      </c>
      <c r="B12534" s="6" t="s">
        <v>1450</v>
      </c>
      <c r="J12534" s="8">
        <v>113272000</v>
      </c>
    </row>
    <row r="12535" spans="1:10" ht="20.100000000000001" customHeight="1" x14ac:dyDescent="0.25">
      <c r="A12535" s="5" t="s">
        <v>1453</v>
      </c>
      <c r="C12535" s="11" t="s">
        <v>9</v>
      </c>
      <c r="D12535" s="11" t="s">
        <v>11</v>
      </c>
      <c r="E12535" s="11" t="s">
        <v>59</v>
      </c>
      <c r="F12535" s="11" t="s">
        <v>12</v>
      </c>
      <c r="G12535" s="131" t="s">
        <v>39</v>
      </c>
      <c r="H12535" s="131"/>
      <c r="J12535" s="7">
        <v>19900000</v>
      </c>
    </row>
    <row r="12536" spans="1:10" ht="30" customHeight="1" x14ac:dyDescent="0.25">
      <c r="A12536" s="5" t="s">
        <v>1460</v>
      </c>
      <c r="C12536" s="11" t="s">
        <v>9</v>
      </c>
      <c r="D12536" s="11" t="s">
        <v>11</v>
      </c>
      <c r="E12536" s="11" t="s">
        <v>59</v>
      </c>
      <c r="F12536" s="11" t="s">
        <v>12</v>
      </c>
      <c r="G12536" s="131" t="s">
        <v>1461</v>
      </c>
      <c r="H12536" s="131"/>
      <c r="J12536" s="7">
        <v>4750000</v>
      </c>
    </row>
    <row r="12537" spans="1:10" ht="20.100000000000001" customHeight="1" x14ac:dyDescent="0.25">
      <c r="A12537" s="5" t="s">
        <v>1463</v>
      </c>
      <c r="C12537" s="11" t="s">
        <v>9</v>
      </c>
      <c r="D12537" s="11" t="s">
        <v>11</v>
      </c>
      <c r="E12537" s="11" t="s">
        <v>59</v>
      </c>
      <c r="F12537" s="11" t="s">
        <v>12</v>
      </c>
      <c r="G12537" s="131" t="s">
        <v>1464</v>
      </c>
      <c r="H12537" s="131"/>
      <c r="J12537" s="7">
        <v>28300000</v>
      </c>
    </row>
    <row r="12538" spans="1:10" ht="20.100000000000001" customHeight="1" x14ac:dyDescent="0.25">
      <c r="A12538" s="5" t="s">
        <v>1466</v>
      </c>
      <c r="C12538" s="11" t="s">
        <v>9</v>
      </c>
      <c r="D12538" s="11" t="s">
        <v>11</v>
      </c>
      <c r="E12538" s="11" t="s">
        <v>59</v>
      </c>
      <c r="F12538" s="11" t="s">
        <v>12</v>
      </c>
      <c r="G12538" s="131" t="s">
        <v>1467</v>
      </c>
      <c r="H12538" s="131"/>
      <c r="J12538" s="7">
        <v>8900000</v>
      </c>
    </row>
    <row r="12539" spans="1:10" ht="30" customHeight="1" x14ac:dyDescent="0.25">
      <c r="A12539" s="5" t="s">
        <v>1469</v>
      </c>
      <c r="C12539" s="11" t="s">
        <v>9</v>
      </c>
      <c r="D12539" s="11" t="s">
        <v>11</v>
      </c>
      <c r="E12539" s="11" t="s">
        <v>59</v>
      </c>
      <c r="F12539" s="11" t="s">
        <v>12</v>
      </c>
      <c r="G12539" s="131" t="s">
        <v>7132</v>
      </c>
      <c r="H12539" s="131"/>
      <c r="J12539" s="7">
        <v>13062000</v>
      </c>
    </row>
    <row r="12540" spans="1:10" ht="30" customHeight="1" x14ac:dyDescent="0.25">
      <c r="A12540" s="5" t="s">
        <v>1471</v>
      </c>
      <c r="C12540" s="11" t="s">
        <v>9</v>
      </c>
      <c r="D12540" s="11" t="s">
        <v>11</v>
      </c>
      <c r="E12540" s="11" t="s">
        <v>59</v>
      </c>
      <c r="F12540" s="11" t="s">
        <v>12</v>
      </c>
      <c r="G12540" s="131" t="s">
        <v>7133</v>
      </c>
      <c r="H12540" s="131"/>
      <c r="J12540" s="7">
        <v>35260000</v>
      </c>
    </row>
    <row r="12541" spans="1:10" ht="20.100000000000001" customHeight="1" x14ac:dyDescent="0.25">
      <c r="A12541" s="5" t="s">
        <v>1473</v>
      </c>
      <c r="C12541" s="11" t="s">
        <v>9</v>
      </c>
      <c r="D12541" s="11" t="s">
        <v>11</v>
      </c>
      <c r="E12541" s="11" t="s">
        <v>59</v>
      </c>
      <c r="F12541" s="11" t="s">
        <v>12</v>
      </c>
      <c r="G12541" s="131" t="s">
        <v>1474</v>
      </c>
      <c r="H12541" s="131"/>
      <c r="J12541" s="7">
        <v>3100000</v>
      </c>
    </row>
    <row r="12542" spans="1:10" ht="20.100000000000001" customHeight="1" x14ac:dyDescent="0.25">
      <c r="A12542" s="6" t="s">
        <v>1476</v>
      </c>
      <c r="B12542" s="6" t="s">
        <v>1477</v>
      </c>
      <c r="J12542" s="8">
        <v>1550000</v>
      </c>
    </row>
    <row r="12543" spans="1:10" ht="20.100000000000001" customHeight="1" x14ac:dyDescent="0.25">
      <c r="A12543" s="5" t="s">
        <v>1488</v>
      </c>
      <c r="C12543" s="11" t="s">
        <v>9</v>
      </c>
      <c r="D12543" s="11" t="s">
        <v>41</v>
      </c>
      <c r="E12543" s="11" t="s">
        <v>59</v>
      </c>
      <c r="F12543" s="11" t="s">
        <v>12</v>
      </c>
      <c r="G12543" s="131" t="s">
        <v>42</v>
      </c>
      <c r="H12543" s="131"/>
      <c r="J12543" s="7">
        <v>1550000</v>
      </c>
    </row>
    <row r="12544" spans="1:10" ht="30" customHeight="1" x14ac:dyDescent="0.25">
      <c r="G12544" s="131" t="s">
        <v>4690</v>
      </c>
      <c r="H12544" s="131"/>
    </row>
    <row r="12545" spans="1:10" ht="20.100000000000001" customHeight="1" x14ac:dyDescent="0.25">
      <c r="A12545" s="6" t="s">
        <v>1490</v>
      </c>
      <c r="B12545" s="6" t="s">
        <v>1491</v>
      </c>
      <c r="J12545" s="8">
        <v>2150000</v>
      </c>
    </row>
    <row r="12546" spans="1:10" ht="20.100000000000001" customHeight="1" x14ac:dyDescent="0.25">
      <c r="A12546" s="5" t="s">
        <v>1496</v>
      </c>
      <c r="C12546" s="11" t="s">
        <v>9</v>
      </c>
      <c r="D12546" s="11" t="s">
        <v>11</v>
      </c>
      <c r="E12546" s="11" t="s">
        <v>59</v>
      </c>
      <c r="F12546" s="11" t="s">
        <v>12</v>
      </c>
      <c r="G12546" s="131" t="s">
        <v>43</v>
      </c>
      <c r="H12546" s="131"/>
      <c r="J12546" s="7">
        <v>150000</v>
      </c>
    </row>
    <row r="12547" spans="1:10" ht="45" customHeight="1" x14ac:dyDescent="0.25">
      <c r="G12547" s="131" t="s">
        <v>4691</v>
      </c>
      <c r="H12547" s="131"/>
    </row>
    <row r="12548" spans="1:10" ht="20.100000000000001" customHeight="1" x14ac:dyDescent="0.25">
      <c r="A12548" s="5" t="s">
        <v>1503</v>
      </c>
      <c r="C12548" s="11" t="s">
        <v>9</v>
      </c>
      <c r="D12548" s="11" t="s">
        <v>11</v>
      </c>
      <c r="E12548" s="11" t="s">
        <v>59</v>
      </c>
      <c r="F12548" s="11" t="s">
        <v>12</v>
      </c>
      <c r="G12548" s="131" t="s">
        <v>44</v>
      </c>
      <c r="H12548" s="131"/>
      <c r="J12548" s="7">
        <v>2000000</v>
      </c>
    </row>
    <row r="12549" spans="1:10" ht="20.100000000000001" customHeight="1" x14ac:dyDescent="0.25">
      <c r="A12549" s="6" t="s">
        <v>1508</v>
      </c>
      <c r="B12549" s="6" t="s">
        <v>1509</v>
      </c>
      <c r="J12549" s="10">
        <v>100332000</v>
      </c>
    </row>
    <row r="12550" spans="1:10" ht="20.100000000000001" customHeight="1" x14ac:dyDescent="0.25">
      <c r="A12550" s="6" t="s">
        <v>1256</v>
      </c>
      <c r="B12550" s="6" t="s">
        <v>1511</v>
      </c>
      <c r="J12550" s="9">
        <v>55950000</v>
      </c>
    </row>
    <row r="12551" spans="1:10" ht="20.100000000000001" customHeight="1" x14ac:dyDescent="0.25">
      <c r="A12551" s="5" t="s">
        <v>1513</v>
      </c>
      <c r="C12551" s="11" t="s">
        <v>9</v>
      </c>
      <c r="D12551" s="11" t="s">
        <v>11</v>
      </c>
      <c r="E12551" s="11" t="s">
        <v>59</v>
      </c>
      <c r="F12551" s="11" t="s">
        <v>12</v>
      </c>
      <c r="G12551" s="131" t="s">
        <v>45</v>
      </c>
      <c r="H12551" s="131"/>
      <c r="J12551" s="7">
        <v>30200000</v>
      </c>
    </row>
    <row r="12552" spans="1:10" ht="20.100000000000001" customHeight="1" x14ac:dyDescent="0.25">
      <c r="A12552" s="5" t="s">
        <v>1514</v>
      </c>
      <c r="C12552" s="11" t="s">
        <v>9</v>
      </c>
      <c r="D12552" s="11" t="s">
        <v>11</v>
      </c>
      <c r="E12552" s="11" t="s">
        <v>59</v>
      </c>
      <c r="F12552" s="11" t="s">
        <v>12</v>
      </c>
      <c r="G12552" s="131" t="s">
        <v>1515</v>
      </c>
      <c r="H12552" s="131"/>
      <c r="J12552" s="7">
        <v>7000</v>
      </c>
    </row>
    <row r="12553" spans="1:10" ht="20.100000000000001" customHeight="1" x14ac:dyDescent="0.25">
      <c r="A12553" s="5" t="s">
        <v>1518</v>
      </c>
      <c r="C12553" s="11" t="s">
        <v>9</v>
      </c>
      <c r="D12553" s="11" t="s">
        <v>11</v>
      </c>
      <c r="E12553" s="11" t="s">
        <v>59</v>
      </c>
      <c r="F12553" s="11" t="s">
        <v>12</v>
      </c>
      <c r="G12553" s="131" t="s">
        <v>7135</v>
      </c>
      <c r="H12553" s="131"/>
      <c r="J12553" s="7">
        <v>25615000</v>
      </c>
    </row>
    <row r="12554" spans="1:10" ht="20.100000000000001" customHeight="1" x14ac:dyDescent="0.25">
      <c r="A12554" s="5" t="s">
        <v>1520</v>
      </c>
      <c r="C12554" s="11" t="s">
        <v>9</v>
      </c>
      <c r="D12554" s="11" t="s">
        <v>11</v>
      </c>
      <c r="E12554" s="11" t="s">
        <v>59</v>
      </c>
      <c r="F12554" s="11" t="s">
        <v>12</v>
      </c>
      <c r="G12554" s="131" t="s">
        <v>1521</v>
      </c>
      <c r="H12554" s="131"/>
      <c r="J12554" s="7">
        <v>128000</v>
      </c>
    </row>
    <row r="12555" spans="1:10" ht="20.100000000000001" customHeight="1" x14ac:dyDescent="0.25">
      <c r="A12555" s="6" t="s">
        <v>1292</v>
      </c>
      <c r="B12555" s="6" t="s">
        <v>1535</v>
      </c>
      <c r="J12555" s="8">
        <v>3275000</v>
      </c>
    </row>
    <row r="12556" spans="1:10" ht="20.100000000000001" customHeight="1" x14ac:dyDescent="0.25">
      <c r="A12556" s="5" t="s">
        <v>1536</v>
      </c>
      <c r="C12556" s="11" t="s">
        <v>9</v>
      </c>
      <c r="D12556" s="11" t="s">
        <v>11</v>
      </c>
      <c r="E12556" s="11" t="s">
        <v>59</v>
      </c>
      <c r="F12556" s="11" t="s">
        <v>12</v>
      </c>
      <c r="G12556" s="131" t="s">
        <v>1537</v>
      </c>
      <c r="H12556" s="131"/>
      <c r="J12556" s="7">
        <v>437000</v>
      </c>
    </row>
    <row r="12557" spans="1:10" ht="20.100000000000001" customHeight="1" x14ac:dyDescent="0.25">
      <c r="A12557" s="5" t="s">
        <v>1539</v>
      </c>
      <c r="C12557" s="11" t="s">
        <v>9</v>
      </c>
      <c r="D12557" s="11" t="s">
        <v>11</v>
      </c>
      <c r="E12557" s="11" t="s">
        <v>59</v>
      </c>
      <c r="F12557" s="11" t="s">
        <v>12</v>
      </c>
      <c r="G12557" s="131" t="s">
        <v>1540</v>
      </c>
      <c r="H12557" s="131"/>
      <c r="J12557" s="7">
        <v>120000</v>
      </c>
    </row>
    <row r="12558" spans="1:10" ht="20.100000000000001" customHeight="1" x14ac:dyDescent="0.25">
      <c r="A12558" s="5" t="s">
        <v>1542</v>
      </c>
      <c r="C12558" s="11" t="s">
        <v>9</v>
      </c>
      <c r="D12558" s="11" t="s">
        <v>11</v>
      </c>
      <c r="E12558" s="11" t="s">
        <v>59</v>
      </c>
      <c r="F12558" s="11" t="s">
        <v>12</v>
      </c>
      <c r="G12558" s="131" t="s">
        <v>48</v>
      </c>
      <c r="H12558" s="131"/>
      <c r="J12558" s="7">
        <v>88000</v>
      </c>
    </row>
    <row r="12559" spans="1:10" ht="30" customHeight="1" x14ac:dyDescent="0.25">
      <c r="A12559" s="5" t="s">
        <v>1544</v>
      </c>
      <c r="C12559" s="11" t="s">
        <v>9</v>
      </c>
      <c r="D12559" s="11" t="s">
        <v>11</v>
      </c>
      <c r="E12559" s="11" t="s">
        <v>59</v>
      </c>
      <c r="F12559" s="11" t="s">
        <v>12</v>
      </c>
      <c r="G12559" s="131" t="s">
        <v>1545</v>
      </c>
      <c r="H12559" s="131"/>
      <c r="J12559" s="7">
        <v>1750000</v>
      </c>
    </row>
    <row r="12560" spans="1:10" ht="20.100000000000001" customHeight="1" x14ac:dyDescent="0.25">
      <c r="A12560" s="5" t="s">
        <v>1547</v>
      </c>
      <c r="C12560" s="11" t="s">
        <v>9</v>
      </c>
      <c r="D12560" s="11" t="s">
        <v>11</v>
      </c>
      <c r="E12560" s="11" t="s">
        <v>59</v>
      </c>
      <c r="F12560" s="11" t="s">
        <v>12</v>
      </c>
      <c r="G12560" s="131" t="s">
        <v>49</v>
      </c>
      <c r="H12560" s="131"/>
      <c r="J12560" s="7">
        <v>70000</v>
      </c>
    </row>
    <row r="12561" spans="1:10" ht="20.100000000000001" customHeight="1" x14ac:dyDescent="0.25">
      <c r="A12561" s="5" t="s">
        <v>1549</v>
      </c>
      <c r="C12561" s="11" t="s">
        <v>9</v>
      </c>
      <c r="D12561" s="11" t="s">
        <v>11</v>
      </c>
      <c r="E12561" s="11" t="s">
        <v>59</v>
      </c>
      <c r="F12561" s="11" t="s">
        <v>12</v>
      </c>
      <c r="G12561" s="131" t="s">
        <v>1550</v>
      </c>
      <c r="H12561" s="131"/>
      <c r="J12561" s="7">
        <v>500000</v>
      </c>
    </row>
    <row r="12562" spans="1:10" ht="30" customHeight="1" x14ac:dyDescent="0.25">
      <c r="A12562" s="5" t="s">
        <v>1551</v>
      </c>
      <c r="C12562" s="11" t="s">
        <v>9</v>
      </c>
      <c r="D12562" s="11" t="s">
        <v>11</v>
      </c>
      <c r="E12562" s="11" t="s">
        <v>59</v>
      </c>
      <c r="F12562" s="11" t="s">
        <v>12</v>
      </c>
      <c r="G12562" s="131" t="s">
        <v>7136</v>
      </c>
      <c r="H12562" s="131"/>
      <c r="J12562" s="7">
        <v>310000</v>
      </c>
    </row>
    <row r="12563" spans="1:10" ht="20.100000000000001" customHeight="1" x14ac:dyDescent="0.25">
      <c r="A12563" s="6" t="s">
        <v>1318</v>
      </c>
      <c r="B12563" s="6" t="s">
        <v>1553</v>
      </c>
      <c r="J12563" s="8">
        <v>956000</v>
      </c>
    </row>
    <row r="12564" spans="1:10" ht="20.100000000000001" customHeight="1" x14ac:dyDescent="0.25">
      <c r="A12564" s="5" t="s">
        <v>1555</v>
      </c>
      <c r="C12564" s="11" t="s">
        <v>9</v>
      </c>
      <c r="D12564" s="11" t="s">
        <v>11</v>
      </c>
      <c r="E12564" s="11" t="s">
        <v>59</v>
      </c>
      <c r="F12564" s="11" t="s">
        <v>12</v>
      </c>
      <c r="G12564" s="131" t="s">
        <v>50</v>
      </c>
      <c r="H12564" s="131"/>
      <c r="J12564" s="7">
        <v>171000</v>
      </c>
    </row>
    <row r="12565" spans="1:10" ht="20.100000000000001" customHeight="1" x14ac:dyDescent="0.25">
      <c r="A12565" s="5" t="s">
        <v>1557</v>
      </c>
      <c r="C12565" s="11" t="s">
        <v>9</v>
      </c>
      <c r="D12565" s="11" t="s">
        <v>11</v>
      </c>
      <c r="E12565" s="11" t="s">
        <v>59</v>
      </c>
      <c r="F12565" s="11" t="s">
        <v>12</v>
      </c>
      <c r="G12565" s="131" t="s">
        <v>51</v>
      </c>
      <c r="H12565" s="131"/>
      <c r="J12565" s="7">
        <v>785000</v>
      </c>
    </row>
    <row r="12566" spans="1:10" ht="20.100000000000001" customHeight="1" x14ac:dyDescent="0.25">
      <c r="A12566" s="6" t="s">
        <v>1572</v>
      </c>
      <c r="B12566" s="6" t="s">
        <v>1573</v>
      </c>
      <c r="J12566" s="8">
        <v>40151000</v>
      </c>
    </row>
    <row r="12567" spans="1:10" ht="20.100000000000001" customHeight="1" x14ac:dyDescent="0.25">
      <c r="A12567" s="5" t="s">
        <v>1574</v>
      </c>
      <c r="C12567" s="11" t="s">
        <v>9</v>
      </c>
      <c r="D12567" s="11" t="s">
        <v>11</v>
      </c>
      <c r="E12567" s="11" t="s">
        <v>59</v>
      </c>
      <c r="F12567" s="11" t="s">
        <v>12</v>
      </c>
      <c r="G12567" s="131" t="s">
        <v>1575</v>
      </c>
      <c r="H12567" s="131"/>
      <c r="J12567" s="7">
        <v>8270000</v>
      </c>
    </row>
    <row r="12568" spans="1:10" ht="30" customHeight="1" x14ac:dyDescent="0.25">
      <c r="A12568" s="5" t="s">
        <v>1577</v>
      </c>
      <c r="C12568" s="11" t="s">
        <v>9</v>
      </c>
      <c r="D12568" s="11" t="s">
        <v>11</v>
      </c>
      <c r="E12568" s="11" t="s">
        <v>59</v>
      </c>
      <c r="F12568" s="11" t="s">
        <v>12</v>
      </c>
      <c r="G12568" s="131" t="s">
        <v>1578</v>
      </c>
      <c r="H12568" s="131"/>
      <c r="J12568" s="7">
        <v>21000</v>
      </c>
    </row>
    <row r="12569" spans="1:10" ht="20.100000000000001" customHeight="1" x14ac:dyDescent="0.25">
      <c r="A12569" s="5" t="s">
        <v>1580</v>
      </c>
      <c r="C12569" s="11" t="s">
        <v>9</v>
      </c>
      <c r="D12569" s="11" t="s">
        <v>11</v>
      </c>
      <c r="E12569" s="11" t="s">
        <v>59</v>
      </c>
      <c r="F12569" s="11" t="s">
        <v>12</v>
      </c>
      <c r="G12569" s="131" t="s">
        <v>1581</v>
      </c>
      <c r="H12569" s="131"/>
      <c r="J12569" s="7">
        <v>28400000</v>
      </c>
    </row>
    <row r="12570" spans="1:10" ht="20.100000000000001" customHeight="1" x14ac:dyDescent="0.25">
      <c r="A12570" s="5" t="s">
        <v>1582</v>
      </c>
      <c r="C12570" s="11" t="s">
        <v>9</v>
      </c>
      <c r="D12570" s="11" t="s">
        <v>11</v>
      </c>
      <c r="E12570" s="11" t="s">
        <v>59</v>
      </c>
      <c r="F12570" s="11" t="s">
        <v>12</v>
      </c>
      <c r="G12570" s="131" t="s">
        <v>52</v>
      </c>
      <c r="H12570" s="131"/>
      <c r="J12570" s="7">
        <v>1255000</v>
      </c>
    </row>
    <row r="12571" spans="1:10" ht="20.100000000000001" customHeight="1" x14ac:dyDescent="0.25">
      <c r="A12571" s="5" t="s">
        <v>1584</v>
      </c>
      <c r="C12571" s="11" t="s">
        <v>9</v>
      </c>
      <c r="D12571" s="11" t="s">
        <v>11</v>
      </c>
      <c r="E12571" s="11" t="s">
        <v>59</v>
      </c>
      <c r="F12571" s="11" t="s">
        <v>12</v>
      </c>
      <c r="G12571" s="131" t="s">
        <v>1585</v>
      </c>
      <c r="H12571" s="131"/>
      <c r="J12571" s="7">
        <v>1360000</v>
      </c>
    </row>
    <row r="12572" spans="1:10" ht="20.100000000000001" customHeight="1" x14ac:dyDescent="0.25">
      <c r="A12572" s="5" t="s">
        <v>1587</v>
      </c>
      <c r="C12572" s="11" t="s">
        <v>9</v>
      </c>
      <c r="D12572" s="11" t="s">
        <v>11</v>
      </c>
      <c r="E12572" s="11" t="s">
        <v>59</v>
      </c>
      <c r="F12572" s="11" t="s">
        <v>12</v>
      </c>
      <c r="G12572" s="131" t="s">
        <v>1588</v>
      </c>
      <c r="H12572" s="131"/>
      <c r="J12572" s="7">
        <v>105000</v>
      </c>
    </row>
    <row r="12573" spans="1:10" ht="20.100000000000001" customHeight="1" x14ac:dyDescent="0.25">
      <c r="A12573" s="5" t="s">
        <v>1590</v>
      </c>
      <c r="C12573" s="11" t="s">
        <v>9</v>
      </c>
      <c r="D12573" s="11" t="s">
        <v>11</v>
      </c>
      <c r="E12573" s="11" t="s">
        <v>59</v>
      </c>
      <c r="F12573" s="11" t="s">
        <v>12</v>
      </c>
      <c r="G12573" s="131" t="s">
        <v>1591</v>
      </c>
      <c r="H12573" s="131"/>
      <c r="J12573" s="7">
        <v>100000</v>
      </c>
    </row>
    <row r="12574" spans="1:10" ht="20.100000000000001" customHeight="1" x14ac:dyDescent="0.25">
      <c r="A12574" s="5" t="s">
        <v>1593</v>
      </c>
      <c r="C12574" s="11" t="s">
        <v>9</v>
      </c>
      <c r="D12574" s="11" t="s">
        <v>11</v>
      </c>
      <c r="E12574" s="11" t="s">
        <v>59</v>
      </c>
      <c r="F12574" s="11" t="s">
        <v>12</v>
      </c>
      <c r="G12574" s="131" t="s">
        <v>1594</v>
      </c>
      <c r="H12574" s="131"/>
      <c r="J12574" s="7">
        <v>640000</v>
      </c>
    </row>
    <row r="12575" spans="1:10" ht="20.100000000000001" customHeight="1" x14ac:dyDescent="0.25">
      <c r="A12575" s="6" t="s">
        <v>1714</v>
      </c>
      <c r="B12575" s="6" t="s">
        <v>1715</v>
      </c>
      <c r="J12575" s="10">
        <v>441435000</v>
      </c>
    </row>
    <row r="12576" spans="1:10" ht="20.100000000000001" customHeight="1" x14ac:dyDescent="0.25">
      <c r="A12576" s="6" t="s">
        <v>1716</v>
      </c>
      <c r="B12576" s="6" t="s">
        <v>1717</v>
      </c>
      <c r="J12576" s="9">
        <v>209185000</v>
      </c>
    </row>
    <row r="12577" spans="1:10" ht="20.100000000000001" customHeight="1" x14ac:dyDescent="0.25">
      <c r="A12577" s="5" t="s">
        <v>1718</v>
      </c>
      <c r="C12577" s="11" t="s">
        <v>16</v>
      </c>
      <c r="D12577" s="11" t="s">
        <v>53</v>
      </c>
      <c r="E12577" s="11" t="s">
        <v>59</v>
      </c>
      <c r="F12577" s="11" t="s">
        <v>12</v>
      </c>
      <c r="G12577" s="131" t="s">
        <v>1719</v>
      </c>
      <c r="H12577" s="131"/>
      <c r="J12577" s="7">
        <v>75000</v>
      </c>
    </row>
    <row r="12578" spans="1:10" ht="20.100000000000001" customHeight="1" x14ac:dyDescent="0.25">
      <c r="A12578" s="5" t="s">
        <v>1720</v>
      </c>
      <c r="C12578" s="11" t="s">
        <v>16</v>
      </c>
      <c r="D12578" s="11" t="s">
        <v>53</v>
      </c>
      <c r="E12578" s="11" t="s">
        <v>59</v>
      </c>
      <c r="F12578" s="11" t="s">
        <v>12</v>
      </c>
      <c r="G12578" s="131" t="s">
        <v>54</v>
      </c>
      <c r="H12578" s="131"/>
      <c r="J12578" s="7">
        <v>29000000</v>
      </c>
    </row>
    <row r="12579" spans="1:10" ht="20.100000000000001" customHeight="1" x14ac:dyDescent="0.25">
      <c r="A12579" s="5" t="s">
        <v>1721</v>
      </c>
      <c r="C12579" s="11" t="s">
        <v>16</v>
      </c>
      <c r="D12579" s="11" t="s">
        <v>53</v>
      </c>
      <c r="E12579" s="11" t="s">
        <v>59</v>
      </c>
      <c r="F12579" s="11" t="s">
        <v>12</v>
      </c>
      <c r="G12579" s="131" t="s">
        <v>1722</v>
      </c>
      <c r="H12579" s="131"/>
      <c r="J12579" s="7">
        <v>9900000</v>
      </c>
    </row>
    <row r="12580" spans="1:10" ht="20.100000000000001" customHeight="1" x14ac:dyDescent="0.25">
      <c r="A12580" s="5" t="s">
        <v>1723</v>
      </c>
      <c r="C12580" s="11" t="s">
        <v>16</v>
      </c>
      <c r="D12580" s="11" t="s">
        <v>53</v>
      </c>
      <c r="E12580" s="11" t="s">
        <v>59</v>
      </c>
      <c r="F12580" s="11" t="s">
        <v>12</v>
      </c>
      <c r="G12580" s="131" t="s">
        <v>55</v>
      </c>
      <c r="H12580" s="131"/>
      <c r="J12580" s="7">
        <v>22140000</v>
      </c>
    </row>
    <row r="12581" spans="1:10" ht="20.100000000000001" customHeight="1" x14ac:dyDescent="0.25">
      <c r="A12581" s="5" t="s">
        <v>1724</v>
      </c>
      <c r="C12581" s="11" t="s">
        <v>16</v>
      </c>
      <c r="D12581" s="11" t="s">
        <v>53</v>
      </c>
      <c r="E12581" s="11" t="s">
        <v>59</v>
      </c>
      <c r="F12581" s="11" t="s">
        <v>12</v>
      </c>
      <c r="G12581" s="131" t="s">
        <v>7146</v>
      </c>
      <c r="H12581" s="131"/>
      <c r="J12581" s="7">
        <v>142070000</v>
      </c>
    </row>
    <row r="12582" spans="1:10" ht="20.100000000000001" customHeight="1" x14ac:dyDescent="0.25">
      <c r="A12582" s="5" t="s">
        <v>1725</v>
      </c>
      <c r="C12582" s="11" t="s">
        <v>16</v>
      </c>
      <c r="D12582" s="11" t="s">
        <v>53</v>
      </c>
      <c r="E12582" s="11" t="s">
        <v>59</v>
      </c>
      <c r="F12582" s="11" t="s">
        <v>12</v>
      </c>
      <c r="G12582" s="131" t="s">
        <v>1726</v>
      </c>
      <c r="H12582" s="131"/>
      <c r="J12582" s="7">
        <v>400000</v>
      </c>
    </row>
    <row r="12583" spans="1:10" ht="20.100000000000001" customHeight="1" x14ac:dyDescent="0.25">
      <c r="A12583" s="5" t="s">
        <v>1729</v>
      </c>
      <c r="C12583" s="11" t="s">
        <v>16</v>
      </c>
      <c r="D12583" s="11" t="s">
        <v>53</v>
      </c>
      <c r="E12583" s="11" t="s">
        <v>59</v>
      </c>
      <c r="F12583" s="11" t="s">
        <v>12</v>
      </c>
      <c r="G12583" s="131" t="s">
        <v>7147</v>
      </c>
      <c r="H12583" s="131"/>
      <c r="J12583" s="7">
        <v>5600000</v>
      </c>
    </row>
    <row r="12584" spans="1:10" ht="20.100000000000001" customHeight="1" x14ac:dyDescent="0.25">
      <c r="A12584" s="6" t="s">
        <v>1730</v>
      </c>
      <c r="B12584" s="6" t="s">
        <v>1731</v>
      </c>
      <c r="J12584" s="8">
        <v>180000000</v>
      </c>
    </row>
    <row r="12585" spans="1:10" ht="20.100000000000001" customHeight="1" x14ac:dyDescent="0.25">
      <c r="A12585" s="5" t="s">
        <v>1732</v>
      </c>
      <c r="C12585" s="11" t="s">
        <v>16</v>
      </c>
      <c r="D12585" s="11" t="s">
        <v>4820</v>
      </c>
      <c r="E12585" s="11" t="s">
        <v>59</v>
      </c>
      <c r="F12585" s="11" t="s">
        <v>12</v>
      </c>
      <c r="G12585" s="131" t="s">
        <v>87</v>
      </c>
      <c r="H12585" s="131"/>
      <c r="J12585" s="7">
        <v>180000000</v>
      </c>
    </row>
    <row r="12586" spans="1:10" ht="75" customHeight="1" x14ac:dyDescent="0.25">
      <c r="G12586" s="131" t="s">
        <v>6233</v>
      </c>
      <c r="H12586" s="131"/>
    </row>
    <row r="12587" spans="1:10" ht="20.100000000000001" customHeight="1" x14ac:dyDescent="0.25">
      <c r="A12587" s="6" t="s">
        <v>1751</v>
      </c>
      <c r="B12587" s="6" t="s">
        <v>1752</v>
      </c>
      <c r="J12587" s="8">
        <v>52250000</v>
      </c>
    </row>
    <row r="12588" spans="1:10" ht="20.100000000000001" customHeight="1" x14ac:dyDescent="0.25">
      <c r="A12588" s="5" t="s">
        <v>1757</v>
      </c>
      <c r="C12588" s="11" t="s">
        <v>16</v>
      </c>
      <c r="D12588" s="11" t="s">
        <v>56</v>
      </c>
      <c r="E12588" s="11" t="s">
        <v>59</v>
      </c>
      <c r="F12588" s="11" t="s">
        <v>12</v>
      </c>
      <c r="G12588" s="131" t="s">
        <v>57</v>
      </c>
      <c r="H12588" s="131"/>
      <c r="J12588" s="7">
        <v>52250000</v>
      </c>
    </row>
    <row r="12589" spans="1:10" ht="20.100000000000001" customHeight="1" x14ac:dyDescent="0.25">
      <c r="A12589" s="6" t="s">
        <v>1759</v>
      </c>
      <c r="B12589" s="6" t="s">
        <v>1760</v>
      </c>
      <c r="J12589" s="10">
        <v>212092000</v>
      </c>
    </row>
    <row r="12590" spans="1:10" ht="20.100000000000001" customHeight="1" x14ac:dyDescent="0.25">
      <c r="A12590" s="6" t="s">
        <v>1761</v>
      </c>
      <c r="B12590" s="6" t="s">
        <v>1762</v>
      </c>
      <c r="J12590" s="12">
        <v>60592000</v>
      </c>
    </row>
    <row r="12591" spans="1:10" ht="20.100000000000001" customHeight="1" x14ac:dyDescent="0.25">
      <c r="A12591" s="6" t="s">
        <v>1767</v>
      </c>
      <c r="B12591" s="6" t="s">
        <v>7149</v>
      </c>
      <c r="J12591" s="9">
        <v>60592000</v>
      </c>
    </row>
    <row r="12592" spans="1:10" ht="20.100000000000001" customHeight="1" x14ac:dyDescent="0.25">
      <c r="A12592" s="5" t="s">
        <v>1767</v>
      </c>
      <c r="C12592" s="11" t="s">
        <v>9</v>
      </c>
      <c r="D12592" s="11" t="s">
        <v>41</v>
      </c>
      <c r="E12592" s="11" t="s">
        <v>59</v>
      </c>
      <c r="F12592" s="11" t="s">
        <v>1881</v>
      </c>
      <c r="G12592" s="131" t="s">
        <v>21</v>
      </c>
      <c r="H12592" s="131"/>
      <c r="J12592" s="7">
        <v>42341000</v>
      </c>
    </row>
    <row r="12593" spans="1:10" ht="60" customHeight="1" x14ac:dyDescent="0.25">
      <c r="G12593" s="131" t="s">
        <v>4802</v>
      </c>
      <c r="H12593" s="131"/>
    </row>
    <row r="12594" spans="1:10" ht="20.100000000000001" customHeight="1" x14ac:dyDescent="0.25">
      <c r="G12594" s="131" t="s">
        <v>2101</v>
      </c>
      <c r="H12594" s="131"/>
    </row>
    <row r="12595" spans="1:10" ht="20.100000000000001" customHeight="1" x14ac:dyDescent="0.25">
      <c r="A12595" s="5" t="s">
        <v>1767</v>
      </c>
      <c r="C12595" s="11" t="s">
        <v>9</v>
      </c>
      <c r="D12595" s="11" t="s">
        <v>41</v>
      </c>
      <c r="E12595" s="11" t="s">
        <v>59</v>
      </c>
      <c r="F12595" s="11" t="s">
        <v>1278</v>
      </c>
      <c r="G12595" s="131" t="s">
        <v>21</v>
      </c>
      <c r="H12595" s="131"/>
      <c r="J12595" s="7">
        <v>18251000</v>
      </c>
    </row>
    <row r="12596" spans="1:10" ht="60" customHeight="1" x14ac:dyDescent="0.25">
      <c r="G12596" s="131" t="s">
        <v>4803</v>
      </c>
      <c r="H12596" s="131"/>
    </row>
    <row r="12597" spans="1:10" ht="20.100000000000001" customHeight="1" x14ac:dyDescent="0.25">
      <c r="G12597" s="131" t="s">
        <v>2101</v>
      </c>
      <c r="H12597" s="131"/>
    </row>
    <row r="12598" spans="1:10" ht="20.100000000000001" customHeight="1" x14ac:dyDescent="0.25">
      <c r="A12598" s="6" t="s">
        <v>1784</v>
      </c>
      <c r="B12598" s="6" t="s">
        <v>1785</v>
      </c>
      <c r="J12598" s="8">
        <v>148500000</v>
      </c>
    </row>
    <row r="12599" spans="1:10" ht="20.100000000000001" customHeight="1" x14ac:dyDescent="0.25">
      <c r="A12599" s="5" t="s">
        <v>1786</v>
      </c>
      <c r="C12599" s="11" t="s">
        <v>9</v>
      </c>
      <c r="D12599" s="11" t="s">
        <v>59</v>
      </c>
      <c r="E12599" s="11" t="s">
        <v>59</v>
      </c>
      <c r="F12599" s="11" t="s">
        <v>12</v>
      </c>
      <c r="G12599" s="131" t="s">
        <v>61</v>
      </c>
      <c r="H12599" s="131"/>
      <c r="J12599" s="7">
        <v>118500000</v>
      </c>
    </row>
    <row r="12600" spans="1:10" ht="20.100000000000001" customHeight="1" x14ac:dyDescent="0.25">
      <c r="A12600" s="5" t="s">
        <v>1792</v>
      </c>
      <c r="C12600" s="11" t="s">
        <v>9</v>
      </c>
      <c r="D12600" s="11" t="s">
        <v>59</v>
      </c>
      <c r="E12600" s="11" t="s">
        <v>59</v>
      </c>
      <c r="F12600" s="11" t="s">
        <v>12</v>
      </c>
      <c r="G12600" s="131" t="s">
        <v>7156</v>
      </c>
      <c r="H12600" s="131"/>
      <c r="J12600" s="7">
        <v>30000000</v>
      </c>
    </row>
    <row r="12601" spans="1:10" ht="30" customHeight="1" x14ac:dyDescent="0.25">
      <c r="G12601" s="131" t="s">
        <v>4686</v>
      </c>
      <c r="H12601" s="131"/>
    </row>
    <row r="12602" spans="1:10" ht="20.100000000000001" customHeight="1" x14ac:dyDescent="0.25">
      <c r="A12602" s="6" t="s">
        <v>1803</v>
      </c>
      <c r="B12602" s="6" t="s">
        <v>3416</v>
      </c>
      <c r="J12602" s="8">
        <v>3000000</v>
      </c>
    </row>
    <row r="12603" spans="1:10" ht="20.100000000000001" customHeight="1" x14ac:dyDescent="0.25">
      <c r="A12603" s="5" t="s">
        <v>1804</v>
      </c>
      <c r="C12603" s="11" t="s">
        <v>9</v>
      </c>
      <c r="D12603" s="11" t="s">
        <v>59</v>
      </c>
      <c r="E12603" s="11" t="s">
        <v>59</v>
      </c>
      <c r="F12603" s="11" t="s">
        <v>12</v>
      </c>
      <c r="G12603" s="131" t="s">
        <v>62</v>
      </c>
      <c r="H12603" s="131"/>
      <c r="J12603" s="7">
        <v>3000000</v>
      </c>
    </row>
    <row r="12604" spans="1:10" ht="45" customHeight="1" x14ac:dyDescent="0.25">
      <c r="G12604" s="131" t="s">
        <v>4687</v>
      </c>
      <c r="H12604" s="131"/>
    </row>
    <row r="12607" spans="1:10" x14ac:dyDescent="0.25">
      <c r="A12607" s="117" t="s">
        <v>5149</v>
      </c>
      <c r="B12607" s="88"/>
      <c r="C12607" s="88"/>
      <c r="D12607" s="88"/>
      <c r="E12607" s="88"/>
      <c r="F12607" s="88"/>
      <c r="G12607" s="88"/>
      <c r="H12607" s="88"/>
    </row>
    <row r="12609" spans="1:10" x14ac:dyDescent="0.25">
      <c r="A12609" s="132" t="s">
        <v>2092</v>
      </c>
      <c r="B12609" s="132"/>
      <c r="C12609" s="132"/>
      <c r="D12609" s="132"/>
      <c r="E12609" s="132"/>
      <c r="F12609" s="132"/>
      <c r="G12609" s="132"/>
      <c r="H12609" s="132"/>
      <c r="I12609" s="132"/>
      <c r="J12609" s="132"/>
    </row>
    <row r="12611" spans="1:10" x14ac:dyDescent="0.25">
      <c r="D12611" s="6" t="s">
        <v>2140</v>
      </c>
      <c r="E12611" s="6" t="s">
        <v>2100</v>
      </c>
    </row>
    <row r="12612" spans="1:10" ht="15.75" thickBot="1" x14ac:dyDescent="0.3">
      <c r="F12612" s="6" t="s">
        <v>2103</v>
      </c>
      <c r="J12612" s="14">
        <v>114749709000</v>
      </c>
    </row>
    <row r="12613" spans="1:10" x14ac:dyDescent="0.25">
      <c r="D12613" s="5" t="s">
        <v>9</v>
      </c>
      <c r="E12613" s="5" t="s">
        <v>2139</v>
      </c>
      <c r="J12613" s="7">
        <v>98424902690</v>
      </c>
    </row>
    <row r="12614" spans="1:10" x14ac:dyDescent="0.25">
      <c r="D12614" s="5" t="s">
        <v>16</v>
      </c>
      <c r="E12614" s="5" t="s">
        <v>2145</v>
      </c>
      <c r="J12614" s="7">
        <v>10042709000</v>
      </c>
    </row>
    <row r="12615" spans="1:10" x14ac:dyDescent="0.25">
      <c r="D12615" s="5" t="s">
        <v>1080</v>
      </c>
      <c r="E12615" s="5" t="s">
        <v>7328</v>
      </c>
      <c r="J12615" s="7">
        <v>6282097310</v>
      </c>
    </row>
    <row r="12618" spans="1:10" x14ac:dyDescent="0.25">
      <c r="A12618" s="132" t="s">
        <v>2091</v>
      </c>
      <c r="B12618" s="132"/>
      <c r="C12618" s="132"/>
      <c r="D12618" s="132"/>
      <c r="E12618" s="132"/>
      <c r="F12618" s="132"/>
      <c r="G12618" s="132"/>
      <c r="H12618" s="132"/>
      <c r="I12618" s="132"/>
      <c r="J12618" s="132"/>
    </row>
    <row r="12619" spans="1:10" x14ac:dyDescent="0.25">
      <c r="A12619" s="86" t="s">
        <v>2097</v>
      </c>
      <c r="C12619" s="86" t="s">
        <v>2098</v>
      </c>
      <c r="D12619" s="86" t="s">
        <v>3</v>
      </c>
      <c r="E12619" s="86" t="s">
        <v>2099</v>
      </c>
      <c r="F12619" s="86" t="s">
        <v>1880</v>
      </c>
      <c r="G12619" s="6" t="s">
        <v>2100</v>
      </c>
      <c r="J12619" s="86" t="s">
        <v>8713</v>
      </c>
    </row>
    <row r="12621" spans="1:10" ht="15.75" thickBot="1" x14ac:dyDescent="0.3">
      <c r="G12621" s="13" t="s">
        <v>2103</v>
      </c>
      <c r="J12621" s="14">
        <v>114749709000</v>
      </c>
    </row>
    <row r="12622" spans="1:10" ht="20.100000000000001" customHeight="1" x14ac:dyDescent="0.25">
      <c r="A12622" s="6" t="s">
        <v>1232</v>
      </c>
      <c r="B12622" s="6" t="s">
        <v>1233</v>
      </c>
      <c r="J12622" s="10">
        <v>69280985000</v>
      </c>
    </row>
    <row r="12623" spans="1:10" ht="20.100000000000001" customHeight="1" x14ac:dyDescent="0.25">
      <c r="A12623" s="6" t="s">
        <v>9</v>
      </c>
      <c r="B12623" s="6" t="s">
        <v>1237</v>
      </c>
      <c r="J12623" s="9">
        <v>24948626000</v>
      </c>
    </row>
    <row r="12624" spans="1:10" ht="20.100000000000001" customHeight="1" x14ac:dyDescent="0.25">
      <c r="A12624" s="5" t="s">
        <v>1240</v>
      </c>
      <c r="C12624" s="11" t="s">
        <v>9</v>
      </c>
      <c r="D12624" s="11" t="s">
        <v>10</v>
      </c>
      <c r="E12624" s="11" t="s">
        <v>4821</v>
      </c>
      <c r="F12624" s="11" t="s">
        <v>12</v>
      </c>
      <c r="G12624" s="131" t="s">
        <v>7116</v>
      </c>
      <c r="H12624" s="131"/>
      <c r="J12624" s="7">
        <v>24786984000</v>
      </c>
    </row>
    <row r="12625" spans="1:10" ht="20.100000000000001" customHeight="1" x14ac:dyDescent="0.25">
      <c r="A12625" s="5" t="s">
        <v>1247</v>
      </c>
      <c r="C12625" s="11" t="s">
        <v>9</v>
      </c>
      <c r="D12625" s="11" t="s">
        <v>10</v>
      </c>
      <c r="E12625" s="11" t="s">
        <v>4821</v>
      </c>
      <c r="F12625" s="11" t="s">
        <v>12</v>
      </c>
      <c r="G12625" s="131" t="s">
        <v>449</v>
      </c>
      <c r="H12625" s="131"/>
      <c r="J12625" s="7">
        <v>161642000</v>
      </c>
    </row>
    <row r="12626" spans="1:10" ht="20.100000000000001" customHeight="1" x14ac:dyDescent="0.25">
      <c r="A12626" s="6" t="s">
        <v>1257</v>
      </c>
      <c r="B12626" s="6" t="s">
        <v>1258</v>
      </c>
      <c r="J12626" s="8">
        <v>3816434000</v>
      </c>
    </row>
    <row r="12627" spans="1:10" ht="20.100000000000001" customHeight="1" x14ac:dyDescent="0.25">
      <c r="A12627" s="5" t="s">
        <v>1261</v>
      </c>
      <c r="C12627" s="11" t="s">
        <v>9</v>
      </c>
      <c r="D12627" s="11" t="s">
        <v>10</v>
      </c>
      <c r="E12627" s="11" t="s">
        <v>4821</v>
      </c>
      <c r="F12627" s="11" t="s">
        <v>12</v>
      </c>
      <c r="G12627" s="131" t="s">
        <v>13</v>
      </c>
      <c r="H12627" s="131"/>
      <c r="J12627" s="7">
        <v>10000000</v>
      </c>
    </row>
    <row r="12628" spans="1:10" ht="20.100000000000001" customHeight="1" x14ac:dyDescent="0.25">
      <c r="A12628" s="5" t="s">
        <v>1265</v>
      </c>
      <c r="C12628" s="11" t="s">
        <v>9</v>
      </c>
      <c r="D12628" s="11" t="s">
        <v>10</v>
      </c>
      <c r="E12628" s="11" t="s">
        <v>4821</v>
      </c>
      <c r="F12628" s="11" t="s">
        <v>12</v>
      </c>
      <c r="G12628" s="131" t="s">
        <v>14</v>
      </c>
      <c r="H12628" s="131"/>
      <c r="J12628" s="7">
        <v>25000000</v>
      </c>
    </row>
    <row r="12629" spans="1:10" ht="20.100000000000001" customHeight="1" x14ac:dyDescent="0.25">
      <c r="A12629" s="5" t="s">
        <v>1269</v>
      </c>
      <c r="C12629" s="11" t="s">
        <v>9</v>
      </c>
      <c r="D12629" s="11" t="s">
        <v>10</v>
      </c>
      <c r="E12629" s="11" t="s">
        <v>4821</v>
      </c>
      <c r="F12629" s="11" t="s">
        <v>12</v>
      </c>
      <c r="G12629" s="131" t="s">
        <v>117</v>
      </c>
      <c r="H12629" s="131"/>
      <c r="J12629" s="7">
        <v>3781434000</v>
      </c>
    </row>
    <row r="12630" spans="1:10" ht="20.100000000000001" customHeight="1" x14ac:dyDescent="0.25">
      <c r="A12630" s="6" t="s">
        <v>1279</v>
      </c>
      <c r="B12630" s="6" t="s">
        <v>1280</v>
      </c>
      <c r="J12630" s="8">
        <v>30011202000</v>
      </c>
    </row>
    <row r="12631" spans="1:10" ht="20.100000000000001" customHeight="1" x14ac:dyDescent="0.25">
      <c r="A12631" s="5" t="s">
        <v>1282</v>
      </c>
      <c r="C12631" s="11" t="s">
        <v>9</v>
      </c>
      <c r="D12631" s="11" t="s">
        <v>10</v>
      </c>
      <c r="E12631" s="11" t="s">
        <v>4821</v>
      </c>
      <c r="F12631" s="11" t="s">
        <v>12</v>
      </c>
      <c r="G12631" s="131" t="s">
        <v>1283</v>
      </c>
      <c r="H12631" s="131"/>
      <c r="J12631" s="7">
        <v>9975766000</v>
      </c>
    </row>
    <row r="12632" spans="1:10" ht="20.100000000000001" customHeight="1" x14ac:dyDescent="0.25">
      <c r="A12632" s="5" t="s">
        <v>1286</v>
      </c>
      <c r="C12632" s="11" t="s">
        <v>9</v>
      </c>
      <c r="D12632" s="11" t="s">
        <v>10</v>
      </c>
      <c r="E12632" s="11" t="s">
        <v>4821</v>
      </c>
      <c r="F12632" s="11" t="s">
        <v>12</v>
      </c>
      <c r="G12632" s="131" t="s">
        <v>1287</v>
      </c>
      <c r="H12632" s="131"/>
      <c r="J12632" s="7">
        <v>3798397000</v>
      </c>
    </row>
    <row r="12633" spans="1:10" ht="20.100000000000001" customHeight="1" x14ac:dyDescent="0.25">
      <c r="A12633" s="5" t="s">
        <v>1290</v>
      </c>
      <c r="C12633" s="11" t="s">
        <v>16</v>
      </c>
      <c r="D12633" s="11" t="s">
        <v>10</v>
      </c>
      <c r="E12633" s="11" t="s">
        <v>4821</v>
      </c>
      <c r="F12633" s="11" t="s">
        <v>12</v>
      </c>
      <c r="G12633" s="131" t="s">
        <v>17</v>
      </c>
      <c r="H12633" s="131"/>
      <c r="J12633" s="7">
        <v>4433988000</v>
      </c>
    </row>
    <row r="12634" spans="1:10" ht="20.100000000000001" customHeight="1" x14ac:dyDescent="0.25">
      <c r="A12634" s="5" t="s">
        <v>1293</v>
      </c>
      <c r="C12634" s="11" t="s">
        <v>9</v>
      </c>
      <c r="D12634" s="11" t="s">
        <v>10</v>
      </c>
      <c r="E12634" s="11" t="s">
        <v>4821</v>
      </c>
      <c r="F12634" s="11" t="s">
        <v>12</v>
      </c>
      <c r="G12634" s="131" t="s">
        <v>18</v>
      </c>
      <c r="H12634" s="131"/>
      <c r="J12634" s="7">
        <v>3597134000</v>
      </c>
    </row>
    <row r="12635" spans="1:10" ht="20.100000000000001" customHeight="1" x14ac:dyDescent="0.25">
      <c r="A12635" s="5" t="s">
        <v>1296</v>
      </c>
      <c r="C12635" s="11" t="s">
        <v>9</v>
      </c>
      <c r="D12635" s="11" t="s">
        <v>10</v>
      </c>
      <c r="E12635" s="11" t="s">
        <v>4821</v>
      </c>
      <c r="F12635" s="11" t="s">
        <v>12</v>
      </c>
      <c r="G12635" s="131" t="s">
        <v>19</v>
      </c>
      <c r="H12635" s="131"/>
      <c r="J12635" s="7">
        <v>8205917000</v>
      </c>
    </row>
    <row r="12636" spans="1:10" ht="20.100000000000001" customHeight="1" x14ac:dyDescent="0.25">
      <c r="A12636" s="6" t="s">
        <v>1299</v>
      </c>
      <c r="B12636" s="6" t="s">
        <v>1300</v>
      </c>
      <c r="J12636" s="10">
        <v>5298403000</v>
      </c>
    </row>
    <row r="12637" spans="1:10" ht="20.100000000000001" customHeight="1" x14ac:dyDescent="0.25">
      <c r="A12637" s="6" t="s">
        <v>1303</v>
      </c>
      <c r="B12637" s="6" t="s">
        <v>7118</v>
      </c>
      <c r="J12637" s="9">
        <v>5026689000</v>
      </c>
    </row>
    <row r="12638" spans="1:10" ht="20.100000000000001" customHeight="1" x14ac:dyDescent="0.25">
      <c r="A12638" s="5" t="s">
        <v>1303</v>
      </c>
      <c r="C12638" s="11" t="s">
        <v>9</v>
      </c>
      <c r="D12638" s="11" t="s">
        <v>20</v>
      </c>
      <c r="E12638" s="11" t="s">
        <v>4821</v>
      </c>
      <c r="F12638" s="11" t="s">
        <v>1881</v>
      </c>
      <c r="G12638" s="131" t="s">
        <v>21</v>
      </c>
      <c r="H12638" s="131"/>
      <c r="J12638" s="7">
        <v>5026689000</v>
      </c>
    </row>
    <row r="12639" spans="1:10" ht="60" customHeight="1" x14ac:dyDescent="0.25">
      <c r="G12639" s="131" t="s">
        <v>4797</v>
      </c>
      <c r="H12639" s="131"/>
    </row>
    <row r="12640" spans="1:10" ht="20.100000000000001" customHeight="1" x14ac:dyDescent="0.25">
      <c r="G12640" s="131" t="s">
        <v>2101</v>
      </c>
      <c r="H12640" s="131"/>
    </row>
    <row r="12641" spans="1:10" ht="20.100000000000001" customHeight="1" x14ac:dyDescent="0.25">
      <c r="A12641" s="6" t="s">
        <v>1316</v>
      </c>
      <c r="B12641" s="6" t="s">
        <v>7122</v>
      </c>
      <c r="J12641" s="8">
        <v>271714000</v>
      </c>
    </row>
    <row r="12642" spans="1:10" ht="20.100000000000001" customHeight="1" x14ac:dyDescent="0.25">
      <c r="A12642" s="5" t="s">
        <v>1316</v>
      </c>
      <c r="C12642" s="11" t="s">
        <v>9</v>
      </c>
      <c r="D12642" s="11" t="s">
        <v>20</v>
      </c>
      <c r="E12642" s="11" t="s">
        <v>4821</v>
      </c>
      <c r="F12642" s="11" t="s">
        <v>1881</v>
      </c>
      <c r="G12642" s="131" t="s">
        <v>23</v>
      </c>
      <c r="H12642" s="131"/>
      <c r="J12642" s="7">
        <v>271714000</v>
      </c>
    </row>
    <row r="12643" spans="1:10" ht="30" customHeight="1" x14ac:dyDescent="0.25">
      <c r="G12643" s="131" t="s">
        <v>4798</v>
      </c>
      <c r="H12643" s="131"/>
    </row>
    <row r="12644" spans="1:10" ht="20.100000000000001" customHeight="1" x14ac:dyDescent="0.25">
      <c r="G12644" s="131" t="s">
        <v>2102</v>
      </c>
      <c r="H12644" s="131"/>
    </row>
    <row r="12645" spans="1:10" ht="20.100000000000001" customHeight="1" x14ac:dyDescent="0.25">
      <c r="A12645" s="6" t="s">
        <v>1319</v>
      </c>
      <c r="B12645" s="6" t="s">
        <v>1320</v>
      </c>
      <c r="J12645" s="10">
        <v>5206020000</v>
      </c>
    </row>
    <row r="12646" spans="1:10" ht="20.100000000000001" customHeight="1" x14ac:dyDescent="0.25">
      <c r="A12646" s="6" t="s">
        <v>1322</v>
      </c>
      <c r="B12646" s="6" t="s">
        <v>7123</v>
      </c>
      <c r="J12646" s="9">
        <v>2760603000</v>
      </c>
    </row>
    <row r="12647" spans="1:10" ht="20.100000000000001" customHeight="1" x14ac:dyDescent="0.25">
      <c r="A12647" s="5" t="s">
        <v>1322</v>
      </c>
      <c r="C12647" s="11" t="s">
        <v>9</v>
      </c>
      <c r="D12647" s="11" t="s">
        <v>20</v>
      </c>
      <c r="E12647" s="11" t="s">
        <v>4821</v>
      </c>
      <c r="F12647" s="11" t="s">
        <v>1881</v>
      </c>
      <c r="G12647" s="131" t="s">
        <v>21</v>
      </c>
      <c r="H12647" s="131"/>
      <c r="J12647" s="7">
        <v>2760603000</v>
      </c>
    </row>
    <row r="12648" spans="1:10" ht="60" customHeight="1" x14ac:dyDescent="0.25">
      <c r="G12648" s="131" t="s">
        <v>4799</v>
      </c>
      <c r="H12648" s="131"/>
    </row>
    <row r="12649" spans="1:10" ht="20.100000000000001" customHeight="1" x14ac:dyDescent="0.25">
      <c r="G12649" s="131" t="s">
        <v>2101</v>
      </c>
      <c r="H12649" s="131"/>
    </row>
    <row r="12650" spans="1:10" ht="20.100000000000001" customHeight="1" x14ac:dyDescent="0.25">
      <c r="A12650" s="6" t="s">
        <v>1324</v>
      </c>
      <c r="B12650" s="6" t="s">
        <v>7124</v>
      </c>
      <c r="J12650" s="8">
        <v>815139000</v>
      </c>
    </row>
    <row r="12651" spans="1:10" ht="20.100000000000001" customHeight="1" x14ac:dyDescent="0.25">
      <c r="A12651" s="5" t="s">
        <v>1324</v>
      </c>
      <c r="C12651" s="11" t="s">
        <v>9</v>
      </c>
      <c r="D12651" s="11" t="s">
        <v>20</v>
      </c>
      <c r="E12651" s="11" t="s">
        <v>4821</v>
      </c>
      <c r="F12651" s="11" t="s">
        <v>1881</v>
      </c>
      <c r="G12651" s="131" t="s">
        <v>21</v>
      </c>
      <c r="H12651" s="131"/>
      <c r="J12651" s="7">
        <v>815139000</v>
      </c>
    </row>
    <row r="12652" spans="1:10" ht="45" customHeight="1" x14ac:dyDescent="0.25">
      <c r="G12652" s="131" t="s">
        <v>4800</v>
      </c>
      <c r="H12652" s="131"/>
    </row>
    <row r="12653" spans="1:10" ht="20.100000000000001" customHeight="1" x14ac:dyDescent="0.25">
      <c r="G12653" s="131" t="s">
        <v>2101</v>
      </c>
      <c r="H12653" s="131"/>
    </row>
    <row r="12654" spans="1:10" ht="20.100000000000001" customHeight="1" x14ac:dyDescent="0.25">
      <c r="A12654" s="6" t="s">
        <v>1326</v>
      </c>
      <c r="B12654" s="6" t="s">
        <v>7125</v>
      </c>
      <c r="J12654" s="8">
        <v>1630278000</v>
      </c>
    </row>
    <row r="12655" spans="1:10" ht="20.100000000000001" customHeight="1" x14ac:dyDescent="0.25">
      <c r="A12655" s="5" t="s">
        <v>1326</v>
      </c>
      <c r="C12655" s="11" t="s">
        <v>9</v>
      </c>
      <c r="D12655" s="11" t="s">
        <v>20</v>
      </c>
      <c r="E12655" s="11" t="s">
        <v>4821</v>
      </c>
      <c r="F12655" s="11" t="s">
        <v>1881</v>
      </c>
      <c r="G12655" s="131" t="s">
        <v>21</v>
      </c>
      <c r="H12655" s="131"/>
      <c r="J12655" s="7">
        <v>1630278000</v>
      </c>
    </row>
    <row r="12656" spans="1:10" ht="45" customHeight="1" x14ac:dyDescent="0.25">
      <c r="G12656" s="131" t="s">
        <v>4801</v>
      </c>
      <c r="H12656" s="131"/>
    </row>
    <row r="12657" spans="1:10" ht="20.100000000000001" customHeight="1" x14ac:dyDescent="0.25">
      <c r="G12657" s="131" t="s">
        <v>2101</v>
      </c>
      <c r="H12657" s="131"/>
    </row>
    <row r="12658" spans="1:10" ht="20.100000000000001" customHeight="1" x14ac:dyDescent="0.25">
      <c r="A12658" s="6" t="s">
        <v>1334</v>
      </c>
      <c r="B12658" s="6" t="s">
        <v>1335</v>
      </c>
      <c r="J12658" s="8">
        <v>300000</v>
      </c>
    </row>
    <row r="12659" spans="1:10" ht="20.100000000000001" customHeight="1" x14ac:dyDescent="0.25">
      <c r="A12659" s="5" t="s">
        <v>1337</v>
      </c>
      <c r="C12659" s="11" t="s">
        <v>9</v>
      </c>
      <c r="D12659" s="11" t="s">
        <v>10</v>
      </c>
      <c r="E12659" s="11" t="s">
        <v>4821</v>
      </c>
      <c r="F12659" s="11" t="s">
        <v>12</v>
      </c>
      <c r="G12659" s="131" t="s">
        <v>1338</v>
      </c>
      <c r="H12659" s="131"/>
      <c r="J12659" s="7">
        <v>300000</v>
      </c>
    </row>
    <row r="12660" spans="1:10" ht="20.100000000000001" customHeight="1" x14ac:dyDescent="0.25">
      <c r="A12660" s="6" t="s">
        <v>1344</v>
      </c>
      <c r="B12660" s="6" t="s">
        <v>1345</v>
      </c>
      <c r="J12660" s="10">
        <v>15290060000</v>
      </c>
    </row>
    <row r="12661" spans="1:10" ht="20.100000000000001" customHeight="1" x14ac:dyDescent="0.25">
      <c r="A12661" s="6" t="s">
        <v>1231</v>
      </c>
      <c r="B12661" s="6" t="s">
        <v>3252</v>
      </c>
      <c r="J12661" s="9">
        <v>7388276000</v>
      </c>
    </row>
    <row r="12662" spans="1:10" ht="20.100000000000001" customHeight="1" x14ac:dyDescent="0.25">
      <c r="A12662" s="5" t="s">
        <v>1349</v>
      </c>
      <c r="C12662" s="11" t="s">
        <v>9</v>
      </c>
      <c r="D12662" s="11" t="s">
        <v>11</v>
      </c>
      <c r="E12662" s="11" t="s">
        <v>4821</v>
      </c>
      <c r="F12662" s="11" t="s">
        <v>12</v>
      </c>
      <c r="G12662" s="131" t="s">
        <v>30</v>
      </c>
      <c r="H12662" s="131"/>
      <c r="J12662" s="7">
        <v>447714000</v>
      </c>
    </row>
    <row r="12663" spans="1:10" ht="20.100000000000001" customHeight="1" x14ac:dyDescent="0.25">
      <c r="A12663" s="5" t="s">
        <v>1351</v>
      </c>
      <c r="C12663" s="11" t="s">
        <v>9</v>
      </c>
      <c r="D12663" s="11" t="s">
        <v>11</v>
      </c>
      <c r="E12663" s="11" t="s">
        <v>4821</v>
      </c>
      <c r="F12663" s="11" t="s">
        <v>12</v>
      </c>
      <c r="G12663" s="131" t="s">
        <v>31</v>
      </c>
      <c r="H12663" s="131"/>
      <c r="J12663" s="7">
        <v>1150000</v>
      </c>
    </row>
    <row r="12664" spans="1:10" ht="20.100000000000001" customHeight="1" x14ac:dyDescent="0.25">
      <c r="A12664" s="5" t="s">
        <v>1353</v>
      </c>
      <c r="C12664" s="11" t="s">
        <v>9</v>
      </c>
      <c r="D12664" s="11" t="s">
        <v>11</v>
      </c>
      <c r="E12664" s="11" t="s">
        <v>4821</v>
      </c>
      <c r="F12664" s="11" t="s">
        <v>12</v>
      </c>
      <c r="G12664" s="131" t="s">
        <v>1354</v>
      </c>
      <c r="H12664" s="131"/>
      <c r="J12664" s="7">
        <v>897159000</v>
      </c>
    </row>
    <row r="12665" spans="1:10" ht="20.100000000000001" customHeight="1" x14ac:dyDescent="0.25">
      <c r="A12665" s="5" t="s">
        <v>1356</v>
      </c>
      <c r="C12665" s="11" t="s">
        <v>9</v>
      </c>
      <c r="D12665" s="11" t="s">
        <v>11</v>
      </c>
      <c r="E12665" s="11" t="s">
        <v>4821</v>
      </c>
      <c r="F12665" s="11" t="s">
        <v>12</v>
      </c>
      <c r="G12665" s="131" t="s">
        <v>7126</v>
      </c>
      <c r="H12665" s="131"/>
      <c r="J12665" s="7">
        <v>42253000</v>
      </c>
    </row>
    <row r="12666" spans="1:10" ht="20.100000000000001" customHeight="1" x14ac:dyDescent="0.25">
      <c r="A12666" s="5" t="s">
        <v>1358</v>
      </c>
      <c r="C12666" s="11" t="s">
        <v>9</v>
      </c>
      <c r="D12666" s="11" t="s">
        <v>11</v>
      </c>
      <c r="E12666" s="11" t="s">
        <v>4821</v>
      </c>
      <c r="F12666" s="11" t="s">
        <v>12</v>
      </c>
      <c r="G12666" s="131" t="s">
        <v>32</v>
      </c>
      <c r="H12666" s="131"/>
      <c r="J12666" s="7">
        <v>6000000000</v>
      </c>
    </row>
    <row r="12667" spans="1:10" ht="75" customHeight="1" x14ac:dyDescent="0.25">
      <c r="G12667" s="131" t="s">
        <v>5150</v>
      </c>
      <c r="H12667" s="131"/>
    </row>
    <row r="12668" spans="1:10" ht="20.100000000000001" customHeight="1" x14ac:dyDescent="0.25">
      <c r="A12668" s="6" t="s">
        <v>1239</v>
      </c>
      <c r="B12668" s="6" t="s">
        <v>1360</v>
      </c>
      <c r="J12668" s="8">
        <v>4954374000</v>
      </c>
    </row>
    <row r="12669" spans="1:10" ht="20.100000000000001" customHeight="1" x14ac:dyDescent="0.25">
      <c r="A12669" s="5" t="s">
        <v>1361</v>
      </c>
      <c r="C12669" s="11" t="s">
        <v>9</v>
      </c>
      <c r="D12669" s="11" t="s">
        <v>11</v>
      </c>
      <c r="E12669" s="11" t="s">
        <v>4821</v>
      </c>
      <c r="F12669" s="11" t="s">
        <v>12</v>
      </c>
      <c r="G12669" s="131" t="s">
        <v>7127</v>
      </c>
      <c r="H12669" s="131"/>
      <c r="J12669" s="7">
        <v>2372291000</v>
      </c>
    </row>
    <row r="12670" spans="1:10" ht="20.100000000000001" customHeight="1" x14ac:dyDescent="0.25">
      <c r="A12670" s="5" t="s">
        <v>1364</v>
      </c>
      <c r="C12670" s="11" t="s">
        <v>9</v>
      </c>
      <c r="D12670" s="11" t="s">
        <v>11</v>
      </c>
      <c r="E12670" s="11" t="s">
        <v>4821</v>
      </c>
      <c r="F12670" s="11" t="s">
        <v>12</v>
      </c>
      <c r="G12670" s="131" t="s">
        <v>1365</v>
      </c>
      <c r="H12670" s="131"/>
      <c r="J12670" s="7">
        <v>1100946000</v>
      </c>
    </row>
    <row r="12671" spans="1:10" ht="20.100000000000001" customHeight="1" x14ac:dyDescent="0.25">
      <c r="A12671" s="5" t="s">
        <v>1367</v>
      </c>
      <c r="C12671" s="11" t="s">
        <v>9</v>
      </c>
      <c r="D12671" s="11" t="s">
        <v>11</v>
      </c>
      <c r="E12671" s="11" t="s">
        <v>4821</v>
      </c>
      <c r="F12671" s="11" t="s">
        <v>12</v>
      </c>
      <c r="G12671" s="131" t="s">
        <v>33</v>
      </c>
      <c r="H12671" s="131"/>
      <c r="J12671" s="7">
        <v>6000000</v>
      </c>
    </row>
    <row r="12672" spans="1:10" ht="20.100000000000001" customHeight="1" x14ac:dyDescent="0.25">
      <c r="A12672" s="5" t="s">
        <v>1369</v>
      </c>
      <c r="C12672" s="11" t="s">
        <v>9</v>
      </c>
      <c r="D12672" s="11" t="s">
        <v>11</v>
      </c>
      <c r="E12672" s="11" t="s">
        <v>4821</v>
      </c>
      <c r="F12672" s="11" t="s">
        <v>12</v>
      </c>
      <c r="G12672" s="131" t="s">
        <v>34</v>
      </c>
      <c r="H12672" s="131"/>
      <c r="J12672" s="7">
        <v>1381495000</v>
      </c>
    </row>
    <row r="12673" spans="1:10" ht="20.100000000000001" customHeight="1" x14ac:dyDescent="0.25">
      <c r="A12673" s="5" t="s">
        <v>1371</v>
      </c>
      <c r="C12673" s="11" t="s">
        <v>9</v>
      </c>
      <c r="D12673" s="11" t="s">
        <v>11</v>
      </c>
      <c r="E12673" s="11" t="s">
        <v>4821</v>
      </c>
      <c r="F12673" s="11" t="s">
        <v>12</v>
      </c>
      <c r="G12673" s="131" t="s">
        <v>7128</v>
      </c>
      <c r="H12673" s="131"/>
      <c r="J12673" s="7">
        <v>93642000</v>
      </c>
    </row>
    <row r="12674" spans="1:10" ht="75" customHeight="1" x14ac:dyDescent="0.25">
      <c r="G12674" s="131" t="s">
        <v>5151</v>
      </c>
      <c r="H12674" s="131"/>
    </row>
    <row r="12675" spans="1:10" ht="20.100000000000001" customHeight="1" x14ac:dyDescent="0.25">
      <c r="A12675" s="6" t="s">
        <v>1249</v>
      </c>
      <c r="B12675" s="6" t="s">
        <v>1373</v>
      </c>
      <c r="J12675" s="8">
        <v>5449000</v>
      </c>
    </row>
    <row r="12676" spans="1:10" ht="20.100000000000001" customHeight="1" x14ac:dyDescent="0.25">
      <c r="A12676" s="5" t="s">
        <v>1376</v>
      </c>
      <c r="C12676" s="11" t="s">
        <v>9</v>
      </c>
      <c r="D12676" s="11" t="s">
        <v>11</v>
      </c>
      <c r="E12676" s="11" t="s">
        <v>4821</v>
      </c>
      <c r="F12676" s="11" t="s">
        <v>12</v>
      </c>
      <c r="G12676" s="131" t="s">
        <v>3480</v>
      </c>
      <c r="H12676" s="131"/>
      <c r="J12676" s="7">
        <v>1149000</v>
      </c>
    </row>
    <row r="12677" spans="1:10" ht="20.100000000000001" customHeight="1" x14ac:dyDescent="0.25">
      <c r="A12677" s="5" t="s">
        <v>1380</v>
      </c>
      <c r="C12677" s="11" t="s">
        <v>9</v>
      </c>
      <c r="D12677" s="11" t="s">
        <v>11</v>
      </c>
      <c r="E12677" s="11" t="s">
        <v>4821</v>
      </c>
      <c r="F12677" s="11" t="s">
        <v>12</v>
      </c>
      <c r="G12677" s="131" t="s">
        <v>1381</v>
      </c>
      <c r="H12677" s="131"/>
      <c r="J12677" s="7">
        <v>4300000</v>
      </c>
    </row>
    <row r="12678" spans="1:10" ht="20.100000000000001" customHeight="1" x14ac:dyDescent="0.25">
      <c r="A12678" s="6" t="s">
        <v>1393</v>
      </c>
      <c r="B12678" s="6" t="s">
        <v>1394</v>
      </c>
      <c r="J12678" s="8">
        <v>232183000</v>
      </c>
    </row>
    <row r="12679" spans="1:10" ht="20.100000000000001" customHeight="1" x14ac:dyDescent="0.25">
      <c r="A12679" s="5" t="s">
        <v>1396</v>
      </c>
      <c r="C12679" s="11" t="s">
        <v>9</v>
      </c>
      <c r="D12679" s="11" t="s">
        <v>11</v>
      </c>
      <c r="E12679" s="11" t="s">
        <v>4821</v>
      </c>
      <c r="F12679" s="11" t="s">
        <v>12</v>
      </c>
      <c r="G12679" s="131" t="s">
        <v>1397</v>
      </c>
      <c r="H12679" s="131"/>
      <c r="J12679" s="7">
        <v>24045000</v>
      </c>
    </row>
    <row r="12680" spans="1:10" ht="60" customHeight="1" x14ac:dyDescent="0.25">
      <c r="G12680" s="131" t="s">
        <v>4694</v>
      </c>
      <c r="H12680" s="131"/>
    </row>
    <row r="12681" spans="1:10" ht="20.100000000000001" customHeight="1" x14ac:dyDescent="0.25">
      <c r="A12681" s="5" t="s">
        <v>1402</v>
      </c>
      <c r="C12681" s="11" t="s">
        <v>9</v>
      </c>
      <c r="D12681" s="11" t="s">
        <v>11</v>
      </c>
      <c r="E12681" s="11" t="s">
        <v>4821</v>
      </c>
      <c r="F12681" s="11" t="s">
        <v>12</v>
      </c>
      <c r="G12681" s="131" t="s">
        <v>1403</v>
      </c>
      <c r="H12681" s="131"/>
      <c r="J12681" s="7">
        <v>36500000</v>
      </c>
    </row>
    <row r="12682" spans="1:10" ht="75" customHeight="1" x14ac:dyDescent="0.25">
      <c r="G12682" s="131" t="s">
        <v>7329</v>
      </c>
      <c r="H12682" s="131"/>
    </row>
    <row r="12683" spans="1:10" ht="20.100000000000001" customHeight="1" x14ac:dyDescent="0.25">
      <c r="A12683" s="5" t="s">
        <v>1411</v>
      </c>
      <c r="C12683" s="11" t="s">
        <v>9</v>
      </c>
      <c r="D12683" s="11" t="s">
        <v>11</v>
      </c>
      <c r="E12683" s="11" t="s">
        <v>4821</v>
      </c>
      <c r="F12683" s="11" t="s">
        <v>12</v>
      </c>
      <c r="G12683" s="131" t="s">
        <v>3478</v>
      </c>
      <c r="H12683" s="131"/>
      <c r="J12683" s="7">
        <v>142000000</v>
      </c>
    </row>
    <row r="12684" spans="1:10" ht="45" customHeight="1" x14ac:dyDescent="0.25">
      <c r="G12684" s="131" t="s">
        <v>6235</v>
      </c>
      <c r="H12684" s="131"/>
    </row>
    <row r="12685" spans="1:10" ht="20.100000000000001" customHeight="1" x14ac:dyDescent="0.25">
      <c r="A12685" s="5" t="s">
        <v>1413</v>
      </c>
      <c r="C12685" s="11" t="s">
        <v>9</v>
      </c>
      <c r="D12685" s="11" t="s">
        <v>11</v>
      </c>
      <c r="E12685" s="11" t="s">
        <v>4821</v>
      </c>
      <c r="F12685" s="11" t="s">
        <v>12</v>
      </c>
      <c r="G12685" s="131" t="s">
        <v>1414</v>
      </c>
      <c r="H12685" s="131"/>
      <c r="J12685" s="7">
        <v>29638000</v>
      </c>
    </row>
    <row r="12686" spans="1:10" ht="45" customHeight="1" x14ac:dyDescent="0.25">
      <c r="G12686" s="131" t="s">
        <v>6236</v>
      </c>
      <c r="H12686" s="131"/>
    </row>
    <row r="12687" spans="1:10" ht="20.100000000000001" customHeight="1" x14ac:dyDescent="0.25">
      <c r="A12687" s="6" t="s">
        <v>1416</v>
      </c>
      <c r="B12687" s="6" t="s">
        <v>1417</v>
      </c>
      <c r="J12687" s="8">
        <v>158364000</v>
      </c>
    </row>
    <row r="12688" spans="1:10" ht="20.100000000000001" customHeight="1" x14ac:dyDescent="0.25">
      <c r="A12688" s="5" t="s">
        <v>1419</v>
      </c>
      <c r="C12688" s="11" t="s">
        <v>9</v>
      </c>
      <c r="D12688" s="11" t="s">
        <v>11</v>
      </c>
      <c r="E12688" s="11" t="s">
        <v>4821</v>
      </c>
      <c r="F12688" s="11" t="s">
        <v>12</v>
      </c>
      <c r="G12688" s="131" t="s">
        <v>1420</v>
      </c>
      <c r="H12688" s="131"/>
      <c r="J12688" s="7">
        <v>8364000</v>
      </c>
    </row>
    <row r="12689" spans="1:10" ht="20.100000000000001" customHeight="1" x14ac:dyDescent="0.25">
      <c r="A12689" s="5" t="s">
        <v>1422</v>
      </c>
      <c r="C12689" s="11" t="s">
        <v>9</v>
      </c>
      <c r="D12689" s="11" t="s">
        <v>11</v>
      </c>
      <c r="E12689" s="11" t="s">
        <v>4821</v>
      </c>
      <c r="F12689" s="11" t="s">
        <v>12</v>
      </c>
      <c r="G12689" s="131" t="s">
        <v>1423</v>
      </c>
      <c r="H12689" s="131"/>
      <c r="J12689" s="7">
        <v>150000000</v>
      </c>
    </row>
    <row r="12690" spans="1:10" ht="20.100000000000001" customHeight="1" x14ac:dyDescent="0.25">
      <c r="A12690" s="6" t="s">
        <v>1429</v>
      </c>
      <c r="B12690" s="6" t="s">
        <v>1430</v>
      </c>
      <c r="J12690" s="8">
        <v>1404477000</v>
      </c>
    </row>
    <row r="12691" spans="1:10" ht="20.100000000000001" customHeight="1" x14ac:dyDescent="0.25">
      <c r="A12691" s="5" t="s">
        <v>1432</v>
      </c>
      <c r="C12691" s="11" t="s">
        <v>9</v>
      </c>
      <c r="D12691" s="11" t="s">
        <v>11</v>
      </c>
      <c r="E12691" s="11" t="s">
        <v>4821</v>
      </c>
      <c r="F12691" s="11" t="s">
        <v>12</v>
      </c>
      <c r="G12691" s="131" t="s">
        <v>7130</v>
      </c>
      <c r="H12691" s="131"/>
      <c r="J12691" s="7">
        <v>1404477000</v>
      </c>
    </row>
    <row r="12692" spans="1:10" ht="20.100000000000001" customHeight="1" x14ac:dyDescent="0.25">
      <c r="A12692" s="6" t="s">
        <v>1439</v>
      </c>
      <c r="B12692" s="6" t="s">
        <v>1440</v>
      </c>
      <c r="J12692" s="8">
        <v>1000000</v>
      </c>
    </row>
    <row r="12693" spans="1:10" ht="20.100000000000001" customHeight="1" x14ac:dyDescent="0.25">
      <c r="A12693" s="5" t="s">
        <v>1441</v>
      </c>
      <c r="C12693" s="11" t="s">
        <v>9</v>
      </c>
      <c r="D12693" s="11" t="s">
        <v>11</v>
      </c>
      <c r="E12693" s="11" t="s">
        <v>4821</v>
      </c>
      <c r="F12693" s="11" t="s">
        <v>12</v>
      </c>
      <c r="G12693" s="131" t="s">
        <v>1442</v>
      </c>
      <c r="H12693" s="131"/>
      <c r="J12693" s="7">
        <v>1000000</v>
      </c>
    </row>
    <row r="12694" spans="1:10" ht="75" customHeight="1" x14ac:dyDescent="0.25">
      <c r="G12694" s="131" t="s">
        <v>6237</v>
      </c>
      <c r="H12694" s="131"/>
    </row>
    <row r="12695" spans="1:10" ht="20.100000000000001" customHeight="1" x14ac:dyDescent="0.25">
      <c r="A12695" s="6" t="s">
        <v>1449</v>
      </c>
      <c r="B12695" s="6" t="s">
        <v>1450</v>
      </c>
      <c r="J12695" s="8">
        <v>1092012000</v>
      </c>
    </row>
    <row r="12696" spans="1:10" ht="20.100000000000001" customHeight="1" x14ac:dyDescent="0.25">
      <c r="A12696" s="5" t="s">
        <v>1453</v>
      </c>
      <c r="C12696" s="11" t="s">
        <v>9</v>
      </c>
      <c r="D12696" s="11" t="s">
        <v>11</v>
      </c>
      <c r="E12696" s="11" t="s">
        <v>4821</v>
      </c>
      <c r="F12696" s="11" t="s">
        <v>12</v>
      </c>
      <c r="G12696" s="131" t="s">
        <v>39</v>
      </c>
      <c r="H12696" s="131"/>
      <c r="J12696" s="7">
        <v>40000000</v>
      </c>
    </row>
    <row r="12697" spans="1:10" ht="30" customHeight="1" x14ac:dyDescent="0.25">
      <c r="A12697" s="5" t="s">
        <v>1460</v>
      </c>
      <c r="C12697" s="11" t="s">
        <v>9</v>
      </c>
      <c r="D12697" s="11" t="s">
        <v>11</v>
      </c>
      <c r="E12697" s="11" t="s">
        <v>4821</v>
      </c>
      <c r="F12697" s="11" t="s">
        <v>12</v>
      </c>
      <c r="G12697" s="131" t="s">
        <v>1461</v>
      </c>
      <c r="H12697" s="131"/>
      <c r="J12697" s="7">
        <v>550000000</v>
      </c>
    </row>
    <row r="12698" spans="1:10" ht="20.100000000000001" customHeight="1" x14ac:dyDescent="0.25">
      <c r="A12698" s="5" t="s">
        <v>1463</v>
      </c>
      <c r="C12698" s="11" t="s">
        <v>9</v>
      </c>
      <c r="D12698" s="11" t="s">
        <v>11</v>
      </c>
      <c r="E12698" s="11" t="s">
        <v>4821</v>
      </c>
      <c r="F12698" s="11" t="s">
        <v>12</v>
      </c>
      <c r="G12698" s="131" t="s">
        <v>1464</v>
      </c>
      <c r="H12698" s="131"/>
      <c r="J12698" s="7">
        <v>165180000</v>
      </c>
    </row>
    <row r="12699" spans="1:10" ht="20.100000000000001" customHeight="1" x14ac:dyDescent="0.25">
      <c r="A12699" s="5" t="s">
        <v>1466</v>
      </c>
      <c r="C12699" s="11" t="s">
        <v>9</v>
      </c>
      <c r="D12699" s="11" t="s">
        <v>11</v>
      </c>
      <c r="E12699" s="11" t="s">
        <v>4821</v>
      </c>
      <c r="F12699" s="11" t="s">
        <v>12</v>
      </c>
      <c r="G12699" s="131" t="s">
        <v>1467</v>
      </c>
      <c r="H12699" s="131"/>
      <c r="J12699" s="7">
        <v>6623000</v>
      </c>
    </row>
    <row r="12700" spans="1:10" ht="30" customHeight="1" x14ac:dyDescent="0.25">
      <c r="A12700" s="5" t="s">
        <v>1469</v>
      </c>
      <c r="C12700" s="11" t="s">
        <v>9</v>
      </c>
      <c r="D12700" s="11" t="s">
        <v>11</v>
      </c>
      <c r="E12700" s="11" t="s">
        <v>4821</v>
      </c>
      <c r="F12700" s="11" t="s">
        <v>12</v>
      </c>
      <c r="G12700" s="131" t="s">
        <v>7132</v>
      </c>
      <c r="H12700" s="131"/>
      <c r="J12700" s="7">
        <v>24424000</v>
      </c>
    </row>
    <row r="12701" spans="1:10" ht="30" customHeight="1" x14ac:dyDescent="0.25">
      <c r="A12701" s="5" t="s">
        <v>1471</v>
      </c>
      <c r="C12701" s="11" t="s">
        <v>9</v>
      </c>
      <c r="D12701" s="11" t="s">
        <v>11</v>
      </c>
      <c r="E12701" s="11" t="s">
        <v>4821</v>
      </c>
      <c r="F12701" s="11" t="s">
        <v>12</v>
      </c>
      <c r="G12701" s="131" t="s">
        <v>7133</v>
      </c>
      <c r="H12701" s="131"/>
      <c r="J12701" s="7">
        <v>80000000</v>
      </c>
    </row>
    <row r="12702" spans="1:10" ht="20.100000000000001" customHeight="1" x14ac:dyDescent="0.25">
      <c r="A12702" s="5" t="s">
        <v>1473</v>
      </c>
      <c r="C12702" s="11" t="s">
        <v>9</v>
      </c>
      <c r="D12702" s="11" t="s">
        <v>11</v>
      </c>
      <c r="E12702" s="11" t="s">
        <v>4821</v>
      </c>
      <c r="F12702" s="11" t="s">
        <v>12</v>
      </c>
      <c r="G12702" s="131" t="s">
        <v>1474</v>
      </c>
      <c r="H12702" s="131"/>
      <c r="J12702" s="7">
        <v>225785000</v>
      </c>
    </row>
    <row r="12703" spans="1:10" ht="20.100000000000001" customHeight="1" x14ac:dyDescent="0.25">
      <c r="A12703" s="6" t="s">
        <v>1476</v>
      </c>
      <c r="B12703" s="6" t="s">
        <v>1477</v>
      </c>
      <c r="J12703" s="8">
        <v>16000000</v>
      </c>
    </row>
    <row r="12704" spans="1:10" ht="20.100000000000001" customHeight="1" x14ac:dyDescent="0.25">
      <c r="A12704" s="5" t="s">
        <v>1488</v>
      </c>
      <c r="C12704" s="11" t="s">
        <v>9</v>
      </c>
      <c r="D12704" s="11" t="s">
        <v>41</v>
      </c>
      <c r="E12704" s="11" t="s">
        <v>4821</v>
      </c>
      <c r="F12704" s="11" t="s">
        <v>12</v>
      </c>
      <c r="G12704" s="131" t="s">
        <v>42</v>
      </c>
      <c r="H12704" s="131"/>
      <c r="J12704" s="7">
        <v>16000000</v>
      </c>
    </row>
    <row r="12705" spans="1:10" ht="15" customHeight="1" x14ac:dyDescent="0.25">
      <c r="G12705" s="131" t="s">
        <v>4695</v>
      </c>
      <c r="H12705" s="131"/>
    </row>
    <row r="12706" spans="1:10" ht="20.100000000000001" customHeight="1" x14ac:dyDescent="0.25">
      <c r="A12706" s="6" t="s">
        <v>1490</v>
      </c>
      <c r="B12706" s="6" t="s">
        <v>1491</v>
      </c>
      <c r="J12706" s="8">
        <v>37925000</v>
      </c>
    </row>
    <row r="12707" spans="1:10" ht="20.100000000000001" customHeight="1" x14ac:dyDescent="0.25">
      <c r="A12707" s="5" t="s">
        <v>1493</v>
      </c>
      <c r="C12707" s="11" t="s">
        <v>9</v>
      </c>
      <c r="D12707" s="11" t="s">
        <v>11</v>
      </c>
      <c r="E12707" s="11" t="s">
        <v>4821</v>
      </c>
      <c r="F12707" s="11" t="s">
        <v>12</v>
      </c>
      <c r="G12707" s="131" t="s">
        <v>1494</v>
      </c>
      <c r="H12707" s="131"/>
      <c r="J12707" s="7">
        <v>4000000</v>
      </c>
    </row>
    <row r="12708" spans="1:10" ht="60" customHeight="1" x14ac:dyDescent="0.25">
      <c r="G12708" s="131" t="s">
        <v>7330</v>
      </c>
      <c r="H12708" s="131"/>
    </row>
    <row r="12709" spans="1:10" ht="20.100000000000001" customHeight="1" x14ac:dyDescent="0.25">
      <c r="A12709" s="5" t="s">
        <v>1496</v>
      </c>
      <c r="C12709" s="11" t="s">
        <v>9</v>
      </c>
      <c r="D12709" s="11" t="s">
        <v>11</v>
      </c>
      <c r="E12709" s="11" t="s">
        <v>4821</v>
      </c>
      <c r="F12709" s="11" t="s">
        <v>12</v>
      </c>
      <c r="G12709" s="131" t="s">
        <v>43</v>
      </c>
      <c r="H12709" s="131"/>
      <c r="J12709" s="7">
        <v>3925000</v>
      </c>
    </row>
    <row r="12710" spans="1:10" ht="75" customHeight="1" x14ac:dyDescent="0.25">
      <c r="G12710" s="131" t="s">
        <v>7331</v>
      </c>
      <c r="H12710" s="131"/>
    </row>
    <row r="12711" spans="1:10" ht="20.100000000000001" customHeight="1" x14ac:dyDescent="0.25">
      <c r="A12711" s="5" t="s">
        <v>1503</v>
      </c>
      <c r="C12711" s="11" t="s">
        <v>9</v>
      </c>
      <c r="D12711" s="11" t="s">
        <v>11</v>
      </c>
      <c r="E12711" s="11" t="s">
        <v>4821</v>
      </c>
      <c r="F12711" s="11" t="s">
        <v>12</v>
      </c>
      <c r="G12711" s="131" t="s">
        <v>44</v>
      </c>
      <c r="H12711" s="131"/>
      <c r="J12711" s="7">
        <v>30000000</v>
      </c>
    </row>
    <row r="12712" spans="1:10" ht="20.100000000000001" customHeight="1" x14ac:dyDescent="0.25">
      <c r="A12712" s="6" t="s">
        <v>1508</v>
      </c>
      <c r="B12712" s="6" t="s">
        <v>1509</v>
      </c>
      <c r="J12712" s="10">
        <v>16405848690</v>
      </c>
    </row>
    <row r="12713" spans="1:10" ht="20.100000000000001" customHeight="1" x14ac:dyDescent="0.25">
      <c r="A12713" s="6" t="s">
        <v>1256</v>
      </c>
      <c r="B12713" s="6" t="s">
        <v>1511</v>
      </c>
      <c r="J12713" s="9">
        <v>917065000</v>
      </c>
    </row>
    <row r="12714" spans="1:10" ht="20.100000000000001" customHeight="1" x14ac:dyDescent="0.25">
      <c r="A12714" s="5" t="s">
        <v>1513</v>
      </c>
      <c r="C12714" s="11" t="s">
        <v>9</v>
      </c>
      <c r="D12714" s="11" t="s">
        <v>11</v>
      </c>
      <c r="E12714" s="11" t="s">
        <v>4821</v>
      </c>
      <c r="F12714" s="11" t="s">
        <v>12</v>
      </c>
      <c r="G12714" s="131" t="s">
        <v>45</v>
      </c>
      <c r="H12714" s="131"/>
      <c r="J12714" s="7">
        <v>633445000</v>
      </c>
    </row>
    <row r="12715" spans="1:10" ht="20.100000000000001" customHeight="1" x14ac:dyDescent="0.25">
      <c r="A12715" s="5" t="s">
        <v>1514</v>
      </c>
      <c r="C12715" s="11" t="s">
        <v>9</v>
      </c>
      <c r="D12715" s="11" t="s">
        <v>11</v>
      </c>
      <c r="E12715" s="11" t="s">
        <v>4821</v>
      </c>
      <c r="F12715" s="11" t="s">
        <v>12</v>
      </c>
      <c r="G12715" s="131" t="s">
        <v>1515</v>
      </c>
      <c r="H12715" s="131"/>
      <c r="J12715" s="7">
        <v>216657000</v>
      </c>
    </row>
    <row r="12716" spans="1:10" ht="20.100000000000001" customHeight="1" x14ac:dyDescent="0.25">
      <c r="A12716" s="5" t="s">
        <v>1517</v>
      </c>
      <c r="C12716" s="11" t="s">
        <v>9</v>
      </c>
      <c r="D12716" s="11" t="s">
        <v>11</v>
      </c>
      <c r="E12716" s="11" t="s">
        <v>4821</v>
      </c>
      <c r="F12716" s="11" t="s">
        <v>12</v>
      </c>
      <c r="G12716" s="131" t="s">
        <v>451</v>
      </c>
      <c r="H12716" s="131"/>
      <c r="J12716" s="7">
        <v>5824000</v>
      </c>
    </row>
    <row r="12717" spans="1:10" ht="20.100000000000001" customHeight="1" x14ac:dyDescent="0.25">
      <c r="A12717" s="5" t="s">
        <v>1518</v>
      </c>
      <c r="C12717" s="11" t="s">
        <v>9</v>
      </c>
      <c r="D12717" s="11" t="s">
        <v>11</v>
      </c>
      <c r="E12717" s="11" t="s">
        <v>4821</v>
      </c>
      <c r="F12717" s="11" t="s">
        <v>12</v>
      </c>
      <c r="G12717" s="131" t="s">
        <v>7135</v>
      </c>
      <c r="H12717" s="131"/>
      <c r="J12717" s="7">
        <v>53735000</v>
      </c>
    </row>
    <row r="12718" spans="1:10" ht="20.100000000000001" customHeight="1" x14ac:dyDescent="0.25">
      <c r="A12718" s="5" t="s">
        <v>1520</v>
      </c>
      <c r="C12718" s="11" t="s">
        <v>9</v>
      </c>
      <c r="D12718" s="11" t="s">
        <v>11</v>
      </c>
      <c r="E12718" s="11" t="s">
        <v>4821</v>
      </c>
      <c r="F12718" s="11" t="s">
        <v>12</v>
      </c>
      <c r="G12718" s="131" t="s">
        <v>1521</v>
      </c>
      <c r="H12718" s="131"/>
      <c r="J12718" s="7">
        <v>7404000</v>
      </c>
    </row>
    <row r="12719" spans="1:10" ht="20.100000000000001" customHeight="1" x14ac:dyDescent="0.25">
      <c r="A12719" s="6" t="s">
        <v>1278</v>
      </c>
      <c r="B12719" s="6" t="s">
        <v>1524</v>
      </c>
      <c r="J12719" s="8">
        <v>11011103690</v>
      </c>
    </row>
    <row r="12720" spans="1:10" ht="20.100000000000001" customHeight="1" x14ac:dyDescent="0.25">
      <c r="A12720" s="5" t="s">
        <v>1531</v>
      </c>
      <c r="C12720" s="11" t="s">
        <v>9</v>
      </c>
      <c r="D12720" s="11" t="s">
        <v>11</v>
      </c>
      <c r="E12720" s="11" t="s">
        <v>4821</v>
      </c>
      <c r="F12720" s="11" t="s">
        <v>12</v>
      </c>
      <c r="G12720" s="131" t="s">
        <v>47</v>
      </c>
      <c r="H12720" s="131"/>
      <c r="J12720" s="7">
        <v>10999103690</v>
      </c>
    </row>
    <row r="12721" spans="1:10" ht="20.100000000000001" customHeight="1" x14ac:dyDescent="0.25">
      <c r="A12721" s="5" t="s">
        <v>1533</v>
      </c>
      <c r="C12721" s="11" t="s">
        <v>9</v>
      </c>
      <c r="D12721" s="11" t="s">
        <v>11</v>
      </c>
      <c r="E12721" s="11" t="s">
        <v>4821</v>
      </c>
      <c r="F12721" s="11" t="s">
        <v>12</v>
      </c>
      <c r="G12721" s="131" t="s">
        <v>452</v>
      </c>
      <c r="H12721" s="131"/>
      <c r="J12721" s="7">
        <v>12000000</v>
      </c>
    </row>
    <row r="12722" spans="1:10" ht="20.100000000000001" customHeight="1" x14ac:dyDescent="0.25">
      <c r="A12722" s="6" t="s">
        <v>1292</v>
      </c>
      <c r="B12722" s="6" t="s">
        <v>1535</v>
      </c>
      <c r="J12722" s="8">
        <v>1141773000</v>
      </c>
    </row>
    <row r="12723" spans="1:10" ht="20.100000000000001" customHeight="1" x14ac:dyDescent="0.25">
      <c r="A12723" s="5" t="s">
        <v>1536</v>
      </c>
      <c r="C12723" s="11" t="s">
        <v>9</v>
      </c>
      <c r="D12723" s="11" t="s">
        <v>11</v>
      </c>
      <c r="E12723" s="11" t="s">
        <v>4821</v>
      </c>
      <c r="F12723" s="11" t="s">
        <v>12</v>
      </c>
      <c r="G12723" s="131" t="s">
        <v>1537</v>
      </c>
      <c r="H12723" s="131"/>
      <c r="J12723" s="7">
        <v>433000000</v>
      </c>
    </row>
    <row r="12724" spans="1:10" ht="20.100000000000001" customHeight="1" x14ac:dyDescent="0.25">
      <c r="A12724" s="5" t="s">
        <v>1539</v>
      </c>
      <c r="C12724" s="11" t="s">
        <v>9</v>
      </c>
      <c r="D12724" s="11" t="s">
        <v>11</v>
      </c>
      <c r="E12724" s="11" t="s">
        <v>4821</v>
      </c>
      <c r="F12724" s="11" t="s">
        <v>12</v>
      </c>
      <c r="G12724" s="131" t="s">
        <v>1540</v>
      </c>
      <c r="H12724" s="131"/>
      <c r="J12724" s="7">
        <v>69048000</v>
      </c>
    </row>
    <row r="12725" spans="1:10" ht="20.100000000000001" customHeight="1" x14ac:dyDescent="0.25">
      <c r="A12725" s="5" t="s">
        <v>1542</v>
      </c>
      <c r="C12725" s="11" t="s">
        <v>9</v>
      </c>
      <c r="D12725" s="11" t="s">
        <v>11</v>
      </c>
      <c r="E12725" s="11" t="s">
        <v>4821</v>
      </c>
      <c r="F12725" s="11" t="s">
        <v>12</v>
      </c>
      <c r="G12725" s="131" t="s">
        <v>48</v>
      </c>
      <c r="H12725" s="131"/>
      <c r="J12725" s="7">
        <v>116458000</v>
      </c>
    </row>
    <row r="12726" spans="1:10" ht="30" customHeight="1" x14ac:dyDescent="0.25">
      <c r="A12726" s="5" t="s">
        <v>1544</v>
      </c>
      <c r="C12726" s="11" t="s">
        <v>9</v>
      </c>
      <c r="D12726" s="11" t="s">
        <v>11</v>
      </c>
      <c r="E12726" s="11" t="s">
        <v>4821</v>
      </c>
      <c r="F12726" s="11" t="s">
        <v>12</v>
      </c>
      <c r="G12726" s="131" t="s">
        <v>1545</v>
      </c>
      <c r="H12726" s="131"/>
      <c r="J12726" s="7">
        <v>330000000</v>
      </c>
    </row>
    <row r="12727" spans="1:10" ht="20.100000000000001" customHeight="1" x14ac:dyDescent="0.25">
      <c r="A12727" s="5" t="s">
        <v>1547</v>
      </c>
      <c r="C12727" s="11" t="s">
        <v>9</v>
      </c>
      <c r="D12727" s="11" t="s">
        <v>11</v>
      </c>
      <c r="E12727" s="11" t="s">
        <v>4821</v>
      </c>
      <c r="F12727" s="11" t="s">
        <v>12</v>
      </c>
      <c r="G12727" s="131" t="s">
        <v>49</v>
      </c>
      <c r="H12727" s="131"/>
      <c r="J12727" s="7">
        <v>7059000</v>
      </c>
    </row>
    <row r="12728" spans="1:10" ht="20.100000000000001" customHeight="1" x14ac:dyDescent="0.25">
      <c r="A12728" s="5" t="s">
        <v>1549</v>
      </c>
      <c r="C12728" s="11" t="s">
        <v>9</v>
      </c>
      <c r="D12728" s="11" t="s">
        <v>11</v>
      </c>
      <c r="E12728" s="11" t="s">
        <v>4821</v>
      </c>
      <c r="F12728" s="11" t="s">
        <v>12</v>
      </c>
      <c r="G12728" s="131" t="s">
        <v>1550</v>
      </c>
      <c r="H12728" s="131"/>
      <c r="J12728" s="7">
        <v>151074000</v>
      </c>
    </row>
    <row r="12729" spans="1:10" ht="30" customHeight="1" x14ac:dyDescent="0.25">
      <c r="A12729" s="5" t="s">
        <v>1551</v>
      </c>
      <c r="C12729" s="11" t="s">
        <v>9</v>
      </c>
      <c r="D12729" s="11" t="s">
        <v>11</v>
      </c>
      <c r="E12729" s="11" t="s">
        <v>4821</v>
      </c>
      <c r="F12729" s="11" t="s">
        <v>12</v>
      </c>
      <c r="G12729" s="131" t="s">
        <v>7136</v>
      </c>
      <c r="H12729" s="131"/>
      <c r="J12729" s="7">
        <v>35134000</v>
      </c>
    </row>
    <row r="12730" spans="1:10" ht="20.100000000000001" customHeight="1" x14ac:dyDescent="0.25">
      <c r="A12730" s="6" t="s">
        <v>1318</v>
      </c>
      <c r="B12730" s="6" t="s">
        <v>1553</v>
      </c>
      <c r="J12730" s="8">
        <v>289044000</v>
      </c>
    </row>
    <row r="12731" spans="1:10" ht="20.100000000000001" customHeight="1" x14ac:dyDescent="0.25">
      <c r="A12731" s="5" t="s">
        <v>1555</v>
      </c>
      <c r="C12731" s="11" t="s">
        <v>9</v>
      </c>
      <c r="D12731" s="11" t="s">
        <v>11</v>
      </c>
      <c r="E12731" s="11" t="s">
        <v>4821</v>
      </c>
      <c r="F12731" s="11" t="s">
        <v>12</v>
      </c>
      <c r="G12731" s="131" t="s">
        <v>50</v>
      </c>
      <c r="H12731" s="131"/>
      <c r="J12731" s="7">
        <v>74595000</v>
      </c>
    </row>
    <row r="12732" spans="1:10" ht="20.100000000000001" customHeight="1" x14ac:dyDescent="0.25">
      <c r="A12732" s="5" t="s">
        <v>1557</v>
      </c>
      <c r="C12732" s="11" t="s">
        <v>9</v>
      </c>
      <c r="D12732" s="11" t="s">
        <v>11</v>
      </c>
      <c r="E12732" s="11" t="s">
        <v>4821</v>
      </c>
      <c r="F12732" s="11" t="s">
        <v>12</v>
      </c>
      <c r="G12732" s="131" t="s">
        <v>51</v>
      </c>
      <c r="H12732" s="131"/>
      <c r="J12732" s="7">
        <v>214449000</v>
      </c>
    </row>
    <row r="12733" spans="1:10" ht="20.100000000000001" customHeight="1" x14ac:dyDescent="0.25">
      <c r="A12733" s="6" t="s">
        <v>1572</v>
      </c>
      <c r="B12733" s="6" t="s">
        <v>1573</v>
      </c>
      <c r="J12733" s="8">
        <v>3046863000</v>
      </c>
    </row>
    <row r="12734" spans="1:10" ht="20.100000000000001" customHeight="1" x14ac:dyDescent="0.25">
      <c r="A12734" s="5" t="s">
        <v>1574</v>
      </c>
      <c r="C12734" s="11" t="s">
        <v>9</v>
      </c>
      <c r="D12734" s="11" t="s">
        <v>11</v>
      </c>
      <c r="E12734" s="11" t="s">
        <v>4821</v>
      </c>
      <c r="F12734" s="11" t="s">
        <v>12</v>
      </c>
      <c r="G12734" s="131" t="s">
        <v>1575</v>
      </c>
      <c r="H12734" s="131"/>
      <c r="J12734" s="7">
        <v>39631000</v>
      </c>
    </row>
    <row r="12735" spans="1:10" ht="30" customHeight="1" x14ac:dyDescent="0.25">
      <c r="A12735" s="5" t="s">
        <v>1577</v>
      </c>
      <c r="C12735" s="11" t="s">
        <v>9</v>
      </c>
      <c r="D12735" s="11" t="s">
        <v>11</v>
      </c>
      <c r="E12735" s="11" t="s">
        <v>4821</v>
      </c>
      <c r="F12735" s="11" t="s">
        <v>12</v>
      </c>
      <c r="G12735" s="131" t="s">
        <v>1578</v>
      </c>
      <c r="H12735" s="131"/>
      <c r="J12735" s="7">
        <v>24278000</v>
      </c>
    </row>
    <row r="12736" spans="1:10" ht="20.100000000000001" customHeight="1" x14ac:dyDescent="0.25">
      <c r="A12736" s="5" t="s">
        <v>1580</v>
      </c>
      <c r="C12736" s="11" t="s">
        <v>9</v>
      </c>
      <c r="D12736" s="11" t="s">
        <v>11</v>
      </c>
      <c r="E12736" s="11" t="s">
        <v>4821</v>
      </c>
      <c r="F12736" s="11" t="s">
        <v>12</v>
      </c>
      <c r="G12736" s="131" t="s">
        <v>1581</v>
      </c>
      <c r="H12736" s="131"/>
      <c r="J12736" s="7">
        <v>259995000</v>
      </c>
    </row>
    <row r="12737" spans="1:10" ht="20.100000000000001" customHeight="1" x14ac:dyDescent="0.25">
      <c r="A12737" s="5" t="s">
        <v>1582</v>
      </c>
      <c r="C12737" s="11" t="s">
        <v>9</v>
      </c>
      <c r="D12737" s="11" t="s">
        <v>11</v>
      </c>
      <c r="E12737" s="11" t="s">
        <v>4821</v>
      </c>
      <c r="F12737" s="11" t="s">
        <v>12</v>
      </c>
      <c r="G12737" s="131" t="s">
        <v>52</v>
      </c>
      <c r="H12737" s="131"/>
      <c r="J12737" s="7">
        <v>1200000000</v>
      </c>
    </row>
    <row r="12738" spans="1:10" ht="20.100000000000001" customHeight="1" x14ac:dyDescent="0.25">
      <c r="A12738" s="5" t="s">
        <v>1584</v>
      </c>
      <c r="C12738" s="11" t="s">
        <v>9</v>
      </c>
      <c r="D12738" s="11" t="s">
        <v>11</v>
      </c>
      <c r="E12738" s="11" t="s">
        <v>4821</v>
      </c>
      <c r="F12738" s="11" t="s">
        <v>12</v>
      </c>
      <c r="G12738" s="131" t="s">
        <v>1585</v>
      </c>
      <c r="H12738" s="131"/>
      <c r="J12738" s="7">
        <v>381516000</v>
      </c>
    </row>
    <row r="12739" spans="1:10" ht="20.100000000000001" customHeight="1" x14ac:dyDescent="0.25">
      <c r="A12739" s="5" t="s">
        <v>1587</v>
      </c>
      <c r="C12739" s="11" t="s">
        <v>9</v>
      </c>
      <c r="D12739" s="11" t="s">
        <v>11</v>
      </c>
      <c r="E12739" s="11" t="s">
        <v>4821</v>
      </c>
      <c r="F12739" s="11" t="s">
        <v>12</v>
      </c>
      <c r="G12739" s="131" t="s">
        <v>1588</v>
      </c>
      <c r="H12739" s="131"/>
      <c r="J12739" s="7">
        <v>800000000</v>
      </c>
    </row>
    <row r="12740" spans="1:10" ht="20.100000000000001" customHeight="1" x14ac:dyDescent="0.25">
      <c r="A12740" s="5" t="s">
        <v>1590</v>
      </c>
      <c r="C12740" s="11" t="s">
        <v>9</v>
      </c>
      <c r="D12740" s="11" t="s">
        <v>11</v>
      </c>
      <c r="E12740" s="11" t="s">
        <v>4821</v>
      </c>
      <c r="F12740" s="11" t="s">
        <v>12</v>
      </c>
      <c r="G12740" s="131" t="s">
        <v>1591</v>
      </c>
      <c r="H12740" s="131"/>
      <c r="J12740" s="7">
        <v>112559000</v>
      </c>
    </row>
    <row r="12741" spans="1:10" ht="20.100000000000001" customHeight="1" x14ac:dyDescent="0.25">
      <c r="A12741" s="5" t="s">
        <v>1593</v>
      </c>
      <c r="C12741" s="11" t="s">
        <v>9</v>
      </c>
      <c r="D12741" s="11" t="s">
        <v>11</v>
      </c>
      <c r="E12741" s="11" t="s">
        <v>4821</v>
      </c>
      <c r="F12741" s="11" t="s">
        <v>12</v>
      </c>
      <c r="G12741" s="131" t="s">
        <v>1594</v>
      </c>
      <c r="H12741" s="131"/>
      <c r="J12741" s="7">
        <v>228884000</v>
      </c>
    </row>
    <row r="12742" spans="1:10" ht="20.100000000000001" customHeight="1" x14ac:dyDescent="0.25">
      <c r="A12742" s="6" t="s">
        <v>1714</v>
      </c>
      <c r="B12742" s="6" t="s">
        <v>1715</v>
      </c>
      <c r="J12742" s="10">
        <v>3776821000</v>
      </c>
    </row>
    <row r="12743" spans="1:10" ht="20.100000000000001" customHeight="1" x14ac:dyDescent="0.25">
      <c r="A12743" s="6" t="s">
        <v>1716</v>
      </c>
      <c r="B12743" s="6" t="s">
        <v>1717</v>
      </c>
      <c r="J12743" s="9">
        <v>1343483000</v>
      </c>
    </row>
    <row r="12744" spans="1:10" ht="20.100000000000001" customHeight="1" x14ac:dyDescent="0.25">
      <c r="A12744" s="5" t="s">
        <v>1718</v>
      </c>
      <c r="C12744" s="11" t="s">
        <v>16</v>
      </c>
      <c r="D12744" s="11" t="s">
        <v>53</v>
      </c>
      <c r="E12744" s="11" t="s">
        <v>4821</v>
      </c>
      <c r="F12744" s="11" t="s">
        <v>12</v>
      </c>
      <c r="G12744" s="131" t="s">
        <v>1719</v>
      </c>
      <c r="H12744" s="131"/>
      <c r="J12744" s="7">
        <v>70000000</v>
      </c>
    </row>
    <row r="12745" spans="1:10" ht="20.100000000000001" customHeight="1" x14ac:dyDescent="0.25">
      <c r="A12745" s="5" t="s">
        <v>1720</v>
      </c>
      <c r="C12745" s="11" t="s">
        <v>16</v>
      </c>
      <c r="D12745" s="11" t="s">
        <v>53</v>
      </c>
      <c r="E12745" s="11" t="s">
        <v>4821</v>
      </c>
      <c r="F12745" s="11" t="s">
        <v>12</v>
      </c>
      <c r="G12745" s="131" t="s">
        <v>54</v>
      </c>
      <c r="H12745" s="131"/>
      <c r="J12745" s="7">
        <v>100000000</v>
      </c>
    </row>
    <row r="12746" spans="1:10" ht="20.100000000000001" customHeight="1" x14ac:dyDescent="0.25">
      <c r="A12746" s="5" t="s">
        <v>1721</v>
      </c>
      <c r="C12746" s="11" t="s">
        <v>16</v>
      </c>
      <c r="D12746" s="11" t="s">
        <v>53</v>
      </c>
      <c r="E12746" s="11" t="s">
        <v>4821</v>
      </c>
      <c r="F12746" s="11" t="s">
        <v>12</v>
      </c>
      <c r="G12746" s="131" t="s">
        <v>1722</v>
      </c>
      <c r="H12746" s="131"/>
      <c r="J12746" s="7">
        <v>200000000</v>
      </c>
    </row>
    <row r="12747" spans="1:10" ht="20.100000000000001" customHeight="1" x14ac:dyDescent="0.25">
      <c r="A12747" s="5" t="s">
        <v>1723</v>
      </c>
      <c r="C12747" s="11" t="s">
        <v>16</v>
      </c>
      <c r="D12747" s="11" t="s">
        <v>53</v>
      </c>
      <c r="E12747" s="11" t="s">
        <v>4821</v>
      </c>
      <c r="F12747" s="11" t="s">
        <v>12</v>
      </c>
      <c r="G12747" s="131" t="s">
        <v>55</v>
      </c>
      <c r="H12747" s="131"/>
      <c r="J12747" s="7">
        <v>90000000</v>
      </c>
    </row>
    <row r="12748" spans="1:10" ht="20.100000000000001" customHeight="1" x14ac:dyDescent="0.25">
      <c r="A12748" s="5" t="s">
        <v>1724</v>
      </c>
      <c r="C12748" s="11" t="s">
        <v>16</v>
      </c>
      <c r="D12748" s="11" t="s">
        <v>53</v>
      </c>
      <c r="E12748" s="11" t="s">
        <v>4821</v>
      </c>
      <c r="F12748" s="11" t="s">
        <v>12</v>
      </c>
      <c r="G12748" s="131" t="s">
        <v>7146</v>
      </c>
      <c r="H12748" s="131"/>
      <c r="J12748" s="7">
        <v>86000000</v>
      </c>
    </row>
    <row r="12749" spans="1:10" ht="20.100000000000001" customHeight="1" x14ac:dyDescent="0.25">
      <c r="A12749" s="5" t="s">
        <v>1725</v>
      </c>
      <c r="C12749" s="11" t="s">
        <v>16</v>
      </c>
      <c r="D12749" s="11" t="s">
        <v>53</v>
      </c>
      <c r="E12749" s="11" t="s">
        <v>4821</v>
      </c>
      <c r="F12749" s="11" t="s">
        <v>12</v>
      </c>
      <c r="G12749" s="131" t="s">
        <v>1726</v>
      </c>
      <c r="H12749" s="131"/>
      <c r="J12749" s="7">
        <v>57905000</v>
      </c>
    </row>
    <row r="12750" spans="1:10" ht="20.100000000000001" customHeight="1" x14ac:dyDescent="0.25">
      <c r="A12750" s="5" t="s">
        <v>1727</v>
      </c>
      <c r="C12750" s="11" t="s">
        <v>16</v>
      </c>
      <c r="D12750" s="11" t="s">
        <v>53</v>
      </c>
      <c r="E12750" s="11" t="s">
        <v>4821</v>
      </c>
      <c r="F12750" s="11" t="s">
        <v>12</v>
      </c>
      <c r="G12750" s="131" t="s">
        <v>1728</v>
      </c>
      <c r="H12750" s="131"/>
      <c r="J12750" s="7">
        <v>7780000</v>
      </c>
    </row>
    <row r="12751" spans="1:10" ht="20.100000000000001" customHeight="1" x14ac:dyDescent="0.25">
      <c r="A12751" s="5" t="s">
        <v>1729</v>
      </c>
      <c r="C12751" s="11" t="s">
        <v>16</v>
      </c>
      <c r="D12751" s="11" t="s">
        <v>53</v>
      </c>
      <c r="E12751" s="11" t="s">
        <v>4821</v>
      </c>
      <c r="F12751" s="11" t="s">
        <v>12</v>
      </c>
      <c r="G12751" s="131" t="s">
        <v>7147</v>
      </c>
      <c r="H12751" s="131"/>
      <c r="J12751" s="7">
        <v>731798000</v>
      </c>
    </row>
    <row r="12752" spans="1:10" ht="20.100000000000001" customHeight="1" x14ac:dyDescent="0.25">
      <c r="A12752" s="6" t="s">
        <v>1730</v>
      </c>
      <c r="B12752" s="6" t="s">
        <v>1731</v>
      </c>
      <c r="J12752" s="8">
        <v>2093838000</v>
      </c>
    </row>
    <row r="12753" spans="1:10" ht="20.100000000000001" customHeight="1" x14ac:dyDescent="0.25">
      <c r="A12753" s="5" t="s">
        <v>1732</v>
      </c>
      <c r="C12753" s="11" t="s">
        <v>16</v>
      </c>
      <c r="D12753" s="11" t="s">
        <v>4820</v>
      </c>
      <c r="E12753" s="11" t="s">
        <v>4821</v>
      </c>
      <c r="F12753" s="11" t="s">
        <v>12</v>
      </c>
      <c r="G12753" s="131" t="s">
        <v>87</v>
      </c>
      <c r="H12753" s="131"/>
      <c r="J12753" s="7">
        <v>1743750000</v>
      </c>
    </row>
    <row r="12754" spans="1:10" ht="75" customHeight="1" x14ac:dyDescent="0.25">
      <c r="G12754" s="131" t="s">
        <v>7332</v>
      </c>
      <c r="H12754" s="131"/>
    </row>
    <row r="12755" spans="1:10" ht="20.100000000000001" customHeight="1" x14ac:dyDescent="0.25">
      <c r="A12755" s="5" t="s">
        <v>1743</v>
      </c>
      <c r="C12755" s="11" t="s">
        <v>16</v>
      </c>
      <c r="D12755" s="11" t="s">
        <v>5152</v>
      </c>
      <c r="E12755" s="11" t="s">
        <v>4821</v>
      </c>
      <c r="F12755" s="11" t="s">
        <v>12</v>
      </c>
      <c r="G12755" s="131" t="s">
        <v>88</v>
      </c>
      <c r="H12755" s="131"/>
      <c r="J12755" s="7">
        <v>350088000</v>
      </c>
    </row>
    <row r="12756" spans="1:10" ht="75" customHeight="1" x14ac:dyDescent="0.25">
      <c r="G12756" s="131" t="s">
        <v>7333</v>
      </c>
      <c r="H12756" s="131"/>
    </row>
    <row r="12757" spans="1:10" ht="20.100000000000001" customHeight="1" x14ac:dyDescent="0.25">
      <c r="A12757" s="6" t="s">
        <v>1751</v>
      </c>
      <c r="B12757" s="6" t="s">
        <v>1752</v>
      </c>
      <c r="J12757" s="8">
        <v>339500000</v>
      </c>
    </row>
    <row r="12758" spans="1:10" ht="20.100000000000001" customHeight="1" x14ac:dyDescent="0.25">
      <c r="A12758" s="5" t="s">
        <v>1757</v>
      </c>
      <c r="C12758" s="11" t="s">
        <v>16</v>
      </c>
      <c r="D12758" s="11" t="s">
        <v>56</v>
      </c>
      <c r="E12758" s="11" t="s">
        <v>4821</v>
      </c>
      <c r="F12758" s="11" t="s">
        <v>12</v>
      </c>
      <c r="G12758" s="131" t="s">
        <v>57</v>
      </c>
      <c r="H12758" s="131"/>
      <c r="J12758" s="7">
        <v>339500000</v>
      </c>
    </row>
    <row r="12759" spans="1:10" ht="20.100000000000001" customHeight="1" x14ac:dyDescent="0.25">
      <c r="A12759" s="6" t="s">
        <v>1759</v>
      </c>
      <c r="B12759" s="6" t="s">
        <v>1760</v>
      </c>
      <c r="J12759" s="10">
        <v>1881997000</v>
      </c>
    </row>
    <row r="12760" spans="1:10" ht="20.100000000000001" customHeight="1" x14ac:dyDescent="0.25">
      <c r="A12760" s="6" t="s">
        <v>1761</v>
      </c>
      <c r="B12760" s="6" t="s">
        <v>1762</v>
      </c>
      <c r="J12760" s="12">
        <v>630544000</v>
      </c>
    </row>
    <row r="12761" spans="1:10" ht="20.100000000000001" customHeight="1" x14ac:dyDescent="0.25">
      <c r="A12761" s="6" t="s">
        <v>1765</v>
      </c>
      <c r="B12761" s="6" t="s">
        <v>1766</v>
      </c>
      <c r="J12761" s="9">
        <v>179500000</v>
      </c>
    </row>
    <row r="12762" spans="1:10" ht="30" customHeight="1" x14ac:dyDescent="0.25">
      <c r="A12762" s="5" t="s">
        <v>1765</v>
      </c>
      <c r="C12762" s="11" t="s">
        <v>9</v>
      </c>
      <c r="D12762" s="11" t="s">
        <v>41</v>
      </c>
      <c r="E12762" s="11" t="s">
        <v>4821</v>
      </c>
      <c r="F12762" s="11" t="s">
        <v>1459</v>
      </c>
      <c r="G12762" s="131" t="s">
        <v>1076</v>
      </c>
      <c r="H12762" s="131"/>
      <c r="J12762" s="7">
        <v>179500000</v>
      </c>
    </row>
    <row r="12763" spans="1:10" ht="60" customHeight="1" x14ac:dyDescent="0.25">
      <c r="G12763" s="131" t="s">
        <v>5153</v>
      </c>
      <c r="H12763" s="131"/>
    </row>
    <row r="12764" spans="1:10" ht="20.100000000000001" customHeight="1" x14ac:dyDescent="0.25">
      <c r="G12764" s="131" t="s">
        <v>5154</v>
      </c>
      <c r="H12764" s="131"/>
    </row>
    <row r="12765" spans="1:10" ht="20.100000000000001" customHeight="1" x14ac:dyDescent="0.25">
      <c r="A12765" s="6" t="s">
        <v>1767</v>
      </c>
      <c r="B12765" s="6" t="s">
        <v>7149</v>
      </c>
      <c r="J12765" s="8">
        <v>451044000</v>
      </c>
    </row>
    <row r="12766" spans="1:10" ht="20.100000000000001" customHeight="1" x14ac:dyDescent="0.25">
      <c r="A12766" s="5" t="s">
        <v>1767</v>
      </c>
      <c r="C12766" s="11" t="s">
        <v>9</v>
      </c>
      <c r="D12766" s="11" t="s">
        <v>41</v>
      </c>
      <c r="E12766" s="11" t="s">
        <v>4821</v>
      </c>
      <c r="F12766" s="11" t="s">
        <v>1881</v>
      </c>
      <c r="G12766" s="131" t="s">
        <v>21</v>
      </c>
      <c r="H12766" s="131"/>
      <c r="J12766" s="7">
        <v>315187000</v>
      </c>
    </row>
    <row r="12767" spans="1:10" ht="60" customHeight="1" x14ac:dyDescent="0.25">
      <c r="G12767" s="131" t="s">
        <v>4802</v>
      </c>
      <c r="H12767" s="131"/>
    </row>
    <row r="12768" spans="1:10" ht="20.100000000000001" customHeight="1" x14ac:dyDescent="0.25">
      <c r="G12768" s="131" t="s">
        <v>2101</v>
      </c>
      <c r="H12768" s="131"/>
    </row>
    <row r="12769" spans="1:10" ht="20.100000000000001" customHeight="1" x14ac:dyDescent="0.25">
      <c r="A12769" s="5" t="s">
        <v>1767</v>
      </c>
      <c r="C12769" s="11" t="s">
        <v>9</v>
      </c>
      <c r="D12769" s="11" t="s">
        <v>41</v>
      </c>
      <c r="E12769" s="11" t="s">
        <v>4821</v>
      </c>
      <c r="F12769" s="11" t="s">
        <v>1278</v>
      </c>
      <c r="G12769" s="131" t="s">
        <v>21</v>
      </c>
      <c r="H12769" s="131"/>
      <c r="J12769" s="7">
        <v>135857000</v>
      </c>
    </row>
    <row r="12770" spans="1:10" ht="60" customHeight="1" x14ac:dyDescent="0.25">
      <c r="G12770" s="131" t="s">
        <v>4803</v>
      </c>
      <c r="H12770" s="131"/>
    </row>
    <row r="12771" spans="1:10" ht="20.100000000000001" customHeight="1" x14ac:dyDescent="0.25">
      <c r="G12771" s="131" t="s">
        <v>2101</v>
      </c>
      <c r="H12771" s="131"/>
    </row>
    <row r="12772" spans="1:10" ht="20.100000000000001" customHeight="1" x14ac:dyDescent="0.25">
      <c r="A12772" s="6" t="s">
        <v>1778</v>
      </c>
      <c r="B12772" s="6" t="s">
        <v>1779</v>
      </c>
      <c r="J12772" s="8">
        <v>450000000</v>
      </c>
    </row>
    <row r="12773" spans="1:10" ht="20.100000000000001" customHeight="1" x14ac:dyDescent="0.25">
      <c r="A12773" s="5" t="s">
        <v>1783</v>
      </c>
      <c r="C12773" s="11" t="s">
        <v>9</v>
      </c>
      <c r="D12773" s="11" t="s">
        <v>59</v>
      </c>
      <c r="E12773" s="11" t="s">
        <v>4821</v>
      </c>
      <c r="F12773" s="11" t="s">
        <v>12</v>
      </c>
      <c r="G12773" s="131" t="s">
        <v>60</v>
      </c>
      <c r="H12773" s="131"/>
      <c r="J12773" s="7">
        <v>450000000</v>
      </c>
    </row>
    <row r="12774" spans="1:10" ht="75" customHeight="1" x14ac:dyDescent="0.25">
      <c r="G12774" s="131" t="s">
        <v>7334</v>
      </c>
      <c r="H12774" s="131"/>
    </row>
    <row r="12775" spans="1:10" ht="20.100000000000001" customHeight="1" x14ac:dyDescent="0.25">
      <c r="A12775" s="6" t="s">
        <v>1784</v>
      </c>
      <c r="B12775" s="6" t="s">
        <v>1785</v>
      </c>
      <c r="J12775" s="8">
        <v>697525000</v>
      </c>
    </row>
    <row r="12776" spans="1:10" ht="20.100000000000001" customHeight="1" x14ac:dyDescent="0.25">
      <c r="A12776" s="5" t="s">
        <v>1786</v>
      </c>
      <c r="C12776" s="11" t="s">
        <v>9</v>
      </c>
      <c r="D12776" s="11" t="s">
        <v>59</v>
      </c>
      <c r="E12776" s="11" t="s">
        <v>4821</v>
      </c>
      <c r="F12776" s="11" t="s">
        <v>12</v>
      </c>
      <c r="G12776" s="131" t="s">
        <v>61</v>
      </c>
      <c r="H12776" s="131"/>
      <c r="J12776" s="7">
        <v>350000000</v>
      </c>
    </row>
    <row r="12777" spans="1:10" ht="20.100000000000001" customHeight="1" x14ac:dyDescent="0.25">
      <c r="A12777" s="5" t="s">
        <v>1792</v>
      </c>
      <c r="C12777" s="11" t="s">
        <v>9</v>
      </c>
      <c r="D12777" s="11" t="s">
        <v>59</v>
      </c>
      <c r="E12777" s="11" t="s">
        <v>4821</v>
      </c>
      <c r="F12777" s="11" t="s">
        <v>12</v>
      </c>
      <c r="G12777" s="131" t="s">
        <v>7156</v>
      </c>
      <c r="H12777" s="131"/>
      <c r="J12777" s="7">
        <v>347525000</v>
      </c>
    </row>
    <row r="12778" spans="1:10" ht="30" customHeight="1" x14ac:dyDescent="0.25">
      <c r="G12778" s="131" t="s">
        <v>4686</v>
      </c>
      <c r="H12778" s="131"/>
    </row>
    <row r="12779" spans="1:10" ht="20.100000000000001" customHeight="1" x14ac:dyDescent="0.25">
      <c r="A12779" s="6" t="s">
        <v>1803</v>
      </c>
      <c r="B12779" s="6" t="s">
        <v>3416</v>
      </c>
      <c r="J12779" s="8">
        <v>103928000</v>
      </c>
    </row>
    <row r="12780" spans="1:10" ht="20.100000000000001" customHeight="1" x14ac:dyDescent="0.25">
      <c r="A12780" s="5" t="s">
        <v>1804</v>
      </c>
      <c r="C12780" s="11" t="s">
        <v>9</v>
      </c>
      <c r="D12780" s="11" t="s">
        <v>59</v>
      </c>
      <c r="E12780" s="11" t="s">
        <v>4821</v>
      </c>
      <c r="F12780" s="11" t="s">
        <v>12</v>
      </c>
      <c r="G12780" s="131" t="s">
        <v>62</v>
      </c>
      <c r="H12780" s="131"/>
      <c r="J12780" s="7">
        <v>98928000</v>
      </c>
    </row>
    <row r="12781" spans="1:10" ht="45" customHeight="1" x14ac:dyDescent="0.25">
      <c r="G12781" s="131" t="s">
        <v>4687</v>
      </c>
      <c r="H12781" s="131"/>
    </row>
    <row r="12782" spans="1:10" ht="20.100000000000001" customHeight="1" x14ac:dyDescent="0.25">
      <c r="A12782" s="5" t="s">
        <v>1805</v>
      </c>
      <c r="C12782" s="11" t="s">
        <v>9</v>
      </c>
      <c r="D12782" s="11" t="s">
        <v>59</v>
      </c>
      <c r="E12782" s="11" t="s">
        <v>4821</v>
      </c>
      <c r="F12782" s="11" t="s">
        <v>12</v>
      </c>
      <c r="G12782" s="131" t="s">
        <v>148</v>
      </c>
      <c r="H12782" s="131"/>
      <c r="J12782" s="7">
        <v>5000000</v>
      </c>
    </row>
    <row r="12783" spans="1:10" ht="60" customHeight="1" x14ac:dyDescent="0.25">
      <c r="G12783" s="131" t="s">
        <v>4688</v>
      </c>
      <c r="H12783" s="131"/>
    </row>
    <row r="12784" spans="1:10" ht="20.100000000000001" customHeight="1" x14ac:dyDescent="0.25">
      <c r="A12784" s="6" t="s">
        <v>1811</v>
      </c>
      <c r="B12784" s="6" t="s">
        <v>1812</v>
      </c>
      <c r="J12784" s="10">
        <v>8113997310</v>
      </c>
    </row>
    <row r="12785" spans="1:10" ht="20.100000000000001" customHeight="1" x14ac:dyDescent="0.25">
      <c r="A12785" s="6" t="s">
        <v>1813</v>
      </c>
      <c r="B12785" s="6" t="s">
        <v>3421</v>
      </c>
      <c r="J12785" s="12">
        <v>8113997310</v>
      </c>
    </row>
    <row r="12786" spans="1:10" ht="20.100000000000001" customHeight="1" x14ac:dyDescent="0.25">
      <c r="A12786" s="6" t="s">
        <v>1815</v>
      </c>
      <c r="B12786" s="6" t="s">
        <v>7160</v>
      </c>
      <c r="J12786" s="9">
        <v>8113997310</v>
      </c>
    </row>
    <row r="12787" spans="1:10" ht="30" customHeight="1" x14ac:dyDescent="0.25">
      <c r="A12787" s="5" t="s">
        <v>1815</v>
      </c>
      <c r="C12787" s="11" t="s">
        <v>16</v>
      </c>
      <c r="D12787" s="11" t="s">
        <v>4832</v>
      </c>
      <c r="E12787" s="11" t="s">
        <v>4821</v>
      </c>
      <c r="F12787" s="11" t="s">
        <v>1881</v>
      </c>
      <c r="G12787" s="131" t="s">
        <v>1078</v>
      </c>
      <c r="H12787" s="131"/>
      <c r="J12787" s="7">
        <v>1831900000</v>
      </c>
    </row>
    <row r="12788" spans="1:10" ht="75" customHeight="1" x14ac:dyDescent="0.25">
      <c r="G12788" s="131" t="s">
        <v>7335</v>
      </c>
      <c r="H12788" s="131"/>
    </row>
    <row r="12789" spans="1:10" ht="20.100000000000001" customHeight="1" x14ac:dyDescent="0.25">
      <c r="G12789" s="131" t="s">
        <v>5156</v>
      </c>
      <c r="H12789" s="131"/>
    </row>
    <row r="12790" spans="1:10" ht="45" customHeight="1" x14ac:dyDescent="0.25">
      <c r="A12790" s="5" t="s">
        <v>1815</v>
      </c>
      <c r="C12790" s="11" t="s">
        <v>1080</v>
      </c>
      <c r="D12790" s="11" t="s">
        <v>4832</v>
      </c>
      <c r="E12790" s="11" t="s">
        <v>4821</v>
      </c>
      <c r="F12790" s="11" t="s">
        <v>1459</v>
      </c>
      <c r="G12790" s="131" t="s">
        <v>6244</v>
      </c>
      <c r="H12790" s="131"/>
      <c r="J12790" s="7">
        <v>6282097310</v>
      </c>
    </row>
    <row r="12791" spans="1:10" ht="75" customHeight="1" x14ac:dyDescent="0.25">
      <c r="G12791" s="131" t="s">
        <v>7336</v>
      </c>
      <c r="H12791" s="131"/>
    </row>
    <row r="12792" spans="1:10" ht="20.100000000000001" customHeight="1" x14ac:dyDescent="0.25">
      <c r="G12792" s="131" t="s">
        <v>5154</v>
      </c>
      <c r="H12792" s="131"/>
    </row>
    <row r="12795" spans="1:10" x14ac:dyDescent="0.25">
      <c r="A12795" s="117" t="s">
        <v>5157</v>
      </c>
      <c r="B12795" s="88"/>
      <c r="C12795" s="88"/>
      <c r="D12795" s="88"/>
      <c r="E12795" s="88"/>
      <c r="F12795" s="88"/>
      <c r="G12795" s="88"/>
      <c r="H12795" s="88"/>
    </row>
    <row r="12797" spans="1:10" x14ac:dyDescent="0.25">
      <c r="A12797" s="132" t="s">
        <v>2092</v>
      </c>
      <c r="B12797" s="132"/>
      <c r="C12797" s="132"/>
      <c r="D12797" s="132"/>
      <c r="E12797" s="132"/>
      <c r="F12797" s="132"/>
      <c r="G12797" s="132"/>
      <c r="H12797" s="132"/>
      <c r="I12797" s="132"/>
      <c r="J12797" s="132"/>
    </row>
    <row r="12799" spans="1:10" x14ac:dyDescent="0.25">
      <c r="D12799" s="6" t="s">
        <v>2140</v>
      </c>
      <c r="E12799" s="6" t="s">
        <v>2100</v>
      </c>
    </row>
    <row r="12800" spans="1:10" ht="15.75" thickBot="1" x14ac:dyDescent="0.3">
      <c r="F12800" s="6" t="s">
        <v>2103</v>
      </c>
      <c r="J12800" s="14">
        <v>14250716000</v>
      </c>
    </row>
    <row r="12801" spans="1:10" x14ac:dyDescent="0.25">
      <c r="D12801" s="5" t="s">
        <v>9</v>
      </c>
      <c r="E12801" s="5" t="s">
        <v>2139</v>
      </c>
      <c r="J12801" s="7">
        <v>13369340000</v>
      </c>
    </row>
    <row r="12802" spans="1:10" x14ac:dyDescent="0.25">
      <c r="D12802" s="5" t="s">
        <v>16</v>
      </c>
      <c r="E12802" s="5" t="s">
        <v>2145</v>
      </c>
      <c r="J12802" s="7">
        <v>881376000</v>
      </c>
    </row>
    <row r="12805" spans="1:10" x14ac:dyDescent="0.25">
      <c r="A12805" s="132" t="s">
        <v>2091</v>
      </c>
      <c r="B12805" s="132"/>
      <c r="C12805" s="132"/>
      <c r="D12805" s="132"/>
      <c r="E12805" s="132"/>
      <c r="F12805" s="132"/>
      <c r="G12805" s="132"/>
      <c r="H12805" s="132"/>
      <c r="I12805" s="132"/>
      <c r="J12805" s="132"/>
    </row>
    <row r="12806" spans="1:10" x14ac:dyDescent="0.25">
      <c r="A12806" s="86" t="s">
        <v>2097</v>
      </c>
      <c r="C12806" s="86" t="s">
        <v>2098</v>
      </c>
      <c r="D12806" s="86" t="s">
        <v>3</v>
      </c>
      <c r="E12806" s="86" t="s">
        <v>2099</v>
      </c>
      <c r="F12806" s="86" t="s">
        <v>1880</v>
      </c>
      <c r="G12806" s="6" t="s">
        <v>2100</v>
      </c>
      <c r="J12806" s="86" t="s">
        <v>8713</v>
      </c>
    </row>
    <row r="12808" spans="1:10" ht="15.75" thickBot="1" x14ac:dyDescent="0.3">
      <c r="G12808" s="13" t="s">
        <v>2103</v>
      </c>
      <c r="J12808" s="14">
        <v>14250716000</v>
      </c>
    </row>
    <row r="12809" spans="1:10" ht="20.100000000000001" customHeight="1" x14ac:dyDescent="0.25">
      <c r="A12809" s="6" t="s">
        <v>1232</v>
      </c>
      <c r="B12809" s="6" t="s">
        <v>1233</v>
      </c>
      <c r="J12809" s="10">
        <v>13872978000</v>
      </c>
    </row>
    <row r="12810" spans="1:10" ht="20.100000000000001" customHeight="1" x14ac:dyDescent="0.25">
      <c r="A12810" s="6" t="s">
        <v>9</v>
      </c>
      <c r="B12810" s="6" t="s">
        <v>1237</v>
      </c>
      <c r="J12810" s="9">
        <v>4465420000</v>
      </c>
    </row>
    <row r="12811" spans="1:10" ht="20.100000000000001" customHeight="1" x14ac:dyDescent="0.25">
      <c r="A12811" s="5" t="s">
        <v>1240</v>
      </c>
      <c r="C12811" s="11" t="s">
        <v>9</v>
      </c>
      <c r="D12811" s="11" t="s">
        <v>10</v>
      </c>
      <c r="E12811" s="11" t="s">
        <v>4883</v>
      </c>
      <c r="F12811" s="11" t="s">
        <v>12</v>
      </c>
      <c r="G12811" s="131" t="s">
        <v>7116</v>
      </c>
      <c r="H12811" s="131"/>
      <c r="J12811" s="7">
        <v>4465420000</v>
      </c>
    </row>
    <row r="12812" spans="1:10" ht="20.100000000000001" customHeight="1" x14ac:dyDescent="0.25">
      <c r="A12812" s="6" t="s">
        <v>1279</v>
      </c>
      <c r="B12812" s="6" t="s">
        <v>1280</v>
      </c>
      <c r="J12812" s="8">
        <v>7227654000</v>
      </c>
    </row>
    <row r="12813" spans="1:10" ht="20.100000000000001" customHeight="1" x14ac:dyDescent="0.25">
      <c r="A12813" s="5" t="s">
        <v>1282</v>
      </c>
      <c r="C12813" s="11" t="s">
        <v>9</v>
      </c>
      <c r="D12813" s="11" t="s">
        <v>10</v>
      </c>
      <c r="E12813" s="11" t="s">
        <v>4883</v>
      </c>
      <c r="F12813" s="11" t="s">
        <v>12</v>
      </c>
      <c r="G12813" s="131" t="s">
        <v>1283</v>
      </c>
      <c r="H12813" s="131"/>
      <c r="J12813" s="7">
        <v>1545488000</v>
      </c>
    </row>
    <row r="12814" spans="1:10" ht="20.100000000000001" customHeight="1" x14ac:dyDescent="0.25">
      <c r="A12814" s="5" t="s">
        <v>1286</v>
      </c>
      <c r="C12814" s="11" t="s">
        <v>9</v>
      </c>
      <c r="D12814" s="11" t="s">
        <v>10</v>
      </c>
      <c r="E12814" s="11" t="s">
        <v>4883</v>
      </c>
      <c r="F12814" s="11" t="s">
        <v>12</v>
      </c>
      <c r="G12814" s="131" t="s">
        <v>1287</v>
      </c>
      <c r="H12814" s="131"/>
      <c r="J12814" s="7">
        <v>2806395000</v>
      </c>
    </row>
    <row r="12815" spans="1:10" ht="20.100000000000001" customHeight="1" x14ac:dyDescent="0.25">
      <c r="A12815" s="5" t="s">
        <v>1290</v>
      </c>
      <c r="C12815" s="11" t="s">
        <v>16</v>
      </c>
      <c r="D12815" s="11" t="s">
        <v>10</v>
      </c>
      <c r="E12815" s="11" t="s">
        <v>4883</v>
      </c>
      <c r="F12815" s="11" t="s">
        <v>12</v>
      </c>
      <c r="G12815" s="131" t="s">
        <v>17</v>
      </c>
      <c r="H12815" s="131"/>
      <c r="J12815" s="7">
        <v>881376000</v>
      </c>
    </row>
    <row r="12816" spans="1:10" ht="20.100000000000001" customHeight="1" x14ac:dyDescent="0.25">
      <c r="A12816" s="5" t="s">
        <v>1293</v>
      </c>
      <c r="C12816" s="11" t="s">
        <v>9</v>
      </c>
      <c r="D12816" s="11" t="s">
        <v>10</v>
      </c>
      <c r="E12816" s="11" t="s">
        <v>4883</v>
      </c>
      <c r="F12816" s="11" t="s">
        <v>12</v>
      </c>
      <c r="G12816" s="131" t="s">
        <v>18</v>
      </c>
      <c r="H12816" s="131"/>
      <c r="J12816" s="7">
        <v>713716000</v>
      </c>
    </row>
    <row r="12817" spans="1:10" ht="20.100000000000001" customHeight="1" x14ac:dyDescent="0.25">
      <c r="A12817" s="5" t="s">
        <v>1296</v>
      </c>
      <c r="C12817" s="11" t="s">
        <v>9</v>
      </c>
      <c r="D12817" s="11" t="s">
        <v>10</v>
      </c>
      <c r="E12817" s="11" t="s">
        <v>4883</v>
      </c>
      <c r="F12817" s="11" t="s">
        <v>12</v>
      </c>
      <c r="G12817" s="131" t="s">
        <v>19</v>
      </c>
      <c r="H12817" s="131"/>
      <c r="J12817" s="7">
        <v>1280679000</v>
      </c>
    </row>
    <row r="12818" spans="1:10" ht="20.100000000000001" customHeight="1" x14ac:dyDescent="0.25">
      <c r="A12818" s="6" t="s">
        <v>1299</v>
      </c>
      <c r="B12818" s="6" t="s">
        <v>1300</v>
      </c>
      <c r="J12818" s="10">
        <v>1054142000</v>
      </c>
    </row>
    <row r="12819" spans="1:10" ht="20.100000000000001" customHeight="1" x14ac:dyDescent="0.25">
      <c r="A12819" s="6" t="s">
        <v>1303</v>
      </c>
      <c r="B12819" s="6" t="s">
        <v>7118</v>
      </c>
      <c r="J12819" s="9">
        <v>1000083000</v>
      </c>
    </row>
    <row r="12820" spans="1:10" ht="20.100000000000001" customHeight="1" x14ac:dyDescent="0.25">
      <c r="A12820" s="5" t="s">
        <v>1303</v>
      </c>
      <c r="C12820" s="11" t="s">
        <v>9</v>
      </c>
      <c r="D12820" s="11" t="s">
        <v>20</v>
      </c>
      <c r="E12820" s="11" t="s">
        <v>4883</v>
      </c>
      <c r="F12820" s="11" t="s">
        <v>1881</v>
      </c>
      <c r="G12820" s="131" t="s">
        <v>21</v>
      </c>
      <c r="H12820" s="131"/>
      <c r="J12820" s="7">
        <v>1000083000</v>
      </c>
    </row>
    <row r="12821" spans="1:10" ht="60" customHeight="1" x14ac:dyDescent="0.25">
      <c r="G12821" s="131" t="s">
        <v>4797</v>
      </c>
      <c r="H12821" s="131"/>
    </row>
    <row r="12822" spans="1:10" ht="20.100000000000001" customHeight="1" x14ac:dyDescent="0.25">
      <c r="G12822" s="131" t="s">
        <v>2101</v>
      </c>
      <c r="H12822" s="131"/>
    </row>
    <row r="12823" spans="1:10" ht="20.100000000000001" customHeight="1" x14ac:dyDescent="0.25">
      <c r="A12823" s="6" t="s">
        <v>1316</v>
      </c>
      <c r="B12823" s="6" t="s">
        <v>7122</v>
      </c>
      <c r="J12823" s="8">
        <v>54059000</v>
      </c>
    </row>
    <row r="12824" spans="1:10" ht="20.100000000000001" customHeight="1" x14ac:dyDescent="0.25">
      <c r="A12824" s="5" t="s">
        <v>1316</v>
      </c>
      <c r="C12824" s="11" t="s">
        <v>9</v>
      </c>
      <c r="D12824" s="11" t="s">
        <v>20</v>
      </c>
      <c r="E12824" s="11" t="s">
        <v>4883</v>
      </c>
      <c r="F12824" s="11" t="s">
        <v>1881</v>
      </c>
      <c r="G12824" s="131" t="s">
        <v>23</v>
      </c>
      <c r="H12824" s="131"/>
      <c r="J12824" s="7">
        <v>54059000</v>
      </c>
    </row>
    <row r="12825" spans="1:10" ht="30" customHeight="1" x14ac:dyDescent="0.25">
      <c r="G12825" s="131" t="s">
        <v>4798</v>
      </c>
      <c r="H12825" s="131"/>
    </row>
    <row r="12826" spans="1:10" ht="20.100000000000001" customHeight="1" x14ac:dyDescent="0.25">
      <c r="G12826" s="131" t="s">
        <v>2102</v>
      </c>
      <c r="H12826" s="131"/>
    </row>
    <row r="12827" spans="1:10" ht="20.100000000000001" customHeight="1" x14ac:dyDescent="0.25">
      <c r="A12827" s="6" t="s">
        <v>1319</v>
      </c>
      <c r="B12827" s="6" t="s">
        <v>1320</v>
      </c>
      <c r="J12827" s="10">
        <v>1125762000</v>
      </c>
    </row>
    <row r="12828" spans="1:10" ht="20.100000000000001" customHeight="1" x14ac:dyDescent="0.25">
      <c r="A12828" s="6" t="s">
        <v>1322</v>
      </c>
      <c r="B12828" s="6" t="s">
        <v>7123</v>
      </c>
      <c r="J12828" s="9">
        <v>549235000</v>
      </c>
    </row>
    <row r="12829" spans="1:10" ht="20.100000000000001" customHeight="1" x14ac:dyDescent="0.25">
      <c r="A12829" s="5" t="s">
        <v>1322</v>
      </c>
      <c r="C12829" s="11" t="s">
        <v>9</v>
      </c>
      <c r="D12829" s="11" t="s">
        <v>20</v>
      </c>
      <c r="E12829" s="11" t="s">
        <v>4883</v>
      </c>
      <c r="F12829" s="11" t="s">
        <v>1881</v>
      </c>
      <c r="G12829" s="131" t="s">
        <v>21</v>
      </c>
      <c r="H12829" s="131"/>
      <c r="J12829" s="7">
        <v>549235000</v>
      </c>
    </row>
    <row r="12830" spans="1:10" ht="60" customHeight="1" x14ac:dyDescent="0.25">
      <c r="G12830" s="131" t="s">
        <v>4799</v>
      </c>
      <c r="H12830" s="131"/>
    </row>
    <row r="12831" spans="1:10" ht="20.100000000000001" customHeight="1" x14ac:dyDescent="0.25">
      <c r="G12831" s="131" t="s">
        <v>2101</v>
      </c>
      <c r="H12831" s="131"/>
    </row>
    <row r="12832" spans="1:10" ht="20.100000000000001" customHeight="1" x14ac:dyDescent="0.25">
      <c r="A12832" s="6" t="s">
        <v>1324</v>
      </c>
      <c r="B12832" s="6" t="s">
        <v>7124</v>
      </c>
      <c r="J12832" s="8">
        <v>162176000</v>
      </c>
    </row>
    <row r="12833" spans="1:10" ht="20.100000000000001" customHeight="1" x14ac:dyDescent="0.25">
      <c r="A12833" s="5" t="s">
        <v>1324</v>
      </c>
      <c r="C12833" s="11" t="s">
        <v>9</v>
      </c>
      <c r="D12833" s="11" t="s">
        <v>20</v>
      </c>
      <c r="E12833" s="11" t="s">
        <v>4883</v>
      </c>
      <c r="F12833" s="11" t="s">
        <v>1881</v>
      </c>
      <c r="G12833" s="131" t="s">
        <v>21</v>
      </c>
      <c r="H12833" s="131"/>
      <c r="J12833" s="7">
        <v>162176000</v>
      </c>
    </row>
    <row r="12834" spans="1:10" ht="45" customHeight="1" x14ac:dyDescent="0.25">
      <c r="G12834" s="131" t="s">
        <v>4800</v>
      </c>
      <c r="H12834" s="131"/>
    </row>
    <row r="12835" spans="1:10" ht="20.100000000000001" customHeight="1" x14ac:dyDescent="0.25">
      <c r="G12835" s="131" t="s">
        <v>2101</v>
      </c>
      <c r="H12835" s="131"/>
    </row>
    <row r="12836" spans="1:10" ht="20.100000000000001" customHeight="1" x14ac:dyDescent="0.25">
      <c r="A12836" s="6" t="s">
        <v>1326</v>
      </c>
      <c r="B12836" s="6" t="s">
        <v>7125</v>
      </c>
      <c r="J12836" s="8">
        <v>324351000</v>
      </c>
    </row>
    <row r="12837" spans="1:10" ht="20.100000000000001" customHeight="1" x14ac:dyDescent="0.25">
      <c r="A12837" s="5" t="s">
        <v>1326</v>
      </c>
      <c r="C12837" s="11" t="s">
        <v>9</v>
      </c>
      <c r="D12837" s="11" t="s">
        <v>20</v>
      </c>
      <c r="E12837" s="11" t="s">
        <v>4883</v>
      </c>
      <c r="F12837" s="11" t="s">
        <v>1881</v>
      </c>
      <c r="G12837" s="131" t="s">
        <v>21</v>
      </c>
      <c r="H12837" s="131"/>
      <c r="J12837" s="7">
        <v>324351000</v>
      </c>
    </row>
    <row r="12838" spans="1:10" ht="45" customHeight="1" x14ac:dyDescent="0.25">
      <c r="G12838" s="131" t="s">
        <v>4801</v>
      </c>
      <c r="H12838" s="131"/>
    </row>
    <row r="12839" spans="1:10" ht="20.100000000000001" customHeight="1" x14ac:dyDescent="0.25">
      <c r="G12839" s="131" t="s">
        <v>2101</v>
      </c>
      <c r="H12839" s="131"/>
    </row>
    <row r="12840" spans="1:10" ht="20.100000000000001" customHeight="1" x14ac:dyDescent="0.25">
      <c r="A12840" s="6" t="s">
        <v>1331</v>
      </c>
      <c r="B12840" s="6" t="s">
        <v>1332</v>
      </c>
      <c r="J12840" s="8">
        <v>90000000</v>
      </c>
    </row>
    <row r="12841" spans="1:10" ht="30" customHeight="1" x14ac:dyDescent="0.25">
      <c r="A12841" s="5" t="s">
        <v>1331</v>
      </c>
      <c r="C12841" s="11" t="s">
        <v>9</v>
      </c>
      <c r="D12841" s="11" t="s">
        <v>20</v>
      </c>
      <c r="E12841" s="11" t="s">
        <v>4883</v>
      </c>
      <c r="F12841" s="11" t="s">
        <v>1881</v>
      </c>
      <c r="G12841" s="131" t="s">
        <v>1082</v>
      </c>
      <c r="H12841" s="131"/>
      <c r="J12841" s="7">
        <v>90000000</v>
      </c>
    </row>
    <row r="12842" spans="1:10" ht="45" customHeight="1" x14ac:dyDescent="0.25">
      <c r="G12842" s="131" t="s">
        <v>5158</v>
      </c>
      <c r="H12842" s="131"/>
    </row>
    <row r="12843" spans="1:10" ht="20.100000000000001" customHeight="1" x14ac:dyDescent="0.25">
      <c r="G12843" s="131" t="s">
        <v>5159</v>
      </c>
      <c r="H12843" s="131"/>
    </row>
    <row r="12844" spans="1:10" ht="20.100000000000001" customHeight="1" x14ac:dyDescent="0.25">
      <c r="A12844" s="6" t="s">
        <v>1344</v>
      </c>
      <c r="B12844" s="6" t="s">
        <v>1345</v>
      </c>
      <c r="J12844" s="10">
        <v>37000000</v>
      </c>
    </row>
    <row r="12845" spans="1:10" ht="20.100000000000001" customHeight="1" x14ac:dyDescent="0.25">
      <c r="A12845" s="6" t="s">
        <v>1429</v>
      </c>
      <c r="B12845" s="6" t="s">
        <v>1430</v>
      </c>
      <c r="J12845" s="9">
        <v>37000000</v>
      </c>
    </row>
    <row r="12846" spans="1:10" ht="20.100000000000001" customHeight="1" x14ac:dyDescent="0.25">
      <c r="A12846" s="5" t="s">
        <v>1432</v>
      </c>
      <c r="C12846" s="11" t="s">
        <v>9</v>
      </c>
      <c r="D12846" s="11" t="s">
        <v>11</v>
      </c>
      <c r="E12846" s="11" t="s">
        <v>4883</v>
      </c>
      <c r="F12846" s="11" t="s">
        <v>12</v>
      </c>
      <c r="G12846" s="131" t="s">
        <v>7130</v>
      </c>
      <c r="H12846" s="131"/>
      <c r="J12846" s="7">
        <v>37000000</v>
      </c>
    </row>
    <row r="12847" spans="1:10" ht="20.100000000000001" customHeight="1" x14ac:dyDescent="0.25">
      <c r="A12847" s="6" t="s">
        <v>1759</v>
      </c>
      <c r="B12847" s="6" t="s">
        <v>1760</v>
      </c>
      <c r="J12847" s="10">
        <v>340738000</v>
      </c>
    </row>
    <row r="12848" spans="1:10" ht="20.100000000000001" customHeight="1" x14ac:dyDescent="0.25">
      <c r="A12848" s="6" t="s">
        <v>1761</v>
      </c>
      <c r="B12848" s="6" t="s">
        <v>1762</v>
      </c>
      <c r="J12848" s="12">
        <v>89738000</v>
      </c>
    </row>
    <row r="12849" spans="1:10" ht="20.100000000000001" customHeight="1" x14ac:dyDescent="0.25">
      <c r="A12849" s="6" t="s">
        <v>1767</v>
      </c>
      <c r="B12849" s="6" t="s">
        <v>7149</v>
      </c>
      <c r="J12849" s="9">
        <v>89738000</v>
      </c>
    </row>
    <row r="12850" spans="1:10" ht="20.100000000000001" customHeight="1" x14ac:dyDescent="0.25">
      <c r="A12850" s="5" t="s">
        <v>1767</v>
      </c>
      <c r="C12850" s="11" t="s">
        <v>9</v>
      </c>
      <c r="D12850" s="11" t="s">
        <v>41</v>
      </c>
      <c r="E12850" s="11" t="s">
        <v>4883</v>
      </c>
      <c r="F12850" s="11" t="s">
        <v>1881</v>
      </c>
      <c r="G12850" s="131" t="s">
        <v>21</v>
      </c>
      <c r="H12850" s="131"/>
      <c r="J12850" s="7">
        <v>62708000</v>
      </c>
    </row>
    <row r="12851" spans="1:10" ht="60" customHeight="1" x14ac:dyDescent="0.25">
      <c r="G12851" s="131" t="s">
        <v>4802</v>
      </c>
      <c r="H12851" s="131"/>
    </row>
    <row r="12852" spans="1:10" ht="20.100000000000001" customHeight="1" x14ac:dyDescent="0.25">
      <c r="G12852" s="131" t="s">
        <v>2101</v>
      </c>
      <c r="H12852" s="131"/>
    </row>
    <row r="12853" spans="1:10" ht="20.100000000000001" customHeight="1" x14ac:dyDescent="0.25">
      <c r="A12853" s="5" t="s">
        <v>1767</v>
      </c>
      <c r="C12853" s="11" t="s">
        <v>9</v>
      </c>
      <c r="D12853" s="11" t="s">
        <v>41</v>
      </c>
      <c r="E12853" s="11" t="s">
        <v>4883</v>
      </c>
      <c r="F12853" s="11" t="s">
        <v>1278</v>
      </c>
      <c r="G12853" s="131" t="s">
        <v>21</v>
      </c>
      <c r="H12853" s="131"/>
      <c r="J12853" s="7">
        <v>27030000</v>
      </c>
    </row>
    <row r="12854" spans="1:10" ht="60" customHeight="1" x14ac:dyDescent="0.25">
      <c r="G12854" s="131" t="s">
        <v>4803</v>
      </c>
      <c r="H12854" s="131"/>
    </row>
    <row r="12855" spans="1:10" ht="20.100000000000001" customHeight="1" x14ac:dyDescent="0.25">
      <c r="G12855" s="131" t="s">
        <v>2101</v>
      </c>
      <c r="H12855" s="131"/>
    </row>
    <row r="12856" spans="1:10" ht="20.100000000000001" customHeight="1" x14ac:dyDescent="0.25">
      <c r="A12856" s="6" t="s">
        <v>1784</v>
      </c>
      <c r="B12856" s="6" t="s">
        <v>1785</v>
      </c>
      <c r="J12856" s="8">
        <v>235000000</v>
      </c>
    </row>
    <row r="12857" spans="1:10" ht="20.100000000000001" customHeight="1" x14ac:dyDescent="0.25">
      <c r="A12857" s="5" t="s">
        <v>1786</v>
      </c>
      <c r="C12857" s="11" t="s">
        <v>9</v>
      </c>
      <c r="D12857" s="11" t="s">
        <v>59</v>
      </c>
      <c r="E12857" s="11" t="s">
        <v>4883</v>
      </c>
      <c r="F12857" s="11" t="s">
        <v>12</v>
      </c>
      <c r="G12857" s="131" t="s">
        <v>61</v>
      </c>
      <c r="H12857" s="131"/>
      <c r="J12857" s="7">
        <v>170000000</v>
      </c>
    </row>
    <row r="12858" spans="1:10" ht="20.100000000000001" customHeight="1" x14ac:dyDescent="0.25">
      <c r="A12858" s="5" t="s">
        <v>1792</v>
      </c>
      <c r="C12858" s="11" t="s">
        <v>9</v>
      </c>
      <c r="D12858" s="11" t="s">
        <v>59</v>
      </c>
      <c r="E12858" s="11" t="s">
        <v>4883</v>
      </c>
      <c r="F12858" s="11" t="s">
        <v>12</v>
      </c>
      <c r="G12858" s="131" t="s">
        <v>7156</v>
      </c>
      <c r="H12858" s="131"/>
      <c r="J12858" s="7">
        <v>65000000</v>
      </c>
    </row>
    <row r="12859" spans="1:10" ht="30" customHeight="1" x14ac:dyDescent="0.25">
      <c r="G12859" s="131" t="s">
        <v>4686</v>
      </c>
      <c r="H12859" s="131"/>
    </row>
    <row r="12860" spans="1:10" ht="20.100000000000001" customHeight="1" x14ac:dyDescent="0.25">
      <c r="A12860" s="6" t="s">
        <v>1803</v>
      </c>
      <c r="B12860" s="6" t="s">
        <v>3416</v>
      </c>
      <c r="J12860" s="8">
        <v>16000000</v>
      </c>
    </row>
    <row r="12861" spans="1:10" ht="20.100000000000001" customHeight="1" x14ac:dyDescent="0.25">
      <c r="A12861" s="5" t="s">
        <v>1804</v>
      </c>
      <c r="C12861" s="11" t="s">
        <v>9</v>
      </c>
      <c r="D12861" s="11" t="s">
        <v>59</v>
      </c>
      <c r="E12861" s="11" t="s">
        <v>4883</v>
      </c>
      <c r="F12861" s="11" t="s">
        <v>12</v>
      </c>
      <c r="G12861" s="131" t="s">
        <v>62</v>
      </c>
      <c r="H12861" s="131"/>
      <c r="J12861" s="7">
        <v>7000000</v>
      </c>
    </row>
    <row r="12862" spans="1:10" ht="45" customHeight="1" x14ac:dyDescent="0.25">
      <c r="G12862" s="131" t="s">
        <v>4687</v>
      </c>
      <c r="H12862" s="131"/>
    </row>
    <row r="12863" spans="1:10" ht="20.100000000000001" customHeight="1" x14ac:dyDescent="0.25">
      <c r="A12863" s="5" t="s">
        <v>1805</v>
      </c>
      <c r="C12863" s="11" t="s">
        <v>9</v>
      </c>
      <c r="D12863" s="11" t="s">
        <v>59</v>
      </c>
      <c r="E12863" s="11" t="s">
        <v>4883</v>
      </c>
      <c r="F12863" s="11" t="s">
        <v>12</v>
      </c>
      <c r="G12863" s="131" t="s">
        <v>148</v>
      </c>
      <c r="H12863" s="131"/>
      <c r="J12863" s="7">
        <v>9000000</v>
      </c>
    </row>
    <row r="12864" spans="1:10" ht="60" customHeight="1" x14ac:dyDescent="0.25">
      <c r="G12864" s="131" t="s">
        <v>4688</v>
      </c>
      <c r="H12864" s="131"/>
    </row>
    <row r="12867" spans="1:10" ht="15.75" thickBot="1" x14ac:dyDescent="0.3">
      <c r="A12867" s="4" t="s">
        <v>5160</v>
      </c>
      <c r="B12867" s="84"/>
      <c r="C12867" s="84"/>
      <c r="D12867" s="84"/>
      <c r="E12867" s="84"/>
      <c r="F12867" s="84"/>
      <c r="G12867" s="84"/>
      <c r="H12867" s="84"/>
      <c r="I12867" s="84"/>
      <c r="J12867" s="14">
        <v>7413447000</v>
      </c>
    </row>
    <row r="12869" spans="1:10" x14ac:dyDescent="0.25">
      <c r="A12869" s="87" t="s">
        <v>5161</v>
      </c>
      <c r="B12869" s="88"/>
      <c r="C12869" s="88"/>
      <c r="D12869" s="88"/>
      <c r="E12869" s="88"/>
      <c r="F12869" s="88"/>
      <c r="G12869" s="88"/>
      <c r="H12869" s="88"/>
    </row>
    <row r="12871" spans="1:10" x14ac:dyDescent="0.25">
      <c r="A12871" s="132" t="s">
        <v>2092</v>
      </c>
      <c r="B12871" s="132"/>
      <c r="C12871" s="132"/>
      <c r="D12871" s="132"/>
      <c r="E12871" s="132"/>
      <c r="F12871" s="132"/>
      <c r="G12871" s="132"/>
      <c r="H12871" s="132"/>
      <c r="I12871" s="132"/>
      <c r="J12871" s="132"/>
    </row>
    <row r="12873" spans="1:10" x14ac:dyDescent="0.25">
      <c r="D12873" s="3" t="s">
        <v>2140</v>
      </c>
      <c r="E12873" s="3" t="s">
        <v>2100</v>
      </c>
    </row>
    <row r="12874" spans="1:10" ht="15.75" thickBot="1" x14ac:dyDescent="0.3">
      <c r="F12874" s="3" t="s">
        <v>2103</v>
      </c>
      <c r="J12874" s="14">
        <v>675857000</v>
      </c>
    </row>
    <row r="12875" spans="1:10" x14ac:dyDescent="0.25">
      <c r="D12875" s="85" t="s">
        <v>9</v>
      </c>
      <c r="E12875" s="85" t="s">
        <v>2139</v>
      </c>
      <c r="J12875" s="7">
        <v>631345000</v>
      </c>
    </row>
    <row r="12876" spans="1:10" x14ac:dyDescent="0.25">
      <c r="D12876" s="5" t="s">
        <v>16</v>
      </c>
      <c r="E12876" s="5" t="s">
        <v>2145</v>
      </c>
      <c r="J12876" s="7">
        <v>44512000</v>
      </c>
    </row>
    <row r="12879" spans="1:10" x14ac:dyDescent="0.25">
      <c r="A12879" s="132" t="s">
        <v>2091</v>
      </c>
      <c r="B12879" s="132"/>
      <c r="C12879" s="132"/>
      <c r="D12879" s="132"/>
      <c r="E12879" s="132"/>
      <c r="F12879" s="132"/>
      <c r="G12879" s="132"/>
      <c r="H12879" s="132"/>
      <c r="I12879" s="132"/>
      <c r="J12879" s="132"/>
    </row>
    <row r="12880" spans="1:10" x14ac:dyDescent="0.25">
      <c r="A12880" s="86" t="s">
        <v>2097</v>
      </c>
      <c r="C12880" s="86" t="s">
        <v>2098</v>
      </c>
      <c r="D12880" s="86" t="s">
        <v>3</v>
      </c>
      <c r="E12880" s="86" t="s">
        <v>2099</v>
      </c>
      <c r="F12880" s="86" t="s">
        <v>1880</v>
      </c>
      <c r="G12880" s="6" t="s">
        <v>2100</v>
      </c>
      <c r="J12880" s="86" t="s">
        <v>8713</v>
      </c>
    </row>
    <row r="12882" spans="1:10" ht="15.75" thickBot="1" x14ac:dyDescent="0.3">
      <c r="G12882" s="13" t="s">
        <v>2103</v>
      </c>
      <c r="J12882" s="14">
        <v>675857000</v>
      </c>
    </row>
    <row r="12883" spans="1:10" ht="20.100000000000001" customHeight="1" x14ac:dyDescent="0.25">
      <c r="A12883" s="6" t="s">
        <v>1232</v>
      </c>
      <c r="B12883" s="6" t="s">
        <v>1233</v>
      </c>
      <c r="J12883" s="10">
        <v>531226000</v>
      </c>
    </row>
    <row r="12884" spans="1:10" ht="20.100000000000001" customHeight="1" x14ac:dyDescent="0.25">
      <c r="A12884" s="6" t="s">
        <v>9</v>
      </c>
      <c r="B12884" s="6" t="s">
        <v>1237</v>
      </c>
      <c r="J12884" s="9">
        <v>201208000</v>
      </c>
    </row>
    <row r="12885" spans="1:10" ht="20.100000000000001" customHeight="1" x14ac:dyDescent="0.25">
      <c r="A12885" s="5" t="s">
        <v>1240</v>
      </c>
      <c r="C12885" s="11" t="s">
        <v>9</v>
      </c>
      <c r="D12885" s="11" t="s">
        <v>10</v>
      </c>
      <c r="E12885" s="11" t="s">
        <v>4858</v>
      </c>
      <c r="F12885" s="11" t="s">
        <v>12</v>
      </c>
      <c r="G12885" s="131" t="s">
        <v>7116</v>
      </c>
      <c r="H12885" s="131"/>
      <c r="J12885" s="7">
        <v>201208000</v>
      </c>
    </row>
    <row r="12886" spans="1:10" ht="20.100000000000001" customHeight="1" x14ac:dyDescent="0.25">
      <c r="A12886" s="6" t="s">
        <v>1257</v>
      </c>
      <c r="B12886" s="6" t="s">
        <v>1258</v>
      </c>
      <c r="J12886" s="8">
        <v>1000000</v>
      </c>
    </row>
    <row r="12887" spans="1:10" ht="20.100000000000001" customHeight="1" x14ac:dyDescent="0.25">
      <c r="A12887" s="5" t="s">
        <v>1261</v>
      </c>
      <c r="C12887" s="11" t="s">
        <v>9</v>
      </c>
      <c r="D12887" s="11" t="s">
        <v>10</v>
      </c>
      <c r="E12887" s="11" t="s">
        <v>4858</v>
      </c>
      <c r="F12887" s="11" t="s">
        <v>12</v>
      </c>
      <c r="G12887" s="131" t="s">
        <v>13</v>
      </c>
      <c r="H12887" s="131"/>
      <c r="J12887" s="7">
        <v>1000000</v>
      </c>
    </row>
    <row r="12888" spans="1:10" ht="20.100000000000001" customHeight="1" x14ac:dyDescent="0.25">
      <c r="A12888" s="6" t="s">
        <v>1279</v>
      </c>
      <c r="B12888" s="6" t="s">
        <v>1280</v>
      </c>
      <c r="J12888" s="8">
        <v>248538000</v>
      </c>
    </row>
    <row r="12889" spans="1:10" ht="20.100000000000001" customHeight="1" x14ac:dyDescent="0.25">
      <c r="A12889" s="5" t="s">
        <v>1282</v>
      </c>
      <c r="C12889" s="11" t="s">
        <v>9</v>
      </c>
      <c r="D12889" s="11" t="s">
        <v>10</v>
      </c>
      <c r="E12889" s="11" t="s">
        <v>4858</v>
      </c>
      <c r="F12889" s="11" t="s">
        <v>12</v>
      </c>
      <c r="G12889" s="131" t="s">
        <v>1283</v>
      </c>
      <c r="H12889" s="131"/>
      <c r="J12889" s="7">
        <v>54286000</v>
      </c>
    </row>
    <row r="12890" spans="1:10" ht="20.100000000000001" customHeight="1" x14ac:dyDescent="0.25">
      <c r="A12890" s="5" t="s">
        <v>1286</v>
      </c>
      <c r="C12890" s="11" t="s">
        <v>9</v>
      </c>
      <c r="D12890" s="11" t="s">
        <v>10</v>
      </c>
      <c r="E12890" s="11" t="s">
        <v>4858</v>
      </c>
      <c r="F12890" s="11" t="s">
        <v>12</v>
      </c>
      <c r="G12890" s="131" t="s">
        <v>1287</v>
      </c>
      <c r="H12890" s="131"/>
      <c r="J12890" s="7">
        <v>104387000</v>
      </c>
    </row>
    <row r="12891" spans="1:10" ht="20.100000000000001" customHeight="1" x14ac:dyDescent="0.25">
      <c r="A12891" s="5" t="s">
        <v>1290</v>
      </c>
      <c r="C12891" s="11" t="s">
        <v>16</v>
      </c>
      <c r="D12891" s="11" t="s">
        <v>10</v>
      </c>
      <c r="E12891" s="11" t="s">
        <v>4858</v>
      </c>
      <c r="F12891" s="11" t="s">
        <v>12</v>
      </c>
      <c r="G12891" s="131" t="s">
        <v>17</v>
      </c>
      <c r="H12891" s="131"/>
      <c r="J12891" s="7">
        <v>34397000</v>
      </c>
    </row>
    <row r="12892" spans="1:10" ht="20.100000000000001" customHeight="1" x14ac:dyDescent="0.25">
      <c r="A12892" s="5" t="s">
        <v>1293</v>
      </c>
      <c r="C12892" s="11" t="s">
        <v>9</v>
      </c>
      <c r="D12892" s="11" t="s">
        <v>10</v>
      </c>
      <c r="E12892" s="11" t="s">
        <v>4858</v>
      </c>
      <c r="F12892" s="11" t="s">
        <v>12</v>
      </c>
      <c r="G12892" s="131" t="s">
        <v>18</v>
      </c>
      <c r="H12892" s="131"/>
      <c r="J12892" s="7">
        <v>30000000</v>
      </c>
    </row>
    <row r="12893" spans="1:10" ht="20.100000000000001" customHeight="1" x14ac:dyDescent="0.25">
      <c r="A12893" s="5" t="s">
        <v>1296</v>
      </c>
      <c r="C12893" s="11" t="s">
        <v>9</v>
      </c>
      <c r="D12893" s="11" t="s">
        <v>10</v>
      </c>
      <c r="E12893" s="11" t="s">
        <v>4858</v>
      </c>
      <c r="F12893" s="11" t="s">
        <v>12</v>
      </c>
      <c r="G12893" s="131" t="s">
        <v>19</v>
      </c>
      <c r="H12893" s="131"/>
      <c r="J12893" s="7">
        <v>25468000</v>
      </c>
    </row>
    <row r="12894" spans="1:10" ht="20.100000000000001" customHeight="1" x14ac:dyDescent="0.25">
      <c r="A12894" s="6" t="s">
        <v>1299</v>
      </c>
      <c r="B12894" s="6" t="s">
        <v>1300</v>
      </c>
      <c r="J12894" s="10">
        <v>40594000</v>
      </c>
    </row>
    <row r="12895" spans="1:10" ht="20.100000000000001" customHeight="1" x14ac:dyDescent="0.25">
      <c r="A12895" s="6" t="s">
        <v>1303</v>
      </c>
      <c r="B12895" s="6" t="s">
        <v>7118</v>
      </c>
      <c r="J12895" s="9">
        <v>38512000</v>
      </c>
    </row>
    <row r="12896" spans="1:10" ht="20.100000000000001" customHeight="1" x14ac:dyDescent="0.25">
      <c r="A12896" s="5" t="s">
        <v>1303</v>
      </c>
      <c r="C12896" s="11" t="s">
        <v>9</v>
      </c>
      <c r="D12896" s="11" t="s">
        <v>20</v>
      </c>
      <c r="E12896" s="11" t="s">
        <v>4858</v>
      </c>
      <c r="F12896" s="11" t="s">
        <v>1881</v>
      </c>
      <c r="G12896" s="131" t="s">
        <v>21</v>
      </c>
      <c r="H12896" s="131"/>
      <c r="J12896" s="7">
        <v>38512000</v>
      </c>
    </row>
    <row r="12897" spans="1:10" ht="60" customHeight="1" x14ac:dyDescent="0.25">
      <c r="G12897" s="131" t="s">
        <v>4797</v>
      </c>
      <c r="H12897" s="131"/>
    </row>
    <row r="12898" spans="1:10" ht="20.100000000000001" customHeight="1" x14ac:dyDescent="0.25">
      <c r="G12898" s="131" t="s">
        <v>2101</v>
      </c>
      <c r="H12898" s="131"/>
    </row>
    <row r="12899" spans="1:10" ht="20.100000000000001" customHeight="1" x14ac:dyDescent="0.25">
      <c r="A12899" s="6" t="s">
        <v>1316</v>
      </c>
      <c r="B12899" s="6" t="s">
        <v>7122</v>
      </c>
      <c r="J12899" s="8">
        <v>2082000</v>
      </c>
    </row>
    <row r="12900" spans="1:10" ht="20.100000000000001" customHeight="1" x14ac:dyDescent="0.25">
      <c r="A12900" s="5" t="s">
        <v>1316</v>
      </c>
      <c r="C12900" s="11" t="s">
        <v>9</v>
      </c>
      <c r="D12900" s="11" t="s">
        <v>20</v>
      </c>
      <c r="E12900" s="11" t="s">
        <v>4858</v>
      </c>
      <c r="F12900" s="11" t="s">
        <v>1881</v>
      </c>
      <c r="G12900" s="131" t="s">
        <v>23</v>
      </c>
      <c r="H12900" s="131"/>
      <c r="J12900" s="7">
        <v>2082000</v>
      </c>
    </row>
    <row r="12901" spans="1:10" ht="30" customHeight="1" x14ac:dyDescent="0.25">
      <c r="G12901" s="131" t="s">
        <v>4798</v>
      </c>
      <c r="H12901" s="131"/>
    </row>
    <row r="12902" spans="1:10" ht="20.100000000000001" customHeight="1" x14ac:dyDescent="0.25">
      <c r="G12902" s="131" t="s">
        <v>2102</v>
      </c>
      <c r="H12902" s="131"/>
    </row>
    <row r="12903" spans="1:10" ht="20.100000000000001" customHeight="1" x14ac:dyDescent="0.25">
      <c r="A12903" s="6" t="s">
        <v>1319</v>
      </c>
      <c r="B12903" s="6" t="s">
        <v>1320</v>
      </c>
      <c r="J12903" s="10">
        <v>39886000</v>
      </c>
    </row>
    <row r="12904" spans="1:10" ht="20.100000000000001" customHeight="1" x14ac:dyDescent="0.25">
      <c r="A12904" s="6" t="s">
        <v>1322</v>
      </c>
      <c r="B12904" s="6" t="s">
        <v>7123</v>
      </c>
      <c r="J12904" s="9">
        <v>21150000</v>
      </c>
    </row>
    <row r="12905" spans="1:10" ht="20.100000000000001" customHeight="1" x14ac:dyDescent="0.25">
      <c r="A12905" s="5" t="s">
        <v>1322</v>
      </c>
      <c r="C12905" s="11" t="s">
        <v>9</v>
      </c>
      <c r="D12905" s="11" t="s">
        <v>20</v>
      </c>
      <c r="E12905" s="11" t="s">
        <v>4858</v>
      </c>
      <c r="F12905" s="11" t="s">
        <v>1881</v>
      </c>
      <c r="G12905" s="131" t="s">
        <v>21</v>
      </c>
      <c r="H12905" s="131"/>
      <c r="J12905" s="7">
        <v>21150000</v>
      </c>
    </row>
    <row r="12906" spans="1:10" ht="60" customHeight="1" x14ac:dyDescent="0.25">
      <c r="G12906" s="131" t="s">
        <v>4799</v>
      </c>
      <c r="H12906" s="131"/>
    </row>
    <row r="12907" spans="1:10" ht="20.100000000000001" customHeight="1" x14ac:dyDescent="0.25">
      <c r="G12907" s="131" t="s">
        <v>2101</v>
      </c>
      <c r="H12907" s="131"/>
    </row>
    <row r="12908" spans="1:10" ht="20.100000000000001" customHeight="1" x14ac:dyDescent="0.25">
      <c r="A12908" s="6" t="s">
        <v>1324</v>
      </c>
      <c r="B12908" s="6" t="s">
        <v>7124</v>
      </c>
      <c r="J12908" s="8">
        <v>6246000</v>
      </c>
    </row>
    <row r="12909" spans="1:10" ht="20.100000000000001" customHeight="1" x14ac:dyDescent="0.25">
      <c r="A12909" s="5" t="s">
        <v>1324</v>
      </c>
      <c r="C12909" s="11" t="s">
        <v>9</v>
      </c>
      <c r="D12909" s="11" t="s">
        <v>20</v>
      </c>
      <c r="E12909" s="11" t="s">
        <v>4858</v>
      </c>
      <c r="F12909" s="11" t="s">
        <v>1881</v>
      </c>
      <c r="G12909" s="131" t="s">
        <v>21</v>
      </c>
      <c r="H12909" s="131"/>
      <c r="J12909" s="7">
        <v>6246000</v>
      </c>
    </row>
    <row r="12910" spans="1:10" ht="45" customHeight="1" x14ac:dyDescent="0.25">
      <c r="G12910" s="131" t="s">
        <v>4800</v>
      </c>
      <c r="H12910" s="131"/>
    </row>
    <row r="12911" spans="1:10" ht="20.100000000000001" customHeight="1" x14ac:dyDescent="0.25">
      <c r="G12911" s="131" t="s">
        <v>2101</v>
      </c>
      <c r="H12911" s="131"/>
    </row>
    <row r="12912" spans="1:10" ht="20.100000000000001" customHeight="1" x14ac:dyDescent="0.25">
      <c r="A12912" s="6" t="s">
        <v>1326</v>
      </c>
      <c r="B12912" s="6" t="s">
        <v>7125</v>
      </c>
      <c r="J12912" s="8">
        <v>12490000</v>
      </c>
    </row>
    <row r="12913" spans="1:10" ht="20.100000000000001" customHeight="1" x14ac:dyDescent="0.25">
      <c r="A12913" s="5" t="s">
        <v>1326</v>
      </c>
      <c r="C12913" s="11" t="s">
        <v>9</v>
      </c>
      <c r="D12913" s="11" t="s">
        <v>20</v>
      </c>
      <c r="E12913" s="11" t="s">
        <v>4858</v>
      </c>
      <c r="F12913" s="11" t="s">
        <v>1881</v>
      </c>
      <c r="G12913" s="131" t="s">
        <v>21</v>
      </c>
      <c r="H12913" s="131"/>
      <c r="J12913" s="7">
        <v>12490000</v>
      </c>
    </row>
    <row r="12914" spans="1:10" ht="45" customHeight="1" x14ac:dyDescent="0.25">
      <c r="G12914" s="131" t="s">
        <v>4801</v>
      </c>
      <c r="H12914" s="131"/>
    </row>
    <row r="12915" spans="1:10" ht="20.100000000000001" customHeight="1" x14ac:dyDescent="0.25">
      <c r="G12915" s="131" t="s">
        <v>2101</v>
      </c>
      <c r="H12915" s="131"/>
    </row>
    <row r="12916" spans="1:10" ht="20.100000000000001" customHeight="1" x14ac:dyDescent="0.25">
      <c r="A12916" s="6" t="s">
        <v>1344</v>
      </c>
      <c r="B12916" s="6" t="s">
        <v>1345</v>
      </c>
      <c r="J12916" s="10">
        <v>117425000</v>
      </c>
    </row>
    <row r="12917" spans="1:10" ht="20.100000000000001" customHeight="1" x14ac:dyDescent="0.25">
      <c r="A12917" s="6" t="s">
        <v>1231</v>
      </c>
      <c r="B12917" s="6" t="s">
        <v>3252</v>
      </c>
      <c r="J12917" s="9">
        <v>83519684</v>
      </c>
    </row>
    <row r="12918" spans="1:10" ht="20.100000000000001" customHeight="1" x14ac:dyDescent="0.25">
      <c r="A12918" s="5" t="s">
        <v>1349</v>
      </c>
      <c r="C12918" s="11" t="s">
        <v>9</v>
      </c>
      <c r="D12918" s="11" t="s">
        <v>11</v>
      </c>
      <c r="E12918" s="11" t="s">
        <v>4858</v>
      </c>
      <c r="F12918" s="11" t="s">
        <v>12</v>
      </c>
      <c r="G12918" s="131" t="s">
        <v>30</v>
      </c>
      <c r="H12918" s="131"/>
      <c r="J12918" s="7">
        <v>70959300</v>
      </c>
    </row>
    <row r="12919" spans="1:10" ht="20.100000000000001" customHeight="1" x14ac:dyDescent="0.25">
      <c r="A12919" s="5" t="s">
        <v>1351</v>
      </c>
      <c r="C12919" s="11" t="s">
        <v>9</v>
      </c>
      <c r="D12919" s="11" t="s">
        <v>11</v>
      </c>
      <c r="E12919" s="11" t="s">
        <v>4858</v>
      </c>
      <c r="F12919" s="11" t="s">
        <v>12</v>
      </c>
      <c r="G12919" s="131" t="s">
        <v>31</v>
      </c>
      <c r="H12919" s="131"/>
      <c r="J12919" s="7">
        <v>2484806</v>
      </c>
    </row>
    <row r="12920" spans="1:10" ht="20.100000000000001" customHeight="1" x14ac:dyDescent="0.25">
      <c r="A12920" s="5" t="s">
        <v>1353</v>
      </c>
      <c r="C12920" s="11" t="s">
        <v>9</v>
      </c>
      <c r="D12920" s="11" t="s">
        <v>11</v>
      </c>
      <c r="E12920" s="11" t="s">
        <v>4858</v>
      </c>
      <c r="F12920" s="11" t="s">
        <v>12</v>
      </c>
      <c r="G12920" s="131" t="s">
        <v>1354</v>
      </c>
      <c r="H12920" s="131"/>
      <c r="J12920" s="7">
        <v>9696067</v>
      </c>
    </row>
    <row r="12921" spans="1:10" ht="20.100000000000001" customHeight="1" x14ac:dyDescent="0.25">
      <c r="A12921" s="5" t="s">
        <v>1356</v>
      </c>
      <c r="C12921" s="11" t="s">
        <v>9</v>
      </c>
      <c r="D12921" s="11" t="s">
        <v>11</v>
      </c>
      <c r="E12921" s="11" t="s">
        <v>4858</v>
      </c>
      <c r="F12921" s="11" t="s">
        <v>12</v>
      </c>
      <c r="G12921" s="131" t="s">
        <v>7126</v>
      </c>
      <c r="H12921" s="131"/>
      <c r="J12921" s="7">
        <v>379511</v>
      </c>
    </row>
    <row r="12922" spans="1:10" ht="20.100000000000001" customHeight="1" x14ac:dyDescent="0.25">
      <c r="A12922" s="6" t="s">
        <v>1239</v>
      </c>
      <c r="B12922" s="6" t="s">
        <v>1360</v>
      </c>
      <c r="J12922" s="8">
        <v>8717780</v>
      </c>
    </row>
    <row r="12923" spans="1:10" ht="20.100000000000001" customHeight="1" x14ac:dyDescent="0.25">
      <c r="A12923" s="5" t="s">
        <v>1361</v>
      </c>
      <c r="C12923" s="11" t="s">
        <v>9</v>
      </c>
      <c r="D12923" s="11" t="s">
        <v>11</v>
      </c>
      <c r="E12923" s="11" t="s">
        <v>4858</v>
      </c>
      <c r="F12923" s="11" t="s">
        <v>12</v>
      </c>
      <c r="G12923" s="131" t="s">
        <v>7127</v>
      </c>
      <c r="H12923" s="131"/>
      <c r="J12923" s="7">
        <v>380000</v>
      </c>
    </row>
    <row r="12924" spans="1:10" ht="20.100000000000001" customHeight="1" x14ac:dyDescent="0.25">
      <c r="A12924" s="5" t="s">
        <v>1364</v>
      </c>
      <c r="C12924" s="11" t="s">
        <v>9</v>
      </c>
      <c r="D12924" s="11" t="s">
        <v>11</v>
      </c>
      <c r="E12924" s="11" t="s">
        <v>4858</v>
      </c>
      <c r="F12924" s="11" t="s">
        <v>12</v>
      </c>
      <c r="G12924" s="131" t="s">
        <v>1365</v>
      </c>
      <c r="H12924" s="131"/>
      <c r="J12924" s="7">
        <v>3990000</v>
      </c>
    </row>
    <row r="12925" spans="1:10" ht="20.100000000000001" customHeight="1" x14ac:dyDescent="0.25">
      <c r="A12925" s="5" t="s">
        <v>1367</v>
      </c>
      <c r="C12925" s="11" t="s">
        <v>9</v>
      </c>
      <c r="D12925" s="11" t="s">
        <v>11</v>
      </c>
      <c r="E12925" s="11" t="s">
        <v>4858</v>
      </c>
      <c r="F12925" s="11" t="s">
        <v>12</v>
      </c>
      <c r="G12925" s="131" t="s">
        <v>33</v>
      </c>
      <c r="H12925" s="131"/>
      <c r="J12925" s="7">
        <v>130000</v>
      </c>
    </row>
    <row r="12926" spans="1:10" ht="20.100000000000001" customHeight="1" x14ac:dyDescent="0.25">
      <c r="A12926" s="5" t="s">
        <v>1369</v>
      </c>
      <c r="C12926" s="11" t="s">
        <v>9</v>
      </c>
      <c r="D12926" s="11" t="s">
        <v>11</v>
      </c>
      <c r="E12926" s="11" t="s">
        <v>4858</v>
      </c>
      <c r="F12926" s="11" t="s">
        <v>12</v>
      </c>
      <c r="G12926" s="131" t="s">
        <v>34</v>
      </c>
      <c r="H12926" s="131"/>
      <c r="J12926" s="7">
        <v>4217780</v>
      </c>
    </row>
    <row r="12927" spans="1:10" ht="20.100000000000001" customHeight="1" x14ac:dyDescent="0.25">
      <c r="A12927" s="6" t="s">
        <v>1249</v>
      </c>
      <c r="B12927" s="6" t="s">
        <v>1373</v>
      </c>
      <c r="J12927" s="8">
        <v>1868190</v>
      </c>
    </row>
    <row r="12928" spans="1:10" ht="20.100000000000001" customHeight="1" x14ac:dyDescent="0.25">
      <c r="A12928" s="5" t="s">
        <v>1376</v>
      </c>
      <c r="C12928" s="11" t="s">
        <v>9</v>
      </c>
      <c r="D12928" s="11" t="s">
        <v>11</v>
      </c>
      <c r="E12928" s="11" t="s">
        <v>4858</v>
      </c>
      <c r="F12928" s="11" t="s">
        <v>12</v>
      </c>
      <c r="G12928" s="131" t="s">
        <v>3480</v>
      </c>
      <c r="H12928" s="131"/>
      <c r="J12928" s="7">
        <v>350000</v>
      </c>
    </row>
    <row r="12929" spans="1:10" ht="20.100000000000001" customHeight="1" x14ac:dyDescent="0.25">
      <c r="A12929" s="5" t="s">
        <v>1380</v>
      </c>
      <c r="C12929" s="11" t="s">
        <v>9</v>
      </c>
      <c r="D12929" s="11" t="s">
        <v>11</v>
      </c>
      <c r="E12929" s="11" t="s">
        <v>4858</v>
      </c>
      <c r="F12929" s="11" t="s">
        <v>12</v>
      </c>
      <c r="G12929" s="131" t="s">
        <v>1381</v>
      </c>
      <c r="H12929" s="131"/>
      <c r="J12929" s="7">
        <v>1348690</v>
      </c>
    </row>
    <row r="12930" spans="1:10" ht="20.100000000000001" customHeight="1" x14ac:dyDescent="0.25">
      <c r="A12930" s="5" t="s">
        <v>1391</v>
      </c>
      <c r="C12930" s="11" t="s">
        <v>9</v>
      </c>
      <c r="D12930" s="11" t="s">
        <v>11</v>
      </c>
      <c r="E12930" s="11" t="s">
        <v>4858</v>
      </c>
      <c r="F12930" s="11" t="s">
        <v>12</v>
      </c>
      <c r="G12930" s="131" t="s">
        <v>7129</v>
      </c>
      <c r="H12930" s="131"/>
      <c r="J12930" s="7">
        <v>169500</v>
      </c>
    </row>
    <row r="12931" spans="1:10" ht="20.100000000000001" customHeight="1" x14ac:dyDescent="0.25">
      <c r="A12931" s="6" t="s">
        <v>1393</v>
      </c>
      <c r="B12931" s="6" t="s">
        <v>1394</v>
      </c>
      <c r="J12931" s="8">
        <v>5413552</v>
      </c>
    </row>
    <row r="12932" spans="1:10" ht="20.100000000000001" customHeight="1" x14ac:dyDescent="0.25">
      <c r="A12932" s="5" t="s">
        <v>1411</v>
      </c>
      <c r="C12932" s="11" t="s">
        <v>9</v>
      </c>
      <c r="D12932" s="11" t="s">
        <v>11</v>
      </c>
      <c r="E12932" s="11" t="s">
        <v>4858</v>
      </c>
      <c r="F12932" s="11" t="s">
        <v>12</v>
      </c>
      <c r="G12932" s="131" t="s">
        <v>3478</v>
      </c>
      <c r="H12932" s="131"/>
      <c r="J12932" s="7">
        <v>4940000</v>
      </c>
    </row>
    <row r="12933" spans="1:10" ht="15" customHeight="1" x14ac:dyDescent="0.25">
      <c r="G12933" s="131" t="s">
        <v>5772</v>
      </c>
      <c r="H12933" s="131"/>
    </row>
    <row r="12934" spans="1:10" ht="20.100000000000001" customHeight="1" x14ac:dyDescent="0.25">
      <c r="A12934" s="5" t="s">
        <v>1413</v>
      </c>
      <c r="C12934" s="11" t="s">
        <v>9</v>
      </c>
      <c r="D12934" s="11" t="s">
        <v>11</v>
      </c>
      <c r="E12934" s="11" t="s">
        <v>4858</v>
      </c>
      <c r="F12934" s="11" t="s">
        <v>12</v>
      </c>
      <c r="G12934" s="131" t="s">
        <v>1414</v>
      </c>
      <c r="H12934" s="131"/>
      <c r="J12934" s="7">
        <v>473552</v>
      </c>
    </row>
    <row r="12935" spans="1:10" ht="15" customHeight="1" x14ac:dyDescent="0.25">
      <c r="G12935" s="131" t="s">
        <v>6246</v>
      </c>
      <c r="H12935" s="131"/>
    </row>
    <row r="12936" spans="1:10" ht="20.100000000000001" customHeight="1" x14ac:dyDescent="0.25">
      <c r="A12936" s="6" t="s">
        <v>1416</v>
      </c>
      <c r="B12936" s="6" t="s">
        <v>1417</v>
      </c>
      <c r="J12936" s="8">
        <v>6940888</v>
      </c>
    </row>
    <row r="12937" spans="1:10" ht="20.100000000000001" customHeight="1" x14ac:dyDescent="0.25">
      <c r="A12937" s="5" t="s">
        <v>1419</v>
      </c>
      <c r="C12937" s="11" t="s">
        <v>9</v>
      </c>
      <c r="D12937" s="11" t="s">
        <v>11</v>
      </c>
      <c r="E12937" s="11" t="s">
        <v>4858</v>
      </c>
      <c r="F12937" s="11" t="s">
        <v>12</v>
      </c>
      <c r="G12937" s="131" t="s">
        <v>1420</v>
      </c>
      <c r="H12937" s="131"/>
      <c r="J12937" s="7">
        <v>230000</v>
      </c>
    </row>
    <row r="12938" spans="1:10" ht="20.100000000000001" customHeight="1" x14ac:dyDescent="0.25">
      <c r="A12938" s="5" t="s">
        <v>1422</v>
      </c>
      <c r="C12938" s="11" t="s">
        <v>9</v>
      </c>
      <c r="D12938" s="11" t="s">
        <v>11</v>
      </c>
      <c r="E12938" s="11" t="s">
        <v>4858</v>
      </c>
      <c r="F12938" s="11" t="s">
        <v>12</v>
      </c>
      <c r="G12938" s="131" t="s">
        <v>1423</v>
      </c>
      <c r="H12938" s="131"/>
      <c r="J12938" s="7">
        <v>6710888</v>
      </c>
    </row>
    <row r="12939" spans="1:10" ht="20.100000000000001" customHeight="1" x14ac:dyDescent="0.25">
      <c r="A12939" s="6" t="s">
        <v>1429</v>
      </c>
      <c r="B12939" s="6" t="s">
        <v>1430</v>
      </c>
      <c r="J12939" s="8">
        <v>2758740</v>
      </c>
    </row>
    <row r="12940" spans="1:10" ht="20.100000000000001" customHeight="1" x14ac:dyDescent="0.25">
      <c r="A12940" s="5" t="s">
        <v>1432</v>
      </c>
      <c r="C12940" s="11" t="s">
        <v>9</v>
      </c>
      <c r="D12940" s="11" t="s">
        <v>11</v>
      </c>
      <c r="E12940" s="11" t="s">
        <v>4858</v>
      </c>
      <c r="F12940" s="11" t="s">
        <v>12</v>
      </c>
      <c r="G12940" s="131" t="s">
        <v>7130</v>
      </c>
      <c r="H12940" s="131"/>
      <c r="J12940" s="7">
        <v>2758740</v>
      </c>
    </row>
    <row r="12941" spans="1:10" ht="20.100000000000001" customHeight="1" x14ac:dyDescent="0.25">
      <c r="A12941" s="6" t="s">
        <v>1439</v>
      </c>
      <c r="B12941" s="6" t="s">
        <v>1440</v>
      </c>
      <c r="J12941" s="8">
        <v>785335</v>
      </c>
    </row>
    <row r="12942" spans="1:10" ht="20.100000000000001" customHeight="1" x14ac:dyDescent="0.25">
      <c r="A12942" s="5" t="s">
        <v>1441</v>
      </c>
      <c r="C12942" s="11" t="s">
        <v>9</v>
      </c>
      <c r="D12942" s="11" t="s">
        <v>11</v>
      </c>
      <c r="E12942" s="11" t="s">
        <v>4858</v>
      </c>
      <c r="F12942" s="11" t="s">
        <v>12</v>
      </c>
      <c r="G12942" s="131" t="s">
        <v>1442</v>
      </c>
      <c r="H12942" s="131"/>
      <c r="J12942" s="7">
        <v>785335</v>
      </c>
    </row>
    <row r="12943" spans="1:10" ht="30" customHeight="1" x14ac:dyDescent="0.25">
      <c r="G12943" s="131" t="s">
        <v>6247</v>
      </c>
      <c r="H12943" s="131"/>
    </row>
    <row r="12944" spans="1:10" ht="20.100000000000001" customHeight="1" x14ac:dyDescent="0.25">
      <c r="A12944" s="6" t="s">
        <v>1449</v>
      </c>
      <c r="B12944" s="6" t="s">
        <v>1450</v>
      </c>
      <c r="J12944" s="8">
        <v>7230831</v>
      </c>
    </row>
    <row r="12945" spans="1:10" ht="20.100000000000001" customHeight="1" x14ac:dyDescent="0.25">
      <c r="A12945" s="5" t="s">
        <v>1463</v>
      </c>
      <c r="C12945" s="11" t="s">
        <v>9</v>
      </c>
      <c r="D12945" s="11" t="s">
        <v>11</v>
      </c>
      <c r="E12945" s="11" t="s">
        <v>4858</v>
      </c>
      <c r="F12945" s="11" t="s">
        <v>12</v>
      </c>
      <c r="G12945" s="131" t="s">
        <v>1464</v>
      </c>
      <c r="H12945" s="131"/>
      <c r="J12945" s="7">
        <v>3610000</v>
      </c>
    </row>
    <row r="12946" spans="1:10" ht="30" customHeight="1" x14ac:dyDescent="0.25">
      <c r="A12946" s="5" t="s">
        <v>1471</v>
      </c>
      <c r="C12946" s="11" t="s">
        <v>9</v>
      </c>
      <c r="D12946" s="11" t="s">
        <v>11</v>
      </c>
      <c r="E12946" s="11" t="s">
        <v>4858</v>
      </c>
      <c r="F12946" s="11" t="s">
        <v>12</v>
      </c>
      <c r="G12946" s="131" t="s">
        <v>7133</v>
      </c>
      <c r="H12946" s="131"/>
      <c r="J12946" s="7">
        <v>3620831</v>
      </c>
    </row>
    <row r="12947" spans="1:10" ht="20.100000000000001" customHeight="1" x14ac:dyDescent="0.25">
      <c r="A12947" s="6" t="s">
        <v>1490</v>
      </c>
      <c r="B12947" s="6" t="s">
        <v>1491</v>
      </c>
      <c r="J12947" s="8">
        <v>190000</v>
      </c>
    </row>
    <row r="12948" spans="1:10" ht="20.100000000000001" customHeight="1" x14ac:dyDescent="0.25">
      <c r="A12948" s="5" t="s">
        <v>1503</v>
      </c>
      <c r="C12948" s="11" t="s">
        <v>9</v>
      </c>
      <c r="D12948" s="11" t="s">
        <v>11</v>
      </c>
      <c r="E12948" s="11" t="s">
        <v>4858</v>
      </c>
      <c r="F12948" s="11" t="s">
        <v>12</v>
      </c>
      <c r="G12948" s="131" t="s">
        <v>44</v>
      </c>
      <c r="H12948" s="131"/>
      <c r="J12948" s="7">
        <v>190000</v>
      </c>
    </row>
    <row r="12949" spans="1:10" ht="20.100000000000001" customHeight="1" x14ac:dyDescent="0.25">
      <c r="A12949" s="6" t="s">
        <v>1508</v>
      </c>
      <c r="B12949" s="6" t="s">
        <v>1509</v>
      </c>
      <c r="J12949" s="10">
        <v>4009000</v>
      </c>
    </row>
    <row r="12950" spans="1:10" ht="20.100000000000001" customHeight="1" x14ac:dyDescent="0.25">
      <c r="A12950" s="6" t="s">
        <v>1256</v>
      </c>
      <c r="B12950" s="6" t="s">
        <v>1511</v>
      </c>
      <c r="J12950" s="9">
        <v>2750000</v>
      </c>
    </row>
    <row r="12951" spans="1:10" ht="20.100000000000001" customHeight="1" x14ac:dyDescent="0.25">
      <c r="A12951" s="5" t="s">
        <v>1513</v>
      </c>
      <c r="C12951" s="11" t="s">
        <v>9</v>
      </c>
      <c r="D12951" s="11" t="s">
        <v>11</v>
      </c>
      <c r="E12951" s="11" t="s">
        <v>4858</v>
      </c>
      <c r="F12951" s="11" t="s">
        <v>12</v>
      </c>
      <c r="G12951" s="131" t="s">
        <v>45</v>
      </c>
      <c r="H12951" s="131"/>
      <c r="J12951" s="7">
        <v>2750000</v>
      </c>
    </row>
    <row r="12952" spans="1:10" ht="20.100000000000001" customHeight="1" x14ac:dyDescent="0.25">
      <c r="A12952" s="6" t="s">
        <v>1572</v>
      </c>
      <c r="B12952" s="6" t="s">
        <v>1573</v>
      </c>
      <c r="J12952" s="8">
        <v>1259000</v>
      </c>
    </row>
    <row r="12953" spans="1:10" ht="20.100000000000001" customHeight="1" x14ac:dyDescent="0.25">
      <c r="A12953" s="5" t="s">
        <v>1574</v>
      </c>
      <c r="C12953" s="11" t="s">
        <v>9</v>
      </c>
      <c r="D12953" s="11" t="s">
        <v>11</v>
      </c>
      <c r="E12953" s="11" t="s">
        <v>4858</v>
      </c>
      <c r="F12953" s="11" t="s">
        <v>12</v>
      </c>
      <c r="G12953" s="131" t="s">
        <v>1575</v>
      </c>
      <c r="H12953" s="131"/>
      <c r="J12953" s="7">
        <v>789950</v>
      </c>
    </row>
    <row r="12954" spans="1:10" ht="20.100000000000001" customHeight="1" x14ac:dyDescent="0.25">
      <c r="A12954" s="5" t="s">
        <v>1580</v>
      </c>
      <c r="C12954" s="11" t="s">
        <v>9</v>
      </c>
      <c r="D12954" s="11" t="s">
        <v>11</v>
      </c>
      <c r="E12954" s="11" t="s">
        <v>4858</v>
      </c>
      <c r="F12954" s="11" t="s">
        <v>12</v>
      </c>
      <c r="G12954" s="131" t="s">
        <v>1581</v>
      </c>
      <c r="H12954" s="131"/>
      <c r="J12954" s="7">
        <v>469050</v>
      </c>
    </row>
    <row r="12955" spans="1:10" ht="20.100000000000001" customHeight="1" x14ac:dyDescent="0.25">
      <c r="A12955" s="6" t="s">
        <v>1714</v>
      </c>
      <c r="B12955" s="6" t="s">
        <v>1715</v>
      </c>
      <c r="J12955" s="10">
        <v>10115000</v>
      </c>
    </row>
    <row r="12956" spans="1:10" ht="20.100000000000001" customHeight="1" x14ac:dyDescent="0.25">
      <c r="A12956" s="6" t="s">
        <v>1751</v>
      </c>
      <c r="B12956" s="6" t="s">
        <v>1752</v>
      </c>
      <c r="J12956" s="9">
        <v>10115000</v>
      </c>
    </row>
    <row r="12957" spans="1:10" ht="20.100000000000001" customHeight="1" x14ac:dyDescent="0.25">
      <c r="A12957" s="5" t="s">
        <v>1757</v>
      </c>
      <c r="C12957" s="11" t="s">
        <v>16</v>
      </c>
      <c r="D12957" s="11" t="s">
        <v>56</v>
      </c>
      <c r="E12957" s="11" t="s">
        <v>4858</v>
      </c>
      <c r="F12957" s="11" t="s">
        <v>12</v>
      </c>
      <c r="G12957" s="131" t="s">
        <v>57</v>
      </c>
      <c r="H12957" s="131"/>
      <c r="J12957" s="7">
        <v>10115000</v>
      </c>
    </row>
    <row r="12958" spans="1:10" ht="20.100000000000001" customHeight="1" x14ac:dyDescent="0.25">
      <c r="A12958" s="6" t="s">
        <v>1759</v>
      </c>
      <c r="B12958" s="6" t="s">
        <v>1760</v>
      </c>
      <c r="J12958" s="10">
        <v>13082000</v>
      </c>
    </row>
    <row r="12959" spans="1:10" ht="20.100000000000001" customHeight="1" x14ac:dyDescent="0.25">
      <c r="A12959" s="6" t="s">
        <v>1761</v>
      </c>
      <c r="B12959" s="6" t="s">
        <v>1762</v>
      </c>
      <c r="J12959" s="12">
        <v>3456000</v>
      </c>
    </row>
    <row r="12960" spans="1:10" ht="20.100000000000001" customHeight="1" x14ac:dyDescent="0.25">
      <c r="A12960" s="6" t="s">
        <v>1767</v>
      </c>
      <c r="B12960" s="6" t="s">
        <v>7149</v>
      </c>
      <c r="J12960" s="9">
        <v>3456000</v>
      </c>
    </row>
    <row r="12961" spans="1:10" ht="20.100000000000001" customHeight="1" x14ac:dyDescent="0.25">
      <c r="A12961" s="5" t="s">
        <v>1767</v>
      </c>
      <c r="C12961" s="11" t="s">
        <v>9</v>
      </c>
      <c r="D12961" s="11" t="s">
        <v>41</v>
      </c>
      <c r="E12961" s="11" t="s">
        <v>4858</v>
      </c>
      <c r="F12961" s="11" t="s">
        <v>1881</v>
      </c>
      <c r="G12961" s="131" t="s">
        <v>21</v>
      </c>
      <c r="H12961" s="131"/>
      <c r="J12961" s="7">
        <v>2415000</v>
      </c>
    </row>
    <row r="12962" spans="1:10" ht="60" customHeight="1" x14ac:dyDescent="0.25">
      <c r="G12962" s="131" t="s">
        <v>4802</v>
      </c>
      <c r="H12962" s="131"/>
    </row>
    <row r="12963" spans="1:10" ht="20.100000000000001" customHeight="1" x14ac:dyDescent="0.25">
      <c r="G12963" s="131" t="s">
        <v>2101</v>
      </c>
      <c r="H12963" s="131"/>
    </row>
    <row r="12964" spans="1:10" ht="20.100000000000001" customHeight="1" x14ac:dyDescent="0.25">
      <c r="A12964" s="5" t="s">
        <v>1767</v>
      </c>
      <c r="C12964" s="11" t="s">
        <v>9</v>
      </c>
      <c r="D12964" s="11" t="s">
        <v>41</v>
      </c>
      <c r="E12964" s="11" t="s">
        <v>4858</v>
      </c>
      <c r="F12964" s="11" t="s">
        <v>1278</v>
      </c>
      <c r="G12964" s="131" t="s">
        <v>21</v>
      </c>
      <c r="H12964" s="131"/>
      <c r="J12964" s="7">
        <v>1041000</v>
      </c>
    </row>
    <row r="12965" spans="1:10" ht="60" customHeight="1" x14ac:dyDescent="0.25">
      <c r="G12965" s="131" t="s">
        <v>4803</v>
      </c>
      <c r="H12965" s="131"/>
    </row>
    <row r="12966" spans="1:10" ht="20.100000000000001" customHeight="1" x14ac:dyDescent="0.25">
      <c r="G12966" s="131" t="s">
        <v>2101</v>
      </c>
      <c r="H12966" s="131"/>
    </row>
    <row r="12967" spans="1:10" ht="20.100000000000001" customHeight="1" x14ac:dyDescent="0.25">
      <c r="A12967" s="6" t="s">
        <v>1784</v>
      </c>
      <c r="B12967" s="6" t="s">
        <v>1785</v>
      </c>
      <c r="J12967" s="8">
        <v>9626000</v>
      </c>
    </row>
    <row r="12968" spans="1:10" ht="20.100000000000001" customHeight="1" x14ac:dyDescent="0.25">
      <c r="A12968" s="5" t="s">
        <v>1786</v>
      </c>
      <c r="C12968" s="11" t="s">
        <v>9</v>
      </c>
      <c r="D12968" s="11" t="s">
        <v>59</v>
      </c>
      <c r="E12968" s="11" t="s">
        <v>4858</v>
      </c>
      <c r="F12968" s="11" t="s">
        <v>12</v>
      </c>
      <c r="G12968" s="131" t="s">
        <v>61</v>
      </c>
      <c r="H12968" s="131"/>
      <c r="J12968" s="7">
        <v>6626000</v>
      </c>
    </row>
    <row r="12969" spans="1:10" ht="20.100000000000001" customHeight="1" x14ac:dyDescent="0.25">
      <c r="A12969" s="5" t="s">
        <v>1792</v>
      </c>
      <c r="C12969" s="11" t="s">
        <v>9</v>
      </c>
      <c r="D12969" s="11" t="s">
        <v>59</v>
      </c>
      <c r="E12969" s="11" t="s">
        <v>4858</v>
      </c>
      <c r="F12969" s="11" t="s">
        <v>12</v>
      </c>
      <c r="G12969" s="131" t="s">
        <v>7156</v>
      </c>
      <c r="H12969" s="131"/>
      <c r="J12969" s="7">
        <v>3000000</v>
      </c>
    </row>
    <row r="12970" spans="1:10" ht="15" customHeight="1" x14ac:dyDescent="0.25">
      <c r="G12970" s="131" t="s">
        <v>4698</v>
      </c>
      <c r="H12970" s="131"/>
    </row>
    <row r="12973" spans="1:10" x14ac:dyDescent="0.25">
      <c r="A12973" s="117" t="s">
        <v>5162</v>
      </c>
      <c r="B12973" s="88"/>
      <c r="C12973" s="88"/>
      <c r="D12973" s="88"/>
      <c r="E12973" s="88"/>
      <c r="F12973" s="88"/>
      <c r="G12973" s="88"/>
      <c r="H12973" s="88"/>
    </row>
    <row r="12975" spans="1:10" x14ac:dyDescent="0.25">
      <c r="A12975" s="132" t="s">
        <v>2092</v>
      </c>
      <c r="B12975" s="132"/>
      <c r="C12975" s="132"/>
      <c r="D12975" s="132"/>
      <c r="E12975" s="132"/>
      <c r="F12975" s="132"/>
      <c r="G12975" s="132"/>
      <c r="H12975" s="132"/>
      <c r="I12975" s="132"/>
      <c r="J12975" s="132"/>
    </row>
    <row r="12977" spans="1:10" x14ac:dyDescent="0.25">
      <c r="D12977" s="6" t="s">
        <v>2140</v>
      </c>
      <c r="E12977" s="6" t="s">
        <v>2100</v>
      </c>
    </row>
    <row r="12978" spans="1:10" ht="15.75" thickBot="1" x14ac:dyDescent="0.3">
      <c r="F12978" s="6" t="s">
        <v>2103</v>
      </c>
      <c r="J12978" s="14">
        <v>6218476800</v>
      </c>
    </row>
    <row r="12979" spans="1:10" x14ac:dyDescent="0.25">
      <c r="D12979" s="5" t="s">
        <v>9</v>
      </c>
      <c r="E12979" s="5" t="s">
        <v>2139</v>
      </c>
      <c r="J12979" s="7">
        <v>2117873000</v>
      </c>
    </row>
    <row r="12980" spans="1:10" x14ac:dyDescent="0.25">
      <c r="D12980" s="5" t="s">
        <v>16</v>
      </c>
      <c r="E12980" s="5" t="s">
        <v>2145</v>
      </c>
      <c r="J12980" s="7">
        <v>4100603800</v>
      </c>
    </row>
    <row r="12983" spans="1:10" x14ac:dyDescent="0.25">
      <c r="A12983" s="132" t="s">
        <v>2091</v>
      </c>
      <c r="B12983" s="132"/>
      <c r="C12983" s="132"/>
      <c r="D12983" s="132"/>
      <c r="E12983" s="132"/>
      <c r="F12983" s="132"/>
      <c r="G12983" s="132"/>
      <c r="H12983" s="132"/>
      <c r="I12983" s="132"/>
      <c r="J12983" s="132"/>
    </row>
    <row r="12984" spans="1:10" x14ac:dyDescent="0.25">
      <c r="A12984" s="86" t="s">
        <v>2097</v>
      </c>
      <c r="C12984" s="86" t="s">
        <v>2098</v>
      </c>
      <c r="D12984" s="86" t="s">
        <v>3</v>
      </c>
      <c r="E12984" s="86" t="s">
        <v>2099</v>
      </c>
      <c r="F12984" s="86" t="s">
        <v>1880</v>
      </c>
      <c r="G12984" s="6" t="s">
        <v>2100</v>
      </c>
      <c r="J12984" s="86" t="s">
        <v>8713</v>
      </c>
    </row>
    <row r="12986" spans="1:10" ht="15.75" thickBot="1" x14ac:dyDescent="0.3">
      <c r="G12986" s="13" t="s">
        <v>2103</v>
      </c>
      <c r="J12986" s="14">
        <v>6218476800</v>
      </c>
    </row>
    <row r="12987" spans="1:10" ht="20.100000000000001" customHeight="1" x14ac:dyDescent="0.25">
      <c r="A12987" s="6" t="s">
        <v>1232</v>
      </c>
      <c r="B12987" s="6" t="s">
        <v>1233</v>
      </c>
      <c r="J12987" s="10">
        <v>1722247000</v>
      </c>
    </row>
    <row r="12988" spans="1:10" ht="20.100000000000001" customHeight="1" x14ac:dyDescent="0.25">
      <c r="A12988" s="6" t="s">
        <v>9</v>
      </c>
      <c r="B12988" s="6" t="s">
        <v>1237</v>
      </c>
      <c r="J12988" s="9">
        <v>661596000</v>
      </c>
    </row>
    <row r="12989" spans="1:10" ht="20.100000000000001" customHeight="1" x14ac:dyDescent="0.25">
      <c r="A12989" s="5" t="s">
        <v>1240</v>
      </c>
      <c r="C12989" s="11" t="s">
        <v>9</v>
      </c>
      <c r="D12989" s="11" t="s">
        <v>10</v>
      </c>
      <c r="E12989" s="11" t="s">
        <v>4865</v>
      </c>
      <c r="F12989" s="11" t="s">
        <v>12</v>
      </c>
      <c r="G12989" s="131" t="s">
        <v>7116</v>
      </c>
      <c r="H12989" s="131"/>
      <c r="J12989" s="7">
        <v>661596000</v>
      </c>
    </row>
    <row r="12990" spans="1:10" ht="20.100000000000001" customHeight="1" x14ac:dyDescent="0.25">
      <c r="A12990" s="6" t="s">
        <v>1257</v>
      </c>
      <c r="B12990" s="6" t="s">
        <v>1258</v>
      </c>
      <c r="J12990" s="8">
        <v>7505000</v>
      </c>
    </row>
    <row r="12991" spans="1:10" ht="20.100000000000001" customHeight="1" x14ac:dyDescent="0.25">
      <c r="A12991" s="5" t="s">
        <v>1261</v>
      </c>
      <c r="C12991" s="11" t="s">
        <v>9</v>
      </c>
      <c r="D12991" s="11" t="s">
        <v>10</v>
      </c>
      <c r="E12991" s="11" t="s">
        <v>4865</v>
      </c>
      <c r="F12991" s="11" t="s">
        <v>12</v>
      </c>
      <c r="G12991" s="131" t="s">
        <v>13</v>
      </c>
      <c r="H12991" s="131"/>
      <c r="J12991" s="7">
        <v>7505000</v>
      </c>
    </row>
    <row r="12992" spans="1:10" ht="20.100000000000001" customHeight="1" x14ac:dyDescent="0.25">
      <c r="A12992" s="6" t="s">
        <v>1279</v>
      </c>
      <c r="B12992" s="6" t="s">
        <v>1280</v>
      </c>
      <c r="J12992" s="8">
        <v>792118000</v>
      </c>
    </row>
    <row r="12993" spans="1:10" ht="20.100000000000001" customHeight="1" x14ac:dyDescent="0.25">
      <c r="A12993" s="5" t="s">
        <v>1282</v>
      </c>
      <c r="C12993" s="11" t="s">
        <v>9</v>
      </c>
      <c r="D12993" s="11" t="s">
        <v>10</v>
      </c>
      <c r="E12993" s="11" t="s">
        <v>4865</v>
      </c>
      <c r="F12993" s="11" t="s">
        <v>12</v>
      </c>
      <c r="G12993" s="131" t="s">
        <v>1283</v>
      </c>
      <c r="H12993" s="131"/>
      <c r="J12993" s="7">
        <v>206367000</v>
      </c>
    </row>
    <row r="12994" spans="1:10" ht="20.100000000000001" customHeight="1" x14ac:dyDescent="0.25">
      <c r="A12994" s="5" t="s">
        <v>1286</v>
      </c>
      <c r="C12994" s="11" t="s">
        <v>9</v>
      </c>
      <c r="D12994" s="11" t="s">
        <v>10</v>
      </c>
      <c r="E12994" s="11" t="s">
        <v>4865</v>
      </c>
      <c r="F12994" s="11" t="s">
        <v>12</v>
      </c>
      <c r="G12994" s="131" t="s">
        <v>1287</v>
      </c>
      <c r="H12994" s="131"/>
      <c r="J12994" s="7">
        <v>305519000</v>
      </c>
    </row>
    <row r="12995" spans="1:10" ht="20.100000000000001" customHeight="1" x14ac:dyDescent="0.25">
      <c r="A12995" s="5" t="s">
        <v>1290</v>
      </c>
      <c r="C12995" s="11" t="s">
        <v>16</v>
      </c>
      <c r="D12995" s="11" t="s">
        <v>10</v>
      </c>
      <c r="E12995" s="11" t="s">
        <v>4865</v>
      </c>
      <c r="F12995" s="11" t="s">
        <v>12</v>
      </c>
      <c r="G12995" s="131" t="s">
        <v>17</v>
      </c>
      <c r="H12995" s="131"/>
      <c r="J12995" s="7">
        <v>111755000</v>
      </c>
    </row>
    <row r="12996" spans="1:10" ht="20.100000000000001" customHeight="1" x14ac:dyDescent="0.25">
      <c r="A12996" s="5" t="s">
        <v>1293</v>
      </c>
      <c r="C12996" s="11" t="s">
        <v>9</v>
      </c>
      <c r="D12996" s="11" t="s">
        <v>10</v>
      </c>
      <c r="E12996" s="11" t="s">
        <v>4865</v>
      </c>
      <c r="F12996" s="11" t="s">
        <v>12</v>
      </c>
      <c r="G12996" s="131" t="s">
        <v>18</v>
      </c>
      <c r="H12996" s="131"/>
      <c r="J12996" s="7">
        <v>96000000</v>
      </c>
    </row>
    <row r="12997" spans="1:10" ht="20.100000000000001" customHeight="1" x14ac:dyDescent="0.25">
      <c r="A12997" s="5" t="s">
        <v>1296</v>
      </c>
      <c r="C12997" s="11" t="s">
        <v>9</v>
      </c>
      <c r="D12997" s="11" t="s">
        <v>10</v>
      </c>
      <c r="E12997" s="11" t="s">
        <v>4865</v>
      </c>
      <c r="F12997" s="11" t="s">
        <v>12</v>
      </c>
      <c r="G12997" s="131" t="s">
        <v>19</v>
      </c>
      <c r="H12997" s="131"/>
      <c r="J12997" s="7">
        <v>72477000</v>
      </c>
    </row>
    <row r="12998" spans="1:10" ht="20.100000000000001" customHeight="1" x14ac:dyDescent="0.25">
      <c r="A12998" s="6" t="s">
        <v>1299</v>
      </c>
      <c r="B12998" s="6" t="s">
        <v>1300</v>
      </c>
      <c r="J12998" s="10">
        <v>131662000</v>
      </c>
    </row>
    <row r="12999" spans="1:10" ht="20.100000000000001" customHeight="1" x14ac:dyDescent="0.25">
      <c r="A12999" s="6" t="s">
        <v>1303</v>
      </c>
      <c r="B12999" s="6" t="s">
        <v>7118</v>
      </c>
      <c r="J12999" s="9">
        <v>124910000</v>
      </c>
    </row>
    <row r="13000" spans="1:10" ht="20.100000000000001" customHeight="1" x14ac:dyDescent="0.25">
      <c r="A13000" s="5" t="s">
        <v>1303</v>
      </c>
      <c r="C13000" s="11" t="s">
        <v>9</v>
      </c>
      <c r="D13000" s="11" t="s">
        <v>20</v>
      </c>
      <c r="E13000" s="11" t="s">
        <v>4865</v>
      </c>
      <c r="F13000" s="11" t="s">
        <v>1881</v>
      </c>
      <c r="G13000" s="131" t="s">
        <v>21</v>
      </c>
      <c r="H13000" s="131"/>
      <c r="J13000" s="7">
        <v>124910000</v>
      </c>
    </row>
    <row r="13001" spans="1:10" ht="60" customHeight="1" x14ac:dyDescent="0.25">
      <c r="G13001" s="131" t="s">
        <v>4797</v>
      </c>
      <c r="H13001" s="131"/>
    </row>
    <row r="13002" spans="1:10" ht="20.100000000000001" customHeight="1" x14ac:dyDescent="0.25">
      <c r="G13002" s="131" t="s">
        <v>2101</v>
      </c>
      <c r="H13002" s="131"/>
    </row>
    <row r="13003" spans="1:10" ht="20.100000000000001" customHeight="1" x14ac:dyDescent="0.25">
      <c r="A13003" s="6" t="s">
        <v>1316</v>
      </c>
      <c r="B13003" s="6" t="s">
        <v>7122</v>
      </c>
      <c r="J13003" s="8">
        <v>6752000</v>
      </c>
    </row>
    <row r="13004" spans="1:10" ht="20.100000000000001" customHeight="1" x14ac:dyDescent="0.25">
      <c r="A13004" s="5" t="s">
        <v>1316</v>
      </c>
      <c r="C13004" s="11" t="s">
        <v>9</v>
      </c>
      <c r="D13004" s="11" t="s">
        <v>20</v>
      </c>
      <c r="E13004" s="11" t="s">
        <v>4865</v>
      </c>
      <c r="F13004" s="11" t="s">
        <v>1881</v>
      </c>
      <c r="G13004" s="131" t="s">
        <v>23</v>
      </c>
      <c r="H13004" s="131"/>
      <c r="J13004" s="7">
        <v>6752000</v>
      </c>
    </row>
    <row r="13005" spans="1:10" ht="30" customHeight="1" x14ac:dyDescent="0.25">
      <c r="G13005" s="131" t="s">
        <v>4798</v>
      </c>
      <c r="H13005" s="131"/>
    </row>
    <row r="13006" spans="1:10" ht="20.100000000000001" customHeight="1" x14ac:dyDescent="0.25">
      <c r="G13006" s="131" t="s">
        <v>2102</v>
      </c>
      <c r="H13006" s="131"/>
    </row>
    <row r="13007" spans="1:10" ht="20.100000000000001" customHeight="1" x14ac:dyDescent="0.25">
      <c r="A13007" s="6" t="s">
        <v>1319</v>
      </c>
      <c r="B13007" s="6" t="s">
        <v>1320</v>
      </c>
      <c r="J13007" s="10">
        <v>129366000</v>
      </c>
    </row>
    <row r="13008" spans="1:10" ht="20.100000000000001" customHeight="1" x14ac:dyDescent="0.25">
      <c r="A13008" s="6" t="s">
        <v>1322</v>
      </c>
      <c r="B13008" s="6" t="s">
        <v>7123</v>
      </c>
      <c r="J13008" s="9">
        <v>68599000</v>
      </c>
    </row>
    <row r="13009" spans="1:10" ht="20.100000000000001" customHeight="1" x14ac:dyDescent="0.25">
      <c r="A13009" s="5" t="s">
        <v>1322</v>
      </c>
      <c r="C13009" s="11" t="s">
        <v>9</v>
      </c>
      <c r="D13009" s="11" t="s">
        <v>20</v>
      </c>
      <c r="E13009" s="11" t="s">
        <v>4865</v>
      </c>
      <c r="F13009" s="11" t="s">
        <v>1881</v>
      </c>
      <c r="G13009" s="131" t="s">
        <v>21</v>
      </c>
      <c r="H13009" s="131"/>
      <c r="J13009" s="7">
        <v>68599000</v>
      </c>
    </row>
    <row r="13010" spans="1:10" ht="60" customHeight="1" x14ac:dyDescent="0.25">
      <c r="G13010" s="131" t="s">
        <v>4799</v>
      </c>
      <c r="H13010" s="131"/>
    </row>
    <row r="13011" spans="1:10" ht="20.100000000000001" customHeight="1" x14ac:dyDescent="0.25">
      <c r="G13011" s="131" t="s">
        <v>2101</v>
      </c>
      <c r="H13011" s="131"/>
    </row>
    <row r="13012" spans="1:10" ht="20.100000000000001" customHeight="1" x14ac:dyDescent="0.25">
      <c r="A13012" s="6" t="s">
        <v>1324</v>
      </c>
      <c r="B13012" s="6" t="s">
        <v>7124</v>
      </c>
      <c r="J13012" s="8">
        <v>20256000</v>
      </c>
    </row>
    <row r="13013" spans="1:10" ht="20.100000000000001" customHeight="1" x14ac:dyDescent="0.25">
      <c r="A13013" s="5" t="s">
        <v>1324</v>
      </c>
      <c r="C13013" s="11" t="s">
        <v>9</v>
      </c>
      <c r="D13013" s="11" t="s">
        <v>20</v>
      </c>
      <c r="E13013" s="11" t="s">
        <v>4865</v>
      </c>
      <c r="F13013" s="11" t="s">
        <v>1881</v>
      </c>
      <c r="G13013" s="131" t="s">
        <v>21</v>
      </c>
      <c r="H13013" s="131"/>
      <c r="J13013" s="7">
        <v>20256000</v>
      </c>
    </row>
    <row r="13014" spans="1:10" ht="45" customHeight="1" x14ac:dyDescent="0.25">
      <c r="G13014" s="131" t="s">
        <v>4800</v>
      </c>
      <c r="H13014" s="131"/>
    </row>
    <row r="13015" spans="1:10" ht="20.100000000000001" customHeight="1" x14ac:dyDescent="0.25">
      <c r="G13015" s="131" t="s">
        <v>2101</v>
      </c>
      <c r="H13015" s="131"/>
    </row>
    <row r="13016" spans="1:10" ht="20.100000000000001" customHeight="1" x14ac:dyDescent="0.25">
      <c r="A13016" s="6" t="s">
        <v>1326</v>
      </c>
      <c r="B13016" s="6" t="s">
        <v>7125</v>
      </c>
      <c r="J13016" s="8">
        <v>40511000</v>
      </c>
    </row>
    <row r="13017" spans="1:10" ht="20.100000000000001" customHeight="1" x14ac:dyDescent="0.25">
      <c r="A13017" s="5" t="s">
        <v>1326</v>
      </c>
      <c r="C13017" s="11" t="s">
        <v>9</v>
      </c>
      <c r="D13017" s="11" t="s">
        <v>20</v>
      </c>
      <c r="E13017" s="11" t="s">
        <v>4865</v>
      </c>
      <c r="F13017" s="11" t="s">
        <v>1881</v>
      </c>
      <c r="G13017" s="131" t="s">
        <v>21</v>
      </c>
      <c r="H13017" s="131"/>
      <c r="J13017" s="7">
        <v>40511000</v>
      </c>
    </row>
    <row r="13018" spans="1:10" ht="45" customHeight="1" x14ac:dyDescent="0.25">
      <c r="G13018" s="131" t="s">
        <v>4801</v>
      </c>
      <c r="H13018" s="131"/>
    </row>
    <row r="13019" spans="1:10" ht="20.100000000000001" customHeight="1" x14ac:dyDescent="0.25">
      <c r="G13019" s="131" t="s">
        <v>2101</v>
      </c>
      <c r="H13019" s="131"/>
    </row>
    <row r="13020" spans="1:10" ht="20.100000000000001" customHeight="1" x14ac:dyDescent="0.25">
      <c r="A13020" s="6" t="s">
        <v>1344</v>
      </c>
      <c r="B13020" s="6" t="s">
        <v>1345</v>
      </c>
      <c r="J13020" s="10">
        <v>382507000</v>
      </c>
    </row>
    <row r="13021" spans="1:10" ht="20.100000000000001" customHeight="1" x14ac:dyDescent="0.25">
      <c r="A13021" s="6" t="s">
        <v>1231</v>
      </c>
      <c r="B13021" s="6" t="s">
        <v>3252</v>
      </c>
      <c r="J13021" s="9">
        <v>285725233</v>
      </c>
    </row>
    <row r="13022" spans="1:10" ht="20.100000000000001" customHeight="1" x14ac:dyDescent="0.25">
      <c r="A13022" s="5" t="s">
        <v>1349</v>
      </c>
      <c r="C13022" s="11" t="s">
        <v>9</v>
      </c>
      <c r="D13022" s="11" t="s">
        <v>11</v>
      </c>
      <c r="E13022" s="11" t="s">
        <v>4865</v>
      </c>
      <c r="F13022" s="11" t="s">
        <v>12</v>
      </c>
      <c r="G13022" s="131" t="s">
        <v>30</v>
      </c>
      <c r="H13022" s="131"/>
      <c r="J13022" s="7">
        <v>242755500</v>
      </c>
    </row>
    <row r="13023" spans="1:10" ht="20.100000000000001" customHeight="1" x14ac:dyDescent="0.25">
      <c r="A13023" s="5" t="s">
        <v>1351</v>
      </c>
      <c r="C13023" s="11" t="s">
        <v>9</v>
      </c>
      <c r="D13023" s="11" t="s">
        <v>11</v>
      </c>
      <c r="E13023" s="11" t="s">
        <v>4865</v>
      </c>
      <c r="F13023" s="11" t="s">
        <v>12</v>
      </c>
      <c r="G13023" s="131" t="s">
        <v>31</v>
      </c>
      <c r="H13023" s="131"/>
      <c r="J13023" s="7">
        <v>8500651</v>
      </c>
    </row>
    <row r="13024" spans="1:10" ht="20.100000000000001" customHeight="1" x14ac:dyDescent="0.25">
      <c r="A13024" s="5" t="s">
        <v>1353</v>
      </c>
      <c r="C13024" s="11" t="s">
        <v>9</v>
      </c>
      <c r="D13024" s="11" t="s">
        <v>11</v>
      </c>
      <c r="E13024" s="11" t="s">
        <v>4865</v>
      </c>
      <c r="F13024" s="11" t="s">
        <v>12</v>
      </c>
      <c r="G13024" s="131" t="s">
        <v>1354</v>
      </c>
      <c r="H13024" s="131"/>
      <c r="J13024" s="7">
        <v>33170756</v>
      </c>
    </row>
    <row r="13025" spans="1:10" ht="20.100000000000001" customHeight="1" x14ac:dyDescent="0.25">
      <c r="A13025" s="5" t="s">
        <v>1356</v>
      </c>
      <c r="C13025" s="11" t="s">
        <v>9</v>
      </c>
      <c r="D13025" s="11" t="s">
        <v>11</v>
      </c>
      <c r="E13025" s="11" t="s">
        <v>4865</v>
      </c>
      <c r="F13025" s="11" t="s">
        <v>12</v>
      </c>
      <c r="G13025" s="131" t="s">
        <v>7126</v>
      </c>
      <c r="H13025" s="131"/>
      <c r="J13025" s="7">
        <v>1298326</v>
      </c>
    </row>
    <row r="13026" spans="1:10" ht="20.100000000000001" customHeight="1" x14ac:dyDescent="0.25">
      <c r="A13026" s="6" t="s">
        <v>1239</v>
      </c>
      <c r="B13026" s="6" t="s">
        <v>1360</v>
      </c>
      <c r="J13026" s="8">
        <v>29884246</v>
      </c>
    </row>
    <row r="13027" spans="1:10" ht="20.100000000000001" customHeight="1" x14ac:dyDescent="0.25">
      <c r="A13027" s="5" t="s">
        <v>1361</v>
      </c>
      <c r="C13027" s="11" t="s">
        <v>9</v>
      </c>
      <c r="D13027" s="11" t="s">
        <v>11</v>
      </c>
      <c r="E13027" s="11" t="s">
        <v>4865</v>
      </c>
      <c r="F13027" s="11" t="s">
        <v>12</v>
      </c>
      <c r="G13027" s="131" t="s">
        <v>7127</v>
      </c>
      <c r="H13027" s="131"/>
      <c r="J13027" s="7">
        <v>1300000</v>
      </c>
    </row>
    <row r="13028" spans="1:10" ht="20.100000000000001" customHeight="1" x14ac:dyDescent="0.25">
      <c r="A13028" s="5" t="s">
        <v>1364</v>
      </c>
      <c r="C13028" s="11" t="s">
        <v>9</v>
      </c>
      <c r="D13028" s="11" t="s">
        <v>11</v>
      </c>
      <c r="E13028" s="11" t="s">
        <v>4865</v>
      </c>
      <c r="F13028" s="11" t="s">
        <v>12</v>
      </c>
      <c r="G13028" s="131" t="s">
        <v>1365</v>
      </c>
      <c r="H13028" s="131"/>
      <c r="J13028" s="7">
        <v>13650000</v>
      </c>
    </row>
    <row r="13029" spans="1:10" ht="20.100000000000001" customHeight="1" x14ac:dyDescent="0.25">
      <c r="A13029" s="5" t="s">
        <v>1367</v>
      </c>
      <c r="C13029" s="11" t="s">
        <v>9</v>
      </c>
      <c r="D13029" s="11" t="s">
        <v>11</v>
      </c>
      <c r="E13029" s="11" t="s">
        <v>4865</v>
      </c>
      <c r="F13029" s="11" t="s">
        <v>12</v>
      </c>
      <c r="G13029" s="131" t="s">
        <v>33</v>
      </c>
      <c r="H13029" s="131"/>
      <c r="J13029" s="7">
        <v>250000</v>
      </c>
    </row>
    <row r="13030" spans="1:10" ht="20.100000000000001" customHeight="1" x14ac:dyDescent="0.25">
      <c r="A13030" s="5" t="s">
        <v>1369</v>
      </c>
      <c r="C13030" s="11" t="s">
        <v>9</v>
      </c>
      <c r="D13030" s="11" t="s">
        <v>11</v>
      </c>
      <c r="E13030" s="11" t="s">
        <v>4865</v>
      </c>
      <c r="F13030" s="11" t="s">
        <v>12</v>
      </c>
      <c r="G13030" s="131" t="s">
        <v>34</v>
      </c>
      <c r="H13030" s="131"/>
      <c r="J13030" s="7">
        <v>14429246</v>
      </c>
    </row>
    <row r="13031" spans="1:10" ht="20.100000000000001" customHeight="1" x14ac:dyDescent="0.25">
      <c r="A13031" s="5" t="s">
        <v>1371</v>
      </c>
      <c r="C13031" s="11" t="s">
        <v>9</v>
      </c>
      <c r="D13031" s="11" t="s">
        <v>11</v>
      </c>
      <c r="E13031" s="11" t="s">
        <v>4865</v>
      </c>
      <c r="F13031" s="11" t="s">
        <v>12</v>
      </c>
      <c r="G13031" s="131" t="s">
        <v>7128</v>
      </c>
      <c r="H13031" s="131"/>
      <c r="J13031" s="7">
        <v>255000</v>
      </c>
    </row>
    <row r="13032" spans="1:10" ht="15" customHeight="1" x14ac:dyDescent="0.25">
      <c r="G13032" s="131" t="s">
        <v>4423</v>
      </c>
      <c r="H13032" s="131"/>
    </row>
    <row r="13033" spans="1:10" ht="20.100000000000001" customHeight="1" x14ac:dyDescent="0.25">
      <c r="A13033" s="6" t="s">
        <v>1249</v>
      </c>
      <c r="B13033" s="6" t="s">
        <v>1373</v>
      </c>
      <c r="J13033" s="8">
        <v>2322340</v>
      </c>
    </row>
    <row r="13034" spans="1:10" ht="20.100000000000001" customHeight="1" x14ac:dyDescent="0.25">
      <c r="A13034" s="5" t="s">
        <v>1376</v>
      </c>
      <c r="C13034" s="11" t="s">
        <v>9</v>
      </c>
      <c r="D13034" s="11" t="s">
        <v>11</v>
      </c>
      <c r="E13034" s="11" t="s">
        <v>4865</v>
      </c>
      <c r="F13034" s="11" t="s">
        <v>12</v>
      </c>
      <c r="G13034" s="131" t="s">
        <v>3480</v>
      </c>
      <c r="H13034" s="131"/>
      <c r="J13034" s="7">
        <v>1780500</v>
      </c>
    </row>
    <row r="13035" spans="1:10" ht="20.100000000000001" customHeight="1" x14ac:dyDescent="0.25">
      <c r="A13035" s="5" t="s">
        <v>1384</v>
      </c>
      <c r="C13035" s="11" t="s">
        <v>9</v>
      </c>
      <c r="D13035" s="11" t="s">
        <v>11</v>
      </c>
      <c r="E13035" s="11" t="s">
        <v>4865</v>
      </c>
      <c r="F13035" s="11" t="s">
        <v>12</v>
      </c>
      <c r="G13035" s="131" t="s">
        <v>35</v>
      </c>
      <c r="H13035" s="131"/>
      <c r="J13035" s="7">
        <v>60000</v>
      </c>
    </row>
    <row r="13036" spans="1:10" ht="30" customHeight="1" x14ac:dyDescent="0.25">
      <c r="A13036" s="5" t="s">
        <v>1388</v>
      </c>
      <c r="C13036" s="11" t="s">
        <v>9</v>
      </c>
      <c r="D13036" s="11" t="s">
        <v>11</v>
      </c>
      <c r="E13036" s="11" t="s">
        <v>4865</v>
      </c>
      <c r="F13036" s="11" t="s">
        <v>12</v>
      </c>
      <c r="G13036" s="131" t="s">
        <v>1389</v>
      </c>
      <c r="H13036" s="131"/>
      <c r="J13036" s="7">
        <v>69840</v>
      </c>
    </row>
    <row r="13037" spans="1:10" ht="15" customHeight="1" x14ac:dyDescent="0.25">
      <c r="G13037" s="131" t="s">
        <v>4424</v>
      </c>
      <c r="H13037" s="131"/>
    </row>
    <row r="13038" spans="1:10" ht="20.100000000000001" customHeight="1" x14ac:dyDescent="0.25">
      <c r="A13038" s="5" t="s">
        <v>1391</v>
      </c>
      <c r="C13038" s="11" t="s">
        <v>9</v>
      </c>
      <c r="D13038" s="11" t="s">
        <v>11</v>
      </c>
      <c r="E13038" s="11" t="s">
        <v>4865</v>
      </c>
      <c r="F13038" s="11" t="s">
        <v>12</v>
      </c>
      <c r="G13038" s="131" t="s">
        <v>7129</v>
      </c>
      <c r="H13038" s="131"/>
      <c r="J13038" s="7">
        <v>412000</v>
      </c>
    </row>
    <row r="13039" spans="1:10" ht="20.100000000000001" customHeight="1" x14ac:dyDescent="0.25">
      <c r="A13039" s="6" t="s">
        <v>1393</v>
      </c>
      <c r="B13039" s="6" t="s">
        <v>1394</v>
      </c>
      <c r="J13039" s="8">
        <v>19890876</v>
      </c>
    </row>
    <row r="13040" spans="1:10" ht="20.100000000000001" customHeight="1" x14ac:dyDescent="0.25">
      <c r="A13040" s="5" t="s">
        <v>1402</v>
      </c>
      <c r="C13040" s="11" t="s">
        <v>9</v>
      </c>
      <c r="D13040" s="11" t="s">
        <v>11</v>
      </c>
      <c r="E13040" s="11" t="s">
        <v>4865</v>
      </c>
      <c r="F13040" s="11" t="s">
        <v>12</v>
      </c>
      <c r="G13040" s="131" t="s">
        <v>1403</v>
      </c>
      <c r="H13040" s="131"/>
      <c r="J13040" s="7">
        <v>786864</v>
      </c>
    </row>
    <row r="13041" spans="1:10" ht="30" customHeight="1" x14ac:dyDescent="0.25">
      <c r="G13041" s="131" t="s">
        <v>4425</v>
      </c>
      <c r="H13041" s="131"/>
    </row>
    <row r="13042" spans="1:10" ht="20.100000000000001" customHeight="1" x14ac:dyDescent="0.25">
      <c r="A13042" s="5" t="s">
        <v>1411</v>
      </c>
      <c r="C13042" s="11" t="s">
        <v>9</v>
      </c>
      <c r="D13042" s="11" t="s">
        <v>11</v>
      </c>
      <c r="E13042" s="11" t="s">
        <v>4865</v>
      </c>
      <c r="F13042" s="11" t="s">
        <v>12</v>
      </c>
      <c r="G13042" s="131" t="s">
        <v>3478</v>
      </c>
      <c r="H13042" s="131"/>
      <c r="J13042" s="7">
        <v>16922000</v>
      </c>
    </row>
    <row r="13043" spans="1:10" ht="30" customHeight="1" x14ac:dyDescent="0.25">
      <c r="G13043" s="131" t="s">
        <v>4699</v>
      </c>
      <c r="H13043" s="131"/>
    </row>
    <row r="13044" spans="1:10" ht="20.100000000000001" customHeight="1" x14ac:dyDescent="0.25">
      <c r="A13044" s="5" t="s">
        <v>1413</v>
      </c>
      <c r="C13044" s="11" t="s">
        <v>9</v>
      </c>
      <c r="D13044" s="11" t="s">
        <v>11</v>
      </c>
      <c r="E13044" s="11" t="s">
        <v>4865</v>
      </c>
      <c r="F13044" s="11" t="s">
        <v>12</v>
      </c>
      <c r="G13044" s="131" t="s">
        <v>1414</v>
      </c>
      <c r="H13044" s="131"/>
      <c r="J13044" s="7">
        <v>2182012</v>
      </c>
    </row>
    <row r="13045" spans="1:10" ht="15" customHeight="1" x14ac:dyDescent="0.25">
      <c r="G13045" s="131" t="s">
        <v>4700</v>
      </c>
      <c r="H13045" s="131"/>
    </row>
    <row r="13046" spans="1:10" ht="20.100000000000001" customHeight="1" x14ac:dyDescent="0.25">
      <c r="A13046" s="6" t="s">
        <v>1416</v>
      </c>
      <c r="B13046" s="6" t="s">
        <v>1417</v>
      </c>
      <c r="J13046" s="8">
        <v>5818290</v>
      </c>
    </row>
    <row r="13047" spans="1:10" ht="20.100000000000001" customHeight="1" x14ac:dyDescent="0.25">
      <c r="A13047" s="5" t="s">
        <v>1419</v>
      </c>
      <c r="C13047" s="11" t="s">
        <v>9</v>
      </c>
      <c r="D13047" s="11" t="s">
        <v>11</v>
      </c>
      <c r="E13047" s="11" t="s">
        <v>4865</v>
      </c>
      <c r="F13047" s="11" t="s">
        <v>12</v>
      </c>
      <c r="G13047" s="131" t="s">
        <v>1420</v>
      </c>
      <c r="H13047" s="131"/>
      <c r="J13047" s="7">
        <v>100000</v>
      </c>
    </row>
    <row r="13048" spans="1:10" ht="20.100000000000001" customHeight="1" x14ac:dyDescent="0.25">
      <c r="A13048" s="5" t="s">
        <v>1422</v>
      </c>
      <c r="C13048" s="11" t="s">
        <v>9</v>
      </c>
      <c r="D13048" s="11" t="s">
        <v>11</v>
      </c>
      <c r="E13048" s="11" t="s">
        <v>4865</v>
      </c>
      <c r="F13048" s="11" t="s">
        <v>12</v>
      </c>
      <c r="G13048" s="131" t="s">
        <v>1423</v>
      </c>
      <c r="H13048" s="131"/>
      <c r="J13048" s="7">
        <v>2960184</v>
      </c>
    </row>
    <row r="13049" spans="1:10" ht="20.100000000000001" customHeight="1" x14ac:dyDescent="0.25">
      <c r="A13049" s="5" t="s">
        <v>1424</v>
      </c>
      <c r="C13049" s="11" t="s">
        <v>9</v>
      </c>
      <c r="D13049" s="11" t="s">
        <v>11</v>
      </c>
      <c r="E13049" s="11" t="s">
        <v>4865</v>
      </c>
      <c r="F13049" s="11" t="s">
        <v>12</v>
      </c>
      <c r="G13049" s="131" t="s">
        <v>38</v>
      </c>
      <c r="H13049" s="131"/>
      <c r="J13049" s="7">
        <v>1694784</v>
      </c>
    </row>
    <row r="13050" spans="1:10" ht="20.100000000000001" customHeight="1" x14ac:dyDescent="0.25">
      <c r="A13050" s="5" t="s">
        <v>1426</v>
      </c>
      <c r="C13050" s="11" t="s">
        <v>9</v>
      </c>
      <c r="D13050" s="11" t="s">
        <v>11</v>
      </c>
      <c r="E13050" s="11" t="s">
        <v>4865</v>
      </c>
      <c r="F13050" s="11" t="s">
        <v>12</v>
      </c>
      <c r="G13050" s="131" t="s">
        <v>1427</v>
      </c>
      <c r="H13050" s="131"/>
      <c r="J13050" s="7">
        <v>1063322</v>
      </c>
    </row>
    <row r="13051" spans="1:10" ht="20.100000000000001" customHeight="1" x14ac:dyDescent="0.25">
      <c r="A13051" s="6" t="s">
        <v>1429</v>
      </c>
      <c r="B13051" s="6" t="s">
        <v>1430</v>
      </c>
      <c r="J13051" s="8">
        <v>9457793</v>
      </c>
    </row>
    <row r="13052" spans="1:10" ht="20.100000000000001" customHeight="1" x14ac:dyDescent="0.25">
      <c r="A13052" s="5" t="s">
        <v>1432</v>
      </c>
      <c r="C13052" s="11" t="s">
        <v>9</v>
      </c>
      <c r="D13052" s="11" t="s">
        <v>11</v>
      </c>
      <c r="E13052" s="11" t="s">
        <v>4865</v>
      </c>
      <c r="F13052" s="11" t="s">
        <v>12</v>
      </c>
      <c r="G13052" s="131" t="s">
        <v>7130</v>
      </c>
      <c r="H13052" s="131"/>
      <c r="J13052" s="7">
        <v>9457793</v>
      </c>
    </row>
    <row r="13053" spans="1:10" ht="20.100000000000001" customHeight="1" x14ac:dyDescent="0.25">
      <c r="A13053" s="6" t="s">
        <v>1439</v>
      </c>
      <c r="B13053" s="6" t="s">
        <v>1440</v>
      </c>
      <c r="J13053" s="8">
        <v>1108910</v>
      </c>
    </row>
    <row r="13054" spans="1:10" ht="20.100000000000001" customHeight="1" x14ac:dyDescent="0.25">
      <c r="A13054" s="5" t="s">
        <v>1441</v>
      </c>
      <c r="C13054" s="11" t="s">
        <v>9</v>
      </c>
      <c r="D13054" s="11" t="s">
        <v>11</v>
      </c>
      <c r="E13054" s="11" t="s">
        <v>4865</v>
      </c>
      <c r="F13054" s="11" t="s">
        <v>12</v>
      </c>
      <c r="G13054" s="131" t="s">
        <v>1442</v>
      </c>
      <c r="H13054" s="131"/>
      <c r="J13054" s="7">
        <v>908910</v>
      </c>
    </row>
    <row r="13055" spans="1:10" ht="45" customHeight="1" x14ac:dyDescent="0.25">
      <c r="G13055" s="131" t="s">
        <v>4701</v>
      </c>
      <c r="H13055" s="131"/>
    </row>
    <row r="13056" spans="1:10" ht="20.100000000000001" customHeight="1" x14ac:dyDescent="0.25">
      <c r="A13056" s="5" t="s">
        <v>1444</v>
      </c>
      <c r="C13056" s="11" t="s">
        <v>9</v>
      </c>
      <c r="D13056" s="11" t="s">
        <v>11</v>
      </c>
      <c r="E13056" s="11" t="s">
        <v>4865</v>
      </c>
      <c r="F13056" s="11" t="s">
        <v>12</v>
      </c>
      <c r="G13056" s="131" t="s">
        <v>3481</v>
      </c>
      <c r="H13056" s="131"/>
      <c r="J13056" s="7">
        <v>200000</v>
      </c>
    </row>
    <row r="13057" spans="1:10" ht="30" customHeight="1" x14ac:dyDescent="0.25">
      <c r="G13057" s="131" t="s">
        <v>6248</v>
      </c>
      <c r="H13057" s="131"/>
    </row>
    <row r="13058" spans="1:10" ht="20.100000000000001" customHeight="1" x14ac:dyDescent="0.25">
      <c r="A13058" s="6" t="s">
        <v>1449</v>
      </c>
      <c r="B13058" s="6" t="s">
        <v>1450</v>
      </c>
      <c r="J13058" s="8">
        <v>27299312</v>
      </c>
    </row>
    <row r="13059" spans="1:10" ht="20.100000000000001" customHeight="1" x14ac:dyDescent="0.25">
      <c r="A13059" s="5" t="s">
        <v>1463</v>
      </c>
      <c r="C13059" s="11" t="s">
        <v>9</v>
      </c>
      <c r="D13059" s="11" t="s">
        <v>11</v>
      </c>
      <c r="E13059" s="11" t="s">
        <v>4865</v>
      </c>
      <c r="F13059" s="11" t="s">
        <v>12</v>
      </c>
      <c r="G13059" s="131" t="s">
        <v>1464</v>
      </c>
      <c r="H13059" s="131"/>
      <c r="J13059" s="7">
        <v>12350000</v>
      </c>
    </row>
    <row r="13060" spans="1:10" ht="20.100000000000001" customHeight="1" x14ac:dyDescent="0.25">
      <c r="A13060" s="5" t="s">
        <v>1466</v>
      </c>
      <c r="C13060" s="11" t="s">
        <v>9</v>
      </c>
      <c r="D13060" s="11" t="s">
        <v>11</v>
      </c>
      <c r="E13060" s="11" t="s">
        <v>4865</v>
      </c>
      <c r="F13060" s="11" t="s">
        <v>12</v>
      </c>
      <c r="G13060" s="131" t="s">
        <v>1467</v>
      </c>
      <c r="H13060" s="131"/>
      <c r="J13060" s="7">
        <v>2850000</v>
      </c>
    </row>
    <row r="13061" spans="1:10" ht="30" customHeight="1" x14ac:dyDescent="0.25">
      <c r="A13061" s="5" t="s">
        <v>1469</v>
      </c>
      <c r="C13061" s="11" t="s">
        <v>9</v>
      </c>
      <c r="D13061" s="11" t="s">
        <v>11</v>
      </c>
      <c r="E13061" s="11" t="s">
        <v>4865</v>
      </c>
      <c r="F13061" s="11" t="s">
        <v>12</v>
      </c>
      <c r="G13061" s="131" t="s">
        <v>7132</v>
      </c>
      <c r="H13061" s="131"/>
      <c r="J13061" s="7">
        <v>200000</v>
      </c>
    </row>
    <row r="13062" spans="1:10" ht="30" customHeight="1" x14ac:dyDescent="0.25">
      <c r="A13062" s="5" t="s">
        <v>1471</v>
      </c>
      <c r="C13062" s="11" t="s">
        <v>9</v>
      </c>
      <c r="D13062" s="11" t="s">
        <v>11</v>
      </c>
      <c r="E13062" s="11" t="s">
        <v>4865</v>
      </c>
      <c r="F13062" s="11" t="s">
        <v>12</v>
      </c>
      <c r="G13062" s="131" t="s">
        <v>7133</v>
      </c>
      <c r="H13062" s="131"/>
      <c r="J13062" s="7">
        <v>11539312</v>
      </c>
    </row>
    <row r="13063" spans="1:10" ht="20.100000000000001" customHeight="1" x14ac:dyDescent="0.25">
      <c r="A13063" s="5" t="s">
        <v>1473</v>
      </c>
      <c r="C13063" s="11" t="s">
        <v>9</v>
      </c>
      <c r="D13063" s="11" t="s">
        <v>11</v>
      </c>
      <c r="E13063" s="11" t="s">
        <v>4865</v>
      </c>
      <c r="F13063" s="11" t="s">
        <v>12</v>
      </c>
      <c r="G13063" s="131" t="s">
        <v>1474</v>
      </c>
      <c r="H13063" s="131"/>
      <c r="J13063" s="7">
        <v>360000</v>
      </c>
    </row>
    <row r="13064" spans="1:10" ht="20.100000000000001" customHeight="1" x14ac:dyDescent="0.25">
      <c r="A13064" s="6" t="s">
        <v>1476</v>
      </c>
      <c r="B13064" s="6" t="s">
        <v>1477</v>
      </c>
      <c r="J13064" s="8">
        <v>300000</v>
      </c>
    </row>
    <row r="13065" spans="1:10" ht="20.100000000000001" customHeight="1" x14ac:dyDescent="0.25">
      <c r="A13065" s="5" t="s">
        <v>1488</v>
      </c>
      <c r="C13065" s="11" t="s">
        <v>9</v>
      </c>
      <c r="D13065" s="11" t="s">
        <v>41</v>
      </c>
      <c r="E13065" s="11" t="s">
        <v>4865</v>
      </c>
      <c r="F13065" s="11" t="s">
        <v>12</v>
      </c>
      <c r="G13065" s="131" t="s">
        <v>42</v>
      </c>
      <c r="H13065" s="131"/>
      <c r="J13065" s="7">
        <v>300000</v>
      </c>
    </row>
    <row r="13066" spans="1:10" ht="15" customHeight="1" x14ac:dyDescent="0.25">
      <c r="G13066" s="131" t="s">
        <v>4426</v>
      </c>
      <c r="H13066" s="131"/>
    </row>
    <row r="13067" spans="1:10" ht="20.100000000000001" customHeight="1" x14ac:dyDescent="0.25">
      <c r="A13067" s="6" t="s">
        <v>1490</v>
      </c>
      <c r="B13067" s="6" t="s">
        <v>1491</v>
      </c>
      <c r="J13067" s="8">
        <v>700000</v>
      </c>
    </row>
    <row r="13068" spans="1:10" ht="20.100000000000001" customHeight="1" x14ac:dyDescent="0.25">
      <c r="A13068" s="5" t="s">
        <v>1496</v>
      </c>
      <c r="C13068" s="11" t="s">
        <v>9</v>
      </c>
      <c r="D13068" s="11" t="s">
        <v>11</v>
      </c>
      <c r="E13068" s="11" t="s">
        <v>4865</v>
      </c>
      <c r="F13068" s="11" t="s">
        <v>12</v>
      </c>
      <c r="G13068" s="131" t="s">
        <v>43</v>
      </c>
      <c r="H13068" s="131"/>
      <c r="J13068" s="7">
        <v>50000</v>
      </c>
    </row>
    <row r="13069" spans="1:10" ht="45" customHeight="1" x14ac:dyDescent="0.25">
      <c r="G13069" s="131" t="s">
        <v>6249</v>
      </c>
      <c r="H13069" s="131"/>
    </row>
    <row r="13070" spans="1:10" ht="20.100000000000001" customHeight="1" x14ac:dyDescent="0.25">
      <c r="A13070" s="5" t="s">
        <v>1503</v>
      </c>
      <c r="C13070" s="11" t="s">
        <v>9</v>
      </c>
      <c r="D13070" s="11" t="s">
        <v>11</v>
      </c>
      <c r="E13070" s="11" t="s">
        <v>4865</v>
      </c>
      <c r="F13070" s="11" t="s">
        <v>12</v>
      </c>
      <c r="G13070" s="131" t="s">
        <v>44</v>
      </c>
      <c r="H13070" s="131"/>
      <c r="J13070" s="7">
        <v>650000</v>
      </c>
    </row>
    <row r="13071" spans="1:10" ht="20.100000000000001" customHeight="1" x14ac:dyDescent="0.25">
      <c r="A13071" s="6" t="s">
        <v>1508</v>
      </c>
      <c r="B13071" s="6" t="s">
        <v>1509</v>
      </c>
      <c r="J13071" s="10">
        <v>20496000</v>
      </c>
    </row>
    <row r="13072" spans="1:10" ht="20.100000000000001" customHeight="1" x14ac:dyDescent="0.25">
      <c r="A13072" s="6" t="s">
        <v>1256</v>
      </c>
      <c r="B13072" s="6" t="s">
        <v>1511</v>
      </c>
      <c r="J13072" s="9">
        <v>6605735</v>
      </c>
    </row>
    <row r="13073" spans="1:10" ht="20.100000000000001" customHeight="1" x14ac:dyDescent="0.25">
      <c r="A13073" s="5" t="s">
        <v>1513</v>
      </c>
      <c r="C13073" s="11" t="s">
        <v>9</v>
      </c>
      <c r="D13073" s="11" t="s">
        <v>11</v>
      </c>
      <c r="E13073" s="11" t="s">
        <v>4865</v>
      </c>
      <c r="F13073" s="11" t="s">
        <v>12</v>
      </c>
      <c r="G13073" s="131" t="s">
        <v>45</v>
      </c>
      <c r="H13073" s="131"/>
      <c r="J13073" s="7">
        <v>4814875</v>
      </c>
    </row>
    <row r="13074" spans="1:10" ht="20.100000000000001" customHeight="1" x14ac:dyDescent="0.25">
      <c r="A13074" s="5" t="s">
        <v>1514</v>
      </c>
      <c r="C13074" s="11" t="s">
        <v>9</v>
      </c>
      <c r="D13074" s="11" t="s">
        <v>11</v>
      </c>
      <c r="E13074" s="11" t="s">
        <v>4865</v>
      </c>
      <c r="F13074" s="11" t="s">
        <v>12</v>
      </c>
      <c r="G13074" s="131" t="s">
        <v>1515</v>
      </c>
      <c r="H13074" s="131"/>
      <c r="J13074" s="7">
        <v>859550</v>
      </c>
    </row>
    <row r="13075" spans="1:10" ht="20.100000000000001" customHeight="1" x14ac:dyDescent="0.25">
      <c r="A13075" s="5" t="s">
        <v>1518</v>
      </c>
      <c r="C13075" s="11" t="s">
        <v>9</v>
      </c>
      <c r="D13075" s="11" t="s">
        <v>11</v>
      </c>
      <c r="E13075" s="11" t="s">
        <v>4865</v>
      </c>
      <c r="F13075" s="11" t="s">
        <v>12</v>
      </c>
      <c r="G13075" s="131" t="s">
        <v>7135</v>
      </c>
      <c r="H13075" s="131"/>
      <c r="J13075" s="7">
        <v>921310</v>
      </c>
    </row>
    <row r="13076" spans="1:10" ht="20.100000000000001" customHeight="1" x14ac:dyDescent="0.25">
      <c r="A13076" s="5" t="s">
        <v>1520</v>
      </c>
      <c r="C13076" s="11" t="s">
        <v>9</v>
      </c>
      <c r="D13076" s="11" t="s">
        <v>11</v>
      </c>
      <c r="E13076" s="11" t="s">
        <v>4865</v>
      </c>
      <c r="F13076" s="11" t="s">
        <v>12</v>
      </c>
      <c r="G13076" s="131" t="s">
        <v>1521</v>
      </c>
      <c r="H13076" s="131"/>
      <c r="J13076" s="7">
        <v>10000</v>
      </c>
    </row>
    <row r="13077" spans="1:10" ht="20.100000000000001" customHeight="1" x14ac:dyDescent="0.25">
      <c r="A13077" s="6" t="s">
        <v>1278</v>
      </c>
      <c r="B13077" s="6" t="s">
        <v>1524</v>
      </c>
      <c r="J13077" s="8">
        <v>411310</v>
      </c>
    </row>
    <row r="13078" spans="1:10" ht="20.100000000000001" customHeight="1" x14ac:dyDescent="0.25">
      <c r="A13078" s="5" t="s">
        <v>1531</v>
      </c>
      <c r="C13078" s="11" t="s">
        <v>9</v>
      </c>
      <c r="D13078" s="11" t="s">
        <v>11</v>
      </c>
      <c r="E13078" s="11" t="s">
        <v>4865</v>
      </c>
      <c r="F13078" s="11" t="s">
        <v>12</v>
      </c>
      <c r="G13078" s="131" t="s">
        <v>47</v>
      </c>
      <c r="H13078" s="131"/>
      <c r="J13078" s="7">
        <v>411310</v>
      </c>
    </row>
    <row r="13079" spans="1:10" ht="20.100000000000001" customHeight="1" x14ac:dyDescent="0.25">
      <c r="A13079" s="6" t="s">
        <v>1292</v>
      </c>
      <c r="B13079" s="6" t="s">
        <v>1535</v>
      </c>
      <c r="J13079" s="8">
        <v>312060</v>
      </c>
    </row>
    <row r="13080" spans="1:10" ht="30" customHeight="1" x14ac:dyDescent="0.25">
      <c r="A13080" s="5" t="s">
        <v>1544</v>
      </c>
      <c r="C13080" s="11" t="s">
        <v>9</v>
      </c>
      <c r="D13080" s="11" t="s">
        <v>11</v>
      </c>
      <c r="E13080" s="11" t="s">
        <v>4865</v>
      </c>
      <c r="F13080" s="11" t="s">
        <v>12</v>
      </c>
      <c r="G13080" s="131" t="s">
        <v>1545</v>
      </c>
      <c r="H13080" s="131"/>
      <c r="J13080" s="7">
        <v>312060</v>
      </c>
    </row>
    <row r="13081" spans="1:10" ht="20.100000000000001" customHeight="1" x14ac:dyDescent="0.25">
      <c r="A13081" s="6" t="s">
        <v>1318</v>
      </c>
      <c r="B13081" s="6" t="s">
        <v>1553</v>
      </c>
      <c r="J13081" s="8">
        <v>3492496</v>
      </c>
    </row>
    <row r="13082" spans="1:10" ht="20.100000000000001" customHeight="1" x14ac:dyDescent="0.25">
      <c r="A13082" s="5" t="s">
        <v>1555</v>
      </c>
      <c r="C13082" s="11" t="s">
        <v>9</v>
      </c>
      <c r="D13082" s="11" t="s">
        <v>11</v>
      </c>
      <c r="E13082" s="11" t="s">
        <v>4865</v>
      </c>
      <c r="F13082" s="11" t="s">
        <v>12</v>
      </c>
      <c r="G13082" s="131" t="s">
        <v>50</v>
      </c>
      <c r="H13082" s="131"/>
      <c r="J13082" s="7">
        <v>165000</v>
      </c>
    </row>
    <row r="13083" spans="1:10" ht="20.100000000000001" customHeight="1" x14ac:dyDescent="0.25">
      <c r="A13083" s="5" t="s">
        <v>1557</v>
      </c>
      <c r="C13083" s="11" t="s">
        <v>9</v>
      </c>
      <c r="D13083" s="11" t="s">
        <v>11</v>
      </c>
      <c r="E13083" s="11" t="s">
        <v>4865</v>
      </c>
      <c r="F13083" s="11" t="s">
        <v>12</v>
      </c>
      <c r="G13083" s="131" t="s">
        <v>51</v>
      </c>
      <c r="H13083" s="131"/>
      <c r="J13083" s="7">
        <v>3327496</v>
      </c>
    </row>
    <row r="13084" spans="1:10" ht="20.100000000000001" customHeight="1" x14ac:dyDescent="0.25">
      <c r="A13084" s="6" t="s">
        <v>1572</v>
      </c>
      <c r="B13084" s="6" t="s">
        <v>1573</v>
      </c>
      <c r="J13084" s="8">
        <v>9674399</v>
      </c>
    </row>
    <row r="13085" spans="1:10" ht="20.100000000000001" customHeight="1" x14ac:dyDescent="0.25">
      <c r="A13085" s="5" t="s">
        <v>1574</v>
      </c>
      <c r="C13085" s="11" t="s">
        <v>9</v>
      </c>
      <c r="D13085" s="11" t="s">
        <v>11</v>
      </c>
      <c r="E13085" s="11" t="s">
        <v>4865</v>
      </c>
      <c r="F13085" s="11" t="s">
        <v>12</v>
      </c>
      <c r="G13085" s="131" t="s">
        <v>1575</v>
      </c>
      <c r="H13085" s="131"/>
      <c r="J13085" s="7">
        <v>3923655</v>
      </c>
    </row>
    <row r="13086" spans="1:10" ht="30" customHeight="1" x14ac:dyDescent="0.25">
      <c r="A13086" s="5" t="s">
        <v>1577</v>
      </c>
      <c r="C13086" s="11" t="s">
        <v>9</v>
      </c>
      <c r="D13086" s="11" t="s">
        <v>11</v>
      </c>
      <c r="E13086" s="11" t="s">
        <v>4865</v>
      </c>
      <c r="F13086" s="11" t="s">
        <v>12</v>
      </c>
      <c r="G13086" s="131" t="s">
        <v>1578</v>
      </c>
      <c r="H13086" s="131"/>
      <c r="J13086" s="7">
        <v>347125</v>
      </c>
    </row>
    <row r="13087" spans="1:10" ht="20.100000000000001" customHeight="1" x14ac:dyDescent="0.25">
      <c r="A13087" s="5" t="s">
        <v>1580</v>
      </c>
      <c r="C13087" s="11" t="s">
        <v>9</v>
      </c>
      <c r="D13087" s="11" t="s">
        <v>11</v>
      </c>
      <c r="E13087" s="11" t="s">
        <v>4865</v>
      </c>
      <c r="F13087" s="11" t="s">
        <v>12</v>
      </c>
      <c r="G13087" s="131" t="s">
        <v>1581</v>
      </c>
      <c r="H13087" s="131"/>
      <c r="J13087" s="7">
        <v>4267019</v>
      </c>
    </row>
    <row r="13088" spans="1:10" ht="20.100000000000001" customHeight="1" x14ac:dyDescent="0.25">
      <c r="A13088" s="5" t="s">
        <v>1582</v>
      </c>
      <c r="C13088" s="11" t="s">
        <v>9</v>
      </c>
      <c r="D13088" s="11" t="s">
        <v>11</v>
      </c>
      <c r="E13088" s="11" t="s">
        <v>4865</v>
      </c>
      <c r="F13088" s="11" t="s">
        <v>12</v>
      </c>
      <c r="G13088" s="131" t="s">
        <v>52</v>
      </c>
      <c r="H13088" s="131"/>
      <c r="J13088" s="7">
        <v>325600</v>
      </c>
    </row>
    <row r="13089" spans="1:10" ht="20.100000000000001" customHeight="1" x14ac:dyDescent="0.25">
      <c r="A13089" s="5" t="s">
        <v>1584</v>
      </c>
      <c r="C13089" s="11" t="s">
        <v>9</v>
      </c>
      <c r="D13089" s="11" t="s">
        <v>11</v>
      </c>
      <c r="E13089" s="11" t="s">
        <v>4865</v>
      </c>
      <c r="F13089" s="11" t="s">
        <v>12</v>
      </c>
      <c r="G13089" s="131" t="s">
        <v>1585</v>
      </c>
      <c r="H13089" s="131"/>
      <c r="J13089" s="7">
        <v>661000</v>
      </c>
    </row>
    <row r="13090" spans="1:10" ht="20.100000000000001" customHeight="1" x14ac:dyDescent="0.25">
      <c r="A13090" s="5" t="s">
        <v>1593</v>
      </c>
      <c r="C13090" s="11" t="s">
        <v>9</v>
      </c>
      <c r="D13090" s="11" t="s">
        <v>11</v>
      </c>
      <c r="E13090" s="11" t="s">
        <v>4865</v>
      </c>
      <c r="F13090" s="11" t="s">
        <v>12</v>
      </c>
      <c r="G13090" s="131" t="s">
        <v>1594</v>
      </c>
      <c r="H13090" s="131"/>
      <c r="J13090" s="7">
        <v>150000</v>
      </c>
    </row>
    <row r="13091" spans="1:10" ht="20.100000000000001" customHeight="1" x14ac:dyDescent="0.25">
      <c r="A13091" s="6" t="s">
        <v>1714</v>
      </c>
      <c r="B13091" s="6" t="s">
        <v>1715</v>
      </c>
      <c r="J13091" s="10">
        <v>18963000</v>
      </c>
    </row>
    <row r="13092" spans="1:10" ht="20.100000000000001" customHeight="1" x14ac:dyDescent="0.25">
      <c r="A13092" s="6" t="s">
        <v>1716</v>
      </c>
      <c r="B13092" s="6" t="s">
        <v>1717</v>
      </c>
      <c r="J13092" s="9">
        <v>2369000</v>
      </c>
    </row>
    <row r="13093" spans="1:10" ht="20.100000000000001" customHeight="1" x14ac:dyDescent="0.25">
      <c r="A13093" s="5" t="s">
        <v>1720</v>
      </c>
      <c r="C13093" s="11" t="s">
        <v>16</v>
      </c>
      <c r="D13093" s="11" t="s">
        <v>53</v>
      </c>
      <c r="E13093" s="11" t="s">
        <v>4865</v>
      </c>
      <c r="F13093" s="11" t="s">
        <v>12</v>
      </c>
      <c r="G13093" s="131" t="s">
        <v>54</v>
      </c>
      <c r="H13093" s="131"/>
      <c r="J13093" s="7">
        <v>40000</v>
      </c>
    </row>
    <row r="13094" spans="1:10" ht="20.100000000000001" customHeight="1" x14ac:dyDescent="0.25">
      <c r="A13094" s="5" t="s">
        <v>1721</v>
      </c>
      <c r="C13094" s="11" t="s">
        <v>16</v>
      </c>
      <c r="D13094" s="11" t="s">
        <v>53</v>
      </c>
      <c r="E13094" s="11" t="s">
        <v>4865</v>
      </c>
      <c r="F13094" s="11" t="s">
        <v>12</v>
      </c>
      <c r="G13094" s="131" t="s">
        <v>1722</v>
      </c>
      <c r="H13094" s="131"/>
      <c r="J13094" s="7">
        <v>130000</v>
      </c>
    </row>
    <row r="13095" spans="1:10" ht="20.100000000000001" customHeight="1" x14ac:dyDescent="0.25">
      <c r="A13095" s="5" t="s">
        <v>1723</v>
      </c>
      <c r="C13095" s="11" t="s">
        <v>16</v>
      </c>
      <c r="D13095" s="11" t="s">
        <v>53</v>
      </c>
      <c r="E13095" s="11" t="s">
        <v>4865</v>
      </c>
      <c r="F13095" s="11" t="s">
        <v>12</v>
      </c>
      <c r="G13095" s="131" t="s">
        <v>55</v>
      </c>
      <c r="H13095" s="131"/>
      <c r="J13095" s="7">
        <v>1875000</v>
      </c>
    </row>
    <row r="13096" spans="1:10" ht="20.100000000000001" customHeight="1" x14ac:dyDescent="0.25">
      <c r="A13096" s="5" t="s">
        <v>1725</v>
      </c>
      <c r="C13096" s="11" t="s">
        <v>16</v>
      </c>
      <c r="D13096" s="11" t="s">
        <v>53</v>
      </c>
      <c r="E13096" s="11" t="s">
        <v>4865</v>
      </c>
      <c r="F13096" s="11" t="s">
        <v>12</v>
      </c>
      <c r="G13096" s="131" t="s">
        <v>1726</v>
      </c>
      <c r="H13096" s="131"/>
      <c r="J13096" s="7">
        <v>220000</v>
      </c>
    </row>
    <row r="13097" spans="1:10" ht="20.100000000000001" customHeight="1" x14ac:dyDescent="0.25">
      <c r="A13097" s="5" t="s">
        <v>1729</v>
      </c>
      <c r="C13097" s="11" t="s">
        <v>16</v>
      </c>
      <c r="D13097" s="11" t="s">
        <v>53</v>
      </c>
      <c r="E13097" s="11" t="s">
        <v>4865</v>
      </c>
      <c r="F13097" s="11" t="s">
        <v>12</v>
      </c>
      <c r="G13097" s="131" t="s">
        <v>7147</v>
      </c>
      <c r="H13097" s="131"/>
      <c r="J13097" s="7">
        <v>104000</v>
      </c>
    </row>
    <row r="13098" spans="1:10" ht="20.100000000000001" customHeight="1" x14ac:dyDescent="0.25">
      <c r="A13098" s="6" t="s">
        <v>1751</v>
      </c>
      <c r="B13098" s="6" t="s">
        <v>1752</v>
      </c>
      <c r="J13098" s="8">
        <v>16594000</v>
      </c>
    </row>
    <row r="13099" spans="1:10" ht="20.100000000000001" customHeight="1" x14ac:dyDescent="0.25">
      <c r="A13099" s="5" t="s">
        <v>1757</v>
      </c>
      <c r="C13099" s="11" t="s">
        <v>16</v>
      </c>
      <c r="D13099" s="11" t="s">
        <v>56</v>
      </c>
      <c r="E13099" s="11" t="s">
        <v>4865</v>
      </c>
      <c r="F13099" s="11" t="s">
        <v>12</v>
      </c>
      <c r="G13099" s="131" t="s">
        <v>57</v>
      </c>
      <c r="H13099" s="131"/>
      <c r="J13099" s="7">
        <v>16594000</v>
      </c>
    </row>
    <row r="13100" spans="1:10" ht="20.100000000000001" customHeight="1" x14ac:dyDescent="0.25">
      <c r="A13100" s="6" t="s">
        <v>1759</v>
      </c>
      <c r="B13100" s="6" t="s">
        <v>1760</v>
      </c>
      <c r="J13100" s="10">
        <v>104378000</v>
      </c>
    </row>
    <row r="13101" spans="1:10" ht="20.100000000000001" customHeight="1" x14ac:dyDescent="0.25">
      <c r="A13101" s="6" t="s">
        <v>1761</v>
      </c>
      <c r="B13101" s="6" t="s">
        <v>1762</v>
      </c>
      <c r="J13101" s="12">
        <v>11200000</v>
      </c>
    </row>
    <row r="13102" spans="1:10" ht="20.100000000000001" customHeight="1" x14ac:dyDescent="0.25">
      <c r="A13102" s="6" t="s">
        <v>1767</v>
      </c>
      <c r="B13102" s="6" t="s">
        <v>7149</v>
      </c>
      <c r="J13102" s="9">
        <v>11200000</v>
      </c>
    </row>
    <row r="13103" spans="1:10" ht="20.100000000000001" customHeight="1" x14ac:dyDescent="0.25">
      <c r="A13103" s="5" t="s">
        <v>1767</v>
      </c>
      <c r="C13103" s="11" t="s">
        <v>9</v>
      </c>
      <c r="D13103" s="11" t="s">
        <v>41</v>
      </c>
      <c r="E13103" s="11" t="s">
        <v>4865</v>
      </c>
      <c r="F13103" s="11" t="s">
        <v>1881</v>
      </c>
      <c r="G13103" s="131" t="s">
        <v>21</v>
      </c>
      <c r="H13103" s="131"/>
      <c r="J13103" s="7">
        <v>7824000</v>
      </c>
    </row>
    <row r="13104" spans="1:10" ht="60" customHeight="1" x14ac:dyDescent="0.25">
      <c r="G13104" s="131" t="s">
        <v>4802</v>
      </c>
      <c r="H13104" s="131"/>
    </row>
    <row r="13105" spans="1:10" ht="20.100000000000001" customHeight="1" x14ac:dyDescent="0.25">
      <c r="G13105" s="131" t="s">
        <v>2101</v>
      </c>
      <c r="H13105" s="131"/>
    </row>
    <row r="13106" spans="1:10" ht="20.100000000000001" customHeight="1" x14ac:dyDescent="0.25">
      <c r="A13106" s="5" t="s">
        <v>1767</v>
      </c>
      <c r="C13106" s="11" t="s">
        <v>9</v>
      </c>
      <c r="D13106" s="11" t="s">
        <v>41</v>
      </c>
      <c r="E13106" s="11" t="s">
        <v>4865</v>
      </c>
      <c r="F13106" s="11" t="s">
        <v>1278</v>
      </c>
      <c r="G13106" s="131" t="s">
        <v>21</v>
      </c>
      <c r="H13106" s="131"/>
      <c r="J13106" s="7">
        <v>3376000</v>
      </c>
    </row>
    <row r="13107" spans="1:10" ht="60" customHeight="1" x14ac:dyDescent="0.25">
      <c r="G13107" s="131" t="s">
        <v>4803</v>
      </c>
      <c r="H13107" s="131"/>
    </row>
    <row r="13108" spans="1:10" ht="20.100000000000001" customHeight="1" x14ac:dyDescent="0.25">
      <c r="G13108" s="131" t="s">
        <v>2101</v>
      </c>
      <c r="H13108" s="131"/>
    </row>
    <row r="13109" spans="1:10" ht="20.100000000000001" customHeight="1" x14ac:dyDescent="0.25">
      <c r="A13109" s="6" t="s">
        <v>1784</v>
      </c>
      <c r="B13109" s="6" t="s">
        <v>1785</v>
      </c>
      <c r="J13109" s="8">
        <v>92178000</v>
      </c>
    </row>
    <row r="13110" spans="1:10" ht="20.100000000000001" customHeight="1" x14ac:dyDescent="0.25">
      <c r="A13110" s="5" t="s">
        <v>1786</v>
      </c>
      <c r="C13110" s="11" t="s">
        <v>9</v>
      </c>
      <c r="D13110" s="11" t="s">
        <v>59</v>
      </c>
      <c r="E13110" s="11" t="s">
        <v>4865</v>
      </c>
      <c r="F13110" s="11" t="s">
        <v>12</v>
      </c>
      <c r="G13110" s="131" t="s">
        <v>61</v>
      </c>
      <c r="H13110" s="131"/>
      <c r="J13110" s="7">
        <v>86178000</v>
      </c>
    </row>
    <row r="13111" spans="1:10" ht="20.100000000000001" customHeight="1" x14ac:dyDescent="0.25">
      <c r="A13111" s="5" t="s">
        <v>1792</v>
      </c>
      <c r="C13111" s="11" t="s">
        <v>9</v>
      </c>
      <c r="D13111" s="11" t="s">
        <v>59</v>
      </c>
      <c r="E13111" s="11" t="s">
        <v>4865</v>
      </c>
      <c r="F13111" s="11" t="s">
        <v>12</v>
      </c>
      <c r="G13111" s="131" t="s">
        <v>7156</v>
      </c>
      <c r="H13111" s="131"/>
      <c r="J13111" s="7">
        <v>6000000</v>
      </c>
    </row>
    <row r="13112" spans="1:10" ht="15" customHeight="1" x14ac:dyDescent="0.25">
      <c r="G13112" s="131" t="s">
        <v>4698</v>
      </c>
      <c r="H13112" s="131"/>
    </row>
    <row r="13113" spans="1:10" ht="20.100000000000001" customHeight="1" x14ac:dyDescent="0.25">
      <c r="A13113" s="6" t="s">
        <v>1803</v>
      </c>
      <c r="B13113" s="6" t="s">
        <v>3416</v>
      </c>
      <c r="J13113" s="8">
        <v>1000000</v>
      </c>
    </row>
    <row r="13114" spans="1:10" ht="20.100000000000001" customHeight="1" x14ac:dyDescent="0.25">
      <c r="A13114" s="5" t="s">
        <v>1804</v>
      </c>
      <c r="C13114" s="11" t="s">
        <v>9</v>
      </c>
      <c r="D13114" s="11" t="s">
        <v>59</v>
      </c>
      <c r="E13114" s="11" t="s">
        <v>4865</v>
      </c>
      <c r="F13114" s="11" t="s">
        <v>12</v>
      </c>
      <c r="G13114" s="131" t="s">
        <v>62</v>
      </c>
      <c r="H13114" s="131"/>
      <c r="J13114" s="7">
        <v>1000000</v>
      </c>
    </row>
    <row r="13115" spans="1:10" ht="30" customHeight="1" x14ac:dyDescent="0.25">
      <c r="G13115" s="131" t="s">
        <v>4702</v>
      </c>
      <c r="H13115" s="131"/>
    </row>
    <row r="13116" spans="1:10" ht="20.100000000000001" customHeight="1" x14ac:dyDescent="0.25">
      <c r="A13116" s="6" t="s">
        <v>1811</v>
      </c>
      <c r="B13116" s="6" t="s">
        <v>1812</v>
      </c>
      <c r="J13116" s="10">
        <v>3969885800</v>
      </c>
    </row>
    <row r="13117" spans="1:10" ht="20.100000000000001" customHeight="1" x14ac:dyDescent="0.25">
      <c r="A13117" s="6" t="s">
        <v>1813</v>
      </c>
      <c r="B13117" s="6" t="s">
        <v>3421</v>
      </c>
      <c r="J13117" s="12">
        <v>3969885800</v>
      </c>
    </row>
    <row r="13118" spans="1:10" ht="20.100000000000001" customHeight="1" x14ac:dyDescent="0.25">
      <c r="A13118" s="6" t="s">
        <v>1815</v>
      </c>
      <c r="B13118" s="6" t="s">
        <v>7160</v>
      </c>
      <c r="J13118" s="9">
        <v>169500</v>
      </c>
    </row>
    <row r="13119" spans="1:10" ht="20.100000000000001" customHeight="1" x14ac:dyDescent="0.25">
      <c r="A13119" s="5" t="s">
        <v>1815</v>
      </c>
      <c r="C13119" s="11" t="s">
        <v>16</v>
      </c>
      <c r="D13119" s="11" t="s">
        <v>4832</v>
      </c>
      <c r="E13119" s="11" t="s">
        <v>4833</v>
      </c>
      <c r="F13119" s="11" t="s">
        <v>1292</v>
      </c>
      <c r="G13119" s="131" t="s">
        <v>4427</v>
      </c>
      <c r="H13119" s="131"/>
      <c r="J13119" s="7">
        <v>169500</v>
      </c>
    </row>
    <row r="13120" spans="1:10" ht="60" customHeight="1" x14ac:dyDescent="0.25">
      <c r="G13120" s="131" t="s">
        <v>4428</v>
      </c>
      <c r="H13120" s="131"/>
    </row>
    <row r="13121" spans="1:10" ht="20.100000000000001" customHeight="1" x14ac:dyDescent="0.25">
      <c r="G13121" s="131" t="s">
        <v>4834</v>
      </c>
      <c r="H13121" s="131"/>
    </row>
    <row r="13122" spans="1:10" ht="20.100000000000001" customHeight="1" x14ac:dyDescent="0.25">
      <c r="A13122" s="6" t="s">
        <v>1822</v>
      </c>
      <c r="B13122" s="6" t="s">
        <v>1823</v>
      </c>
      <c r="J13122" s="8">
        <v>3969600000</v>
      </c>
    </row>
    <row r="13123" spans="1:10" ht="20.100000000000001" customHeight="1" x14ac:dyDescent="0.25">
      <c r="A13123" s="5" t="s">
        <v>1822</v>
      </c>
      <c r="C13123" s="11" t="s">
        <v>16</v>
      </c>
      <c r="D13123" s="11" t="s">
        <v>4832</v>
      </c>
      <c r="E13123" s="11" t="s">
        <v>4865</v>
      </c>
      <c r="F13123" s="11" t="s">
        <v>1881</v>
      </c>
      <c r="G13123" s="131" t="s">
        <v>1087</v>
      </c>
      <c r="H13123" s="131"/>
      <c r="J13123" s="7">
        <v>3969600000</v>
      </c>
    </row>
    <row r="13124" spans="1:10" ht="60" customHeight="1" x14ac:dyDescent="0.25">
      <c r="G13124" s="131" t="s">
        <v>5163</v>
      </c>
      <c r="H13124" s="131"/>
    </row>
    <row r="13125" spans="1:10" ht="20.100000000000001" customHeight="1" x14ac:dyDescent="0.25">
      <c r="G13125" s="131" t="s">
        <v>5164</v>
      </c>
      <c r="H13125" s="131"/>
    </row>
    <row r="13126" spans="1:10" ht="20.100000000000001" customHeight="1" x14ac:dyDescent="0.25">
      <c r="A13126" s="6" t="s">
        <v>1824</v>
      </c>
      <c r="B13126" s="6" t="s">
        <v>7161</v>
      </c>
      <c r="J13126" s="8">
        <v>116300</v>
      </c>
    </row>
    <row r="13127" spans="1:10" ht="30" customHeight="1" x14ac:dyDescent="0.25">
      <c r="A13127" s="5" t="s">
        <v>1824</v>
      </c>
      <c r="C13127" s="11" t="s">
        <v>16</v>
      </c>
      <c r="D13127" s="11" t="s">
        <v>4832</v>
      </c>
      <c r="E13127" s="11" t="s">
        <v>4833</v>
      </c>
      <c r="F13127" s="11" t="s">
        <v>1336</v>
      </c>
      <c r="G13127" s="131" t="s">
        <v>6250</v>
      </c>
      <c r="H13127" s="131"/>
      <c r="J13127" s="7">
        <v>116300</v>
      </c>
    </row>
    <row r="13128" spans="1:10" ht="60" customHeight="1" x14ac:dyDescent="0.25">
      <c r="G13128" s="131" t="s">
        <v>6251</v>
      </c>
      <c r="H13128" s="131"/>
    </row>
    <row r="13129" spans="1:10" ht="20.100000000000001" customHeight="1" x14ac:dyDescent="0.25">
      <c r="G13129" s="131" t="s">
        <v>7337</v>
      </c>
      <c r="H13129" s="131"/>
    </row>
    <row r="13132" spans="1:10" x14ac:dyDescent="0.25">
      <c r="A13132" s="117" t="s">
        <v>5165</v>
      </c>
      <c r="B13132" s="88"/>
      <c r="C13132" s="88"/>
      <c r="D13132" s="88"/>
      <c r="E13132" s="88"/>
      <c r="F13132" s="88"/>
      <c r="G13132" s="88"/>
      <c r="H13132" s="88"/>
    </row>
    <row r="13134" spans="1:10" x14ac:dyDescent="0.25">
      <c r="A13134" s="132" t="s">
        <v>2092</v>
      </c>
      <c r="B13134" s="132"/>
      <c r="C13134" s="132"/>
      <c r="D13134" s="132"/>
      <c r="E13134" s="132"/>
      <c r="F13134" s="132"/>
      <c r="G13134" s="132"/>
      <c r="H13134" s="132"/>
      <c r="I13134" s="132"/>
      <c r="J13134" s="132"/>
    </row>
    <row r="13136" spans="1:10" x14ac:dyDescent="0.25">
      <c r="D13136" s="6" t="s">
        <v>2140</v>
      </c>
      <c r="E13136" s="6" t="s">
        <v>2100</v>
      </c>
    </row>
    <row r="13137" spans="1:10" ht="15.75" thickBot="1" x14ac:dyDescent="0.3">
      <c r="F13137" s="6" t="s">
        <v>2103</v>
      </c>
      <c r="J13137" s="14">
        <v>519113200</v>
      </c>
    </row>
    <row r="13138" spans="1:10" x14ac:dyDescent="0.25">
      <c r="D13138" s="5" t="s">
        <v>9</v>
      </c>
      <c r="E13138" s="5" t="s">
        <v>2139</v>
      </c>
      <c r="J13138" s="7">
        <v>482690000</v>
      </c>
    </row>
    <row r="13139" spans="1:10" x14ac:dyDescent="0.25">
      <c r="D13139" s="5" t="s">
        <v>16</v>
      </c>
      <c r="E13139" s="5" t="s">
        <v>2145</v>
      </c>
      <c r="J13139" s="7">
        <v>36423200</v>
      </c>
    </row>
    <row r="13142" spans="1:10" x14ac:dyDescent="0.25">
      <c r="A13142" s="132" t="s">
        <v>2091</v>
      </c>
      <c r="B13142" s="132"/>
      <c r="C13142" s="132"/>
      <c r="D13142" s="132"/>
      <c r="E13142" s="132"/>
      <c r="F13142" s="132"/>
      <c r="G13142" s="132"/>
      <c r="H13142" s="132"/>
      <c r="I13142" s="132"/>
      <c r="J13142" s="132"/>
    </row>
    <row r="13143" spans="1:10" x14ac:dyDescent="0.25">
      <c r="A13143" s="86" t="s">
        <v>2097</v>
      </c>
      <c r="C13143" s="86" t="s">
        <v>2098</v>
      </c>
      <c r="D13143" s="86" t="s">
        <v>3</v>
      </c>
      <c r="E13143" s="86" t="s">
        <v>2099</v>
      </c>
      <c r="F13143" s="86" t="s">
        <v>1880</v>
      </c>
      <c r="G13143" s="6" t="s">
        <v>2100</v>
      </c>
      <c r="J13143" s="86" t="s">
        <v>8713</v>
      </c>
    </row>
    <row r="13145" spans="1:10" ht="15.75" thickBot="1" x14ac:dyDescent="0.3">
      <c r="G13145" s="13" t="s">
        <v>2103</v>
      </c>
      <c r="J13145" s="14">
        <v>519113200</v>
      </c>
    </row>
    <row r="13146" spans="1:10" ht="20.100000000000001" customHeight="1" x14ac:dyDescent="0.25">
      <c r="A13146" s="6" t="s">
        <v>1232</v>
      </c>
      <c r="B13146" s="6" t="s">
        <v>1233</v>
      </c>
      <c r="J13146" s="10">
        <v>390225000</v>
      </c>
    </row>
    <row r="13147" spans="1:10" ht="20.100000000000001" customHeight="1" x14ac:dyDescent="0.25">
      <c r="A13147" s="6" t="s">
        <v>9</v>
      </c>
      <c r="B13147" s="6" t="s">
        <v>1237</v>
      </c>
      <c r="J13147" s="9">
        <v>150825000</v>
      </c>
    </row>
    <row r="13148" spans="1:10" ht="20.100000000000001" customHeight="1" x14ac:dyDescent="0.25">
      <c r="A13148" s="5" t="s">
        <v>1240</v>
      </c>
      <c r="C13148" s="11" t="s">
        <v>9</v>
      </c>
      <c r="D13148" s="11" t="s">
        <v>10</v>
      </c>
      <c r="E13148" s="11" t="s">
        <v>4858</v>
      </c>
      <c r="F13148" s="11" t="s">
        <v>12</v>
      </c>
      <c r="G13148" s="131" t="s">
        <v>7116</v>
      </c>
      <c r="H13148" s="131"/>
      <c r="J13148" s="7">
        <v>150825000</v>
      </c>
    </row>
    <row r="13149" spans="1:10" ht="20.100000000000001" customHeight="1" x14ac:dyDescent="0.25">
      <c r="A13149" s="6" t="s">
        <v>1257</v>
      </c>
      <c r="B13149" s="6" t="s">
        <v>1258</v>
      </c>
      <c r="J13149" s="8">
        <v>1500000</v>
      </c>
    </row>
    <row r="13150" spans="1:10" ht="20.100000000000001" customHeight="1" x14ac:dyDescent="0.25">
      <c r="A13150" s="5" t="s">
        <v>1261</v>
      </c>
      <c r="C13150" s="11" t="s">
        <v>9</v>
      </c>
      <c r="D13150" s="11" t="s">
        <v>10</v>
      </c>
      <c r="E13150" s="11" t="s">
        <v>4858</v>
      </c>
      <c r="F13150" s="11" t="s">
        <v>12</v>
      </c>
      <c r="G13150" s="131" t="s">
        <v>13</v>
      </c>
      <c r="H13150" s="131"/>
      <c r="J13150" s="7">
        <v>1500000</v>
      </c>
    </row>
    <row r="13151" spans="1:10" ht="20.100000000000001" customHeight="1" x14ac:dyDescent="0.25">
      <c r="A13151" s="6" t="s">
        <v>1279</v>
      </c>
      <c r="B13151" s="6" t="s">
        <v>1280</v>
      </c>
      <c r="J13151" s="8">
        <v>178776000</v>
      </c>
    </row>
    <row r="13152" spans="1:10" ht="20.100000000000001" customHeight="1" x14ac:dyDescent="0.25">
      <c r="A13152" s="5" t="s">
        <v>1282</v>
      </c>
      <c r="C13152" s="11" t="s">
        <v>9</v>
      </c>
      <c r="D13152" s="11" t="s">
        <v>10</v>
      </c>
      <c r="E13152" s="11" t="s">
        <v>4858</v>
      </c>
      <c r="F13152" s="11" t="s">
        <v>12</v>
      </c>
      <c r="G13152" s="131" t="s">
        <v>1283</v>
      </c>
      <c r="H13152" s="131"/>
      <c r="J13152" s="7">
        <v>36087000</v>
      </c>
    </row>
    <row r="13153" spans="1:10" ht="20.100000000000001" customHeight="1" x14ac:dyDescent="0.25">
      <c r="A13153" s="5" t="s">
        <v>1286</v>
      </c>
      <c r="C13153" s="11" t="s">
        <v>9</v>
      </c>
      <c r="D13153" s="11" t="s">
        <v>10</v>
      </c>
      <c r="E13153" s="11" t="s">
        <v>4858</v>
      </c>
      <c r="F13153" s="11" t="s">
        <v>12</v>
      </c>
      <c r="G13153" s="131" t="s">
        <v>1287</v>
      </c>
      <c r="H13153" s="131"/>
      <c r="J13153" s="7">
        <v>78139000</v>
      </c>
    </row>
    <row r="13154" spans="1:10" ht="20.100000000000001" customHeight="1" x14ac:dyDescent="0.25">
      <c r="A13154" s="5" t="s">
        <v>1290</v>
      </c>
      <c r="C13154" s="11" t="s">
        <v>16</v>
      </c>
      <c r="D13154" s="11" t="s">
        <v>10</v>
      </c>
      <c r="E13154" s="11" t="s">
        <v>4858</v>
      </c>
      <c r="F13154" s="11" t="s">
        <v>12</v>
      </c>
      <c r="G13154" s="131" t="s">
        <v>17</v>
      </c>
      <c r="H13154" s="131"/>
      <c r="J13154" s="7">
        <v>25234000</v>
      </c>
    </row>
    <row r="13155" spans="1:10" ht="20.100000000000001" customHeight="1" x14ac:dyDescent="0.25">
      <c r="A13155" s="5" t="s">
        <v>1293</v>
      </c>
      <c r="C13155" s="11" t="s">
        <v>9</v>
      </c>
      <c r="D13155" s="11" t="s">
        <v>10</v>
      </c>
      <c r="E13155" s="11" t="s">
        <v>4858</v>
      </c>
      <c r="F13155" s="11" t="s">
        <v>12</v>
      </c>
      <c r="G13155" s="131" t="s">
        <v>18</v>
      </c>
      <c r="H13155" s="131"/>
      <c r="J13155" s="7">
        <v>22000000</v>
      </c>
    </row>
    <row r="13156" spans="1:10" ht="20.100000000000001" customHeight="1" x14ac:dyDescent="0.25">
      <c r="A13156" s="5" t="s">
        <v>1296</v>
      </c>
      <c r="C13156" s="11" t="s">
        <v>9</v>
      </c>
      <c r="D13156" s="11" t="s">
        <v>10</v>
      </c>
      <c r="E13156" s="11" t="s">
        <v>4858</v>
      </c>
      <c r="F13156" s="11" t="s">
        <v>12</v>
      </c>
      <c r="G13156" s="131" t="s">
        <v>19</v>
      </c>
      <c r="H13156" s="131"/>
      <c r="J13156" s="7">
        <v>17316000</v>
      </c>
    </row>
    <row r="13157" spans="1:10" ht="20.100000000000001" customHeight="1" x14ac:dyDescent="0.25">
      <c r="A13157" s="6" t="s">
        <v>1299</v>
      </c>
      <c r="B13157" s="6" t="s">
        <v>1300</v>
      </c>
      <c r="J13157" s="10">
        <v>29822000</v>
      </c>
    </row>
    <row r="13158" spans="1:10" ht="20.100000000000001" customHeight="1" x14ac:dyDescent="0.25">
      <c r="A13158" s="6" t="s">
        <v>1303</v>
      </c>
      <c r="B13158" s="6" t="s">
        <v>7118</v>
      </c>
      <c r="J13158" s="9">
        <v>28293000</v>
      </c>
    </row>
    <row r="13159" spans="1:10" ht="20.100000000000001" customHeight="1" x14ac:dyDescent="0.25">
      <c r="A13159" s="5" t="s">
        <v>1303</v>
      </c>
      <c r="C13159" s="11" t="s">
        <v>9</v>
      </c>
      <c r="D13159" s="11" t="s">
        <v>20</v>
      </c>
      <c r="E13159" s="11" t="s">
        <v>4858</v>
      </c>
      <c r="F13159" s="11" t="s">
        <v>1881</v>
      </c>
      <c r="G13159" s="131" t="s">
        <v>21</v>
      </c>
      <c r="H13159" s="131"/>
      <c r="J13159" s="7">
        <v>28293000</v>
      </c>
    </row>
    <row r="13160" spans="1:10" ht="60" customHeight="1" x14ac:dyDescent="0.25">
      <c r="G13160" s="131" t="s">
        <v>4797</v>
      </c>
      <c r="H13160" s="131"/>
    </row>
    <row r="13161" spans="1:10" ht="20.100000000000001" customHeight="1" x14ac:dyDescent="0.25">
      <c r="G13161" s="131" t="s">
        <v>2101</v>
      </c>
      <c r="H13161" s="131"/>
    </row>
    <row r="13162" spans="1:10" ht="20.100000000000001" customHeight="1" x14ac:dyDescent="0.25">
      <c r="A13162" s="6" t="s">
        <v>1316</v>
      </c>
      <c r="B13162" s="6" t="s">
        <v>7122</v>
      </c>
      <c r="J13162" s="8">
        <v>1529000</v>
      </c>
    </row>
    <row r="13163" spans="1:10" ht="20.100000000000001" customHeight="1" x14ac:dyDescent="0.25">
      <c r="A13163" s="5" t="s">
        <v>1316</v>
      </c>
      <c r="C13163" s="11" t="s">
        <v>9</v>
      </c>
      <c r="D13163" s="11" t="s">
        <v>20</v>
      </c>
      <c r="E13163" s="11" t="s">
        <v>4858</v>
      </c>
      <c r="F13163" s="11" t="s">
        <v>1881</v>
      </c>
      <c r="G13163" s="131" t="s">
        <v>23</v>
      </c>
      <c r="H13163" s="131"/>
      <c r="J13163" s="7">
        <v>1529000</v>
      </c>
    </row>
    <row r="13164" spans="1:10" ht="30" customHeight="1" x14ac:dyDescent="0.25">
      <c r="G13164" s="131" t="s">
        <v>4798</v>
      </c>
      <c r="H13164" s="131"/>
    </row>
    <row r="13165" spans="1:10" ht="20.100000000000001" customHeight="1" x14ac:dyDescent="0.25">
      <c r="G13165" s="131" t="s">
        <v>2102</v>
      </c>
      <c r="H13165" s="131"/>
    </row>
    <row r="13166" spans="1:10" ht="20.100000000000001" customHeight="1" x14ac:dyDescent="0.25">
      <c r="A13166" s="6" t="s">
        <v>1319</v>
      </c>
      <c r="B13166" s="6" t="s">
        <v>1320</v>
      </c>
      <c r="J13166" s="10">
        <v>29302000</v>
      </c>
    </row>
    <row r="13167" spans="1:10" ht="20.100000000000001" customHeight="1" x14ac:dyDescent="0.25">
      <c r="A13167" s="6" t="s">
        <v>1322</v>
      </c>
      <c r="B13167" s="6" t="s">
        <v>7123</v>
      </c>
      <c r="J13167" s="9">
        <v>15538000</v>
      </c>
    </row>
    <row r="13168" spans="1:10" ht="20.100000000000001" customHeight="1" x14ac:dyDescent="0.25">
      <c r="A13168" s="5" t="s">
        <v>1322</v>
      </c>
      <c r="C13168" s="11" t="s">
        <v>9</v>
      </c>
      <c r="D13168" s="11" t="s">
        <v>20</v>
      </c>
      <c r="E13168" s="11" t="s">
        <v>4858</v>
      </c>
      <c r="F13168" s="11" t="s">
        <v>1881</v>
      </c>
      <c r="G13168" s="131" t="s">
        <v>21</v>
      </c>
      <c r="H13168" s="131"/>
      <c r="J13168" s="7">
        <v>15538000</v>
      </c>
    </row>
    <row r="13169" spans="1:10" ht="60" customHeight="1" x14ac:dyDescent="0.25">
      <c r="G13169" s="131" t="s">
        <v>4799</v>
      </c>
      <c r="H13169" s="131"/>
    </row>
    <row r="13170" spans="1:10" ht="20.100000000000001" customHeight="1" x14ac:dyDescent="0.25">
      <c r="G13170" s="131" t="s">
        <v>2101</v>
      </c>
      <c r="H13170" s="131"/>
    </row>
    <row r="13171" spans="1:10" ht="20.100000000000001" customHeight="1" x14ac:dyDescent="0.25">
      <c r="A13171" s="6" t="s">
        <v>1324</v>
      </c>
      <c r="B13171" s="6" t="s">
        <v>7124</v>
      </c>
      <c r="J13171" s="8">
        <v>4588000</v>
      </c>
    </row>
    <row r="13172" spans="1:10" ht="20.100000000000001" customHeight="1" x14ac:dyDescent="0.25">
      <c r="A13172" s="5" t="s">
        <v>1324</v>
      </c>
      <c r="C13172" s="11" t="s">
        <v>9</v>
      </c>
      <c r="D13172" s="11" t="s">
        <v>20</v>
      </c>
      <c r="E13172" s="11" t="s">
        <v>4858</v>
      </c>
      <c r="F13172" s="11" t="s">
        <v>1881</v>
      </c>
      <c r="G13172" s="131" t="s">
        <v>21</v>
      </c>
      <c r="H13172" s="131"/>
      <c r="J13172" s="7">
        <v>4588000</v>
      </c>
    </row>
    <row r="13173" spans="1:10" ht="45" customHeight="1" x14ac:dyDescent="0.25">
      <c r="G13173" s="131" t="s">
        <v>4800</v>
      </c>
      <c r="H13173" s="131"/>
    </row>
    <row r="13174" spans="1:10" ht="20.100000000000001" customHeight="1" x14ac:dyDescent="0.25">
      <c r="G13174" s="131" t="s">
        <v>2101</v>
      </c>
      <c r="H13174" s="131"/>
    </row>
    <row r="13175" spans="1:10" ht="20.100000000000001" customHeight="1" x14ac:dyDescent="0.25">
      <c r="A13175" s="6" t="s">
        <v>1326</v>
      </c>
      <c r="B13175" s="6" t="s">
        <v>7125</v>
      </c>
      <c r="J13175" s="8">
        <v>9176000</v>
      </c>
    </row>
    <row r="13176" spans="1:10" ht="20.100000000000001" customHeight="1" x14ac:dyDescent="0.25">
      <c r="A13176" s="5" t="s">
        <v>1326</v>
      </c>
      <c r="C13176" s="11" t="s">
        <v>9</v>
      </c>
      <c r="D13176" s="11" t="s">
        <v>20</v>
      </c>
      <c r="E13176" s="11" t="s">
        <v>4858</v>
      </c>
      <c r="F13176" s="11" t="s">
        <v>1881</v>
      </c>
      <c r="G13176" s="131" t="s">
        <v>21</v>
      </c>
      <c r="H13176" s="131"/>
      <c r="J13176" s="7">
        <v>9176000</v>
      </c>
    </row>
    <row r="13177" spans="1:10" ht="45" customHeight="1" x14ac:dyDescent="0.25">
      <c r="G13177" s="131" t="s">
        <v>4801</v>
      </c>
      <c r="H13177" s="131"/>
    </row>
    <row r="13178" spans="1:10" ht="20.100000000000001" customHeight="1" x14ac:dyDescent="0.25">
      <c r="G13178" s="131" t="s">
        <v>2101</v>
      </c>
      <c r="H13178" s="131"/>
    </row>
    <row r="13179" spans="1:10" ht="20.100000000000001" customHeight="1" x14ac:dyDescent="0.25">
      <c r="A13179" s="6" t="s">
        <v>1344</v>
      </c>
      <c r="B13179" s="6" t="s">
        <v>1345</v>
      </c>
      <c r="J13179" s="10">
        <v>99992000</v>
      </c>
    </row>
    <row r="13180" spans="1:10" ht="20.100000000000001" customHeight="1" x14ac:dyDescent="0.25">
      <c r="A13180" s="6" t="s">
        <v>1231</v>
      </c>
      <c r="B13180" s="6" t="s">
        <v>3252</v>
      </c>
      <c r="J13180" s="9">
        <v>70332365</v>
      </c>
    </row>
    <row r="13181" spans="1:10" ht="20.100000000000001" customHeight="1" x14ac:dyDescent="0.25">
      <c r="A13181" s="5" t="s">
        <v>1349</v>
      </c>
      <c r="C13181" s="11" t="s">
        <v>9</v>
      </c>
      <c r="D13181" s="11" t="s">
        <v>11</v>
      </c>
      <c r="E13181" s="11" t="s">
        <v>4858</v>
      </c>
      <c r="F13181" s="11" t="s">
        <v>12</v>
      </c>
      <c r="G13181" s="131" t="s">
        <v>30</v>
      </c>
      <c r="H13181" s="131"/>
      <c r="J13181" s="7">
        <v>59755200</v>
      </c>
    </row>
    <row r="13182" spans="1:10" ht="20.100000000000001" customHeight="1" x14ac:dyDescent="0.25">
      <c r="A13182" s="5" t="s">
        <v>1351</v>
      </c>
      <c r="C13182" s="11" t="s">
        <v>9</v>
      </c>
      <c r="D13182" s="11" t="s">
        <v>11</v>
      </c>
      <c r="E13182" s="11" t="s">
        <v>4858</v>
      </c>
      <c r="F13182" s="11" t="s">
        <v>12</v>
      </c>
      <c r="G13182" s="131" t="s">
        <v>31</v>
      </c>
      <c r="H13182" s="131"/>
      <c r="J13182" s="7">
        <v>2092468</v>
      </c>
    </row>
    <row r="13183" spans="1:10" ht="20.100000000000001" customHeight="1" x14ac:dyDescent="0.25">
      <c r="A13183" s="5" t="s">
        <v>1353</v>
      </c>
      <c r="C13183" s="11" t="s">
        <v>9</v>
      </c>
      <c r="D13183" s="11" t="s">
        <v>11</v>
      </c>
      <c r="E13183" s="11" t="s">
        <v>4858</v>
      </c>
      <c r="F13183" s="11" t="s">
        <v>12</v>
      </c>
      <c r="G13183" s="131" t="s">
        <v>1354</v>
      </c>
      <c r="H13183" s="131"/>
      <c r="J13183" s="7">
        <v>8165109</v>
      </c>
    </row>
    <row r="13184" spans="1:10" ht="20.100000000000001" customHeight="1" x14ac:dyDescent="0.25">
      <c r="A13184" s="5" t="s">
        <v>1356</v>
      </c>
      <c r="C13184" s="11" t="s">
        <v>9</v>
      </c>
      <c r="D13184" s="11" t="s">
        <v>11</v>
      </c>
      <c r="E13184" s="11" t="s">
        <v>4858</v>
      </c>
      <c r="F13184" s="11" t="s">
        <v>12</v>
      </c>
      <c r="G13184" s="131" t="s">
        <v>7126</v>
      </c>
      <c r="H13184" s="131"/>
      <c r="J13184" s="7">
        <v>319588</v>
      </c>
    </row>
    <row r="13185" spans="1:10" ht="20.100000000000001" customHeight="1" x14ac:dyDescent="0.25">
      <c r="A13185" s="6" t="s">
        <v>1239</v>
      </c>
      <c r="B13185" s="6" t="s">
        <v>1360</v>
      </c>
      <c r="J13185" s="8">
        <v>7231815</v>
      </c>
    </row>
    <row r="13186" spans="1:10" ht="20.100000000000001" customHeight="1" x14ac:dyDescent="0.25">
      <c r="A13186" s="5" t="s">
        <v>1361</v>
      </c>
      <c r="C13186" s="11" t="s">
        <v>9</v>
      </c>
      <c r="D13186" s="11" t="s">
        <v>11</v>
      </c>
      <c r="E13186" s="11" t="s">
        <v>4858</v>
      </c>
      <c r="F13186" s="11" t="s">
        <v>12</v>
      </c>
      <c r="G13186" s="131" t="s">
        <v>7127</v>
      </c>
      <c r="H13186" s="131"/>
      <c r="J13186" s="7">
        <v>320000</v>
      </c>
    </row>
    <row r="13187" spans="1:10" ht="20.100000000000001" customHeight="1" x14ac:dyDescent="0.25">
      <c r="A13187" s="5" t="s">
        <v>1364</v>
      </c>
      <c r="C13187" s="11" t="s">
        <v>9</v>
      </c>
      <c r="D13187" s="11" t="s">
        <v>11</v>
      </c>
      <c r="E13187" s="11" t="s">
        <v>4858</v>
      </c>
      <c r="F13187" s="11" t="s">
        <v>12</v>
      </c>
      <c r="G13187" s="131" t="s">
        <v>1365</v>
      </c>
      <c r="H13187" s="131"/>
      <c r="J13187" s="7">
        <v>3360000</v>
      </c>
    </row>
    <row r="13188" spans="1:10" ht="20.100000000000001" customHeight="1" x14ac:dyDescent="0.25">
      <c r="A13188" s="5" t="s">
        <v>1369</v>
      </c>
      <c r="C13188" s="11" t="s">
        <v>9</v>
      </c>
      <c r="D13188" s="11" t="s">
        <v>11</v>
      </c>
      <c r="E13188" s="11" t="s">
        <v>4858</v>
      </c>
      <c r="F13188" s="11" t="s">
        <v>12</v>
      </c>
      <c r="G13188" s="131" t="s">
        <v>34</v>
      </c>
      <c r="H13188" s="131"/>
      <c r="J13188" s="7">
        <v>3551815</v>
      </c>
    </row>
    <row r="13189" spans="1:10" ht="20.100000000000001" customHeight="1" x14ac:dyDescent="0.25">
      <c r="A13189" s="6" t="s">
        <v>1249</v>
      </c>
      <c r="B13189" s="6" t="s">
        <v>1373</v>
      </c>
      <c r="J13189" s="8">
        <v>1652000</v>
      </c>
    </row>
    <row r="13190" spans="1:10" ht="20.100000000000001" customHeight="1" x14ac:dyDescent="0.25">
      <c r="A13190" s="5" t="s">
        <v>1376</v>
      </c>
      <c r="C13190" s="11" t="s">
        <v>9</v>
      </c>
      <c r="D13190" s="11" t="s">
        <v>11</v>
      </c>
      <c r="E13190" s="11" t="s">
        <v>4858</v>
      </c>
      <c r="F13190" s="11" t="s">
        <v>12</v>
      </c>
      <c r="G13190" s="131" t="s">
        <v>3480</v>
      </c>
      <c r="H13190" s="131"/>
      <c r="J13190" s="7">
        <v>250000</v>
      </c>
    </row>
    <row r="13191" spans="1:10" ht="20.100000000000001" customHeight="1" x14ac:dyDescent="0.25">
      <c r="A13191" s="5" t="s">
        <v>1380</v>
      </c>
      <c r="C13191" s="11" t="s">
        <v>9</v>
      </c>
      <c r="D13191" s="11" t="s">
        <v>11</v>
      </c>
      <c r="E13191" s="11" t="s">
        <v>4858</v>
      </c>
      <c r="F13191" s="11" t="s">
        <v>12</v>
      </c>
      <c r="G13191" s="131" t="s">
        <v>1381</v>
      </c>
      <c r="H13191" s="131"/>
      <c r="J13191" s="7">
        <v>1402000</v>
      </c>
    </row>
    <row r="13192" spans="1:10" ht="20.100000000000001" customHeight="1" x14ac:dyDescent="0.25">
      <c r="A13192" s="6" t="s">
        <v>1393</v>
      </c>
      <c r="B13192" s="6" t="s">
        <v>1394</v>
      </c>
      <c r="J13192" s="8">
        <v>4561636</v>
      </c>
    </row>
    <row r="13193" spans="1:10" ht="20.100000000000001" customHeight="1" x14ac:dyDescent="0.25">
      <c r="A13193" s="5" t="s">
        <v>1411</v>
      </c>
      <c r="C13193" s="11" t="s">
        <v>9</v>
      </c>
      <c r="D13193" s="11" t="s">
        <v>11</v>
      </c>
      <c r="E13193" s="11" t="s">
        <v>4858</v>
      </c>
      <c r="F13193" s="11" t="s">
        <v>12</v>
      </c>
      <c r="G13193" s="131" t="s">
        <v>3478</v>
      </c>
      <c r="H13193" s="131"/>
      <c r="J13193" s="7">
        <v>4160000</v>
      </c>
    </row>
    <row r="13194" spans="1:10" ht="15" customHeight="1" x14ac:dyDescent="0.25">
      <c r="G13194" s="131" t="s">
        <v>5772</v>
      </c>
      <c r="H13194" s="131"/>
    </row>
    <row r="13195" spans="1:10" ht="20.100000000000001" customHeight="1" x14ac:dyDescent="0.25">
      <c r="A13195" s="5" t="s">
        <v>1413</v>
      </c>
      <c r="C13195" s="11" t="s">
        <v>9</v>
      </c>
      <c r="D13195" s="11" t="s">
        <v>11</v>
      </c>
      <c r="E13195" s="11" t="s">
        <v>4858</v>
      </c>
      <c r="F13195" s="11" t="s">
        <v>12</v>
      </c>
      <c r="G13195" s="131" t="s">
        <v>1414</v>
      </c>
      <c r="H13195" s="131"/>
      <c r="J13195" s="7">
        <v>401636</v>
      </c>
    </row>
    <row r="13196" spans="1:10" ht="15" customHeight="1" x14ac:dyDescent="0.25">
      <c r="G13196" s="131" t="s">
        <v>6246</v>
      </c>
      <c r="H13196" s="131"/>
    </row>
    <row r="13197" spans="1:10" ht="20.100000000000001" customHeight="1" x14ac:dyDescent="0.25">
      <c r="A13197" s="6" t="s">
        <v>1416</v>
      </c>
      <c r="B13197" s="6" t="s">
        <v>1417</v>
      </c>
      <c r="J13197" s="8">
        <v>4869328</v>
      </c>
    </row>
    <row r="13198" spans="1:10" ht="20.100000000000001" customHeight="1" x14ac:dyDescent="0.25">
      <c r="A13198" s="5" t="s">
        <v>1419</v>
      </c>
      <c r="C13198" s="11" t="s">
        <v>9</v>
      </c>
      <c r="D13198" s="11" t="s">
        <v>11</v>
      </c>
      <c r="E13198" s="11" t="s">
        <v>4858</v>
      </c>
      <c r="F13198" s="11" t="s">
        <v>12</v>
      </c>
      <c r="G13198" s="131" t="s">
        <v>1420</v>
      </c>
      <c r="H13198" s="131"/>
      <c r="J13198" s="7">
        <v>230000</v>
      </c>
    </row>
    <row r="13199" spans="1:10" ht="20.100000000000001" customHeight="1" x14ac:dyDescent="0.25">
      <c r="A13199" s="5" t="s">
        <v>1422</v>
      </c>
      <c r="C13199" s="11" t="s">
        <v>9</v>
      </c>
      <c r="D13199" s="11" t="s">
        <v>11</v>
      </c>
      <c r="E13199" s="11" t="s">
        <v>4858</v>
      </c>
      <c r="F13199" s="11" t="s">
        <v>12</v>
      </c>
      <c r="G13199" s="131" t="s">
        <v>1423</v>
      </c>
      <c r="H13199" s="131"/>
      <c r="J13199" s="7">
        <v>4639328</v>
      </c>
    </row>
    <row r="13200" spans="1:10" ht="20.100000000000001" customHeight="1" x14ac:dyDescent="0.25">
      <c r="A13200" s="6" t="s">
        <v>1429</v>
      </c>
      <c r="B13200" s="6" t="s">
        <v>1430</v>
      </c>
      <c r="J13200" s="8">
        <v>2323149</v>
      </c>
    </row>
    <row r="13201" spans="1:10" ht="20.100000000000001" customHeight="1" x14ac:dyDescent="0.25">
      <c r="A13201" s="5" t="s">
        <v>1432</v>
      </c>
      <c r="C13201" s="11" t="s">
        <v>9</v>
      </c>
      <c r="D13201" s="11" t="s">
        <v>11</v>
      </c>
      <c r="E13201" s="11" t="s">
        <v>4858</v>
      </c>
      <c r="F13201" s="11" t="s">
        <v>12</v>
      </c>
      <c r="G13201" s="131" t="s">
        <v>7130</v>
      </c>
      <c r="H13201" s="131"/>
      <c r="J13201" s="7">
        <v>2323149</v>
      </c>
    </row>
    <row r="13202" spans="1:10" ht="20.100000000000001" customHeight="1" x14ac:dyDescent="0.25">
      <c r="A13202" s="6" t="s">
        <v>1439</v>
      </c>
      <c r="B13202" s="6" t="s">
        <v>1440</v>
      </c>
      <c r="J13202" s="8">
        <v>1017255</v>
      </c>
    </row>
    <row r="13203" spans="1:10" ht="20.100000000000001" customHeight="1" x14ac:dyDescent="0.25">
      <c r="A13203" s="5" t="s">
        <v>1441</v>
      </c>
      <c r="C13203" s="11" t="s">
        <v>9</v>
      </c>
      <c r="D13203" s="11" t="s">
        <v>11</v>
      </c>
      <c r="E13203" s="11" t="s">
        <v>4858</v>
      </c>
      <c r="F13203" s="11" t="s">
        <v>12</v>
      </c>
      <c r="G13203" s="131" t="s">
        <v>1442</v>
      </c>
      <c r="H13203" s="131"/>
      <c r="J13203" s="7">
        <v>1017255</v>
      </c>
    </row>
    <row r="13204" spans="1:10" ht="30" customHeight="1" x14ac:dyDescent="0.25">
      <c r="G13204" s="131" t="s">
        <v>6253</v>
      </c>
      <c r="H13204" s="131"/>
    </row>
    <row r="13205" spans="1:10" ht="20.100000000000001" customHeight="1" x14ac:dyDescent="0.25">
      <c r="A13205" s="6" t="s">
        <v>1449</v>
      </c>
      <c r="B13205" s="6" t="s">
        <v>1450</v>
      </c>
      <c r="J13205" s="8">
        <v>7844452</v>
      </c>
    </row>
    <row r="13206" spans="1:10" ht="20.100000000000001" customHeight="1" x14ac:dyDescent="0.25">
      <c r="A13206" s="5" t="s">
        <v>1463</v>
      </c>
      <c r="C13206" s="11" t="s">
        <v>9</v>
      </c>
      <c r="D13206" s="11" t="s">
        <v>11</v>
      </c>
      <c r="E13206" s="11" t="s">
        <v>4858</v>
      </c>
      <c r="F13206" s="11" t="s">
        <v>12</v>
      </c>
      <c r="G13206" s="131" t="s">
        <v>1464</v>
      </c>
      <c r="H13206" s="131"/>
      <c r="J13206" s="7">
        <v>3040000</v>
      </c>
    </row>
    <row r="13207" spans="1:10" ht="30" customHeight="1" x14ac:dyDescent="0.25">
      <c r="A13207" s="5" t="s">
        <v>1471</v>
      </c>
      <c r="C13207" s="11" t="s">
        <v>9</v>
      </c>
      <c r="D13207" s="11" t="s">
        <v>11</v>
      </c>
      <c r="E13207" s="11" t="s">
        <v>4858</v>
      </c>
      <c r="F13207" s="11" t="s">
        <v>12</v>
      </c>
      <c r="G13207" s="131" t="s">
        <v>7133</v>
      </c>
      <c r="H13207" s="131"/>
      <c r="J13207" s="7">
        <v>4804452</v>
      </c>
    </row>
    <row r="13208" spans="1:10" ht="20.100000000000001" customHeight="1" x14ac:dyDescent="0.25">
      <c r="A13208" s="6" t="s">
        <v>1490</v>
      </c>
      <c r="B13208" s="6" t="s">
        <v>1491</v>
      </c>
      <c r="J13208" s="8">
        <v>160000</v>
      </c>
    </row>
    <row r="13209" spans="1:10" ht="20.100000000000001" customHeight="1" x14ac:dyDescent="0.25">
      <c r="A13209" s="5" t="s">
        <v>1503</v>
      </c>
      <c r="C13209" s="11" t="s">
        <v>9</v>
      </c>
      <c r="D13209" s="11" t="s">
        <v>11</v>
      </c>
      <c r="E13209" s="11" t="s">
        <v>4858</v>
      </c>
      <c r="F13209" s="11" t="s">
        <v>12</v>
      </c>
      <c r="G13209" s="131" t="s">
        <v>44</v>
      </c>
      <c r="H13209" s="131"/>
      <c r="J13209" s="7">
        <v>160000</v>
      </c>
    </row>
    <row r="13210" spans="1:10" ht="20.100000000000001" customHeight="1" x14ac:dyDescent="0.25">
      <c r="A13210" s="6" t="s">
        <v>1508</v>
      </c>
      <c r="B13210" s="6" t="s">
        <v>1509</v>
      </c>
      <c r="J13210" s="10">
        <v>3260000</v>
      </c>
    </row>
    <row r="13211" spans="1:10" ht="20.100000000000001" customHeight="1" x14ac:dyDescent="0.25">
      <c r="A13211" s="6" t="s">
        <v>1256</v>
      </c>
      <c r="B13211" s="6" t="s">
        <v>1511</v>
      </c>
      <c r="J13211" s="9">
        <v>2365326</v>
      </c>
    </row>
    <row r="13212" spans="1:10" ht="20.100000000000001" customHeight="1" x14ac:dyDescent="0.25">
      <c r="A13212" s="5" t="s">
        <v>1513</v>
      </c>
      <c r="C13212" s="11" t="s">
        <v>9</v>
      </c>
      <c r="D13212" s="11" t="s">
        <v>11</v>
      </c>
      <c r="E13212" s="11" t="s">
        <v>4858</v>
      </c>
      <c r="F13212" s="11" t="s">
        <v>12</v>
      </c>
      <c r="G13212" s="131" t="s">
        <v>45</v>
      </c>
      <c r="H13212" s="131"/>
      <c r="J13212" s="7">
        <v>1750000</v>
      </c>
    </row>
    <row r="13213" spans="1:10" ht="20.100000000000001" customHeight="1" x14ac:dyDescent="0.25">
      <c r="A13213" s="5" t="s">
        <v>1518</v>
      </c>
      <c r="C13213" s="11" t="s">
        <v>9</v>
      </c>
      <c r="D13213" s="11" t="s">
        <v>11</v>
      </c>
      <c r="E13213" s="11" t="s">
        <v>4858</v>
      </c>
      <c r="F13213" s="11" t="s">
        <v>12</v>
      </c>
      <c r="G13213" s="131" t="s">
        <v>7135</v>
      </c>
      <c r="H13213" s="131"/>
      <c r="J13213" s="7">
        <v>295826</v>
      </c>
    </row>
    <row r="13214" spans="1:10" ht="20.100000000000001" customHeight="1" x14ac:dyDescent="0.25">
      <c r="A13214" s="5" t="s">
        <v>1520</v>
      </c>
      <c r="C13214" s="11" t="s">
        <v>9</v>
      </c>
      <c r="D13214" s="11" t="s">
        <v>11</v>
      </c>
      <c r="E13214" s="11" t="s">
        <v>4858</v>
      </c>
      <c r="F13214" s="11" t="s">
        <v>12</v>
      </c>
      <c r="G13214" s="131" t="s">
        <v>1521</v>
      </c>
      <c r="H13214" s="131"/>
      <c r="J13214" s="7">
        <v>319500</v>
      </c>
    </row>
    <row r="13215" spans="1:10" ht="20.100000000000001" customHeight="1" x14ac:dyDescent="0.25">
      <c r="A13215" s="6" t="s">
        <v>1318</v>
      </c>
      <c r="B13215" s="6" t="s">
        <v>1553</v>
      </c>
      <c r="J13215" s="8">
        <v>219580</v>
      </c>
    </row>
    <row r="13216" spans="1:10" ht="20.100000000000001" customHeight="1" x14ac:dyDescent="0.25">
      <c r="A13216" s="5" t="s">
        <v>1555</v>
      </c>
      <c r="C13216" s="11" t="s">
        <v>9</v>
      </c>
      <c r="D13216" s="11" t="s">
        <v>11</v>
      </c>
      <c r="E13216" s="11" t="s">
        <v>4858</v>
      </c>
      <c r="F13216" s="11" t="s">
        <v>12</v>
      </c>
      <c r="G13216" s="131" t="s">
        <v>50</v>
      </c>
      <c r="H13216" s="131"/>
      <c r="J13216" s="7">
        <v>219580</v>
      </c>
    </row>
    <row r="13217" spans="1:10" ht="20.100000000000001" customHeight="1" x14ac:dyDescent="0.25">
      <c r="A13217" s="6" t="s">
        <v>1572</v>
      </c>
      <c r="B13217" s="6" t="s">
        <v>1573</v>
      </c>
      <c r="J13217" s="8">
        <v>675094</v>
      </c>
    </row>
    <row r="13218" spans="1:10" ht="20.100000000000001" customHeight="1" x14ac:dyDescent="0.25">
      <c r="A13218" s="5" t="s">
        <v>1574</v>
      </c>
      <c r="C13218" s="11" t="s">
        <v>9</v>
      </c>
      <c r="D13218" s="11" t="s">
        <v>11</v>
      </c>
      <c r="E13218" s="11" t="s">
        <v>4858</v>
      </c>
      <c r="F13218" s="11" t="s">
        <v>12</v>
      </c>
      <c r="G13218" s="131" t="s">
        <v>1575</v>
      </c>
      <c r="H13218" s="131"/>
      <c r="J13218" s="7">
        <v>261340</v>
      </c>
    </row>
    <row r="13219" spans="1:10" ht="20.100000000000001" customHeight="1" x14ac:dyDescent="0.25">
      <c r="A13219" s="5" t="s">
        <v>1580</v>
      </c>
      <c r="C13219" s="11" t="s">
        <v>9</v>
      </c>
      <c r="D13219" s="11" t="s">
        <v>11</v>
      </c>
      <c r="E13219" s="11" t="s">
        <v>4858</v>
      </c>
      <c r="F13219" s="11" t="s">
        <v>12</v>
      </c>
      <c r="G13219" s="131" t="s">
        <v>1581</v>
      </c>
      <c r="H13219" s="131"/>
      <c r="J13219" s="7">
        <v>158425</v>
      </c>
    </row>
    <row r="13220" spans="1:10" ht="20.100000000000001" customHeight="1" x14ac:dyDescent="0.25">
      <c r="A13220" s="5" t="s">
        <v>1582</v>
      </c>
      <c r="C13220" s="11" t="s">
        <v>9</v>
      </c>
      <c r="D13220" s="11" t="s">
        <v>11</v>
      </c>
      <c r="E13220" s="11" t="s">
        <v>4858</v>
      </c>
      <c r="F13220" s="11" t="s">
        <v>12</v>
      </c>
      <c r="G13220" s="131" t="s">
        <v>52</v>
      </c>
      <c r="H13220" s="131"/>
      <c r="J13220" s="7">
        <v>110995</v>
      </c>
    </row>
    <row r="13221" spans="1:10" ht="20.100000000000001" customHeight="1" x14ac:dyDescent="0.25">
      <c r="A13221" s="5" t="s">
        <v>1587</v>
      </c>
      <c r="C13221" s="11" t="s">
        <v>9</v>
      </c>
      <c r="D13221" s="11" t="s">
        <v>11</v>
      </c>
      <c r="E13221" s="11" t="s">
        <v>4858</v>
      </c>
      <c r="F13221" s="11" t="s">
        <v>12</v>
      </c>
      <c r="G13221" s="131" t="s">
        <v>1588</v>
      </c>
      <c r="H13221" s="131"/>
      <c r="J13221" s="7">
        <v>144334</v>
      </c>
    </row>
    <row r="13222" spans="1:10" ht="20.100000000000001" customHeight="1" x14ac:dyDescent="0.25">
      <c r="A13222" s="6" t="s">
        <v>1714</v>
      </c>
      <c r="B13222" s="6" t="s">
        <v>1715</v>
      </c>
      <c r="J13222" s="10">
        <v>11189200</v>
      </c>
    </row>
    <row r="13223" spans="1:10" ht="20.100000000000001" customHeight="1" x14ac:dyDescent="0.25">
      <c r="A13223" s="6" t="s">
        <v>1716</v>
      </c>
      <c r="B13223" s="6" t="s">
        <v>1717</v>
      </c>
      <c r="J13223" s="9">
        <v>530000</v>
      </c>
    </row>
    <row r="13224" spans="1:10" ht="20.100000000000001" customHeight="1" x14ac:dyDescent="0.25">
      <c r="A13224" s="5" t="s">
        <v>1723</v>
      </c>
      <c r="C13224" s="11" t="s">
        <v>16</v>
      </c>
      <c r="D13224" s="11" t="s">
        <v>53</v>
      </c>
      <c r="E13224" s="11" t="s">
        <v>4858</v>
      </c>
      <c r="F13224" s="11" t="s">
        <v>12</v>
      </c>
      <c r="G13224" s="131" t="s">
        <v>55</v>
      </c>
      <c r="H13224" s="131"/>
      <c r="J13224" s="7">
        <v>530000</v>
      </c>
    </row>
    <row r="13225" spans="1:10" ht="20.100000000000001" customHeight="1" x14ac:dyDescent="0.25">
      <c r="A13225" s="6" t="s">
        <v>1751</v>
      </c>
      <c r="B13225" s="6" t="s">
        <v>1752</v>
      </c>
      <c r="J13225" s="8">
        <v>10659200</v>
      </c>
    </row>
    <row r="13226" spans="1:10" ht="20.100000000000001" customHeight="1" x14ac:dyDescent="0.25">
      <c r="A13226" s="5" t="s">
        <v>1757</v>
      </c>
      <c r="C13226" s="11" t="s">
        <v>16</v>
      </c>
      <c r="D13226" s="11" t="s">
        <v>56</v>
      </c>
      <c r="E13226" s="11" t="s">
        <v>4858</v>
      </c>
      <c r="F13226" s="11" t="s">
        <v>12</v>
      </c>
      <c r="G13226" s="131" t="s">
        <v>57</v>
      </c>
      <c r="H13226" s="131"/>
      <c r="J13226" s="7">
        <v>10659200</v>
      </c>
    </row>
    <row r="13227" spans="1:10" ht="20.100000000000001" customHeight="1" x14ac:dyDescent="0.25">
      <c r="A13227" s="6" t="s">
        <v>1759</v>
      </c>
      <c r="B13227" s="6" t="s">
        <v>1760</v>
      </c>
      <c r="J13227" s="10">
        <v>14447000</v>
      </c>
    </row>
    <row r="13228" spans="1:10" ht="20.100000000000001" customHeight="1" x14ac:dyDescent="0.25">
      <c r="A13228" s="6" t="s">
        <v>1761</v>
      </c>
      <c r="B13228" s="6" t="s">
        <v>1762</v>
      </c>
      <c r="J13228" s="12">
        <v>2539000</v>
      </c>
    </row>
    <row r="13229" spans="1:10" ht="20.100000000000001" customHeight="1" x14ac:dyDescent="0.25">
      <c r="A13229" s="6" t="s">
        <v>1767</v>
      </c>
      <c r="B13229" s="6" t="s">
        <v>7149</v>
      </c>
      <c r="J13229" s="9">
        <v>2539000</v>
      </c>
    </row>
    <row r="13230" spans="1:10" ht="20.100000000000001" customHeight="1" x14ac:dyDescent="0.25">
      <c r="A13230" s="5" t="s">
        <v>1767</v>
      </c>
      <c r="C13230" s="11" t="s">
        <v>9</v>
      </c>
      <c r="D13230" s="11" t="s">
        <v>41</v>
      </c>
      <c r="E13230" s="11" t="s">
        <v>4858</v>
      </c>
      <c r="F13230" s="11" t="s">
        <v>1881</v>
      </c>
      <c r="G13230" s="131" t="s">
        <v>21</v>
      </c>
      <c r="H13230" s="131"/>
      <c r="J13230" s="7">
        <v>1774000</v>
      </c>
    </row>
    <row r="13231" spans="1:10" ht="60" customHeight="1" x14ac:dyDescent="0.25">
      <c r="G13231" s="131" t="s">
        <v>4802</v>
      </c>
      <c r="H13231" s="131"/>
    </row>
    <row r="13232" spans="1:10" ht="20.100000000000001" customHeight="1" x14ac:dyDescent="0.25">
      <c r="G13232" s="131" t="s">
        <v>2101</v>
      </c>
      <c r="H13232" s="131"/>
    </row>
    <row r="13233" spans="1:10" ht="20.100000000000001" customHeight="1" x14ac:dyDescent="0.25">
      <c r="A13233" s="5" t="s">
        <v>1767</v>
      </c>
      <c r="C13233" s="11" t="s">
        <v>9</v>
      </c>
      <c r="D13233" s="11" t="s">
        <v>41</v>
      </c>
      <c r="E13233" s="11" t="s">
        <v>4858</v>
      </c>
      <c r="F13233" s="11" t="s">
        <v>1278</v>
      </c>
      <c r="G13233" s="131" t="s">
        <v>21</v>
      </c>
      <c r="H13233" s="131"/>
      <c r="J13233" s="7">
        <v>765000</v>
      </c>
    </row>
    <row r="13234" spans="1:10" ht="60" customHeight="1" x14ac:dyDescent="0.25">
      <c r="G13234" s="131" t="s">
        <v>4803</v>
      </c>
      <c r="H13234" s="131"/>
    </row>
    <row r="13235" spans="1:10" ht="20.100000000000001" customHeight="1" x14ac:dyDescent="0.25">
      <c r="G13235" s="131" t="s">
        <v>2101</v>
      </c>
      <c r="H13235" s="131"/>
    </row>
    <row r="13236" spans="1:10" ht="20.100000000000001" customHeight="1" x14ac:dyDescent="0.25">
      <c r="A13236" s="6" t="s">
        <v>1784</v>
      </c>
      <c r="B13236" s="6" t="s">
        <v>1785</v>
      </c>
      <c r="J13236" s="8">
        <v>11908000</v>
      </c>
    </row>
    <row r="13237" spans="1:10" ht="20.100000000000001" customHeight="1" x14ac:dyDescent="0.25">
      <c r="A13237" s="5" t="s">
        <v>1786</v>
      </c>
      <c r="C13237" s="11" t="s">
        <v>9</v>
      </c>
      <c r="D13237" s="11" t="s">
        <v>59</v>
      </c>
      <c r="E13237" s="11" t="s">
        <v>4858</v>
      </c>
      <c r="F13237" s="11" t="s">
        <v>12</v>
      </c>
      <c r="G13237" s="131" t="s">
        <v>61</v>
      </c>
      <c r="H13237" s="131"/>
      <c r="J13237" s="7">
        <v>9408000</v>
      </c>
    </row>
    <row r="13238" spans="1:10" ht="20.100000000000001" customHeight="1" x14ac:dyDescent="0.25">
      <c r="A13238" s="5" t="s">
        <v>1792</v>
      </c>
      <c r="C13238" s="11" t="s">
        <v>9</v>
      </c>
      <c r="D13238" s="11" t="s">
        <v>59</v>
      </c>
      <c r="E13238" s="11" t="s">
        <v>4858</v>
      </c>
      <c r="F13238" s="11" t="s">
        <v>12</v>
      </c>
      <c r="G13238" s="131" t="s">
        <v>7156</v>
      </c>
      <c r="H13238" s="131"/>
      <c r="J13238" s="7">
        <v>2500000</v>
      </c>
    </row>
    <row r="13239" spans="1:10" ht="15" customHeight="1" x14ac:dyDescent="0.25">
      <c r="G13239" s="131" t="s">
        <v>4703</v>
      </c>
      <c r="H13239" s="131"/>
    </row>
    <row r="13242" spans="1:10" ht="15.75" thickBot="1" x14ac:dyDescent="0.3">
      <c r="A13242" s="4" t="s">
        <v>5166</v>
      </c>
      <c r="B13242" s="84"/>
      <c r="C13242" s="84"/>
      <c r="D13242" s="84"/>
      <c r="E13242" s="84"/>
      <c r="F13242" s="84"/>
      <c r="G13242" s="84"/>
      <c r="H13242" s="84"/>
      <c r="I13242" s="84"/>
      <c r="J13242" s="14">
        <v>65149000000</v>
      </c>
    </row>
    <row r="13244" spans="1:10" x14ac:dyDescent="0.25">
      <c r="A13244" s="87" t="s">
        <v>5167</v>
      </c>
      <c r="B13244" s="88"/>
      <c r="C13244" s="88"/>
      <c r="D13244" s="88"/>
      <c r="E13244" s="88"/>
      <c r="F13244" s="88"/>
      <c r="G13244" s="88"/>
      <c r="H13244" s="88"/>
    </row>
    <row r="13246" spans="1:10" x14ac:dyDescent="0.25">
      <c r="A13246" s="132" t="s">
        <v>2092</v>
      </c>
      <c r="B13246" s="132"/>
      <c r="C13246" s="132"/>
      <c r="D13246" s="132"/>
      <c r="E13246" s="132"/>
      <c r="F13246" s="132"/>
      <c r="G13246" s="132"/>
      <c r="H13246" s="132"/>
      <c r="I13246" s="132"/>
      <c r="J13246" s="132"/>
    </row>
    <row r="13248" spans="1:10" x14ac:dyDescent="0.25">
      <c r="D13248" s="3" t="s">
        <v>2140</v>
      </c>
      <c r="E13248" s="3" t="s">
        <v>2100</v>
      </c>
    </row>
    <row r="13249" spans="1:10" ht="15.75" thickBot="1" x14ac:dyDescent="0.3">
      <c r="F13249" s="3" t="s">
        <v>2103</v>
      </c>
      <c r="J13249" s="14">
        <v>59759000000</v>
      </c>
    </row>
    <row r="13250" spans="1:10" x14ac:dyDescent="0.25">
      <c r="D13250" s="85" t="s">
        <v>9</v>
      </c>
      <c r="E13250" s="85" t="s">
        <v>2139</v>
      </c>
      <c r="J13250" s="7">
        <v>2034727782</v>
      </c>
    </row>
    <row r="13251" spans="1:10" x14ac:dyDescent="0.25">
      <c r="D13251" s="5" t="s">
        <v>16</v>
      </c>
      <c r="E13251" s="5" t="s">
        <v>2145</v>
      </c>
      <c r="J13251" s="7">
        <v>79272218</v>
      </c>
    </row>
    <row r="13252" spans="1:10" x14ac:dyDescent="0.25">
      <c r="D13252" s="5" t="s">
        <v>2792</v>
      </c>
      <c r="E13252" s="5" t="s">
        <v>12</v>
      </c>
      <c r="J13252" s="7">
        <v>57645000000</v>
      </c>
    </row>
    <row r="13255" spans="1:10" x14ac:dyDescent="0.25">
      <c r="A13255" s="132" t="s">
        <v>2091</v>
      </c>
      <c r="B13255" s="132"/>
      <c r="C13255" s="132"/>
      <c r="D13255" s="132"/>
      <c r="E13255" s="132"/>
      <c r="F13255" s="132"/>
      <c r="G13255" s="132"/>
      <c r="H13255" s="132"/>
      <c r="I13255" s="132"/>
      <c r="J13255" s="132"/>
    </row>
    <row r="13256" spans="1:10" x14ac:dyDescent="0.25">
      <c r="A13256" s="86" t="s">
        <v>2097</v>
      </c>
      <c r="C13256" s="86" t="s">
        <v>2098</v>
      </c>
      <c r="D13256" s="86" t="s">
        <v>3</v>
      </c>
      <c r="E13256" s="86" t="s">
        <v>2099</v>
      </c>
      <c r="F13256" s="86" t="s">
        <v>1880</v>
      </c>
      <c r="G13256" s="6" t="s">
        <v>2100</v>
      </c>
      <c r="J13256" s="86" t="s">
        <v>8713</v>
      </c>
    </row>
    <row r="13258" spans="1:10" ht="15.75" thickBot="1" x14ac:dyDescent="0.3">
      <c r="G13258" s="13" t="s">
        <v>2103</v>
      </c>
      <c r="J13258" s="14">
        <v>59759000000</v>
      </c>
    </row>
    <row r="13259" spans="1:10" ht="20.100000000000001" customHeight="1" x14ac:dyDescent="0.25">
      <c r="A13259" s="6" t="s">
        <v>1232</v>
      </c>
      <c r="B13259" s="6" t="s">
        <v>1233</v>
      </c>
      <c r="J13259" s="10">
        <v>968365536</v>
      </c>
    </row>
    <row r="13260" spans="1:10" ht="20.100000000000001" customHeight="1" x14ac:dyDescent="0.25">
      <c r="A13260" s="6" t="s">
        <v>9</v>
      </c>
      <c r="B13260" s="6" t="s">
        <v>1237</v>
      </c>
      <c r="J13260" s="9">
        <v>342207204</v>
      </c>
    </row>
    <row r="13261" spans="1:10" ht="20.100000000000001" customHeight="1" x14ac:dyDescent="0.25">
      <c r="A13261" s="5" t="s">
        <v>1240</v>
      </c>
      <c r="C13261" s="11" t="s">
        <v>9</v>
      </c>
      <c r="D13261" s="11" t="s">
        <v>10</v>
      </c>
      <c r="E13261" s="11" t="s">
        <v>4948</v>
      </c>
      <c r="F13261" s="11" t="s">
        <v>12</v>
      </c>
      <c r="G13261" s="131" t="s">
        <v>7116</v>
      </c>
      <c r="H13261" s="131"/>
      <c r="J13261" s="7">
        <v>340207204</v>
      </c>
    </row>
    <row r="13262" spans="1:10" ht="20.100000000000001" customHeight="1" x14ac:dyDescent="0.25">
      <c r="A13262" s="5" t="s">
        <v>1254</v>
      </c>
      <c r="C13262" s="11" t="s">
        <v>9</v>
      </c>
      <c r="D13262" s="11" t="s">
        <v>10</v>
      </c>
      <c r="E13262" s="11" t="s">
        <v>4948</v>
      </c>
      <c r="F13262" s="11" t="s">
        <v>12</v>
      </c>
      <c r="G13262" s="131" t="s">
        <v>7117</v>
      </c>
      <c r="H13262" s="131"/>
      <c r="J13262" s="7">
        <v>2000000</v>
      </c>
    </row>
    <row r="13263" spans="1:10" ht="20.100000000000001" customHeight="1" x14ac:dyDescent="0.25">
      <c r="A13263" s="6" t="s">
        <v>1257</v>
      </c>
      <c r="B13263" s="6" t="s">
        <v>1258</v>
      </c>
      <c r="J13263" s="8">
        <v>9000000</v>
      </c>
    </row>
    <row r="13264" spans="1:10" ht="20.100000000000001" customHeight="1" x14ac:dyDescent="0.25">
      <c r="A13264" s="5" t="s">
        <v>1261</v>
      </c>
      <c r="C13264" s="11" t="s">
        <v>9</v>
      </c>
      <c r="D13264" s="11" t="s">
        <v>10</v>
      </c>
      <c r="E13264" s="11" t="s">
        <v>4948</v>
      </c>
      <c r="F13264" s="11" t="s">
        <v>12</v>
      </c>
      <c r="G13264" s="131" t="s">
        <v>13</v>
      </c>
      <c r="H13264" s="131"/>
      <c r="J13264" s="7">
        <v>9000000</v>
      </c>
    </row>
    <row r="13265" spans="1:10" ht="20.100000000000001" customHeight="1" x14ac:dyDescent="0.25">
      <c r="A13265" s="6" t="s">
        <v>1279</v>
      </c>
      <c r="B13265" s="6" t="s">
        <v>1280</v>
      </c>
      <c r="J13265" s="8">
        <v>419615603</v>
      </c>
    </row>
    <row r="13266" spans="1:10" ht="20.100000000000001" customHeight="1" x14ac:dyDescent="0.25">
      <c r="A13266" s="5" t="s">
        <v>1282</v>
      </c>
      <c r="C13266" s="11" t="s">
        <v>9</v>
      </c>
      <c r="D13266" s="11" t="s">
        <v>10</v>
      </c>
      <c r="E13266" s="11" t="s">
        <v>4948</v>
      </c>
      <c r="F13266" s="11" t="s">
        <v>12</v>
      </c>
      <c r="G13266" s="131" t="s">
        <v>1283</v>
      </c>
      <c r="H13266" s="131"/>
      <c r="J13266" s="7">
        <v>106175406</v>
      </c>
    </row>
    <row r="13267" spans="1:10" ht="20.100000000000001" customHeight="1" x14ac:dyDescent="0.25">
      <c r="A13267" s="5" t="s">
        <v>1286</v>
      </c>
      <c r="C13267" s="11" t="s">
        <v>9</v>
      </c>
      <c r="D13267" s="11" t="s">
        <v>10</v>
      </c>
      <c r="E13267" s="11" t="s">
        <v>4948</v>
      </c>
      <c r="F13267" s="11" t="s">
        <v>12</v>
      </c>
      <c r="G13267" s="131" t="s">
        <v>1287</v>
      </c>
      <c r="H13267" s="131"/>
      <c r="J13267" s="7">
        <v>164566982</v>
      </c>
    </row>
    <row r="13268" spans="1:10" ht="20.100000000000001" customHeight="1" x14ac:dyDescent="0.25">
      <c r="A13268" s="5" t="s">
        <v>1290</v>
      </c>
      <c r="C13268" s="11" t="s">
        <v>16</v>
      </c>
      <c r="D13268" s="11" t="s">
        <v>10</v>
      </c>
      <c r="E13268" s="11" t="s">
        <v>4948</v>
      </c>
      <c r="F13268" s="11" t="s">
        <v>12</v>
      </c>
      <c r="G13268" s="131" t="s">
        <v>17</v>
      </c>
      <c r="H13268" s="131"/>
      <c r="J13268" s="7">
        <v>59272218</v>
      </c>
    </row>
    <row r="13269" spans="1:10" ht="20.100000000000001" customHeight="1" x14ac:dyDescent="0.25">
      <c r="A13269" s="5" t="s">
        <v>1293</v>
      </c>
      <c r="C13269" s="11" t="s">
        <v>9</v>
      </c>
      <c r="D13269" s="11" t="s">
        <v>10</v>
      </c>
      <c r="E13269" s="11" t="s">
        <v>4948</v>
      </c>
      <c r="F13269" s="11" t="s">
        <v>12</v>
      </c>
      <c r="G13269" s="131" t="s">
        <v>18</v>
      </c>
      <c r="H13269" s="131"/>
      <c r="J13269" s="7">
        <v>50066589</v>
      </c>
    </row>
    <row r="13270" spans="1:10" ht="20.100000000000001" customHeight="1" x14ac:dyDescent="0.25">
      <c r="A13270" s="5" t="s">
        <v>1296</v>
      </c>
      <c r="C13270" s="11" t="s">
        <v>9</v>
      </c>
      <c r="D13270" s="11" t="s">
        <v>10</v>
      </c>
      <c r="E13270" s="11" t="s">
        <v>4948</v>
      </c>
      <c r="F13270" s="11" t="s">
        <v>12</v>
      </c>
      <c r="G13270" s="131" t="s">
        <v>19</v>
      </c>
      <c r="H13270" s="131"/>
      <c r="J13270" s="7">
        <v>39534408</v>
      </c>
    </row>
    <row r="13271" spans="1:10" ht="20.100000000000001" customHeight="1" x14ac:dyDescent="0.25">
      <c r="A13271" s="6" t="s">
        <v>1299</v>
      </c>
      <c r="B13271" s="6" t="s">
        <v>1300</v>
      </c>
      <c r="J13271" s="10">
        <v>69376182</v>
      </c>
    </row>
    <row r="13272" spans="1:10" ht="20.100000000000001" customHeight="1" x14ac:dyDescent="0.25">
      <c r="A13272" s="6" t="s">
        <v>1303</v>
      </c>
      <c r="B13272" s="6" t="s">
        <v>7118</v>
      </c>
      <c r="J13272" s="9">
        <v>65818429</v>
      </c>
    </row>
    <row r="13273" spans="1:10" ht="20.100000000000001" customHeight="1" x14ac:dyDescent="0.25">
      <c r="A13273" s="5" t="s">
        <v>1303</v>
      </c>
      <c r="C13273" s="11" t="s">
        <v>9</v>
      </c>
      <c r="D13273" s="11" t="s">
        <v>20</v>
      </c>
      <c r="E13273" s="11" t="s">
        <v>4948</v>
      </c>
      <c r="F13273" s="11" t="s">
        <v>1881</v>
      </c>
      <c r="G13273" s="131" t="s">
        <v>21</v>
      </c>
      <c r="H13273" s="131"/>
      <c r="J13273" s="7">
        <v>65818429</v>
      </c>
    </row>
    <row r="13274" spans="1:10" ht="60" customHeight="1" x14ac:dyDescent="0.25">
      <c r="G13274" s="131" t="s">
        <v>4797</v>
      </c>
      <c r="H13274" s="131"/>
    </row>
    <row r="13275" spans="1:10" ht="20.100000000000001" customHeight="1" x14ac:dyDescent="0.25">
      <c r="G13275" s="131" t="s">
        <v>2101</v>
      </c>
      <c r="H13275" s="131"/>
    </row>
    <row r="13276" spans="1:10" ht="20.100000000000001" customHeight="1" x14ac:dyDescent="0.25">
      <c r="A13276" s="6" t="s">
        <v>1316</v>
      </c>
      <c r="B13276" s="6" t="s">
        <v>7122</v>
      </c>
      <c r="J13276" s="8">
        <v>3557753</v>
      </c>
    </row>
    <row r="13277" spans="1:10" ht="20.100000000000001" customHeight="1" x14ac:dyDescent="0.25">
      <c r="A13277" s="5" t="s">
        <v>1316</v>
      </c>
      <c r="C13277" s="11" t="s">
        <v>9</v>
      </c>
      <c r="D13277" s="11" t="s">
        <v>20</v>
      </c>
      <c r="E13277" s="11" t="s">
        <v>4948</v>
      </c>
      <c r="F13277" s="11" t="s">
        <v>1881</v>
      </c>
      <c r="G13277" s="131" t="s">
        <v>23</v>
      </c>
      <c r="H13277" s="131"/>
      <c r="J13277" s="7">
        <v>3557753</v>
      </c>
    </row>
    <row r="13278" spans="1:10" ht="30" customHeight="1" x14ac:dyDescent="0.25">
      <c r="G13278" s="131" t="s">
        <v>4798</v>
      </c>
      <c r="H13278" s="131"/>
    </row>
    <row r="13279" spans="1:10" ht="20.100000000000001" customHeight="1" x14ac:dyDescent="0.25">
      <c r="G13279" s="131" t="s">
        <v>2102</v>
      </c>
      <c r="H13279" s="131"/>
    </row>
    <row r="13280" spans="1:10" ht="20.100000000000001" customHeight="1" x14ac:dyDescent="0.25">
      <c r="A13280" s="6" t="s">
        <v>1319</v>
      </c>
      <c r="B13280" s="6" t="s">
        <v>1320</v>
      </c>
      <c r="J13280" s="10">
        <v>128166547</v>
      </c>
    </row>
    <row r="13281" spans="1:10" ht="20.100000000000001" customHeight="1" x14ac:dyDescent="0.25">
      <c r="A13281" s="6" t="s">
        <v>1322</v>
      </c>
      <c r="B13281" s="6" t="s">
        <v>7123</v>
      </c>
      <c r="J13281" s="9">
        <v>36146770</v>
      </c>
    </row>
    <row r="13282" spans="1:10" ht="20.100000000000001" customHeight="1" x14ac:dyDescent="0.25">
      <c r="A13282" s="5" t="s">
        <v>1322</v>
      </c>
      <c r="C13282" s="11" t="s">
        <v>9</v>
      </c>
      <c r="D13282" s="11" t="s">
        <v>20</v>
      </c>
      <c r="E13282" s="11" t="s">
        <v>4948</v>
      </c>
      <c r="F13282" s="11" t="s">
        <v>1881</v>
      </c>
      <c r="G13282" s="131" t="s">
        <v>21</v>
      </c>
      <c r="H13282" s="131"/>
      <c r="J13282" s="7">
        <v>36146770</v>
      </c>
    </row>
    <row r="13283" spans="1:10" ht="60" customHeight="1" x14ac:dyDescent="0.25">
      <c r="G13283" s="131" t="s">
        <v>4799</v>
      </c>
      <c r="H13283" s="131"/>
    </row>
    <row r="13284" spans="1:10" ht="20.100000000000001" customHeight="1" x14ac:dyDescent="0.25">
      <c r="G13284" s="131" t="s">
        <v>2101</v>
      </c>
      <c r="H13284" s="131"/>
    </row>
    <row r="13285" spans="1:10" ht="20.100000000000001" customHeight="1" x14ac:dyDescent="0.25">
      <c r="A13285" s="6" t="s">
        <v>1324</v>
      </c>
      <c r="B13285" s="6" t="s">
        <v>7124</v>
      </c>
      <c r="J13285" s="8">
        <v>10673259</v>
      </c>
    </row>
    <row r="13286" spans="1:10" ht="20.100000000000001" customHeight="1" x14ac:dyDescent="0.25">
      <c r="A13286" s="5" t="s">
        <v>1324</v>
      </c>
      <c r="C13286" s="11" t="s">
        <v>9</v>
      </c>
      <c r="D13286" s="11" t="s">
        <v>20</v>
      </c>
      <c r="E13286" s="11" t="s">
        <v>4948</v>
      </c>
      <c r="F13286" s="11" t="s">
        <v>1881</v>
      </c>
      <c r="G13286" s="131" t="s">
        <v>21</v>
      </c>
      <c r="H13286" s="131"/>
      <c r="J13286" s="7">
        <v>10673259</v>
      </c>
    </row>
    <row r="13287" spans="1:10" ht="45" customHeight="1" x14ac:dyDescent="0.25">
      <c r="G13287" s="131" t="s">
        <v>4800</v>
      </c>
      <c r="H13287" s="131"/>
    </row>
    <row r="13288" spans="1:10" ht="20.100000000000001" customHeight="1" x14ac:dyDescent="0.25">
      <c r="G13288" s="131" t="s">
        <v>2101</v>
      </c>
      <c r="H13288" s="131"/>
    </row>
    <row r="13289" spans="1:10" ht="20.100000000000001" customHeight="1" x14ac:dyDescent="0.25">
      <c r="A13289" s="6" t="s">
        <v>1326</v>
      </c>
      <c r="B13289" s="6" t="s">
        <v>7125</v>
      </c>
      <c r="J13289" s="8">
        <v>21346518</v>
      </c>
    </row>
    <row r="13290" spans="1:10" ht="20.100000000000001" customHeight="1" x14ac:dyDescent="0.25">
      <c r="A13290" s="5" t="s">
        <v>1326</v>
      </c>
      <c r="C13290" s="11" t="s">
        <v>9</v>
      </c>
      <c r="D13290" s="11" t="s">
        <v>20</v>
      </c>
      <c r="E13290" s="11" t="s">
        <v>4948</v>
      </c>
      <c r="F13290" s="11" t="s">
        <v>1881</v>
      </c>
      <c r="G13290" s="131" t="s">
        <v>21</v>
      </c>
      <c r="H13290" s="131"/>
      <c r="J13290" s="7">
        <v>21346518</v>
      </c>
    </row>
    <row r="13291" spans="1:10" ht="45" customHeight="1" x14ac:dyDescent="0.25">
      <c r="G13291" s="131" t="s">
        <v>4801</v>
      </c>
      <c r="H13291" s="131"/>
    </row>
    <row r="13292" spans="1:10" ht="20.100000000000001" customHeight="1" x14ac:dyDescent="0.25">
      <c r="G13292" s="131" t="s">
        <v>2101</v>
      </c>
      <c r="H13292" s="131"/>
    </row>
    <row r="13293" spans="1:10" ht="20.100000000000001" customHeight="1" x14ac:dyDescent="0.25">
      <c r="A13293" s="6" t="s">
        <v>1331</v>
      </c>
      <c r="B13293" s="6" t="s">
        <v>1332</v>
      </c>
      <c r="J13293" s="8">
        <v>60000000</v>
      </c>
    </row>
    <row r="13294" spans="1:10" ht="30" customHeight="1" x14ac:dyDescent="0.25">
      <c r="A13294" s="5" t="s">
        <v>1331</v>
      </c>
      <c r="C13294" s="11" t="s">
        <v>9</v>
      </c>
      <c r="D13294" s="11" t="s">
        <v>20</v>
      </c>
      <c r="E13294" s="11" t="s">
        <v>4948</v>
      </c>
      <c r="F13294" s="11" t="s">
        <v>1881</v>
      </c>
      <c r="G13294" s="131" t="s">
        <v>1092</v>
      </c>
      <c r="H13294" s="131"/>
      <c r="J13294" s="7">
        <v>60000000</v>
      </c>
    </row>
    <row r="13295" spans="1:10" ht="45" customHeight="1" x14ac:dyDescent="0.25">
      <c r="G13295" s="131" t="s">
        <v>7338</v>
      </c>
      <c r="H13295" s="131"/>
    </row>
    <row r="13296" spans="1:10" ht="20.100000000000001" customHeight="1" x14ac:dyDescent="0.25">
      <c r="G13296" s="131" t="s">
        <v>5168</v>
      </c>
      <c r="H13296" s="131"/>
    </row>
    <row r="13297" spans="1:10" ht="20.100000000000001" customHeight="1" x14ac:dyDescent="0.25">
      <c r="A13297" s="6" t="s">
        <v>1344</v>
      </c>
      <c r="B13297" s="6" t="s">
        <v>1345</v>
      </c>
      <c r="J13297" s="10">
        <v>1079853595</v>
      </c>
    </row>
    <row r="13298" spans="1:10" ht="20.100000000000001" customHeight="1" x14ac:dyDescent="0.25">
      <c r="A13298" s="6" t="s">
        <v>1231</v>
      </c>
      <c r="B13298" s="6" t="s">
        <v>3252</v>
      </c>
      <c r="J13298" s="9">
        <v>480500777</v>
      </c>
    </row>
    <row r="13299" spans="1:10" ht="20.100000000000001" customHeight="1" x14ac:dyDescent="0.25">
      <c r="A13299" s="5" t="s">
        <v>1349</v>
      </c>
      <c r="C13299" s="11" t="s">
        <v>9</v>
      </c>
      <c r="D13299" s="11" t="s">
        <v>11</v>
      </c>
      <c r="E13299" s="11" t="s">
        <v>4948</v>
      </c>
      <c r="F13299" s="11" t="s">
        <v>12</v>
      </c>
      <c r="G13299" s="131" t="s">
        <v>30</v>
      </c>
      <c r="H13299" s="131"/>
      <c r="J13299" s="7">
        <v>440000777</v>
      </c>
    </row>
    <row r="13300" spans="1:10" ht="20.100000000000001" customHeight="1" x14ac:dyDescent="0.25">
      <c r="A13300" s="5" t="s">
        <v>1351</v>
      </c>
      <c r="C13300" s="11" t="s">
        <v>9</v>
      </c>
      <c r="D13300" s="11" t="s">
        <v>11</v>
      </c>
      <c r="E13300" s="11" t="s">
        <v>4948</v>
      </c>
      <c r="F13300" s="11" t="s">
        <v>12</v>
      </c>
      <c r="G13300" s="131" t="s">
        <v>31</v>
      </c>
      <c r="H13300" s="131"/>
      <c r="J13300" s="7">
        <v>40500000</v>
      </c>
    </row>
    <row r="13301" spans="1:10" ht="45" customHeight="1" x14ac:dyDescent="0.25">
      <c r="G13301" s="131" t="s">
        <v>7339</v>
      </c>
      <c r="H13301" s="131"/>
    </row>
    <row r="13302" spans="1:10" ht="20.100000000000001" customHeight="1" x14ac:dyDescent="0.25">
      <c r="A13302" s="6" t="s">
        <v>1239</v>
      </c>
      <c r="B13302" s="6" t="s">
        <v>1360</v>
      </c>
      <c r="J13302" s="8">
        <v>78013297</v>
      </c>
    </row>
    <row r="13303" spans="1:10" ht="20.100000000000001" customHeight="1" x14ac:dyDescent="0.25">
      <c r="A13303" s="5" t="s">
        <v>1361</v>
      </c>
      <c r="C13303" s="11" t="s">
        <v>9</v>
      </c>
      <c r="D13303" s="11" t="s">
        <v>11</v>
      </c>
      <c r="E13303" s="11" t="s">
        <v>4948</v>
      </c>
      <c r="F13303" s="11" t="s">
        <v>12</v>
      </c>
      <c r="G13303" s="131" t="s">
        <v>7127</v>
      </c>
      <c r="H13303" s="131"/>
      <c r="J13303" s="7">
        <v>1500000</v>
      </c>
    </row>
    <row r="13304" spans="1:10" ht="20.100000000000001" customHeight="1" x14ac:dyDescent="0.25">
      <c r="A13304" s="5" t="s">
        <v>1364</v>
      </c>
      <c r="C13304" s="11" t="s">
        <v>9</v>
      </c>
      <c r="D13304" s="11" t="s">
        <v>11</v>
      </c>
      <c r="E13304" s="11" t="s">
        <v>4948</v>
      </c>
      <c r="F13304" s="11" t="s">
        <v>12</v>
      </c>
      <c r="G13304" s="131" t="s">
        <v>1365</v>
      </c>
      <c r="H13304" s="131"/>
      <c r="J13304" s="7">
        <v>36313297</v>
      </c>
    </row>
    <row r="13305" spans="1:10" ht="20.100000000000001" customHeight="1" x14ac:dyDescent="0.25">
      <c r="A13305" s="5" t="s">
        <v>1367</v>
      </c>
      <c r="C13305" s="11" t="s">
        <v>9</v>
      </c>
      <c r="D13305" s="11" t="s">
        <v>11</v>
      </c>
      <c r="E13305" s="11" t="s">
        <v>4948</v>
      </c>
      <c r="F13305" s="11" t="s">
        <v>12</v>
      </c>
      <c r="G13305" s="131" t="s">
        <v>33</v>
      </c>
      <c r="H13305" s="131"/>
      <c r="J13305" s="7">
        <v>200000</v>
      </c>
    </row>
    <row r="13306" spans="1:10" ht="20.100000000000001" customHeight="1" x14ac:dyDescent="0.25">
      <c r="A13306" s="5" t="s">
        <v>1369</v>
      </c>
      <c r="C13306" s="11" t="s">
        <v>9</v>
      </c>
      <c r="D13306" s="11" t="s">
        <v>11</v>
      </c>
      <c r="E13306" s="11" t="s">
        <v>4948</v>
      </c>
      <c r="F13306" s="11" t="s">
        <v>12</v>
      </c>
      <c r="G13306" s="131" t="s">
        <v>34</v>
      </c>
      <c r="H13306" s="131"/>
      <c r="J13306" s="7">
        <v>40000000</v>
      </c>
    </row>
    <row r="13307" spans="1:10" ht="20.100000000000001" customHeight="1" x14ac:dyDescent="0.25">
      <c r="A13307" s="6" t="s">
        <v>1249</v>
      </c>
      <c r="B13307" s="6" t="s">
        <v>1373</v>
      </c>
      <c r="J13307" s="8">
        <v>8500000</v>
      </c>
    </row>
    <row r="13308" spans="1:10" ht="20.100000000000001" customHeight="1" x14ac:dyDescent="0.25">
      <c r="A13308" s="5" t="s">
        <v>1376</v>
      </c>
      <c r="C13308" s="11" t="s">
        <v>9</v>
      </c>
      <c r="D13308" s="11" t="s">
        <v>11</v>
      </c>
      <c r="E13308" s="11" t="s">
        <v>4948</v>
      </c>
      <c r="F13308" s="11" t="s">
        <v>12</v>
      </c>
      <c r="G13308" s="131" t="s">
        <v>3480</v>
      </c>
      <c r="H13308" s="131"/>
      <c r="J13308" s="7">
        <v>7500000</v>
      </c>
    </row>
    <row r="13309" spans="1:10" ht="20.100000000000001" customHeight="1" x14ac:dyDescent="0.25">
      <c r="A13309" s="5" t="s">
        <v>1380</v>
      </c>
      <c r="C13309" s="11" t="s">
        <v>9</v>
      </c>
      <c r="D13309" s="11" t="s">
        <v>11</v>
      </c>
      <c r="E13309" s="11" t="s">
        <v>4948</v>
      </c>
      <c r="F13309" s="11" t="s">
        <v>12</v>
      </c>
      <c r="G13309" s="131" t="s">
        <v>1381</v>
      </c>
      <c r="H13309" s="131"/>
      <c r="J13309" s="7">
        <v>1000000</v>
      </c>
    </row>
    <row r="13310" spans="1:10" ht="20.100000000000001" customHeight="1" x14ac:dyDescent="0.25">
      <c r="A13310" s="6" t="s">
        <v>1393</v>
      </c>
      <c r="B13310" s="6" t="s">
        <v>1394</v>
      </c>
      <c r="J13310" s="8">
        <v>269573000</v>
      </c>
    </row>
    <row r="13311" spans="1:10" ht="20.100000000000001" customHeight="1" x14ac:dyDescent="0.25">
      <c r="A13311" s="5" t="s">
        <v>1400</v>
      </c>
      <c r="C13311" s="11" t="s">
        <v>9</v>
      </c>
      <c r="D13311" s="11" t="s">
        <v>11</v>
      </c>
      <c r="E13311" s="11" t="s">
        <v>4948</v>
      </c>
      <c r="F13311" s="11" t="s">
        <v>12</v>
      </c>
      <c r="G13311" s="131" t="s">
        <v>3477</v>
      </c>
      <c r="H13311" s="131"/>
      <c r="J13311" s="7">
        <v>62856000</v>
      </c>
    </row>
    <row r="13312" spans="1:10" ht="75" customHeight="1" x14ac:dyDescent="0.25">
      <c r="G13312" s="131" t="s">
        <v>7340</v>
      </c>
      <c r="H13312" s="131"/>
    </row>
    <row r="13313" spans="1:10" ht="20.100000000000001" customHeight="1" x14ac:dyDescent="0.25">
      <c r="A13313" s="5" t="s">
        <v>1402</v>
      </c>
      <c r="C13313" s="11" t="s">
        <v>9</v>
      </c>
      <c r="D13313" s="11" t="s">
        <v>11</v>
      </c>
      <c r="E13313" s="11" t="s">
        <v>4948</v>
      </c>
      <c r="F13313" s="11" t="s">
        <v>12</v>
      </c>
      <c r="G13313" s="131" t="s">
        <v>1403</v>
      </c>
      <c r="H13313" s="131"/>
      <c r="J13313" s="7">
        <v>31428000</v>
      </c>
    </row>
    <row r="13314" spans="1:10" ht="60" customHeight="1" x14ac:dyDescent="0.25">
      <c r="G13314" s="131" t="s">
        <v>7341</v>
      </c>
      <c r="H13314" s="131"/>
    </row>
    <row r="13315" spans="1:10" ht="20.100000000000001" customHeight="1" x14ac:dyDescent="0.25">
      <c r="A13315" s="5" t="s">
        <v>1405</v>
      </c>
      <c r="C13315" s="11" t="s">
        <v>9</v>
      </c>
      <c r="D13315" s="11" t="s">
        <v>11</v>
      </c>
      <c r="E13315" s="11" t="s">
        <v>4948</v>
      </c>
      <c r="F13315" s="11" t="s">
        <v>12</v>
      </c>
      <c r="G13315" s="131" t="s">
        <v>1406</v>
      </c>
      <c r="H13315" s="131"/>
      <c r="J13315" s="7">
        <v>146664000</v>
      </c>
    </row>
    <row r="13316" spans="1:10" ht="75" customHeight="1" x14ac:dyDescent="0.25">
      <c r="G13316" s="131" t="s">
        <v>7342</v>
      </c>
      <c r="H13316" s="131"/>
    </row>
    <row r="13317" spans="1:10" ht="20.100000000000001" customHeight="1" x14ac:dyDescent="0.25">
      <c r="A13317" s="5" t="s">
        <v>1411</v>
      </c>
      <c r="C13317" s="11" t="s">
        <v>9</v>
      </c>
      <c r="D13317" s="11" t="s">
        <v>11</v>
      </c>
      <c r="E13317" s="11" t="s">
        <v>4948</v>
      </c>
      <c r="F13317" s="11" t="s">
        <v>12</v>
      </c>
      <c r="G13317" s="131" t="s">
        <v>3478</v>
      </c>
      <c r="H13317" s="131"/>
      <c r="J13317" s="7">
        <v>28500000</v>
      </c>
    </row>
    <row r="13318" spans="1:10" ht="30" customHeight="1" x14ac:dyDescent="0.25">
      <c r="G13318" s="131" t="s">
        <v>6259</v>
      </c>
      <c r="H13318" s="131"/>
    </row>
    <row r="13319" spans="1:10" ht="20.100000000000001" customHeight="1" x14ac:dyDescent="0.25">
      <c r="A13319" s="5" t="s">
        <v>1413</v>
      </c>
      <c r="C13319" s="11" t="s">
        <v>9</v>
      </c>
      <c r="D13319" s="11" t="s">
        <v>11</v>
      </c>
      <c r="E13319" s="11" t="s">
        <v>4948</v>
      </c>
      <c r="F13319" s="11" t="s">
        <v>12</v>
      </c>
      <c r="G13319" s="131" t="s">
        <v>1414</v>
      </c>
      <c r="H13319" s="131"/>
      <c r="J13319" s="7">
        <v>125000</v>
      </c>
    </row>
    <row r="13320" spans="1:10" ht="45" customHeight="1" x14ac:dyDescent="0.25">
      <c r="G13320" s="131" t="s">
        <v>4429</v>
      </c>
      <c r="H13320" s="131"/>
    </row>
    <row r="13321" spans="1:10" ht="20.100000000000001" customHeight="1" x14ac:dyDescent="0.25">
      <c r="A13321" s="6" t="s">
        <v>1416</v>
      </c>
      <c r="B13321" s="6" t="s">
        <v>1417</v>
      </c>
      <c r="J13321" s="8">
        <v>145525670</v>
      </c>
    </row>
    <row r="13322" spans="1:10" ht="20.100000000000001" customHeight="1" x14ac:dyDescent="0.25">
      <c r="A13322" s="5" t="s">
        <v>1419</v>
      </c>
      <c r="C13322" s="11" t="s">
        <v>9</v>
      </c>
      <c r="D13322" s="11" t="s">
        <v>11</v>
      </c>
      <c r="E13322" s="11" t="s">
        <v>4948</v>
      </c>
      <c r="F13322" s="11" t="s">
        <v>12</v>
      </c>
      <c r="G13322" s="131" t="s">
        <v>1420</v>
      </c>
      <c r="H13322" s="131"/>
      <c r="J13322" s="7">
        <v>10900000</v>
      </c>
    </row>
    <row r="13323" spans="1:10" ht="45" customHeight="1" x14ac:dyDescent="0.25">
      <c r="G13323" s="131" t="s">
        <v>7343</v>
      </c>
      <c r="H13323" s="131"/>
    </row>
    <row r="13324" spans="1:10" ht="20.100000000000001" customHeight="1" x14ac:dyDescent="0.25">
      <c r="A13324" s="5" t="s">
        <v>1422</v>
      </c>
      <c r="C13324" s="11" t="s">
        <v>9</v>
      </c>
      <c r="D13324" s="11" t="s">
        <v>11</v>
      </c>
      <c r="E13324" s="11" t="s">
        <v>4948</v>
      </c>
      <c r="F13324" s="11" t="s">
        <v>12</v>
      </c>
      <c r="G13324" s="131" t="s">
        <v>1423</v>
      </c>
      <c r="H13324" s="131"/>
      <c r="J13324" s="7">
        <v>10500000</v>
      </c>
    </row>
    <row r="13325" spans="1:10" ht="45" customHeight="1" x14ac:dyDescent="0.25">
      <c r="G13325" s="131" t="s">
        <v>7343</v>
      </c>
      <c r="H13325" s="131"/>
    </row>
    <row r="13326" spans="1:10" ht="20.100000000000001" customHeight="1" x14ac:dyDescent="0.25">
      <c r="A13326" s="5" t="s">
        <v>1424</v>
      </c>
      <c r="C13326" s="11" t="s">
        <v>9</v>
      </c>
      <c r="D13326" s="11" t="s">
        <v>11</v>
      </c>
      <c r="E13326" s="11" t="s">
        <v>4948</v>
      </c>
      <c r="F13326" s="11" t="s">
        <v>12</v>
      </c>
      <c r="G13326" s="131" t="s">
        <v>38</v>
      </c>
      <c r="H13326" s="131"/>
      <c r="J13326" s="7">
        <v>69625670</v>
      </c>
    </row>
    <row r="13327" spans="1:10" ht="20.100000000000001" customHeight="1" x14ac:dyDescent="0.25">
      <c r="A13327" s="5" t="s">
        <v>1426</v>
      </c>
      <c r="C13327" s="11" t="s">
        <v>9</v>
      </c>
      <c r="D13327" s="11" t="s">
        <v>11</v>
      </c>
      <c r="E13327" s="11" t="s">
        <v>4948</v>
      </c>
      <c r="F13327" s="11" t="s">
        <v>12</v>
      </c>
      <c r="G13327" s="131" t="s">
        <v>1427</v>
      </c>
      <c r="H13327" s="131"/>
      <c r="J13327" s="7">
        <v>54500000</v>
      </c>
    </row>
    <row r="13328" spans="1:10" ht="20.100000000000001" customHeight="1" x14ac:dyDescent="0.25">
      <c r="A13328" s="6" t="s">
        <v>1429</v>
      </c>
      <c r="B13328" s="6" t="s">
        <v>1430</v>
      </c>
      <c r="J13328" s="8">
        <v>14740851</v>
      </c>
    </row>
    <row r="13329" spans="1:10" ht="20.100000000000001" customHeight="1" x14ac:dyDescent="0.25">
      <c r="A13329" s="5" t="s">
        <v>1432</v>
      </c>
      <c r="C13329" s="11" t="s">
        <v>9</v>
      </c>
      <c r="D13329" s="11" t="s">
        <v>11</v>
      </c>
      <c r="E13329" s="11" t="s">
        <v>4948</v>
      </c>
      <c r="F13329" s="11" t="s">
        <v>12</v>
      </c>
      <c r="G13329" s="131" t="s">
        <v>7130</v>
      </c>
      <c r="H13329" s="131"/>
      <c r="J13329" s="7">
        <v>14740851</v>
      </c>
    </row>
    <row r="13330" spans="1:10" ht="20.100000000000001" customHeight="1" x14ac:dyDescent="0.25">
      <c r="A13330" s="6" t="s">
        <v>1439</v>
      </c>
      <c r="B13330" s="6" t="s">
        <v>1440</v>
      </c>
      <c r="J13330" s="8">
        <v>8000000</v>
      </c>
    </row>
    <row r="13331" spans="1:10" ht="20.100000000000001" customHeight="1" x14ac:dyDescent="0.25">
      <c r="A13331" s="5" t="s">
        <v>1441</v>
      </c>
      <c r="C13331" s="11" t="s">
        <v>9</v>
      </c>
      <c r="D13331" s="11" t="s">
        <v>11</v>
      </c>
      <c r="E13331" s="11" t="s">
        <v>4948</v>
      </c>
      <c r="F13331" s="11" t="s">
        <v>12</v>
      </c>
      <c r="G13331" s="131" t="s">
        <v>1442</v>
      </c>
      <c r="H13331" s="131"/>
      <c r="J13331" s="7">
        <v>4000000</v>
      </c>
    </row>
    <row r="13332" spans="1:10" ht="75" customHeight="1" x14ac:dyDescent="0.25">
      <c r="G13332" s="131" t="s">
        <v>4430</v>
      </c>
      <c r="H13332" s="131"/>
    </row>
    <row r="13333" spans="1:10" ht="20.100000000000001" customHeight="1" x14ac:dyDescent="0.25">
      <c r="A13333" s="5" t="s">
        <v>1444</v>
      </c>
      <c r="C13333" s="11" t="s">
        <v>9</v>
      </c>
      <c r="D13333" s="11" t="s">
        <v>11</v>
      </c>
      <c r="E13333" s="11" t="s">
        <v>4948</v>
      </c>
      <c r="F13333" s="11" t="s">
        <v>12</v>
      </c>
      <c r="G13333" s="131" t="s">
        <v>3481</v>
      </c>
      <c r="H13333" s="131"/>
      <c r="J13333" s="7">
        <v>4000000</v>
      </c>
    </row>
    <row r="13334" spans="1:10" ht="90" customHeight="1" x14ac:dyDescent="0.25">
      <c r="G13334" s="131" t="s">
        <v>7344</v>
      </c>
      <c r="H13334" s="131"/>
    </row>
    <row r="13335" spans="1:10" ht="20.100000000000001" customHeight="1" x14ac:dyDescent="0.25">
      <c r="A13335" s="6" t="s">
        <v>1449</v>
      </c>
      <c r="B13335" s="6" t="s">
        <v>1450</v>
      </c>
      <c r="J13335" s="8">
        <v>74700000</v>
      </c>
    </row>
    <row r="13336" spans="1:10" ht="20.100000000000001" customHeight="1" x14ac:dyDescent="0.25">
      <c r="A13336" s="5" t="s">
        <v>1453</v>
      </c>
      <c r="C13336" s="11" t="s">
        <v>9</v>
      </c>
      <c r="D13336" s="11" t="s">
        <v>11</v>
      </c>
      <c r="E13336" s="11" t="s">
        <v>4948</v>
      </c>
      <c r="F13336" s="11" t="s">
        <v>12</v>
      </c>
      <c r="G13336" s="131" t="s">
        <v>39</v>
      </c>
      <c r="H13336" s="131"/>
      <c r="J13336" s="7">
        <v>53900000</v>
      </c>
    </row>
    <row r="13337" spans="1:10" ht="20.100000000000001" customHeight="1" x14ac:dyDescent="0.25">
      <c r="A13337" s="5" t="s">
        <v>1463</v>
      </c>
      <c r="C13337" s="11" t="s">
        <v>9</v>
      </c>
      <c r="D13337" s="11" t="s">
        <v>11</v>
      </c>
      <c r="E13337" s="11" t="s">
        <v>4948</v>
      </c>
      <c r="F13337" s="11" t="s">
        <v>12</v>
      </c>
      <c r="G13337" s="131" t="s">
        <v>1464</v>
      </c>
      <c r="H13337" s="131"/>
      <c r="J13337" s="7">
        <v>5000000</v>
      </c>
    </row>
    <row r="13338" spans="1:10" ht="20.100000000000001" customHeight="1" x14ac:dyDescent="0.25">
      <c r="A13338" s="5" t="s">
        <v>1466</v>
      </c>
      <c r="C13338" s="11" t="s">
        <v>9</v>
      </c>
      <c r="D13338" s="11" t="s">
        <v>11</v>
      </c>
      <c r="E13338" s="11" t="s">
        <v>4948</v>
      </c>
      <c r="F13338" s="11" t="s">
        <v>12</v>
      </c>
      <c r="G13338" s="131" t="s">
        <v>1467</v>
      </c>
      <c r="H13338" s="131"/>
      <c r="J13338" s="7">
        <v>2300000</v>
      </c>
    </row>
    <row r="13339" spans="1:10" ht="30" customHeight="1" x14ac:dyDescent="0.25">
      <c r="A13339" s="5" t="s">
        <v>1469</v>
      </c>
      <c r="C13339" s="11" t="s">
        <v>9</v>
      </c>
      <c r="D13339" s="11" t="s">
        <v>11</v>
      </c>
      <c r="E13339" s="11" t="s">
        <v>4948</v>
      </c>
      <c r="F13339" s="11" t="s">
        <v>12</v>
      </c>
      <c r="G13339" s="131" t="s">
        <v>7132</v>
      </c>
      <c r="H13339" s="131"/>
      <c r="J13339" s="7">
        <v>500000</v>
      </c>
    </row>
    <row r="13340" spans="1:10" ht="30" customHeight="1" x14ac:dyDescent="0.25">
      <c r="A13340" s="5" t="s">
        <v>1471</v>
      </c>
      <c r="C13340" s="11" t="s">
        <v>9</v>
      </c>
      <c r="D13340" s="11" t="s">
        <v>11</v>
      </c>
      <c r="E13340" s="11" t="s">
        <v>4948</v>
      </c>
      <c r="F13340" s="11" t="s">
        <v>12</v>
      </c>
      <c r="G13340" s="131" t="s">
        <v>7133</v>
      </c>
      <c r="H13340" s="131"/>
      <c r="J13340" s="7">
        <v>13000000</v>
      </c>
    </row>
    <row r="13341" spans="1:10" ht="20.100000000000001" customHeight="1" x14ac:dyDescent="0.25">
      <c r="A13341" s="6" t="s">
        <v>1476</v>
      </c>
      <c r="B13341" s="6" t="s">
        <v>1477</v>
      </c>
      <c r="J13341" s="8">
        <v>300000</v>
      </c>
    </row>
    <row r="13342" spans="1:10" ht="20.100000000000001" customHeight="1" x14ac:dyDescent="0.25">
      <c r="A13342" s="5" t="s">
        <v>1488</v>
      </c>
      <c r="C13342" s="11" t="s">
        <v>9</v>
      </c>
      <c r="D13342" s="11" t="s">
        <v>41</v>
      </c>
      <c r="E13342" s="11" t="s">
        <v>4948</v>
      </c>
      <c r="F13342" s="11" t="s">
        <v>12</v>
      </c>
      <c r="G13342" s="131" t="s">
        <v>42</v>
      </c>
      <c r="H13342" s="131"/>
      <c r="J13342" s="7">
        <v>300000</v>
      </c>
    </row>
    <row r="13343" spans="1:10" ht="30" customHeight="1" x14ac:dyDescent="0.25">
      <c r="G13343" s="131" t="s">
        <v>4704</v>
      </c>
      <c r="H13343" s="131"/>
    </row>
    <row r="13344" spans="1:10" ht="20.100000000000001" customHeight="1" x14ac:dyDescent="0.25">
      <c r="A13344" s="6" t="s">
        <v>1508</v>
      </c>
      <c r="B13344" s="6" t="s">
        <v>1509</v>
      </c>
      <c r="J13344" s="10">
        <v>24875000</v>
      </c>
    </row>
    <row r="13345" spans="1:10" ht="20.100000000000001" customHeight="1" x14ac:dyDescent="0.25">
      <c r="A13345" s="6" t="s">
        <v>1256</v>
      </c>
      <c r="B13345" s="6" t="s">
        <v>1511</v>
      </c>
      <c r="J13345" s="9">
        <v>14700000</v>
      </c>
    </row>
    <row r="13346" spans="1:10" ht="20.100000000000001" customHeight="1" x14ac:dyDescent="0.25">
      <c r="A13346" s="5" t="s">
        <v>1513</v>
      </c>
      <c r="C13346" s="11" t="s">
        <v>9</v>
      </c>
      <c r="D13346" s="11" t="s">
        <v>11</v>
      </c>
      <c r="E13346" s="11" t="s">
        <v>4948</v>
      </c>
      <c r="F13346" s="11" t="s">
        <v>12</v>
      </c>
      <c r="G13346" s="131" t="s">
        <v>45</v>
      </c>
      <c r="H13346" s="131"/>
      <c r="J13346" s="7">
        <v>10900000</v>
      </c>
    </row>
    <row r="13347" spans="1:10" ht="45" customHeight="1" x14ac:dyDescent="0.25">
      <c r="G13347" s="131" t="s">
        <v>7345</v>
      </c>
      <c r="H13347" s="131"/>
    </row>
    <row r="13348" spans="1:10" ht="20.100000000000001" customHeight="1" x14ac:dyDescent="0.25">
      <c r="A13348" s="5" t="s">
        <v>1514</v>
      </c>
      <c r="C13348" s="11" t="s">
        <v>9</v>
      </c>
      <c r="D13348" s="11" t="s">
        <v>11</v>
      </c>
      <c r="E13348" s="11" t="s">
        <v>4948</v>
      </c>
      <c r="F13348" s="11" t="s">
        <v>12</v>
      </c>
      <c r="G13348" s="131" t="s">
        <v>1515</v>
      </c>
      <c r="H13348" s="131"/>
      <c r="J13348" s="7">
        <v>300000</v>
      </c>
    </row>
    <row r="13349" spans="1:10" ht="20.100000000000001" customHeight="1" x14ac:dyDescent="0.25">
      <c r="A13349" s="5" t="s">
        <v>1518</v>
      </c>
      <c r="C13349" s="11" t="s">
        <v>9</v>
      </c>
      <c r="D13349" s="11" t="s">
        <v>11</v>
      </c>
      <c r="E13349" s="11" t="s">
        <v>4948</v>
      </c>
      <c r="F13349" s="11" t="s">
        <v>12</v>
      </c>
      <c r="G13349" s="131" t="s">
        <v>7135</v>
      </c>
      <c r="H13349" s="131"/>
      <c r="J13349" s="7">
        <v>3500000</v>
      </c>
    </row>
    <row r="13350" spans="1:10" ht="20.100000000000001" customHeight="1" x14ac:dyDescent="0.25">
      <c r="A13350" s="6" t="s">
        <v>1278</v>
      </c>
      <c r="B13350" s="6" t="s">
        <v>1524</v>
      </c>
      <c r="J13350" s="8">
        <v>3100000</v>
      </c>
    </row>
    <row r="13351" spans="1:10" ht="20.100000000000001" customHeight="1" x14ac:dyDescent="0.25">
      <c r="A13351" s="5" t="s">
        <v>1531</v>
      </c>
      <c r="C13351" s="11" t="s">
        <v>9</v>
      </c>
      <c r="D13351" s="11" t="s">
        <v>11</v>
      </c>
      <c r="E13351" s="11" t="s">
        <v>4948</v>
      </c>
      <c r="F13351" s="11" t="s">
        <v>12</v>
      </c>
      <c r="G13351" s="131" t="s">
        <v>47</v>
      </c>
      <c r="H13351" s="131"/>
      <c r="J13351" s="7">
        <v>3100000</v>
      </c>
    </row>
    <row r="13352" spans="1:10" ht="20.100000000000001" customHeight="1" x14ac:dyDescent="0.25">
      <c r="A13352" s="6" t="s">
        <v>1318</v>
      </c>
      <c r="B13352" s="6" t="s">
        <v>1553</v>
      </c>
      <c r="J13352" s="8">
        <v>500000</v>
      </c>
    </row>
    <row r="13353" spans="1:10" ht="20.100000000000001" customHeight="1" x14ac:dyDescent="0.25">
      <c r="A13353" s="5" t="s">
        <v>1557</v>
      </c>
      <c r="C13353" s="11" t="s">
        <v>9</v>
      </c>
      <c r="D13353" s="11" t="s">
        <v>11</v>
      </c>
      <c r="E13353" s="11" t="s">
        <v>4948</v>
      </c>
      <c r="F13353" s="11" t="s">
        <v>12</v>
      </c>
      <c r="G13353" s="131" t="s">
        <v>51</v>
      </c>
      <c r="H13353" s="131"/>
      <c r="J13353" s="7">
        <v>500000</v>
      </c>
    </row>
    <row r="13354" spans="1:10" ht="20.100000000000001" customHeight="1" x14ac:dyDescent="0.25">
      <c r="A13354" s="6" t="s">
        <v>1572</v>
      </c>
      <c r="B13354" s="6" t="s">
        <v>1573</v>
      </c>
      <c r="J13354" s="8">
        <v>6575000</v>
      </c>
    </row>
    <row r="13355" spans="1:10" ht="20.100000000000001" customHeight="1" x14ac:dyDescent="0.25">
      <c r="A13355" s="5" t="s">
        <v>1574</v>
      </c>
      <c r="C13355" s="11" t="s">
        <v>9</v>
      </c>
      <c r="D13355" s="11" t="s">
        <v>11</v>
      </c>
      <c r="E13355" s="11" t="s">
        <v>4948</v>
      </c>
      <c r="F13355" s="11" t="s">
        <v>12</v>
      </c>
      <c r="G13355" s="131" t="s">
        <v>1575</v>
      </c>
      <c r="H13355" s="131"/>
      <c r="J13355" s="7">
        <v>500000</v>
      </c>
    </row>
    <row r="13356" spans="1:10" ht="20.100000000000001" customHeight="1" x14ac:dyDescent="0.25">
      <c r="A13356" s="5" t="s">
        <v>1580</v>
      </c>
      <c r="C13356" s="11" t="s">
        <v>9</v>
      </c>
      <c r="D13356" s="11" t="s">
        <v>11</v>
      </c>
      <c r="E13356" s="11" t="s">
        <v>4948</v>
      </c>
      <c r="F13356" s="11" t="s">
        <v>12</v>
      </c>
      <c r="G13356" s="131" t="s">
        <v>1581</v>
      </c>
      <c r="H13356" s="131"/>
      <c r="J13356" s="7">
        <v>3000000</v>
      </c>
    </row>
    <row r="13357" spans="1:10" ht="20.100000000000001" customHeight="1" x14ac:dyDescent="0.25">
      <c r="A13357" s="5" t="s">
        <v>1582</v>
      </c>
      <c r="C13357" s="11" t="s">
        <v>9</v>
      </c>
      <c r="D13357" s="11" t="s">
        <v>11</v>
      </c>
      <c r="E13357" s="11" t="s">
        <v>4948</v>
      </c>
      <c r="F13357" s="11" t="s">
        <v>12</v>
      </c>
      <c r="G13357" s="131" t="s">
        <v>52</v>
      </c>
      <c r="H13357" s="131"/>
      <c r="J13357" s="7">
        <v>2500000</v>
      </c>
    </row>
    <row r="13358" spans="1:10" ht="20.100000000000001" customHeight="1" x14ac:dyDescent="0.25">
      <c r="A13358" s="5" t="s">
        <v>1584</v>
      </c>
      <c r="C13358" s="11" t="s">
        <v>9</v>
      </c>
      <c r="D13358" s="11" t="s">
        <v>11</v>
      </c>
      <c r="E13358" s="11" t="s">
        <v>4948</v>
      </c>
      <c r="F13358" s="11" t="s">
        <v>12</v>
      </c>
      <c r="G13358" s="131" t="s">
        <v>1585</v>
      </c>
      <c r="H13358" s="131"/>
      <c r="J13358" s="7">
        <v>200000</v>
      </c>
    </row>
    <row r="13359" spans="1:10" ht="20.100000000000001" customHeight="1" x14ac:dyDescent="0.25">
      <c r="A13359" s="5" t="s">
        <v>1590</v>
      </c>
      <c r="C13359" s="11" t="s">
        <v>9</v>
      </c>
      <c r="D13359" s="11" t="s">
        <v>11</v>
      </c>
      <c r="E13359" s="11" t="s">
        <v>4948</v>
      </c>
      <c r="F13359" s="11" t="s">
        <v>12</v>
      </c>
      <c r="G13359" s="131" t="s">
        <v>1591</v>
      </c>
      <c r="H13359" s="131"/>
      <c r="J13359" s="7">
        <v>325000</v>
      </c>
    </row>
    <row r="13360" spans="1:10" ht="20.100000000000001" customHeight="1" x14ac:dyDescent="0.25">
      <c r="A13360" s="5" t="s">
        <v>1593</v>
      </c>
      <c r="C13360" s="11" t="s">
        <v>9</v>
      </c>
      <c r="D13360" s="11" t="s">
        <v>11</v>
      </c>
      <c r="E13360" s="11" t="s">
        <v>4948</v>
      </c>
      <c r="F13360" s="11" t="s">
        <v>12</v>
      </c>
      <c r="G13360" s="131" t="s">
        <v>1594</v>
      </c>
      <c r="H13360" s="131"/>
      <c r="J13360" s="7">
        <v>50000</v>
      </c>
    </row>
    <row r="13361" spans="1:10" ht="20.100000000000001" customHeight="1" x14ac:dyDescent="0.25">
      <c r="A13361" s="6" t="s">
        <v>1714</v>
      </c>
      <c r="B13361" s="6" t="s">
        <v>1715</v>
      </c>
      <c r="J13361" s="10">
        <v>20000000</v>
      </c>
    </row>
    <row r="13362" spans="1:10" ht="20.100000000000001" customHeight="1" x14ac:dyDescent="0.25">
      <c r="A13362" s="6" t="s">
        <v>1716</v>
      </c>
      <c r="B13362" s="6" t="s">
        <v>1717</v>
      </c>
      <c r="J13362" s="9">
        <v>20000000</v>
      </c>
    </row>
    <row r="13363" spans="1:10" ht="20.100000000000001" customHeight="1" x14ac:dyDescent="0.25">
      <c r="A13363" s="5" t="s">
        <v>1721</v>
      </c>
      <c r="C13363" s="11" t="s">
        <v>16</v>
      </c>
      <c r="D13363" s="11" t="s">
        <v>53</v>
      </c>
      <c r="E13363" s="11" t="s">
        <v>4948</v>
      </c>
      <c r="F13363" s="11" t="s">
        <v>12</v>
      </c>
      <c r="G13363" s="131" t="s">
        <v>1722</v>
      </c>
      <c r="H13363" s="131"/>
      <c r="J13363" s="7">
        <v>2000000</v>
      </c>
    </row>
    <row r="13364" spans="1:10" ht="20.100000000000001" customHeight="1" x14ac:dyDescent="0.25">
      <c r="A13364" s="5" t="s">
        <v>1723</v>
      </c>
      <c r="C13364" s="11" t="s">
        <v>16</v>
      </c>
      <c r="D13364" s="11" t="s">
        <v>53</v>
      </c>
      <c r="E13364" s="11" t="s">
        <v>4948</v>
      </c>
      <c r="F13364" s="11" t="s">
        <v>12</v>
      </c>
      <c r="G13364" s="131" t="s">
        <v>55</v>
      </c>
      <c r="H13364" s="131"/>
      <c r="J13364" s="7">
        <v>1000000</v>
      </c>
    </row>
    <row r="13365" spans="1:10" ht="20.100000000000001" customHeight="1" x14ac:dyDescent="0.25">
      <c r="A13365" s="5" t="s">
        <v>1724</v>
      </c>
      <c r="C13365" s="11" t="s">
        <v>16</v>
      </c>
      <c r="D13365" s="11" t="s">
        <v>53</v>
      </c>
      <c r="E13365" s="11" t="s">
        <v>4948</v>
      </c>
      <c r="F13365" s="11" t="s">
        <v>12</v>
      </c>
      <c r="G13365" s="131" t="s">
        <v>7146</v>
      </c>
      <c r="H13365" s="131"/>
      <c r="J13365" s="7">
        <v>17000000</v>
      </c>
    </row>
    <row r="13366" spans="1:10" ht="20.100000000000001" customHeight="1" x14ac:dyDescent="0.25">
      <c r="A13366" s="6" t="s">
        <v>1759</v>
      </c>
      <c r="B13366" s="6" t="s">
        <v>1760</v>
      </c>
      <c r="J13366" s="10">
        <v>20905869</v>
      </c>
    </row>
    <row r="13367" spans="1:10" ht="20.100000000000001" customHeight="1" x14ac:dyDescent="0.25">
      <c r="A13367" s="6" t="s">
        <v>1761</v>
      </c>
      <c r="B13367" s="6" t="s">
        <v>1762</v>
      </c>
      <c r="J13367" s="12">
        <v>5905869</v>
      </c>
    </row>
    <row r="13368" spans="1:10" ht="20.100000000000001" customHeight="1" x14ac:dyDescent="0.25">
      <c r="A13368" s="6" t="s">
        <v>1767</v>
      </c>
      <c r="B13368" s="6" t="s">
        <v>7149</v>
      </c>
      <c r="J13368" s="9">
        <v>5905869</v>
      </c>
    </row>
    <row r="13369" spans="1:10" ht="20.100000000000001" customHeight="1" x14ac:dyDescent="0.25">
      <c r="A13369" s="5" t="s">
        <v>1767</v>
      </c>
      <c r="C13369" s="11" t="s">
        <v>9</v>
      </c>
      <c r="D13369" s="11" t="s">
        <v>41</v>
      </c>
      <c r="E13369" s="11" t="s">
        <v>4948</v>
      </c>
      <c r="F13369" s="11" t="s">
        <v>1881</v>
      </c>
      <c r="G13369" s="131" t="s">
        <v>21</v>
      </c>
      <c r="H13369" s="131"/>
      <c r="J13369" s="7">
        <v>4126993</v>
      </c>
    </row>
    <row r="13370" spans="1:10" ht="60" customHeight="1" x14ac:dyDescent="0.25">
      <c r="G13370" s="131" t="s">
        <v>4802</v>
      </c>
      <c r="H13370" s="131"/>
    </row>
    <row r="13371" spans="1:10" ht="20.100000000000001" customHeight="1" x14ac:dyDescent="0.25">
      <c r="G13371" s="131" t="s">
        <v>2101</v>
      </c>
      <c r="H13371" s="131"/>
    </row>
    <row r="13372" spans="1:10" ht="20.100000000000001" customHeight="1" x14ac:dyDescent="0.25">
      <c r="A13372" s="5" t="s">
        <v>1767</v>
      </c>
      <c r="C13372" s="11" t="s">
        <v>9</v>
      </c>
      <c r="D13372" s="11" t="s">
        <v>41</v>
      </c>
      <c r="E13372" s="11" t="s">
        <v>4948</v>
      </c>
      <c r="F13372" s="11" t="s">
        <v>1278</v>
      </c>
      <c r="G13372" s="131" t="s">
        <v>21</v>
      </c>
      <c r="H13372" s="131"/>
      <c r="J13372" s="7">
        <v>1778876</v>
      </c>
    </row>
    <row r="13373" spans="1:10" ht="60" customHeight="1" x14ac:dyDescent="0.25">
      <c r="G13373" s="131" t="s">
        <v>4803</v>
      </c>
      <c r="H13373" s="131"/>
    </row>
    <row r="13374" spans="1:10" ht="20.100000000000001" customHeight="1" x14ac:dyDescent="0.25">
      <c r="G13374" s="131" t="s">
        <v>2101</v>
      </c>
      <c r="H13374" s="131"/>
    </row>
    <row r="13375" spans="1:10" ht="20.100000000000001" customHeight="1" x14ac:dyDescent="0.25">
      <c r="A13375" s="6" t="s">
        <v>1784</v>
      </c>
      <c r="B13375" s="6" t="s">
        <v>1785</v>
      </c>
      <c r="J13375" s="8">
        <v>13000000</v>
      </c>
    </row>
    <row r="13376" spans="1:10" ht="20.100000000000001" customHeight="1" x14ac:dyDescent="0.25">
      <c r="A13376" s="5" t="s">
        <v>1786</v>
      </c>
      <c r="C13376" s="11" t="s">
        <v>9</v>
      </c>
      <c r="D13376" s="11" t="s">
        <v>59</v>
      </c>
      <c r="E13376" s="11" t="s">
        <v>4948</v>
      </c>
      <c r="F13376" s="11" t="s">
        <v>12</v>
      </c>
      <c r="G13376" s="131" t="s">
        <v>61</v>
      </c>
      <c r="H13376" s="131"/>
      <c r="J13376" s="7">
        <v>10000000</v>
      </c>
    </row>
    <row r="13377" spans="1:10" ht="20.100000000000001" customHeight="1" x14ac:dyDescent="0.25">
      <c r="A13377" s="5" t="s">
        <v>1792</v>
      </c>
      <c r="C13377" s="11" t="s">
        <v>9</v>
      </c>
      <c r="D13377" s="11" t="s">
        <v>59</v>
      </c>
      <c r="E13377" s="11" t="s">
        <v>4948</v>
      </c>
      <c r="F13377" s="11" t="s">
        <v>12</v>
      </c>
      <c r="G13377" s="131" t="s">
        <v>7156</v>
      </c>
      <c r="H13377" s="131"/>
      <c r="J13377" s="7">
        <v>3000000</v>
      </c>
    </row>
    <row r="13378" spans="1:10" ht="30" customHeight="1" x14ac:dyDescent="0.25">
      <c r="G13378" s="131" t="s">
        <v>4431</v>
      </c>
      <c r="H13378" s="131"/>
    </row>
    <row r="13379" spans="1:10" ht="20.100000000000001" customHeight="1" x14ac:dyDescent="0.25">
      <c r="A13379" s="6" t="s">
        <v>1803</v>
      </c>
      <c r="B13379" s="6" t="s">
        <v>3416</v>
      </c>
      <c r="J13379" s="8">
        <v>2000000</v>
      </c>
    </row>
    <row r="13380" spans="1:10" ht="20.100000000000001" customHeight="1" x14ac:dyDescent="0.25">
      <c r="A13380" s="5" t="s">
        <v>1804</v>
      </c>
      <c r="C13380" s="11" t="s">
        <v>9</v>
      </c>
      <c r="D13380" s="11" t="s">
        <v>59</v>
      </c>
      <c r="E13380" s="11" t="s">
        <v>4948</v>
      </c>
      <c r="F13380" s="11" t="s">
        <v>12</v>
      </c>
      <c r="G13380" s="131" t="s">
        <v>62</v>
      </c>
      <c r="H13380" s="131"/>
      <c r="J13380" s="7">
        <v>1000000</v>
      </c>
    </row>
    <row r="13381" spans="1:10" ht="45" customHeight="1" x14ac:dyDescent="0.25">
      <c r="G13381" s="131" t="s">
        <v>4432</v>
      </c>
      <c r="H13381" s="131"/>
    </row>
    <row r="13382" spans="1:10" ht="20.100000000000001" customHeight="1" x14ac:dyDescent="0.25">
      <c r="A13382" s="5" t="s">
        <v>1805</v>
      </c>
      <c r="C13382" s="11" t="s">
        <v>9</v>
      </c>
      <c r="D13382" s="11" t="s">
        <v>59</v>
      </c>
      <c r="E13382" s="11" t="s">
        <v>4948</v>
      </c>
      <c r="F13382" s="11" t="s">
        <v>12</v>
      </c>
      <c r="G13382" s="131" t="s">
        <v>148</v>
      </c>
      <c r="H13382" s="131"/>
      <c r="J13382" s="7">
        <v>1000000</v>
      </c>
    </row>
    <row r="13383" spans="1:10" ht="30" customHeight="1" x14ac:dyDescent="0.25">
      <c r="G13383" s="131" t="s">
        <v>4433</v>
      </c>
      <c r="H13383" s="131"/>
    </row>
    <row r="13384" spans="1:10" ht="20.100000000000001" customHeight="1" x14ac:dyDescent="0.25">
      <c r="A13384" s="6" t="s">
        <v>1811</v>
      </c>
      <c r="B13384" s="6" t="s">
        <v>1812</v>
      </c>
      <c r="J13384" s="10">
        <v>57645000000</v>
      </c>
    </row>
    <row r="13385" spans="1:10" ht="20.100000000000001" customHeight="1" x14ac:dyDescent="0.25">
      <c r="A13385" s="6" t="s">
        <v>1813</v>
      </c>
      <c r="B13385" s="6" t="s">
        <v>3421</v>
      </c>
      <c r="J13385" s="12">
        <v>57645000000</v>
      </c>
    </row>
    <row r="13386" spans="1:10" ht="20.100000000000001" customHeight="1" x14ac:dyDescent="0.25">
      <c r="A13386" s="6" t="s">
        <v>1824</v>
      </c>
      <c r="B13386" s="6" t="s">
        <v>7161</v>
      </c>
      <c r="J13386" s="9">
        <v>57645000000</v>
      </c>
    </row>
    <row r="13387" spans="1:10" ht="20.100000000000001" customHeight="1" x14ac:dyDescent="0.25">
      <c r="A13387" s="5" t="s">
        <v>1824</v>
      </c>
      <c r="C13387" s="11" t="s">
        <v>2792</v>
      </c>
      <c r="D13387" s="11" t="s">
        <v>4832</v>
      </c>
      <c r="E13387" s="11" t="s">
        <v>4948</v>
      </c>
      <c r="F13387" s="11" t="s">
        <v>1881</v>
      </c>
      <c r="G13387" s="131" t="s">
        <v>6263</v>
      </c>
      <c r="H13387" s="131"/>
      <c r="J13387" s="7">
        <v>57645000000</v>
      </c>
    </row>
    <row r="13388" spans="1:10" ht="75" customHeight="1" x14ac:dyDescent="0.25">
      <c r="G13388" s="131" t="s">
        <v>7346</v>
      </c>
      <c r="H13388" s="131"/>
    </row>
    <row r="13389" spans="1:10" ht="20.100000000000001" customHeight="1" x14ac:dyDescent="0.25">
      <c r="G13389" s="131" t="s">
        <v>7347</v>
      </c>
      <c r="H13389" s="131"/>
    </row>
    <row r="13392" spans="1:10" x14ac:dyDescent="0.25">
      <c r="A13392" s="117" t="s">
        <v>5170</v>
      </c>
      <c r="B13392" s="88"/>
      <c r="C13392" s="88"/>
      <c r="D13392" s="88"/>
      <c r="E13392" s="88"/>
      <c r="F13392" s="88"/>
      <c r="G13392" s="88"/>
      <c r="H13392" s="88"/>
    </row>
    <row r="13394" spans="1:10" x14ac:dyDescent="0.25">
      <c r="A13394" s="132" t="s">
        <v>2092</v>
      </c>
      <c r="B13394" s="132"/>
      <c r="C13394" s="132"/>
      <c r="D13394" s="132"/>
      <c r="E13394" s="132"/>
      <c r="F13394" s="132"/>
      <c r="G13394" s="132"/>
      <c r="H13394" s="132"/>
      <c r="I13394" s="132"/>
      <c r="J13394" s="132"/>
    </row>
    <row r="13396" spans="1:10" x14ac:dyDescent="0.25">
      <c r="D13396" s="6" t="s">
        <v>2140</v>
      </c>
      <c r="E13396" s="6" t="s">
        <v>2100</v>
      </c>
    </row>
    <row r="13397" spans="1:10" ht="15.75" thickBot="1" x14ac:dyDescent="0.3">
      <c r="F13397" s="6" t="s">
        <v>2103</v>
      </c>
      <c r="J13397" s="14">
        <v>5390000000</v>
      </c>
    </row>
    <row r="13398" spans="1:10" x14ac:dyDescent="0.25">
      <c r="D13398" s="5" t="s">
        <v>9</v>
      </c>
      <c r="E13398" s="5" t="s">
        <v>2139</v>
      </c>
      <c r="J13398" s="7">
        <v>5239547243</v>
      </c>
    </row>
    <row r="13399" spans="1:10" x14ac:dyDescent="0.25">
      <c r="D13399" s="5" t="s">
        <v>16</v>
      </c>
      <c r="E13399" s="5" t="s">
        <v>2145</v>
      </c>
      <c r="J13399" s="7">
        <v>150452757</v>
      </c>
    </row>
    <row r="13402" spans="1:10" x14ac:dyDescent="0.25">
      <c r="A13402" s="132" t="s">
        <v>2091</v>
      </c>
      <c r="B13402" s="132"/>
      <c r="C13402" s="132"/>
      <c r="D13402" s="132"/>
      <c r="E13402" s="132"/>
      <c r="F13402" s="132"/>
      <c r="G13402" s="132"/>
      <c r="H13402" s="132"/>
      <c r="I13402" s="132"/>
      <c r="J13402" s="132"/>
    </row>
    <row r="13403" spans="1:10" x14ac:dyDescent="0.25">
      <c r="A13403" s="86" t="s">
        <v>2097</v>
      </c>
      <c r="C13403" s="86" t="s">
        <v>2098</v>
      </c>
      <c r="D13403" s="86" t="s">
        <v>3</v>
      </c>
      <c r="E13403" s="86" t="s">
        <v>2099</v>
      </c>
      <c r="F13403" s="86" t="s">
        <v>1880</v>
      </c>
      <c r="G13403" s="6" t="s">
        <v>2100</v>
      </c>
      <c r="J13403" s="86" t="s">
        <v>8713</v>
      </c>
    </row>
    <row r="13405" spans="1:10" ht="15.75" thickBot="1" x14ac:dyDescent="0.3">
      <c r="G13405" s="13" t="s">
        <v>2103</v>
      </c>
      <c r="J13405" s="14">
        <v>5390000000</v>
      </c>
    </row>
    <row r="13406" spans="1:10" ht="20.100000000000001" customHeight="1" x14ac:dyDescent="0.25">
      <c r="A13406" s="6" t="s">
        <v>1232</v>
      </c>
      <c r="B13406" s="6" t="s">
        <v>1233</v>
      </c>
      <c r="J13406" s="10">
        <v>1721843096</v>
      </c>
    </row>
    <row r="13407" spans="1:10" ht="20.100000000000001" customHeight="1" x14ac:dyDescent="0.25">
      <c r="A13407" s="6" t="s">
        <v>9</v>
      </c>
      <c r="B13407" s="6" t="s">
        <v>1237</v>
      </c>
      <c r="J13407" s="9">
        <v>1292851874</v>
      </c>
    </row>
    <row r="13408" spans="1:10" ht="20.100000000000001" customHeight="1" x14ac:dyDescent="0.25">
      <c r="A13408" s="5" t="s">
        <v>1240</v>
      </c>
      <c r="C13408" s="11" t="s">
        <v>9</v>
      </c>
      <c r="D13408" s="11" t="s">
        <v>10</v>
      </c>
      <c r="E13408" s="11" t="s">
        <v>4948</v>
      </c>
      <c r="F13408" s="11" t="s">
        <v>12</v>
      </c>
      <c r="G13408" s="131" t="s">
        <v>7116</v>
      </c>
      <c r="H13408" s="131"/>
      <c r="J13408" s="7">
        <v>1292851874</v>
      </c>
    </row>
    <row r="13409" spans="1:10" ht="20.100000000000001" customHeight="1" x14ac:dyDescent="0.25">
      <c r="A13409" s="6" t="s">
        <v>1279</v>
      </c>
      <c r="B13409" s="6" t="s">
        <v>1280</v>
      </c>
      <c r="J13409" s="8">
        <v>168273479</v>
      </c>
    </row>
    <row r="13410" spans="1:10" ht="20.100000000000001" customHeight="1" x14ac:dyDescent="0.25">
      <c r="A13410" s="5" t="s">
        <v>1282</v>
      </c>
      <c r="C13410" s="11" t="s">
        <v>9</v>
      </c>
      <c r="D13410" s="11" t="s">
        <v>10</v>
      </c>
      <c r="E13410" s="11" t="s">
        <v>4948</v>
      </c>
      <c r="F13410" s="11" t="s">
        <v>12</v>
      </c>
      <c r="G13410" s="131" t="s">
        <v>1283</v>
      </c>
      <c r="H13410" s="131"/>
      <c r="J13410" s="7">
        <v>3458701</v>
      </c>
    </row>
    <row r="13411" spans="1:10" ht="20.100000000000001" customHeight="1" x14ac:dyDescent="0.25">
      <c r="A13411" s="5" t="s">
        <v>1286</v>
      </c>
      <c r="C13411" s="11" t="s">
        <v>9</v>
      </c>
      <c r="D13411" s="11" t="s">
        <v>10</v>
      </c>
      <c r="E13411" s="11" t="s">
        <v>4948</v>
      </c>
      <c r="F13411" s="11" t="s">
        <v>12</v>
      </c>
      <c r="G13411" s="131" t="s">
        <v>1287</v>
      </c>
      <c r="H13411" s="131"/>
      <c r="J13411" s="7">
        <v>3443085</v>
      </c>
    </row>
    <row r="13412" spans="1:10" ht="20.100000000000001" customHeight="1" x14ac:dyDescent="0.25">
      <c r="A13412" s="5" t="s">
        <v>1290</v>
      </c>
      <c r="C13412" s="11" t="s">
        <v>16</v>
      </c>
      <c r="D13412" s="11" t="s">
        <v>10</v>
      </c>
      <c r="E13412" s="11" t="s">
        <v>4948</v>
      </c>
      <c r="F13412" s="11" t="s">
        <v>12</v>
      </c>
      <c r="G13412" s="131" t="s">
        <v>17</v>
      </c>
      <c r="H13412" s="131"/>
      <c r="J13412" s="7">
        <v>112352757</v>
      </c>
    </row>
    <row r="13413" spans="1:10" ht="20.100000000000001" customHeight="1" x14ac:dyDescent="0.25">
      <c r="A13413" s="5" t="s">
        <v>1293</v>
      </c>
      <c r="C13413" s="11" t="s">
        <v>9</v>
      </c>
      <c r="D13413" s="11" t="s">
        <v>10</v>
      </c>
      <c r="E13413" s="11" t="s">
        <v>4948</v>
      </c>
      <c r="F13413" s="11" t="s">
        <v>12</v>
      </c>
      <c r="G13413" s="131" t="s">
        <v>18</v>
      </c>
      <c r="H13413" s="131"/>
      <c r="J13413" s="7">
        <v>48436596</v>
      </c>
    </row>
    <row r="13414" spans="1:10" ht="20.100000000000001" customHeight="1" x14ac:dyDescent="0.25">
      <c r="A13414" s="5" t="s">
        <v>1296</v>
      </c>
      <c r="C13414" s="11" t="s">
        <v>9</v>
      </c>
      <c r="D13414" s="11" t="s">
        <v>10</v>
      </c>
      <c r="E13414" s="11" t="s">
        <v>4948</v>
      </c>
      <c r="F13414" s="11" t="s">
        <v>12</v>
      </c>
      <c r="G13414" s="131" t="s">
        <v>19</v>
      </c>
      <c r="H13414" s="131"/>
      <c r="J13414" s="7">
        <v>582340</v>
      </c>
    </row>
    <row r="13415" spans="1:10" ht="20.100000000000001" customHeight="1" x14ac:dyDescent="0.25">
      <c r="A13415" s="6" t="s">
        <v>1299</v>
      </c>
      <c r="B13415" s="6" t="s">
        <v>1300</v>
      </c>
      <c r="J13415" s="10">
        <v>131505328</v>
      </c>
    </row>
    <row r="13416" spans="1:10" ht="20.100000000000001" customHeight="1" x14ac:dyDescent="0.25">
      <c r="A13416" s="6" t="s">
        <v>1303</v>
      </c>
      <c r="B13416" s="6" t="s">
        <v>7118</v>
      </c>
      <c r="J13416" s="9">
        <v>124761465</v>
      </c>
    </row>
    <row r="13417" spans="1:10" ht="20.100000000000001" customHeight="1" x14ac:dyDescent="0.25">
      <c r="A13417" s="5" t="s">
        <v>1303</v>
      </c>
      <c r="C13417" s="11" t="s">
        <v>9</v>
      </c>
      <c r="D13417" s="11" t="s">
        <v>20</v>
      </c>
      <c r="E13417" s="11" t="s">
        <v>4948</v>
      </c>
      <c r="F13417" s="11" t="s">
        <v>1881</v>
      </c>
      <c r="G13417" s="131" t="s">
        <v>21</v>
      </c>
      <c r="H13417" s="131"/>
      <c r="J13417" s="7">
        <v>124761465</v>
      </c>
    </row>
    <row r="13418" spans="1:10" ht="60" customHeight="1" x14ac:dyDescent="0.25">
      <c r="G13418" s="131" t="s">
        <v>4797</v>
      </c>
      <c r="H13418" s="131"/>
    </row>
    <row r="13419" spans="1:10" ht="20.100000000000001" customHeight="1" x14ac:dyDescent="0.25">
      <c r="G13419" s="131" t="s">
        <v>2101</v>
      </c>
      <c r="H13419" s="131"/>
    </row>
    <row r="13420" spans="1:10" ht="20.100000000000001" customHeight="1" x14ac:dyDescent="0.25">
      <c r="A13420" s="6" t="s">
        <v>1316</v>
      </c>
      <c r="B13420" s="6" t="s">
        <v>7122</v>
      </c>
      <c r="J13420" s="8">
        <v>6743863</v>
      </c>
    </row>
    <row r="13421" spans="1:10" ht="20.100000000000001" customHeight="1" x14ac:dyDescent="0.25">
      <c r="A13421" s="5" t="s">
        <v>1316</v>
      </c>
      <c r="C13421" s="11" t="s">
        <v>9</v>
      </c>
      <c r="D13421" s="11" t="s">
        <v>20</v>
      </c>
      <c r="E13421" s="11" t="s">
        <v>4948</v>
      </c>
      <c r="F13421" s="11" t="s">
        <v>1881</v>
      </c>
      <c r="G13421" s="131" t="s">
        <v>23</v>
      </c>
      <c r="H13421" s="131"/>
      <c r="J13421" s="7">
        <v>6743863</v>
      </c>
    </row>
    <row r="13422" spans="1:10" ht="30" customHeight="1" x14ac:dyDescent="0.25">
      <c r="G13422" s="131" t="s">
        <v>4798</v>
      </c>
      <c r="H13422" s="131"/>
    </row>
    <row r="13423" spans="1:10" ht="20.100000000000001" customHeight="1" x14ac:dyDescent="0.25">
      <c r="G13423" s="131" t="s">
        <v>2102</v>
      </c>
      <c r="H13423" s="131"/>
    </row>
    <row r="13424" spans="1:10" ht="20.100000000000001" customHeight="1" x14ac:dyDescent="0.25">
      <c r="A13424" s="6" t="s">
        <v>1319</v>
      </c>
      <c r="B13424" s="6" t="s">
        <v>1320</v>
      </c>
      <c r="J13424" s="10">
        <v>129212415</v>
      </c>
    </row>
    <row r="13425" spans="1:10" ht="20.100000000000001" customHeight="1" x14ac:dyDescent="0.25">
      <c r="A13425" s="6" t="s">
        <v>1322</v>
      </c>
      <c r="B13425" s="6" t="s">
        <v>7123</v>
      </c>
      <c r="J13425" s="9">
        <v>68517648</v>
      </c>
    </row>
    <row r="13426" spans="1:10" ht="20.100000000000001" customHeight="1" x14ac:dyDescent="0.25">
      <c r="A13426" s="5" t="s">
        <v>1322</v>
      </c>
      <c r="C13426" s="11" t="s">
        <v>9</v>
      </c>
      <c r="D13426" s="11" t="s">
        <v>20</v>
      </c>
      <c r="E13426" s="11" t="s">
        <v>4948</v>
      </c>
      <c r="F13426" s="11" t="s">
        <v>1881</v>
      </c>
      <c r="G13426" s="131" t="s">
        <v>21</v>
      </c>
      <c r="H13426" s="131"/>
      <c r="J13426" s="7">
        <v>68517648</v>
      </c>
    </row>
    <row r="13427" spans="1:10" ht="60" customHeight="1" x14ac:dyDescent="0.25">
      <c r="G13427" s="131" t="s">
        <v>4799</v>
      </c>
      <c r="H13427" s="131"/>
    </row>
    <row r="13428" spans="1:10" ht="20.100000000000001" customHeight="1" x14ac:dyDescent="0.25">
      <c r="G13428" s="131" t="s">
        <v>2101</v>
      </c>
      <c r="H13428" s="131"/>
    </row>
    <row r="13429" spans="1:10" ht="20.100000000000001" customHeight="1" x14ac:dyDescent="0.25">
      <c r="A13429" s="6" t="s">
        <v>1324</v>
      </c>
      <c r="B13429" s="6" t="s">
        <v>7124</v>
      </c>
      <c r="J13429" s="8">
        <v>20231589</v>
      </c>
    </row>
    <row r="13430" spans="1:10" ht="20.100000000000001" customHeight="1" x14ac:dyDescent="0.25">
      <c r="A13430" s="5" t="s">
        <v>1324</v>
      </c>
      <c r="C13430" s="11" t="s">
        <v>9</v>
      </c>
      <c r="D13430" s="11" t="s">
        <v>20</v>
      </c>
      <c r="E13430" s="11" t="s">
        <v>4948</v>
      </c>
      <c r="F13430" s="11" t="s">
        <v>1881</v>
      </c>
      <c r="G13430" s="131" t="s">
        <v>21</v>
      </c>
      <c r="H13430" s="131"/>
      <c r="J13430" s="7">
        <v>20231589</v>
      </c>
    </row>
    <row r="13431" spans="1:10" ht="45" customHeight="1" x14ac:dyDescent="0.25">
      <c r="G13431" s="131" t="s">
        <v>4800</v>
      </c>
      <c r="H13431" s="131"/>
    </row>
    <row r="13432" spans="1:10" ht="20.100000000000001" customHeight="1" x14ac:dyDescent="0.25">
      <c r="G13432" s="131" t="s">
        <v>2101</v>
      </c>
      <c r="H13432" s="131"/>
    </row>
    <row r="13433" spans="1:10" ht="20.100000000000001" customHeight="1" x14ac:dyDescent="0.25">
      <c r="A13433" s="6" t="s">
        <v>1326</v>
      </c>
      <c r="B13433" s="6" t="s">
        <v>7125</v>
      </c>
      <c r="J13433" s="8">
        <v>40463178</v>
      </c>
    </row>
    <row r="13434" spans="1:10" ht="20.100000000000001" customHeight="1" x14ac:dyDescent="0.25">
      <c r="A13434" s="5" t="s">
        <v>1326</v>
      </c>
      <c r="C13434" s="11" t="s">
        <v>9</v>
      </c>
      <c r="D13434" s="11" t="s">
        <v>20</v>
      </c>
      <c r="E13434" s="11" t="s">
        <v>4948</v>
      </c>
      <c r="F13434" s="11" t="s">
        <v>1881</v>
      </c>
      <c r="G13434" s="131" t="s">
        <v>21</v>
      </c>
      <c r="H13434" s="131"/>
      <c r="J13434" s="7">
        <v>40463178</v>
      </c>
    </row>
    <row r="13435" spans="1:10" ht="45" customHeight="1" x14ac:dyDescent="0.25">
      <c r="G13435" s="131" t="s">
        <v>4801</v>
      </c>
      <c r="H13435" s="131"/>
    </row>
    <row r="13436" spans="1:10" ht="20.100000000000001" customHeight="1" x14ac:dyDescent="0.25">
      <c r="G13436" s="131" t="s">
        <v>2101</v>
      </c>
      <c r="H13436" s="131"/>
    </row>
    <row r="13437" spans="1:10" ht="20.100000000000001" customHeight="1" x14ac:dyDescent="0.25">
      <c r="A13437" s="6" t="s">
        <v>1344</v>
      </c>
      <c r="B13437" s="6" t="s">
        <v>1345</v>
      </c>
      <c r="J13437" s="10">
        <v>1793387091</v>
      </c>
    </row>
    <row r="13438" spans="1:10" ht="20.100000000000001" customHeight="1" x14ac:dyDescent="0.25">
      <c r="A13438" s="6" t="s">
        <v>1231</v>
      </c>
      <c r="B13438" s="6" t="s">
        <v>3252</v>
      </c>
      <c r="J13438" s="9">
        <v>91700000</v>
      </c>
    </row>
    <row r="13439" spans="1:10" ht="20.100000000000001" customHeight="1" x14ac:dyDescent="0.25">
      <c r="A13439" s="5" t="s">
        <v>1351</v>
      </c>
      <c r="C13439" s="11" t="s">
        <v>9</v>
      </c>
      <c r="D13439" s="11" t="s">
        <v>11</v>
      </c>
      <c r="E13439" s="11" t="s">
        <v>4948</v>
      </c>
      <c r="F13439" s="11" t="s">
        <v>12</v>
      </c>
      <c r="G13439" s="131" t="s">
        <v>31</v>
      </c>
      <c r="H13439" s="131"/>
      <c r="J13439" s="7">
        <v>1700000</v>
      </c>
    </row>
    <row r="13440" spans="1:10" ht="20.100000000000001" customHeight="1" x14ac:dyDescent="0.25">
      <c r="A13440" s="5" t="s">
        <v>1353</v>
      </c>
      <c r="C13440" s="11" t="s">
        <v>9</v>
      </c>
      <c r="D13440" s="11" t="s">
        <v>11</v>
      </c>
      <c r="E13440" s="11" t="s">
        <v>4948</v>
      </c>
      <c r="F13440" s="11" t="s">
        <v>12</v>
      </c>
      <c r="G13440" s="131" t="s">
        <v>1354</v>
      </c>
      <c r="H13440" s="131"/>
      <c r="J13440" s="7">
        <v>90000000</v>
      </c>
    </row>
    <row r="13441" spans="1:10" ht="20.100000000000001" customHeight="1" x14ac:dyDescent="0.25">
      <c r="A13441" s="6" t="s">
        <v>1239</v>
      </c>
      <c r="B13441" s="6" t="s">
        <v>1360</v>
      </c>
      <c r="J13441" s="8">
        <v>100000</v>
      </c>
    </row>
    <row r="13442" spans="1:10" ht="20.100000000000001" customHeight="1" x14ac:dyDescent="0.25">
      <c r="A13442" s="5" t="s">
        <v>1367</v>
      </c>
      <c r="C13442" s="11" t="s">
        <v>9</v>
      </c>
      <c r="D13442" s="11" t="s">
        <v>11</v>
      </c>
      <c r="E13442" s="11" t="s">
        <v>4948</v>
      </c>
      <c r="F13442" s="11" t="s">
        <v>12</v>
      </c>
      <c r="G13442" s="131" t="s">
        <v>33</v>
      </c>
      <c r="H13442" s="131"/>
      <c r="J13442" s="7">
        <v>100000</v>
      </c>
    </row>
    <row r="13443" spans="1:10" ht="20.100000000000001" customHeight="1" x14ac:dyDescent="0.25">
      <c r="A13443" s="6" t="s">
        <v>1249</v>
      </c>
      <c r="B13443" s="6" t="s">
        <v>1373</v>
      </c>
      <c r="J13443" s="8">
        <v>48853479</v>
      </c>
    </row>
    <row r="13444" spans="1:10" ht="20.100000000000001" customHeight="1" x14ac:dyDescent="0.25">
      <c r="A13444" s="5" t="s">
        <v>1376</v>
      </c>
      <c r="C13444" s="11" t="s">
        <v>9</v>
      </c>
      <c r="D13444" s="11" t="s">
        <v>11</v>
      </c>
      <c r="E13444" s="11" t="s">
        <v>4948</v>
      </c>
      <c r="F13444" s="11" t="s">
        <v>12</v>
      </c>
      <c r="G13444" s="131" t="s">
        <v>3480</v>
      </c>
      <c r="H13444" s="131"/>
      <c r="J13444" s="7">
        <v>48763479</v>
      </c>
    </row>
    <row r="13445" spans="1:10" ht="20.100000000000001" customHeight="1" x14ac:dyDescent="0.25">
      <c r="A13445" s="5" t="s">
        <v>1380</v>
      </c>
      <c r="C13445" s="11" t="s">
        <v>9</v>
      </c>
      <c r="D13445" s="11" t="s">
        <v>11</v>
      </c>
      <c r="E13445" s="11" t="s">
        <v>4948</v>
      </c>
      <c r="F13445" s="11" t="s">
        <v>12</v>
      </c>
      <c r="G13445" s="131" t="s">
        <v>1381</v>
      </c>
      <c r="H13445" s="131"/>
      <c r="J13445" s="7">
        <v>90000</v>
      </c>
    </row>
    <row r="13446" spans="1:10" ht="20.100000000000001" customHeight="1" x14ac:dyDescent="0.25">
      <c r="A13446" s="6" t="s">
        <v>1393</v>
      </c>
      <c r="B13446" s="6" t="s">
        <v>1394</v>
      </c>
      <c r="J13446" s="8">
        <v>1164324330</v>
      </c>
    </row>
    <row r="13447" spans="1:10" ht="20.100000000000001" customHeight="1" x14ac:dyDescent="0.25">
      <c r="A13447" s="5" t="s">
        <v>1400</v>
      </c>
      <c r="C13447" s="11" t="s">
        <v>9</v>
      </c>
      <c r="D13447" s="11" t="s">
        <v>11</v>
      </c>
      <c r="E13447" s="11" t="s">
        <v>4948</v>
      </c>
      <c r="F13447" s="11" t="s">
        <v>12</v>
      </c>
      <c r="G13447" s="131" t="s">
        <v>3477</v>
      </c>
      <c r="H13447" s="131"/>
      <c r="J13447" s="7">
        <v>930946830</v>
      </c>
    </row>
    <row r="13448" spans="1:10" ht="90" customHeight="1" x14ac:dyDescent="0.25">
      <c r="G13448" s="131" t="s">
        <v>7348</v>
      </c>
      <c r="H13448" s="131"/>
    </row>
    <row r="13449" spans="1:10" ht="20.100000000000001" customHeight="1" x14ac:dyDescent="0.25">
      <c r="A13449" s="5" t="s">
        <v>1405</v>
      </c>
      <c r="C13449" s="11" t="s">
        <v>9</v>
      </c>
      <c r="D13449" s="11" t="s">
        <v>11</v>
      </c>
      <c r="E13449" s="11" t="s">
        <v>4948</v>
      </c>
      <c r="F13449" s="11" t="s">
        <v>12</v>
      </c>
      <c r="G13449" s="131" t="s">
        <v>1406</v>
      </c>
      <c r="H13449" s="131"/>
      <c r="J13449" s="7">
        <v>218377500</v>
      </c>
    </row>
    <row r="13450" spans="1:10" ht="90" customHeight="1" x14ac:dyDescent="0.25">
      <c r="G13450" s="131" t="s">
        <v>5171</v>
      </c>
      <c r="H13450" s="131"/>
    </row>
    <row r="13451" spans="1:10" ht="20.100000000000001" customHeight="1" x14ac:dyDescent="0.25">
      <c r="A13451" s="5" t="s">
        <v>1408</v>
      </c>
      <c r="C13451" s="11" t="s">
        <v>9</v>
      </c>
      <c r="D13451" s="11" t="s">
        <v>11</v>
      </c>
      <c r="E13451" s="11" t="s">
        <v>4948</v>
      </c>
      <c r="F13451" s="11" t="s">
        <v>12</v>
      </c>
      <c r="G13451" s="131" t="s">
        <v>1409</v>
      </c>
      <c r="H13451" s="131"/>
      <c r="J13451" s="7">
        <v>13000000</v>
      </c>
    </row>
    <row r="13452" spans="1:10" ht="30" customHeight="1" x14ac:dyDescent="0.25">
      <c r="G13452" s="131" t="s">
        <v>6267</v>
      </c>
      <c r="H13452" s="131"/>
    </row>
    <row r="13453" spans="1:10" ht="20.100000000000001" customHeight="1" x14ac:dyDescent="0.25">
      <c r="A13453" s="5" t="s">
        <v>1413</v>
      </c>
      <c r="C13453" s="11" t="s">
        <v>9</v>
      </c>
      <c r="D13453" s="11" t="s">
        <v>11</v>
      </c>
      <c r="E13453" s="11" t="s">
        <v>4948</v>
      </c>
      <c r="F13453" s="11" t="s">
        <v>12</v>
      </c>
      <c r="G13453" s="131" t="s">
        <v>1414</v>
      </c>
      <c r="H13453" s="131"/>
      <c r="J13453" s="7">
        <v>2000000</v>
      </c>
    </row>
    <row r="13454" spans="1:10" ht="45" customHeight="1" x14ac:dyDescent="0.25">
      <c r="G13454" s="131" t="s">
        <v>4434</v>
      </c>
      <c r="H13454" s="131"/>
    </row>
    <row r="13455" spans="1:10" ht="20.100000000000001" customHeight="1" x14ac:dyDescent="0.25">
      <c r="A13455" s="6" t="s">
        <v>1416</v>
      </c>
      <c r="B13455" s="6" t="s">
        <v>1417</v>
      </c>
      <c r="J13455" s="8">
        <v>196909282</v>
      </c>
    </row>
    <row r="13456" spans="1:10" ht="20.100000000000001" customHeight="1" x14ac:dyDescent="0.25">
      <c r="A13456" s="5" t="s">
        <v>1419</v>
      </c>
      <c r="C13456" s="11" t="s">
        <v>9</v>
      </c>
      <c r="D13456" s="11" t="s">
        <v>11</v>
      </c>
      <c r="E13456" s="11" t="s">
        <v>4948</v>
      </c>
      <c r="F13456" s="11" t="s">
        <v>12</v>
      </c>
      <c r="G13456" s="131" t="s">
        <v>1420</v>
      </c>
      <c r="H13456" s="131"/>
      <c r="J13456" s="7">
        <v>4909282</v>
      </c>
    </row>
    <row r="13457" spans="1:10" ht="20.100000000000001" customHeight="1" x14ac:dyDescent="0.25">
      <c r="A13457" s="5" t="s">
        <v>1422</v>
      </c>
      <c r="C13457" s="11" t="s">
        <v>9</v>
      </c>
      <c r="D13457" s="11" t="s">
        <v>11</v>
      </c>
      <c r="E13457" s="11" t="s">
        <v>4948</v>
      </c>
      <c r="F13457" s="11" t="s">
        <v>12</v>
      </c>
      <c r="G13457" s="131" t="s">
        <v>1423</v>
      </c>
      <c r="H13457" s="131"/>
      <c r="J13457" s="7">
        <v>3000000</v>
      </c>
    </row>
    <row r="13458" spans="1:10" ht="20.100000000000001" customHeight="1" x14ac:dyDescent="0.25">
      <c r="A13458" s="5" t="s">
        <v>1424</v>
      </c>
      <c r="C13458" s="11" t="s">
        <v>9</v>
      </c>
      <c r="D13458" s="11" t="s">
        <v>11</v>
      </c>
      <c r="E13458" s="11" t="s">
        <v>4948</v>
      </c>
      <c r="F13458" s="11" t="s">
        <v>12</v>
      </c>
      <c r="G13458" s="131" t="s">
        <v>38</v>
      </c>
      <c r="H13458" s="131"/>
      <c r="J13458" s="7">
        <v>101000000</v>
      </c>
    </row>
    <row r="13459" spans="1:10" ht="20.100000000000001" customHeight="1" x14ac:dyDescent="0.25">
      <c r="A13459" s="5" t="s">
        <v>1426</v>
      </c>
      <c r="C13459" s="11" t="s">
        <v>9</v>
      </c>
      <c r="D13459" s="11" t="s">
        <v>11</v>
      </c>
      <c r="E13459" s="11" t="s">
        <v>4948</v>
      </c>
      <c r="F13459" s="11" t="s">
        <v>12</v>
      </c>
      <c r="G13459" s="131" t="s">
        <v>1427</v>
      </c>
      <c r="H13459" s="131"/>
      <c r="J13459" s="7">
        <v>88000000</v>
      </c>
    </row>
    <row r="13460" spans="1:10" ht="20.100000000000001" customHeight="1" x14ac:dyDescent="0.25">
      <c r="A13460" s="6" t="s">
        <v>1429</v>
      </c>
      <c r="B13460" s="6" t="s">
        <v>1430</v>
      </c>
      <c r="J13460" s="8">
        <v>12000000</v>
      </c>
    </row>
    <row r="13461" spans="1:10" ht="20.100000000000001" customHeight="1" x14ac:dyDescent="0.25">
      <c r="A13461" s="5" t="s">
        <v>1432</v>
      </c>
      <c r="C13461" s="11" t="s">
        <v>9</v>
      </c>
      <c r="D13461" s="11" t="s">
        <v>11</v>
      </c>
      <c r="E13461" s="11" t="s">
        <v>4948</v>
      </c>
      <c r="F13461" s="11" t="s">
        <v>12</v>
      </c>
      <c r="G13461" s="131" t="s">
        <v>7130</v>
      </c>
      <c r="H13461" s="131"/>
      <c r="J13461" s="7">
        <v>12000000</v>
      </c>
    </row>
    <row r="13462" spans="1:10" ht="20.100000000000001" customHeight="1" x14ac:dyDescent="0.25">
      <c r="A13462" s="6" t="s">
        <v>1439</v>
      </c>
      <c r="B13462" s="6" t="s">
        <v>1440</v>
      </c>
      <c r="J13462" s="8">
        <v>1500000</v>
      </c>
    </row>
    <row r="13463" spans="1:10" ht="20.100000000000001" customHeight="1" x14ac:dyDescent="0.25">
      <c r="A13463" s="5" t="s">
        <v>1444</v>
      </c>
      <c r="C13463" s="11" t="s">
        <v>9</v>
      </c>
      <c r="D13463" s="11" t="s">
        <v>11</v>
      </c>
      <c r="E13463" s="11" t="s">
        <v>4948</v>
      </c>
      <c r="F13463" s="11" t="s">
        <v>12</v>
      </c>
      <c r="G13463" s="131" t="s">
        <v>3481</v>
      </c>
      <c r="H13463" s="131"/>
      <c r="J13463" s="7">
        <v>1500000</v>
      </c>
    </row>
    <row r="13464" spans="1:10" ht="60" customHeight="1" x14ac:dyDescent="0.25">
      <c r="G13464" s="131" t="s">
        <v>6268</v>
      </c>
      <c r="H13464" s="131"/>
    </row>
    <row r="13465" spans="1:10" ht="20.100000000000001" customHeight="1" x14ac:dyDescent="0.25">
      <c r="A13465" s="6" t="s">
        <v>1490</v>
      </c>
      <c r="B13465" s="6" t="s">
        <v>1491</v>
      </c>
      <c r="J13465" s="8">
        <v>278000000</v>
      </c>
    </row>
    <row r="13466" spans="1:10" ht="20.100000000000001" customHeight="1" x14ac:dyDescent="0.25">
      <c r="A13466" s="5" t="s">
        <v>1498</v>
      </c>
      <c r="C13466" s="11" t="s">
        <v>9</v>
      </c>
      <c r="D13466" s="11" t="s">
        <v>11</v>
      </c>
      <c r="E13466" s="11" t="s">
        <v>4948</v>
      </c>
      <c r="F13466" s="11" t="s">
        <v>12</v>
      </c>
      <c r="G13466" s="131" t="s">
        <v>402</v>
      </c>
      <c r="H13466" s="131"/>
      <c r="J13466" s="7">
        <v>278000000</v>
      </c>
    </row>
    <row r="13467" spans="1:10" ht="20.100000000000001" customHeight="1" x14ac:dyDescent="0.25">
      <c r="A13467" s="6" t="s">
        <v>1508</v>
      </c>
      <c r="B13467" s="6" t="s">
        <v>1509</v>
      </c>
      <c r="J13467" s="10">
        <v>7825000</v>
      </c>
    </row>
    <row r="13468" spans="1:10" ht="20.100000000000001" customHeight="1" x14ac:dyDescent="0.25">
      <c r="A13468" s="6" t="s">
        <v>1256</v>
      </c>
      <c r="B13468" s="6" t="s">
        <v>1511</v>
      </c>
      <c r="J13468" s="9">
        <v>1800000</v>
      </c>
    </row>
    <row r="13469" spans="1:10" ht="20.100000000000001" customHeight="1" x14ac:dyDescent="0.25">
      <c r="A13469" s="5" t="s">
        <v>1514</v>
      </c>
      <c r="C13469" s="11" t="s">
        <v>9</v>
      </c>
      <c r="D13469" s="11" t="s">
        <v>11</v>
      </c>
      <c r="E13469" s="11" t="s">
        <v>4948</v>
      </c>
      <c r="F13469" s="11" t="s">
        <v>12</v>
      </c>
      <c r="G13469" s="131" t="s">
        <v>1515</v>
      </c>
      <c r="H13469" s="131"/>
      <c r="J13469" s="7">
        <v>300000</v>
      </c>
    </row>
    <row r="13470" spans="1:10" ht="20.100000000000001" customHeight="1" x14ac:dyDescent="0.25">
      <c r="A13470" s="5" t="s">
        <v>1518</v>
      </c>
      <c r="C13470" s="11" t="s">
        <v>9</v>
      </c>
      <c r="D13470" s="11" t="s">
        <v>11</v>
      </c>
      <c r="E13470" s="11" t="s">
        <v>4948</v>
      </c>
      <c r="F13470" s="11" t="s">
        <v>12</v>
      </c>
      <c r="G13470" s="131" t="s">
        <v>7135</v>
      </c>
      <c r="H13470" s="131"/>
      <c r="J13470" s="7">
        <v>1500000</v>
      </c>
    </row>
    <row r="13471" spans="1:10" ht="20.100000000000001" customHeight="1" x14ac:dyDescent="0.25">
      <c r="A13471" s="6" t="s">
        <v>1278</v>
      </c>
      <c r="B13471" s="6" t="s">
        <v>1524</v>
      </c>
      <c r="J13471" s="8">
        <v>3000000</v>
      </c>
    </row>
    <row r="13472" spans="1:10" ht="20.100000000000001" customHeight="1" x14ac:dyDescent="0.25">
      <c r="A13472" s="5" t="s">
        <v>1531</v>
      </c>
      <c r="C13472" s="11" t="s">
        <v>9</v>
      </c>
      <c r="D13472" s="11" t="s">
        <v>11</v>
      </c>
      <c r="E13472" s="11" t="s">
        <v>4948</v>
      </c>
      <c r="F13472" s="11" t="s">
        <v>12</v>
      </c>
      <c r="G13472" s="131" t="s">
        <v>47</v>
      </c>
      <c r="H13472" s="131"/>
      <c r="J13472" s="7">
        <v>3000000</v>
      </c>
    </row>
    <row r="13473" spans="1:10" ht="20.100000000000001" customHeight="1" x14ac:dyDescent="0.25">
      <c r="A13473" s="6" t="s">
        <v>1318</v>
      </c>
      <c r="B13473" s="6" t="s">
        <v>1553</v>
      </c>
      <c r="J13473" s="8">
        <v>75000</v>
      </c>
    </row>
    <row r="13474" spans="1:10" ht="20.100000000000001" customHeight="1" x14ac:dyDescent="0.25">
      <c r="A13474" s="5" t="s">
        <v>1555</v>
      </c>
      <c r="C13474" s="11" t="s">
        <v>9</v>
      </c>
      <c r="D13474" s="11" t="s">
        <v>11</v>
      </c>
      <c r="E13474" s="11" t="s">
        <v>4948</v>
      </c>
      <c r="F13474" s="11" t="s">
        <v>12</v>
      </c>
      <c r="G13474" s="131" t="s">
        <v>50</v>
      </c>
      <c r="H13474" s="131"/>
      <c r="J13474" s="7">
        <v>25000</v>
      </c>
    </row>
    <row r="13475" spans="1:10" ht="20.100000000000001" customHeight="1" x14ac:dyDescent="0.25">
      <c r="A13475" s="5" t="s">
        <v>1557</v>
      </c>
      <c r="C13475" s="11" t="s">
        <v>9</v>
      </c>
      <c r="D13475" s="11" t="s">
        <v>11</v>
      </c>
      <c r="E13475" s="11" t="s">
        <v>4948</v>
      </c>
      <c r="F13475" s="11" t="s">
        <v>12</v>
      </c>
      <c r="G13475" s="131" t="s">
        <v>51</v>
      </c>
      <c r="H13475" s="131"/>
      <c r="J13475" s="7">
        <v>50000</v>
      </c>
    </row>
    <row r="13476" spans="1:10" ht="20.100000000000001" customHeight="1" x14ac:dyDescent="0.25">
      <c r="A13476" s="6" t="s">
        <v>1572</v>
      </c>
      <c r="B13476" s="6" t="s">
        <v>1573</v>
      </c>
      <c r="J13476" s="8">
        <v>2950000</v>
      </c>
    </row>
    <row r="13477" spans="1:10" ht="20.100000000000001" customHeight="1" x14ac:dyDescent="0.25">
      <c r="A13477" s="5" t="s">
        <v>1574</v>
      </c>
      <c r="C13477" s="11" t="s">
        <v>9</v>
      </c>
      <c r="D13477" s="11" t="s">
        <v>11</v>
      </c>
      <c r="E13477" s="11" t="s">
        <v>4948</v>
      </c>
      <c r="F13477" s="11" t="s">
        <v>12</v>
      </c>
      <c r="G13477" s="131" t="s">
        <v>1575</v>
      </c>
      <c r="H13477" s="131"/>
      <c r="J13477" s="7">
        <v>1000000</v>
      </c>
    </row>
    <row r="13478" spans="1:10" ht="20.100000000000001" customHeight="1" x14ac:dyDescent="0.25">
      <c r="A13478" s="5" t="s">
        <v>1580</v>
      </c>
      <c r="C13478" s="11" t="s">
        <v>9</v>
      </c>
      <c r="D13478" s="11" t="s">
        <v>11</v>
      </c>
      <c r="E13478" s="11" t="s">
        <v>4948</v>
      </c>
      <c r="F13478" s="11" t="s">
        <v>12</v>
      </c>
      <c r="G13478" s="131" t="s">
        <v>1581</v>
      </c>
      <c r="H13478" s="131"/>
      <c r="J13478" s="7">
        <v>1500000</v>
      </c>
    </row>
    <row r="13479" spans="1:10" ht="20.100000000000001" customHeight="1" x14ac:dyDescent="0.25">
      <c r="A13479" s="5" t="s">
        <v>1584</v>
      </c>
      <c r="C13479" s="11" t="s">
        <v>9</v>
      </c>
      <c r="D13479" s="11" t="s">
        <v>11</v>
      </c>
      <c r="E13479" s="11" t="s">
        <v>4948</v>
      </c>
      <c r="F13479" s="11" t="s">
        <v>12</v>
      </c>
      <c r="G13479" s="131" t="s">
        <v>1585</v>
      </c>
      <c r="H13479" s="131"/>
      <c r="J13479" s="7">
        <v>100000</v>
      </c>
    </row>
    <row r="13480" spans="1:10" ht="20.100000000000001" customHeight="1" x14ac:dyDescent="0.25">
      <c r="A13480" s="5" t="s">
        <v>1590</v>
      </c>
      <c r="C13480" s="11" t="s">
        <v>9</v>
      </c>
      <c r="D13480" s="11" t="s">
        <v>11</v>
      </c>
      <c r="E13480" s="11" t="s">
        <v>4948</v>
      </c>
      <c r="F13480" s="11" t="s">
        <v>12</v>
      </c>
      <c r="G13480" s="131" t="s">
        <v>1591</v>
      </c>
      <c r="H13480" s="131"/>
      <c r="J13480" s="7">
        <v>300000</v>
      </c>
    </row>
    <row r="13481" spans="1:10" ht="20.100000000000001" customHeight="1" x14ac:dyDescent="0.25">
      <c r="A13481" s="5" t="s">
        <v>1593</v>
      </c>
      <c r="C13481" s="11" t="s">
        <v>9</v>
      </c>
      <c r="D13481" s="11" t="s">
        <v>11</v>
      </c>
      <c r="E13481" s="11" t="s">
        <v>4948</v>
      </c>
      <c r="F13481" s="11" t="s">
        <v>12</v>
      </c>
      <c r="G13481" s="131" t="s">
        <v>1594</v>
      </c>
      <c r="H13481" s="131"/>
      <c r="J13481" s="7">
        <v>50000</v>
      </c>
    </row>
    <row r="13482" spans="1:10" ht="20.100000000000001" customHeight="1" x14ac:dyDescent="0.25">
      <c r="A13482" s="6" t="s">
        <v>1714</v>
      </c>
      <c r="B13482" s="6" t="s">
        <v>1715</v>
      </c>
      <c r="J13482" s="10">
        <v>38100000</v>
      </c>
    </row>
    <row r="13483" spans="1:10" ht="20.100000000000001" customHeight="1" x14ac:dyDescent="0.25">
      <c r="A13483" s="6" t="s">
        <v>1716</v>
      </c>
      <c r="B13483" s="6" t="s">
        <v>1717</v>
      </c>
      <c r="J13483" s="9">
        <v>1100000</v>
      </c>
    </row>
    <row r="13484" spans="1:10" ht="20.100000000000001" customHeight="1" x14ac:dyDescent="0.25">
      <c r="A13484" s="5" t="s">
        <v>1721</v>
      </c>
      <c r="C13484" s="11" t="s">
        <v>16</v>
      </c>
      <c r="D13484" s="11" t="s">
        <v>53</v>
      </c>
      <c r="E13484" s="11" t="s">
        <v>4948</v>
      </c>
      <c r="F13484" s="11" t="s">
        <v>12</v>
      </c>
      <c r="G13484" s="131" t="s">
        <v>1722</v>
      </c>
      <c r="H13484" s="131"/>
      <c r="J13484" s="7">
        <v>600000</v>
      </c>
    </row>
    <row r="13485" spans="1:10" ht="20.100000000000001" customHeight="1" x14ac:dyDescent="0.25">
      <c r="A13485" s="5" t="s">
        <v>1729</v>
      </c>
      <c r="C13485" s="11" t="s">
        <v>16</v>
      </c>
      <c r="D13485" s="11" t="s">
        <v>53</v>
      </c>
      <c r="E13485" s="11" t="s">
        <v>4948</v>
      </c>
      <c r="F13485" s="11" t="s">
        <v>12</v>
      </c>
      <c r="G13485" s="131" t="s">
        <v>7147</v>
      </c>
      <c r="H13485" s="131"/>
      <c r="J13485" s="7">
        <v>500000</v>
      </c>
    </row>
    <row r="13486" spans="1:10" ht="20.100000000000001" customHeight="1" x14ac:dyDescent="0.25">
      <c r="A13486" s="6" t="s">
        <v>1751</v>
      </c>
      <c r="B13486" s="6" t="s">
        <v>1752</v>
      </c>
      <c r="J13486" s="8">
        <v>37000000</v>
      </c>
    </row>
    <row r="13487" spans="1:10" ht="20.100000000000001" customHeight="1" x14ac:dyDescent="0.25">
      <c r="A13487" s="5" t="s">
        <v>1757</v>
      </c>
      <c r="C13487" s="11" t="s">
        <v>16</v>
      </c>
      <c r="D13487" s="11" t="s">
        <v>56</v>
      </c>
      <c r="E13487" s="11" t="s">
        <v>4948</v>
      </c>
      <c r="F13487" s="11" t="s">
        <v>12</v>
      </c>
      <c r="G13487" s="131" t="s">
        <v>57</v>
      </c>
      <c r="H13487" s="131"/>
      <c r="J13487" s="7">
        <v>37000000</v>
      </c>
    </row>
    <row r="13488" spans="1:10" ht="20.100000000000001" customHeight="1" x14ac:dyDescent="0.25">
      <c r="A13488" s="6" t="s">
        <v>1759</v>
      </c>
      <c r="B13488" s="6" t="s">
        <v>1760</v>
      </c>
      <c r="J13488" s="10">
        <v>1828844813</v>
      </c>
    </row>
    <row r="13489" spans="1:10" ht="20.100000000000001" customHeight="1" x14ac:dyDescent="0.25">
      <c r="A13489" s="6" t="s">
        <v>1761</v>
      </c>
      <c r="B13489" s="6" t="s">
        <v>1762</v>
      </c>
      <c r="J13489" s="12">
        <v>11194813</v>
      </c>
    </row>
    <row r="13490" spans="1:10" ht="20.100000000000001" customHeight="1" x14ac:dyDescent="0.25">
      <c r="A13490" s="6" t="s">
        <v>1767</v>
      </c>
      <c r="B13490" s="6" t="s">
        <v>7149</v>
      </c>
      <c r="J13490" s="9">
        <v>11194813</v>
      </c>
    </row>
    <row r="13491" spans="1:10" ht="20.100000000000001" customHeight="1" x14ac:dyDescent="0.25">
      <c r="A13491" s="5" t="s">
        <v>1767</v>
      </c>
      <c r="C13491" s="11" t="s">
        <v>9</v>
      </c>
      <c r="D13491" s="11" t="s">
        <v>41</v>
      </c>
      <c r="E13491" s="11" t="s">
        <v>4948</v>
      </c>
      <c r="F13491" s="11" t="s">
        <v>1881</v>
      </c>
      <c r="G13491" s="131" t="s">
        <v>21</v>
      </c>
      <c r="H13491" s="131"/>
      <c r="J13491" s="7">
        <v>7822881</v>
      </c>
    </row>
    <row r="13492" spans="1:10" ht="60" customHeight="1" x14ac:dyDescent="0.25">
      <c r="G13492" s="131" t="s">
        <v>4802</v>
      </c>
      <c r="H13492" s="131"/>
    </row>
    <row r="13493" spans="1:10" ht="20.100000000000001" customHeight="1" x14ac:dyDescent="0.25">
      <c r="G13493" s="131" t="s">
        <v>2101</v>
      </c>
      <c r="H13493" s="131"/>
    </row>
    <row r="13494" spans="1:10" ht="20.100000000000001" customHeight="1" x14ac:dyDescent="0.25">
      <c r="A13494" s="5" t="s">
        <v>1767</v>
      </c>
      <c r="C13494" s="11" t="s">
        <v>9</v>
      </c>
      <c r="D13494" s="11" t="s">
        <v>41</v>
      </c>
      <c r="E13494" s="11" t="s">
        <v>4948</v>
      </c>
      <c r="F13494" s="11" t="s">
        <v>1278</v>
      </c>
      <c r="G13494" s="131" t="s">
        <v>21</v>
      </c>
      <c r="H13494" s="131"/>
      <c r="J13494" s="7">
        <v>3371932</v>
      </c>
    </row>
    <row r="13495" spans="1:10" ht="60" customHeight="1" x14ac:dyDescent="0.25">
      <c r="G13495" s="131" t="s">
        <v>4803</v>
      </c>
      <c r="H13495" s="131"/>
    </row>
    <row r="13496" spans="1:10" ht="20.100000000000001" customHeight="1" x14ac:dyDescent="0.25">
      <c r="G13496" s="131" t="s">
        <v>2101</v>
      </c>
      <c r="H13496" s="131"/>
    </row>
    <row r="13497" spans="1:10" ht="20.100000000000001" customHeight="1" x14ac:dyDescent="0.25">
      <c r="A13497" s="6" t="s">
        <v>1784</v>
      </c>
      <c r="B13497" s="6" t="s">
        <v>1785</v>
      </c>
      <c r="J13497" s="8">
        <v>10000000</v>
      </c>
    </row>
    <row r="13498" spans="1:10" ht="20.100000000000001" customHeight="1" x14ac:dyDescent="0.25">
      <c r="A13498" s="5" t="s">
        <v>1786</v>
      </c>
      <c r="C13498" s="11" t="s">
        <v>9</v>
      </c>
      <c r="D13498" s="11" t="s">
        <v>59</v>
      </c>
      <c r="E13498" s="11" t="s">
        <v>4948</v>
      </c>
      <c r="F13498" s="11" t="s">
        <v>12</v>
      </c>
      <c r="G13498" s="131" t="s">
        <v>61</v>
      </c>
      <c r="H13498" s="131"/>
      <c r="J13498" s="7">
        <v>5000000</v>
      </c>
    </row>
    <row r="13499" spans="1:10" ht="20.100000000000001" customHeight="1" x14ac:dyDescent="0.25">
      <c r="A13499" s="5" t="s">
        <v>1792</v>
      </c>
      <c r="C13499" s="11" t="s">
        <v>9</v>
      </c>
      <c r="D13499" s="11" t="s">
        <v>59</v>
      </c>
      <c r="E13499" s="11" t="s">
        <v>4948</v>
      </c>
      <c r="F13499" s="11" t="s">
        <v>12</v>
      </c>
      <c r="G13499" s="131" t="s">
        <v>7156</v>
      </c>
      <c r="H13499" s="131"/>
      <c r="J13499" s="7">
        <v>5000000</v>
      </c>
    </row>
    <row r="13500" spans="1:10" ht="30" customHeight="1" x14ac:dyDescent="0.25">
      <c r="G13500" s="131" t="s">
        <v>4431</v>
      </c>
      <c r="H13500" s="131"/>
    </row>
    <row r="13501" spans="1:10" ht="20.100000000000001" customHeight="1" x14ac:dyDescent="0.25">
      <c r="A13501" s="6" t="s">
        <v>1793</v>
      </c>
      <c r="B13501" s="6" t="s">
        <v>3410</v>
      </c>
      <c r="J13501" s="10">
        <v>1050000000</v>
      </c>
    </row>
    <row r="13502" spans="1:10" ht="20.100000000000001" customHeight="1" x14ac:dyDescent="0.25">
      <c r="A13502" s="6" t="s">
        <v>1799</v>
      </c>
      <c r="B13502" s="6" t="s">
        <v>1800</v>
      </c>
      <c r="J13502" s="9">
        <v>1050000000</v>
      </c>
    </row>
    <row r="13503" spans="1:10" ht="30" customHeight="1" x14ac:dyDescent="0.25">
      <c r="A13503" s="5" t="s">
        <v>1799</v>
      </c>
      <c r="C13503" s="11" t="s">
        <v>9</v>
      </c>
      <c r="D13503" s="11" t="s">
        <v>59</v>
      </c>
      <c r="E13503" s="11" t="s">
        <v>4948</v>
      </c>
      <c r="F13503" s="11" t="s">
        <v>1359</v>
      </c>
      <c r="G13503" s="131" t="s">
        <v>1095</v>
      </c>
      <c r="H13503" s="131"/>
      <c r="J13503" s="7">
        <v>1050000000</v>
      </c>
    </row>
    <row r="13504" spans="1:10" ht="60" customHeight="1" x14ac:dyDescent="0.25">
      <c r="G13504" s="131" t="s">
        <v>5172</v>
      </c>
      <c r="H13504" s="131"/>
    </row>
    <row r="13505" spans="1:10" ht="20.100000000000001" customHeight="1" x14ac:dyDescent="0.25">
      <c r="G13505" s="131" t="s">
        <v>5173</v>
      </c>
      <c r="H13505" s="131"/>
    </row>
    <row r="13506" spans="1:10" ht="20.100000000000001" customHeight="1" x14ac:dyDescent="0.25">
      <c r="A13506" s="6" t="s">
        <v>1806</v>
      </c>
      <c r="B13506" s="6" t="s">
        <v>1807</v>
      </c>
      <c r="J13506" s="10">
        <v>757650000</v>
      </c>
    </row>
    <row r="13507" spans="1:10" ht="20.100000000000001" customHeight="1" x14ac:dyDescent="0.25">
      <c r="A13507" s="6" t="s">
        <v>1808</v>
      </c>
      <c r="B13507" s="6" t="s">
        <v>1809</v>
      </c>
      <c r="J13507" s="9">
        <v>757650000</v>
      </c>
    </row>
    <row r="13508" spans="1:10" ht="20.100000000000001" customHeight="1" x14ac:dyDescent="0.25">
      <c r="A13508" s="5" t="s">
        <v>1808</v>
      </c>
      <c r="C13508" s="11" t="s">
        <v>9</v>
      </c>
      <c r="D13508" s="11" t="s">
        <v>4821</v>
      </c>
      <c r="E13508" s="11" t="s">
        <v>4948</v>
      </c>
      <c r="F13508" s="11" t="s">
        <v>1881</v>
      </c>
      <c r="G13508" s="131" t="s">
        <v>1097</v>
      </c>
      <c r="H13508" s="131"/>
      <c r="J13508" s="7">
        <v>88000000</v>
      </c>
    </row>
    <row r="13509" spans="1:10" ht="60" customHeight="1" x14ac:dyDescent="0.25">
      <c r="G13509" s="131" t="s">
        <v>5671</v>
      </c>
      <c r="H13509" s="131"/>
    </row>
    <row r="13510" spans="1:10" ht="20.100000000000001" customHeight="1" x14ac:dyDescent="0.25">
      <c r="G13510" s="131" t="s">
        <v>5174</v>
      </c>
      <c r="H13510" s="131"/>
    </row>
    <row r="13511" spans="1:10" ht="30" customHeight="1" x14ac:dyDescent="0.25">
      <c r="A13511" s="5" t="s">
        <v>1808</v>
      </c>
      <c r="C13511" s="11" t="s">
        <v>9</v>
      </c>
      <c r="D13511" s="11" t="s">
        <v>4821</v>
      </c>
      <c r="E13511" s="11" t="s">
        <v>4948</v>
      </c>
      <c r="F13511" s="11" t="s">
        <v>1278</v>
      </c>
      <c r="G13511" s="131" t="s">
        <v>1099</v>
      </c>
      <c r="H13511" s="131"/>
      <c r="J13511" s="7">
        <v>291000000</v>
      </c>
    </row>
    <row r="13512" spans="1:10" ht="45" customHeight="1" x14ac:dyDescent="0.25">
      <c r="G13512" s="131" t="s">
        <v>5672</v>
      </c>
      <c r="H13512" s="131"/>
    </row>
    <row r="13513" spans="1:10" ht="20.100000000000001" customHeight="1" x14ac:dyDescent="0.25">
      <c r="G13513" s="131" t="s">
        <v>4971</v>
      </c>
      <c r="H13513" s="131"/>
    </row>
    <row r="13514" spans="1:10" ht="30" customHeight="1" x14ac:dyDescent="0.25">
      <c r="A13514" s="5" t="s">
        <v>1808</v>
      </c>
      <c r="C13514" s="11" t="s">
        <v>9</v>
      </c>
      <c r="D13514" s="11" t="s">
        <v>4821</v>
      </c>
      <c r="E13514" s="11" t="s">
        <v>4948</v>
      </c>
      <c r="F13514" s="11" t="s">
        <v>1292</v>
      </c>
      <c r="G13514" s="131" t="s">
        <v>1101</v>
      </c>
      <c r="H13514" s="131"/>
      <c r="J13514" s="7">
        <v>320650000</v>
      </c>
    </row>
    <row r="13515" spans="1:10" ht="60" customHeight="1" x14ac:dyDescent="0.25">
      <c r="G13515" s="131" t="s">
        <v>5673</v>
      </c>
      <c r="H13515" s="131"/>
    </row>
    <row r="13516" spans="1:10" ht="20.100000000000001" customHeight="1" x14ac:dyDescent="0.25">
      <c r="G13516" s="131" t="s">
        <v>5174</v>
      </c>
      <c r="H13516" s="131"/>
    </row>
    <row r="13517" spans="1:10" ht="30" customHeight="1" x14ac:dyDescent="0.25">
      <c r="A13517" s="5" t="s">
        <v>1808</v>
      </c>
      <c r="C13517" s="11" t="s">
        <v>9</v>
      </c>
      <c r="D13517" s="11" t="s">
        <v>4821</v>
      </c>
      <c r="E13517" s="11" t="s">
        <v>4948</v>
      </c>
      <c r="F13517" s="11" t="s">
        <v>1336</v>
      </c>
      <c r="G13517" s="131" t="s">
        <v>544</v>
      </c>
      <c r="H13517" s="131"/>
      <c r="J13517" s="7">
        <v>58000000</v>
      </c>
    </row>
    <row r="13518" spans="1:10" ht="75" customHeight="1" x14ac:dyDescent="0.25">
      <c r="G13518" s="131" t="s">
        <v>7349</v>
      </c>
      <c r="H13518" s="131"/>
    </row>
    <row r="13519" spans="1:10" ht="20.100000000000001" customHeight="1" x14ac:dyDescent="0.25">
      <c r="G13519" s="131" t="s">
        <v>5174</v>
      </c>
      <c r="H13519" s="131"/>
    </row>
    <row r="13522" spans="1:10" ht="15.75" thickBot="1" x14ac:dyDescent="0.3">
      <c r="A13522" s="4" t="s">
        <v>5175</v>
      </c>
      <c r="B13522" s="84"/>
      <c r="C13522" s="84"/>
      <c r="D13522" s="84"/>
      <c r="E13522" s="84"/>
      <c r="F13522" s="84"/>
      <c r="G13522" s="84"/>
      <c r="H13522" s="84"/>
      <c r="I13522" s="84"/>
      <c r="J13522" s="14">
        <v>10292000000</v>
      </c>
    </row>
    <row r="13524" spans="1:10" x14ac:dyDescent="0.25">
      <c r="A13524" s="87" t="s">
        <v>5176</v>
      </c>
      <c r="B13524" s="88"/>
      <c r="C13524" s="88"/>
      <c r="D13524" s="88"/>
      <c r="E13524" s="88"/>
      <c r="F13524" s="88"/>
      <c r="G13524" s="88"/>
      <c r="H13524" s="88"/>
    </row>
    <row r="13526" spans="1:10" x14ac:dyDescent="0.25">
      <c r="A13526" s="132" t="s">
        <v>2092</v>
      </c>
      <c r="B13526" s="132"/>
      <c r="C13526" s="132"/>
      <c r="D13526" s="132"/>
      <c r="E13526" s="132"/>
      <c r="F13526" s="132"/>
      <c r="G13526" s="132"/>
      <c r="H13526" s="132"/>
      <c r="I13526" s="132"/>
      <c r="J13526" s="132"/>
    </row>
    <row r="13528" spans="1:10" x14ac:dyDescent="0.25">
      <c r="D13528" s="3" t="s">
        <v>2140</v>
      </c>
      <c r="E13528" s="3" t="s">
        <v>2100</v>
      </c>
    </row>
    <row r="13529" spans="1:10" ht="15.75" thickBot="1" x14ac:dyDescent="0.3">
      <c r="F13529" s="3" t="s">
        <v>2103</v>
      </c>
      <c r="J13529" s="14">
        <v>6226154000</v>
      </c>
    </row>
    <row r="13530" spans="1:10" x14ac:dyDescent="0.25">
      <c r="D13530" s="85" t="s">
        <v>9</v>
      </c>
      <c r="E13530" s="85" t="s">
        <v>2139</v>
      </c>
      <c r="J13530" s="7">
        <v>6076498116</v>
      </c>
    </row>
    <row r="13531" spans="1:10" x14ac:dyDescent="0.25">
      <c r="D13531" s="5" t="s">
        <v>16</v>
      </c>
      <c r="E13531" s="5" t="s">
        <v>2145</v>
      </c>
      <c r="J13531" s="7">
        <v>149655884</v>
      </c>
    </row>
    <row r="13534" spans="1:10" x14ac:dyDescent="0.25">
      <c r="A13534" s="132" t="s">
        <v>2091</v>
      </c>
      <c r="B13534" s="132"/>
      <c r="C13534" s="132"/>
      <c r="D13534" s="132"/>
      <c r="E13534" s="132"/>
      <c r="F13534" s="132"/>
      <c r="G13534" s="132"/>
      <c r="H13534" s="132"/>
      <c r="I13534" s="132"/>
      <c r="J13534" s="132"/>
    </row>
    <row r="13535" spans="1:10" x14ac:dyDescent="0.25">
      <c r="A13535" s="86" t="s">
        <v>2097</v>
      </c>
      <c r="C13535" s="86" t="s">
        <v>2098</v>
      </c>
      <c r="D13535" s="86" t="s">
        <v>3</v>
      </c>
      <c r="E13535" s="86" t="s">
        <v>2099</v>
      </c>
      <c r="F13535" s="86" t="s">
        <v>1880</v>
      </c>
      <c r="G13535" s="6" t="s">
        <v>2100</v>
      </c>
      <c r="J13535" s="86" t="s">
        <v>8713</v>
      </c>
    </row>
    <row r="13537" spans="1:10" ht="15.75" thickBot="1" x14ac:dyDescent="0.3">
      <c r="G13537" s="13" t="s">
        <v>2103</v>
      </c>
      <c r="J13537" s="14">
        <v>6226154000</v>
      </c>
    </row>
    <row r="13538" spans="1:10" ht="20.100000000000001" customHeight="1" x14ac:dyDescent="0.25">
      <c r="A13538" s="6" t="s">
        <v>1232</v>
      </c>
      <c r="B13538" s="6" t="s">
        <v>1233</v>
      </c>
      <c r="J13538" s="10">
        <v>2015646890</v>
      </c>
    </row>
    <row r="13539" spans="1:10" ht="20.100000000000001" customHeight="1" x14ac:dyDescent="0.25">
      <c r="A13539" s="6" t="s">
        <v>9</v>
      </c>
      <c r="B13539" s="6" t="s">
        <v>1237</v>
      </c>
      <c r="J13539" s="9">
        <v>731246312</v>
      </c>
    </row>
    <row r="13540" spans="1:10" ht="20.100000000000001" customHeight="1" x14ac:dyDescent="0.25">
      <c r="A13540" s="5" t="s">
        <v>1240</v>
      </c>
      <c r="C13540" s="11" t="s">
        <v>9</v>
      </c>
      <c r="D13540" s="11" t="s">
        <v>10</v>
      </c>
      <c r="E13540" s="11" t="s">
        <v>5177</v>
      </c>
      <c r="F13540" s="11" t="s">
        <v>12</v>
      </c>
      <c r="G13540" s="131" t="s">
        <v>7116</v>
      </c>
      <c r="H13540" s="131"/>
      <c r="J13540" s="7">
        <v>731246312</v>
      </c>
    </row>
    <row r="13541" spans="1:10" ht="20.100000000000001" customHeight="1" x14ac:dyDescent="0.25">
      <c r="A13541" s="6" t="s">
        <v>1257</v>
      </c>
      <c r="B13541" s="6" t="s">
        <v>1258</v>
      </c>
      <c r="J13541" s="8">
        <v>13891482</v>
      </c>
    </row>
    <row r="13542" spans="1:10" ht="20.100000000000001" customHeight="1" x14ac:dyDescent="0.25">
      <c r="A13542" s="5" t="s">
        <v>1261</v>
      </c>
      <c r="C13542" s="11" t="s">
        <v>9</v>
      </c>
      <c r="D13542" s="11" t="s">
        <v>10</v>
      </c>
      <c r="E13542" s="11" t="s">
        <v>5177</v>
      </c>
      <c r="F13542" s="11" t="s">
        <v>12</v>
      </c>
      <c r="G13542" s="131" t="s">
        <v>13</v>
      </c>
      <c r="H13542" s="131"/>
      <c r="J13542" s="7">
        <v>13891482</v>
      </c>
    </row>
    <row r="13543" spans="1:10" ht="20.100000000000001" customHeight="1" x14ac:dyDescent="0.25">
      <c r="A13543" s="6" t="s">
        <v>1279</v>
      </c>
      <c r="B13543" s="6" t="s">
        <v>1280</v>
      </c>
      <c r="J13543" s="8">
        <v>918404526</v>
      </c>
    </row>
    <row r="13544" spans="1:10" ht="20.100000000000001" customHeight="1" x14ac:dyDescent="0.25">
      <c r="A13544" s="5" t="s">
        <v>1282</v>
      </c>
      <c r="C13544" s="11" t="s">
        <v>9</v>
      </c>
      <c r="D13544" s="11" t="s">
        <v>10</v>
      </c>
      <c r="E13544" s="11" t="s">
        <v>5177</v>
      </c>
      <c r="F13544" s="11" t="s">
        <v>12</v>
      </c>
      <c r="G13544" s="131" t="s">
        <v>1283</v>
      </c>
      <c r="H13544" s="131"/>
      <c r="J13544" s="7">
        <v>270405600</v>
      </c>
    </row>
    <row r="13545" spans="1:10" ht="20.100000000000001" customHeight="1" x14ac:dyDescent="0.25">
      <c r="A13545" s="5" t="s">
        <v>1286</v>
      </c>
      <c r="C13545" s="11" t="s">
        <v>9</v>
      </c>
      <c r="D13545" s="11" t="s">
        <v>10</v>
      </c>
      <c r="E13545" s="11" t="s">
        <v>5177</v>
      </c>
      <c r="F13545" s="11" t="s">
        <v>12</v>
      </c>
      <c r="G13545" s="131" t="s">
        <v>1287</v>
      </c>
      <c r="H13545" s="131"/>
      <c r="J13545" s="7">
        <v>311279906</v>
      </c>
    </row>
    <row r="13546" spans="1:10" ht="20.100000000000001" customHeight="1" x14ac:dyDescent="0.25">
      <c r="A13546" s="5" t="s">
        <v>1290</v>
      </c>
      <c r="C13546" s="11" t="s">
        <v>16</v>
      </c>
      <c r="D13546" s="11" t="s">
        <v>10</v>
      </c>
      <c r="E13546" s="11" t="s">
        <v>5177</v>
      </c>
      <c r="F13546" s="11" t="s">
        <v>12</v>
      </c>
      <c r="G13546" s="131" t="s">
        <v>17</v>
      </c>
      <c r="H13546" s="131"/>
      <c r="J13546" s="7">
        <v>126529544</v>
      </c>
    </row>
    <row r="13547" spans="1:10" ht="20.100000000000001" customHeight="1" x14ac:dyDescent="0.25">
      <c r="A13547" s="5" t="s">
        <v>1293</v>
      </c>
      <c r="C13547" s="11" t="s">
        <v>9</v>
      </c>
      <c r="D13547" s="11" t="s">
        <v>10</v>
      </c>
      <c r="E13547" s="11" t="s">
        <v>5177</v>
      </c>
      <c r="F13547" s="11" t="s">
        <v>12</v>
      </c>
      <c r="G13547" s="131" t="s">
        <v>18</v>
      </c>
      <c r="H13547" s="131"/>
      <c r="J13547" s="7">
        <v>110381712</v>
      </c>
    </row>
    <row r="13548" spans="1:10" ht="20.100000000000001" customHeight="1" x14ac:dyDescent="0.25">
      <c r="A13548" s="5" t="s">
        <v>1296</v>
      </c>
      <c r="C13548" s="11" t="s">
        <v>9</v>
      </c>
      <c r="D13548" s="11" t="s">
        <v>10</v>
      </c>
      <c r="E13548" s="11" t="s">
        <v>5177</v>
      </c>
      <c r="F13548" s="11" t="s">
        <v>12</v>
      </c>
      <c r="G13548" s="131" t="s">
        <v>19</v>
      </c>
      <c r="H13548" s="131"/>
      <c r="J13548" s="7">
        <v>99807764</v>
      </c>
    </row>
    <row r="13549" spans="1:10" ht="20.100000000000001" customHeight="1" x14ac:dyDescent="0.25">
      <c r="A13549" s="6" t="s">
        <v>1299</v>
      </c>
      <c r="B13549" s="6" t="s">
        <v>1300</v>
      </c>
      <c r="J13549" s="10">
        <v>149858746</v>
      </c>
    </row>
    <row r="13550" spans="1:10" ht="20.100000000000001" customHeight="1" x14ac:dyDescent="0.25">
      <c r="A13550" s="6" t="s">
        <v>1303</v>
      </c>
      <c r="B13550" s="6" t="s">
        <v>7118</v>
      </c>
      <c r="J13550" s="9">
        <v>142173682</v>
      </c>
    </row>
    <row r="13551" spans="1:10" ht="20.100000000000001" customHeight="1" x14ac:dyDescent="0.25">
      <c r="A13551" s="5" t="s">
        <v>1303</v>
      </c>
      <c r="C13551" s="11" t="s">
        <v>9</v>
      </c>
      <c r="D13551" s="11" t="s">
        <v>20</v>
      </c>
      <c r="E13551" s="11" t="s">
        <v>5177</v>
      </c>
      <c r="F13551" s="11" t="s">
        <v>1881</v>
      </c>
      <c r="G13551" s="131" t="s">
        <v>21</v>
      </c>
      <c r="H13551" s="131"/>
      <c r="J13551" s="7">
        <v>142173682</v>
      </c>
    </row>
    <row r="13552" spans="1:10" ht="60" customHeight="1" x14ac:dyDescent="0.25">
      <c r="G13552" s="131" t="s">
        <v>4797</v>
      </c>
      <c r="H13552" s="131"/>
    </row>
    <row r="13553" spans="1:10" ht="20.100000000000001" customHeight="1" x14ac:dyDescent="0.25">
      <c r="G13553" s="131" t="s">
        <v>2101</v>
      </c>
      <c r="H13553" s="131"/>
    </row>
    <row r="13554" spans="1:10" ht="20.100000000000001" customHeight="1" x14ac:dyDescent="0.25">
      <c r="A13554" s="6" t="s">
        <v>1316</v>
      </c>
      <c r="B13554" s="6" t="s">
        <v>7122</v>
      </c>
      <c r="J13554" s="8">
        <v>7685064</v>
      </c>
    </row>
    <row r="13555" spans="1:10" ht="20.100000000000001" customHeight="1" x14ac:dyDescent="0.25">
      <c r="A13555" s="5" t="s">
        <v>1316</v>
      </c>
      <c r="C13555" s="11" t="s">
        <v>9</v>
      </c>
      <c r="D13555" s="11" t="s">
        <v>20</v>
      </c>
      <c r="E13555" s="11" t="s">
        <v>5177</v>
      </c>
      <c r="F13555" s="11" t="s">
        <v>1881</v>
      </c>
      <c r="G13555" s="131" t="s">
        <v>23</v>
      </c>
      <c r="H13555" s="131"/>
      <c r="J13555" s="7">
        <v>7685064</v>
      </c>
    </row>
    <row r="13556" spans="1:10" ht="30" customHeight="1" x14ac:dyDescent="0.25">
      <c r="G13556" s="131" t="s">
        <v>4798</v>
      </c>
      <c r="H13556" s="131"/>
    </row>
    <row r="13557" spans="1:10" ht="20.100000000000001" customHeight="1" x14ac:dyDescent="0.25">
      <c r="G13557" s="131" t="s">
        <v>2102</v>
      </c>
      <c r="H13557" s="131"/>
    </row>
    <row r="13558" spans="1:10" ht="20.100000000000001" customHeight="1" x14ac:dyDescent="0.25">
      <c r="A13558" s="6" t="s">
        <v>1319</v>
      </c>
      <c r="B13558" s="6" t="s">
        <v>1320</v>
      </c>
      <c r="J13558" s="10">
        <v>202245824</v>
      </c>
    </row>
    <row r="13559" spans="1:10" ht="20.100000000000001" customHeight="1" x14ac:dyDescent="0.25">
      <c r="A13559" s="6" t="s">
        <v>1322</v>
      </c>
      <c r="B13559" s="6" t="s">
        <v>7123</v>
      </c>
      <c r="J13559" s="9">
        <v>78080249</v>
      </c>
    </row>
    <row r="13560" spans="1:10" ht="20.100000000000001" customHeight="1" x14ac:dyDescent="0.25">
      <c r="A13560" s="5" t="s">
        <v>1322</v>
      </c>
      <c r="C13560" s="11" t="s">
        <v>9</v>
      </c>
      <c r="D13560" s="11" t="s">
        <v>20</v>
      </c>
      <c r="E13560" s="11" t="s">
        <v>5177</v>
      </c>
      <c r="F13560" s="11" t="s">
        <v>1881</v>
      </c>
      <c r="G13560" s="131" t="s">
        <v>21</v>
      </c>
      <c r="H13560" s="131"/>
      <c r="J13560" s="7">
        <v>78080249</v>
      </c>
    </row>
    <row r="13561" spans="1:10" ht="60" customHeight="1" x14ac:dyDescent="0.25">
      <c r="G13561" s="131" t="s">
        <v>4799</v>
      </c>
      <c r="H13561" s="131"/>
    </row>
    <row r="13562" spans="1:10" ht="20.100000000000001" customHeight="1" x14ac:dyDescent="0.25">
      <c r="G13562" s="131" t="s">
        <v>2101</v>
      </c>
      <c r="H13562" s="131"/>
    </row>
    <row r="13563" spans="1:10" ht="20.100000000000001" customHeight="1" x14ac:dyDescent="0.25">
      <c r="A13563" s="6" t="s">
        <v>1324</v>
      </c>
      <c r="B13563" s="6" t="s">
        <v>7124</v>
      </c>
      <c r="J13563" s="8">
        <v>23055192</v>
      </c>
    </row>
    <row r="13564" spans="1:10" ht="20.100000000000001" customHeight="1" x14ac:dyDescent="0.25">
      <c r="A13564" s="5" t="s">
        <v>1324</v>
      </c>
      <c r="C13564" s="11" t="s">
        <v>9</v>
      </c>
      <c r="D13564" s="11" t="s">
        <v>20</v>
      </c>
      <c r="E13564" s="11" t="s">
        <v>5177</v>
      </c>
      <c r="F13564" s="11" t="s">
        <v>1881</v>
      </c>
      <c r="G13564" s="131" t="s">
        <v>21</v>
      </c>
      <c r="H13564" s="131"/>
      <c r="J13564" s="7">
        <v>23055192</v>
      </c>
    </row>
    <row r="13565" spans="1:10" ht="45" customHeight="1" x14ac:dyDescent="0.25">
      <c r="G13565" s="131" t="s">
        <v>4800</v>
      </c>
      <c r="H13565" s="131"/>
    </row>
    <row r="13566" spans="1:10" ht="20.100000000000001" customHeight="1" x14ac:dyDescent="0.25">
      <c r="G13566" s="131" t="s">
        <v>2101</v>
      </c>
      <c r="H13566" s="131"/>
    </row>
    <row r="13567" spans="1:10" ht="20.100000000000001" customHeight="1" x14ac:dyDescent="0.25">
      <c r="A13567" s="6" t="s">
        <v>1326</v>
      </c>
      <c r="B13567" s="6" t="s">
        <v>7125</v>
      </c>
      <c r="J13567" s="8">
        <v>46110383</v>
      </c>
    </row>
    <row r="13568" spans="1:10" ht="20.100000000000001" customHeight="1" x14ac:dyDescent="0.25">
      <c r="A13568" s="5" t="s">
        <v>1326</v>
      </c>
      <c r="C13568" s="11" t="s">
        <v>9</v>
      </c>
      <c r="D13568" s="11" t="s">
        <v>20</v>
      </c>
      <c r="E13568" s="11" t="s">
        <v>5177</v>
      </c>
      <c r="F13568" s="11" t="s">
        <v>1881</v>
      </c>
      <c r="G13568" s="131" t="s">
        <v>21</v>
      </c>
      <c r="H13568" s="131"/>
      <c r="J13568" s="7">
        <v>46110383</v>
      </c>
    </row>
    <row r="13569" spans="1:10" ht="45" customHeight="1" x14ac:dyDescent="0.25">
      <c r="G13569" s="131" t="s">
        <v>4801</v>
      </c>
      <c r="H13569" s="131"/>
    </row>
    <row r="13570" spans="1:10" ht="20.100000000000001" customHeight="1" x14ac:dyDescent="0.25">
      <c r="G13570" s="131" t="s">
        <v>2101</v>
      </c>
      <c r="H13570" s="131"/>
    </row>
    <row r="13571" spans="1:10" ht="20.100000000000001" customHeight="1" x14ac:dyDescent="0.25">
      <c r="A13571" s="6" t="s">
        <v>1331</v>
      </c>
      <c r="B13571" s="6" t="s">
        <v>1332</v>
      </c>
      <c r="J13571" s="8">
        <v>55000000</v>
      </c>
    </row>
    <row r="13572" spans="1:10" ht="45" customHeight="1" x14ac:dyDescent="0.25">
      <c r="A13572" s="5" t="s">
        <v>1331</v>
      </c>
      <c r="C13572" s="11" t="s">
        <v>9</v>
      </c>
      <c r="D13572" s="11" t="s">
        <v>20</v>
      </c>
      <c r="E13572" s="11" t="s">
        <v>5177</v>
      </c>
      <c r="F13572" s="11" t="s">
        <v>1881</v>
      </c>
      <c r="G13572" s="131" t="s">
        <v>4438</v>
      </c>
      <c r="H13572" s="131"/>
      <c r="J13572" s="7">
        <v>55000000</v>
      </c>
    </row>
    <row r="13573" spans="1:10" ht="30" customHeight="1" x14ac:dyDescent="0.25">
      <c r="G13573" s="131" t="s">
        <v>5178</v>
      </c>
      <c r="H13573" s="131"/>
    </row>
    <row r="13574" spans="1:10" ht="20.100000000000001" customHeight="1" x14ac:dyDescent="0.25">
      <c r="G13574" s="131" t="s">
        <v>5179</v>
      </c>
      <c r="H13574" s="131"/>
    </row>
    <row r="13575" spans="1:10" ht="20.100000000000001" customHeight="1" x14ac:dyDescent="0.25">
      <c r="A13575" s="6" t="s">
        <v>1344</v>
      </c>
      <c r="B13575" s="6" t="s">
        <v>1345</v>
      </c>
      <c r="J13575" s="10">
        <v>439744750</v>
      </c>
    </row>
    <row r="13576" spans="1:10" ht="20.100000000000001" customHeight="1" x14ac:dyDescent="0.25">
      <c r="A13576" s="6" t="s">
        <v>1231</v>
      </c>
      <c r="B13576" s="6" t="s">
        <v>3252</v>
      </c>
      <c r="J13576" s="9">
        <v>253828800</v>
      </c>
    </row>
    <row r="13577" spans="1:10" ht="20.100000000000001" customHeight="1" x14ac:dyDescent="0.25">
      <c r="A13577" s="5" t="s">
        <v>1349</v>
      </c>
      <c r="C13577" s="11" t="s">
        <v>9</v>
      </c>
      <c r="D13577" s="11" t="s">
        <v>11</v>
      </c>
      <c r="E13577" s="11" t="s">
        <v>5177</v>
      </c>
      <c r="F13577" s="11" t="s">
        <v>12</v>
      </c>
      <c r="G13577" s="131" t="s">
        <v>30</v>
      </c>
      <c r="H13577" s="131"/>
      <c r="J13577" s="7">
        <v>201200000</v>
      </c>
    </row>
    <row r="13578" spans="1:10" ht="20.100000000000001" customHeight="1" x14ac:dyDescent="0.25">
      <c r="A13578" s="5" t="s">
        <v>1351</v>
      </c>
      <c r="C13578" s="11" t="s">
        <v>9</v>
      </c>
      <c r="D13578" s="11" t="s">
        <v>11</v>
      </c>
      <c r="E13578" s="11" t="s">
        <v>5177</v>
      </c>
      <c r="F13578" s="11" t="s">
        <v>12</v>
      </c>
      <c r="G13578" s="131" t="s">
        <v>31</v>
      </c>
      <c r="H13578" s="131"/>
      <c r="J13578" s="7">
        <v>480000</v>
      </c>
    </row>
    <row r="13579" spans="1:10" ht="20.100000000000001" customHeight="1" x14ac:dyDescent="0.25">
      <c r="A13579" s="5" t="s">
        <v>1353</v>
      </c>
      <c r="C13579" s="11" t="s">
        <v>9</v>
      </c>
      <c r="D13579" s="11" t="s">
        <v>11</v>
      </c>
      <c r="E13579" s="11" t="s">
        <v>5177</v>
      </c>
      <c r="F13579" s="11" t="s">
        <v>12</v>
      </c>
      <c r="G13579" s="131" t="s">
        <v>1354</v>
      </c>
      <c r="H13579" s="131"/>
      <c r="J13579" s="7">
        <v>40000000</v>
      </c>
    </row>
    <row r="13580" spans="1:10" ht="20.100000000000001" customHeight="1" x14ac:dyDescent="0.25">
      <c r="A13580" s="5" t="s">
        <v>1358</v>
      </c>
      <c r="C13580" s="11" t="s">
        <v>9</v>
      </c>
      <c r="D13580" s="11" t="s">
        <v>11</v>
      </c>
      <c r="E13580" s="11" t="s">
        <v>5177</v>
      </c>
      <c r="F13580" s="11" t="s">
        <v>12</v>
      </c>
      <c r="G13580" s="131" t="s">
        <v>32</v>
      </c>
      <c r="H13580" s="131"/>
      <c r="J13580" s="7">
        <v>12148800</v>
      </c>
    </row>
    <row r="13581" spans="1:10" ht="45" customHeight="1" x14ac:dyDescent="0.25">
      <c r="G13581" s="131" t="s">
        <v>6270</v>
      </c>
      <c r="H13581" s="131"/>
    </row>
    <row r="13582" spans="1:10" ht="20.100000000000001" customHeight="1" x14ac:dyDescent="0.25">
      <c r="A13582" s="6" t="s">
        <v>1239</v>
      </c>
      <c r="B13582" s="6" t="s">
        <v>1360</v>
      </c>
      <c r="J13582" s="8">
        <v>70799430</v>
      </c>
    </row>
    <row r="13583" spans="1:10" ht="20.100000000000001" customHeight="1" x14ac:dyDescent="0.25">
      <c r="A13583" s="5" t="s">
        <v>1361</v>
      </c>
      <c r="C13583" s="11" t="s">
        <v>9</v>
      </c>
      <c r="D13583" s="11" t="s">
        <v>11</v>
      </c>
      <c r="E13583" s="11" t="s">
        <v>5177</v>
      </c>
      <c r="F13583" s="11" t="s">
        <v>12</v>
      </c>
      <c r="G13583" s="131" t="s">
        <v>7127</v>
      </c>
      <c r="H13583" s="131"/>
      <c r="J13583" s="7">
        <v>3400000</v>
      </c>
    </row>
    <row r="13584" spans="1:10" ht="20.100000000000001" customHeight="1" x14ac:dyDescent="0.25">
      <c r="A13584" s="5" t="s">
        <v>1364</v>
      </c>
      <c r="C13584" s="11" t="s">
        <v>9</v>
      </c>
      <c r="D13584" s="11" t="s">
        <v>11</v>
      </c>
      <c r="E13584" s="11" t="s">
        <v>5177</v>
      </c>
      <c r="F13584" s="11" t="s">
        <v>12</v>
      </c>
      <c r="G13584" s="131" t="s">
        <v>1365</v>
      </c>
      <c r="H13584" s="131"/>
      <c r="J13584" s="7">
        <v>23000000</v>
      </c>
    </row>
    <row r="13585" spans="1:10" ht="20.100000000000001" customHeight="1" x14ac:dyDescent="0.25">
      <c r="A13585" s="5" t="s">
        <v>1367</v>
      </c>
      <c r="C13585" s="11" t="s">
        <v>9</v>
      </c>
      <c r="D13585" s="11" t="s">
        <v>11</v>
      </c>
      <c r="E13585" s="11" t="s">
        <v>5177</v>
      </c>
      <c r="F13585" s="11" t="s">
        <v>12</v>
      </c>
      <c r="G13585" s="131" t="s">
        <v>33</v>
      </c>
      <c r="H13585" s="131"/>
      <c r="J13585" s="7">
        <v>400000</v>
      </c>
    </row>
    <row r="13586" spans="1:10" ht="20.100000000000001" customHeight="1" x14ac:dyDescent="0.25">
      <c r="A13586" s="5" t="s">
        <v>1369</v>
      </c>
      <c r="C13586" s="11" t="s">
        <v>9</v>
      </c>
      <c r="D13586" s="11" t="s">
        <v>11</v>
      </c>
      <c r="E13586" s="11" t="s">
        <v>5177</v>
      </c>
      <c r="F13586" s="11" t="s">
        <v>12</v>
      </c>
      <c r="G13586" s="131" t="s">
        <v>34</v>
      </c>
      <c r="H13586" s="131"/>
      <c r="J13586" s="7">
        <v>43999430</v>
      </c>
    </row>
    <row r="13587" spans="1:10" ht="20.100000000000001" customHeight="1" x14ac:dyDescent="0.25">
      <c r="A13587" s="6" t="s">
        <v>1249</v>
      </c>
      <c r="B13587" s="6" t="s">
        <v>1373</v>
      </c>
      <c r="J13587" s="8">
        <v>11940000</v>
      </c>
    </row>
    <row r="13588" spans="1:10" ht="20.100000000000001" customHeight="1" x14ac:dyDescent="0.25">
      <c r="A13588" s="5" t="s">
        <v>1376</v>
      </c>
      <c r="C13588" s="11" t="s">
        <v>9</v>
      </c>
      <c r="D13588" s="11" t="s">
        <v>11</v>
      </c>
      <c r="E13588" s="11" t="s">
        <v>5177</v>
      </c>
      <c r="F13588" s="11" t="s">
        <v>12</v>
      </c>
      <c r="G13588" s="131" t="s">
        <v>3480</v>
      </c>
      <c r="H13588" s="131"/>
      <c r="J13588" s="7">
        <v>1600000</v>
      </c>
    </row>
    <row r="13589" spans="1:10" ht="20.100000000000001" customHeight="1" x14ac:dyDescent="0.25">
      <c r="A13589" s="5" t="s">
        <v>1378</v>
      </c>
      <c r="C13589" s="11" t="s">
        <v>9</v>
      </c>
      <c r="D13589" s="11" t="s">
        <v>11</v>
      </c>
      <c r="E13589" s="11" t="s">
        <v>5177</v>
      </c>
      <c r="F13589" s="11" t="s">
        <v>12</v>
      </c>
      <c r="G13589" s="131" t="s">
        <v>106</v>
      </c>
      <c r="H13589" s="131"/>
      <c r="J13589" s="7">
        <v>6000000</v>
      </c>
    </row>
    <row r="13590" spans="1:10" ht="20.100000000000001" customHeight="1" x14ac:dyDescent="0.25">
      <c r="A13590" s="5" t="s">
        <v>1380</v>
      </c>
      <c r="C13590" s="11" t="s">
        <v>9</v>
      </c>
      <c r="D13590" s="11" t="s">
        <v>11</v>
      </c>
      <c r="E13590" s="11" t="s">
        <v>5177</v>
      </c>
      <c r="F13590" s="11" t="s">
        <v>12</v>
      </c>
      <c r="G13590" s="131" t="s">
        <v>1381</v>
      </c>
      <c r="H13590" s="131"/>
      <c r="J13590" s="7">
        <v>3200000</v>
      </c>
    </row>
    <row r="13591" spans="1:10" ht="20.100000000000001" customHeight="1" x14ac:dyDescent="0.25">
      <c r="A13591" s="5" t="s">
        <v>1384</v>
      </c>
      <c r="C13591" s="11" t="s">
        <v>9</v>
      </c>
      <c r="D13591" s="11" t="s">
        <v>11</v>
      </c>
      <c r="E13591" s="11" t="s">
        <v>5177</v>
      </c>
      <c r="F13591" s="11" t="s">
        <v>12</v>
      </c>
      <c r="G13591" s="131" t="s">
        <v>35</v>
      </c>
      <c r="H13591" s="131"/>
      <c r="J13591" s="7">
        <v>200000</v>
      </c>
    </row>
    <row r="13592" spans="1:10" ht="30" customHeight="1" x14ac:dyDescent="0.25">
      <c r="A13592" s="5" t="s">
        <v>1388</v>
      </c>
      <c r="C13592" s="11" t="s">
        <v>9</v>
      </c>
      <c r="D13592" s="11" t="s">
        <v>11</v>
      </c>
      <c r="E13592" s="11" t="s">
        <v>5177</v>
      </c>
      <c r="F13592" s="11" t="s">
        <v>12</v>
      </c>
      <c r="G13592" s="131" t="s">
        <v>1389</v>
      </c>
      <c r="H13592" s="131"/>
      <c r="J13592" s="7">
        <v>40000</v>
      </c>
    </row>
    <row r="13593" spans="1:10" ht="30" customHeight="1" x14ac:dyDescent="0.25">
      <c r="G13593" s="131" t="s">
        <v>4706</v>
      </c>
      <c r="H13593" s="131"/>
    </row>
    <row r="13594" spans="1:10" ht="20.100000000000001" customHeight="1" x14ac:dyDescent="0.25">
      <c r="A13594" s="5" t="s">
        <v>1391</v>
      </c>
      <c r="C13594" s="11" t="s">
        <v>9</v>
      </c>
      <c r="D13594" s="11" t="s">
        <v>11</v>
      </c>
      <c r="E13594" s="11" t="s">
        <v>5177</v>
      </c>
      <c r="F13594" s="11" t="s">
        <v>12</v>
      </c>
      <c r="G13594" s="131" t="s">
        <v>7129</v>
      </c>
      <c r="H13594" s="131"/>
      <c r="J13594" s="7">
        <v>900000</v>
      </c>
    </row>
    <row r="13595" spans="1:10" ht="20.100000000000001" customHeight="1" x14ac:dyDescent="0.25">
      <c r="A13595" s="6" t="s">
        <v>1393</v>
      </c>
      <c r="B13595" s="6" t="s">
        <v>1394</v>
      </c>
      <c r="J13595" s="8">
        <v>32756400</v>
      </c>
    </row>
    <row r="13596" spans="1:10" ht="20.100000000000001" customHeight="1" x14ac:dyDescent="0.25">
      <c r="A13596" s="5" t="s">
        <v>1396</v>
      </c>
      <c r="C13596" s="11" t="s">
        <v>9</v>
      </c>
      <c r="D13596" s="11" t="s">
        <v>11</v>
      </c>
      <c r="E13596" s="11" t="s">
        <v>5177</v>
      </c>
      <c r="F13596" s="11" t="s">
        <v>12</v>
      </c>
      <c r="G13596" s="131" t="s">
        <v>1397</v>
      </c>
      <c r="H13596" s="131"/>
      <c r="J13596" s="7">
        <v>100000</v>
      </c>
    </row>
    <row r="13597" spans="1:10" ht="30" customHeight="1" x14ac:dyDescent="0.25">
      <c r="G13597" s="131" t="s">
        <v>5180</v>
      </c>
      <c r="H13597" s="131"/>
    </row>
    <row r="13598" spans="1:10" ht="20.100000000000001" customHeight="1" x14ac:dyDescent="0.25">
      <c r="A13598" s="5" t="s">
        <v>1411</v>
      </c>
      <c r="C13598" s="11" t="s">
        <v>9</v>
      </c>
      <c r="D13598" s="11" t="s">
        <v>11</v>
      </c>
      <c r="E13598" s="11" t="s">
        <v>5177</v>
      </c>
      <c r="F13598" s="11" t="s">
        <v>12</v>
      </c>
      <c r="G13598" s="131" t="s">
        <v>3478</v>
      </c>
      <c r="H13598" s="131"/>
      <c r="J13598" s="7">
        <v>28480000</v>
      </c>
    </row>
    <row r="13599" spans="1:10" ht="75" customHeight="1" x14ac:dyDescent="0.25">
      <c r="G13599" s="131" t="s">
        <v>7350</v>
      </c>
      <c r="H13599" s="131"/>
    </row>
    <row r="13600" spans="1:10" ht="20.100000000000001" customHeight="1" x14ac:dyDescent="0.25">
      <c r="A13600" s="5" t="s">
        <v>1413</v>
      </c>
      <c r="C13600" s="11" t="s">
        <v>9</v>
      </c>
      <c r="D13600" s="11" t="s">
        <v>11</v>
      </c>
      <c r="E13600" s="11" t="s">
        <v>5177</v>
      </c>
      <c r="F13600" s="11" t="s">
        <v>12</v>
      </c>
      <c r="G13600" s="131" t="s">
        <v>1414</v>
      </c>
      <c r="H13600" s="131"/>
      <c r="J13600" s="7">
        <v>4176400</v>
      </c>
    </row>
    <row r="13601" spans="1:10" ht="90" customHeight="1" x14ac:dyDescent="0.25">
      <c r="G13601" s="131" t="s">
        <v>5184</v>
      </c>
      <c r="H13601" s="131"/>
    </row>
    <row r="13602" spans="1:10" ht="20.100000000000001" customHeight="1" x14ac:dyDescent="0.25">
      <c r="A13602" s="6" t="s">
        <v>1416</v>
      </c>
      <c r="B13602" s="6" t="s">
        <v>1417</v>
      </c>
      <c r="J13602" s="8">
        <v>20222120</v>
      </c>
    </row>
    <row r="13603" spans="1:10" ht="20.100000000000001" customHeight="1" x14ac:dyDescent="0.25">
      <c r="A13603" s="5" t="s">
        <v>1419</v>
      </c>
      <c r="C13603" s="11" t="s">
        <v>9</v>
      </c>
      <c r="D13603" s="11" t="s">
        <v>11</v>
      </c>
      <c r="E13603" s="11" t="s">
        <v>5177</v>
      </c>
      <c r="F13603" s="11" t="s">
        <v>12</v>
      </c>
      <c r="G13603" s="131" t="s">
        <v>1420</v>
      </c>
      <c r="H13603" s="131"/>
      <c r="J13603" s="7">
        <v>600000</v>
      </c>
    </row>
    <row r="13604" spans="1:10" ht="20.100000000000001" customHeight="1" x14ac:dyDescent="0.25">
      <c r="A13604" s="5" t="s">
        <v>1422</v>
      </c>
      <c r="C13604" s="11" t="s">
        <v>9</v>
      </c>
      <c r="D13604" s="11" t="s">
        <v>11</v>
      </c>
      <c r="E13604" s="11" t="s">
        <v>5177</v>
      </c>
      <c r="F13604" s="11" t="s">
        <v>12</v>
      </c>
      <c r="G13604" s="131" t="s">
        <v>1423</v>
      </c>
      <c r="H13604" s="131"/>
      <c r="J13604" s="7">
        <v>8200000</v>
      </c>
    </row>
    <row r="13605" spans="1:10" ht="20.100000000000001" customHeight="1" x14ac:dyDescent="0.25">
      <c r="A13605" s="5" t="s">
        <v>1424</v>
      </c>
      <c r="C13605" s="11" t="s">
        <v>9</v>
      </c>
      <c r="D13605" s="11" t="s">
        <v>11</v>
      </c>
      <c r="E13605" s="11" t="s">
        <v>5177</v>
      </c>
      <c r="F13605" s="11" t="s">
        <v>12</v>
      </c>
      <c r="G13605" s="131" t="s">
        <v>38</v>
      </c>
      <c r="H13605" s="131"/>
      <c r="J13605" s="7">
        <v>5068000</v>
      </c>
    </row>
    <row r="13606" spans="1:10" ht="20.100000000000001" customHeight="1" x14ac:dyDescent="0.25">
      <c r="A13606" s="5" t="s">
        <v>1426</v>
      </c>
      <c r="C13606" s="11" t="s">
        <v>9</v>
      </c>
      <c r="D13606" s="11" t="s">
        <v>11</v>
      </c>
      <c r="E13606" s="11" t="s">
        <v>5177</v>
      </c>
      <c r="F13606" s="11" t="s">
        <v>12</v>
      </c>
      <c r="G13606" s="131" t="s">
        <v>1427</v>
      </c>
      <c r="H13606" s="131"/>
      <c r="J13606" s="7">
        <v>6354120</v>
      </c>
    </row>
    <row r="13607" spans="1:10" ht="20.100000000000001" customHeight="1" x14ac:dyDescent="0.25">
      <c r="A13607" s="6" t="s">
        <v>1429</v>
      </c>
      <c r="B13607" s="6" t="s">
        <v>1430</v>
      </c>
      <c r="J13607" s="8">
        <v>14360000</v>
      </c>
    </row>
    <row r="13608" spans="1:10" ht="20.100000000000001" customHeight="1" x14ac:dyDescent="0.25">
      <c r="A13608" s="5" t="s">
        <v>1432</v>
      </c>
      <c r="C13608" s="11" t="s">
        <v>9</v>
      </c>
      <c r="D13608" s="11" t="s">
        <v>11</v>
      </c>
      <c r="E13608" s="11" t="s">
        <v>5177</v>
      </c>
      <c r="F13608" s="11" t="s">
        <v>12</v>
      </c>
      <c r="G13608" s="131" t="s">
        <v>7130</v>
      </c>
      <c r="H13608" s="131"/>
      <c r="J13608" s="7">
        <v>14360000</v>
      </c>
    </row>
    <row r="13609" spans="1:10" ht="20.100000000000001" customHeight="1" x14ac:dyDescent="0.25">
      <c r="A13609" s="6" t="s">
        <v>1439</v>
      </c>
      <c r="B13609" s="6" t="s">
        <v>1440</v>
      </c>
      <c r="J13609" s="8">
        <v>11182000</v>
      </c>
    </row>
    <row r="13610" spans="1:10" ht="20.100000000000001" customHeight="1" x14ac:dyDescent="0.25">
      <c r="A13610" s="5" t="s">
        <v>1441</v>
      </c>
      <c r="C13610" s="11" t="s">
        <v>9</v>
      </c>
      <c r="D13610" s="11" t="s">
        <v>11</v>
      </c>
      <c r="E13610" s="11" t="s">
        <v>5177</v>
      </c>
      <c r="F13610" s="11" t="s">
        <v>12</v>
      </c>
      <c r="G13610" s="131" t="s">
        <v>1442</v>
      </c>
      <c r="H13610" s="131"/>
      <c r="J13610" s="7">
        <v>4000000</v>
      </c>
    </row>
    <row r="13611" spans="1:10" ht="75" customHeight="1" x14ac:dyDescent="0.25">
      <c r="G13611" s="131" t="s">
        <v>7351</v>
      </c>
      <c r="H13611" s="131"/>
    </row>
    <row r="13612" spans="1:10" ht="20.100000000000001" customHeight="1" x14ac:dyDescent="0.25">
      <c r="A13612" s="5" t="s">
        <v>1444</v>
      </c>
      <c r="C13612" s="11" t="s">
        <v>9</v>
      </c>
      <c r="D13612" s="11" t="s">
        <v>11</v>
      </c>
      <c r="E13612" s="11" t="s">
        <v>5177</v>
      </c>
      <c r="F13612" s="11" t="s">
        <v>12</v>
      </c>
      <c r="G13612" s="131" t="s">
        <v>3481</v>
      </c>
      <c r="H13612" s="131"/>
      <c r="J13612" s="7">
        <v>5682000</v>
      </c>
    </row>
    <row r="13613" spans="1:10" ht="75" customHeight="1" x14ac:dyDescent="0.25">
      <c r="G13613" s="131" t="s">
        <v>6273</v>
      </c>
      <c r="H13613" s="131"/>
    </row>
    <row r="13614" spans="1:10" ht="20.100000000000001" customHeight="1" x14ac:dyDescent="0.25">
      <c r="A13614" s="5" t="s">
        <v>1446</v>
      </c>
      <c r="C13614" s="11" t="s">
        <v>9</v>
      </c>
      <c r="D13614" s="11" t="s">
        <v>11</v>
      </c>
      <c r="E13614" s="11" t="s">
        <v>5177</v>
      </c>
      <c r="F13614" s="11" t="s">
        <v>12</v>
      </c>
      <c r="G13614" s="131" t="s">
        <v>1447</v>
      </c>
      <c r="H13614" s="131"/>
      <c r="J13614" s="7">
        <v>1500000</v>
      </c>
    </row>
    <row r="13615" spans="1:10" ht="20.100000000000001" customHeight="1" x14ac:dyDescent="0.25">
      <c r="A13615" s="6" t="s">
        <v>1449</v>
      </c>
      <c r="B13615" s="6" t="s">
        <v>1450</v>
      </c>
      <c r="J13615" s="8">
        <v>23656000</v>
      </c>
    </row>
    <row r="13616" spans="1:10" ht="20.100000000000001" customHeight="1" x14ac:dyDescent="0.25">
      <c r="A13616" s="5" t="s">
        <v>1453</v>
      </c>
      <c r="C13616" s="11" t="s">
        <v>9</v>
      </c>
      <c r="D13616" s="11" t="s">
        <v>11</v>
      </c>
      <c r="E13616" s="11" t="s">
        <v>5177</v>
      </c>
      <c r="F13616" s="11" t="s">
        <v>12</v>
      </c>
      <c r="G13616" s="131" t="s">
        <v>39</v>
      </c>
      <c r="H13616" s="131"/>
      <c r="J13616" s="7">
        <v>10000000</v>
      </c>
    </row>
    <row r="13617" spans="1:10" ht="20.100000000000001" customHeight="1" x14ac:dyDescent="0.25">
      <c r="A13617" s="5" t="s">
        <v>1463</v>
      </c>
      <c r="C13617" s="11" t="s">
        <v>9</v>
      </c>
      <c r="D13617" s="11" t="s">
        <v>11</v>
      </c>
      <c r="E13617" s="11" t="s">
        <v>5177</v>
      </c>
      <c r="F13617" s="11" t="s">
        <v>12</v>
      </c>
      <c r="G13617" s="131" t="s">
        <v>1464</v>
      </c>
      <c r="H13617" s="131"/>
      <c r="J13617" s="7">
        <v>6000000</v>
      </c>
    </row>
    <row r="13618" spans="1:10" ht="20.100000000000001" customHeight="1" x14ac:dyDescent="0.25">
      <c r="A13618" s="5" t="s">
        <v>1466</v>
      </c>
      <c r="C13618" s="11" t="s">
        <v>9</v>
      </c>
      <c r="D13618" s="11" t="s">
        <v>11</v>
      </c>
      <c r="E13618" s="11" t="s">
        <v>5177</v>
      </c>
      <c r="F13618" s="11" t="s">
        <v>12</v>
      </c>
      <c r="G13618" s="131" t="s">
        <v>1467</v>
      </c>
      <c r="H13618" s="131"/>
      <c r="J13618" s="7">
        <v>120000</v>
      </c>
    </row>
    <row r="13619" spans="1:10" ht="30" customHeight="1" x14ac:dyDescent="0.25">
      <c r="A13619" s="5" t="s">
        <v>1469</v>
      </c>
      <c r="C13619" s="11" t="s">
        <v>9</v>
      </c>
      <c r="D13619" s="11" t="s">
        <v>11</v>
      </c>
      <c r="E13619" s="11" t="s">
        <v>5177</v>
      </c>
      <c r="F13619" s="11" t="s">
        <v>12</v>
      </c>
      <c r="G13619" s="131" t="s">
        <v>7132</v>
      </c>
      <c r="H13619" s="131"/>
      <c r="J13619" s="7">
        <v>1810000</v>
      </c>
    </row>
    <row r="13620" spans="1:10" ht="30" customHeight="1" x14ac:dyDescent="0.25">
      <c r="A13620" s="5" t="s">
        <v>1471</v>
      </c>
      <c r="C13620" s="11" t="s">
        <v>9</v>
      </c>
      <c r="D13620" s="11" t="s">
        <v>11</v>
      </c>
      <c r="E13620" s="11" t="s">
        <v>5177</v>
      </c>
      <c r="F13620" s="11" t="s">
        <v>12</v>
      </c>
      <c r="G13620" s="131" t="s">
        <v>7133</v>
      </c>
      <c r="H13620" s="131"/>
      <c r="J13620" s="7">
        <v>5526000</v>
      </c>
    </row>
    <row r="13621" spans="1:10" ht="20.100000000000001" customHeight="1" x14ac:dyDescent="0.25">
      <c r="A13621" s="5" t="s">
        <v>1473</v>
      </c>
      <c r="C13621" s="11" t="s">
        <v>9</v>
      </c>
      <c r="D13621" s="11" t="s">
        <v>11</v>
      </c>
      <c r="E13621" s="11" t="s">
        <v>5177</v>
      </c>
      <c r="F13621" s="11" t="s">
        <v>12</v>
      </c>
      <c r="G13621" s="131" t="s">
        <v>1474</v>
      </c>
      <c r="H13621" s="131"/>
      <c r="J13621" s="7">
        <v>200000</v>
      </c>
    </row>
    <row r="13622" spans="1:10" ht="20.100000000000001" customHeight="1" x14ac:dyDescent="0.25">
      <c r="A13622" s="6" t="s">
        <v>1476</v>
      </c>
      <c r="B13622" s="6" t="s">
        <v>1477</v>
      </c>
      <c r="J13622" s="8">
        <v>600000</v>
      </c>
    </row>
    <row r="13623" spans="1:10" ht="20.100000000000001" customHeight="1" x14ac:dyDescent="0.25">
      <c r="A13623" s="5" t="s">
        <v>1488</v>
      </c>
      <c r="C13623" s="11" t="s">
        <v>9</v>
      </c>
      <c r="D13623" s="11" t="s">
        <v>41</v>
      </c>
      <c r="E13623" s="11" t="s">
        <v>5177</v>
      </c>
      <c r="F13623" s="11" t="s">
        <v>12</v>
      </c>
      <c r="G13623" s="131" t="s">
        <v>42</v>
      </c>
      <c r="H13623" s="131"/>
      <c r="J13623" s="7">
        <v>600000</v>
      </c>
    </row>
    <row r="13624" spans="1:10" ht="30" customHeight="1" x14ac:dyDescent="0.25">
      <c r="G13624" s="131" t="s">
        <v>4441</v>
      </c>
      <c r="H13624" s="131"/>
    </row>
    <row r="13625" spans="1:10" ht="20.100000000000001" customHeight="1" x14ac:dyDescent="0.25">
      <c r="A13625" s="6" t="s">
        <v>1490</v>
      </c>
      <c r="B13625" s="6" t="s">
        <v>1491</v>
      </c>
      <c r="J13625" s="8">
        <v>400000</v>
      </c>
    </row>
    <row r="13626" spans="1:10" ht="20.100000000000001" customHeight="1" x14ac:dyDescent="0.25">
      <c r="A13626" s="5" t="s">
        <v>1503</v>
      </c>
      <c r="C13626" s="11" t="s">
        <v>9</v>
      </c>
      <c r="D13626" s="11" t="s">
        <v>11</v>
      </c>
      <c r="E13626" s="11" t="s">
        <v>5177</v>
      </c>
      <c r="F13626" s="11" t="s">
        <v>12</v>
      </c>
      <c r="G13626" s="131" t="s">
        <v>44</v>
      </c>
      <c r="H13626" s="131"/>
      <c r="J13626" s="7">
        <v>400000</v>
      </c>
    </row>
    <row r="13627" spans="1:10" ht="20.100000000000001" customHeight="1" x14ac:dyDescent="0.25">
      <c r="A13627" s="6" t="s">
        <v>1508</v>
      </c>
      <c r="B13627" s="6" t="s">
        <v>1509</v>
      </c>
      <c r="J13627" s="10">
        <v>21278814</v>
      </c>
    </row>
    <row r="13628" spans="1:10" ht="20.100000000000001" customHeight="1" x14ac:dyDescent="0.25">
      <c r="A13628" s="6" t="s">
        <v>1256</v>
      </c>
      <c r="B13628" s="6" t="s">
        <v>1511</v>
      </c>
      <c r="J13628" s="9">
        <v>7579940</v>
      </c>
    </row>
    <row r="13629" spans="1:10" ht="20.100000000000001" customHeight="1" x14ac:dyDescent="0.25">
      <c r="A13629" s="5" t="s">
        <v>1513</v>
      </c>
      <c r="C13629" s="11" t="s">
        <v>9</v>
      </c>
      <c r="D13629" s="11" t="s">
        <v>11</v>
      </c>
      <c r="E13629" s="11" t="s">
        <v>5177</v>
      </c>
      <c r="F13629" s="11" t="s">
        <v>12</v>
      </c>
      <c r="G13629" s="131" t="s">
        <v>45</v>
      </c>
      <c r="H13629" s="131"/>
      <c r="J13629" s="7">
        <v>6000000</v>
      </c>
    </row>
    <row r="13630" spans="1:10" ht="20.100000000000001" customHeight="1" x14ac:dyDescent="0.25">
      <c r="A13630" s="5" t="s">
        <v>1514</v>
      </c>
      <c r="C13630" s="11" t="s">
        <v>9</v>
      </c>
      <c r="D13630" s="11" t="s">
        <v>11</v>
      </c>
      <c r="E13630" s="11" t="s">
        <v>5177</v>
      </c>
      <c r="F13630" s="11" t="s">
        <v>12</v>
      </c>
      <c r="G13630" s="131" t="s">
        <v>1515</v>
      </c>
      <c r="H13630" s="131"/>
      <c r="J13630" s="7">
        <v>943940</v>
      </c>
    </row>
    <row r="13631" spans="1:10" ht="20.100000000000001" customHeight="1" x14ac:dyDescent="0.25">
      <c r="A13631" s="5" t="s">
        <v>1518</v>
      </c>
      <c r="C13631" s="11" t="s">
        <v>9</v>
      </c>
      <c r="D13631" s="11" t="s">
        <v>11</v>
      </c>
      <c r="E13631" s="11" t="s">
        <v>5177</v>
      </c>
      <c r="F13631" s="11" t="s">
        <v>12</v>
      </c>
      <c r="G13631" s="131" t="s">
        <v>7135</v>
      </c>
      <c r="H13631" s="131"/>
      <c r="J13631" s="7">
        <v>636000</v>
      </c>
    </row>
    <row r="13632" spans="1:10" ht="20.100000000000001" customHeight="1" x14ac:dyDescent="0.25">
      <c r="A13632" s="6" t="s">
        <v>1278</v>
      </c>
      <c r="B13632" s="6" t="s">
        <v>1524</v>
      </c>
      <c r="J13632" s="8">
        <v>1478392</v>
      </c>
    </row>
    <row r="13633" spans="1:10" ht="20.100000000000001" customHeight="1" x14ac:dyDescent="0.25">
      <c r="A13633" s="5" t="s">
        <v>1531</v>
      </c>
      <c r="C13633" s="11" t="s">
        <v>9</v>
      </c>
      <c r="D13633" s="11" t="s">
        <v>11</v>
      </c>
      <c r="E13633" s="11" t="s">
        <v>5177</v>
      </c>
      <c r="F13633" s="11" t="s">
        <v>12</v>
      </c>
      <c r="G13633" s="131" t="s">
        <v>47</v>
      </c>
      <c r="H13633" s="131"/>
      <c r="J13633" s="7">
        <v>1478392</v>
      </c>
    </row>
    <row r="13634" spans="1:10" ht="20.100000000000001" customHeight="1" x14ac:dyDescent="0.25">
      <c r="A13634" s="6" t="s">
        <v>1292</v>
      </c>
      <c r="B13634" s="6" t="s">
        <v>1535</v>
      </c>
      <c r="J13634" s="8">
        <v>3311000</v>
      </c>
    </row>
    <row r="13635" spans="1:10" ht="20.100000000000001" customHeight="1" x14ac:dyDescent="0.25">
      <c r="A13635" s="5" t="s">
        <v>1536</v>
      </c>
      <c r="C13635" s="11" t="s">
        <v>9</v>
      </c>
      <c r="D13635" s="11" t="s">
        <v>11</v>
      </c>
      <c r="E13635" s="11" t="s">
        <v>5177</v>
      </c>
      <c r="F13635" s="11" t="s">
        <v>12</v>
      </c>
      <c r="G13635" s="131" t="s">
        <v>1537</v>
      </c>
      <c r="H13635" s="131"/>
      <c r="J13635" s="7">
        <v>750000</v>
      </c>
    </row>
    <row r="13636" spans="1:10" ht="20.100000000000001" customHeight="1" x14ac:dyDescent="0.25">
      <c r="A13636" s="5" t="s">
        <v>1539</v>
      </c>
      <c r="C13636" s="11" t="s">
        <v>9</v>
      </c>
      <c r="D13636" s="11" t="s">
        <v>11</v>
      </c>
      <c r="E13636" s="11" t="s">
        <v>5177</v>
      </c>
      <c r="F13636" s="11" t="s">
        <v>12</v>
      </c>
      <c r="G13636" s="131" t="s">
        <v>1540</v>
      </c>
      <c r="H13636" s="131"/>
      <c r="J13636" s="7">
        <v>48000</v>
      </c>
    </row>
    <row r="13637" spans="1:10" ht="20.100000000000001" customHeight="1" x14ac:dyDescent="0.25">
      <c r="A13637" s="5" t="s">
        <v>1542</v>
      </c>
      <c r="C13637" s="11" t="s">
        <v>9</v>
      </c>
      <c r="D13637" s="11" t="s">
        <v>11</v>
      </c>
      <c r="E13637" s="11" t="s">
        <v>5177</v>
      </c>
      <c r="F13637" s="11" t="s">
        <v>12</v>
      </c>
      <c r="G13637" s="131" t="s">
        <v>48</v>
      </c>
      <c r="H13637" s="131"/>
      <c r="J13637" s="7">
        <v>125000</v>
      </c>
    </row>
    <row r="13638" spans="1:10" ht="30" customHeight="1" x14ac:dyDescent="0.25">
      <c r="A13638" s="5" t="s">
        <v>1544</v>
      </c>
      <c r="C13638" s="11" t="s">
        <v>9</v>
      </c>
      <c r="D13638" s="11" t="s">
        <v>11</v>
      </c>
      <c r="E13638" s="11" t="s">
        <v>5177</v>
      </c>
      <c r="F13638" s="11" t="s">
        <v>12</v>
      </c>
      <c r="G13638" s="131" t="s">
        <v>1545</v>
      </c>
      <c r="H13638" s="131"/>
      <c r="J13638" s="7">
        <v>2064000</v>
      </c>
    </row>
    <row r="13639" spans="1:10" ht="20.100000000000001" customHeight="1" x14ac:dyDescent="0.25">
      <c r="A13639" s="5" t="s">
        <v>1547</v>
      </c>
      <c r="C13639" s="11" t="s">
        <v>9</v>
      </c>
      <c r="D13639" s="11" t="s">
        <v>11</v>
      </c>
      <c r="E13639" s="11" t="s">
        <v>5177</v>
      </c>
      <c r="F13639" s="11" t="s">
        <v>12</v>
      </c>
      <c r="G13639" s="131" t="s">
        <v>49</v>
      </c>
      <c r="H13639" s="131"/>
      <c r="J13639" s="7">
        <v>60000</v>
      </c>
    </row>
    <row r="13640" spans="1:10" ht="20.100000000000001" customHeight="1" x14ac:dyDescent="0.25">
      <c r="A13640" s="5" t="s">
        <v>1549</v>
      </c>
      <c r="C13640" s="11" t="s">
        <v>9</v>
      </c>
      <c r="D13640" s="11" t="s">
        <v>11</v>
      </c>
      <c r="E13640" s="11" t="s">
        <v>5177</v>
      </c>
      <c r="F13640" s="11" t="s">
        <v>12</v>
      </c>
      <c r="G13640" s="131" t="s">
        <v>1550</v>
      </c>
      <c r="H13640" s="131"/>
      <c r="J13640" s="7">
        <v>204000</v>
      </c>
    </row>
    <row r="13641" spans="1:10" ht="30" customHeight="1" x14ac:dyDescent="0.25">
      <c r="A13641" s="5" t="s">
        <v>1551</v>
      </c>
      <c r="C13641" s="11" t="s">
        <v>9</v>
      </c>
      <c r="D13641" s="11" t="s">
        <v>11</v>
      </c>
      <c r="E13641" s="11" t="s">
        <v>5177</v>
      </c>
      <c r="F13641" s="11" t="s">
        <v>12</v>
      </c>
      <c r="G13641" s="131" t="s">
        <v>7136</v>
      </c>
      <c r="H13641" s="131"/>
      <c r="J13641" s="7">
        <v>60000</v>
      </c>
    </row>
    <row r="13642" spans="1:10" ht="20.100000000000001" customHeight="1" x14ac:dyDescent="0.25">
      <c r="A13642" s="6" t="s">
        <v>1318</v>
      </c>
      <c r="B13642" s="6" t="s">
        <v>1553</v>
      </c>
      <c r="J13642" s="8">
        <v>1566000</v>
      </c>
    </row>
    <row r="13643" spans="1:10" ht="20.100000000000001" customHeight="1" x14ac:dyDescent="0.25">
      <c r="A13643" s="5" t="s">
        <v>1555</v>
      </c>
      <c r="C13643" s="11" t="s">
        <v>9</v>
      </c>
      <c r="D13643" s="11" t="s">
        <v>11</v>
      </c>
      <c r="E13643" s="11" t="s">
        <v>5177</v>
      </c>
      <c r="F13643" s="11" t="s">
        <v>12</v>
      </c>
      <c r="G13643" s="131" t="s">
        <v>50</v>
      </c>
      <c r="H13643" s="131"/>
      <c r="J13643" s="7">
        <v>366000</v>
      </c>
    </row>
    <row r="13644" spans="1:10" ht="20.100000000000001" customHeight="1" x14ac:dyDescent="0.25">
      <c r="A13644" s="5" t="s">
        <v>1557</v>
      </c>
      <c r="C13644" s="11" t="s">
        <v>9</v>
      </c>
      <c r="D13644" s="11" t="s">
        <v>11</v>
      </c>
      <c r="E13644" s="11" t="s">
        <v>5177</v>
      </c>
      <c r="F13644" s="11" t="s">
        <v>12</v>
      </c>
      <c r="G13644" s="131" t="s">
        <v>51</v>
      </c>
      <c r="H13644" s="131"/>
      <c r="J13644" s="7">
        <v>1200000</v>
      </c>
    </row>
    <row r="13645" spans="1:10" ht="20.100000000000001" customHeight="1" x14ac:dyDescent="0.25">
      <c r="A13645" s="6" t="s">
        <v>1572</v>
      </c>
      <c r="B13645" s="6" t="s">
        <v>1573</v>
      </c>
      <c r="J13645" s="8">
        <v>7343482</v>
      </c>
    </row>
    <row r="13646" spans="1:10" ht="20.100000000000001" customHeight="1" x14ac:dyDescent="0.25">
      <c r="A13646" s="5" t="s">
        <v>1574</v>
      </c>
      <c r="C13646" s="11" t="s">
        <v>9</v>
      </c>
      <c r="D13646" s="11" t="s">
        <v>11</v>
      </c>
      <c r="E13646" s="11" t="s">
        <v>5177</v>
      </c>
      <c r="F13646" s="11" t="s">
        <v>12</v>
      </c>
      <c r="G13646" s="131" t="s">
        <v>1575</v>
      </c>
      <c r="H13646" s="131"/>
      <c r="J13646" s="7">
        <v>800000</v>
      </c>
    </row>
    <row r="13647" spans="1:10" ht="30" customHeight="1" x14ac:dyDescent="0.25">
      <c r="A13647" s="5" t="s">
        <v>1577</v>
      </c>
      <c r="C13647" s="11" t="s">
        <v>9</v>
      </c>
      <c r="D13647" s="11" t="s">
        <v>11</v>
      </c>
      <c r="E13647" s="11" t="s">
        <v>5177</v>
      </c>
      <c r="F13647" s="11" t="s">
        <v>12</v>
      </c>
      <c r="G13647" s="131" t="s">
        <v>1578</v>
      </c>
      <c r="H13647" s="131"/>
      <c r="J13647" s="7">
        <v>166060</v>
      </c>
    </row>
    <row r="13648" spans="1:10" ht="20.100000000000001" customHeight="1" x14ac:dyDescent="0.25">
      <c r="A13648" s="5" t="s">
        <v>1580</v>
      </c>
      <c r="C13648" s="11" t="s">
        <v>9</v>
      </c>
      <c r="D13648" s="11" t="s">
        <v>11</v>
      </c>
      <c r="E13648" s="11" t="s">
        <v>5177</v>
      </c>
      <c r="F13648" s="11" t="s">
        <v>12</v>
      </c>
      <c r="G13648" s="131" t="s">
        <v>1581</v>
      </c>
      <c r="H13648" s="131"/>
      <c r="J13648" s="7">
        <v>4276622</v>
      </c>
    </row>
    <row r="13649" spans="1:10" ht="20.100000000000001" customHeight="1" x14ac:dyDescent="0.25">
      <c r="A13649" s="5" t="s">
        <v>1582</v>
      </c>
      <c r="C13649" s="11" t="s">
        <v>9</v>
      </c>
      <c r="D13649" s="11" t="s">
        <v>11</v>
      </c>
      <c r="E13649" s="11" t="s">
        <v>5177</v>
      </c>
      <c r="F13649" s="11" t="s">
        <v>12</v>
      </c>
      <c r="G13649" s="131" t="s">
        <v>52</v>
      </c>
      <c r="H13649" s="131"/>
      <c r="J13649" s="7">
        <v>414000</v>
      </c>
    </row>
    <row r="13650" spans="1:10" ht="20.100000000000001" customHeight="1" x14ac:dyDescent="0.25">
      <c r="A13650" s="5" t="s">
        <v>1584</v>
      </c>
      <c r="C13650" s="11" t="s">
        <v>9</v>
      </c>
      <c r="D13650" s="11" t="s">
        <v>11</v>
      </c>
      <c r="E13650" s="11" t="s">
        <v>5177</v>
      </c>
      <c r="F13650" s="11" t="s">
        <v>12</v>
      </c>
      <c r="G13650" s="131" t="s">
        <v>1585</v>
      </c>
      <c r="H13650" s="131"/>
      <c r="J13650" s="7">
        <v>1000000</v>
      </c>
    </row>
    <row r="13651" spans="1:10" ht="20.100000000000001" customHeight="1" x14ac:dyDescent="0.25">
      <c r="A13651" s="5" t="s">
        <v>1587</v>
      </c>
      <c r="C13651" s="11" t="s">
        <v>9</v>
      </c>
      <c r="D13651" s="11" t="s">
        <v>11</v>
      </c>
      <c r="E13651" s="11" t="s">
        <v>5177</v>
      </c>
      <c r="F13651" s="11" t="s">
        <v>12</v>
      </c>
      <c r="G13651" s="131" t="s">
        <v>1588</v>
      </c>
      <c r="H13651" s="131"/>
      <c r="J13651" s="7">
        <v>200000</v>
      </c>
    </row>
    <row r="13652" spans="1:10" ht="20.100000000000001" customHeight="1" x14ac:dyDescent="0.25">
      <c r="A13652" s="5" t="s">
        <v>1590</v>
      </c>
      <c r="C13652" s="11" t="s">
        <v>9</v>
      </c>
      <c r="D13652" s="11" t="s">
        <v>11</v>
      </c>
      <c r="E13652" s="11" t="s">
        <v>5177</v>
      </c>
      <c r="F13652" s="11" t="s">
        <v>12</v>
      </c>
      <c r="G13652" s="131" t="s">
        <v>1591</v>
      </c>
      <c r="H13652" s="131"/>
      <c r="J13652" s="7">
        <v>86800</v>
      </c>
    </row>
    <row r="13653" spans="1:10" ht="20.100000000000001" customHeight="1" x14ac:dyDescent="0.25">
      <c r="A13653" s="5" t="s">
        <v>1593</v>
      </c>
      <c r="C13653" s="11" t="s">
        <v>9</v>
      </c>
      <c r="D13653" s="11" t="s">
        <v>11</v>
      </c>
      <c r="E13653" s="11" t="s">
        <v>5177</v>
      </c>
      <c r="F13653" s="11" t="s">
        <v>12</v>
      </c>
      <c r="G13653" s="131" t="s">
        <v>1594</v>
      </c>
      <c r="H13653" s="131"/>
      <c r="J13653" s="7">
        <v>400000</v>
      </c>
    </row>
    <row r="13654" spans="1:10" ht="20.100000000000001" customHeight="1" x14ac:dyDescent="0.25">
      <c r="A13654" s="6" t="s">
        <v>1714</v>
      </c>
      <c r="B13654" s="6" t="s">
        <v>1715</v>
      </c>
      <c r="J13654" s="10">
        <v>23126340</v>
      </c>
    </row>
    <row r="13655" spans="1:10" ht="20.100000000000001" customHeight="1" x14ac:dyDescent="0.25">
      <c r="A13655" s="6" t="s">
        <v>1716</v>
      </c>
      <c r="B13655" s="6" t="s">
        <v>1717</v>
      </c>
      <c r="J13655" s="9">
        <v>13486340</v>
      </c>
    </row>
    <row r="13656" spans="1:10" ht="20.100000000000001" customHeight="1" x14ac:dyDescent="0.25">
      <c r="A13656" s="5" t="s">
        <v>1721</v>
      </c>
      <c r="C13656" s="11" t="s">
        <v>16</v>
      </c>
      <c r="D13656" s="11" t="s">
        <v>53</v>
      </c>
      <c r="E13656" s="11" t="s">
        <v>5177</v>
      </c>
      <c r="F13656" s="11" t="s">
        <v>12</v>
      </c>
      <c r="G13656" s="131" t="s">
        <v>1722</v>
      </c>
      <c r="H13656" s="131"/>
      <c r="J13656" s="7">
        <v>476340</v>
      </c>
    </row>
    <row r="13657" spans="1:10" ht="20.100000000000001" customHeight="1" x14ac:dyDescent="0.25">
      <c r="A13657" s="5" t="s">
        <v>1723</v>
      </c>
      <c r="C13657" s="11" t="s">
        <v>16</v>
      </c>
      <c r="D13657" s="11" t="s">
        <v>53</v>
      </c>
      <c r="E13657" s="11" t="s">
        <v>5177</v>
      </c>
      <c r="F13657" s="11" t="s">
        <v>12</v>
      </c>
      <c r="G13657" s="131" t="s">
        <v>55</v>
      </c>
      <c r="H13657" s="131"/>
      <c r="J13657" s="7">
        <v>3600000</v>
      </c>
    </row>
    <row r="13658" spans="1:10" ht="20.100000000000001" customHeight="1" x14ac:dyDescent="0.25">
      <c r="A13658" s="5" t="s">
        <v>1724</v>
      </c>
      <c r="C13658" s="11" t="s">
        <v>16</v>
      </c>
      <c r="D13658" s="11" t="s">
        <v>53</v>
      </c>
      <c r="E13658" s="11" t="s">
        <v>5177</v>
      </c>
      <c r="F13658" s="11" t="s">
        <v>12</v>
      </c>
      <c r="G13658" s="131" t="s">
        <v>7146</v>
      </c>
      <c r="H13658" s="131"/>
      <c r="J13658" s="7">
        <v>8000000</v>
      </c>
    </row>
    <row r="13659" spans="1:10" ht="20.100000000000001" customHeight="1" x14ac:dyDescent="0.25">
      <c r="A13659" s="5" t="s">
        <v>1725</v>
      </c>
      <c r="C13659" s="11" t="s">
        <v>16</v>
      </c>
      <c r="D13659" s="11" t="s">
        <v>53</v>
      </c>
      <c r="E13659" s="11" t="s">
        <v>5177</v>
      </c>
      <c r="F13659" s="11" t="s">
        <v>12</v>
      </c>
      <c r="G13659" s="131" t="s">
        <v>1726</v>
      </c>
      <c r="H13659" s="131"/>
      <c r="J13659" s="7">
        <v>610000</v>
      </c>
    </row>
    <row r="13660" spans="1:10" ht="20.100000000000001" customHeight="1" x14ac:dyDescent="0.25">
      <c r="A13660" s="5" t="s">
        <v>1729</v>
      </c>
      <c r="C13660" s="11" t="s">
        <v>16</v>
      </c>
      <c r="D13660" s="11" t="s">
        <v>53</v>
      </c>
      <c r="E13660" s="11" t="s">
        <v>5177</v>
      </c>
      <c r="F13660" s="11" t="s">
        <v>12</v>
      </c>
      <c r="G13660" s="131" t="s">
        <v>7147</v>
      </c>
      <c r="H13660" s="131"/>
      <c r="J13660" s="7">
        <v>800000</v>
      </c>
    </row>
    <row r="13661" spans="1:10" ht="20.100000000000001" customHeight="1" x14ac:dyDescent="0.25">
      <c r="A13661" s="6" t="s">
        <v>1751</v>
      </c>
      <c r="B13661" s="6" t="s">
        <v>1752</v>
      </c>
      <c r="J13661" s="8">
        <v>9640000</v>
      </c>
    </row>
    <row r="13662" spans="1:10" ht="20.100000000000001" customHeight="1" x14ac:dyDescent="0.25">
      <c r="A13662" s="5" t="s">
        <v>1757</v>
      </c>
      <c r="C13662" s="11" t="s">
        <v>16</v>
      </c>
      <c r="D13662" s="11" t="s">
        <v>56</v>
      </c>
      <c r="E13662" s="11" t="s">
        <v>5177</v>
      </c>
      <c r="F13662" s="11" t="s">
        <v>12</v>
      </c>
      <c r="G13662" s="131" t="s">
        <v>57</v>
      </c>
      <c r="H13662" s="131"/>
      <c r="J13662" s="7">
        <v>9640000</v>
      </c>
    </row>
    <row r="13663" spans="1:10" ht="20.100000000000001" customHeight="1" x14ac:dyDescent="0.25">
      <c r="A13663" s="6" t="s">
        <v>1759</v>
      </c>
      <c r="B13663" s="6" t="s">
        <v>1760</v>
      </c>
      <c r="J13663" s="10">
        <v>3726357206</v>
      </c>
    </row>
    <row r="13664" spans="1:10" ht="20.100000000000001" customHeight="1" x14ac:dyDescent="0.25">
      <c r="A13664" s="6" t="s">
        <v>1761</v>
      </c>
      <c r="B13664" s="6" t="s">
        <v>1762</v>
      </c>
      <c r="J13664" s="12">
        <v>3640757206</v>
      </c>
    </row>
    <row r="13665" spans="1:10" ht="20.100000000000001" customHeight="1" x14ac:dyDescent="0.25">
      <c r="A13665" s="6" t="s">
        <v>1767</v>
      </c>
      <c r="B13665" s="6" t="s">
        <v>7149</v>
      </c>
      <c r="J13665" s="9">
        <v>3640757206</v>
      </c>
    </row>
    <row r="13666" spans="1:10" ht="20.100000000000001" customHeight="1" x14ac:dyDescent="0.25">
      <c r="A13666" s="5" t="s">
        <v>1767</v>
      </c>
      <c r="C13666" s="11" t="s">
        <v>9</v>
      </c>
      <c r="D13666" s="11" t="s">
        <v>41</v>
      </c>
      <c r="E13666" s="11" t="s">
        <v>5177</v>
      </c>
      <c r="F13666" s="11" t="s">
        <v>1881</v>
      </c>
      <c r="G13666" s="131" t="s">
        <v>21</v>
      </c>
      <c r="H13666" s="131"/>
      <c r="J13666" s="7">
        <v>8914674</v>
      </c>
    </row>
    <row r="13667" spans="1:10" ht="60" customHeight="1" x14ac:dyDescent="0.25">
      <c r="G13667" s="131" t="s">
        <v>4802</v>
      </c>
      <c r="H13667" s="131"/>
    </row>
    <row r="13668" spans="1:10" ht="20.100000000000001" customHeight="1" x14ac:dyDescent="0.25">
      <c r="G13668" s="131" t="s">
        <v>2101</v>
      </c>
      <c r="H13668" s="131"/>
    </row>
    <row r="13669" spans="1:10" ht="20.100000000000001" customHeight="1" x14ac:dyDescent="0.25">
      <c r="A13669" s="5" t="s">
        <v>1767</v>
      </c>
      <c r="C13669" s="11" t="s">
        <v>9</v>
      </c>
      <c r="D13669" s="11" t="s">
        <v>41</v>
      </c>
      <c r="E13669" s="11" t="s">
        <v>5177</v>
      </c>
      <c r="F13669" s="11" t="s">
        <v>1278</v>
      </c>
      <c r="G13669" s="131" t="s">
        <v>21</v>
      </c>
      <c r="H13669" s="131"/>
      <c r="J13669" s="7">
        <v>3842532</v>
      </c>
    </row>
    <row r="13670" spans="1:10" ht="60" customHeight="1" x14ac:dyDescent="0.25">
      <c r="G13670" s="131" t="s">
        <v>4803</v>
      </c>
      <c r="H13670" s="131"/>
    </row>
    <row r="13671" spans="1:10" ht="20.100000000000001" customHeight="1" x14ac:dyDescent="0.25">
      <c r="G13671" s="131" t="s">
        <v>2101</v>
      </c>
      <c r="H13671" s="131"/>
    </row>
    <row r="13672" spans="1:10" ht="20.100000000000001" customHeight="1" x14ac:dyDescent="0.25">
      <c r="A13672" s="5" t="s">
        <v>1767</v>
      </c>
      <c r="C13672" s="11" t="s">
        <v>9</v>
      </c>
      <c r="D13672" s="11" t="s">
        <v>41</v>
      </c>
      <c r="E13672" s="11" t="s">
        <v>5177</v>
      </c>
      <c r="F13672" s="11" t="s">
        <v>1292</v>
      </c>
      <c r="G13672" s="131" t="s">
        <v>1104</v>
      </c>
      <c r="H13672" s="131"/>
      <c r="J13672" s="7">
        <v>3628000000</v>
      </c>
    </row>
    <row r="13673" spans="1:10" ht="60" customHeight="1" x14ac:dyDescent="0.25">
      <c r="G13673" s="131" t="s">
        <v>5674</v>
      </c>
      <c r="H13673" s="131"/>
    </row>
    <row r="13674" spans="1:10" ht="20.100000000000001" customHeight="1" x14ac:dyDescent="0.25">
      <c r="G13674" s="131" t="s">
        <v>5675</v>
      </c>
      <c r="H13674" s="131"/>
    </row>
    <row r="13675" spans="1:10" ht="20.100000000000001" customHeight="1" x14ac:dyDescent="0.25">
      <c r="A13675" s="6" t="s">
        <v>1784</v>
      </c>
      <c r="B13675" s="6" t="s">
        <v>1785</v>
      </c>
      <c r="J13675" s="8">
        <v>45600000</v>
      </c>
    </row>
    <row r="13676" spans="1:10" ht="20.100000000000001" customHeight="1" x14ac:dyDescent="0.25">
      <c r="A13676" s="5" t="s">
        <v>1786</v>
      </c>
      <c r="C13676" s="11" t="s">
        <v>9</v>
      </c>
      <c r="D13676" s="11" t="s">
        <v>59</v>
      </c>
      <c r="E13676" s="11" t="s">
        <v>5177</v>
      </c>
      <c r="F13676" s="11" t="s">
        <v>12</v>
      </c>
      <c r="G13676" s="131" t="s">
        <v>61</v>
      </c>
      <c r="H13676" s="131"/>
      <c r="J13676" s="7">
        <v>38400000</v>
      </c>
    </row>
    <row r="13677" spans="1:10" ht="20.100000000000001" customHeight="1" x14ac:dyDescent="0.25">
      <c r="A13677" s="5" t="s">
        <v>1792</v>
      </c>
      <c r="C13677" s="11" t="s">
        <v>9</v>
      </c>
      <c r="D13677" s="11" t="s">
        <v>59</v>
      </c>
      <c r="E13677" s="11" t="s">
        <v>5177</v>
      </c>
      <c r="F13677" s="11" t="s">
        <v>12</v>
      </c>
      <c r="G13677" s="131" t="s">
        <v>7156</v>
      </c>
      <c r="H13677" s="131"/>
      <c r="J13677" s="7">
        <v>7200000</v>
      </c>
    </row>
    <row r="13678" spans="1:10" ht="15" customHeight="1" x14ac:dyDescent="0.25">
      <c r="G13678" s="131" t="s">
        <v>4341</v>
      </c>
      <c r="H13678" s="131"/>
    </row>
    <row r="13679" spans="1:10" ht="20.100000000000001" customHeight="1" x14ac:dyDescent="0.25">
      <c r="A13679" s="6" t="s">
        <v>1806</v>
      </c>
      <c r="B13679" s="6" t="s">
        <v>1807</v>
      </c>
      <c r="J13679" s="10">
        <v>40000000</v>
      </c>
    </row>
    <row r="13680" spans="1:10" ht="20.100000000000001" customHeight="1" x14ac:dyDescent="0.25">
      <c r="A13680" s="6" t="s">
        <v>1808</v>
      </c>
      <c r="B13680" s="6" t="s">
        <v>1809</v>
      </c>
      <c r="J13680" s="9">
        <v>40000000</v>
      </c>
    </row>
    <row r="13681" spans="1:10" ht="30" customHeight="1" x14ac:dyDescent="0.25">
      <c r="A13681" s="5" t="s">
        <v>1808</v>
      </c>
      <c r="C13681" s="11" t="s">
        <v>9</v>
      </c>
      <c r="D13681" s="11" t="s">
        <v>4821</v>
      </c>
      <c r="E13681" s="11" t="s">
        <v>5177</v>
      </c>
      <c r="F13681" s="11" t="s">
        <v>1560</v>
      </c>
      <c r="G13681" s="131" t="s">
        <v>4442</v>
      </c>
      <c r="H13681" s="131"/>
      <c r="J13681" s="7">
        <v>13000000</v>
      </c>
    </row>
    <row r="13682" spans="1:10" ht="75" customHeight="1" x14ac:dyDescent="0.25">
      <c r="G13682" s="131" t="s">
        <v>5676</v>
      </c>
      <c r="H13682" s="131"/>
    </row>
    <row r="13683" spans="1:10" ht="20.100000000000001" customHeight="1" x14ac:dyDescent="0.25">
      <c r="G13683" s="131" t="s">
        <v>5181</v>
      </c>
      <c r="H13683" s="131"/>
    </row>
    <row r="13684" spans="1:10" ht="45" customHeight="1" x14ac:dyDescent="0.25">
      <c r="A13684" s="5" t="s">
        <v>1808</v>
      </c>
      <c r="C13684" s="11" t="s">
        <v>9</v>
      </c>
      <c r="D13684" s="11" t="s">
        <v>4821</v>
      </c>
      <c r="E13684" s="11" t="s">
        <v>5177</v>
      </c>
      <c r="F13684" s="11" t="s">
        <v>1579</v>
      </c>
      <c r="G13684" s="131" t="s">
        <v>4444</v>
      </c>
      <c r="H13684" s="131"/>
      <c r="J13684" s="7">
        <v>27000000</v>
      </c>
    </row>
    <row r="13685" spans="1:10" ht="75" customHeight="1" x14ac:dyDescent="0.25">
      <c r="G13685" s="131" t="s">
        <v>5182</v>
      </c>
      <c r="H13685" s="131"/>
    </row>
    <row r="13686" spans="1:10" ht="20.100000000000001" customHeight="1" x14ac:dyDescent="0.25">
      <c r="G13686" s="131" t="s">
        <v>5181</v>
      </c>
      <c r="H13686" s="131"/>
    </row>
    <row r="13689" spans="1:10" x14ac:dyDescent="0.25">
      <c r="A13689" s="117" t="s">
        <v>5183</v>
      </c>
      <c r="B13689" s="88"/>
      <c r="C13689" s="88"/>
      <c r="D13689" s="88"/>
      <c r="E13689" s="88"/>
      <c r="F13689" s="88"/>
      <c r="G13689" s="88"/>
      <c r="H13689" s="88"/>
    </row>
    <row r="13691" spans="1:10" x14ac:dyDescent="0.25">
      <c r="A13691" s="132" t="s">
        <v>2092</v>
      </c>
      <c r="B13691" s="132"/>
      <c r="C13691" s="132"/>
      <c r="D13691" s="132"/>
      <c r="E13691" s="132"/>
      <c r="F13691" s="132"/>
      <c r="G13691" s="132"/>
      <c r="H13691" s="132"/>
      <c r="I13691" s="132"/>
      <c r="J13691" s="132"/>
    </row>
    <row r="13693" spans="1:10" x14ac:dyDescent="0.25">
      <c r="D13693" s="6" t="s">
        <v>2140</v>
      </c>
      <c r="E13693" s="6" t="s">
        <v>2100</v>
      </c>
    </row>
    <row r="13694" spans="1:10" ht="15.75" thickBot="1" x14ac:dyDescent="0.3">
      <c r="F13694" s="6" t="s">
        <v>2103</v>
      </c>
      <c r="J13694" s="14">
        <v>4065846000</v>
      </c>
    </row>
    <row r="13695" spans="1:10" x14ac:dyDescent="0.25">
      <c r="D13695" s="5" t="s">
        <v>9</v>
      </c>
      <c r="E13695" s="5" t="s">
        <v>2139</v>
      </c>
      <c r="J13695" s="7">
        <v>3830950179</v>
      </c>
    </row>
    <row r="13696" spans="1:10" x14ac:dyDescent="0.25">
      <c r="D13696" s="5" t="s">
        <v>16</v>
      </c>
      <c r="E13696" s="5" t="s">
        <v>2145</v>
      </c>
      <c r="J13696" s="7">
        <v>234895821</v>
      </c>
    </row>
    <row r="13699" spans="1:10" x14ac:dyDescent="0.25">
      <c r="A13699" s="132" t="s">
        <v>2091</v>
      </c>
      <c r="B13699" s="132"/>
      <c r="C13699" s="132"/>
      <c r="D13699" s="132"/>
      <c r="E13699" s="132"/>
      <c r="F13699" s="132"/>
      <c r="G13699" s="132"/>
      <c r="H13699" s="132"/>
      <c r="I13699" s="132"/>
      <c r="J13699" s="132"/>
    </row>
    <row r="13700" spans="1:10" x14ac:dyDescent="0.25">
      <c r="A13700" s="86" t="s">
        <v>2097</v>
      </c>
      <c r="C13700" s="86" t="s">
        <v>2098</v>
      </c>
      <c r="D13700" s="86" t="s">
        <v>3</v>
      </c>
      <c r="E13700" s="86" t="s">
        <v>2099</v>
      </c>
      <c r="F13700" s="86" t="s">
        <v>1880</v>
      </c>
      <c r="G13700" s="6" t="s">
        <v>2100</v>
      </c>
      <c r="J13700" s="86" t="s">
        <v>8713</v>
      </c>
    </row>
    <row r="13702" spans="1:10" ht="15.75" thickBot="1" x14ac:dyDescent="0.3">
      <c r="G13702" s="13" t="s">
        <v>2103</v>
      </c>
      <c r="J13702" s="14">
        <v>4065846000</v>
      </c>
    </row>
    <row r="13703" spans="1:10" ht="20.100000000000001" customHeight="1" x14ac:dyDescent="0.25">
      <c r="A13703" s="6" t="s">
        <v>1232</v>
      </c>
      <c r="B13703" s="6" t="s">
        <v>1233</v>
      </c>
      <c r="J13703" s="10">
        <v>3105634811</v>
      </c>
    </row>
    <row r="13704" spans="1:10" ht="20.100000000000001" customHeight="1" x14ac:dyDescent="0.25">
      <c r="A13704" s="6" t="s">
        <v>9</v>
      </c>
      <c r="B13704" s="6" t="s">
        <v>1237</v>
      </c>
      <c r="J13704" s="9">
        <v>1150329080</v>
      </c>
    </row>
    <row r="13705" spans="1:10" ht="20.100000000000001" customHeight="1" x14ac:dyDescent="0.25">
      <c r="A13705" s="5" t="s">
        <v>1240</v>
      </c>
      <c r="C13705" s="11" t="s">
        <v>9</v>
      </c>
      <c r="D13705" s="11" t="s">
        <v>10</v>
      </c>
      <c r="E13705" s="11" t="s">
        <v>5177</v>
      </c>
      <c r="F13705" s="11" t="s">
        <v>12</v>
      </c>
      <c r="G13705" s="131" t="s">
        <v>7116</v>
      </c>
      <c r="H13705" s="131"/>
      <c r="J13705" s="7">
        <v>1150329080</v>
      </c>
    </row>
    <row r="13706" spans="1:10" ht="20.100000000000001" customHeight="1" x14ac:dyDescent="0.25">
      <c r="A13706" s="6" t="s">
        <v>1279</v>
      </c>
      <c r="B13706" s="6" t="s">
        <v>1280</v>
      </c>
      <c r="J13706" s="8">
        <v>1410799070</v>
      </c>
    </row>
    <row r="13707" spans="1:10" ht="20.100000000000001" customHeight="1" x14ac:dyDescent="0.25">
      <c r="A13707" s="5" t="s">
        <v>1282</v>
      </c>
      <c r="C13707" s="11" t="s">
        <v>9</v>
      </c>
      <c r="D13707" s="11" t="s">
        <v>10</v>
      </c>
      <c r="E13707" s="11" t="s">
        <v>5177</v>
      </c>
      <c r="F13707" s="11" t="s">
        <v>12</v>
      </c>
      <c r="G13707" s="131" t="s">
        <v>1283</v>
      </c>
      <c r="H13707" s="131"/>
      <c r="J13707" s="7">
        <v>358506411</v>
      </c>
    </row>
    <row r="13708" spans="1:10" ht="20.100000000000001" customHeight="1" x14ac:dyDescent="0.25">
      <c r="A13708" s="5" t="s">
        <v>1286</v>
      </c>
      <c r="C13708" s="11" t="s">
        <v>9</v>
      </c>
      <c r="D13708" s="11" t="s">
        <v>10</v>
      </c>
      <c r="E13708" s="11" t="s">
        <v>5177</v>
      </c>
      <c r="F13708" s="11" t="s">
        <v>12</v>
      </c>
      <c r="G13708" s="131" t="s">
        <v>1287</v>
      </c>
      <c r="H13708" s="131"/>
      <c r="J13708" s="7">
        <v>544390770</v>
      </c>
    </row>
    <row r="13709" spans="1:10" ht="20.100000000000001" customHeight="1" x14ac:dyDescent="0.25">
      <c r="A13709" s="5" t="s">
        <v>1290</v>
      </c>
      <c r="C13709" s="11" t="s">
        <v>16</v>
      </c>
      <c r="D13709" s="11" t="s">
        <v>10</v>
      </c>
      <c r="E13709" s="11" t="s">
        <v>5177</v>
      </c>
      <c r="F13709" s="11" t="s">
        <v>12</v>
      </c>
      <c r="G13709" s="131" t="s">
        <v>17</v>
      </c>
      <c r="H13709" s="131"/>
      <c r="J13709" s="7">
        <v>194306311</v>
      </c>
    </row>
    <row r="13710" spans="1:10" ht="20.100000000000001" customHeight="1" x14ac:dyDescent="0.25">
      <c r="A13710" s="5" t="s">
        <v>1293</v>
      </c>
      <c r="C13710" s="11" t="s">
        <v>9</v>
      </c>
      <c r="D13710" s="11" t="s">
        <v>10</v>
      </c>
      <c r="E13710" s="11" t="s">
        <v>5177</v>
      </c>
      <c r="F13710" s="11" t="s">
        <v>12</v>
      </c>
      <c r="G13710" s="131" t="s">
        <v>18</v>
      </c>
      <c r="H13710" s="131"/>
      <c r="J13710" s="7">
        <v>159211279</v>
      </c>
    </row>
    <row r="13711" spans="1:10" ht="20.100000000000001" customHeight="1" x14ac:dyDescent="0.25">
      <c r="A13711" s="5" t="s">
        <v>1296</v>
      </c>
      <c r="C13711" s="11" t="s">
        <v>9</v>
      </c>
      <c r="D13711" s="11" t="s">
        <v>10</v>
      </c>
      <c r="E13711" s="11" t="s">
        <v>5177</v>
      </c>
      <c r="F13711" s="11" t="s">
        <v>12</v>
      </c>
      <c r="G13711" s="131" t="s">
        <v>19</v>
      </c>
      <c r="H13711" s="131"/>
      <c r="J13711" s="7">
        <v>154384299</v>
      </c>
    </row>
    <row r="13712" spans="1:10" ht="20.100000000000001" customHeight="1" x14ac:dyDescent="0.25">
      <c r="A13712" s="6" t="s">
        <v>1299</v>
      </c>
      <c r="B13712" s="6" t="s">
        <v>1300</v>
      </c>
      <c r="J13712" s="10">
        <v>230765129</v>
      </c>
    </row>
    <row r="13713" spans="1:10" ht="20.100000000000001" customHeight="1" x14ac:dyDescent="0.25">
      <c r="A13713" s="6" t="s">
        <v>1303</v>
      </c>
      <c r="B13713" s="6" t="s">
        <v>7118</v>
      </c>
      <c r="J13713" s="9">
        <v>218931020</v>
      </c>
    </row>
    <row r="13714" spans="1:10" ht="20.100000000000001" customHeight="1" x14ac:dyDescent="0.25">
      <c r="A13714" s="5" t="s">
        <v>1303</v>
      </c>
      <c r="C13714" s="11" t="s">
        <v>9</v>
      </c>
      <c r="D13714" s="11" t="s">
        <v>20</v>
      </c>
      <c r="E13714" s="11" t="s">
        <v>5177</v>
      </c>
      <c r="F13714" s="11" t="s">
        <v>1881</v>
      </c>
      <c r="G13714" s="131" t="s">
        <v>21</v>
      </c>
      <c r="H13714" s="131"/>
      <c r="J13714" s="7">
        <v>218931020</v>
      </c>
    </row>
    <row r="13715" spans="1:10" ht="60" customHeight="1" x14ac:dyDescent="0.25">
      <c r="G13715" s="131" t="s">
        <v>4797</v>
      </c>
      <c r="H13715" s="131"/>
    </row>
    <row r="13716" spans="1:10" ht="20.100000000000001" customHeight="1" x14ac:dyDescent="0.25">
      <c r="G13716" s="131" t="s">
        <v>2101</v>
      </c>
      <c r="H13716" s="131"/>
    </row>
    <row r="13717" spans="1:10" ht="20.100000000000001" customHeight="1" x14ac:dyDescent="0.25">
      <c r="A13717" s="6" t="s">
        <v>1316</v>
      </c>
      <c r="B13717" s="6" t="s">
        <v>7122</v>
      </c>
      <c r="J13717" s="8">
        <v>11834109</v>
      </c>
    </row>
    <row r="13718" spans="1:10" ht="20.100000000000001" customHeight="1" x14ac:dyDescent="0.25">
      <c r="A13718" s="5" t="s">
        <v>1316</v>
      </c>
      <c r="C13718" s="11" t="s">
        <v>9</v>
      </c>
      <c r="D13718" s="11" t="s">
        <v>20</v>
      </c>
      <c r="E13718" s="11" t="s">
        <v>5177</v>
      </c>
      <c r="F13718" s="11" t="s">
        <v>1881</v>
      </c>
      <c r="G13718" s="131" t="s">
        <v>23</v>
      </c>
      <c r="H13718" s="131"/>
      <c r="J13718" s="7">
        <v>11834109</v>
      </c>
    </row>
    <row r="13719" spans="1:10" ht="30" customHeight="1" x14ac:dyDescent="0.25">
      <c r="G13719" s="131" t="s">
        <v>4798</v>
      </c>
      <c r="H13719" s="131"/>
    </row>
    <row r="13720" spans="1:10" ht="20.100000000000001" customHeight="1" x14ac:dyDescent="0.25">
      <c r="G13720" s="131" t="s">
        <v>2102</v>
      </c>
      <c r="H13720" s="131"/>
    </row>
    <row r="13721" spans="1:10" ht="20.100000000000001" customHeight="1" x14ac:dyDescent="0.25">
      <c r="A13721" s="6" t="s">
        <v>1319</v>
      </c>
      <c r="B13721" s="6" t="s">
        <v>1320</v>
      </c>
      <c r="J13721" s="10">
        <v>313741532</v>
      </c>
    </row>
    <row r="13722" spans="1:10" ht="20.100000000000001" customHeight="1" x14ac:dyDescent="0.25">
      <c r="A13722" s="6" t="s">
        <v>1322</v>
      </c>
      <c r="B13722" s="6" t="s">
        <v>7123</v>
      </c>
      <c r="J13722" s="9">
        <v>120234549</v>
      </c>
    </row>
    <row r="13723" spans="1:10" ht="20.100000000000001" customHeight="1" x14ac:dyDescent="0.25">
      <c r="A13723" s="5" t="s">
        <v>1322</v>
      </c>
      <c r="C13723" s="11" t="s">
        <v>9</v>
      </c>
      <c r="D13723" s="11" t="s">
        <v>20</v>
      </c>
      <c r="E13723" s="11" t="s">
        <v>5177</v>
      </c>
      <c r="F13723" s="11" t="s">
        <v>1881</v>
      </c>
      <c r="G13723" s="131" t="s">
        <v>21</v>
      </c>
      <c r="H13723" s="131"/>
      <c r="J13723" s="7">
        <v>120234549</v>
      </c>
    </row>
    <row r="13724" spans="1:10" ht="60" customHeight="1" x14ac:dyDescent="0.25">
      <c r="G13724" s="131" t="s">
        <v>4799</v>
      </c>
      <c r="H13724" s="131"/>
    </row>
    <row r="13725" spans="1:10" ht="20.100000000000001" customHeight="1" x14ac:dyDescent="0.25">
      <c r="G13725" s="131" t="s">
        <v>2101</v>
      </c>
      <c r="H13725" s="131"/>
    </row>
    <row r="13726" spans="1:10" ht="20.100000000000001" customHeight="1" x14ac:dyDescent="0.25">
      <c r="A13726" s="6" t="s">
        <v>1324</v>
      </c>
      <c r="B13726" s="6" t="s">
        <v>7124</v>
      </c>
      <c r="J13726" s="8">
        <v>35502328</v>
      </c>
    </row>
    <row r="13727" spans="1:10" ht="20.100000000000001" customHeight="1" x14ac:dyDescent="0.25">
      <c r="A13727" s="5" t="s">
        <v>1324</v>
      </c>
      <c r="C13727" s="11" t="s">
        <v>9</v>
      </c>
      <c r="D13727" s="11" t="s">
        <v>20</v>
      </c>
      <c r="E13727" s="11" t="s">
        <v>5177</v>
      </c>
      <c r="F13727" s="11" t="s">
        <v>1881</v>
      </c>
      <c r="G13727" s="131" t="s">
        <v>21</v>
      </c>
      <c r="H13727" s="131"/>
      <c r="J13727" s="7">
        <v>35502328</v>
      </c>
    </row>
    <row r="13728" spans="1:10" ht="45" customHeight="1" x14ac:dyDescent="0.25">
      <c r="G13728" s="131" t="s">
        <v>4800</v>
      </c>
      <c r="H13728" s="131"/>
    </row>
    <row r="13729" spans="1:10" ht="20.100000000000001" customHeight="1" x14ac:dyDescent="0.25">
      <c r="G13729" s="131" t="s">
        <v>2101</v>
      </c>
      <c r="H13729" s="131"/>
    </row>
    <row r="13730" spans="1:10" ht="20.100000000000001" customHeight="1" x14ac:dyDescent="0.25">
      <c r="A13730" s="6" t="s">
        <v>1326</v>
      </c>
      <c r="B13730" s="6" t="s">
        <v>7125</v>
      </c>
      <c r="J13730" s="8">
        <v>71004655</v>
      </c>
    </row>
    <row r="13731" spans="1:10" ht="20.100000000000001" customHeight="1" x14ac:dyDescent="0.25">
      <c r="A13731" s="5" t="s">
        <v>1326</v>
      </c>
      <c r="C13731" s="11" t="s">
        <v>9</v>
      </c>
      <c r="D13731" s="11" t="s">
        <v>20</v>
      </c>
      <c r="E13731" s="11" t="s">
        <v>5177</v>
      </c>
      <c r="F13731" s="11" t="s">
        <v>1881</v>
      </c>
      <c r="G13731" s="131" t="s">
        <v>21</v>
      </c>
      <c r="H13731" s="131"/>
      <c r="J13731" s="7">
        <v>71004655</v>
      </c>
    </row>
    <row r="13732" spans="1:10" ht="45" customHeight="1" x14ac:dyDescent="0.25">
      <c r="G13732" s="131" t="s">
        <v>4801</v>
      </c>
      <c r="H13732" s="131"/>
    </row>
    <row r="13733" spans="1:10" ht="20.100000000000001" customHeight="1" x14ac:dyDescent="0.25">
      <c r="G13733" s="131" t="s">
        <v>2101</v>
      </c>
      <c r="H13733" s="131"/>
    </row>
    <row r="13734" spans="1:10" ht="20.100000000000001" customHeight="1" x14ac:dyDescent="0.25">
      <c r="A13734" s="6" t="s">
        <v>1331</v>
      </c>
      <c r="B13734" s="6" t="s">
        <v>1332</v>
      </c>
      <c r="J13734" s="8">
        <v>87000000</v>
      </c>
    </row>
    <row r="13735" spans="1:10" ht="45" customHeight="1" x14ac:dyDescent="0.25">
      <c r="A13735" s="5" t="s">
        <v>1331</v>
      </c>
      <c r="C13735" s="11" t="s">
        <v>9</v>
      </c>
      <c r="D13735" s="11" t="s">
        <v>20</v>
      </c>
      <c r="E13735" s="11" t="s">
        <v>5177</v>
      </c>
      <c r="F13735" s="11" t="s">
        <v>1881</v>
      </c>
      <c r="G13735" s="131" t="s">
        <v>4438</v>
      </c>
      <c r="H13735" s="131"/>
      <c r="J13735" s="7">
        <v>87000000</v>
      </c>
    </row>
    <row r="13736" spans="1:10" ht="30" customHeight="1" x14ac:dyDescent="0.25">
      <c r="G13736" s="131" t="s">
        <v>5178</v>
      </c>
      <c r="H13736" s="131"/>
    </row>
    <row r="13737" spans="1:10" ht="20.100000000000001" customHeight="1" x14ac:dyDescent="0.25">
      <c r="G13737" s="131" t="s">
        <v>5179</v>
      </c>
      <c r="H13737" s="131"/>
    </row>
    <row r="13738" spans="1:10" ht="20.100000000000001" customHeight="1" x14ac:dyDescent="0.25">
      <c r="A13738" s="6" t="s">
        <v>1344</v>
      </c>
      <c r="B13738" s="6" t="s">
        <v>1345</v>
      </c>
      <c r="J13738" s="10">
        <v>814559372</v>
      </c>
    </row>
    <row r="13739" spans="1:10" ht="20.100000000000001" customHeight="1" x14ac:dyDescent="0.25">
      <c r="A13739" s="6" t="s">
        <v>1231</v>
      </c>
      <c r="B13739" s="6" t="s">
        <v>3252</v>
      </c>
      <c r="J13739" s="9">
        <v>400743200</v>
      </c>
    </row>
    <row r="13740" spans="1:10" ht="20.100000000000001" customHeight="1" x14ac:dyDescent="0.25">
      <c r="A13740" s="5" t="s">
        <v>1349</v>
      </c>
      <c r="C13740" s="11" t="s">
        <v>9</v>
      </c>
      <c r="D13740" s="11" t="s">
        <v>11</v>
      </c>
      <c r="E13740" s="11" t="s">
        <v>5177</v>
      </c>
      <c r="F13740" s="11" t="s">
        <v>12</v>
      </c>
      <c r="G13740" s="131" t="s">
        <v>30</v>
      </c>
      <c r="H13740" s="131"/>
      <c r="J13740" s="7">
        <v>301800000</v>
      </c>
    </row>
    <row r="13741" spans="1:10" ht="20.100000000000001" customHeight="1" x14ac:dyDescent="0.25">
      <c r="A13741" s="5" t="s">
        <v>1351</v>
      </c>
      <c r="C13741" s="11" t="s">
        <v>9</v>
      </c>
      <c r="D13741" s="11" t="s">
        <v>11</v>
      </c>
      <c r="E13741" s="11" t="s">
        <v>5177</v>
      </c>
      <c r="F13741" s="11" t="s">
        <v>12</v>
      </c>
      <c r="G13741" s="131" t="s">
        <v>31</v>
      </c>
      <c r="H13741" s="131"/>
      <c r="J13741" s="7">
        <v>720000</v>
      </c>
    </row>
    <row r="13742" spans="1:10" ht="20.100000000000001" customHeight="1" x14ac:dyDescent="0.25">
      <c r="A13742" s="5" t="s">
        <v>1353</v>
      </c>
      <c r="C13742" s="11" t="s">
        <v>9</v>
      </c>
      <c r="D13742" s="11" t="s">
        <v>11</v>
      </c>
      <c r="E13742" s="11" t="s">
        <v>5177</v>
      </c>
      <c r="F13742" s="11" t="s">
        <v>12</v>
      </c>
      <c r="G13742" s="131" t="s">
        <v>1354</v>
      </c>
      <c r="H13742" s="131"/>
      <c r="J13742" s="7">
        <v>80000000</v>
      </c>
    </row>
    <row r="13743" spans="1:10" ht="20.100000000000001" customHeight="1" x14ac:dyDescent="0.25">
      <c r="A13743" s="5" t="s">
        <v>1358</v>
      </c>
      <c r="C13743" s="11" t="s">
        <v>9</v>
      </c>
      <c r="D13743" s="11" t="s">
        <v>11</v>
      </c>
      <c r="E13743" s="11" t="s">
        <v>5177</v>
      </c>
      <c r="F13743" s="11" t="s">
        <v>12</v>
      </c>
      <c r="G13743" s="131" t="s">
        <v>32</v>
      </c>
      <c r="H13743" s="131"/>
      <c r="J13743" s="7">
        <v>18223200</v>
      </c>
    </row>
    <row r="13744" spans="1:10" ht="45" customHeight="1" x14ac:dyDescent="0.25">
      <c r="G13744" s="131" t="s">
        <v>6270</v>
      </c>
      <c r="H13744" s="131"/>
    </row>
    <row r="13745" spans="1:10" ht="20.100000000000001" customHeight="1" x14ac:dyDescent="0.25">
      <c r="A13745" s="6" t="s">
        <v>1239</v>
      </c>
      <c r="B13745" s="6" t="s">
        <v>1360</v>
      </c>
      <c r="J13745" s="8">
        <v>170541392</v>
      </c>
    </row>
    <row r="13746" spans="1:10" ht="20.100000000000001" customHeight="1" x14ac:dyDescent="0.25">
      <c r="A13746" s="5" t="s">
        <v>1361</v>
      </c>
      <c r="C13746" s="11" t="s">
        <v>9</v>
      </c>
      <c r="D13746" s="11" t="s">
        <v>11</v>
      </c>
      <c r="E13746" s="11" t="s">
        <v>5177</v>
      </c>
      <c r="F13746" s="11" t="s">
        <v>12</v>
      </c>
      <c r="G13746" s="131" t="s">
        <v>7127</v>
      </c>
      <c r="H13746" s="131"/>
      <c r="J13746" s="7">
        <v>5100000</v>
      </c>
    </row>
    <row r="13747" spans="1:10" ht="20.100000000000001" customHeight="1" x14ac:dyDescent="0.25">
      <c r="A13747" s="5" t="s">
        <v>1364</v>
      </c>
      <c r="C13747" s="11" t="s">
        <v>9</v>
      </c>
      <c r="D13747" s="11" t="s">
        <v>11</v>
      </c>
      <c r="E13747" s="11" t="s">
        <v>5177</v>
      </c>
      <c r="F13747" s="11" t="s">
        <v>12</v>
      </c>
      <c r="G13747" s="131" t="s">
        <v>1365</v>
      </c>
      <c r="H13747" s="131"/>
      <c r="J13747" s="7">
        <v>34500000</v>
      </c>
    </row>
    <row r="13748" spans="1:10" ht="20.100000000000001" customHeight="1" x14ac:dyDescent="0.25">
      <c r="A13748" s="5" t="s">
        <v>1367</v>
      </c>
      <c r="C13748" s="11" t="s">
        <v>9</v>
      </c>
      <c r="D13748" s="11" t="s">
        <v>11</v>
      </c>
      <c r="E13748" s="11" t="s">
        <v>5177</v>
      </c>
      <c r="F13748" s="11" t="s">
        <v>12</v>
      </c>
      <c r="G13748" s="131" t="s">
        <v>33</v>
      </c>
      <c r="H13748" s="131"/>
      <c r="J13748" s="7">
        <v>600000</v>
      </c>
    </row>
    <row r="13749" spans="1:10" ht="20.100000000000001" customHeight="1" x14ac:dyDescent="0.25">
      <c r="A13749" s="5" t="s">
        <v>1369</v>
      </c>
      <c r="C13749" s="11" t="s">
        <v>9</v>
      </c>
      <c r="D13749" s="11" t="s">
        <v>11</v>
      </c>
      <c r="E13749" s="11" t="s">
        <v>5177</v>
      </c>
      <c r="F13749" s="11" t="s">
        <v>12</v>
      </c>
      <c r="G13749" s="131" t="s">
        <v>34</v>
      </c>
      <c r="H13749" s="131"/>
      <c r="J13749" s="7">
        <v>130341392</v>
      </c>
    </row>
    <row r="13750" spans="1:10" ht="20.100000000000001" customHeight="1" x14ac:dyDescent="0.25">
      <c r="A13750" s="6" t="s">
        <v>1249</v>
      </c>
      <c r="B13750" s="6" t="s">
        <v>1373</v>
      </c>
      <c r="J13750" s="8">
        <v>17910000</v>
      </c>
    </row>
    <row r="13751" spans="1:10" ht="20.100000000000001" customHeight="1" x14ac:dyDescent="0.25">
      <c r="A13751" s="5" t="s">
        <v>1376</v>
      </c>
      <c r="C13751" s="11" t="s">
        <v>9</v>
      </c>
      <c r="D13751" s="11" t="s">
        <v>11</v>
      </c>
      <c r="E13751" s="11" t="s">
        <v>5177</v>
      </c>
      <c r="F13751" s="11" t="s">
        <v>12</v>
      </c>
      <c r="G13751" s="131" t="s">
        <v>3480</v>
      </c>
      <c r="H13751" s="131"/>
      <c r="J13751" s="7">
        <v>2400000</v>
      </c>
    </row>
    <row r="13752" spans="1:10" ht="20.100000000000001" customHeight="1" x14ac:dyDescent="0.25">
      <c r="A13752" s="5" t="s">
        <v>1378</v>
      </c>
      <c r="C13752" s="11" t="s">
        <v>9</v>
      </c>
      <c r="D13752" s="11" t="s">
        <v>11</v>
      </c>
      <c r="E13752" s="11" t="s">
        <v>5177</v>
      </c>
      <c r="F13752" s="11" t="s">
        <v>12</v>
      </c>
      <c r="G13752" s="131" t="s">
        <v>106</v>
      </c>
      <c r="H13752" s="131"/>
      <c r="J13752" s="7">
        <v>9000000</v>
      </c>
    </row>
    <row r="13753" spans="1:10" ht="20.100000000000001" customHeight="1" x14ac:dyDescent="0.25">
      <c r="A13753" s="5" t="s">
        <v>1380</v>
      </c>
      <c r="C13753" s="11" t="s">
        <v>9</v>
      </c>
      <c r="D13753" s="11" t="s">
        <v>11</v>
      </c>
      <c r="E13753" s="11" t="s">
        <v>5177</v>
      </c>
      <c r="F13753" s="11" t="s">
        <v>12</v>
      </c>
      <c r="G13753" s="131" t="s">
        <v>1381</v>
      </c>
      <c r="H13753" s="131"/>
      <c r="J13753" s="7">
        <v>4800000</v>
      </c>
    </row>
    <row r="13754" spans="1:10" ht="20.100000000000001" customHeight="1" x14ac:dyDescent="0.25">
      <c r="A13754" s="5" t="s">
        <v>1384</v>
      </c>
      <c r="C13754" s="11" t="s">
        <v>9</v>
      </c>
      <c r="D13754" s="11" t="s">
        <v>11</v>
      </c>
      <c r="E13754" s="11" t="s">
        <v>5177</v>
      </c>
      <c r="F13754" s="11" t="s">
        <v>12</v>
      </c>
      <c r="G13754" s="131" t="s">
        <v>35</v>
      </c>
      <c r="H13754" s="131"/>
      <c r="J13754" s="7">
        <v>300000</v>
      </c>
    </row>
    <row r="13755" spans="1:10" ht="30" customHeight="1" x14ac:dyDescent="0.25">
      <c r="A13755" s="5" t="s">
        <v>1388</v>
      </c>
      <c r="C13755" s="11" t="s">
        <v>9</v>
      </c>
      <c r="D13755" s="11" t="s">
        <v>11</v>
      </c>
      <c r="E13755" s="11" t="s">
        <v>5177</v>
      </c>
      <c r="F13755" s="11" t="s">
        <v>12</v>
      </c>
      <c r="G13755" s="131" t="s">
        <v>1389</v>
      </c>
      <c r="H13755" s="131"/>
      <c r="J13755" s="7">
        <v>60000</v>
      </c>
    </row>
    <row r="13756" spans="1:10" ht="30" customHeight="1" x14ac:dyDescent="0.25">
      <c r="G13756" s="131" t="s">
        <v>4706</v>
      </c>
      <c r="H13756" s="131"/>
    </row>
    <row r="13757" spans="1:10" ht="20.100000000000001" customHeight="1" x14ac:dyDescent="0.25">
      <c r="A13757" s="5" t="s">
        <v>1391</v>
      </c>
      <c r="C13757" s="11" t="s">
        <v>9</v>
      </c>
      <c r="D13757" s="11" t="s">
        <v>11</v>
      </c>
      <c r="E13757" s="11" t="s">
        <v>5177</v>
      </c>
      <c r="F13757" s="11" t="s">
        <v>12</v>
      </c>
      <c r="G13757" s="131" t="s">
        <v>7129</v>
      </c>
      <c r="H13757" s="131"/>
      <c r="J13757" s="7">
        <v>1350000</v>
      </c>
    </row>
    <row r="13758" spans="1:10" ht="20.100000000000001" customHeight="1" x14ac:dyDescent="0.25">
      <c r="A13758" s="6" t="s">
        <v>1393</v>
      </c>
      <c r="B13758" s="6" t="s">
        <v>1394</v>
      </c>
      <c r="J13758" s="8">
        <v>121984600</v>
      </c>
    </row>
    <row r="13759" spans="1:10" ht="20.100000000000001" customHeight="1" x14ac:dyDescent="0.25">
      <c r="A13759" s="5" t="s">
        <v>1405</v>
      </c>
      <c r="C13759" s="11" t="s">
        <v>9</v>
      </c>
      <c r="D13759" s="11" t="s">
        <v>11</v>
      </c>
      <c r="E13759" s="11" t="s">
        <v>5177</v>
      </c>
      <c r="F13759" s="11" t="s">
        <v>12</v>
      </c>
      <c r="G13759" s="131" t="s">
        <v>1406</v>
      </c>
      <c r="H13759" s="131"/>
      <c r="J13759" s="7">
        <v>70000000</v>
      </c>
    </row>
    <row r="13760" spans="1:10" ht="45" customHeight="1" x14ac:dyDescent="0.25">
      <c r="G13760" s="131" t="s">
        <v>6274</v>
      </c>
      <c r="H13760" s="131"/>
    </row>
    <row r="13761" spans="1:10" ht="20.100000000000001" customHeight="1" x14ac:dyDescent="0.25">
      <c r="A13761" s="5" t="s">
        <v>1411</v>
      </c>
      <c r="C13761" s="11" t="s">
        <v>9</v>
      </c>
      <c r="D13761" s="11" t="s">
        <v>11</v>
      </c>
      <c r="E13761" s="11" t="s">
        <v>5177</v>
      </c>
      <c r="F13761" s="11" t="s">
        <v>12</v>
      </c>
      <c r="G13761" s="131" t="s">
        <v>3478</v>
      </c>
      <c r="H13761" s="131"/>
      <c r="J13761" s="7">
        <v>42720000</v>
      </c>
    </row>
    <row r="13762" spans="1:10" ht="75" customHeight="1" x14ac:dyDescent="0.25">
      <c r="G13762" s="131" t="s">
        <v>7350</v>
      </c>
      <c r="H13762" s="131"/>
    </row>
    <row r="13763" spans="1:10" ht="20.100000000000001" customHeight="1" x14ac:dyDescent="0.25">
      <c r="A13763" s="5" t="s">
        <v>1413</v>
      </c>
      <c r="C13763" s="11" t="s">
        <v>9</v>
      </c>
      <c r="D13763" s="11" t="s">
        <v>11</v>
      </c>
      <c r="E13763" s="11" t="s">
        <v>5177</v>
      </c>
      <c r="F13763" s="11" t="s">
        <v>12</v>
      </c>
      <c r="G13763" s="131" t="s">
        <v>1414</v>
      </c>
      <c r="H13763" s="131"/>
      <c r="J13763" s="7">
        <v>9264600</v>
      </c>
    </row>
    <row r="13764" spans="1:10" ht="90" customHeight="1" x14ac:dyDescent="0.25">
      <c r="G13764" s="131" t="s">
        <v>5184</v>
      </c>
      <c r="H13764" s="131"/>
    </row>
    <row r="13765" spans="1:10" ht="20.100000000000001" customHeight="1" x14ac:dyDescent="0.25">
      <c r="A13765" s="6" t="s">
        <v>1416</v>
      </c>
      <c r="B13765" s="6" t="s">
        <v>1417</v>
      </c>
      <c r="J13765" s="8">
        <v>30333180</v>
      </c>
    </row>
    <row r="13766" spans="1:10" ht="20.100000000000001" customHeight="1" x14ac:dyDescent="0.25">
      <c r="A13766" s="5" t="s">
        <v>1419</v>
      </c>
      <c r="C13766" s="11" t="s">
        <v>9</v>
      </c>
      <c r="D13766" s="11" t="s">
        <v>11</v>
      </c>
      <c r="E13766" s="11" t="s">
        <v>5177</v>
      </c>
      <c r="F13766" s="11" t="s">
        <v>12</v>
      </c>
      <c r="G13766" s="131" t="s">
        <v>1420</v>
      </c>
      <c r="H13766" s="131"/>
      <c r="J13766" s="7">
        <v>900000</v>
      </c>
    </row>
    <row r="13767" spans="1:10" ht="20.100000000000001" customHeight="1" x14ac:dyDescent="0.25">
      <c r="A13767" s="5" t="s">
        <v>1422</v>
      </c>
      <c r="C13767" s="11" t="s">
        <v>9</v>
      </c>
      <c r="D13767" s="11" t="s">
        <v>11</v>
      </c>
      <c r="E13767" s="11" t="s">
        <v>5177</v>
      </c>
      <c r="F13767" s="11" t="s">
        <v>12</v>
      </c>
      <c r="G13767" s="131" t="s">
        <v>1423</v>
      </c>
      <c r="H13767" s="131"/>
      <c r="J13767" s="7">
        <v>12300000</v>
      </c>
    </row>
    <row r="13768" spans="1:10" ht="20.100000000000001" customHeight="1" x14ac:dyDescent="0.25">
      <c r="A13768" s="5" t="s">
        <v>1424</v>
      </c>
      <c r="C13768" s="11" t="s">
        <v>9</v>
      </c>
      <c r="D13768" s="11" t="s">
        <v>11</v>
      </c>
      <c r="E13768" s="11" t="s">
        <v>5177</v>
      </c>
      <c r="F13768" s="11" t="s">
        <v>12</v>
      </c>
      <c r="G13768" s="131" t="s">
        <v>38</v>
      </c>
      <c r="H13768" s="131"/>
      <c r="J13768" s="7">
        <v>7602000</v>
      </c>
    </row>
    <row r="13769" spans="1:10" ht="20.100000000000001" customHeight="1" x14ac:dyDescent="0.25">
      <c r="A13769" s="5" t="s">
        <v>1426</v>
      </c>
      <c r="C13769" s="11" t="s">
        <v>9</v>
      </c>
      <c r="D13769" s="11" t="s">
        <v>11</v>
      </c>
      <c r="E13769" s="11" t="s">
        <v>5177</v>
      </c>
      <c r="F13769" s="11" t="s">
        <v>12</v>
      </c>
      <c r="G13769" s="131" t="s">
        <v>1427</v>
      </c>
      <c r="H13769" s="131"/>
      <c r="J13769" s="7">
        <v>9531180</v>
      </c>
    </row>
    <row r="13770" spans="1:10" ht="20.100000000000001" customHeight="1" x14ac:dyDescent="0.25">
      <c r="A13770" s="6" t="s">
        <v>1429</v>
      </c>
      <c r="B13770" s="6" t="s">
        <v>1430</v>
      </c>
      <c r="J13770" s="8">
        <v>21540000</v>
      </c>
    </row>
    <row r="13771" spans="1:10" ht="20.100000000000001" customHeight="1" x14ac:dyDescent="0.25">
      <c r="A13771" s="5" t="s">
        <v>1432</v>
      </c>
      <c r="C13771" s="11" t="s">
        <v>9</v>
      </c>
      <c r="D13771" s="11" t="s">
        <v>11</v>
      </c>
      <c r="E13771" s="11" t="s">
        <v>5177</v>
      </c>
      <c r="F13771" s="11" t="s">
        <v>12</v>
      </c>
      <c r="G13771" s="131" t="s">
        <v>7130</v>
      </c>
      <c r="H13771" s="131"/>
      <c r="J13771" s="7">
        <v>21540000</v>
      </c>
    </row>
    <row r="13772" spans="1:10" ht="20.100000000000001" customHeight="1" x14ac:dyDescent="0.25">
      <c r="A13772" s="6" t="s">
        <v>1439</v>
      </c>
      <c r="B13772" s="6" t="s">
        <v>1440</v>
      </c>
      <c r="J13772" s="8">
        <v>14523000</v>
      </c>
    </row>
    <row r="13773" spans="1:10" ht="20.100000000000001" customHeight="1" x14ac:dyDescent="0.25">
      <c r="A13773" s="5" t="s">
        <v>1441</v>
      </c>
      <c r="C13773" s="11" t="s">
        <v>9</v>
      </c>
      <c r="D13773" s="11" t="s">
        <v>11</v>
      </c>
      <c r="E13773" s="11" t="s">
        <v>5177</v>
      </c>
      <c r="F13773" s="11" t="s">
        <v>12</v>
      </c>
      <c r="G13773" s="131" t="s">
        <v>1442</v>
      </c>
      <c r="H13773" s="131"/>
      <c r="J13773" s="7">
        <v>6000000</v>
      </c>
    </row>
    <row r="13774" spans="1:10" ht="75" customHeight="1" x14ac:dyDescent="0.25">
      <c r="G13774" s="131" t="s">
        <v>7351</v>
      </c>
      <c r="H13774" s="131"/>
    </row>
    <row r="13775" spans="1:10" ht="20.100000000000001" customHeight="1" x14ac:dyDescent="0.25">
      <c r="A13775" s="5" t="s">
        <v>1444</v>
      </c>
      <c r="C13775" s="11" t="s">
        <v>9</v>
      </c>
      <c r="D13775" s="11" t="s">
        <v>11</v>
      </c>
      <c r="E13775" s="11" t="s">
        <v>5177</v>
      </c>
      <c r="F13775" s="11" t="s">
        <v>12</v>
      </c>
      <c r="G13775" s="131" t="s">
        <v>3481</v>
      </c>
      <c r="H13775" s="131"/>
      <c r="J13775" s="7">
        <v>8523000</v>
      </c>
    </row>
    <row r="13776" spans="1:10" ht="75" customHeight="1" x14ac:dyDescent="0.25">
      <c r="G13776" s="131" t="s">
        <v>6273</v>
      </c>
      <c r="H13776" s="131"/>
    </row>
    <row r="13777" spans="1:10" ht="20.100000000000001" customHeight="1" x14ac:dyDescent="0.25">
      <c r="A13777" s="6" t="s">
        <v>1449</v>
      </c>
      <c r="B13777" s="6" t="s">
        <v>1450</v>
      </c>
      <c r="J13777" s="8">
        <v>35484000</v>
      </c>
    </row>
    <row r="13778" spans="1:10" ht="20.100000000000001" customHeight="1" x14ac:dyDescent="0.25">
      <c r="A13778" s="5" t="s">
        <v>1453</v>
      </c>
      <c r="C13778" s="11" t="s">
        <v>9</v>
      </c>
      <c r="D13778" s="11" t="s">
        <v>11</v>
      </c>
      <c r="E13778" s="11" t="s">
        <v>5177</v>
      </c>
      <c r="F13778" s="11" t="s">
        <v>12</v>
      </c>
      <c r="G13778" s="131" t="s">
        <v>39</v>
      </c>
      <c r="H13778" s="131"/>
      <c r="J13778" s="7">
        <v>15000000</v>
      </c>
    </row>
    <row r="13779" spans="1:10" ht="20.100000000000001" customHeight="1" x14ac:dyDescent="0.25">
      <c r="A13779" s="5" t="s">
        <v>1463</v>
      </c>
      <c r="C13779" s="11" t="s">
        <v>9</v>
      </c>
      <c r="D13779" s="11" t="s">
        <v>11</v>
      </c>
      <c r="E13779" s="11" t="s">
        <v>5177</v>
      </c>
      <c r="F13779" s="11" t="s">
        <v>12</v>
      </c>
      <c r="G13779" s="131" t="s">
        <v>1464</v>
      </c>
      <c r="H13779" s="131"/>
      <c r="J13779" s="7">
        <v>9000000</v>
      </c>
    </row>
    <row r="13780" spans="1:10" ht="20.100000000000001" customHeight="1" x14ac:dyDescent="0.25">
      <c r="A13780" s="5" t="s">
        <v>1466</v>
      </c>
      <c r="C13780" s="11" t="s">
        <v>9</v>
      </c>
      <c r="D13780" s="11" t="s">
        <v>11</v>
      </c>
      <c r="E13780" s="11" t="s">
        <v>5177</v>
      </c>
      <c r="F13780" s="11" t="s">
        <v>12</v>
      </c>
      <c r="G13780" s="131" t="s">
        <v>1467</v>
      </c>
      <c r="H13780" s="131"/>
      <c r="J13780" s="7">
        <v>180000</v>
      </c>
    </row>
    <row r="13781" spans="1:10" ht="30" customHeight="1" x14ac:dyDescent="0.25">
      <c r="A13781" s="5" t="s">
        <v>1469</v>
      </c>
      <c r="C13781" s="11" t="s">
        <v>9</v>
      </c>
      <c r="D13781" s="11" t="s">
        <v>11</v>
      </c>
      <c r="E13781" s="11" t="s">
        <v>5177</v>
      </c>
      <c r="F13781" s="11" t="s">
        <v>12</v>
      </c>
      <c r="G13781" s="131" t="s">
        <v>7132</v>
      </c>
      <c r="H13781" s="131"/>
      <c r="J13781" s="7">
        <v>2715000</v>
      </c>
    </row>
    <row r="13782" spans="1:10" ht="30" customHeight="1" x14ac:dyDescent="0.25">
      <c r="A13782" s="5" t="s">
        <v>1471</v>
      </c>
      <c r="C13782" s="11" t="s">
        <v>9</v>
      </c>
      <c r="D13782" s="11" t="s">
        <v>11</v>
      </c>
      <c r="E13782" s="11" t="s">
        <v>5177</v>
      </c>
      <c r="F13782" s="11" t="s">
        <v>12</v>
      </c>
      <c r="G13782" s="131" t="s">
        <v>7133</v>
      </c>
      <c r="H13782" s="131"/>
      <c r="J13782" s="7">
        <v>8289000</v>
      </c>
    </row>
    <row r="13783" spans="1:10" ht="20.100000000000001" customHeight="1" x14ac:dyDescent="0.25">
      <c r="A13783" s="5" t="s">
        <v>1473</v>
      </c>
      <c r="C13783" s="11" t="s">
        <v>9</v>
      </c>
      <c r="D13783" s="11" t="s">
        <v>11</v>
      </c>
      <c r="E13783" s="11" t="s">
        <v>5177</v>
      </c>
      <c r="F13783" s="11" t="s">
        <v>12</v>
      </c>
      <c r="G13783" s="131" t="s">
        <v>1474</v>
      </c>
      <c r="H13783" s="131"/>
      <c r="J13783" s="7">
        <v>300000</v>
      </c>
    </row>
    <row r="13784" spans="1:10" ht="20.100000000000001" customHeight="1" x14ac:dyDescent="0.25">
      <c r="A13784" s="6" t="s">
        <v>1476</v>
      </c>
      <c r="B13784" s="6" t="s">
        <v>1477</v>
      </c>
      <c r="J13784" s="8">
        <v>900000</v>
      </c>
    </row>
    <row r="13785" spans="1:10" ht="20.100000000000001" customHeight="1" x14ac:dyDescent="0.25">
      <c r="A13785" s="5" t="s">
        <v>1488</v>
      </c>
      <c r="C13785" s="11" t="s">
        <v>9</v>
      </c>
      <c r="D13785" s="11" t="s">
        <v>41</v>
      </c>
      <c r="E13785" s="11" t="s">
        <v>5177</v>
      </c>
      <c r="F13785" s="11" t="s">
        <v>12</v>
      </c>
      <c r="G13785" s="131" t="s">
        <v>42</v>
      </c>
      <c r="H13785" s="131"/>
      <c r="J13785" s="7">
        <v>900000</v>
      </c>
    </row>
    <row r="13786" spans="1:10" ht="30" customHeight="1" x14ac:dyDescent="0.25">
      <c r="G13786" s="131" t="s">
        <v>4441</v>
      </c>
      <c r="H13786" s="131"/>
    </row>
    <row r="13787" spans="1:10" ht="20.100000000000001" customHeight="1" x14ac:dyDescent="0.25">
      <c r="A13787" s="6" t="s">
        <v>1490</v>
      </c>
      <c r="B13787" s="6" t="s">
        <v>1491</v>
      </c>
      <c r="J13787" s="8">
        <v>600000</v>
      </c>
    </row>
    <row r="13788" spans="1:10" ht="20.100000000000001" customHeight="1" x14ac:dyDescent="0.25">
      <c r="A13788" s="5" t="s">
        <v>1503</v>
      </c>
      <c r="C13788" s="11" t="s">
        <v>9</v>
      </c>
      <c r="D13788" s="11" t="s">
        <v>11</v>
      </c>
      <c r="E13788" s="11" t="s">
        <v>5177</v>
      </c>
      <c r="F13788" s="11" t="s">
        <v>12</v>
      </c>
      <c r="G13788" s="131" t="s">
        <v>44</v>
      </c>
      <c r="H13788" s="131"/>
      <c r="J13788" s="7">
        <v>600000</v>
      </c>
    </row>
    <row r="13789" spans="1:10" ht="20.100000000000001" customHeight="1" x14ac:dyDescent="0.25">
      <c r="A13789" s="6" t="s">
        <v>1508</v>
      </c>
      <c r="B13789" s="6" t="s">
        <v>1509</v>
      </c>
      <c r="J13789" s="10">
        <v>32017685</v>
      </c>
    </row>
    <row r="13790" spans="1:10" ht="20.100000000000001" customHeight="1" x14ac:dyDescent="0.25">
      <c r="A13790" s="6" t="s">
        <v>1256</v>
      </c>
      <c r="B13790" s="6" t="s">
        <v>1511</v>
      </c>
      <c r="J13790" s="9">
        <v>11369910</v>
      </c>
    </row>
    <row r="13791" spans="1:10" ht="20.100000000000001" customHeight="1" x14ac:dyDescent="0.25">
      <c r="A13791" s="5" t="s">
        <v>1513</v>
      </c>
      <c r="C13791" s="11" t="s">
        <v>9</v>
      </c>
      <c r="D13791" s="11" t="s">
        <v>11</v>
      </c>
      <c r="E13791" s="11" t="s">
        <v>5177</v>
      </c>
      <c r="F13791" s="11" t="s">
        <v>12</v>
      </c>
      <c r="G13791" s="131" t="s">
        <v>45</v>
      </c>
      <c r="H13791" s="131"/>
      <c r="J13791" s="7">
        <v>9000000</v>
      </c>
    </row>
    <row r="13792" spans="1:10" ht="20.100000000000001" customHeight="1" x14ac:dyDescent="0.25">
      <c r="A13792" s="5" t="s">
        <v>1514</v>
      </c>
      <c r="C13792" s="11" t="s">
        <v>9</v>
      </c>
      <c r="D13792" s="11" t="s">
        <v>11</v>
      </c>
      <c r="E13792" s="11" t="s">
        <v>5177</v>
      </c>
      <c r="F13792" s="11" t="s">
        <v>12</v>
      </c>
      <c r="G13792" s="131" t="s">
        <v>1515</v>
      </c>
      <c r="H13792" s="131"/>
      <c r="J13792" s="7">
        <v>1415910</v>
      </c>
    </row>
    <row r="13793" spans="1:10" ht="20.100000000000001" customHeight="1" x14ac:dyDescent="0.25">
      <c r="A13793" s="5" t="s">
        <v>1518</v>
      </c>
      <c r="C13793" s="11" t="s">
        <v>9</v>
      </c>
      <c r="D13793" s="11" t="s">
        <v>11</v>
      </c>
      <c r="E13793" s="11" t="s">
        <v>5177</v>
      </c>
      <c r="F13793" s="11" t="s">
        <v>12</v>
      </c>
      <c r="G13793" s="131" t="s">
        <v>7135</v>
      </c>
      <c r="H13793" s="131"/>
      <c r="J13793" s="7">
        <v>954000</v>
      </c>
    </row>
    <row r="13794" spans="1:10" ht="20.100000000000001" customHeight="1" x14ac:dyDescent="0.25">
      <c r="A13794" s="6" t="s">
        <v>1278</v>
      </c>
      <c r="B13794" s="6" t="s">
        <v>1524</v>
      </c>
      <c r="J13794" s="8">
        <v>2217588</v>
      </c>
    </row>
    <row r="13795" spans="1:10" ht="20.100000000000001" customHeight="1" x14ac:dyDescent="0.25">
      <c r="A13795" s="5" t="s">
        <v>1531</v>
      </c>
      <c r="C13795" s="11" t="s">
        <v>9</v>
      </c>
      <c r="D13795" s="11" t="s">
        <v>11</v>
      </c>
      <c r="E13795" s="11" t="s">
        <v>5177</v>
      </c>
      <c r="F13795" s="11" t="s">
        <v>12</v>
      </c>
      <c r="G13795" s="131" t="s">
        <v>47</v>
      </c>
      <c r="H13795" s="131"/>
      <c r="J13795" s="7">
        <v>2217588</v>
      </c>
    </row>
    <row r="13796" spans="1:10" ht="20.100000000000001" customHeight="1" x14ac:dyDescent="0.25">
      <c r="A13796" s="6" t="s">
        <v>1292</v>
      </c>
      <c r="B13796" s="6" t="s">
        <v>1535</v>
      </c>
      <c r="J13796" s="8">
        <v>4966500</v>
      </c>
    </row>
    <row r="13797" spans="1:10" ht="20.100000000000001" customHeight="1" x14ac:dyDescent="0.25">
      <c r="A13797" s="5" t="s">
        <v>1536</v>
      </c>
      <c r="C13797" s="11" t="s">
        <v>9</v>
      </c>
      <c r="D13797" s="11" t="s">
        <v>11</v>
      </c>
      <c r="E13797" s="11" t="s">
        <v>5177</v>
      </c>
      <c r="F13797" s="11" t="s">
        <v>12</v>
      </c>
      <c r="G13797" s="131" t="s">
        <v>1537</v>
      </c>
      <c r="H13797" s="131"/>
      <c r="J13797" s="7">
        <v>1125000</v>
      </c>
    </row>
    <row r="13798" spans="1:10" ht="20.100000000000001" customHeight="1" x14ac:dyDescent="0.25">
      <c r="A13798" s="5" t="s">
        <v>1539</v>
      </c>
      <c r="C13798" s="11" t="s">
        <v>9</v>
      </c>
      <c r="D13798" s="11" t="s">
        <v>11</v>
      </c>
      <c r="E13798" s="11" t="s">
        <v>5177</v>
      </c>
      <c r="F13798" s="11" t="s">
        <v>12</v>
      </c>
      <c r="G13798" s="131" t="s">
        <v>1540</v>
      </c>
      <c r="H13798" s="131"/>
      <c r="J13798" s="7">
        <v>72000</v>
      </c>
    </row>
    <row r="13799" spans="1:10" ht="20.100000000000001" customHeight="1" x14ac:dyDescent="0.25">
      <c r="A13799" s="5" t="s">
        <v>1542</v>
      </c>
      <c r="C13799" s="11" t="s">
        <v>9</v>
      </c>
      <c r="D13799" s="11" t="s">
        <v>11</v>
      </c>
      <c r="E13799" s="11" t="s">
        <v>5177</v>
      </c>
      <c r="F13799" s="11" t="s">
        <v>12</v>
      </c>
      <c r="G13799" s="131" t="s">
        <v>48</v>
      </c>
      <c r="H13799" s="131"/>
      <c r="J13799" s="7">
        <v>187500</v>
      </c>
    </row>
    <row r="13800" spans="1:10" ht="30" customHeight="1" x14ac:dyDescent="0.25">
      <c r="A13800" s="5" t="s">
        <v>1544</v>
      </c>
      <c r="C13800" s="11" t="s">
        <v>9</v>
      </c>
      <c r="D13800" s="11" t="s">
        <v>11</v>
      </c>
      <c r="E13800" s="11" t="s">
        <v>5177</v>
      </c>
      <c r="F13800" s="11" t="s">
        <v>12</v>
      </c>
      <c r="G13800" s="131" t="s">
        <v>1545</v>
      </c>
      <c r="H13800" s="131"/>
      <c r="J13800" s="7">
        <v>3096000</v>
      </c>
    </row>
    <row r="13801" spans="1:10" ht="20.100000000000001" customHeight="1" x14ac:dyDescent="0.25">
      <c r="A13801" s="5" t="s">
        <v>1547</v>
      </c>
      <c r="C13801" s="11" t="s">
        <v>9</v>
      </c>
      <c r="D13801" s="11" t="s">
        <v>11</v>
      </c>
      <c r="E13801" s="11" t="s">
        <v>5177</v>
      </c>
      <c r="F13801" s="11" t="s">
        <v>12</v>
      </c>
      <c r="G13801" s="131" t="s">
        <v>49</v>
      </c>
      <c r="H13801" s="131"/>
      <c r="J13801" s="7">
        <v>90000</v>
      </c>
    </row>
    <row r="13802" spans="1:10" ht="20.100000000000001" customHeight="1" x14ac:dyDescent="0.25">
      <c r="A13802" s="5" t="s">
        <v>1549</v>
      </c>
      <c r="C13802" s="11" t="s">
        <v>9</v>
      </c>
      <c r="D13802" s="11" t="s">
        <v>11</v>
      </c>
      <c r="E13802" s="11" t="s">
        <v>5177</v>
      </c>
      <c r="F13802" s="11" t="s">
        <v>12</v>
      </c>
      <c r="G13802" s="131" t="s">
        <v>1550</v>
      </c>
      <c r="H13802" s="131"/>
      <c r="J13802" s="7">
        <v>306000</v>
      </c>
    </row>
    <row r="13803" spans="1:10" ht="30" customHeight="1" x14ac:dyDescent="0.25">
      <c r="A13803" s="5" t="s">
        <v>1551</v>
      </c>
      <c r="C13803" s="11" t="s">
        <v>9</v>
      </c>
      <c r="D13803" s="11" t="s">
        <v>11</v>
      </c>
      <c r="E13803" s="11" t="s">
        <v>5177</v>
      </c>
      <c r="F13803" s="11" t="s">
        <v>12</v>
      </c>
      <c r="G13803" s="131" t="s">
        <v>7136</v>
      </c>
      <c r="H13803" s="131"/>
      <c r="J13803" s="7">
        <v>90000</v>
      </c>
    </row>
    <row r="13804" spans="1:10" ht="20.100000000000001" customHeight="1" x14ac:dyDescent="0.25">
      <c r="A13804" s="6" t="s">
        <v>1318</v>
      </c>
      <c r="B13804" s="6" t="s">
        <v>1553</v>
      </c>
      <c r="J13804" s="8">
        <v>2349000</v>
      </c>
    </row>
    <row r="13805" spans="1:10" ht="20.100000000000001" customHeight="1" x14ac:dyDescent="0.25">
      <c r="A13805" s="5" t="s">
        <v>1555</v>
      </c>
      <c r="C13805" s="11" t="s">
        <v>9</v>
      </c>
      <c r="D13805" s="11" t="s">
        <v>11</v>
      </c>
      <c r="E13805" s="11" t="s">
        <v>5177</v>
      </c>
      <c r="F13805" s="11" t="s">
        <v>12</v>
      </c>
      <c r="G13805" s="131" t="s">
        <v>50</v>
      </c>
      <c r="H13805" s="131"/>
      <c r="J13805" s="7">
        <v>549000</v>
      </c>
    </row>
    <row r="13806" spans="1:10" ht="20.100000000000001" customHeight="1" x14ac:dyDescent="0.25">
      <c r="A13806" s="5" t="s">
        <v>1557</v>
      </c>
      <c r="C13806" s="11" t="s">
        <v>9</v>
      </c>
      <c r="D13806" s="11" t="s">
        <v>11</v>
      </c>
      <c r="E13806" s="11" t="s">
        <v>5177</v>
      </c>
      <c r="F13806" s="11" t="s">
        <v>12</v>
      </c>
      <c r="G13806" s="131" t="s">
        <v>51</v>
      </c>
      <c r="H13806" s="131"/>
      <c r="J13806" s="7">
        <v>1800000</v>
      </c>
    </row>
    <row r="13807" spans="1:10" ht="20.100000000000001" customHeight="1" x14ac:dyDescent="0.25">
      <c r="A13807" s="6" t="s">
        <v>1572</v>
      </c>
      <c r="B13807" s="6" t="s">
        <v>1573</v>
      </c>
      <c r="J13807" s="8">
        <v>11114687</v>
      </c>
    </row>
    <row r="13808" spans="1:10" ht="20.100000000000001" customHeight="1" x14ac:dyDescent="0.25">
      <c r="A13808" s="5" t="s">
        <v>1574</v>
      </c>
      <c r="C13808" s="11" t="s">
        <v>9</v>
      </c>
      <c r="D13808" s="11" t="s">
        <v>11</v>
      </c>
      <c r="E13808" s="11" t="s">
        <v>5177</v>
      </c>
      <c r="F13808" s="11" t="s">
        <v>12</v>
      </c>
      <c r="G13808" s="131" t="s">
        <v>1575</v>
      </c>
      <c r="H13808" s="131"/>
      <c r="J13808" s="7">
        <v>1200000</v>
      </c>
    </row>
    <row r="13809" spans="1:10" ht="30" customHeight="1" x14ac:dyDescent="0.25">
      <c r="A13809" s="5" t="s">
        <v>1577</v>
      </c>
      <c r="C13809" s="11" t="s">
        <v>9</v>
      </c>
      <c r="D13809" s="11" t="s">
        <v>11</v>
      </c>
      <c r="E13809" s="11" t="s">
        <v>5177</v>
      </c>
      <c r="F13809" s="11" t="s">
        <v>12</v>
      </c>
      <c r="G13809" s="131" t="s">
        <v>1578</v>
      </c>
      <c r="H13809" s="131"/>
      <c r="J13809" s="7">
        <v>249090</v>
      </c>
    </row>
    <row r="13810" spans="1:10" ht="20.100000000000001" customHeight="1" x14ac:dyDescent="0.25">
      <c r="A13810" s="5" t="s">
        <v>1580</v>
      </c>
      <c r="C13810" s="11" t="s">
        <v>9</v>
      </c>
      <c r="D13810" s="11" t="s">
        <v>11</v>
      </c>
      <c r="E13810" s="11" t="s">
        <v>5177</v>
      </c>
      <c r="F13810" s="11" t="s">
        <v>12</v>
      </c>
      <c r="G13810" s="131" t="s">
        <v>1581</v>
      </c>
      <c r="H13810" s="131"/>
      <c r="J13810" s="7">
        <v>6415397</v>
      </c>
    </row>
    <row r="13811" spans="1:10" ht="20.100000000000001" customHeight="1" x14ac:dyDescent="0.25">
      <c r="A13811" s="5" t="s">
        <v>1582</v>
      </c>
      <c r="C13811" s="11" t="s">
        <v>9</v>
      </c>
      <c r="D13811" s="11" t="s">
        <v>11</v>
      </c>
      <c r="E13811" s="11" t="s">
        <v>5177</v>
      </c>
      <c r="F13811" s="11" t="s">
        <v>12</v>
      </c>
      <c r="G13811" s="131" t="s">
        <v>52</v>
      </c>
      <c r="H13811" s="131"/>
      <c r="J13811" s="7">
        <v>720000</v>
      </c>
    </row>
    <row r="13812" spans="1:10" ht="20.100000000000001" customHeight="1" x14ac:dyDescent="0.25">
      <c r="A13812" s="5" t="s">
        <v>1584</v>
      </c>
      <c r="C13812" s="11" t="s">
        <v>9</v>
      </c>
      <c r="D13812" s="11" t="s">
        <v>11</v>
      </c>
      <c r="E13812" s="11" t="s">
        <v>5177</v>
      </c>
      <c r="F13812" s="11" t="s">
        <v>12</v>
      </c>
      <c r="G13812" s="131" t="s">
        <v>1585</v>
      </c>
      <c r="H13812" s="131"/>
      <c r="J13812" s="7">
        <v>1500000</v>
      </c>
    </row>
    <row r="13813" spans="1:10" ht="20.100000000000001" customHeight="1" x14ac:dyDescent="0.25">
      <c r="A13813" s="5" t="s">
        <v>1587</v>
      </c>
      <c r="C13813" s="11" t="s">
        <v>9</v>
      </c>
      <c r="D13813" s="11" t="s">
        <v>11</v>
      </c>
      <c r="E13813" s="11" t="s">
        <v>5177</v>
      </c>
      <c r="F13813" s="11" t="s">
        <v>12</v>
      </c>
      <c r="G13813" s="131" t="s">
        <v>1588</v>
      </c>
      <c r="H13813" s="131"/>
      <c r="J13813" s="7">
        <v>300000</v>
      </c>
    </row>
    <row r="13814" spans="1:10" ht="20.100000000000001" customHeight="1" x14ac:dyDescent="0.25">
      <c r="A13814" s="5" t="s">
        <v>1590</v>
      </c>
      <c r="C13814" s="11" t="s">
        <v>9</v>
      </c>
      <c r="D13814" s="11" t="s">
        <v>11</v>
      </c>
      <c r="E13814" s="11" t="s">
        <v>5177</v>
      </c>
      <c r="F13814" s="11" t="s">
        <v>12</v>
      </c>
      <c r="G13814" s="131" t="s">
        <v>1591</v>
      </c>
      <c r="H13814" s="131"/>
      <c r="J13814" s="7">
        <v>130200</v>
      </c>
    </row>
    <row r="13815" spans="1:10" ht="20.100000000000001" customHeight="1" x14ac:dyDescent="0.25">
      <c r="A13815" s="5" t="s">
        <v>1593</v>
      </c>
      <c r="C13815" s="11" t="s">
        <v>9</v>
      </c>
      <c r="D13815" s="11" t="s">
        <v>11</v>
      </c>
      <c r="E13815" s="11" t="s">
        <v>5177</v>
      </c>
      <c r="F13815" s="11" t="s">
        <v>12</v>
      </c>
      <c r="G13815" s="131" t="s">
        <v>1594</v>
      </c>
      <c r="H13815" s="131"/>
      <c r="J13815" s="7">
        <v>600000</v>
      </c>
    </row>
    <row r="13816" spans="1:10" ht="20.100000000000001" customHeight="1" x14ac:dyDescent="0.25">
      <c r="A13816" s="6" t="s">
        <v>1714</v>
      </c>
      <c r="B13816" s="6" t="s">
        <v>1715</v>
      </c>
      <c r="J13816" s="10">
        <v>40589510</v>
      </c>
    </row>
    <row r="13817" spans="1:10" ht="20.100000000000001" customHeight="1" x14ac:dyDescent="0.25">
      <c r="A13817" s="6" t="s">
        <v>1716</v>
      </c>
      <c r="B13817" s="6" t="s">
        <v>1717</v>
      </c>
      <c r="J13817" s="9">
        <v>20229510</v>
      </c>
    </row>
    <row r="13818" spans="1:10" ht="20.100000000000001" customHeight="1" x14ac:dyDescent="0.25">
      <c r="A13818" s="5" t="s">
        <v>1721</v>
      </c>
      <c r="C13818" s="11" t="s">
        <v>16</v>
      </c>
      <c r="D13818" s="11" t="s">
        <v>53</v>
      </c>
      <c r="E13818" s="11" t="s">
        <v>5177</v>
      </c>
      <c r="F13818" s="11" t="s">
        <v>12</v>
      </c>
      <c r="G13818" s="131" t="s">
        <v>1722</v>
      </c>
      <c r="H13818" s="131"/>
      <c r="J13818" s="7">
        <v>714510</v>
      </c>
    </row>
    <row r="13819" spans="1:10" ht="20.100000000000001" customHeight="1" x14ac:dyDescent="0.25">
      <c r="A13819" s="5" t="s">
        <v>1723</v>
      </c>
      <c r="C13819" s="11" t="s">
        <v>16</v>
      </c>
      <c r="D13819" s="11" t="s">
        <v>53</v>
      </c>
      <c r="E13819" s="11" t="s">
        <v>5177</v>
      </c>
      <c r="F13819" s="11" t="s">
        <v>12</v>
      </c>
      <c r="G13819" s="131" t="s">
        <v>55</v>
      </c>
      <c r="H13819" s="131"/>
      <c r="J13819" s="7">
        <v>5400000</v>
      </c>
    </row>
    <row r="13820" spans="1:10" ht="20.100000000000001" customHeight="1" x14ac:dyDescent="0.25">
      <c r="A13820" s="5" t="s">
        <v>1724</v>
      </c>
      <c r="C13820" s="11" t="s">
        <v>16</v>
      </c>
      <c r="D13820" s="11" t="s">
        <v>53</v>
      </c>
      <c r="E13820" s="11" t="s">
        <v>5177</v>
      </c>
      <c r="F13820" s="11" t="s">
        <v>12</v>
      </c>
      <c r="G13820" s="131" t="s">
        <v>7146</v>
      </c>
      <c r="H13820" s="131"/>
      <c r="J13820" s="7">
        <v>12000000</v>
      </c>
    </row>
    <row r="13821" spans="1:10" ht="20.100000000000001" customHeight="1" x14ac:dyDescent="0.25">
      <c r="A13821" s="5" t="s">
        <v>1725</v>
      </c>
      <c r="C13821" s="11" t="s">
        <v>16</v>
      </c>
      <c r="D13821" s="11" t="s">
        <v>53</v>
      </c>
      <c r="E13821" s="11" t="s">
        <v>5177</v>
      </c>
      <c r="F13821" s="11" t="s">
        <v>12</v>
      </c>
      <c r="G13821" s="131" t="s">
        <v>1726</v>
      </c>
      <c r="H13821" s="131"/>
      <c r="J13821" s="7">
        <v>915000</v>
      </c>
    </row>
    <row r="13822" spans="1:10" ht="20.100000000000001" customHeight="1" x14ac:dyDescent="0.25">
      <c r="A13822" s="5" t="s">
        <v>1729</v>
      </c>
      <c r="C13822" s="11" t="s">
        <v>16</v>
      </c>
      <c r="D13822" s="11" t="s">
        <v>53</v>
      </c>
      <c r="E13822" s="11" t="s">
        <v>5177</v>
      </c>
      <c r="F13822" s="11" t="s">
        <v>12</v>
      </c>
      <c r="G13822" s="131" t="s">
        <v>7147</v>
      </c>
      <c r="H13822" s="131"/>
      <c r="J13822" s="7">
        <v>1200000</v>
      </c>
    </row>
    <row r="13823" spans="1:10" ht="20.100000000000001" customHeight="1" x14ac:dyDescent="0.25">
      <c r="A13823" s="6" t="s">
        <v>1751</v>
      </c>
      <c r="B13823" s="6" t="s">
        <v>1752</v>
      </c>
      <c r="J13823" s="8">
        <v>20360000</v>
      </c>
    </row>
    <row r="13824" spans="1:10" ht="20.100000000000001" customHeight="1" x14ac:dyDescent="0.25">
      <c r="A13824" s="5" t="s">
        <v>1757</v>
      </c>
      <c r="C13824" s="11" t="s">
        <v>16</v>
      </c>
      <c r="D13824" s="11" t="s">
        <v>56</v>
      </c>
      <c r="E13824" s="11" t="s">
        <v>5177</v>
      </c>
      <c r="F13824" s="11" t="s">
        <v>12</v>
      </c>
      <c r="G13824" s="131" t="s">
        <v>57</v>
      </c>
      <c r="H13824" s="131"/>
      <c r="J13824" s="7">
        <v>20360000</v>
      </c>
    </row>
    <row r="13825" spans="1:10" ht="20.100000000000001" customHeight="1" x14ac:dyDescent="0.25">
      <c r="A13825" s="6" t="s">
        <v>1759</v>
      </c>
      <c r="B13825" s="6" t="s">
        <v>1760</v>
      </c>
      <c r="J13825" s="10">
        <v>73044622</v>
      </c>
    </row>
    <row r="13826" spans="1:10" ht="20.100000000000001" customHeight="1" x14ac:dyDescent="0.25">
      <c r="A13826" s="6" t="s">
        <v>1761</v>
      </c>
      <c r="B13826" s="6" t="s">
        <v>1762</v>
      </c>
      <c r="J13826" s="12">
        <v>19644622</v>
      </c>
    </row>
    <row r="13827" spans="1:10" ht="20.100000000000001" customHeight="1" x14ac:dyDescent="0.25">
      <c r="A13827" s="6" t="s">
        <v>1767</v>
      </c>
      <c r="B13827" s="6" t="s">
        <v>7149</v>
      </c>
      <c r="J13827" s="9">
        <v>19644622</v>
      </c>
    </row>
    <row r="13828" spans="1:10" ht="20.100000000000001" customHeight="1" x14ac:dyDescent="0.25">
      <c r="A13828" s="5" t="s">
        <v>1767</v>
      </c>
      <c r="C13828" s="11" t="s">
        <v>9</v>
      </c>
      <c r="D13828" s="11" t="s">
        <v>41</v>
      </c>
      <c r="E13828" s="11" t="s">
        <v>5177</v>
      </c>
      <c r="F13828" s="11" t="s">
        <v>1881</v>
      </c>
      <c r="G13828" s="131" t="s">
        <v>21</v>
      </c>
      <c r="H13828" s="131"/>
      <c r="J13828" s="7">
        <v>13727567</v>
      </c>
    </row>
    <row r="13829" spans="1:10" ht="60" customHeight="1" x14ac:dyDescent="0.25">
      <c r="G13829" s="131" t="s">
        <v>4802</v>
      </c>
      <c r="H13829" s="131"/>
    </row>
    <row r="13830" spans="1:10" ht="20.100000000000001" customHeight="1" x14ac:dyDescent="0.25">
      <c r="G13830" s="131" t="s">
        <v>2101</v>
      </c>
      <c r="H13830" s="131"/>
    </row>
    <row r="13831" spans="1:10" ht="20.100000000000001" customHeight="1" x14ac:dyDescent="0.25">
      <c r="A13831" s="5" t="s">
        <v>1767</v>
      </c>
      <c r="C13831" s="11" t="s">
        <v>9</v>
      </c>
      <c r="D13831" s="11" t="s">
        <v>41</v>
      </c>
      <c r="E13831" s="11" t="s">
        <v>5177</v>
      </c>
      <c r="F13831" s="11" t="s">
        <v>1278</v>
      </c>
      <c r="G13831" s="131" t="s">
        <v>21</v>
      </c>
      <c r="H13831" s="131"/>
      <c r="J13831" s="7">
        <v>5917055</v>
      </c>
    </row>
    <row r="13832" spans="1:10" ht="60" customHeight="1" x14ac:dyDescent="0.25">
      <c r="G13832" s="131" t="s">
        <v>4803</v>
      </c>
      <c r="H13832" s="131"/>
    </row>
    <row r="13833" spans="1:10" ht="20.100000000000001" customHeight="1" x14ac:dyDescent="0.25">
      <c r="G13833" s="131" t="s">
        <v>2101</v>
      </c>
      <c r="H13833" s="131"/>
    </row>
    <row r="13834" spans="1:10" ht="20.100000000000001" customHeight="1" x14ac:dyDescent="0.25">
      <c r="A13834" s="6" t="s">
        <v>1784</v>
      </c>
      <c r="B13834" s="6" t="s">
        <v>1785</v>
      </c>
      <c r="J13834" s="8">
        <v>53400000</v>
      </c>
    </row>
    <row r="13835" spans="1:10" ht="20.100000000000001" customHeight="1" x14ac:dyDescent="0.25">
      <c r="A13835" s="5" t="s">
        <v>1786</v>
      </c>
      <c r="C13835" s="11" t="s">
        <v>9</v>
      </c>
      <c r="D13835" s="11" t="s">
        <v>59</v>
      </c>
      <c r="E13835" s="11" t="s">
        <v>5177</v>
      </c>
      <c r="F13835" s="11" t="s">
        <v>12</v>
      </c>
      <c r="G13835" s="131" t="s">
        <v>61</v>
      </c>
      <c r="H13835" s="131"/>
      <c r="J13835" s="7">
        <v>42600000</v>
      </c>
    </row>
    <row r="13836" spans="1:10" ht="20.100000000000001" customHeight="1" x14ac:dyDescent="0.25">
      <c r="A13836" s="5" t="s">
        <v>1792</v>
      </c>
      <c r="C13836" s="11" t="s">
        <v>9</v>
      </c>
      <c r="D13836" s="11" t="s">
        <v>59</v>
      </c>
      <c r="E13836" s="11" t="s">
        <v>5177</v>
      </c>
      <c r="F13836" s="11" t="s">
        <v>12</v>
      </c>
      <c r="G13836" s="131" t="s">
        <v>7156</v>
      </c>
      <c r="H13836" s="131"/>
      <c r="J13836" s="7">
        <v>10800000</v>
      </c>
    </row>
    <row r="13837" spans="1:10" ht="15" customHeight="1" x14ac:dyDescent="0.25">
      <c r="G13837" s="131" t="s">
        <v>4341</v>
      </c>
      <c r="H13837" s="131"/>
    </row>
    <row r="13840" spans="1:10" ht="15.75" thickBot="1" x14ac:dyDescent="0.3">
      <c r="A13840" s="4" t="s">
        <v>5185</v>
      </c>
      <c r="B13840" s="84"/>
      <c r="C13840" s="84"/>
      <c r="D13840" s="84"/>
      <c r="E13840" s="84"/>
      <c r="F13840" s="84"/>
      <c r="G13840" s="84"/>
      <c r="H13840" s="84"/>
      <c r="I13840" s="84"/>
      <c r="J13840" s="14">
        <v>8851202000</v>
      </c>
    </row>
    <row r="13842" spans="1:10" x14ac:dyDescent="0.25">
      <c r="A13842" s="87" t="s">
        <v>5186</v>
      </c>
      <c r="B13842" s="88"/>
      <c r="C13842" s="88"/>
      <c r="D13842" s="88"/>
      <c r="E13842" s="88"/>
      <c r="F13842" s="88"/>
      <c r="G13842" s="88"/>
      <c r="H13842" s="88"/>
    </row>
    <row r="13844" spans="1:10" x14ac:dyDescent="0.25">
      <c r="A13844" s="132" t="s">
        <v>2092</v>
      </c>
      <c r="B13844" s="132"/>
      <c r="C13844" s="132"/>
      <c r="D13844" s="132"/>
      <c r="E13844" s="132"/>
      <c r="F13844" s="132"/>
      <c r="G13844" s="132"/>
      <c r="H13844" s="132"/>
      <c r="I13844" s="132"/>
      <c r="J13844" s="132"/>
    </row>
    <row r="13846" spans="1:10" x14ac:dyDescent="0.25">
      <c r="D13846" s="3" t="s">
        <v>2140</v>
      </c>
      <c r="E13846" s="3" t="s">
        <v>2100</v>
      </c>
    </row>
    <row r="13847" spans="1:10" ht="15.75" thickBot="1" x14ac:dyDescent="0.3">
      <c r="F13847" s="3" t="s">
        <v>2103</v>
      </c>
      <c r="J13847" s="14">
        <v>6678812000</v>
      </c>
    </row>
    <row r="13848" spans="1:10" x14ac:dyDescent="0.25">
      <c r="D13848" s="85" t="s">
        <v>9</v>
      </c>
      <c r="E13848" s="85" t="s">
        <v>2139</v>
      </c>
      <c r="J13848" s="7">
        <v>6442663000</v>
      </c>
    </row>
    <row r="13849" spans="1:10" x14ac:dyDescent="0.25">
      <c r="D13849" s="5" t="s">
        <v>16</v>
      </c>
      <c r="E13849" s="5" t="s">
        <v>2145</v>
      </c>
      <c r="J13849" s="7">
        <v>236149000</v>
      </c>
    </row>
    <row r="13852" spans="1:10" x14ac:dyDescent="0.25">
      <c r="A13852" s="132" t="s">
        <v>2091</v>
      </c>
      <c r="B13852" s="132"/>
      <c r="C13852" s="132"/>
      <c r="D13852" s="132"/>
      <c r="E13852" s="132"/>
      <c r="F13852" s="132"/>
      <c r="G13852" s="132"/>
      <c r="H13852" s="132"/>
      <c r="I13852" s="132"/>
      <c r="J13852" s="132"/>
    </row>
    <row r="13853" spans="1:10" x14ac:dyDescent="0.25">
      <c r="A13853" s="86" t="s">
        <v>2097</v>
      </c>
      <c r="C13853" s="86" t="s">
        <v>2098</v>
      </c>
      <c r="D13853" s="86" t="s">
        <v>3</v>
      </c>
      <c r="E13853" s="86" t="s">
        <v>2099</v>
      </c>
      <c r="F13853" s="86" t="s">
        <v>1880</v>
      </c>
      <c r="G13853" s="6" t="s">
        <v>2100</v>
      </c>
      <c r="J13853" s="86" t="s">
        <v>8713</v>
      </c>
    </row>
    <row r="13855" spans="1:10" ht="15.75" thickBot="1" x14ac:dyDescent="0.3">
      <c r="G13855" s="13" t="s">
        <v>2103</v>
      </c>
      <c r="J13855" s="14">
        <v>6678812000</v>
      </c>
    </row>
    <row r="13856" spans="1:10" ht="20.100000000000001" customHeight="1" x14ac:dyDescent="0.25">
      <c r="A13856" s="6" t="s">
        <v>1232</v>
      </c>
      <c r="B13856" s="6" t="s">
        <v>1233</v>
      </c>
      <c r="J13856" s="10">
        <v>2251789400</v>
      </c>
    </row>
    <row r="13857" spans="1:10" ht="20.100000000000001" customHeight="1" x14ac:dyDescent="0.25">
      <c r="A13857" s="6" t="s">
        <v>9</v>
      </c>
      <c r="B13857" s="6" t="s">
        <v>1237</v>
      </c>
      <c r="J13857" s="9">
        <v>833331400</v>
      </c>
    </row>
    <row r="13858" spans="1:10" ht="20.100000000000001" customHeight="1" x14ac:dyDescent="0.25">
      <c r="A13858" s="5" t="s">
        <v>1240</v>
      </c>
      <c r="C13858" s="11" t="s">
        <v>9</v>
      </c>
      <c r="D13858" s="11" t="s">
        <v>10</v>
      </c>
      <c r="E13858" s="11" t="s">
        <v>5187</v>
      </c>
      <c r="F13858" s="11" t="s">
        <v>12</v>
      </c>
      <c r="G13858" s="131" t="s">
        <v>7116</v>
      </c>
      <c r="H13858" s="131"/>
      <c r="J13858" s="7">
        <v>824331400</v>
      </c>
    </row>
    <row r="13859" spans="1:10" ht="20.100000000000001" customHeight="1" x14ac:dyDescent="0.25">
      <c r="A13859" s="5" t="s">
        <v>1254</v>
      </c>
      <c r="C13859" s="11" t="s">
        <v>9</v>
      </c>
      <c r="D13859" s="11" t="s">
        <v>10</v>
      </c>
      <c r="E13859" s="11" t="s">
        <v>5187</v>
      </c>
      <c r="F13859" s="11" t="s">
        <v>12</v>
      </c>
      <c r="G13859" s="131" t="s">
        <v>7117</v>
      </c>
      <c r="H13859" s="131"/>
      <c r="J13859" s="7">
        <v>9000000</v>
      </c>
    </row>
    <row r="13860" spans="1:10" ht="20.100000000000001" customHeight="1" x14ac:dyDescent="0.25">
      <c r="A13860" s="6" t="s">
        <v>1257</v>
      </c>
      <c r="B13860" s="6" t="s">
        <v>1258</v>
      </c>
      <c r="J13860" s="8">
        <v>8987000</v>
      </c>
    </row>
    <row r="13861" spans="1:10" ht="20.100000000000001" customHeight="1" x14ac:dyDescent="0.25">
      <c r="A13861" s="5" t="s">
        <v>1261</v>
      </c>
      <c r="C13861" s="11" t="s">
        <v>9</v>
      </c>
      <c r="D13861" s="11" t="s">
        <v>10</v>
      </c>
      <c r="E13861" s="11" t="s">
        <v>5187</v>
      </c>
      <c r="F13861" s="11" t="s">
        <v>12</v>
      </c>
      <c r="G13861" s="131" t="s">
        <v>13</v>
      </c>
      <c r="H13861" s="131"/>
      <c r="J13861" s="7">
        <v>6987000</v>
      </c>
    </row>
    <row r="13862" spans="1:10" ht="20.100000000000001" customHeight="1" x14ac:dyDescent="0.25">
      <c r="A13862" s="5" t="s">
        <v>1265</v>
      </c>
      <c r="C13862" s="11" t="s">
        <v>9</v>
      </c>
      <c r="D13862" s="11" t="s">
        <v>10</v>
      </c>
      <c r="E13862" s="11" t="s">
        <v>5187</v>
      </c>
      <c r="F13862" s="11" t="s">
        <v>12</v>
      </c>
      <c r="G13862" s="131" t="s">
        <v>14</v>
      </c>
      <c r="H13862" s="131"/>
      <c r="J13862" s="7">
        <v>2000000</v>
      </c>
    </row>
    <row r="13863" spans="1:10" ht="20.100000000000001" customHeight="1" x14ac:dyDescent="0.25">
      <c r="A13863" s="6" t="s">
        <v>1279</v>
      </c>
      <c r="B13863" s="6" t="s">
        <v>1280</v>
      </c>
      <c r="J13863" s="8">
        <v>991815000</v>
      </c>
    </row>
    <row r="13864" spans="1:10" ht="20.100000000000001" customHeight="1" x14ac:dyDescent="0.25">
      <c r="A13864" s="5" t="s">
        <v>1282</v>
      </c>
      <c r="C13864" s="11" t="s">
        <v>9</v>
      </c>
      <c r="D13864" s="11" t="s">
        <v>10</v>
      </c>
      <c r="E13864" s="11" t="s">
        <v>5187</v>
      </c>
      <c r="F13864" s="11" t="s">
        <v>12</v>
      </c>
      <c r="G13864" s="131" t="s">
        <v>1283</v>
      </c>
      <c r="H13864" s="131"/>
      <c r="J13864" s="7">
        <v>236421000</v>
      </c>
    </row>
    <row r="13865" spans="1:10" ht="20.100000000000001" customHeight="1" x14ac:dyDescent="0.25">
      <c r="A13865" s="5" t="s">
        <v>1286</v>
      </c>
      <c r="C13865" s="11" t="s">
        <v>9</v>
      </c>
      <c r="D13865" s="11" t="s">
        <v>10</v>
      </c>
      <c r="E13865" s="11" t="s">
        <v>5187</v>
      </c>
      <c r="F13865" s="11" t="s">
        <v>12</v>
      </c>
      <c r="G13865" s="131" t="s">
        <v>1287</v>
      </c>
      <c r="H13865" s="131"/>
      <c r="J13865" s="7">
        <v>398547000</v>
      </c>
    </row>
    <row r="13866" spans="1:10" ht="20.100000000000001" customHeight="1" x14ac:dyDescent="0.25">
      <c r="A13866" s="5" t="s">
        <v>1290</v>
      </c>
      <c r="C13866" s="11" t="s">
        <v>16</v>
      </c>
      <c r="D13866" s="11" t="s">
        <v>10</v>
      </c>
      <c r="E13866" s="11" t="s">
        <v>5187</v>
      </c>
      <c r="F13866" s="11" t="s">
        <v>12</v>
      </c>
      <c r="G13866" s="131" t="s">
        <v>17</v>
      </c>
      <c r="H13866" s="131"/>
      <c r="J13866" s="7">
        <v>139084000</v>
      </c>
    </row>
    <row r="13867" spans="1:10" ht="20.100000000000001" customHeight="1" x14ac:dyDescent="0.25">
      <c r="A13867" s="5" t="s">
        <v>1293</v>
      </c>
      <c r="C13867" s="11" t="s">
        <v>9</v>
      </c>
      <c r="D13867" s="11" t="s">
        <v>10</v>
      </c>
      <c r="E13867" s="11" t="s">
        <v>5187</v>
      </c>
      <c r="F13867" s="11" t="s">
        <v>12</v>
      </c>
      <c r="G13867" s="131" t="s">
        <v>18</v>
      </c>
      <c r="H13867" s="131"/>
      <c r="J13867" s="7">
        <v>123846000</v>
      </c>
    </row>
    <row r="13868" spans="1:10" ht="20.100000000000001" customHeight="1" x14ac:dyDescent="0.25">
      <c r="A13868" s="5" t="s">
        <v>1296</v>
      </c>
      <c r="C13868" s="11" t="s">
        <v>9</v>
      </c>
      <c r="D13868" s="11" t="s">
        <v>10</v>
      </c>
      <c r="E13868" s="11" t="s">
        <v>5187</v>
      </c>
      <c r="F13868" s="11" t="s">
        <v>12</v>
      </c>
      <c r="G13868" s="131" t="s">
        <v>19</v>
      </c>
      <c r="H13868" s="131"/>
      <c r="J13868" s="7">
        <v>93917000</v>
      </c>
    </row>
    <row r="13869" spans="1:10" ht="20.100000000000001" customHeight="1" x14ac:dyDescent="0.25">
      <c r="A13869" s="6" t="s">
        <v>1299</v>
      </c>
      <c r="B13869" s="6" t="s">
        <v>1300</v>
      </c>
      <c r="J13869" s="10">
        <v>165269000</v>
      </c>
    </row>
    <row r="13870" spans="1:10" ht="20.100000000000001" customHeight="1" x14ac:dyDescent="0.25">
      <c r="A13870" s="6" t="s">
        <v>1303</v>
      </c>
      <c r="B13870" s="6" t="s">
        <v>7118</v>
      </c>
      <c r="J13870" s="9">
        <v>156793000</v>
      </c>
    </row>
    <row r="13871" spans="1:10" ht="20.100000000000001" customHeight="1" x14ac:dyDescent="0.25">
      <c r="A13871" s="5" t="s">
        <v>1303</v>
      </c>
      <c r="C13871" s="11" t="s">
        <v>9</v>
      </c>
      <c r="D13871" s="11" t="s">
        <v>20</v>
      </c>
      <c r="E13871" s="11" t="s">
        <v>5187</v>
      </c>
      <c r="F13871" s="11" t="s">
        <v>1881</v>
      </c>
      <c r="G13871" s="131" t="s">
        <v>21</v>
      </c>
      <c r="H13871" s="131"/>
      <c r="J13871" s="7">
        <v>156793000</v>
      </c>
    </row>
    <row r="13872" spans="1:10" ht="60" customHeight="1" x14ac:dyDescent="0.25">
      <c r="G13872" s="131" t="s">
        <v>4797</v>
      </c>
      <c r="H13872" s="131"/>
    </row>
    <row r="13873" spans="1:10" ht="20.100000000000001" customHeight="1" x14ac:dyDescent="0.25">
      <c r="G13873" s="131" t="s">
        <v>2101</v>
      </c>
      <c r="H13873" s="131"/>
    </row>
    <row r="13874" spans="1:10" ht="20.100000000000001" customHeight="1" x14ac:dyDescent="0.25">
      <c r="A13874" s="6" t="s">
        <v>1316</v>
      </c>
      <c r="B13874" s="6" t="s">
        <v>7122</v>
      </c>
      <c r="J13874" s="8">
        <v>8476000</v>
      </c>
    </row>
    <row r="13875" spans="1:10" ht="20.100000000000001" customHeight="1" x14ac:dyDescent="0.25">
      <c r="A13875" s="5" t="s">
        <v>1316</v>
      </c>
      <c r="C13875" s="11" t="s">
        <v>9</v>
      </c>
      <c r="D13875" s="11" t="s">
        <v>20</v>
      </c>
      <c r="E13875" s="11" t="s">
        <v>5187</v>
      </c>
      <c r="F13875" s="11" t="s">
        <v>1881</v>
      </c>
      <c r="G13875" s="131" t="s">
        <v>23</v>
      </c>
      <c r="H13875" s="131"/>
      <c r="J13875" s="7">
        <v>8476000</v>
      </c>
    </row>
    <row r="13876" spans="1:10" ht="30" customHeight="1" x14ac:dyDescent="0.25">
      <c r="G13876" s="131" t="s">
        <v>4798</v>
      </c>
      <c r="H13876" s="131"/>
    </row>
    <row r="13877" spans="1:10" ht="20.100000000000001" customHeight="1" x14ac:dyDescent="0.25">
      <c r="G13877" s="131" t="s">
        <v>2102</v>
      </c>
      <c r="H13877" s="131"/>
    </row>
    <row r="13878" spans="1:10" ht="20.100000000000001" customHeight="1" x14ac:dyDescent="0.25">
      <c r="A13878" s="6" t="s">
        <v>1319</v>
      </c>
      <c r="B13878" s="6" t="s">
        <v>1320</v>
      </c>
      <c r="J13878" s="10">
        <v>252387000</v>
      </c>
    </row>
    <row r="13879" spans="1:10" ht="20.100000000000001" customHeight="1" x14ac:dyDescent="0.25">
      <c r="A13879" s="6" t="s">
        <v>1322</v>
      </c>
      <c r="B13879" s="6" t="s">
        <v>7123</v>
      </c>
      <c r="J13879" s="9">
        <v>86109000</v>
      </c>
    </row>
    <row r="13880" spans="1:10" ht="20.100000000000001" customHeight="1" x14ac:dyDescent="0.25">
      <c r="A13880" s="5" t="s">
        <v>1322</v>
      </c>
      <c r="C13880" s="11" t="s">
        <v>9</v>
      </c>
      <c r="D13880" s="11" t="s">
        <v>20</v>
      </c>
      <c r="E13880" s="11" t="s">
        <v>5187</v>
      </c>
      <c r="F13880" s="11" t="s">
        <v>1881</v>
      </c>
      <c r="G13880" s="131" t="s">
        <v>21</v>
      </c>
      <c r="H13880" s="131"/>
      <c r="J13880" s="7">
        <v>86109000</v>
      </c>
    </row>
    <row r="13881" spans="1:10" ht="60" customHeight="1" x14ac:dyDescent="0.25">
      <c r="G13881" s="131" t="s">
        <v>4799</v>
      </c>
      <c r="H13881" s="131"/>
    </row>
    <row r="13882" spans="1:10" ht="20.100000000000001" customHeight="1" x14ac:dyDescent="0.25">
      <c r="G13882" s="131" t="s">
        <v>2101</v>
      </c>
      <c r="H13882" s="131"/>
    </row>
    <row r="13883" spans="1:10" ht="20.100000000000001" customHeight="1" x14ac:dyDescent="0.25">
      <c r="A13883" s="6" t="s">
        <v>1324</v>
      </c>
      <c r="B13883" s="6" t="s">
        <v>7124</v>
      </c>
      <c r="J13883" s="8">
        <v>25426000</v>
      </c>
    </row>
    <row r="13884" spans="1:10" ht="20.100000000000001" customHeight="1" x14ac:dyDescent="0.25">
      <c r="A13884" s="5" t="s">
        <v>1324</v>
      </c>
      <c r="C13884" s="11" t="s">
        <v>9</v>
      </c>
      <c r="D13884" s="11" t="s">
        <v>20</v>
      </c>
      <c r="E13884" s="11" t="s">
        <v>5187</v>
      </c>
      <c r="F13884" s="11" t="s">
        <v>1881</v>
      </c>
      <c r="G13884" s="131" t="s">
        <v>21</v>
      </c>
      <c r="H13884" s="131"/>
      <c r="J13884" s="7">
        <v>25426000</v>
      </c>
    </row>
    <row r="13885" spans="1:10" ht="45" customHeight="1" x14ac:dyDescent="0.25">
      <c r="G13885" s="131" t="s">
        <v>4800</v>
      </c>
      <c r="H13885" s="131"/>
    </row>
    <row r="13886" spans="1:10" ht="20.100000000000001" customHeight="1" x14ac:dyDescent="0.25">
      <c r="G13886" s="131" t="s">
        <v>2101</v>
      </c>
      <c r="H13886" s="131"/>
    </row>
    <row r="13887" spans="1:10" ht="20.100000000000001" customHeight="1" x14ac:dyDescent="0.25">
      <c r="A13887" s="6" t="s">
        <v>1326</v>
      </c>
      <c r="B13887" s="6" t="s">
        <v>7125</v>
      </c>
      <c r="J13887" s="8">
        <v>50852000</v>
      </c>
    </row>
    <row r="13888" spans="1:10" ht="20.100000000000001" customHeight="1" x14ac:dyDescent="0.25">
      <c r="A13888" s="5" t="s">
        <v>1326</v>
      </c>
      <c r="C13888" s="11" t="s">
        <v>9</v>
      </c>
      <c r="D13888" s="11" t="s">
        <v>20</v>
      </c>
      <c r="E13888" s="11" t="s">
        <v>5187</v>
      </c>
      <c r="F13888" s="11" t="s">
        <v>1881</v>
      </c>
      <c r="G13888" s="131" t="s">
        <v>21</v>
      </c>
      <c r="H13888" s="131"/>
      <c r="J13888" s="7">
        <v>50852000</v>
      </c>
    </row>
    <row r="13889" spans="1:10" ht="45" customHeight="1" x14ac:dyDescent="0.25">
      <c r="G13889" s="131" t="s">
        <v>4801</v>
      </c>
      <c r="H13889" s="131"/>
    </row>
    <row r="13890" spans="1:10" ht="20.100000000000001" customHeight="1" x14ac:dyDescent="0.25">
      <c r="G13890" s="131" t="s">
        <v>2101</v>
      </c>
      <c r="H13890" s="131"/>
    </row>
    <row r="13891" spans="1:10" ht="20.100000000000001" customHeight="1" x14ac:dyDescent="0.25">
      <c r="A13891" s="6" t="s">
        <v>1331</v>
      </c>
      <c r="B13891" s="6" t="s">
        <v>1332</v>
      </c>
      <c r="J13891" s="8">
        <v>90000000</v>
      </c>
    </row>
    <row r="13892" spans="1:10" ht="30" customHeight="1" x14ac:dyDescent="0.25">
      <c r="A13892" s="5" t="s">
        <v>1331</v>
      </c>
      <c r="C13892" s="11" t="s">
        <v>9</v>
      </c>
      <c r="D13892" s="11" t="s">
        <v>20</v>
      </c>
      <c r="E13892" s="11" t="s">
        <v>5187</v>
      </c>
      <c r="F13892" s="11" t="s">
        <v>1881</v>
      </c>
      <c r="G13892" s="131" t="s">
        <v>1109</v>
      </c>
      <c r="H13892" s="131"/>
      <c r="J13892" s="7">
        <v>90000000</v>
      </c>
    </row>
    <row r="13893" spans="1:10" ht="15" customHeight="1" x14ac:dyDescent="0.25">
      <c r="G13893" s="131" t="s">
        <v>5079</v>
      </c>
      <c r="H13893" s="131"/>
    </row>
    <row r="13894" spans="1:10" ht="20.100000000000001" customHeight="1" x14ac:dyDescent="0.25">
      <c r="G13894" s="131" t="s">
        <v>5188</v>
      </c>
      <c r="H13894" s="131"/>
    </row>
    <row r="13895" spans="1:10" ht="20.100000000000001" customHeight="1" x14ac:dyDescent="0.25">
      <c r="A13895" s="6" t="s">
        <v>1344</v>
      </c>
      <c r="B13895" s="6" t="s">
        <v>1345</v>
      </c>
      <c r="J13895" s="10">
        <v>1361216605</v>
      </c>
    </row>
    <row r="13896" spans="1:10" ht="20.100000000000001" customHeight="1" x14ac:dyDescent="0.25">
      <c r="A13896" s="6" t="s">
        <v>1231</v>
      </c>
      <c r="B13896" s="6" t="s">
        <v>3252</v>
      </c>
      <c r="J13896" s="9">
        <v>586920000</v>
      </c>
    </row>
    <row r="13897" spans="1:10" ht="20.100000000000001" customHeight="1" x14ac:dyDescent="0.25">
      <c r="A13897" s="5" t="s">
        <v>1349</v>
      </c>
      <c r="C13897" s="11" t="s">
        <v>9</v>
      </c>
      <c r="D13897" s="11" t="s">
        <v>11</v>
      </c>
      <c r="E13897" s="11" t="s">
        <v>5187</v>
      </c>
      <c r="F13897" s="11" t="s">
        <v>12</v>
      </c>
      <c r="G13897" s="131" t="s">
        <v>30</v>
      </c>
      <c r="H13897" s="131"/>
      <c r="J13897" s="7">
        <v>520000000</v>
      </c>
    </row>
    <row r="13898" spans="1:10" ht="20.100000000000001" customHeight="1" x14ac:dyDescent="0.25">
      <c r="A13898" s="5" t="s">
        <v>1353</v>
      </c>
      <c r="C13898" s="11" t="s">
        <v>9</v>
      </c>
      <c r="D13898" s="11" t="s">
        <v>11</v>
      </c>
      <c r="E13898" s="11" t="s">
        <v>5187</v>
      </c>
      <c r="F13898" s="11" t="s">
        <v>12</v>
      </c>
      <c r="G13898" s="131" t="s">
        <v>1354</v>
      </c>
      <c r="H13898" s="131"/>
      <c r="J13898" s="7">
        <v>28000000</v>
      </c>
    </row>
    <row r="13899" spans="1:10" ht="20.100000000000001" customHeight="1" x14ac:dyDescent="0.25">
      <c r="A13899" s="5" t="s">
        <v>1358</v>
      </c>
      <c r="C13899" s="11" t="s">
        <v>9</v>
      </c>
      <c r="D13899" s="11" t="s">
        <v>11</v>
      </c>
      <c r="E13899" s="11" t="s">
        <v>5187</v>
      </c>
      <c r="F13899" s="11" t="s">
        <v>12</v>
      </c>
      <c r="G13899" s="131" t="s">
        <v>32</v>
      </c>
      <c r="H13899" s="131"/>
      <c r="J13899" s="7">
        <v>38920000</v>
      </c>
    </row>
    <row r="13900" spans="1:10" ht="75" customHeight="1" x14ac:dyDescent="0.25">
      <c r="G13900" s="131" t="s">
        <v>7352</v>
      </c>
      <c r="H13900" s="131"/>
    </row>
    <row r="13901" spans="1:10" ht="20.100000000000001" customHeight="1" x14ac:dyDescent="0.25">
      <c r="A13901" s="6" t="s">
        <v>1239</v>
      </c>
      <c r="B13901" s="6" t="s">
        <v>1360</v>
      </c>
      <c r="J13901" s="8">
        <v>107381000</v>
      </c>
    </row>
    <row r="13902" spans="1:10" ht="20.100000000000001" customHeight="1" x14ac:dyDescent="0.25">
      <c r="A13902" s="5" t="s">
        <v>1361</v>
      </c>
      <c r="C13902" s="11" t="s">
        <v>9</v>
      </c>
      <c r="D13902" s="11" t="s">
        <v>11</v>
      </c>
      <c r="E13902" s="11" t="s">
        <v>5187</v>
      </c>
      <c r="F13902" s="11" t="s">
        <v>12</v>
      </c>
      <c r="G13902" s="131" t="s">
        <v>7127</v>
      </c>
      <c r="H13902" s="131"/>
      <c r="J13902" s="7">
        <v>4361000</v>
      </c>
    </row>
    <row r="13903" spans="1:10" ht="20.100000000000001" customHeight="1" x14ac:dyDescent="0.25">
      <c r="A13903" s="5" t="s">
        <v>1364</v>
      </c>
      <c r="C13903" s="11" t="s">
        <v>9</v>
      </c>
      <c r="D13903" s="11" t="s">
        <v>11</v>
      </c>
      <c r="E13903" s="11" t="s">
        <v>5187</v>
      </c>
      <c r="F13903" s="11" t="s">
        <v>12</v>
      </c>
      <c r="G13903" s="131" t="s">
        <v>1365</v>
      </c>
      <c r="H13903" s="131"/>
      <c r="J13903" s="7">
        <v>21000000</v>
      </c>
    </row>
    <row r="13904" spans="1:10" ht="20.100000000000001" customHeight="1" x14ac:dyDescent="0.25">
      <c r="A13904" s="5" t="s">
        <v>1367</v>
      </c>
      <c r="C13904" s="11" t="s">
        <v>9</v>
      </c>
      <c r="D13904" s="11" t="s">
        <v>11</v>
      </c>
      <c r="E13904" s="11" t="s">
        <v>5187</v>
      </c>
      <c r="F13904" s="11" t="s">
        <v>12</v>
      </c>
      <c r="G13904" s="131" t="s">
        <v>33</v>
      </c>
      <c r="H13904" s="131"/>
      <c r="J13904" s="7">
        <v>20000</v>
      </c>
    </row>
    <row r="13905" spans="1:10" ht="20.100000000000001" customHeight="1" x14ac:dyDescent="0.25">
      <c r="A13905" s="5" t="s">
        <v>1369</v>
      </c>
      <c r="C13905" s="11" t="s">
        <v>9</v>
      </c>
      <c r="D13905" s="11" t="s">
        <v>11</v>
      </c>
      <c r="E13905" s="11" t="s">
        <v>5187</v>
      </c>
      <c r="F13905" s="11" t="s">
        <v>12</v>
      </c>
      <c r="G13905" s="131" t="s">
        <v>34</v>
      </c>
      <c r="H13905" s="131"/>
      <c r="J13905" s="7">
        <v>82000000</v>
      </c>
    </row>
    <row r="13906" spans="1:10" ht="20.100000000000001" customHeight="1" x14ac:dyDescent="0.25">
      <c r="A13906" s="6" t="s">
        <v>1249</v>
      </c>
      <c r="B13906" s="6" t="s">
        <v>1373</v>
      </c>
      <c r="J13906" s="8">
        <v>22490000</v>
      </c>
    </row>
    <row r="13907" spans="1:10" ht="20.100000000000001" customHeight="1" x14ac:dyDescent="0.25">
      <c r="A13907" s="5" t="s">
        <v>1376</v>
      </c>
      <c r="C13907" s="11" t="s">
        <v>9</v>
      </c>
      <c r="D13907" s="11" t="s">
        <v>11</v>
      </c>
      <c r="E13907" s="11" t="s">
        <v>5187</v>
      </c>
      <c r="F13907" s="11" t="s">
        <v>12</v>
      </c>
      <c r="G13907" s="131" t="s">
        <v>3480</v>
      </c>
      <c r="H13907" s="131"/>
      <c r="J13907" s="7">
        <v>7900000</v>
      </c>
    </row>
    <row r="13908" spans="1:10" ht="20.100000000000001" customHeight="1" x14ac:dyDescent="0.25">
      <c r="A13908" s="5" t="s">
        <v>1378</v>
      </c>
      <c r="C13908" s="11" t="s">
        <v>9</v>
      </c>
      <c r="D13908" s="11" t="s">
        <v>11</v>
      </c>
      <c r="E13908" s="11" t="s">
        <v>5187</v>
      </c>
      <c r="F13908" s="11" t="s">
        <v>12</v>
      </c>
      <c r="G13908" s="131" t="s">
        <v>106</v>
      </c>
      <c r="H13908" s="131"/>
      <c r="J13908" s="7">
        <v>1500000</v>
      </c>
    </row>
    <row r="13909" spans="1:10" ht="20.100000000000001" customHeight="1" x14ac:dyDescent="0.25">
      <c r="A13909" s="5" t="s">
        <v>1380</v>
      </c>
      <c r="C13909" s="11" t="s">
        <v>9</v>
      </c>
      <c r="D13909" s="11" t="s">
        <v>11</v>
      </c>
      <c r="E13909" s="11" t="s">
        <v>5187</v>
      </c>
      <c r="F13909" s="11" t="s">
        <v>12</v>
      </c>
      <c r="G13909" s="131" t="s">
        <v>1381</v>
      </c>
      <c r="H13909" s="131"/>
      <c r="J13909" s="7">
        <v>10490000</v>
      </c>
    </row>
    <row r="13910" spans="1:10" ht="20.100000000000001" customHeight="1" x14ac:dyDescent="0.25">
      <c r="A13910" s="5" t="s">
        <v>1384</v>
      </c>
      <c r="C13910" s="11" t="s">
        <v>9</v>
      </c>
      <c r="D13910" s="11" t="s">
        <v>11</v>
      </c>
      <c r="E13910" s="11" t="s">
        <v>5187</v>
      </c>
      <c r="F13910" s="11" t="s">
        <v>12</v>
      </c>
      <c r="G13910" s="131" t="s">
        <v>35</v>
      </c>
      <c r="H13910" s="131"/>
      <c r="J13910" s="7">
        <v>500000</v>
      </c>
    </row>
    <row r="13911" spans="1:10" ht="30" customHeight="1" x14ac:dyDescent="0.25">
      <c r="A13911" s="5" t="s">
        <v>1388</v>
      </c>
      <c r="C13911" s="11" t="s">
        <v>9</v>
      </c>
      <c r="D13911" s="11" t="s">
        <v>11</v>
      </c>
      <c r="E13911" s="11" t="s">
        <v>5187</v>
      </c>
      <c r="F13911" s="11" t="s">
        <v>12</v>
      </c>
      <c r="G13911" s="131" t="s">
        <v>1389</v>
      </c>
      <c r="H13911" s="131"/>
      <c r="J13911" s="7">
        <v>600000</v>
      </c>
    </row>
    <row r="13912" spans="1:10" ht="45" customHeight="1" x14ac:dyDescent="0.25">
      <c r="G13912" s="131" t="s">
        <v>6276</v>
      </c>
      <c r="H13912" s="131"/>
    </row>
    <row r="13913" spans="1:10" ht="20.100000000000001" customHeight="1" x14ac:dyDescent="0.25">
      <c r="A13913" s="5" t="s">
        <v>1391</v>
      </c>
      <c r="C13913" s="11" t="s">
        <v>9</v>
      </c>
      <c r="D13913" s="11" t="s">
        <v>11</v>
      </c>
      <c r="E13913" s="11" t="s">
        <v>5187</v>
      </c>
      <c r="F13913" s="11" t="s">
        <v>12</v>
      </c>
      <c r="G13913" s="131" t="s">
        <v>7129</v>
      </c>
      <c r="H13913" s="131"/>
      <c r="J13913" s="7">
        <v>1500000</v>
      </c>
    </row>
    <row r="13914" spans="1:10" ht="20.100000000000001" customHeight="1" x14ac:dyDescent="0.25">
      <c r="A13914" s="6" t="s">
        <v>1393</v>
      </c>
      <c r="B13914" s="6" t="s">
        <v>1394</v>
      </c>
      <c r="J13914" s="8">
        <v>260250000</v>
      </c>
    </row>
    <row r="13915" spans="1:10" ht="20.100000000000001" customHeight="1" x14ac:dyDescent="0.25">
      <c r="A13915" s="5" t="s">
        <v>1400</v>
      </c>
      <c r="C13915" s="11" t="s">
        <v>9</v>
      </c>
      <c r="D13915" s="11" t="s">
        <v>11</v>
      </c>
      <c r="E13915" s="11" t="s">
        <v>5187</v>
      </c>
      <c r="F13915" s="11" t="s">
        <v>12</v>
      </c>
      <c r="G13915" s="131" t="s">
        <v>3477</v>
      </c>
      <c r="H13915" s="131"/>
      <c r="J13915" s="7">
        <v>12500000</v>
      </c>
    </row>
    <row r="13916" spans="1:10" ht="75" customHeight="1" x14ac:dyDescent="0.25">
      <c r="G13916" s="131" t="s">
        <v>6277</v>
      </c>
      <c r="H13916" s="131"/>
    </row>
    <row r="13917" spans="1:10" ht="20.100000000000001" customHeight="1" x14ac:dyDescent="0.25">
      <c r="A13917" s="5" t="s">
        <v>1405</v>
      </c>
      <c r="C13917" s="11" t="s">
        <v>9</v>
      </c>
      <c r="D13917" s="11" t="s">
        <v>11</v>
      </c>
      <c r="E13917" s="11" t="s">
        <v>5187</v>
      </c>
      <c r="F13917" s="11" t="s">
        <v>12</v>
      </c>
      <c r="G13917" s="131" t="s">
        <v>1406</v>
      </c>
      <c r="H13917" s="131"/>
      <c r="J13917" s="7">
        <v>93000000</v>
      </c>
    </row>
    <row r="13918" spans="1:10" ht="75" customHeight="1" x14ac:dyDescent="0.25">
      <c r="G13918" s="131" t="s">
        <v>7353</v>
      </c>
      <c r="H13918" s="131"/>
    </row>
    <row r="13919" spans="1:10" ht="20.100000000000001" customHeight="1" x14ac:dyDescent="0.25">
      <c r="A13919" s="5" t="s">
        <v>1408</v>
      </c>
      <c r="C13919" s="11" t="s">
        <v>9</v>
      </c>
      <c r="D13919" s="11" t="s">
        <v>11</v>
      </c>
      <c r="E13919" s="11" t="s">
        <v>5187</v>
      </c>
      <c r="F13919" s="11" t="s">
        <v>12</v>
      </c>
      <c r="G13919" s="131" t="s">
        <v>1409</v>
      </c>
      <c r="H13919" s="131"/>
      <c r="J13919" s="7">
        <v>97000000</v>
      </c>
    </row>
    <row r="13920" spans="1:10" ht="75" customHeight="1" x14ac:dyDescent="0.25">
      <c r="G13920" s="131" t="s">
        <v>7354</v>
      </c>
      <c r="H13920" s="131"/>
    </row>
    <row r="13921" spans="1:10" ht="20.100000000000001" customHeight="1" x14ac:dyDescent="0.25">
      <c r="A13921" s="5" t="s">
        <v>1411</v>
      </c>
      <c r="C13921" s="11" t="s">
        <v>9</v>
      </c>
      <c r="D13921" s="11" t="s">
        <v>11</v>
      </c>
      <c r="E13921" s="11" t="s">
        <v>5187</v>
      </c>
      <c r="F13921" s="11" t="s">
        <v>12</v>
      </c>
      <c r="G13921" s="131" t="s">
        <v>3478</v>
      </c>
      <c r="H13921" s="131"/>
      <c r="J13921" s="7">
        <v>52150000</v>
      </c>
    </row>
    <row r="13922" spans="1:10" ht="45" customHeight="1" x14ac:dyDescent="0.25">
      <c r="G13922" s="131" t="s">
        <v>6280</v>
      </c>
      <c r="H13922" s="131"/>
    </row>
    <row r="13923" spans="1:10" ht="20.100000000000001" customHeight="1" x14ac:dyDescent="0.25">
      <c r="A13923" s="5" t="s">
        <v>1413</v>
      </c>
      <c r="C13923" s="11" t="s">
        <v>9</v>
      </c>
      <c r="D13923" s="11" t="s">
        <v>11</v>
      </c>
      <c r="E13923" s="11" t="s">
        <v>5187</v>
      </c>
      <c r="F13923" s="11" t="s">
        <v>12</v>
      </c>
      <c r="G13923" s="131" t="s">
        <v>1414</v>
      </c>
      <c r="H13923" s="131"/>
      <c r="J13923" s="7">
        <v>5600000</v>
      </c>
    </row>
    <row r="13924" spans="1:10" ht="45" customHeight="1" x14ac:dyDescent="0.25">
      <c r="G13924" s="131" t="s">
        <v>6281</v>
      </c>
      <c r="H13924" s="131"/>
    </row>
    <row r="13925" spans="1:10" ht="20.100000000000001" customHeight="1" x14ac:dyDescent="0.25">
      <c r="A13925" s="6" t="s">
        <v>1416</v>
      </c>
      <c r="B13925" s="6" t="s">
        <v>1417</v>
      </c>
      <c r="J13925" s="8">
        <v>55060650</v>
      </c>
    </row>
    <row r="13926" spans="1:10" ht="20.100000000000001" customHeight="1" x14ac:dyDescent="0.25">
      <c r="A13926" s="5" t="s">
        <v>1419</v>
      </c>
      <c r="C13926" s="11" t="s">
        <v>9</v>
      </c>
      <c r="D13926" s="11" t="s">
        <v>11</v>
      </c>
      <c r="E13926" s="11" t="s">
        <v>5187</v>
      </c>
      <c r="F13926" s="11" t="s">
        <v>12</v>
      </c>
      <c r="G13926" s="131" t="s">
        <v>1420</v>
      </c>
      <c r="H13926" s="131"/>
      <c r="J13926" s="7">
        <v>1125000</v>
      </c>
    </row>
    <row r="13927" spans="1:10" ht="20.100000000000001" customHeight="1" x14ac:dyDescent="0.25">
      <c r="A13927" s="5" t="s">
        <v>1422</v>
      </c>
      <c r="C13927" s="11" t="s">
        <v>9</v>
      </c>
      <c r="D13927" s="11" t="s">
        <v>11</v>
      </c>
      <c r="E13927" s="11" t="s">
        <v>5187</v>
      </c>
      <c r="F13927" s="11" t="s">
        <v>12</v>
      </c>
      <c r="G13927" s="131" t="s">
        <v>1423</v>
      </c>
      <c r="H13927" s="131"/>
      <c r="J13927" s="7">
        <v>8855000</v>
      </c>
    </row>
    <row r="13928" spans="1:10" ht="20.100000000000001" customHeight="1" x14ac:dyDescent="0.25">
      <c r="A13928" s="5" t="s">
        <v>1424</v>
      </c>
      <c r="C13928" s="11" t="s">
        <v>9</v>
      </c>
      <c r="D13928" s="11" t="s">
        <v>11</v>
      </c>
      <c r="E13928" s="11" t="s">
        <v>5187</v>
      </c>
      <c r="F13928" s="11" t="s">
        <v>12</v>
      </c>
      <c r="G13928" s="131" t="s">
        <v>38</v>
      </c>
      <c r="H13928" s="131"/>
      <c r="J13928" s="7">
        <v>20555650</v>
      </c>
    </row>
    <row r="13929" spans="1:10" ht="20.100000000000001" customHeight="1" x14ac:dyDescent="0.25">
      <c r="A13929" s="5" t="s">
        <v>1426</v>
      </c>
      <c r="C13929" s="11" t="s">
        <v>9</v>
      </c>
      <c r="D13929" s="11" t="s">
        <v>11</v>
      </c>
      <c r="E13929" s="11" t="s">
        <v>5187</v>
      </c>
      <c r="F13929" s="11" t="s">
        <v>12</v>
      </c>
      <c r="G13929" s="131" t="s">
        <v>1427</v>
      </c>
      <c r="H13929" s="131"/>
      <c r="J13929" s="7">
        <v>24525000</v>
      </c>
    </row>
    <row r="13930" spans="1:10" ht="20.100000000000001" customHeight="1" x14ac:dyDescent="0.25">
      <c r="A13930" s="6" t="s">
        <v>1429</v>
      </c>
      <c r="B13930" s="6" t="s">
        <v>1430</v>
      </c>
      <c r="J13930" s="8">
        <v>35455812</v>
      </c>
    </row>
    <row r="13931" spans="1:10" ht="20.100000000000001" customHeight="1" x14ac:dyDescent="0.25">
      <c r="A13931" s="5" t="s">
        <v>1432</v>
      </c>
      <c r="C13931" s="11" t="s">
        <v>9</v>
      </c>
      <c r="D13931" s="11" t="s">
        <v>11</v>
      </c>
      <c r="E13931" s="11" t="s">
        <v>5187</v>
      </c>
      <c r="F13931" s="11" t="s">
        <v>12</v>
      </c>
      <c r="G13931" s="131" t="s">
        <v>7130</v>
      </c>
      <c r="H13931" s="131"/>
      <c r="J13931" s="7">
        <v>35455812</v>
      </c>
    </row>
    <row r="13932" spans="1:10" ht="20.100000000000001" customHeight="1" x14ac:dyDescent="0.25">
      <c r="A13932" s="6" t="s">
        <v>1439</v>
      </c>
      <c r="B13932" s="6" t="s">
        <v>1440</v>
      </c>
      <c r="J13932" s="8">
        <v>224659143</v>
      </c>
    </row>
    <row r="13933" spans="1:10" ht="20.100000000000001" customHeight="1" x14ac:dyDescent="0.25">
      <c r="A13933" s="5" t="s">
        <v>1441</v>
      </c>
      <c r="C13933" s="11" t="s">
        <v>9</v>
      </c>
      <c r="D13933" s="11" t="s">
        <v>11</v>
      </c>
      <c r="E13933" s="11" t="s">
        <v>5187</v>
      </c>
      <c r="F13933" s="11" t="s">
        <v>12</v>
      </c>
      <c r="G13933" s="131" t="s">
        <v>1442</v>
      </c>
      <c r="H13933" s="131"/>
      <c r="J13933" s="7">
        <v>218857643</v>
      </c>
    </row>
    <row r="13934" spans="1:10" ht="75" customHeight="1" x14ac:dyDescent="0.25">
      <c r="G13934" s="131" t="s">
        <v>7355</v>
      </c>
      <c r="H13934" s="131"/>
    </row>
    <row r="13935" spans="1:10" ht="20.100000000000001" customHeight="1" x14ac:dyDescent="0.25">
      <c r="A13935" s="5" t="s">
        <v>1444</v>
      </c>
      <c r="C13935" s="11" t="s">
        <v>9</v>
      </c>
      <c r="D13935" s="11" t="s">
        <v>11</v>
      </c>
      <c r="E13935" s="11" t="s">
        <v>5187</v>
      </c>
      <c r="F13935" s="11" t="s">
        <v>12</v>
      </c>
      <c r="G13935" s="131" t="s">
        <v>3481</v>
      </c>
      <c r="H13935" s="131"/>
      <c r="J13935" s="7">
        <v>4501500</v>
      </c>
    </row>
    <row r="13936" spans="1:10" ht="75" customHeight="1" x14ac:dyDescent="0.25">
      <c r="G13936" s="131" t="s">
        <v>6283</v>
      </c>
      <c r="H13936" s="131"/>
    </row>
    <row r="13937" spans="1:10" ht="20.100000000000001" customHeight="1" x14ac:dyDescent="0.25">
      <c r="A13937" s="5" t="s">
        <v>1446</v>
      </c>
      <c r="C13937" s="11" t="s">
        <v>9</v>
      </c>
      <c r="D13937" s="11" t="s">
        <v>11</v>
      </c>
      <c r="E13937" s="11" t="s">
        <v>5187</v>
      </c>
      <c r="F13937" s="11" t="s">
        <v>12</v>
      </c>
      <c r="G13937" s="131" t="s">
        <v>1447</v>
      </c>
      <c r="H13937" s="131"/>
      <c r="J13937" s="7">
        <v>1300000</v>
      </c>
    </row>
    <row r="13938" spans="1:10" ht="20.100000000000001" customHeight="1" x14ac:dyDescent="0.25">
      <c r="A13938" s="6" t="s">
        <v>1449</v>
      </c>
      <c r="B13938" s="6" t="s">
        <v>1450</v>
      </c>
      <c r="J13938" s="8">
        <v>67000000</v>
      </c>
    </row>
    <row r="13939" spans="1:10" ht="20.100000000000001" customHeight="1" x14ac:dyDescent="0.25">
      <c r="A13939" s="5" t="s">
        <v>1463</v>
      </c>
      <c r="C13939" s="11" t="s">
        <v>9</v>
      </c>
      <c r="D13939" s="11" t="s">
        <v>11</v>
      </c>
      <c r="E13939" s="11" t="s">
        <v>5187</v>
      </c>
      <c r="F13939" s="11" t="s">
        <v>12</v>
      </c>
      <c r="G13939" s="131" t="s">
        <v>1464</v>
      </c>
      <c r="H13939" s="131"/>
      <c r="J13939" s="7">
        <v>15000000</v>
      </c>
    </row>
    <row r="13940" spans="1:10" ht="20.100000000000001" customHeight="1" x14ac:dyDescent="0.25">
      <c r="A13940" s="5" t="s">
        <v>1466</v>
      </c>
      <c r="C13940" s="11" t="s">
        <v>9</v>
      </c>
      <c r="D13940" s="11" t="s">
        <v>11</v>
      </c>
      <c r="E13940" s="11" t="s">
        <v>5187</v>
      </c>
      <c r="F13940" s="11" t="s">
        <v>12</v>
      </c>
      <c r="G13940" s="131" t="s">
        <v>1467</v>
      </c>
      <c r="H13940" s="131"/>
      <c r="J13940" s="7">
        <v>8000000</v>
      </c>
    </row>
    <row r="13941" spans="1:10" ht="30" customHeight="1" x14ac:dyDescent="0.25">
      <c r="A13941" s="5" t="s">
        <v>1471</v>
      </c>
      <c r="C13941" s="11" t="s">
        <v>9</v>
      </c>
      <c r="D13941" s="11" t="s">
        <v>11</v>
      </c>
      <c r="E13941" s="11" t="s">
        <v>5187</v>
      </c>
      <c r="F13941" s="11" t="s">
        <v>12</v>
      </c>
      <c r="G13941" s="131" t="s">
        <v>7133</v>
      </c>
      <c r="H13941" s="131"/>
      <c r="J13941" s="7">
        <v>43500000</v>
      </c>
    </row>
    <row r="13942" spans="1:10" ht="20.100000000000001" customHeight="1" x14ac:dyDescent="0.25">
      <c r="A13942" s="5" t="s">
        <v>1473</v>
      </c>
      <c r="C13942" s="11" t="s">
        <v>9</v>
      </c>
      <c r="D13942" s="11" t="s">
        <v>11</v>
      </c>
      <c r="E13942" s="11" t="s">
        <v>5187</v>
      </c>
      <c r="F13942" s="11" t="s">
        <v>12</v>
      </c>
      <c r="G13942" s="131" t="s">
        <v>1474</v>
      </c>
      <c r="H13942" s="131"/>
      <c r="J13942" s="7">
        <v>500000</v>
      </c>
    </row>
    <row r="13943" spans="1:10" ht="20.100000000000001" customHeight="1" x14ac:dyDescent="0.25">
      <c r="A13943" s="6" t="s">
        <v>1490</v>
      </c>
      <c r="B13943" s="6" t="s">
        <v>1491</v>
      </c>
      <c r="J13943" s="8">
        <v>2000000</v>
      </c>
    </row>
    <row r="13944" spans="1:10" ht="20.100000000000001" customHeight="1" x14ac:dyDescent="0.25">
      <c r="A13944" s="5" t="s">
        <v>1503</v>
      </c>
      <c r="C13944" s="11" t="s">
        <v>9</v>
      </c>
      <c r="D13944" s="11" t="s">
        <v>11</v>
      </c>
      <c r="E13944" s="11" t="s">
        <v>5187</v>
      </c>
      <c r="F13944" s="11" t="s">
        <v>12</v>
      </c>
      <c r="G13944" s="131" t="s">
        <v>44</v>
      </c>
      <c r="H13944" s="131"/>
      <c r="J13944" s="7">
        <v>2000000</v>
      </c>
    </row>
    <row r="13945" spans="1:10" ht="20.100000000000001" customHeight="1" x14ac:dyDescent="0.25">
      <c r="A13945" s="6" t="s">
        <v>1508</v>
      </c>
      <c r="B13945" s="6" t="s">
        <v>1509</v>
      </c>
      <c r="J13945" s="10">
        <v>58925000</v>
      </c>
    </row>
    <row r="13946" spans="1:10" ht="20.100000000000001" customHeight="1" x14ac:dyDescent="0.25">
      <c r="A13946" s="6" t="s">
        <v>1256</v>
      </c>
      <c r="B13946" s="6" t="s">
        <v>1511</v>
      </c>
      <c r="J13946" s="9">
        <v>14100000</v>
      </c>
    </row>
    <row r="13947" spans="1:10" ht="20.100000000000001" customHeight="1" x14ac:dyDescent="0.25">
      <c r="A13947" s="5" t="s">
        <v>1513</v>
      </c>
      <c r="C13947" s="11" t="s">
        <v>9</v>
      </c>
      <c r="D13947" s="11" t="s">
        <v>11</v>
      </c>
      <c r="E13947" s="11" t="s">
        <v>5187</v>
      </c>
      <c r="F13947" s="11" t="s">
        <v>12</v>
      </c>
      <c r="G13947" s="131" t="s">
        <v>45</v>
      </c>
      <c r="H13947" s="131"/>
      <c r="J13947" s="7">
        <v>9000000</v>
      </c>
    </row>
    <row r="13948" spans="1:10" ht="20.100000000000001" customHeight="1" x14ac:dyDescent="0.25">
      <c r="A13948" s="5" t="s">
        <v>1518</v>
      </c>
      <c r="C13948" s="11" t="s">
        <v>9</v>
      </c>
      <c r="D13948" s="11" t="s">
        <v>11</v>
      </c>
      <c r="E13948" s="11" t="s">
        <v>5187</v>
      </c>
      <c r="F13948" s="11" t="s">
        <v>12</v>
      </c>
      <c r="G13948" s="131" t="s">
        <v>7135</v>
      </c>
      <c r="H13948" s="131"/>
      <c r="J13948" s="7">
        <v>5100000</v>
      </c>
    </row>
    <row r="13949" spans="1:10" ht="20.100000000000001" customHeight="1" x14ac:dyDescent="0.25">
      <c r="A13949" s="6" t="s">
        <v>1278</v>
      </c>
      <c r="B13949" s="6" t="s">
        <v>1524</v>
      </c>
      <c r="J13949" s="8">
        <v>4347000</v>
      </c>
    </row>
    <row r="13950" spans="1:10" ht="20.100000000000001" customHeight="1" x14ac:dyDescent="0.25">
      <c r="A13950" s="5" t="s">
        <v>1531</v>
      </c>
      <c r="C13950" s="11" t="s">
        <v>9</v>
      </c>
      <c r="D13950" s="11" t="s">
        <v>11</v>
      </c>
      <c r="E13950" s="11" t="s">
        <v>5187</v>
      </c>
      <c r="F13950" s="11" t="s">
        <v>12</v>
      </c>
      <c r="G13950" s="131" t="s">
        <v>47</v>
      </c>
      <c r="H13950" s="131"/>
      <c r="J13950" s="7">
        <v>4347000</v>
      </c>
    </row>
    <row r="13951" spans="1:10" ht="20.100000000000001" customHeight="1" x14ac:dyDescent="0.25">
      <c r="A13951" s="6" t="s">
        <v>1292</v>
      </c>
      <c r="B13951" s="6" t="s">
        <v>1535</v>
      </c>
      <c r="J13951" s="8">
        <v>1000000</v>
      </c>
    </row>
    <row r="13952" spans="1:10" ht="30" customHeight="1" x14ac:dyDescent="0.25">
      <c r="A13952" s="5" t="s">
        <v>1544</v>
      </c>
      <c r="C13952" s="11" t="s">
        <v>9</v>
      </c>
      <c r="D13952" s="11" t="s">
        <v>11</v>
      </c>
      <c r="E13952" s="11" t="s">
        <v>5187</v>
      </c>
      <c r="F13952" s="11" t="s">
        <v>12</v>
      </c>
      <c r="G13952" s="131" t="s">
        <v>1545</v>
      </c>
      <c r="H13952" s="131"/>
      <c r="J13952" s="7">
        <v>1000000</v>
      </c>
    </row>
    <row r="13953" spans="1:10" ht="20.100000000000001" customHeight="1" x14ac:dyDescent="0.25">
      <c r="A13953" s="6" t="s">
        <v>1318</v>
      </c>
      <c r="B13953" s="6" t="s">
        <v>1553</v>
      </c>
      <c r="J13953" s="8">
        <v>9550000</v>
      </c>
    </row>
    <row r="13954" spans="1:10" ht="20.100000000000001" customHeight="1" x14ac:dyDescent="0.25">
      <c r="A13954" s="5" t="s">
        <v>1555</v>
      </c>
      <c r="C13954" s="11" t="s">
        <v>9</v>
      </c>
      <c r="D13954" s="11" t="s">
        <v>11</v>
      </c>
      <c r="E13954" s="11" t="s">
        <v>5187</v>
      </c>
      <c r="F13954" s="11" t="s">
        <v>12</v>
      </c>
      <c r="G13954" s="131" t="s">
        <v>50</v>
      </c>
      <c r="H13954" s="131"/>
      <c r="J13954" s="7">
        <v>50000</v>
      </c>
    </row>
    <row r="13955" spans="1:10" ht="20.100000000000001" customHeight="1" x14ac:dyDescent="0.25">
      <c r="A13955" s="5" t="s">
        <v>1557</v>
      </c>
      <c r="C13955" s="11" t="s">
        <v>9</v>
      </c>
      <c r="D13955" s="11" t="s">
        <v>11</v>
      </c>
      <c r="E13955" s="11" t="s">
        <v>5187</v>
      </c>
      <c r="F13955" s="11" t="s">
        <v>12</v>
      </c>
      <c r="G13955" s="131" t="s">
        <v>51</v>
      </c>
      <c r="H13955" s="131"/>
      <c r="J13955" s="7">
        <v>9500000</v>
      </c>
    </row>
    <row r="13956" spans="1:10" ht="20.100000000000001" customHeight="1" x14ac:dyDescent="0.25">
      <c r="A13956" s="6" t="s">
        <v>1572</v>
      </c>
      <c r="B13956" s="6" t="s">
        <v>1573</v>
      </c>
      <c r="J13956" s="8">
        <v>29928000</v>
      </c>
    </row>
    <row r="13957" spans="1:10" ht="20.100000000000001" customHeight="1" x14ac:dyDescent="0.25">
      <c r="A13957" s="5" t="s">
        <v>1574</v>
      </c>
      <c r="C13957" s="11" t="s">
        <v>9</v>
      </c>
      <c r="D13957" s="11" t="s">
        <v>11</v>
      </c>
      <c r="E13957" s="11" t="s">
        <v>5187</v>
      </c>
      <c r="F13957" s="11" t="s">
        <v>12</v>
      </c>
      <c r="G13957" s="131" t="s">
        <v>1575</v>
      </c>
      <c r="H13957" s="131"/>
      <c r="J13957" s="7">
        <v>3000000</v>
      </c>
    </row>
    <row r="13958" spans="1:10" ht="30" customHeight="1" x14ac:dyDescent="0.25">
      <c r="A13958" s="5" t="s">
        <v>1577</v>
      </c>
      <c r="C13958" s="11" t="s">
        <v>9</v>
      </c>
      <c r="D13958" s="11" t="s">
        <v>11</v>
      </c>
      <c r="E13958" s="11" t="s">
        <v>5187</v>
      </c>
      <c r="F13958" s="11" t="s">
        <v>12</v>
      </c>
      <c r="G13958" s="131" t="s">
        <v>1578</v>
      </c>
      <c r="H13958" s="131"/>
      <c r="J13958" s="7">
        <v>15000</v>
      </c>
    </row>
    <row r="13959" spans="1:10" ht="20.100000000000001" customHeight="1" x14ac:dyDescent="0.25">
      <c r="A13959" s="5" t="s">
        <v>1580</v>
      </c>
      <c r="C13959" s="11" t="s">
        <v>9</v>
      </c>
      <c r="D13959" s="11" t="s">
        <v>11</v>
      </c>
      <c r="E13959" s="11" t="s">
        <v>5187</v>
      </c>
      <c r="F13959" s="11" t="s">
        <v>12</v>
      </c>
      <c r="G13959" s="131" t="s">
        <v>1581</v>
      </c>
      <c r="H13959" s="131"/>
      <c r="J13959" s="7">
        <v>10700000</v>
      </c>
    </row>
    <row r="13960" spans="1:10" ht="20.100000000000001" customHeight="1" x14ac:dyDescent="0.25">
      <c r="A13960" s="5" t="s">
        <v>1582</v>
      </c>
      <c r="C13960" s="11" t="s">
        <v>9</v>
      </c>
      <c r="D13960" s="11" t="s">
        <v>11</v>
      </c>
      <c r="E13960" s="11" t="s">
        <v>5187</v>
      </c>
      <c r="F13960" s="11" t="s">
        <v>12</v>
      </c>
      <c r="G13960" s="131" t="s">
        <v>52</v>
      </c>
      <c r="H13960" s="131"/>
      <c r="J13960" s="7">
        <v>1400000</v>
      </c>
    </row>
    <row r="13961" spans="1:10" ht="20.100000000000001" customHeight="1" x14ac:dyDescent="0.25">
      <c r="A13961" s="5" t="s">
        <v>1584</v>
      </c>
      <c r="C13961" s="11" t="s">
        <v>9</v>
      </c>
      <c r="D13961" s="11" t="s">
        <v>11</v>
      </c>
      <c r="E13961" s="11" t="s">
        <v>5187</v>
      </c>
      <c r="F13961" s="11" t="s">
        <v>12</v>
      </c>
      <c r="G13961" s="131" t="s">
        <v>1585</v>
      </c>
      <c r="H13961" s="131"/>
      <c r="J13961" s="7">
        <v>1300000</v>
      </c>
    </row>
    <row r="13962" spans="1:10" ht="20.100000000000001" customHeight="1" x14ac:dyDescent="0.25">
      <c r="A13962" s="5" t="s">
        <v>1587</v>
      </c>
      <c r="C13962" s="11" t="s">
        <v>9</v>
      </c>
      <c r="D13962" s="11" t="s">
        <v>11</v>
      </c>
      <c r="E13962" s="11" t="s">
        <v>5187</v>
      </c>
      <c r="F13962" s="11" t="s">
        <v>12</v>
      </c>
      <c r="G13962" s="131" t="s">
        <v>1588</v>
      </c>
      <c r="H13962" s="131"/>
      <c r="J13962" s="7">
        <v>15000</v>
      </c>
    </row>
    <row r="13963" spans="1:10" ht="20.100000000000001" customHeight="1" x14ac:dyDescent="0.25">
      <c r="A13963" s="5" t="s">
        <v>1590</v>
      </c>
      <c r="C13963" s="11" t="s">
        <v>9</v>
      </c>
      <c r="D13963" s="11" t="s">
        <v>11</v>
      </c>
      <c r="E13963" s="11" t="s">
        <v>5187</v>
      </c>
      <c r="F13963" s="11" t="s">
        <v>12</v>
      </c>
      <c r="G13963" s="131" t="s">
        <v>1591</v>
      </c>
      <c r="H13963" s="131"/>
      <c r="J13963" s="7">
        <v>198000</v>
      </c>
    </row>
    <row r="13964" spans="1:10" ht="20.100000000000001" customHeight="1" x14ac:dyDescent="0.25">
      <c r="A13964" s="5" t="s">
        <v>1593</v>
      </c>
      <c r="C13964" s="11" t="s">
        <v>9</v>
      </c>
      <c r="D13964" s="11" t="s">
        <v>11</v>
      </c>
      <c r="E13964" s="11" t="s">
        <v>5187</v>
      </c>
      <c r="F13964" s="11" t="s">
        <v>12</v>
      </c>
      <c r="G13964" s="131" t="s">
        <v>1594</v>
      </c>
      <c r="H13964" s="131"/>
      <c r="J13964" s="7">
        <v>13300000</v>
      </c>
    </row>
    <row r="13965" spans="1:10" ht="20.100000000000001" customHeight="1" x14ac:dyDescent="0.25">
      <c r="A13965" s="6" t="s">
        <v>1714</v>
      </c>
      <c r="B13965" s="6" t="s">
        <v>1715</v>
      </c>
      <c r="J13965" s="10">
        <v>97065000</v>
      </c>
    </row>
    <row r="13966" spans="1:10" ht="20.100000000000001" customHeight="1" x14ac:dyDescent="0.25">
      <c r="A13966" s="6" t="s">
        <v>1716</v>
      </c>
      <c r="B13966" s="6" t="s">
        <v>1717</v>
      </c>
      <c r="J13966" s="9">
        <v>55200000</v>
      </c>
    </row>
    <row r="13967" spans="1:10" ht="20.100000000000001" customHeight="1" x14ac:dyDescent="0.25">
      <c r="A13967" s="5" t="s">
        <v>1721</v>
      </c>
      <c r="C13967" s="11" t="s">
        <v>16</v>
      </c>
      <c r="D13967" s="11" t="s">
        <v>53</v>
      </c>
      <c r="E13967" s="11" t="s">
        <v>5187</v>
      </c>
      <c r="F13967" s="11" t="s">
        <v>12</v>
      </c>
      <c r="G13967" s="131" t="s">
        <v>1722</v>
      </c>
      <c r="H13967" s="131"/>
      <c r="J13967" s="7">
        <v>5000000</v>
      </c>
    </row>
    <row r="13968" spans="1:10" ht="20.100000000000001" customHeight="1" x14ac:dyDescent="0.25">
      <c r="A13968" s="5" t="s">
        <v>1723</v>
      </c>
      <c r="C13968" s="11" t="s">
        <v>16</v>
      </c>
      <c r="D13968" s="11" t="s">
        <v>53</v>
      </c>
      <c r="E13968" s="11" t="s">
        <v>5187</v>
      </c>
      <c r="F13968" s="11" t="s">
        <v>12</v>
      </c>
      <c r="G13968" s="131" t="s">
        <v>55</v>
      </c>
      <c r="H13968" s="131"/>
      <c r="J13968" s="7">
        <v>31000000</v>
      </c>
    </row>
    <row r="13969" spans="1:10" ht="20.100000000000001" customHeight="1" x14ac:dyDescent="0.25">
      <c r="A13969" s="5" t="s">
        <v>1724</v>
      </c>
      <c r="C13969" s="11" t="s">
        <v>16</v>
      </c>
      <c r="D13969" s="11" t="s">
        <v>53</v>
      </c>
      <c r="E13969" s="11" t="s">
        <v>5187</v>
      </c>
      <c r="F13969" s="11" t="s">
        <v>12</v>
      </c>
      <c r="G13969" s="131" t="s">
        <v>7146</v>
      </c>
      <c r="H13969" s="131"/>
      <c r="J13969" s="7">
        <v>18850000</v>
      </c>
    </row>
    <row r="13970" spans="1:10" ht="20.100000000000001" customHeight="1" x14ac:dyDescent="0.25">
      <c r="A13970" s="5" t="s">
        <v>1725</v>
      </c>
      <c r="C13970" s="11" t="s">
        <v>16</v>
      </c>
      <c r="D13970" s="11" t="s">
        <v>53</v>
      </c>
      <c r="E13970" s="11" t="s">
        <v>5187</v>
      </c>
      <c r="F13970" s="11" t="s">
        <v>12</v>
      </c>
      <c r="G13970" s="131" t="s">
        <v>1726</v>
      </c>
      <c r="H13970" s="131"/>
      <c r="J13970" s="7">
        <v>350000</v>
      </c>
    </row>
    <row r="13971" spans="1:10" ht="20.100000000000001" customHeight="1" x14ac:dyDescent="0.25">
      <c r="A13971" s="6" t="s">
        <v>1751</v>
      </c>
      <c r="B13971" s="6" t="s">
        <v>1752</v>
      </c>
      <c r="J13971" s="8">
        <v>41865000</v>
      </c>
    </row>
    <row r="13972" spans="1:10" ht="20.100000000000001" customHeight="1" x14ac:dyDescent="0.25">
      <c r="A13972" s="5" t="s">
        <v>1757</v>
      </c>
      <c r="C13972" s="11" t="s">
        <v>16</v>
      </c>
      <c r="D13972" s="11" t="s">
        <v>56</v>
      </c>
      <c r="E13972" s="11" t="s">
        <v>5187</v>
      </c>
      <c r="F13972" s="11" t="s">
        <v>12</v>
      </c>
      <c r="G13972" s="131" t="s">
        <v>57</v>
      </c>
      <c r="H13972" s="131"/>
      <c r="J13972" s="7">
        <v>41865000</v>
      </c>
    </row>
    <row r="13973" spans="1:10" ht="20.100000000000001" customHeight="1" x14ac:dyDescent="0.25">
      <c r="A13973" s="6" t="s">
        <v>1759</v>
      </c>
      <c r="B13973" s="6" t="s">
        <v>1760</v>
      </c>
      <c r="J13973" s="10">
        <v>2909815995</v>
      </c>
    </row>
    <row r="13974" spans="1:10" ht="20.100000000000001" customHeight="1" x14ac:dyDescent="0.25">
      <c r="A13974" s="6" t="s">
        <v>1761</v>
      </c>
      <c r="B13974" s="6" t="s">
        <v>1762</v>
      </c>
      <c r="J13974" s="12">
        <v>2768815995</v>
      </c>
    </row>
    <row r="13975" spans="1:10" ht="20.100000000000001" customHeight="1" x14ac:dyDescent="0.25">
      <c r="A13975" s="6" t="s">
        <v>1767</v>
      </c>
      <c r="B13975" s="6" t="s">
        <v>7149</v>
      </c>
      <c r="J13975" s="9">
        <v>2768815995</v>
      </c>
    </row>
    <row r="13976" spans="1:10" ht="20.100000000000001" customHeight="1" x14ac:dyDescent="0.25">
      <c r="A13976" s="5" t="s">
        <v>1767</v>
      </c>
      <c r="C13976" s="11" t="s">
        <v>9</v>
      </c>
      <c r="D13976" s="11" t="s">
        <v>41</v>
      </c>
      <c r="E13976" s="11" t="s">
        <v>5187</v>
      </c>
      <c r="F13976" s="11" t="s">
        <v>1881</v>
      </c>
      <c r="G13976" s="131" t="s">
        <v>21</v>
      </c>
      <c r="H13976" s="131"/>
      <c r="J13976" s="7">
        <v>9831000</v>
      </c>
    </row>
    <row r="13977" spans="1:10" ht="60" customHeight="1" x14ac:dyDescent="0.25">
      <c r="G13977" s="131" t="s">
        <v>4802</v>
      </c>
      <c r="H13977" s="131"/>
    </row>
    <row r="13978" spans="1:10" ht="20.100000000000001" customHeight="1" x14ac:dyDescent="0.25">
      <c r="G13978" s="131" t="s">
        <v>2101</v>
      </c>
      <c r="H13978" s="131"/>
    </row>
    <row r="13979" spans="1:10" ht="20.100000000000001" customHeight="1" x14ac:dyDescent="0.25">
      <c r="A13979" s="5" t="s">
        <v>1767</v>
      </c>
      <c r="C13979" s="11" t="s">
        <v>9</v>
      </c>
      <c r="D13979" s="11" t="s">
        <v>41</v>
      </c>
      <c r="E13979" s="11" t="s">
        <v>5187</v>
      </c>
      <c r="F13979" s="11" t="s">
        <v>1256</v>
      </c>
      <c r="G13979" s="131" t="s">
        <v>753</v>
      </c>
      <c r="H13979" s="131"/>
      <c r="J13979" s="7">
        <v>32400000</v>
      </c>
    </row>
    <row r="13980" spans="1:10" ht="30" customHeight="1" x14ac:dyDescent="0.25">
      <c r="G13980" s="131" t="s">
        <v>5677</v>
      </c>
      <c r="H13980" s="131"/>
    </row>
    <row r="13981" spans="1:10" ht="20.100000000000001" customHeight="1" x14ac:dyDescent="0.25">
      <c r="G13981" s="131" t="s">
        <v>5678</v>
      </c>
      <c r="H13981" s="131"/>
    </row>
    <row r="13982" spans="1:10" ht="20.100000000000001" customHeight="1" x14ac:dyDescent="0.25">
      <c r="A13982" s="5" t="s">
        <v>1767</v>
      </c>
      <c r="C13982" s="11" t="s">
        <v>9</v>
      </c>
      <c r="D13982" s="11" t="s">
        <v>41</v>
      </c>
      <c r="E13982" s="11" t="s">
        <v>5187</v>
      </c>
      <c r="F13982" s="11" t="s">
        <v>1278</v>
      </c>
      <c r="G13982" s="131" t="s">
        <v>21</v>
      </c>
      <c r="H13982" s="131"/>
      <c r="J13982" s="7">
        <v>4238000</v>
      </c>
    </row>
    <row r="13983" spans="1:10" ht="60" customHeight="1" x14ac:dyDescent="0.25">
      <c r="G13983" s="131" t="s">
        <v>4803</v>
      </c>
      <c r="H13983" s="131"/>
    </row>
    <row r="13984" spans="1:10" ht="20.100000000000001" customHeight="1" x14ac:dyDescent="0.25">
      <c r="G13984" s="131" t="s">
        <v>2101</v>
      </c>
      <c r="H13984" s="131"/>
    </row>
    <row r="13985" spans="1:10" ht="20.100000000000001" customHeight="1" x14ac:dyDescent="0.25">
      <c r="A13985" s="5" t="s">
        <v>1767</v>
      </c>
      <c r="C13985" s="11" t="s">
        <v>9</v>
      </c>
      <c r="D13985" s="11" t="s">
        <v>41</v>
      </c>
      <c r="E13985" s="11" t="s">
        <v>5617</v>
      </c>
      <c r="F13985" s="11" t="s">
        <v>1336</v>
      </c>
      <c r="G13985" s="131" t="s">
        <v>1114</v>
      </c>
      <c r="H13985" s="131"/>
      <c r="J13985" s="7">
        <v>111000000</v>
      </c>
    </row>
    <row r="13986" spans="1:10" ht="30" customHeight="1" x14ac:dyDescent="0.25">
      <c r="G13986" s="131" t="s">
        <v>7356</v>
      </c>
      <c r="H13986" s="131"/>
    </row>
    <row r="13987" spans="1:10" ht="20.100000000000001" customHeight="1" x14ac:dyDescent="0.25">
      <c r="G13987" s="131" t="s">
        <v>5679</v>
      </c>
      <c r="H13987" s="131"/>
    </row>
    <row r="13988" spans="1:10" ht="20.100000000000001" customHeight="1" x14ac:dyDescent="0.25">
      <c r="A13988" s="5" t="s">
        <v>1767</v>
      </c>
      <c r="C13988" s="11" t="s">
        <v>9</v>
      </c>
      <c r="D13988" s="11" t="s">
        <v>41</v>
      </c>
      <c r="E13988" s="11" t="s">
        <v>4948</v>
      </c>
      <c r="F13988" s="11" t="s">
        <v>1359</v>
      </c>
      <c r="G13988" s="131" t="s">
        <v>565</v>
      </c>
      <c r="H13988" s="131"/>
      <c r="J13988" s="7">
        <v>125000000</v>
      </c>
    </row>
    <row r="13989" spans="1:10" ht="30" customHeight="1" x14ac:dyDescent="0.25">
      <c r="G13989" s="131" t="s">
        <v>7357</v>
      </c>
      <c r="H13989" s="131"/>
    </row>
    <row r="13990" spans="1:10" ht="20.100000000000001" customHeight="1" x14ac:dyDescent="0.25">
      <c r="G13990" s="131" t="s">
        <v>5680</v>
      </c>
      <c r="H13990" s="131"/>
    </row>
    <row r="13991" spans="1:10" ht="30" customHeight="1" x14ac:dyDescent="0.25">
      <c r="A13991" s="5" t="s">
        <v>1767</v>
      </c>
      <c r="C13991" s="11" t="s">
        <v>9</v>
      </c>
      <c r="D13991" s="11" t="s">
        <v>41</v>
      </c>
      <c r="E13991" s="11" t="s">
        <v>5187</v>
      </c>
      <c r="F13991" s="11" t="s">
        <v>1459</v>
      </c>
      <c r="G13991" s="131" t="s">
        <v>896</v>
      </c>
      <c r="H13991" s="131"/>
      <c r="J13991" s="7">
        <v>1190600000</v>
      </c>
    </row>
    <row r="13992" spans="1:10" ht="15" customHeight="1" x14ac:dyDescent="0.25">
      <c r="G13992" s="131" t="s">
        <v>7358</v>
      </c>
      <c r="H13992" s="131"/>
    </row>
    <row r="13993" spans="1:10" ht="20.100000000000001" customHeight="1" x14ac:dyDescent="0.25">
      <c r="G13993" s="131" t="s">
        <v>5681</v>
      </c>
      <c r="H13993" s="131"/>
    </row>
    <row r="13994" spans="1:10" ht="30" customHeight="1" x14ac:dyDescent="0.25">
      <c r="A13994" s="5" t="s">
        <v>1767</v>
      </c>
      <c r="C13994" s="11" t="s">
        <v>9</v>
      </c>
      <c r="D13994" s="11" t="s">
        <v>41</v>
      </c>
      <c r="E13994" s="11" t="s">
        <v>5187</v>
      </c>
      <c r="F13994" s="11" t="s">
        <v>1499</v>
      </c>
      <c r="G13994" s="131" t="s">
        <v>896</v>
      </c>
      <c r="H13994" s="131"/>
      <c r="J13994" s="7">
        <v>1030746995</v>
      </c>
    </row>
    <row r="13995" spans="1:10" ht="60" customHeight="1" x14ac:dyDescent="0.25">
      <c r="G13995" s="131" t="s">
        <v>7359</v>
      </c>
      <c r="H13995" s="131"/>
    </row>
    <row r="13996" spans="1:10" ht="20.100000000000001" customHeight="1" x14ac:dyDescent="0.25">
      <c r="G13996" s="131" t="s">
        <v>5681</v>
      </c>
      <c r="H13996" s="131"/>
    </row>
    <row r="13997" spans="1:10" ht="30" customHeight="1" x14ac:dyDescent="0.25">
      <c r="A13997" s="5" t="s">
        <v>1767</v>
      </c>
      <c r="C13997" s="11" t="s">
        <v>9</v>
      </c>
      <c r="D13997" s="11" t="s">
        <v>41</v>
      </c>
      <c r="E13997" s="11" t="s">
        <v>5187</v>
      </c>
      <c r="F13997" s="11" t="s">
        <v>1516</v>
      </c>
      <c r="G13997" s="131" t="s">
        <v>896</v>
      </c>
      <c r="H13997" s="131"/>
      <c r="J13997" s="7">
        <v>200000000</v>
      </c>
    </row>
    <row r="13998" spans="1:10" ht="60" customHeight="1" x14ac:dyDescent="0.25">
      <c r="G13998" s="131" t="s">
        <v>7360</v>
      </c>
      <c r="H13998" s="131"/>
    </row>
    <row r="13999" spans="1:10" ht="20.100000000000001" customHeight="1" x14ac:dyDescent="0.25">
      <c r="G13999" s="131" t="s">
        <v>5681</v>
      </c>
      <c r="H13999" s="131"/>
    </row>
    <row r="14000" spans="1:10" ht="20.100000000000001" customHeight="1" x14ac:dyDescent="0.25">
      <c r="A14000" s="5" t="s">
        <v>1767</v>
      </c>
      <c r="C14000" s="11" t="s">
        <v>9</v>
      </c>
      <c r="D14000" s="11" t="s">
        <v>41</v>
      </c>
      <c r="E14000" s="11" t="s">
        <v>5187</v>
      </c>
      <c r="F14000" s="11" t="s">
        <v>1548</v>
      </c>
      <c r="G14000" s="131" t="s">
        <v>1117</v>
      </c>
      <c r="H14000" s="131"/>
      <c r="J14000" s="7">
        <v>65000000</v>
      </c>
    </row>
    <row r="14001" spans="1:10" ht="45" customHeight="1" x14ac:dyDescent="0.25">
      <c r="G14001" s="131" t="s">
        <v>7361</v>
      </c>
      <c r="H14001" s="131"/>
    </row>
    <row r="14002" spans="1:10" ht="20.100000000000001" customHeight="1" x14ac:dyDescent="0.25">
      <c r="G14002" s="131" t="s">
        <v>5682</v>
      </c>
      <c r="H14002" s="131"/>
    </row>
    <row r="14003" spans="1:10" ht="20.100000000000001" customHeight="1" x14ac:dyDescent="0.25">
      <c r="A14003" s="6" t="s">
        <v>1784</v>
      </c>
      <c r="B14003" s="6" t="s">
        <v>1785</v>
      </c>
      <c r="J14003" s="8">
        <v>61000000</v>
      </c>
    </row>
    <row r="14004" spans="1:10" ht="20.100000000000001" customHeight="1" x14ac:dyDescent="0.25">
      <c r="A14004" s="5" t="s">
        <v>1786</v>
      </c>
      <c r="C14004" s="11" t="s">
        <v>9</v>
      </c>
      <c r="D14004" s="11" t="s">
        <v>59</v>
      </c>
      <c r="E14004" s="11" t="s">
        <v>5187</v>
      </c>
      <c r="F14004" s="11" t="s">
        <v>12</v>
      </c>
      <c r="G14004" s="131" t="s">
        <v>61</v>
      </c>
      <c r="H14004" s="131"/>
      <c r="J14004" s="7">
        <v>50000000</v>
      </c>
    </row>
    <row r="14005" spans="1:10" ht="20.100000000000001" customHeight="1" x14ac:dyDescent="0.25">
      <c r="A14005" s="5" t="s">
        <v>1792</v>
      </c>
      <c r="C14005" s="11" t="s">
        <v>9</v>
      </c>
      <c r="D14005" s="11" t="s">
        <v>59</v>
      </c>
      <c r="E14005" s="11" t="s">
        <v>5187</v>
      </c>
      <c r="F14005" s="11" t="s">
        <v>12</v>
      </c>
      <c r="G14005" s="131" t="s">
        <v>7156</v>
      </c>
      <c r="H14005" s="131"/>
      <c r="J14005" s="7">
        <v>11000000</v>
      </c>
    </row>
    <row r="14006" spans="1:10" ht="15" customHeight="1" x14ac:dyDescent="0.25">
      <c r="G14006" s="131" t="s">
        <v>4341</v>
      </c>
      <c r="H14006" s="131"/>
    </row>
    <row r="14007" spans="1:10" ht="20.100000000000001" customHeight="1" x14ac:dyDescent="0.25">
      <c r="A14007" s="6" t="s">
        <v>1806</v>
      </c>
      <c r="B14007" s="6" t="s">
        <v>1807</v>
      </c>
      <c r="J14007" s="10">
        <v>80000000</v>
      </c>
    </row>
    <row r="14008" spans="1:10" ht="20.100000000000001" customHeight="1" x14ac:dyDescent="0.25">
      <c r="A14008" s="6" t="s">
        <v>1808</v>
      </c>
      <c r="B14008" s="6" t="s">
        <v>1809</v>
      </c>
      <c r="J14008" s="9">
        <v>80000000</v>
      </c>
    </row>
    <row r="14009" spans="1:10" ht="20.100000000000001" customHeight="1" x14ac:dyDescent="0.25">
      <c r="A14009" s="5" t="s">
        <v>1808</v>
      </c>
      <c r="C14009" s="11" t="s">
        <v>9</v>
      </c>
      <c r="D14009" s="11" t="s">
        <v>4821</v>
      </c>
      <c r="E14009" s="11" t="s">
        <v>5617</v>
      </c>
      <c r="F14009" s="11" t="s">
        <v>1881</v>
      </c>
      <c r="G14009" s="131" t="s">
        <v>1119</v>
      </c>
      <c r="H14009" s="131"/>
      <c r="J14009" s="7">
        <v>72300000</v>
      </c>
    </row>
    <row r="14010" spans="1:10" ht="30" customHeight="1" x14ac:dyDescent="0.25">
      <c r="G14010" s="131" t="s">
        <v>7362</v>
      </c>
      <c r="H14010" s="131"/>
    </row>
    <row r="14011" spans="1:10" ht="20.100000000000001" customHeight="1" x14ac:dyDescent="0.25">
      <c r="G14011" s="131" t="s">
        <v>5189</v>
      </c>
      <c r="H14011" s="131"/>
    </row>
    <row r="14012" spans="1:10" ht="30" customHeight="1" x14ac:dyDescent="0.25">
      <c r="A14012" s="5" t="s">
        <v>1808</v>
      </c>
      <c r="C14012" s="11" t="s">
        <v>9</v>
      </c>
      <c r="D14012" s="11" t="s">
        <v>4821</v>
      </c>
      <c r="E14012" s="11" t="s">
        <v>5187</v>
      </c>
      <c r="F14012" s="11" t="s">
        <v>1278</v>
      </c>
      <c r="G14012" s="131" t="s">
        <v>544</v>
      </c>
      <c r="H14012" s="131"/>
      <c r="J14012" s="7">
        <v>7700000</v>
      </c>
    </row>
    <row r="14013" spans="1:10" ht="75" customHeight="1" x14ac:dyDescent="0.25">
      <c r="G14013" s="131" t="s">
        <v>7363</v>
      </c>
      <c r="H14013" s="131"/>
    </row>
    <row r="14014" spans="1:10" ht="20.100000000000001" customHeight="1" x14ac:dyDescent="0.25">
      <c r="G14014" s="131" t="s">
        <v>5189</v>
      </c>
      <c r="H14014" s="131"/>
    </row>
    <row r="14017" spans="1:10" x14ac:dyDescent="0.25">
      <c r="A14017" s="117" t="s">
        <v>5190</v>
      </c>
      <c r="B14017" s="88"/>
      <c r="C14017" s="88"/>
      <c r="D14017" s="88"/>
      <c r="E14017" s="88"/>
      <c r="F14017" s="88"/>
      <c r="G14017" s="88"/>
      <c r="H14017" s="88"/>
    </row>
    <row r="14019" spans="1:10" x14ac:dyDescent="0.25">
      <c r="A14019" s="132" t="s">
        <v>2092</v>
      </c>
      <c r="B14019" s="132"/>
      <c r="C14019" s="132"/>
      <c r="D14019" s="132"/>
      <c r="E14019" s="132"/>
      <c r="F14019" s="132"/>
      <c r="G14019" s="132"/>
      <c r="H14019" s="132"/>
      <c r="I14019" s="132"/>
      <c r="J14019" s="132"/>
    </row>
    <row r="14021" spans="1:10" x14ac:dyDescent="0.25">
      <c r="D14021" s="6" t="s">
        <v>2140</v>
      </c>
      <c r="E14021" s="6" t="s">
        <v>2100</v>
      </c>
    </row>
    <row r="14022" spans="1:10" ht="15.75" thickBot="1" x14ac:dyDescent="0.3">
      <c r="F14022" s="6" t="s">
        <v>2103</v>
      </c>
      <c r="J14022" s="14">
        <v>2172390000</v>
      </c>
    </row>
    <row r="14023" spans="1:10" x14ac:dyDescent="0.25">
      <c r="D14023" s="5" t="s">
        <v>9</v>
      </c>
      <c r="E14023" s="5" t="s">
        <v>2139</v>
      </c>
      <c r="J14023" s="7">
        <v>2034725000</v>
      </c>
    </row>
    <row r="14024" spans="1:10" x14ac:dyDescent="0.25">
      <c r="D14024" s="5" t="s">
        <v>16</v>
      </c>
      <c r="E14024" s="5" t="s">
        <v>2145</v>
      </c>
      <c r="J14024" s="7">
        <v>137665000</v>
      </c>
    </row>
    <row r="14027" spans="1:10" x14ac:dyDescent="0.25">
      <c r="A14027" s="132" t="s">
        <v>2091</v>
      </c>
      <c r="B14027" s="132"/>
      <c r="C14027" s="132"/>
      <c r="D14027" s="132"/>
      <c r="E14027" s="132"/>
      <c r="F14027" s="132"/>
      <c r="G14027" s="132"/>
      <c r="H14027" s="132"/>
      <c r="I14027" s="132"/>
      <c r="J14027" s="132"/>
    </row>
    <row r="14028" spans="1:10" x14ac:dyDescent="0.25">
      <c r="A14028" s="86" t="s">
        <v>2097</v>
      </c>
      <c r="C14028" s="86" t="s">
        <v>2098</v>
      </c>
      <c r="D14028" s="86" t="s">
        <v>3</v>
      </c>
      <c r="E14028" s="86" t="s">
        <v>2099</v>
      </c>
      <c r="F14028" s="86" t="s">
        <v>1880</v>
      </c>
      <c r="G14028" s="6" t="s">
        <v>2100</v>
      </c>
      <c r="J14028" s="86" t="s">
        <v>8713</v>
      </c>
    </row>
    <row r="14030" spans="1:10" ht="15.75" thickBot="1" x14ac:dyDescent="0.3">
      <c r="G14030" s="13" t="s">
        <v>2103</v>
      </c>
      <c r="J14030" s="14">
        <v>2172390000</v>
      </c>
    </row>
    <row r="14031" spans="1:10" ht="20.100000000000001" customHeight="1" x14ac:dyDescent="0.25">
      <c r="A14031" s="6" t="s">
        <v>1232</v>
      </c>
      <c r="B14031" s="6" t="s">
        <v>1233</v>
      </c>
      <c r="J14031" s="10">
        <v>1664879174</v>
      </c>
    </row>
    <row r="14032" spans="1:10" ht="20.100000000000001" customHeight="1" x14ac:dyDescent="0.25">
      <c r="A14032" s="6" t="s">
        <v>9</v>
      </c>
      <c r="B14032" s="6" t="s">
        <v>1237</v>
      </c>
      <c r="J14032" s="9">
        <v>1186132515</v>
      </c>
    </row>
    <row r="14033" spans="1:10" ht="20.100000000000001" customHeight="1" x14ac:dyDescent="0.25">
      <c r="A14033" s="5" t="s">
        <v>1240</v>
      </c>
      <c r="C14033" s="11" t="s">
        <v>9</v>
      </c>
      <c r="D14033" s="11" t="s">
        <v>10</v>
      </c>
      <c r="E14033" s="11" t="s">
        <v>5191</v>
      </c>
      <c r="F14033" s="11" t="s">
        <v>12</v>
      </c>
      <c r="G14033" s="131" t="s">
        <v>7116</v>
      </c>
      <c r="H14033" s="131"/>
      <c r="J14033" s="7">
        <v>1186132515</v>
      </c>
    </row>
    <row r="14034" spans="1:10" ht="20.100000000000001" customHeight="1" x14ac:dyDescent="0.25">
      <c r="A14034" s="6" t="s">
        <v>1257</v>
      </c>
      <c r="B14034" s="6" t="s">
        <v>1258</v>
      </c>
      <c r="J14034" s="8">
        <v>2000000</v>
      </c>
    </row>
    <row r="14035" spans="1:10" ht="20.100000000000001" customHeight="1" x14ac:dyDescent="0.25">
      <c r="A14035" s="5" t="s">
        <v>1261</v>
      </c>
      <c r="C14035" s="11" t="s">
        <v>9</v>
      </c>
      <c r="D14035" s="11" t="s">
        <v>10</v>
      </c>
      <c r="E14035" s="11" t="s">
        <v>5191</v>
      </c>
      <c r="F14035" s="11" t="s">
        <v>12</v>
      </c>
      <c r="G14035" s="131" t="s">
        <v>13</v>
      </c>
      <c r="H14035" s="131"/>
      <c r="J14035" s="7">
        <v>2000000</v>
      </c>
    </row>
    <row r="14036" spans="1:10" ht="20.100000000000001" customHeight="1" x14ac:dyDescent="0.25">
      <c r="A14036" s="6" t="s">
        <v>1279</v>
      </c>
      <c r="B14036" s="6" t="s">
        <v>1280</v>
      </c>
      <c r="J14036" s="8">
        <v>224593659</v>
      </c>
    </row>
    <row r="14037" spans="1:10" ht="20.100000000000001" customHeight="1" x14ac:dyDescent="0.25">
      <c r="A14037" s="5" t="s">
        <v>1282</v>
      </c>
      <c r="C14037" s="11" t="s">
        <v>9</v>
      </c>
      <c r="D14037" s="11" t="s">
        <v>10</v>
      </c>
      <c r="E14037" s="11" t="s">
        <v>5191</v>
      </c>
      <c r="F14037" s="11" t="s">
        <v>12</v>
      </c>
      <c r="G14037" s="131" t="s">
        <v>1283</v>
      </c>
      <c r="H14037" s="131"/>
      <c r="J14037" s="7">
        <v>6917905</v>
      </c>
    </row>
    <row r="14038" spans="1:10" ht="20.100000000000001" customHeight="1" x14ac:dyDescent="0.25">
      <c r="A14038" s="5" t="s">
        <v>1286</v>
      </c>
      <c r="C14038" s="11" t="s">
        <v>9</v>
      </c>
      <c r="D14038" s="11" t="s">
        <v>10</v>
      </c>
      <c r="E14038" s="11" t="s">
        <v>5191</v>
      </c>
      <c r="F14038" s="11" t="s">
        <v>12</v>
      </c>
      <c r="G14038" s="131" t="s">
        <v>1287</v>
      </c>
      <c r="H14038" s="131"/>
      <c r="J14038" s="7">
        <v>10535872</v>
      </c>
    </row>
    <row r="14039" spans="1:10" ht="20.100000000000001" customHeight="1" x14ac:dyDescent="0.25">
      <c r="A14039" s="5" t="s">
        <v>1290</v>
      </c>
      <c r="C14039" s="11" t="s">
        <v>16</v>
      </c>
      <c r="D14039" s="11" t="s">
        <v>10</v>
      </c>
      <c r="E14039" s="11" t="s">
        <v>5191</v>
      </c>
      <c r="F14039" s="11" t="s">
        <v>12</v>
      </c>
      <c r="G14039" s="131" t="s">
        <v>17</v>
      </c>
      <c r="H14039" s="131"/>
      <c r="J14039" s="7">
        <v>108275000</v>
      </c>
    </row>
    <row r="14040" spans="1:10" ht="20.100000000000001" customHeight="1" x14ac:dyDescent="0.25">
      <c r="A14040" s="5" t="s">
        <v>1293</v>
      </c>
      <c r="C14040" s="11" t="s">
        <v>9</v>
      </c>
      <c r="D14040" s="11" t="s">
        <v>10</v>
      </c>
      <c r="E14040" s="11" t="s">
        <v>5191</v>
      </c>
      <c r="F14040" s="11" t="s">
        <v>12</v>
      </c>
      <c r="G14040" s="131" t="s">
        <v>18</v>
      </c>
      <c r="H14040" s="131"/>
      <c r="J14040" s="7">
        <v>97045000</v>
      </c>
    </row>
    <row r="14041" spans="1:10" ht="20.100000000000001" customHeight="1" x14ac:dyDescent="0.25">
      <c r="A14041" s="5" t="s">
        <v>1296</v>
      </c>
      <c r="C14041" s="11" t="s">
        <v>9</v>
      </c>
      <c r="D14041" s="11" t="s">
        <v>10</v>
      </c>
      <c r="E14041" s="11" t="s">
        <v>5191</v>
      </c>
      <c r="F14041" s="11" t="s">
        <v>12</v>
      </c>
      <c r="G14041" s="131" t="s">
        <v>19</v>
      </c>
      <c r="H14041" s="131"/>
      <c r="J14041" s="7">
        <v>1819882</v>
      </c>
    </row>
    <row r="14042" spans="1:10" ht="20.100000000000001" customHeight="1" x14ac:dyDescent="0.25">
      <c r="A14042" s="6" t="s">
        <v>1299</v>
      </c>
      <c r="B14042" s="6" t="s">
        <v>1300</v>
      </c>
      <c r="J14042" s="10">
        <v>127185000</v>
      </c>
    </row>
    <row r="14043" spans="1:10" ht="20.100000000000001" customHeight="1" x14ac:dyDescent="0.25">
      <c r="A14043" s="6" t="s">
        <v>1303</v>
      </c>
      <c r="B14043" s="6" t="s">
        <v>7118</v>
      </c>
      <c r="J14043" s="9">
        <v>120662000</v>
      </c>
    </row>
    <row r="14044" spans="1:10" ht="20.100000000000001" customHeight="1" x14ac:dyDescent="0.25">
      <c r="A14044" s="5" t="s">
        <v>1303</v>
      </c>
      <c r="C14044" s="11" t="s">
        <v>9</v>
      </c>
      <c r="D14044" s="11" t="s">
        <v>20</v>
      </c>
      <c r="E14044" s="11" t="s">
        <v>5191</v>
      </c>
      <c r="F14044" s="11" t="s">
        <v>1881</v>
      </c>
      <c r="G14044" s="131" t="s">
        <v>21</v>
      </c>
      <c r="H14044" s="131"/>
      <c r="J14044" s="7">
        <v>120662000</v>
      </c>
    </row>
    <row r="14045" spans="1:10" ht="60" customHeight="1" x14ac:dyDescent="0.25">
      <c r="G14045" s="131" t="s">
        <v>4797</v>
      </c>
      <c r="H14045" s="131"/>
    </row>
    <row r="14046" spans="1:10" ht="20.100000000000001" customHeight="1" x14ac:dyDescent="0.25">
      <c r="G14046" s="131" t="s">
        <v>2101</v>
      </c>
      <c r="H14046" s="131"/>
    </row>
    <row r="14047" spans="1:10" ht="20.100000000000001" customHeight="1" x14ac:dyDescent="0.25">
      <c r="A14047" s="6" t="s">
        <v>1316</v>
      </c>
      <c r="B14047" s="6" t="s">
        <v>7122</v>
      </c>
      <c r="J14047" s="8">
        <v>6523000</v>
      </c>
    </row>
    <row r="14048" spans="1:10" ht="20.100000000000001" customHeight="1" x14ac:dyDescent="0.25">
      <c r="A14048" s="5" t="s">
        <v>1316</v>
      </c>
      <c r="C14048" s="11" t="s">
        <v>9</v>
      </c>
      <c r="D14048" s="11" t="s">
        <v>20</v>
      </c>
      <c r="E14048" s="11" t="s">
        <v>5191</v>
      </c>
      <c r="F14048" s="11" t="s">
        <v>1881</v>
      </c>
      <c r="G14048" s="131" t="s">
        <v>23</v>
      </c>
      <c r="H14048" s="131"/>
      <c r="J14048" s="7">
        <v>6523000</v>
      </c>
    </row>
    <row r="14049" spans="1:10" ht="30" customHeight="1" x14ac:dyDescent="0.25">
      <c r="G14049" s="131" t="s">
        <v>4798</v>
      </c>
      <c r="H14049" s="131"/>
    </row>
    <row r="14050" spans="1:10" ht="20.100000000000001" customHeight="1" x14ac:dyDescent="0.25">
      <c r="G14050" s="131" t="s">
        <v>2102</v>
      </c>
      <c r="H14050" s="131"/>
    </row>
    <row r="14051" spans="1:10" ht="20.100000000000001" customHeight="1" x14ac:dyDescent="0.25">
      <c r="A14051" s="6" t="s">
        <v>1319</v>
      </c>
      <c r="B14051" s="6" t="s">
        <v>1320</v>
      </c>
      <c r="J14051" s="10">
        <v>124968000</v>
      </c>
    </row>
    <row r="14052" spans="1:10" ht="20.100000000000001" customHeight="1" x14ac:dyDescent="0.25">
      <c r="A14052" s="6" t="s">
        <v>1322</v>
      </c>
      <c r="B14052" s="6" t="s">
        <v>7123</v>
      </c>
      <c r="J14052" s="9">
        <v>66267000</v>
      </c>
    </row>
    <row r="14053" spans="1:10" ht="20.100000000000001" customHeight="1" x14ac:dyDescent="0.25">
      <c r="A14053" s="5" t="s">
        <v>1322</v>
      </c>
      <c r="C14053" s="11" t="s">
        <v>9</v>
      </c>
      <c r="D14053" s="11" t="s">
        <v>20</v>
      </c>
      <c r="E14053" s="11" t="s">
        <v>5191</v>
      </c>
      <c r="F14053" s="11" t="s">
        <v>1881</v>
      </c>
      <c r="G14053" s="131" t="s">
        <v>21</v>
      </c>
      <c r="H14053" s="131"/>
      <c r="J14053" s="7">
        <v>66267000</v>
      </c>
    </row>
    <row r="14054" spans="1:10" ht="60" customHeight="1" x14ac:dyDescent="0.25">
      <c r="G14054" s="131" t="s">
        <v>4799</v>
      </c>
      <c r="H14054" s="131"/>
    </row>
    <row r="14055" spans="1:10" ht="20.100000000000001" customHeight="1" x14ac:dyDescent="0.25">
      <c r="G14055" s="131" t="s">
        <v>2101</v>
      </c>
      <c r="H14055" s="131"/>
    </row>
    <row r="14056" spans="1:10" ht="20.100000000000001" customHeight="1" x14ac:dyDescent="0.25">
      <c r="A14056" s="6" t="s">
        <v>1324</v>
      </c>
      <c r="B14056" s="6" t="s">
        <v>7124</v>
      </c>
      <c r="J14056" s="8">
        <v>19567000</v>
      </c>
    </row>
    <row r="14057" spans="1:10" ht="20.100000000000001" customHeight="1" x14ac:dyDescent="0.25">
      <c r="A14057" s="5" t="s">
        <v>1324</v>
      </c>
      <c r="C14057" s="11" t="s">
        <v>9</v>
      </c>
      <c r="D14057" s="11" t="s">
        <v>20</v>
      </c>
      <c r="E14057" s="11" t="s">
        <v>5191</v>
      </c>
      <c r="F14057" s="11" t="s">
        <v>1881</v>
      </c>
      <c r="G14057" s="131" t="s">
        <v>21</v>
      </c>
      <c r="H14057" s="131"/>
      <c r="J14057" s="7">
        <v>19567000</v>
      </c>
    </row>
    <row r="14058" spans="1:10" ht="45" customHeight="1" x14ac:dyDescent="0.25">
      <c r="G14058" s="131" t="s">
        <v>4800</v>
      </c>
      <c r="H14058" s="131"/>
    </row>
    <row r="14059" spans="1:10" ht="20.100000000000001" customHeight="1" x14ac:dyDescent="0.25">
      <c r="G14059" s="131" t="s">
        <v>2101</v>
      </c>
      <c r="H14059" s="131"/>
    </row>
    <row r="14060" spans="1:10" ht="20.100000000000001" customHeight="1" x14ac:dyDescent="0.25">
      <c r="A14060" s="6" t="s">
        <v>1326</v>
      </c>
      <c r="B14060" s="6" t="s">
        <v>7125</v>
      </c>
      <c r="J14060" s="8">
        <v>39134000</v>
      </c>
    </row>
    <row r="14061" spans="1:10" ht="20.100000000000001" customHeight="1" x14ac:dyDescent="0.25">
      <c r="A14061" s="5" t="s">
        <v>1326</v>
      </c>
      <c r="C14061" s="11" t="s">
        <v>9</v>
      </c>
      <c r="D14061" s="11" t="s">
        <v>20</v>
      </c>
      <c r="E14061" s="11" t="s">
        <v>5191</v>
      </c>
      <c r="F14061" s="11" t="s">
        <v>1881</v>
      </c>
      <c r="G14061" s="131" t="s">
        <v>21</v>
      </c>
      <c r="H14061" s="131"/>
      <c r="J14061" s="7">
        <v>39134000</v>
      </c>
    </row>
    <row r="14062" spans="1:10" ht="45" customHeight="1" x14ac:dyDescent="0.25">
      <c r="G14062" s="131" t="s">
        <v>4801</v>
      </c>
      <c r="H14062" s="131"/>
    </row>
    <row r="14063" spans="1:10" ht="20.100000000000001" customHeight="1" x14ac:dyDescent="0.25">
      <c r="G14063" s="131" t="s">
        <v>2101</v>
      </c>
      <c r="H14063" s="131"/>
    </row>
    <row r="14064" spans="1:10" ht="20.100000000000001" customHeight="1" x14ac:dyDescent="0.25">
      <c r="A14064" s="6" t="s">
        <v>1344</v>
      </c>
      <c r="B14064" s="6" t="s">
        <v>1345</v>
      </c>
      <c r="J14064" s="10">
        <v>348592826</v>
      </c>
    </row>
    <row r="14065" spans="1:10" ht="20.100000000000001" customHeight="1" x14ac:dyDescent="0.25">
      <c r="A14065" s="6" t="s">
        <v>1231</v>
      </c>
      <c r="B14065" s="6" t="s">
        <v>3252</v>
      </c>
      <c r="J14065" s="9">
        <v>1106000</v>
      </c>
    </row>
    <row r="14066" spans="1:10" ht="20.100000000000001" customHeight="1" x14ac:dyDescent="0.25">
      <c r="A14066" s="5" t="s">
        <v>1358</v>
      </c>
      <c r="C14066" s="11" t="s">
        <v>9</v>
      </c>
      <c r="D14066" s="11" t="s">
        <v>11</v>
      </c>
      <c r="E14066" s="11" t="s">
        <v>5191</v>
      </c>
      <c r="F14066" s="11" t="s">
        <v>12</v>
      </c>
      <c r="G14066" s="131" t="s">
        <v>32</v>
      </c>
      <c r="H14066" s="131"/>
      <c r="J14066" s="7">
        <v>1106000</v>
      </c>
    </row>
    <row r="14067" spans="1:10" ht="30" customHeight="1" x14ac:dyDescent="0.25">
      <c r="G14067" s="131" t="s">
        <v>6292</v>
      </c>
      <c r="H14067" s="131"/>
    </row>
    <row r="14068" spans="1:10" ht="20.100000000000001" customHeight="1" x14ac:dyDescent="0.25">
      <c r="A14068" s="6" t="s">
        <v>1239</v>
      </c>
      <c r="B14068" s="6" t="s">
        <v>1360</v>
      </c>
      <c r="J14068" s="8">
        <v>47300000</v>
      </c>
    </row>
    <row r="14069" spans="1:10" ht="20.100000000000001" customHeight="1" x14ac:dyDescent="0.25">
      <c r="A14069" s="5" t="s">
        <v>1361</v>
      </c>
      <c r="C14069" s="11" t="s">
        <v>9</v>
      </c>
      <c r="D14069" s="11" t="s">
        <v>11</v>
      </c>
      <c r="E14069" s="11" t="s">
        <v>5191</v>
      </c>
      <c r="F14069" s="11" t="s">
        <v>12</v>
      </c>
      <c r="G14069" s="131" t="s">
        <v>7127</v>
      </c>
      <c r="H14069" s="131"/>
      <c r="J14069" s="7">
        <v>4300000</v>
      </c>
    </row>
    <row r="14070" spans="1:10" ht="20.100000000000001" customHeight="1" x14ac:dyDescent="0.25">
      <c r="A14070" s="5" t="s">
        <v>1364</v>
      </c>
      <c r="C14070" s="11" t="s">
        <v>9</v>
      </c>
      <c r="D14070" s="11" t="s">
        <v>11</v>
      </c>
      <c r="E14070" s="11" t="s">
        <v>5191</v>
      </c>
      <c r="F14070" s="11" t="s">
        <v>12</v>
      </c>
      <c r="G14070" s="131" t="s">
        <v>1365</v>
      </c>
      <c r="H14070" s="131"/>
      <c r="J14070" s="7">
        <v>15000000</v>
      </c>
    </row>
    <row r="14071" spans="1:10" ht="20.100000000000001" customHeight="1" x14ac:dyDescent="0.25">
      <c r="A14071" s="5" t="s">
        <v>1367</v>
      </c>
      <c r="C14071" s="11" t="s">
        <v>9</v>
      </c>
      <c r="D14071" s="11" t="s">
        <v>11</v>
      </c>
      <c r="E14071" s="11" t="s">
        <v>5191</v>
      </c>
      <c r="F14071" s="11" t="s">
        <v>12</v>
      </c>
      <c r="G14071" s="131" t="s">
        <v>33</v>
      </c>
      <c r="H14071" s="131"/>
      <c r="J14071" s="7">
        <v>1000000</v>
      </c>
    </row>
    <row r="14072" spans="1:10" ht="20.100000000000001" customHeight="1" x14ac:dyDescent="0.25">
      <c r="A14072" s="5" t="s">
        <v>1369</v>
      </c>
      <c r="C14072" s="11" t="s">
        <v>9</v>
      </c>
      <c r="D14072" s="11" t="s">
        <v>11</v>
      </c>
      <c r="E14072" s="11" t="s">
        <v>5191</v>
      </c>
      <c r="F14072" s="11" t="s">
        <v>12</v>
      </c>
      <c r="G14072" s="131" t="s">
        <v>34</v>
      </c>
      <c r="H14072" s="131"/>
      <c r="J14072" s="7">
        <v>27000000</v>
      </c>
    </row>
    <row r="14073" spans="1:10" ht="20.100000000000001" customHeight="1" x14ac:dyDescent="0.25">
      <c r="A14073" s="6" t="s">
        <v>1249</v>
      </c>
      <c r="B14073" s="6" t="s">
        <v>1373</v>
      </c>
      <c r="J14073" s="8">
        <v>109548109</v>
      </c>
    </row>
    <row r="14074" spans="1:10" ht="20.100000000000001" customHeight="1" x14ac:dyDescent="0.25">
      <c r="A14074" s="5" t="s">
        <v>1376</v>
      </c>
      <c r="C14074" s="11" t="s">
        <v>9</v>
      </c>
      <c r="D14074" s="11" t="s">
        <v>11</v>
      </c>
      <c r="E14074" s="11" t="s">
        <v>5191</v>
      </c>
      <c r="F14074" s="11" t="s">
        <v>12</v>
      </c>
      <c r="G14074" s="131" t="s">
        <v>3480</v>
      </c>
      <c r="H14074" s="131"/>
      <c r="J14074" s="7">
        <v>102248109</v>
      </c>
    </row>
    <row r="14075" spans="1:10" ht="20.100000000000001" customHeight="1" x14ac:dyDescent="0.25">
      <c r="A14075" s="5" t="s">
        <v>1378</v>
      </c>
      <c r="C14075" s="11" t="s">
        <v>9</v>
      </c>
      <c r="D14075" s="11" t="s">
        <v>11</v>
      </c>
      <c r="E14075" s="11" t="s">
        <v>5191</v>
      </c>
      <c r="F14075" s="11" t="s">
        <v>12</v>
      </c>
      <c r="G14075" s="131" t="s">
        <v>106</v>
      </c>
      <c r="H14075" s="131"/>
      <c r="J14075" s="7">
        <v>3000000</v>
      </c>
    </row>
    <row r="14076" spans="1:10" ht="20.100000000000001" customHeight="1" x14ac:dyDescent="0.25">
      <c r="A14076" s="5" t="s">
        <v>1380</v>
      </c>
      <c r="C14076" s="11" t="s">
        <v>9</v>
      </c>
      <c r="D14076" s="11" t="s">
        <v>11</v>
      </c>
      <c r="E14076" s="11" t="s">
        <v>5191</v>
      </c>
      <c r="F14076" s="11" t="s">
        <v>12</v>
      </c>
      <c r="G14076" s="131" t="s">
        <v>1381</v>
      </c>
      <c r="H14076" s="131"/>
      <c r="J14076" s="7">
        <v>4300000</v>
      </c>
    </row>
    <row r="14077" spans="1:10" ht="20.100000000000001" customHeight="1" x14ac:dyDescent="0.25">
      <c r="A14077" s="6" t="s">
        <v>1393</v>
      </c>
      <c r="B14077" s="6" t="s">
        <v>1394</v>
      </c>
      <c r="J14077" s="8">
        <v>125261000</v>
      </c>
    </row>
    <row r="14078" spans="1:10" ht="20.100000000000001" customHeight="1" x14ac:dyDescent="0.25">
      <c r="A14078" s="5" t="s">
        <v>1405</v>
      </c>
      <c r="C14078" s="11" t="s">
        <v>9</v>
      </c>
      <c r="D14078" s="11" t="s">
        <v>11</v>
      </c>
      <c r="E14078" s="11" t="s">
        <v>5191</v>
      </c>
      <c r="F14078" s="11" t="s">
        <v>12</v>
      </c>
      <c r="G14078" s="131" t="s">
        <v>1406</v>
      </c>
      <c r="H14078" s="131"/>
      <c r="J14078" s="7">
        <v>74000000</v>
      </c>
    </row>
    <row r="14079" spans="1:10" ht="30" customHeight="1" x14ac:dyDescent="0.25">
      <c r="G14079" s="131" t="s">
        <v>6293</v>
      </c>
      <c r="H14079" s="131"/>
    </row>
    <row r="14080" spans="1:10" ht="20.100000000000001" customHeight="1" x14ac:dyDescent="0.25">
      <c r="A14080" s="5" t="s">
        <v>1411</v>
      </c>
      <c r="C14080" s="11" t="s">
        <v>9</v>
      </c>
      <c r="D14080" s="11" t="s">
        <v>11</v>
      </c>
      <c r="E14080" s="11" t="s">
        <v>5191</v>
      </c>
      <c r="F14080" s="11" t="s">
        <v>12</v>
      </c>
      <c r="G14080" s="131" t="s">
        <v>3478</v>
      </c>
      <c r="H14080" s="131"/>
      <c r="J14080" s="7">
        <v>47789000</v>
      </c>
    </row>
    <row r="14081" spans="1:10" ht="45" customHeight="1" x14ac:dyDescent="0.25">
      <c r="G14081" s="131" t="s">
        <v>6294</v>
      </c>
      <c r="H14081" s="131"/>
    </row>
    <row r="14082" spans="1:10" ht="20.100000000000001" customHeight="1" x14ac:dyDescent="0.25">
      <c r="A14082" s="5" t="s">
        <v>1413</v>
      </c>
      <c r="C14082" s="11" t="s">
        <v>9</v>
      </c>
      <c r="D14082" s="11" t="s">
        <v>11</v>
      </c>
      <c r="E14082" s="11" t="s">
        <v>5191</v>
      </c>
      <c r="F14082" s="11" t="s">
        <v>12</v>
      </c>
      <c r="G14082" s="131" t="s">
        <v>1414</v>
      </c>
      <c r="H14082" s="131"/>
      <c r="J14082" s="7">
        <v>3472000</v>
      </c>
    </row>
    <row r="14083" spans="1:10" ht="30" customHeight="1" x14ac:dyDescent="0.25">
      <c r="G14083" s="131" t="s">
        <v>6295</v>
      </c>
      <c r="H14083" s="131"/>
    </row>
    <row r="14084" spans="1:10" ht="20.100000000000001" customHeight="1" x14ac:dyDescent="0.25">
      <c r="A14084" s="6" t="s">
        <v>1416</v>
      </c>
      <c r="B14084" s="6" t="s">
        <v>1417</v>
      </c>
      <c r="J14084" s="8">
        <v>30568717</v>
      </c>
    </row>
    <row r="14085" spans="1:10" ht="20.100000000000001" customHeight="1" x14ac:dyDescent="0.25">
      <c r="A14085" s="5" t="s">
        <v>1419</v>
      </c>
      <c r="C14085" s="11" t="s">
        <v>9</v>
      </c>
      <c r="D14085" s="11" t="s">
        <v>11</v>
      </c>
      <c r="E14085" s="11" t="s">
        <v>5191</v>
      </c>
      <c r="F14085" s="11" t="s">
        <v>12</v>
      </c>
      <c r="G14085" s="131" t="s">
        <v>1420</v>
      </c>
      <c r="H14085" s="131"/>
      <c r="J14085" s="7">
        <v>1000000</v>
      </c>
    </row>
    <row r="14086" spans="1:10" ht="20.100000000000001" customHeight="1" x14ac:dyDescent="0.25">
      <c r="A14086" s="5" t="s">
        <v>1422</v>
      </c>
      <c r="C14086" s="11" t="s">
        <v>9</v>
      </c>
      <c r="D14086" s="11" t="s">
        <v>11</v>
      </c>
      <c r="E14086" s="11" t="s">
        <v>5191</v>
      </c>
      <c r="F14086" s="11" t="s">
        <v>12</v>
      </c>
      <c r="G14086" s="131" t="s">
        <v>1423</v>
      </c>
      <c r="H14086" s="131"/>
      <c r="J14086" s="7">
        <v>1500000</v>
      </c>
    </row>
    <row r="14087" spans="1:10" ht="20.100000000000001" customHeight="1" x14ac:dyDescent="0.25">
      <c r="A14087" s="5" t="s">
        <v>1424</v>
      </c>
      <c r="C14087" s="11" t="s">
        <v>9</v>
      </c>
      <c r="D14087" s="11" t="s">
        <v>11</v>
      </c>
      <c r="E14087" s="11" t="s">
        <v>5191</v>
      </c>
      <c r="F14087" s="11" t="s">
        <v>12</v>
      </c>
      <c r="G14087" s="131" t="s">
        <v>38</v>
      </c>
      <c r="H14087" s="131"/>
      <c r="J14087" s="7">
        <v>11068717</v>
      </c>
    </row>
    <row r="14088" spans="1:10" ht="20.100000000000001" customHeight="1" x14ac:dyDescent="0.25">
      <c r="A14088" s="5" t="s">
        <v>1426</v>
      </c>
      <c r="C14088" s="11" t="s">
        <v>9</v>
      </c>
      <c r="D14088" s="11" t="s">
        <v>11</v>
      </c>
      <c r="E14088" s="11" t="s">
        <v>5191</v>
      </c>
      <c r="F14088" s="11" t="s">
        <v>12</v>
      </c>
      <c r="G14088" s="131" t="s">
        <v>1427</v>
      </c>
      <c r="H14088" s="131"/>
      <c r="J14088" s="7">
        <v>17000000</v>
      </c>
    </row>
    <row r="14089" spans="1:10" ht="20.100000000000001" customHeight="1" x14ac:dyDescent="0.25">
      <c r="A14089" s="6" t="s">
        <v>1429</v>
      </c>
      <c r="B14089" s="6" t="s">
        <v>1430</v>
      </c>
      <c r="J14089" s="8">
        <v>19925000</v>
      </c>
    </row>
    <row r="14090" spans="1:10" ht="20.100000000000001" customHeight="1" x14ac:dyDescent="0.25">
      <c r="A14090" s="5" t="s">
        <v>1432</v>
      </c>
      <c r="C14090" s="11" t="s">
        <v>9</v>
      </c>
      <c r="D14090" s="11" t="s">
        <v>11</v>
      </c>
      <c r="E14090" s="11" t="s">
        <v>5191</v>
      </c>
      <c r="F14090" s="11" t="s">
        <v>12</v>
      </c>
      <c r="G14090" s="131" t="s">
        <v>7130</v>
      </c>
      <c r="H14090" s="131"/>
      <c r="J14090" s="7">
        <v>19925000</v>
      </c>
    </row>
    <row r="14091" spans="1:10" ht="20.100000000000001" customHeight="1" x14ac:dyDescent="0.25">
      <c r="A14091" s="6" t="s">
        <v>1439</v>
      </c>
      <c r="B14091" s="6" t="s">
        <v>1440</v>
      </c>
      <c r="J14091" s="8">
        <v>10284000</v>
      </c>
    </row>
    <row r="14092" spans="1:10" ht="20.100000000000001" customHeight="1" x14ac:dyDescent="0.25">
      <c r="A14092" s="5" t="s">
        <v>1441</v>
      </c>
      <c r="C14092" s="11" t="s">
        <v>9</v>
      </c>
      <c r="D14092" s="11" t="s">
        <v>11</v>
      </c>
      <c r="E14092" s="11" t="s">
        <v>5191</v>
      </c>
      <c r="F14092" s="11" t="s">
        <v>12</v>
      </c>
      <c r="G14092" s="131" t="s">
        <v>1442</v>
      </c>
      <c r="H14092" s="131"/>
      <c r="J14092" s="7">
        <v>5500000</v>
      </c>
    </row>
    <row r="14093" spans="1:10" ht="60" customHeight="1" x14ac:dyDescent="0.25">
      <c r="G14093" s="131" t="s">
        <v>6296</v>
      </c>
      <c r="H14093" s="131"/>
    </row>
    <row r="14094" spans="1:10" ht="20.100000000000001" customHeight="1" x14ac:dyDescent="0.25">
      <c r="A14094" s="5" t="s">
        <v>1444</v>
      </c>
      <c r="C14094" s="11" t="s">
        <v>9</v>
      </c>
      <c r="D14094" s="11" t="s">
        <v>11</v>
      </c>
      <c r="E14094" s="11" t="s">
        <v>5191</v>
      </c>
      <c r="F14094" s="11" t="s">
        <v>12</v>
      </c>
      <c r="G14094" s="131" t="s">
        <v>3481</v>
      </c>
      <c r="H14094" s="131"/>
      <c r="J14094" s="7">
        <v>4500000</v>
      </c>
    </row>
    <row r="14095" spans="1:10" ht="75" customHeight="1" x14ac:dyDescent="0.25">
      <c r="G14095" s="131" t="s">
        <v>6297</v>
      </c>
      <c r="H14095" s="131"/>
    </row>
    <row r="14096" spans="1:10" ht="20.100000000000001" customHeight="1" x14ac:dyDescent="0.25">
      <c r="A14096" s="5" t="s">
        <v>1446</v>
      </c>
      <c r="C14096" s="11" t="s">
        <v>9</v>
      </c>
      <c r="D14096" s="11" t="s">
        <v>11</v>
      </c>
      <c r="E14096" s="11" t="s">
        <v>5191</v>
      </c>
      <c r="F14096" s="11" t="s">
        <v>12</v>
      </c>
      <c r="G14096" s="131" t="s">
        <v>1447</v>
      </c>
      <c r="H14096" s="131"/>
      <c r="J14096" s="7">
        <v>284000</v>
      </c>
    </row>
    <row r="14097" spans="1:10" ht="20.100000000000001" customHeight="1" x14ac:dyDescent="0.25">
      <c r="A14097" s="6" t="s">
        <v>1449</v>
      </c>
      <c r="B14097" s="6" t="s">
        <v>1450</v>
      </c>
      <c r="J14097" s="8">
        <v>3200000</v>
      </c>
    </row>
    <row r="14098" spans="1:10" ht="20.100000000000001" customHeight="1" x14ac:dyDescent="0.25">
      <c r="A14098" s="5" t="s">
        <v>1463</v>
      </c>
      <c r="C14098" s="11" t="s">
        <v>9</v>
      </c>
      <c r="D14098" s="11" t="s">
        <v>11</v>
      </c>
      <c r="E14098" s="11" t="s">
        <v>5191</v>
      </c>
      <c r="F14098" s="11" t="s">
        <v>12</v>
      </c>
      <c r="G14098" s="131" t="s">
        <v>1464</v>
      </c>
      <c r="H14098" s="131"/>
      <c r="J14098" s="7">
        <v>1000000</v>
      </c>
    </row>
    <row r="14099" spans="1:10" ht="20.100000000000001" customHeight="1" x14ac:dyDescent="0.25">
      <c r="A14099" s="5" t="s">
        <v>1466</v>
      </c>
      <c r="C14099" s="11" t="s">
        <v>9</v>
      </c>
      <c r="D14099" s="11" t="s">
        <v>11</v>
      </c>
      <c r="E14099" s="11" t="s">
        <v>5191</v>
      </c>
      <c r="F14099" s="11" t="s">
        <v>12</v>
      </c>
      <c r="G14099" s="131" t="s">
        <v>1467</v>
      </c>
      <c r="H14099" s="131"/>
      <c r="J14099" s="7">
        <v>500000</v>
      </c>
    </row>
    <row r="14100" spans="1:10" ht="30" customHeight="1" x14ac:dyDescent="0.25">
      <c r="A14100" s="5" t="s">
        <v>1471</v>
      </c>
      <c r="C14100" s="11" t="s">
        <v>9</v>
      </c>
      <c r="D14100" s="11" t="s">
        <v>11</v>
      </c>
      <c r="E14100" s="11" t="s">
        <v>5191</v>
      </c>
      <c r="F14100" s="11" t="s">
        <v>12</v>
      </c>
      <c r="G14100" s="131" t="s">
        <v>7133</v>
      </c>
      <c r="H14100" s="131"/>
      <c r="J14100" s="7">
        <v>1000000</v>
      </c>
    </row>
    <row r="14101" spans="1:10" ht="20.100000000000001" customHeight="1" x14ac:dyDescent="0.25">
      <c r="A14101" s="5" t="s">
        <v>1473</v>
      </c>
      <c r="C14101" s="11" t="s">
        <v>9</v>
      </c>
      <c r="D14101" s="11" t="s">
        <v>11</v>
      </c>
      <c r="E14101" s="11" t="s">
        <v>5191</v>
      </c>
      <c r="F14101" s="11" t="s">
        <v>12</v>
      </c>
      <c r="G14101" s="131" t="s">
        <v>1474</v>
      </c>
      <c r="H14101" s="131"/>
      <c r="J14101" s="7">
        <v>700000</v>
      </c>
    </row>
    <row r="14102" spans="1:10" ht="20.100000000000001" customHeight="1" x14ac:dyDescent="0.25">
      <c r="A14102" s="6" t="s">
        <v>1490</v>
      </c>
      <c r="B14102" s="6" t="s">
        <v>1491</v>
      </c>
      <c r="J14102" s="8">
        <v>1400000</v>
      </c>
    </row>
    <row r="14103" spans="1:10" ht="20.100000000000001" customHeight="1" x14ac:dyDescent="0.25">
      <c r="A14103" s="5" t="s">
        <v>1496</v>
      </c>
      <c r="C14103" s="11" t="s">
        <v>9</v>
      </c>
      <c r="D14103" s="11" t="s">
        <v>11</v>
      </c>
      <c r="E14103" s="11" t="s">
        <v>5191</v>
      </c>
      <c r="F14103" s="11" t="s">
        <v>12</v>
      </c>
      <c r="G14103" s="131" t="s">
        <v>43</v>
      </c>
      <c r="H14103" s="131"/>
      <c r="J14103" s="7">
        <v>200000</v>
      </c>
    </row>
    <row r="14104" spans="1:10" ht="45" customHeight="1" x14ac:dyDescent="0.25">
      <c r="G14104" s="131" t="s">
        <v>6298</v>
      </c>
      <c r="H14104" s="131"/>
    </row>
    <row r="14105" spans="1:10" ht="20.100000000000001" customHeight="1" x14ac:dyDescent="0.25">
      <c r="A14105" s="5" t="s">
        <v>1503</v>
      </c>
      <c r="C14105" s="11" t="s">
        <v>9</v>
      </c>
      <c r="D14105" s="11" t="s">
        <v>11</v>
      </c>
      <c r="E14105" s="11" t="s">
        <v>5191</v>
      </c>
      <c r="F14105" s="11" t="s">
        <v>12</v>
      </c>
      <c r="G14105" s="131" t="s">
        <v>44</v>
      </c>
      <c r="H14105" s="131"/>
      <c r="J14105" s="7">
        <v>1000000</v>
      </c>
    </row>
    <row r="14106" spans="1:10" ht="20.100000000000001" customHeight="1" x14ac:dyDescent="0.25">
      <c r="A14106" s="5" t="s">
        <v>1506</v>
      </c>
      <c r="C14106" s="11" t="s">
        <v>9</v>
      </c>
      <c r="D14106" s="11" t="s">
        <v>11</v>
      </c>
      <c r="E14106" s="11" t="s">
        <v>5191</v>
      </c>
      <c r="F14106" s="11" t="s">
        <v>12</v>
      </c>
      <c r="G14106" s="131" t="s">
        <v>403</v>
      </c>
      <c r="H14106" s="131"/>
      <c r="J14106" s="7">
        <v>200000</v>
      </c>
    </row>
    <row r="14107" spans="1:10" ht="30" customHeight="1" x14ac:dyDescent="0.25">
      <c r="G14107" s="131" t="s">
        <v>6299</v>
      </c>
      <c r="H14107" s="131"/>
    </row>
    <row r="14108" spans="1:10" ht="20.100000000000001" customHeight="1" x14ac:dyDescent="0.25">
      <c r="A14108" s="6" t="s">
        <v>1508</v>
      </c>
      <c r="B14108" s="6" t="s">
        <v>1509</v>
      </c>
      <c r="J14108" s="10">
        <v>21500000</v>
      </c>
    </row>
    <row r="14109" spans="1:10" ht="20.100000000000001" customHeight="1" x14ac:dyDescent="0.25">
      <c r="A14109" s="6" t="s">
        <v>1256</v>
      </c>
      <c r="B14109" s="6" t="s">
        <v>1511</v>
      </c>
      <c r="J14109" s="9">
        <v>10000000</v>
      </c>
    </row>
    <row r="14110" spans="1:10" ht="20.100000000000001" customHeight="1" x14ac:dyDescent="0.25">
      <c r="A14110" s="5" t="s">
        <v>1513</v>
      </c>
      <c r="C14110" s="11" t="s">
        <v>9</v>
      </c>
      <c r="D14110" s="11" t="s">
        <v>11</v>
      </c>
      <c r="E14110" s="11" t="s">
        <v>5191</v>
      </c>
      <c r="F14110" s="11" t="s">
        <v>12</v>
      </c>
      <c r="G14110" s="131" t="s">
        <v>45</v>
      </c>
      <c r="H14110" s="131"/>
      <c r="J14110" s="7">
        <v>6000000</v>
      </c>
    </row>
    <row r="14111" spans="1:10" ht="20.100000000000001" customHeight="1" x14ac:dyDescent="0.25">
      <c r="A14111" s="5" t="s">
        <v>1518</v>
      </c>
      <c r="C14111" s="11" t="s">
        <v>9</v>
      </c>
      <c r="D14111" s="11" t="s">
        <v>11</v>
      </c>
      <c r="E14111" s="11" t="s">
        <v>5191</v>
      </c>
      <c r="F14111" s="11" t="s">
        <v>12</v>
      </c>
      <c r="G14111" s="131" t="s">
        <v>7135</v>
      </c>
      <c r="H14111" s="131"/>
      <c r="J14111" s="7">
        <v>4000000</v>
      </c>
    </row>
    <row r="14112" spans="1:10" ht="20.100000000000001" customHeight="1" x14ac:dyDescent="0.25">
      <c r="A14112" s="6" t="s">
        <v>1278</v>
      </c>
      <c r="B14112" s="6" t="s">
        <v>1524</v>
      </c>
      <c r="J14112" s="8">
        <v>1000000</v>
      </c>
    </row>
    <row r="14113" spans="1:10" ht="20.100000000000001" customHeight="1" x14ac:dyDescent="0.25">
      <c r="A14113" s="5" t="s">
        <v>1531</v>
      </c>
      <c r="C14113" s="11" t="s">
        <v>9</v>
      </c>
      <c r="D14113" s="11" t="s">
        <v>11</v>
      </c>
      <c r="E14113" s="11" t="s">
        <v>5191</v>
      </c>
      <c r="F14113" s="11" t="s">
        <v>12</v>
      </c>
      <c r="G14113" s="131" t="s">
        <v>47</v>
      </c>
      <c r="H14113" s="131"/>
      <c r="J14113" s="7">
        <v>1000000</v>
      </c>
    </row>
    <row r="14114" spans="1:10" ht="20.100000000000001" customHeight="1" x14ac:dyDescent="0.25">
      <c r="A14114" s="6" t="s">
        <v>1292</v>
      </c>
      <c r="B14114" s="6" t="s">
        <v>1535</v>
      </c>
      <c r="J14114" s="8">
        <v>300000</v>
      </c>
    </row>
    <row r="14115" spans="1:10" ht="20.100000000000001" customHeight="1" x14ac:dyDescent="0.25">
      <c r="A14115" s="5" t="s">
        <v>1536</v>
      </c>
      <c r="C14115" s="11" t="s">
        <v>9</v>
      </c>
      <c r="D14115" s="11" t="s">
        <v>11</v>
      </c>
      <c r="E14115" s="11" t="s">
        <v>5191</v>
      </c>
      <c r="F14115" s="11" t="s">
        <v>12</v>
      </c>
      <c r="G14115" s="131" t="s">
        <v>1537</v>
      </c>
      <c r="H14115" s="131"/>
      <c r="J14115" s="7">
        <v>100000</v>
      </c>
    </row>
    <row r="14116" spans="1:10" ht="30" customHeight="1" x14ac:dyDescent="0.25">
      <c r="A14116" s="5" t="s">
        <v>1544</v>
      </c>
      <c r="C14116" s="11" t="s">
        <v>9</v>
      </c>
      <c r="D14116" s="11" t="s">
        <v>11</v>
      </c>
      <c r="E14116" s="11" t="s">
        <v>5191</v>
      </c>
      <c r="F14116" s="11" t="s">
        <v>12</v>
      </c>
      <c r="G14116" s="131" t="s">
        <v>1545</v>
      </c>
      <c r="H14116" s="131"/>
      <c r="J14116" s="7">
        <v>200000</v>
      </c>
    </row>
    <row r="14117" spans="1:10" ht="20.100000000000001" customHeight="1" x14ac:dyDescent="0.25">
      <c r="A14117" s="6" t="s">
        <v>1318</v>
      </c>
      <c r="B14117" s="6" t="s">
        <v>1553</v>
      </c>
      <c r="J14117" s="8">
        <v>3000000</v>
      </c>
    </row>
    <row r="14118" spans="1:10" ht="20.100000000000001" customHeight="1" x14ac:dyDescent="0.25">
      <c r="A14118" s="5" t="s">
        <v>1557</v>
      </c>
      <c r="C14118" s="11" t="s">
        <v>9</v>
      </c>
      <c r="D14118" s="11" t="s">
        <v>11</v>
      </c>
      <c r="E14118" s="11" t="s">
        <v>5191</v>
      </c>
      <c r="F14118" s="11" t="s">
        <v>12</v>
      </c>
      <c r="G14118" s="131" t="s">
        <v>51</v>
      </c>
      <c r="H14118" s="131"/>
      <c r="J14118" s="7">
        <v>3000000</v>
      </c>
    </row>
    <row r="14119" spans="1:10" ht="20.100000000000001" customHeight="1" x14ac:dyDescent="0.25">
      <c r="A14119" s="6" t="s">
        <v>1572</v>
      </c>
      <c r="B14119" s="6" t="s">
        <v>1573</v>
      </c>
      <c r="J14119" s="8">
        <v>7200000</v>
      </c>
    </row>
    <row r="14120" spans="1:10" ht="20.100000000000001" customHeight="1" x14ac:dyDescent="0.25">
      <c r="A14120" s="5" t="s">
        <v>1574</v>
      </c>
      <c r="C14120" s="11" t="s">
        <v>9</v>
      </c>
      <c r="D14120" s="11" t="s">
        <v>11</v>
      </c>
      <c r="E14120" s="11" t="s">
        <v>5191</v>
      </c>
      <c r="F14120" s="11" t="s">
        <v>12</v>
      </c>
      <c r="G14120" s="131" t="s">
        <v>1575</v>
      </c>
      <c r="H14120" s="131"/>
      <c r="J14120" s="7">
        <v>3000000</v>
      </c>
    </row>
    <row r="14121" spans="1:10" ht="20.100000000000001" customHeight="1" x14ac:dyDescent="0.25">
      <c r="A14121" s="5" t="s">
        <v>1580</v>
      </c>
      <c r="C14121" s="11" t="s">
        <v>9</v>
      </c>
      <c r="D14121" s="11" t="s">
        <v>11</v>
      </c>
      <c r="E14121" s="11" t="s">
        <v>5191</v>
      </c>
      <c r="F14121" s="11" t="s">
        <v>12</v>
      </c>
      <c r="G14121" s="131" t="s">
        <v>1581</v>
      </c>
      <c r="H14121" s="131"/>
      <c r="J14121" s="7">
        <v>4000000</v>
      </c>
    </row>
    <row r="14122" spans="1:10" ht="20.100000000000001" customHeight="1" x14ac:dyDescent="0.25">
      <c r="A14122" s="5" t="s">
        <v>1582</v>
      </c>
      <c r="C14122" s="11" t="s">
        <v>9</v>
      </c>
      <c r="D14122" s="11" t="s">
        <v>11</v>
      </c>
      <c r="E14122" s="11" t="s">
        <v>5191</v>
      </c>
      <c r="F14122" s="11" t="s">
        <v>12</v>
      </c>
      <c r="G14122" s="131" t="s">
        <v>52</v>
      </c>
      <c r="H14122" s="131"/>
      <c r="J14122" s="7">
        <v>100000</v>
      </c>
    </row>
    <row r="14123" spans="1:10" ht="20.100000000000001" customHeight="1" x14ac:dyDescent="0.25">
      <c r="A14123" s="5" t="s">
        <v>1593</v>
      </c>
      <c r="C14123" s="11" t="s">
        <v>9</v>
      </c>
      <c r="D14123" s="11" t="s">
        <v>11</v>
      </c>
      <c r="E14123" s="11" t="s">
        <v>5191</v>
      </c>
      <c r="F14123" s="11" t="s">
        <v>12</v>
      </c>
      <c r="G14123" s="131" t="s">
        <v>1594</v>
      </c>
      <c r="H14123" s="131"/>
      <c r="J14123" s="7">
        <v>100000</v>
      </c>
    </row>
    <row r="14124" spans="1:10" ht="20.100000000000001" customHeight="1" x14ac:dyDescent="0.25">
      <c r="A14124" s="6" t="s">
        <v>1714</v>
      </c>
      <c r="B14124" s="6" t="s">
        <v>1715</v>
      </c>
      <c r="J14124" s="10">
        <v>29390000</v>
      </c>
    </row>
    <row r="14125" spans="1:10" ht="20.100000000000001" customHeight="1" x14ac:dyDescent="0.25">
      <c r="A14125" s="6" t="s">
        <v>1716</v>
      </c>
      <c r="B14125" s="6" t="s">
        <v>1717</v>
      </c>
      <c r="J14125" s="9">
        <v>15200000</v>
      </c>
    </row>
    <row r="14126" spans="1:10" ht="20.100000000000001" customHeight="1" x14ac:dyDescent="0.25">
      <c r="A14126" s="5" t="s">
        <v>1721</v>
      </c>
      <c r="C14126" s="11" t="s">
        <v>16</v>
      </c>
      <c r="D14126" s="11" t="s">
        <v>53</v>
      </c>
      <c r="E14126" s="11" t="s">
        <v>5191</v>
      </c>
      <c r="F14126" s="11" t="s">
        <v>12</v>
      </c>
      <c r="G14126" s="131" t="s">
        <v>1722</v>
      </c>
      <c r="H14126" s="131"/>
      <c r="J14126" s="7">
        <v>5200000</v>
      </c>
    </row>
    <row r="14127" spans="1:10" ht="20.100000000000001" customHeight="1" x14ac:dyDescent="0.25">
      <c r="A14127" s="5" t="s">
        <v>1724</v>
      </c>
      <c r="C14127" s="11" t="s">
        <v>16</v>
      </c>
      <c r="D14127" s="11" t="s">
        <v>53</v>
      </c>
      <c r="E14127" s="11" t="s">
        <v>5191</v>
      </c>
      <c r="F14127" s="11" t="s">
        <v>12</v>
      </c>
      <c r="G14127" s="131" t="s">
        <v>7146</v>
      </c>
      <c r="H14127" s="131"/>
      <c r="J14127" s="7">
        <v>10000000</v>
      </c>
    </row>
    <row r="14128" spans="1:10" ht="20.100000000000001" customHeight="1" x14ac:dyDescent="0.25">
      <c r="A14128" s="6" t="s">
        <v>1751</v>
      </c>
      <c r="B14128" s="6" t="s">
        <v>1752</v>
      </c>
      <c r="J14128" s="8">
        <v>14190000</v>
      </c>
    </row>
    <row r="14129" spans="1:10" ht="20.100000000000001" customHeight="1" x14ac:dyDescent="0.25">
      <c r="A14129" s="5" t="s">
        <v>1757</v>
      </c>
      <c r="C14129" s="11" t="s">
        <v>16</v>
      </c>
      <c r="D14129" s="11" t="s">
        <v>56</v>
      </c>
      <c r="E14129" s="11" t="s">
        <v>5191</v>
      </c>
      <c r="F14129" s="11" t="s">
        <v>12</v>
      </c>
      <c r="G14129" s="131" t="s">
        <v>57</v>
      </c>
      <c r="H14129" s="131"/>
      <c r="J14129" s="7">
        <v>14190000</v>
      </c>
    </row>
    <row r="14130" spans="1:10" ht="20.100000000000001" customHeight="1" x14ac:dyDescent="0.25">
      <c r="A14130" s="6" t="s">
        <v>1759</v>
      </c>
      <c r="B14130" s="6" t="s">
        <v>1760</v>
      </c>
      <c r="J14130" s="10">
        <v>108028000</v>
      </c>
    </row>
    <row r="14131" spans="1:10" ht="20.100000000000001" customHeight="1" x14ac:dyDescent="0.25">
      <c r="A14131" s="6" t="s">
        <v>1761</v>
      </c>
      <c r="B14131" s="6" t="s">
        <v>1762</v>
      </c>
      <c r="J14131" s="12">
        <v>10828000</v>
      </c>
    </row>
    <row r="14132" spans="1:10" ht="20.100000000000001" customHeight="1" x14ac:dyDescent="0.25">
      <c r="A14132" s="6" t="s">
        <v>1767</v>
      </c>
      <c r="B14132" s="6" t="s">
        <v>7149</v>
      </c>
      <c r="J14132" s="9">
        <v>10828000</v>
      </c>
    </row>
    <row r="14133" spans="1:10" ht="20.100000000000001" customHeight="1" x14ac:dyDescent="0.25">
      <c r="A14133" s="5" t="s">
        <v>1767</v>
      </c>
      <c r="C14133" s="11" t="s">
        <v>9</v>
      </c>
      <c r="D14133" s="11" t="s">
        <v>41</v>
      </c>
      <c r="E14133" s="11" t="s">
        <v>5191</v>
      </c>
      <c r="F14133" s="11" t="s">
        <v>1881</v>
      </c>
      <c r="G14133" s="131" t="s">
        <v>21</v>
      </c>
      <c r="H14133" s="131"/>
      <c r="J14133" s="7">
        <v>7566000</v>
      </c>
    </row>
    <row r="14134" spans="1:10" ht="60" customHeight="1" x14ac:dyDescent="0.25">
      <c r="G14134" s="131" t="s">
        <v>4802</v>
      </c>
      <c r="H14134" s="131"/>
    </row>
    <row r="14135" spans="1:10" ht="20.100000000000001" customHeight="1" x14ac:dyDescent="0.25">
      <c r="G14135" s="131" t="s">
        <v>2101</v>
      </c>
      <c r="H14135" s="131"/>
    </row>
    <row r="14136" spans="1:10" ht="20.100000000000001" customHeight="1" x14ac:dyDescent="0.25">
      <c r="A14136" s="5" t="s">
        <v>1767</v>
      </c>
      <c r="C14136" s="11" t="s">
        <v>9</v>
      </c>
      <c r="D14136" s="11" t="s">
        <v>41</v>
      </c>
      <c r="E14136" s="11" t="s">
        <v>5191</v>
      </c>
      <c r="F14136" s="11" t="s">
        <v>1278</v>
      </c>
      <c r="G14136" s="131" t="s">
        <v>21</v>
      </c>
      <c r="H14136" s="131"/>
      <c r="J14136" s="7">
        <v>3262000</v>
      </c>
    </row>
    <row r="14137" spans="1:10" ht="60" customHeight="1" x14ac:dyDescent="0.25">
      <c r="G14137" s="131" t="s">
        <v>4803</v>
      </c>
      <c r="H14137" s="131"/>
    </row>
    <row r="14138" spans="1:10" ht="20.100000000000001" customHeight="1" x14ac:dyDescent="0.25">
      <c r="G14138" s="131" t="s">
        <v>2101</v>
      </c>
      <c r="H14138" s="131"/>
    </row>
    <row r="14139" spans="1:10" ht="20.100000000000001" customHeight="1" x14ac:dyDescent="0.25">
      <c r="A14139" s="6" t="s">
        <v>1784</v>
      </c>
      <c r="B14139" s="6" t="s">
        <v>1785</v>
      </c>
      <c r="J14139" s="8">
        <v>21100000</v>
      </c>
    </row>
    <row r="14140" spans="1:10" ht="20.100000000000001" customHeight="1" x14ac:dyDescent="0.25">
      <c r="A14140" s="5" t="s">
        <v>1786</v>
      </c>
      <c r="C14140" s="11" t="s">
        <v>9</v>
      </c>
      <c r="D14140" s="11" t="s">
        <v>59</v>
      </c>
      <c r="E14140" s="11" t="s">
        <v>5191</v>
      </c>
      <c r="F14140" s="11" t="s">
        <v>12</v>
      </c>
      <c r="G14140" s="131" t="s">
        <v>61</v>
      </c>
      <c r="H14140" s="131"/>
      <c r="J14140" s="7">
        <v>11600000</v>
      </c>
    </row>
    <row r="14141" spans="1:10" ht="20.100000000000001" customHeight="1" x14ac:dyDescent="0.25">
      <c r="A14141" s="5" t="s">
        <v>1792</v>
      </c>
      <c r="C14141" s="11" t="s">
        <v>9</v>
      </c>
      <c r="D14141" s="11" t="s">
        <v>59</v>
      </c>
      <c r="E14141" s="11" t="s">
        <v>5191</v>
      </c>
      <c r="F14141" s="11" t="s">
        <v>12</v>
      </c>
      <c r="G14141" s="131" t="s">
        <v>7156</v>
      </c>
      <c r="H14141" s="131"/>
      <c r="J14141" s="7">
        <v>9500000</v>
      </c>
    </row>
    <row r="14142" spans="1:10" ht="15" customHeight="1" x14ac:dyDescent="0.25">
      <c r="G14142" s="131" t="s">
        <v>4341</v>
      </c>
      <c r="H14142" s="131"/>
    </row>
    <row r="14143" spans="1:10" ht="20.100000000000001" customHeight="1" x14ac:dyDescent="0.25">
      <c r="A14143" s="6" t="s">
        <v>1803</v>
      </c>
      <c r="B14143" s="6" t="s">
        <v>3416</v>
      </c>
      <c r="J14143" s="8">
        <v>500000</v>
      </c>
    </row>
    <row r="14144" spans="1:10" ht="20.100000000000001" customHeight="1" x14ac:dyDescent="0.25">
      <c r="A14144" s="5" t="s">
        <v>1804</v>
      </c>
      <c r="C14144" s="11" t="s">
        <v>9</v>
      </c>
      <c r="D14144" s="11" t="s">
        <v>59</v>
      </c>
      <c r="E14144" s="11" t="s">
        <v>5191</v>
      </c>
      <c r="F14144" s="11" t="s">
        <v>12</v>
      </c>
      <c r="G14144" s="131" t="s">
        <v>62</v>
      </c>
      <c r="H14144" s="131"/>
      <c r="J14144" s="7">
        <v>500000</v>
      </c>
    </row>
    <row r="14145" spans="1:10" ht="30" customHeight="1" x14ac:dyDescent="0.25">
      <c r="G14145" s="131" t="s">
        <v>6300</v>
      </c>
      <c r="H14145" s="131"/>
    </row>
    <row r="14146" spans="1:10" ht="20.100000000000001" customHeight="1" x14ac:dyDescent="0.25">
      <c r="A14146" s="6" t="s">
        <v>1806</v>
      </c>
      <c r="B14146" s="6" t="s">
        <v>1807</v>
      </c>
      <c r="J14146" s="10">
        <v>75600000</v>
      </c>
    </row>
    <row r="14147" spans="1:10" ht="20.100000000000001" customHeight="1" x14ac:dyDescent="0.25">
      <c r="A14147" s="6" t="s">
        <v>1808</v>
      </c>
      <c r="B14147" s="6" t="s">
        <v>1809</v>
      </c>
      <c r="J14147" s="9">
        <v>75600000</v>
      </c>
    </row>
    <row r="14148" spans="1:10" ht="20.100000000000001" customHeight="1" x14ac:dyDescent="0.25">
      <c r="A14148" s="5" t="s">
        <v>1808</v>
      </c>
      <c r="C14148" s="11" t="s">
        <v>9</v>
      </c>
      <c r="D14148" s="11" t="s">
        <v>4821</v>
      </c>
      <c r="E14148" s="11" t="s">
        <v>5191</v>
      </c>
      <c r="F14148" s="11" t="s">
        <v>1881</v>
      </c>
      <c r="G14148" s="131" t="s">
        <v>1126</v>
      </c>
      <c r="H14148" s="131"/>
      <c r="J14148" s="7">
        <v>44500000</v>
      </c>
    </row>
    <row r="14149" spans="1:10" ht="30" customHeight="1" x14ac:dyDescent="0.25">
      <c r="G14149" s="131" t="s">
        <v>7364</v>
      </c>
      <c r="H14149" s="131"/>
    </row>
    <row r="14150" spans="1:10" ht="20.100000000000001" customHeight="1" x14ac:dyDescent="0.25">
      <c r="G14150" s="131" t="s">
        <v>5201</v>
      </c>
      <c r="H14150" s="131"/>
    </row>
    <row r="14151" spans="1:10" ht="30" customHeight="1" x14ac:dyDescent="0.25">
      <c r="A14151" s="5" t="s">
        <v>1808</v>
      </c>
      <c r="C14151" s="11" t="s">
        <v>9</v>
      </c>
      <c r="D14151" s="11" t="s">
        <v>4821</v>
      </c>
      <c r="E14151" s="11" t="s">
        <v>5191</v>
      </c>
      <c r="F14151" s="11" t="s">
        <v>1336</v>
      </c>
      <c r="G14151" s="131" t="s">
        <v>1128</v>
      </c>
      <c r="H14151" s="131"/>
      <c r="J14151" s="7">
        <v>22000000</v>
      </c>
    </row>
    <row r="14152" spans="1:10" ht="30" customHeight="1" x14ac:dyDescent="0.25">
      <c r="G14152" s="131" t="s">
        <v>7365</v>
      </c>
      <c r="H14152" s="131"/>
    </row>
    <row r="14153" spans="1:10" ht="20.100000000000001" customHeight="1" x14ac:dyDescent="0.25">
      <c r="G14153" s="131" t="s">
        <v>5201</v>
      </c>
      <c r="H14153" s="131"/>
    </row>
    <row r="14154" spans="1:10" ht="30" customHeight="1" x14ac:dyDescent="0.25">
      <c r="A14154" s="5" t="s">
        <v>1808</v>
      </c>
      <c r="C14154" s="11" t="s">
        <v>9</v>
      </c>
      <c r="D14154" s="11" t="s">
        <v>4821</v>
      </c>
      <c r="E14154" s="11" t="s">
        <v>5191</v>
      </c>
      <c r="F14154" s="11" t="s">
        <v>1459</v>
      </c>
      <c r="G14154" s="131" t="s">
        <v>460</v>
      </c>
      <c r="H14154" s="131"/>
      <c r="J14154" s="7">
        <v>9100000</v>
      </c>
    </row>
    <row r="14155" spans="1:10" ht="75" customHeight="1" x14ac:dyDescent="0.25">
      <c r="G14155" s="131" t="s">
        <v>7366</v>
      </c>
      <c r="H14155" s="131"/>
    </row>
    <row r="14156" spans="1:10" ht="20.100000000000001" customHeight="1" x14ac:dyDescent="0.25">
      <c r="G14156" s="131" t="s">
        <v>5189</v>
      </c>
      <c r="H14156" s="131"/>
    </row>
    <row r="14159" spans="1:10" ht="15.75" thickBot="1" x14ac:dyDescent="0.3">
      <c r="A14159" s="4" t="s">
        <v>5192</v>
      </c>
      <c r="B14159" s="84"/>
      <c r="C14159" s="84"/>
      <c r="D14159" s="84"/>
      <c r="E14159" s="84"/>
      <c r="F14159" s="84"/>
      <c r="G14159" s="84"/>
      <c r="H14159" s="84"/>
      <c r="I14159" s="84"/>
      <c r="J14159" s="14">
        <v>57000000000</v>
      </c>
    </row>
    <row r="14161" spans="1:10" x14ac:dyDescent="0.25">
      <c r="A14161" s="87" t="s">
        <v>5193</v>
      </c>
      <c r="B14161" s="88"/>
      <c r="C14161" s="88"/>
      <c r="D14161" s="88"/>
      <c r="E14161" s="88"/>
      <c r="F14161" s="88"/>
      <c r="G14161" s="88"/>
      <c r="H14161" s="88"/>
    </row>
    <row r="14163" spans="1:10" x14ac:dyDescent="0.25">
      <c r="A14163" s="132" t="s">
        <v>2092</v>
      </c>
      <c r="B14163" s="132"/>
      <c r="C14163" s="132"/>
      <c r="D14163" s="132"/>
      <c r="E14163" s="132"/>
      <c r="F14163" s="132"/>
      <c r="G14163" s="132"/>
      <c r="H14163" s="132"/>
      <c r="I14163" s="132"/>
      <c r="J14163" s="132"/>
    </row>
    <row r="14165" spans="1:10" x14ac:dyDescent="0.25">
      <c r="D14165" s="3" t="s">
        <v>2140</v>
      </c>
      <c r="E14165" s="3" t="s">
        <v>2100</v>
      </c>
    </row>
    <row r="14166" spans="1:10" ht="15.75" thickBot="1" x14ac:dyDescent="0.3">
      <c r="F14166" s="3" t="s">
        <v>2103</v>
      </c>
      <c r="J14166" s="14">
        <v>42483411000</v>
      </c>
    </row>
    <row r="14167" spans="1:10" x14ac:dyDescent="0.25">
      <c r="D14167" s="85" t="s">
        <v>9</v>
      </c>
      <c r="E14167" s="85" t="s">
        <v>2139</v>
      </c>
      <c r="J14167" s="7">
        <v>23968269476</v>
      </c>
    </row>
    <row r="14168" spans="1:10" x14ac:dyDescent="0.25">
      <c r="D14168" s="5" t="s">
        <v>16</v>
      </c>
      <c r="E14168" s="5" t="s">
        <v>2145</v>
      </c>
      <c r="J14168" s="7">
        <v>18515141524</v>
      </c>
    </row>
    <row r="14171" spans="1:10" x14ac:dyDescent="0.25">
      <c r="A14171" s="132" t="s">
        <v>2091</v>
      </c>
      <c r="B14171" s="132"/>
      <c r="C14171" s="132"/>
      <c r="D14171" s="132"/>
      <c r="E14171" s="132"/>
      <c r="F14171" s="132"/>
      <c r="G14171" s="132"/>
      <c r="H14171" s="132"/>
      <c r="I14171" s="132"/>
      <c r="J14171" s="132"/>
    </row>
    <row r="14172" spans="1:10" x14ac:dyDescent="0.25">
      <c r="A14172" s="86" t="s">
        <v>2097</v>
      </c>
      <c r="C14172" s="86" t="s">
        <v>2098</v>
      </c>
      <c r="D14172" s="86" t="s">
        <v>3</v>
      </c>
      <c r="E14172" s="86" t="s">
        <v>2099</v>
      </c>
      <c r="F14172" s="86" t="s">
        <v>1880</v>
      </c>
      <c r="G14172" s="6" t="s">
        <v>2100</v>
      </c>
      <c r="J14172" s="86" t="s">
        <v>8713</v>
      </c>
    </row>
    <row r="14174" spans="1:10" ht="15.75" thickBot="1" x14ac:dyDescent="0.3">
      <c r="G14174" s="13" t="s">
        <v>2103</v>
      </c>
      <c r="J14174" s="14">
        <v>42483411000</v>
      </c>
    </row>
    <row r="14175" spans="1:10" ht="20.100000000000001" customHeight="1" x14ac:dyDescent="0.25">
      <c r="A14175" s="6" t="s">
        <v>1232</v>
      </c>
      <c r="B14175" s="6" t="s">
        <v>1233</v>
      </c>
      <c r="J14175" s="10">
        <v>3739740769</v>
      </c>
    </row>
    <row r="14176" spans="1:10" ht="20.100000000000001" customHeight="1" x14ac:dyDescent="0.25">
      <c r="A14176" s="6" t="s">
        <v>9</v>
      </c>
      <c r="B14176" s="6" t="s">
        <v>1237</v>
      </c>
      <c r="J14176" s="9">
        <v>1301955827</v>
      </c>
    </row>
    <row r="14177" spans="1:10" ht="20.100000000000001" customHeight="1" x14ac:dyDescent="0.25">
      <c r="A14177" s="5" t="s">
        <v>1240</v>
      </c>
      <c r="C14177" s="11" t="s">
        <v>9</v>
      </c>
      <c r="D14177" s="11" t="s">
        <v>10</v>
      </c>
      <c r="E14177" s="11" t="s">
        <v>5194</v>
      </c>
      <c r="F14177" s="11" t="s">
        <v>12</v>
      </c>
      <c r="G14177" s="131" t="s">
        <v>7116</v>
      </c>
      <c r="H14177" s="131"/>
      <c r="J14177" s="7">
        <v>1301955827</v>
      </c>
    </row>
    <row r="14178" spans="1:10" ht="20.100000000000001" customHeight="1" x14ac:dyDescent="0.25">
      <c r="A14178" s="6" t="s">
        <v>1257</v>
      </c>
      <c r="B14178" s="6" t="s">
        <v>1258</v>
      </c>
      <c r="J14178" s="8">
        <v>30000000</v>
      </c>
    </row>
    <row r="14179" spans="1:10" ht="20.100000000000001" customHeight="1" x14ac:dyDescent="0.25">
      <c r="A14179" s="5" t="s">
        <v>1261</v>
      </c>
      <c r="C14179" s="11" t="s">
        <v>9</v>
      </c>
      <c r="D14179" s="11" t="s">
        <v>10</v>
      </c>
      <c r="E14179" s="11" t="s">
        <v>5194</v>
      </c>
      <c r="F14179" s="11" t="s">
        <v>12</v>
      </c>
      <c r="G14179" s="131" t="s">
        <v>13</v>
      </c>
      <c r="H14179" s="131"/>
      <c r="J14179" s="7">
        <v>30000000</v>
      </c>
    </row>
    <row r="14180" spans="1:10" ht="20.100000000000001" customHeight="1" x14ac:dyDescent="0.25">
      <c r="A14180" s="6" t="s">
        <v>1279</v>
      </c>
      <c r="B14180" s="6" t="s">
        <v>1280</v>
      </c>
      <c r="J14180" s="8">
        <v>1766455025</v>
      </c>
    </row>
    <row r="14181" spans="1:10" ht="20.100000000000001" customHeight="1" x14ac:dyDescent="0.25">
      <c r="A14181" s="5" t="s">
        <v>1282</v>
      </c>
      <c r="C14181" s="11" t="s">
        <v>9</v>
      </c>
      <c r="D14181" s="11" t="s">
        <v>10</v>
      </c>
      <c r="E14181" s="11" t="s">
        <v>5194</v>
      </c>
      <c r="F14181" s="11" t="s">
        <v>12</v>
      </c>
      <c r="G14181" s="131" t="s">
        <v>1283</v>
      </c>
      <c r="H14181" s="131"/>
      <c r="J14181" s="7">
        <v>481324299</v>
      </c>
    </row>
    <row r="14182" spans="1:10" ht="20.100000000000001" customHeight="1" x14ac:dyDescent="0.25">
      <c r="A14182" s="5" t="s">
        <v>1286</v>
      </c>
      <c r="C14182" s="11" t="s">
        <v>9</v>
      </c>
      <c r="D14182" s="11" t="s">
        <v>10</v>
      </c>
      <c r="E14182" s="11" t="s">
        <v>5194</v>
      </c>
      <c r="F14182" s="11" t="s">
        <v>12</v>
      </c>
      <c r="G14182" s="131" t="s">
        <v>1287</v>
      </c>
      <c r="H14182" s="131"/>
      <c r="J14182" s="7">
        <v>628345456</v>
      </c>
    </row>
    <row r="14183" spans="1:10" ht="20.100000000000001" customHeight="1" x14ac:dyDescent="0.25">
      <c r="A14183" s="5" t="s">
        <v>1290</v>
      </c>
      <c r="C14183" s="11" t="s">
        <v>16</v>
      </c>
      <c r="D14183" s="11" t="s">
        <v>10</v>
      </c>
      <c r="E14183" s="11" t="s">
        <v>5194</v>
      </c>
      <c r="F14183" s="11" t="s">
        <v>12</v>
      </c>
      <c r="G14183" s="131" t="s">
        <v>17</v>
      </c>
      <c r="H14183" s="131"/>
      <c r="J14183" s="7">
        <v>242641524</v>
      </c>
    </row>
    <row r="14184" spans="1:10" ht="20.100000000000001" customHeight="1" x14ac:dyDescent="0.25">
      <c r="A14184" s="5" t="s">
        <v>1293</v>
      </c>
      <c r="C14184" s="11" t="s">
        <v>9</v>
      </c>
      <c r="D14184" s="11" t="s">
        <v>10</v>
      </c>
      <c r="E14184" s="11" t="s">
        <v>5194</v>
      </c>
      <c r="F14184" s="11" t="s">
        <v>12</v>
      </c>
      <c r="G14184" s="131" t="s">
        <v>18</v>
      </c>
      <c r="H14184" s="131"/>
      <c r="J14184" s="7">
        <v>222742051</v>
      </c>
    </row>
    <row r="14185" spans="1:10" ht="20.100000000000001" customHeight="1" x14ac:dyDescent="0.25">
      <c r="A14185" s="5" t="s">
        <v>1296</v>
      </c>
      <c r="C14185" s="11" t="s">
        <v>9</v>
      </c>
      <c r="D14185" s="11" t="s">
        <v>10</v>
      </c>
      <c r="E14185" s="11" t="s">
        <v>5194</v>
      </c>
      <c r="F14185" s="11" t="s">
        <v>12</v>
      </c>
      <c r="G14185" s="131" t="s">
        <v>19</v>
      </c>
      <c r="H14185" s="131"/>
      <c r="J14185" s="7">
        <v>191401695</v>
      </c>
    </row>
    <row r="14186" spans="1:10" ht="20.100000000000001" customHeight="1" x14ac:dyDescent="0.25">
      <c r="A14186" s="6" t="s">
        <v>1299</v>
      </c>
      <c r="B14186" s="6" t="s">
        <v>1300</v>
      </c>
      <c r="J14186" s="10">
        <v>278437510</v>
      </c>
    </row>
    <row r="14187" spans="1:10" ht="20.100000000000001" customHeight="1" x14ac:dyDescent="0.25">
      <c r="A14187" s="6" t="s">
        <v>1303</v>
      </c>
      <c r="B14187" s="6" t="s">
        <v>7118</v>
      </c>
      <c r="J14187" s="9">
        <v>264158663</v>
      </c>
    </row>
    <row r="14188" spans="1:10" ht="20.100000000000001" customHeight="1" x14ac:dyDescent="0.25">
      <c r="A14188" s="5" t="s">
        <v>1303</v>
      </c>
      <c r="C14188" s="11" t="s">
        <v>9</v>
      </c>
      <c r="D14188" s="11" t="s">
        <v>20</v>
      </c>
      <c r="E14188" s="11" t="s">
        <v>5194</v>
      </c>
      <c r="F14188" s="11" t="s">
        <v>1881</v>
      </c>
      <c r="G14188" s="131" t="s">
        <v>21</v>
      </c>
      <c r="H14188" s="131"/>
      <c r="J14188" s="7">
        <v>264158663</v>
      </c>
    </row>
    <row r="14189" spans="1:10" ht="60" customHeight="1" x14ac:dyDescent="0.25">
      <c r="G14189" s="131" t="s">
        <v>4797</v>
      </c>
      <c r="H14189" s="131"/>
    </row>
    <row r="14190" spans="1:10" ht="20.100000000000001" customHeight="1" x14ac:dyDescent="0.25">
      <c r="G14190" s="131" t="s">
        <v>2101</v>
      </c>
      <c r="H14190" s="131"/>
    </row>
    <row r="14191" spans="1:10" ht="20.100000000000001" customHeight="1" x14ac:dyDescent="0.25">
      <c r="A14191" s="6" t="s">
        <v>1316</v>
      </c>
      <c r="B14191" s="6" t="s">
        <v>7122</v>
      </c>
      <c r="J14191" s="8">
        <v>14278847</v>
      </c>
    </row>
    <row r="14192" spans="1:10" ht="20.100000000000001" customHeight="1" x14ac:dyDescent="0.25">
      <c r="A14192" s="5" t="s">
        <v>1316</v>
      </c>
      <c r="C14192" s="11" t="s">
        <v>9</v>
      </c>
      <c r="D14192" s="11" t="s">
        <v>20</v>
      </c>
      <c r="E14192" s="11" t="s">
        <v>5194</v>
      </c>
      <c r="F14192" s="11" t="s">
        <v>1881</v>
      </c>
      <c r="G14192" s="131" t="s">
        <v>23</v>
      </c>
      <c r="H14192" s="131"/>
      <c r="J14192" s="7">
        <v>14278847</v>
      </c>
    </row>
    <row r="14193" spans="1:10" ht="30" customHeight="1" x14ac:dyDescent="0.25">
      <c r="G14193" s="131" t="s">
        <v>4798</v>
      </c>
      <c r="H14193" s="131"/>
    </row>
    <row r="14194" spans="1:10" ht="20.100000000000001" customHeight="1" x14ac:dyDescent="0.25">
      <c r="G14194" s="131" t="s">
        <v>2102</v>
      </c>
      <c r="H14194" s="131"/>
    </row>
    <row r="14195" spans="1:10" ht="20.100000000000001" customHeight="1" x14ac:dyDescent="0.25">
      <c r="A14195" s="6" t="s">
        <v>1319</v>
      </c>
      <c r="B14195" s="6" t="s">
        <v>1320</v>
      </c>
      <c r="J14195" s="10">
        <v>362892407</v>
      </c>
    </row>
    <row r="14196" spans="1:10" ht="20.100000000000001" customHeight="1" x14ac:dyDescent="0.25">
      <c r="A14196" s="6" t="s">
        <v>1322</v>
      </c>
      <c r="B14196" s="6" t="s">
        <v>7123</v>
      </c>
      <c r="J14196" s="9">
        <v>145073082</v>
      </c>
    </row>
    <row r="14197" spans="1:10" ht="20.100000000000001" customHeight="1" x14ac:dyDescent="0.25">
      <c r="A14197" s="5" t="s">
        <v>1322</v>
      </c>
      <c r="C14197" s="11" t="s">
        <v>9</v>
      </c>
      <c r="D14197" s="11" t="s">
        <v>20</v>
      </c>
      <c r="E14197" s="11" t="s">
        <v>5194</v>
      </c>
      <c r="F14197" s="11" t="s">
        <v>1881</v>
      </c>
      <c r="G14197" s="131" t="s">
        <v>21</v>
      </c>
      <c r="H14197" s="131"/>
      <c r="J14197" s="7">
        <v>145073082</v>
      </c>
    </row>
    <row r="14198" spans="1:10" ht="60" customHeight="1" x14ac:dyDescent="0.25">
      <c r="G14198" s="131" t="s">
        <v>4799</v>
      </c>
      <c r="H14198" s="131"/>
    </row>
    <row r="14199" spans="1:10" ht="20.100000000000001" customHeight="1" x14ac:dyDescent="0.25">
      <c r="G14199" s="131" t="s">
        <v>2101</v>
      </c>
      <c r="H14199" s="131"/>
    </row>
    <row r="14200" spans="1:10" ht="20.100000000000001" customHeight="1" x14ac:dyDescent="0.25">
      <c r="A14200" s="6" t="s">
        <v>1324</v>
      </c>
      <c r="B14200" s="6" t="s">
        <v>7124</v>
      </c>
      <c r="J14200" s="8">
        <v>42836540</v>
      </c>
    </row>
    <row r="14201" spans="1:10" ht="20.100000000000001" customHeight="1" x14ac:dyDescent="0.25">
      <c r="A14201" s="5" t="s">
        <v>1324</v>
      </c>
      <c r="C14201" s="11" t="s">
        <v>9</v>
      </c>
      <c r="D14201" s="11" t="s">
        <v>20</v>
      </c>
      <c r="E14201" s="11" t="s">
        <v>5194</v>
      </c>
      <c r="F14201" s="11" t="s">
        <v>1881</v>
      </c>
      <c r="G14201" s="131" t="s">
        <v>21</v>
      </c>
      <c r="H14201" s="131"/>
      <c r="J14201" s="7">
        <v>42836540</v>
      </c>
    </row>
    <row r="14202" spans="1:10" ht="45" customHeight="1" x14ac:dyDescent="0.25">
      <c r="G14202" s="131" t="s">
        <v>4800</v>
      </c>
      <c r="H14202" s="131"/>
    </row>
    <row r="14203" spans="1:10" ht="20.100000000000001" customHeight="1" x14ac:dyDescent="0.25">
      <c r="G14203" s="131" t="s">
        <v>2101</v>
      </c>
      <c r="H14203" s="131"/>
    </row>
    <row r="14204" spans="1:10" ht="20.100000000000001" customHeight="1" x14ac:dyDescent="0.25">
      <c r="A14204" s="6" t="s">
        <v>1326</v>
      </c>
      <c r="B14204" s="6" t="s">
        <v>7125</v>
      </c>
      <c r="J14204" s="8">
        <v>85673080</v>
      </c>
    </row>
    <row r="14205" spans="1:10" ht="20.100000000000001" customHeight="1" x14ac:dyDescent="0.25">
      <c r="A14205" s="5" t="s">
        <v>1326</v>
      </c>
      <c r="C14205" s="11" t="s">
        <v>9</v>
      </c>
      <c r="D14205" s="11" t="s">
        <v>20</v>
      </c>
      <c r="E14205" s="11" t="s">
        <v>5194</v>
      </c>
      <c r="F14205" s="11" t="s">
        <v>1881</v>
      </c>
      <c r="G14205" s="131" t="s">
        <v>21</v>
      </c>
      <c r="H14205" s="131"/>
      <c r="J14205" s="7">
        <v>85673080</v>
      </c>
    </row>
    <row r="14206" spans="1:10" ht="45" customHeight="1" x14ac:dyDescent="0.25">
      <c r="G14206" s="131" t="s">
        <v>4801</v>
      </c>
      <c r="H14206" s="131"/>
    </row>
    <row r="14207" spans="1:10" ht="20.100000000000001" customHeight="1" x14ac:dyDescent="0.25">
      <c r="G14207" s="131" t="s">
        <v>2101</v>
      </c>
      <c r="H14207" s="131"/>
    </row>
    <row r="14208" spans="1:10" ht="20.100000000000001" customHeight="1" x14ac:dyDescent="0.25">
      <c r="A14208" s="6" t="s">
        <v>1331</v>
      </c>
      <c r="B14208" s="6" t="s">
        <v>1332</v>
      </c>
      <c r="J14208" s="8">
        <v>89309705</v>
      </c>
    </row>
    <row r="14209" spans="1:10" ht="30" customHeight="1" x14ac:dyDescent="0.25">
      <c r="A14209" s="5" t="s">
        <v>1331</v>
      </c>
      <c r="C14209" s="11" t="s">
        <v>9</v>
      </c>
      <c r="D14209" s="11" t="s">
        <v>20</v>
      </c>
      <c r="E14209" s="11" t="s">
        <v>5194</v>
      </c>
      <c r="F14209" s="11" t="s">
        <v>1278</v>
      </c>
      <c r="G14209" s="131" t="s">
        <v>4446</v>
      </c>
      <c r="H14209" s="131"/>
      <c r="J14209" s="7">
        <v>89309705</v>
      </c>
    </row>
    <row r="14210" spans="1:10" ht="45" customHeight="1" x14ac:dyDescent="0.25">
      <c r="G14210" s="131" t="s">
        <v>5195</v>
      </c>
      <c r="H14210" s="131"/>
    </row>
    <row r="14211" spans="1:10" ht="20.100000000000001" customHeight="1" x14ac:dyDescent="0.25">
      <c r="G14211" s="131" t="s">
        <v>5196</v>
      </c>
      <c r="H14211" s="131"/>
    </row>
    <row r="14212" spans="1:10" ht="20.100000000000001" customHeight="1" x14ac:dyDescent="0.25">
      <c r="A14212" s="6" t="s">
        <v>1344</v>
      </c>
      <c r="B14212" s="6" t="s">
        <v>1345</v>
      </c>
      <c r="J14212" s="10">
        <v>486956421</v>
      </c>
    </row>
    <row r="14213" spans="1:10" ht="20.100000000000001" customHeight="1" x14ac:dyDescent="0.25">
      <c r="A14213" s="6" t="s">
        <v>1231</v>
      </c>
      <c r="B14213" s="6" t="s">
        <v>3252</v>
      </c>
      <c r="J14213" s="9">
        <v>92009021</v>
      </c>
    </row>
    <row r="14214" spans="1:10" ht="20.100000000000001" customHeight="1" x14ac:dyDescent="0.25">
      <c r="A14214" s="5" t="s">
        <v>1349</v>
      </c>
      <c r="C14214" s="11" t="s">
        <v>9</v>
      </c>
      <c r="D14214" s="11" t="s">
        <v>11</v>
      </c>
      <c r="E14214" s="11" t="s">
        <v>5194</v>
      </c>
      <c r="F14214" s="11" t="s">
        <v>12</v>
      </c>
      <c r="G14214" s="131" t="s">
        <v>30</v>
      </c>
      <c r="H14214" s="131"/>
      <c r="J14214" s="7">
        <v>76152547</v>
      </c>
    </row>
    <row r="14215" spans="1:10" ht="20.100000000000001" customHeight="1" x14ac:dyDescent="0.25">
      <c r="A14215" s="5" t="s">
        <v>1358</v>
      </c>
      <c r="C14215" s="11" t="s">
        <v>9</v>
      </c>
      <c r="D14215" s="11" t="s">
        <v>11</v>
      </c>
      <c r="E14215" s="11" t="s">
        <v>5194</v>
      </c>
      <c r="F14215" s="11" t="s">
        <v>12</v>
      </c>
      <c r="G14215" s="131" t="s">
        <v>32</v>
      </c>
      <c r="H14215" s="131"/>
      <c r="J14215" s="7">
        <v>15856474</v>
      </c>
    </row>
    <row r="14216" spans="1:10" ht="30" customHeight="1" x14ac:dyDescent="0.25">
      <c r="G14216" s="131" t="s">
        <v>4447</v>
      </c>
      <c r="H14216" s="131"/>
    </row>
    <row r="14217" spans="1:10" ht="20.100000000000001" customHeight="1" x14ac:dyDescent="0.25">
      <c r="A14217" s="6" t="s">
        <v>1239</v>
      </c>
      <c r="B14217" s="6" t="s">
        <v>1360</v>
      </c>
      <c r="J14217" s="8">
        <v>160650004</v>
      </c>
    </row>
    <row r="14218" spans="1:10" ht="20.100000000000001" customHeight="1" x14ac:dyDescent="0.25">
      <c r="A14218" s="5" t="s">
        <v>1361</v>
      </c>
      <c r="C14218" s="11" t="s">
        <v>9</v>
      </c>
      <c r="D14218" s="11" t="s">
        <v>11</v>
      </c>
      <c r="E14218" s="11" t="s">
        <v>5194</v>
      </c>
      <c r="F14218" s="11" t="s">
        <v>12</v>
      </c>
      <c r="G14218" s="131" t="s">
        <v>7127</v>
      </c>
      <c r="H14218" s="131"/>
      <c r="J14218" s="7">
        <v>42840000</v>
      </c>
    </row>
    <row r="14219" spans="1:10" ht="20.100000000000001" customHeight="1" x14ac:dyDescent="0.25">
      <c r="A14219" s="5" t="s">
        <v>1364</v>
      </c>
      <c r="C14219" s="11" t="s">
        <v>9</v>
      </c>
      <c r="D14219" s="11" t="s">
        <v>11</v>
      </c>
      <c r="E14219" s="11" t="s">
        <v>5194</v>
      </c>
      <c r="F14219" s="11" t="s">
        <v>12</v>
      </c>
      <c r="G14219" s="131" t="s">
        <v>1365</v>
      </c>
      <c r="H14219" s="131"/>
      <c r="J14219" s="7">
        <v>61200000</v>
      </c>
    </row>
    <row r="14220" spans="1:10" ht="20.100000000000001" customHeight="1" x14ac:dyDescent="0.25">
      <c r="A14220" s="5" t="s">
        <v>1367</v>
      </c>
      <c r="C14220" s="11" t="s">
        <v>9</v>
      </c>
      <c r="D14220" s="11" t="s">
        <v>11</v>
      </c>
      <c r="E14220" s="11" t="s">
        <v>5194</v>
      </c>
      <c r="F14220" s="11" t="s">
        <v>12</v>
      </c>
      <c r="G14220" s="131" t="s">
        <v>33</v>
      </c>
      <c r="H14220" s="131"/>
      <c r="J14220" s="7">
        <v>90000</v>
      </c>
    </row>
    <row r="14221" spans="1:10" ht="20.100000000000001" customHeight="1" x14ac:dyDescent="0.25">
      <c r="A14221" s="5" t="s">
        <v>1369</v>
      </c>
      <c r="C14221" s="11" t="s">
        <v>9</v>
      </c>
      <c r="D14221" s="11" t="s">
        <v>11</v>
      </c>
      <c r="E14221" s="11" t="s">
        <v>5194</v>
      </c>
      <c r="F14221" s="11" t="s">
        <v>12</v>
      </c>
      <c r="G14221" s="131" t="s">
        <v>34</v>
      </c>
      <c r="H14221" s="131"/>
      <c r="J14221" s="7">
        <v>53000004</v>
      </c>
    </row>
    <row r="14222" spans="1:10" ht="20.100000000000001" customHeight="1" x14ac:dyDescent="0.25">
      <c r="A14222" s="5" t="s">
        <v>1371</v>
      </c>
      <c r="C14222" s="11" t="s">
        <v>9</v>
      </c>
      <c r="D14222" s="11" t="s">
        <v>11</v>
      </c>
      <c r="E14222" s="11" t="s">
        <v>5194</v>
      </c>
      <c r="F14222" s="11" t="s">
        <v>12</v>
      </c>
      <c r="G14222" s="131" t="s">
        <v>7128</v>
      </c>
      <c r="H14222" s="131"/>
      <c r="J14222" s="7">
        <v>3520000</v>
      </c>
    </row>
    <row r="14223" spans="1:10" ht="45" customHeight="1" x14ac:dyDescent="0.25">
      <c r="G14223" s="131" t="s">
        <v>4448</v>
      </c>
      <c r="H14223" s="131"/>
    </row>
    <row r="14224" spans="1:10" ht="20.100000000000001" customHeight="1" x14ac:dyDescent="0.25">
      <c r="A14224" s="6" t="s">
        <v>1249</v>
      </c>
      <c r="B14224" s="6" t="s">
        <v>1373</v>
      </c>
      <c r="J14224" s="8">
        <v>5136843</v>
      </c>
    </row>
    <row r="14225" spans="1:10" ht="20.100000000000001" customHeight="1" x14ac:dyDescent="0.25">
      <c r="A14225" s="5" t="s">
        <v>1376</v>
      </c>
      <c r="C14225" s="11" t="s">
        <v>9</v>
      </c>
      <c r="D14225" s="11" t="s">
        <v>11</v>
      </c>
      <c r="E14225" s="11" t="s">
        <v>5194</v>
      </c>
      <c r="F14225" s="11" t="s">
        <v>12</v>
      </c>
      <c r="G14225" s="131" t="s">
        <v>3480</v>
      </c>
      <c r="H14225" s="131"/>
      <c r="J14225" s="7">
        <v>2399343</v>
      </c>
    </row>
    <row r="14226" spans="1:10" ht="20.100000000000001" customHeight="1" x14ac:dyDescent="0.25">
      <c r="A14226" s="5" t="s">
        <v>1380</v>
      </c>
      <c r="C14226" s="11" t="s">
        <v>9</v>
      </c>
      <c r="D14226" s="11" t="s">
        <v>11</v>
      </c>
      <c r="E14226" s="11" t="s">
        <v>5194</v>
      </c>
      <c r="F14226" s="11" t="s">
        <v>12</v>
      </c>
      <c r="G14226" s="131" t="s">
        <v>1381</v>
      </c>
      <c r="H14226" s="131"/>
      <c r="J14226" s="7">
        <v>2587500</v>
      </c>
    </row>
    <row r="14227" spans="1:10" ht="30" customHeight="1" x14ac:dyDescent="0.25">
      <c r="A14227" s="5" t="s">
        <v>1388</v>
      </c>
      <c r="C14227" s="11" t="s">
        <v>9</v>
      </c>
      <c r="D14227" s="11" t="s">
        <v>11</v>
      </c>
      <c r="E14227" s="11" t="s">
        <v>5194</v>
      </c>
      <c r="F14227" s="11" t="s">
        <v>12</v>
      </c>
      <c r="G14227" s="131" t="s">
        <v>1389</v>
      </c>
      <c r="H14227" s="131"/>
      <c r="J14227" s="7">
        <v>150000</v>
      </c>
    </row>
    <row r="14228" spans="1:10" ht="30" customHeight="1" x14ac:dyDescent="0.25">
      <c r="G14228" s="131" t="s">
        <v>4708</v>
      </c>
      <c r="H14228" s="131"/>
    </row>
    <row r="14229" spans="1:10" ht="20.100000000000001" customHeight="1" x14ac:dyDescent="0.25">
      <c r="A14229" s="6" t="s">
        <v>1393</v>
      </c>
      <c r="B14229" s="6" t="s">
        <v>1394</v>
      </c>
      <c r="J14229" s="8">
        <v>88741176</v>
      </c>
    </row>
    <row r="14230" spans="1:10" ht="20.100000000000001" customHeight="1" x14ac:dyDescent="0.25">
      <c r="A14230" s="5" t="s">
        <v>1402</v>
      </c>
      <c r="C14230" s="11" t="s">
        <v>9</v>
      </c>
      <c r="D14230" s="11" t="s">
        <v>11</v>
      </c>
      <c r="E14230" s="11" t="s">
        <v>5194</v>
      </c>
      <c r="F14230" s="11" t="s">
        <v>12</v>
      </c>
      <c r="G14230" s="131" t="s">
        <v>1403</v>
      </c>
      <c r="H14230" s="131"/>
      <c r="J14230" s="7">
        <v>726000</v>
      </c>
    </row>
    <row r="14231" spans="1:10" ht="45" customHeight="1" x14ac:dyDescent="0.25">
      <c r="G14231" s="131" t="s">
        <v>4709</v>
      </c>
      <c r="H14231" s="131"/>
    </row>
    <row r="14232" spans="1:10" ht="20.100000000000001" customHeight="1" x14ac:dyDescent="0.25">
      <c r="A14232" s="5" t="s">
        <v>1411</v>
      </c>
      <c r="C14232" s="11" t="s">
        <v>9</v>
      </c>
      <c r="D14232" s="11" t="s">
        <v>11</v>
      </c>
      <c r="E14232" s="11" t="s">
        <v>5194</v>
      </c>
      <c r="F14232" s="11" t="s">
        <v>12</v>
      </c>
      <c r="G14232" s="131" t="s">
        <v>3478</v>
      </c>
      <c r="H14232" s="131"/>
      <c r="J14232" s="7">
        <v>85136170</v>
      </c>
    </row>
    <row r="14233" spans="1:10" ht="60" customHeight="1" x14ac:dyDescent="0.25">
      <c r="G14233" s="131" t="s">
        <v>4710</v>
      </c>
      <c r="H14233" s="131"/>
    </row>
    <row r="14234" spans="1:10" ht="20.100000000000001" customHeight="1" x14ac:dyDescent="0.25">
      <c r="A14234" s="5" t="s">
        <v>1413</v>
      </c>
      <c r="C14234" s="11" t="s">
        <v>9</v>
      </c>
      <c r="D14234" s="11" t="s">
        <v>11</v>
      </c>
      <c r="E14234" s="11" t="s">
        <v>5194</v>
      </c>
      <c r="F14234" s="11" t="s">
        <v>12</v>
      </c>
      <c r="G14234" s="131" t="s">
        <v>1414</v>
      </c>
      <c r="H14234" s="131"/>
      <c r="J14234" s="7">
        <v>2879006</v>
      </c>
    </row>
    <row r="14235" spans="1:10" ht="45" customHeight="1" x14ac:dyDescent="0.25">
      <c r="G14235" s="131" t="s">
        <v>4711</v>
      </c>
      <c r="H14235" s="131"/>
    </row>
    <row r="14236" spans="1:10" ht="20.100000000000001" customHeight="1" x14ac:dyDescent="0.25">
      <c r="A14236" s="6" t="s">
        <v>1416</v>
      </c>
      <c r="B14236" s="6" t="s">
        <v>1417</v>
      </c>
      <c r="J14236" s="8">
        <v>15243004</v>
      </c>
    </row>
    <row r="14237" spans="1:10" ht="20.100000000000001" customHeight="1" x14ac:dyDescent="0.25">
      <c r="A14237" s="5" t="s">
        <v>1419</v>
      </c>
      <c r="C14237" s="11" t="s">
        <v>9</v>
      </c>
      <c r="D14237" s="11" t="s">
        <v>11</v>
      </c>
      <c r="E14237" s="11" t="s">
        <v>5194</v>
      </c>
      <c r="F14237" s="11" t="s">
        <v>12</v>
      </c>
      <c r="G14237" s="131" t="s">
        <v>1420</v>
      </c>
      <c r="H14237" s="131"/>
      <c r="J14237" s="7">
        <v>2317760</v>
      </c>
    </row>
    <row r="14238" spans="1:10" ht="20.100000000000001" customHeight="1" x14ac:dyDescent="0.25">
      <c r="A14238" s="5" t="s">
        <v>1422</v>
      </c>
      <c r="C14238" s="11" t="s">
        <v>9</v>
      </c>
      <c r="D14238" s="11" t="s">
        <v>11</v>
      </c>
      <c r="E14238" s="11" t="s">
        <v>5194</v>
      </c>
      <c r="F14238" s="11" t="s">
        <v>12</v>
      </c>
      <c r="G14238" s="131" t="s">
        <v>1423</v>
      </c>
      <c r="H14238" s="131"/>
      <c r="J14238" s="7">
        <v>6627817</v>
      </c>
    </row>
    <row r="14239" spans="1:10" ht="20.100000000000001" customHeight="1" x14ac:dyDescent="0.25">
      <c r="A14239" s="5" t="s">
        <v>1424</v>
      </c>
      <c r="C14239" s="11" t="s">
        <v>9</v>
      </c>
      <c r="D14239" s="11" t="s">
        <v>11</v>
      </c>
      <c r="E14239" s="11" t="s">
        <v>5194</v>
      </c>
      <c r="F14239" s="11" t="s">
        <v>12</v>
      </c>
      <c r="G14239" s="131" t="s">
        <v>38</v>
      </c>
      <c r="H14239" s="131"/>
      <c r="J14239" s="7">
        <v>2070000</v>
      </c>
    </row>
    <row r="14240" spans="1:10" ht="20.100000000000001" customHeight="1" x14ac:dyDescent="0.25">
      <c r="A14240" s="5" t="s">
        <v>1426</v>
      </c>
      <c r="C14240" s="11" t="s">
        <v>9</v>
      </c>
      <c r="D14240" s="11" t="s">
        <v>11</v>
      </c>
      <c r="E14240" s="11" t="s">
        <v>5194</v>
      </c>
      <c r="F14240" s="11" t="s">
        <v>12</v>
      </c>
      <c r="G14240" s="131" t="s">
        <v>1427</v>
      </c>
      <c r="H14240" s="131"/>
      <c r="J14240" s="7">
        <v>4227427</v>
      </c>
    </row>
    <row r="14241" spans="1:10" ht="20.100000000000001" customHeight="1" x14ac:dyDescent="0.25">
      <c r="A14241" s="6" t="s">
        <v>1429</v>
      </c>
      <c r="B14241" s="6" t="s">
        <v>1430</v>
      </c>
      <c r="J14241" s="8">
        <v>75869288</v>
      </c>
    </row>
    <row r="14242" spans="1:10" ht="20.100000000000001" customHeight="1" x14ac:dyDescent="0.25">
      <c r="A14242" s="5" t="s">
        <v>1432</v>
      </c>
      <c r="C14242" s="11" t="s">
        <v>9</v>
      </c>
      <c r="D14242" s="11" t="s">
        <v>11</v>
      </c>
      <c r="E14242" s="11" t="s">
        <v>5194</v>
      </c>
      <c r="F14242" s="11" t="s">
        <v>12</v>
      </c>
      <c r="G14242" s="131" t="s">
        <v>7130</v>
      </c>
      <c r="H14242" s="131"/>
      <c r="J14242" s="7">
        <v>75869288</v>
      </c>
    </row>
    <row r="14243" spans="1:10" ht="20.100000000000001" customHeight="1" x14ac:dyDescent="0.25">
      <c r="A14243" s="6" t="s">
        <v>1449</v>
      </c>
      <c r="B14243" s="6" t="s">
        <v>1450</v>
      </c>
      <c r="J14243" s="8">
        <v>45657085</v>
      </c>
    </row>
    <row r="14244" spans="1:10" ht="20.100000000000001" customHeight="1" x14ac:dyDescent="0.25">
      <c r="A14244" s="5" t="s">
        <v>1453</v>
      </c>
      <c r="C14244" s="11" t="s">
        <v>9</v>
      </c>
      <c r="D14244" s="11" t="s">
        <v>11</v>
      </c>
      <c r="E14244" s="11" t="s">
        <v>5194</v>
      </c>
      <c r="F14244" s="11" t="s">
        <v>12</v>
      </c>
      <c r="G14244" s="131" t="s">
        <v>39</v>
      </c>
      <c r="H14244" s="131"/>
      <c r="J14244" s="7">
        <v>7294100</v>
      </c>
    </row>
    <row r="14245" spans="1:10" ht="30" customHeight="1" x14ac:dyDescent="0.25">
      <c r="A14245" s="5" t="s">
        <v>1460</v>
      </c>
      <c r="C14245" s="11" t="s">
        <v>9</v>
      </c>
      <c r="D14245" s="11" t="s">
        <v>11</v>
      </c>
      <c r="E14245" s="11" t="s">
        <v>5194</v>
      </c>
      <c r="F14245" s="11" t="s">
        <v>12</v>
      </c>
      <c r="G14245" s="131" t="s">
        <v>1461</v>
      </c>
      <c r="H14245" s="131"/>
      <c r="J14245" s="7">
        <v>886700</v>
      </c>
    </row>
    <row r="14246" spans="1:10" ht="20.100000000000001" customHeight="1" x14ac:dyDescent="0.25">
      <c r="A14246" s="5" t="s">
        <v>1463</v>
      </c>
      <c r="C14246" s="11" t="s">
        <v>9</v>
      </c>
      <c r="D14246" s="11" t="s">
        <v>11</v>
      </c>
      <c r="E14246" s="11" t="s">
        <v>5194</v>
      </c>
      <c r="F14246" s="11" t="s">
        <v>12</v>
      </c>
      <c r="G14246" s="131" t="s">
        <v>1464</v>
      </c>
      <c r="H14246" s="131"/>
      <c r="J14246" s="7">
        <v>17892240</v>
      </c>
    </row>
    <row r="14247" spans="1:10" ht="20.100000000000001" customHeight="1" x14ac:dyDescent="0.25">
      <c r="A14247" s="5" t="s">
        <v>1466</v>
      </c>
      <c r="C14247" s="11" t="s">
        <v>9</v>
      </c>
      <c r="D14247" s="11" t="s">
        <v>11</v>
      </c>
      <c r="E14247" s="11" t="s">
        <v>5194</v>
      </c>
      <c r="F14247" s="11" t="s">
        <v>12</v>
      </c>
      <c r="G14247" s="131" t="s">
        <v>1467</v>
      </c>
      <c r="H14247" s="131"/>
      <c r="J14247" s="7">
        <v>3245000</v>
      </c>
    </row>
    <row r="14248" spans="1:10" ht="30" customHeight="1" x14ac:dyDescent="0.25">
      <c r="A14248" s="5" t="s">
        <v>1469</v>
      </c>
      <c r="C14248" s="11" t="s">
        <v>9</v>
      </c>
      <c r="D14248" s="11" t="s">
        <v>11</v>
      </c>
      <c r="E14248" s="11" t="s">
        <v>5194</v>
      </c>
      <c r="F14248" s="11" t="s">
        <v>12</v>
      </c>
      <c r="G14248" s="131" t="s">
        <v>7132</v>
      </c>
      <c r="H14248" s="131"/>
      <c r="J14248" s="7">
        <v>14559873</v>
      </c>
    </row>
    <row r="14249" spans="1:10" ht="30" customHeight="1" x14ac:dyDescent="0.25">
      <c r="A14249" s="5" t="s">
        <v>1471</v>
      </c>
      <c r="C14249" s="11" t="s">
        <v>9</v>
      </c>
      <c r="D14249" s="11" t="s">
        <v>11</v>
      </c>
      <c r="E14249" s="11" t="s">
        <v>5194</v>
      </c>
      <c r="F14249" s="11" t="s">
        <v>12</v>
      </c>
      <c r="G14249" s="131" t="s">
        <v>7133</v>
      </c>
      <c r="H14249" s="131"/>
      <c r="J14249" s="7">
        <v>1100000</v>
      </c>
    </row>
    <row r="14250" spans="1:10" ht="20.100000000000001" customHeight="1" x14ac:dyDescent="0.25">
      <c r="A14250" s="5" t="s">
        <v>1473</v>
      </c>
      <c r="C14250" s="11" t="s">
        <v>9</v>
      </c>
      <c r="D14250" s="11" t="s">
        <v>11</v>
      </c>
      <c r="E14250" s="11" t="s">
        <v>5194</v>
      </c>
      <c r="F14250" s="11" t="s">
        <v>12</v>
      </c>
      <c r="G14250" s="131" t="s">
        <v>1474</v>
      </c>
      <c r="H14250" s="131"/>
      <c r="J14250" s="7">
        <v>679172</v>
      </c>
    </row>
    <row r="14251" spans="1:10" ht="20.100000000000001" customHeight="1" x14ac:dyDescent="0.25">
      <c r="A14251" s="6" t="s">
        <v>1476</v>
      </c>
      <c r="B14251" s="6" t="s">
        <v>1477</v>
      </c>
      <c r="J14251" s="8">
        <v>1650000</v>
      </c>
    </row>
    <row r="14252" spans="1:10" ht="20.100000000000001" customHeight="1" x14ac:dyDescent="0.25">
      <c r="A14252" s="5" t="s">
        <v>1488</v>
      </c>
      <c r="C14252" s="11" t="s">
        <v>9</v>
      </c>
      <c r="D14252" s="11" t="s">
        <v>41</v>
      </c>
      <c r="E14252" s="11" t="s">
        <v>5194</v>
      </c>
      <c r="F14252" s="11" t="s">
        <v>12</v>
      </c>
      <c r="G14252" s="131" t="s">
        <v>42</v>
      </c>
      <c r="H14252" s="131"/>
      <c r="J14252" s="7">
        <v>1650000</v>
      </c>
    </row>
    <row r="14253" spans="1:10" ht="15" customHeight="1" x14ac:dyDescent="0.25">
      <c r="G14253" s="131" t="s">
        <v>4712</v>
      </c>
      <c r="H14253" s="131"/>
    </row>
    <row r="14254" spans="1:10" ht="20.100000000000001" customHeight="1" x14ac:dyDescent="0.25">
      <c r="A14254" s="6" t="s">
        <v>1490</v>
      </c>
      <c r="B14254" s="6" t="s">
        <v>1491</v>
      </c>
      <c r="J14254" s="8">
        <v>2000000</v>
      </c>
    </row>
    <row r="14255" spans="1:10" ht="20.100000000000001" customHeight="1" x14ac:dyDescent="0.25">
      <c r="A14255" s="5" t="s">
        <v>1496</v>
      </c>
      <c r="C14255" s="11" t="s">
        <v>9</v>
      </c>
      <c r="D14255" s="11" t="s">
        <v>11</v>
      </c>
      <c r="E14255" s="11" t="s">
        <v>5194</v>
      </c>
      <c r="F14255" s="11" t="s">
        <v>12</v>
      </c>
      <c r="G14255" s="131" t="s">
        <v>43</v>
      </c>
      <c r="H14255" s="131"/>
      <c r="J14255" s="7">
        <v>800000</v>
      </c>
    </row>
    <row r="14256" spans="1:10" ht="30" customHeight="1" x14ac:dyDescent="0.25">
      <c r="G14256" s="131" t="s">
        <v>4449</v>
      </c>
      <c r="H14256" s="131"/>
    </row>
    <row r="14257" spans="1:10" ht="20.100000000000001" customHeight="1" x14ac:dyDescent="0.25">
      <c r="A14257" s="5" t="s">
        <v>1503</v>
      </c>
      <c r="C14257" s="11" t="s">
        <v>9</v>
      </c>
      <c r="D14257" s="11" t="s">
        <v>11</v>
      </c>
      <c r="E14257" s="11" t="s">
        <v>5194</v>
      </c>
      <c r="F14257" s="11" t="s">
        <v>12</v>
      </c>
      <c r="G14257" s="131" t="s">
        <v>44</v>
      </c>
      <c r="H14257" s="131"/>
      <c r="J14257" s="7">
        <v>1000000</v>
      </c>
    </row>
    <row r="14258" spans="1:10" ht="20.100000000000001" customHeight="1" x14ac:dyDescent="0.25">
      <c r="A14258" s="5" t="s">
        <v>1506</v>
      </c>
      <c r="C14258" s="11" t="s">
        <v>9</v>
      </c>
      <c r="D14258" s="11" t="s">
        <v>11</v>
      </c>
      <c r="E14258" s="11" t="s">
        <v>5194</v>
      </c>
      <c r="F14258" s="11" t="s">
        <v>12</v>
      </c>
      <c r="G14258" s="131" t="s">
        <v>403</v>
      </c>
      <c r="H14258" s="131"/>
      <c r="J14258" s="7">
        <v>200000</v>
      </c>
    </row>
    <row r="14259" spans="1:10" ht="45" customHeight="1" x14ac:dyDescent="0.25">
      <c r="G14259" s="131" t="s">
        <v>4450</v>
      </c>
      <c r="H14259" s="131"/>
    </row>
    <row r="14260" spans="1:10" ht="20.100000000000001" customHeight="1" x14ac:dyDescent="0.25">
      <c r="A14260" s="6" t="s">
        <v>1508</v>
      </c>
      <c r="B14260" s="6" t="s">
        <v>1509</v>
      </c>
      <c r="J14260" s="10">
        <v>65569207</v>
      </c>
    </row>
    <row r="14261" spans="1:10" ht="20.100000000000001" customHeight="1" x14ac:dyDescent="0.25">
      <c r="A14261" s="6" t="s">
        <v>1256</v>
      </c>
      <c r="B14261" s="6" t="s">
        <v>1511</v>
      </c>
      <c r="J14261" s="9">
        <v>32023884</v>
      </c>
    </row>
    <row r="14262" spans="1:10" ht="20.100000000000001" customHeight="1" x14ac:dyDescent="0.25">
      <c r="A14262" s="5" t="s">
        <v>1513</v>
      </c>
      <c r="C14262" s="11" t="s">
        <v>9</v>
      </c>
      <c r="D14262" s="11" t="s">
        <v>11</v>
      </c>
      <c r="E14262" s="11" t="s">
        <v>5194</v>
      </c>
      <c r="F14262" s="11" t="s">
        <v>12</v>
      </c>
      <c r="G14262" s="131" t="s">
        <v>45</v>
      </c>
      <c r="H14262" s="131"/>
      <c r="J14262" s="7">
        <v>18000000</v>
      </c>
    </row>
    <row r="14263" spans="1:10" ht="20.100000000000001" customHeight="1" x14ac:dyDescent="0.25">
      <c r="A14263" s="5" t="s">
        <v>1514</v>
      </c>
      <c r="C14263" s="11" t="s">
        <v>9</v>
      </c>
      <c r="D14263" s="11" t="s">
        <v>11</v>
      </c>
      <c r="E14263" s="11" t="s">
        <v>5194</v>
      </c>
      <c r="F14263" s="11" t="s">
        <v>12</v>
      </c>
      <c r="G14263" s="131" t="s">
        <v>1515</v>
      </c>
      <c r="H14263" s="131"/>
      <c r="J14263" s="7">
        <v>807300</v>
      </c>
    </row>
    <row r="14264" spans="1:10" ht="20.100000000000001" customHeight="1" x14ac:dyDescent="0.25">
      <c r="A14264" s="5" t="s">
        <v>1518</v>
      </c>
      <c r="C14264" s="11" t="s">
        <v>9</v>
      </c>
      <c r="D14264" s="11" t="s">
        <v>11</v>
      </c>
      <c r="E14264" s="11" t="s">
        <v>5194</v>
      </c>
      <c r="F14264" s="11" t="s">
        <v>12</v>
      </c>
      <c r="G14264" s="131" t="s">
        <v>7135</v>
      </c>
      <c r="H14264" s="131"/>
      <c r="J14264" s="7">
        <v>12073584</v>
      </c>
    </row>
    <row r="14265" spans="1:10" ht="20.100000000000001" customHeight="1" x14ac:dyDescent="0.25">
      <c r="A14265" s="5" t="s">
        <v>1520</v>
      </c>
      <c r="C14265" s="11" t="s">
        <v>9</v>
      </c>
      <c r="D14265" s="11" t="s">
        <v>11</v>
      </c>
      <c r="E14265" s="11" t="s">
        <v>5194</v>
      </c>
      <c r="F14265" s="11" t="s">
        <v>12</v>
      </c>
      <c r="G14265" s="131" t="s">
        <v>1521</v>
      </c>
      <c r="H14265" s="131"/>
      <c r="J14265" s="7">
        <v>1143000</v>
      </c>
    </row>
    <row r="14266" spans="1:10" ht="20.100000000000001" customHeight="1" x14ac:dyDescent="0.25">
      <c r="A14266" s="6" t="s">
        <v>1292</v>
      </c>
      <c r="B14266" s="6" t="s">
        <v>1535</v>
      </c>
      <c r="J14266" s="8">
        <v>9457426</v>
      </c>
    </row>
    <row r="14267" spans="1:10" ht="20.100000000000001" customHeight="1" x14ac:dyDescent="0.25">
      <c r="A14267" s="5" t="s">
        <v>1536</v>
      </c>
      <c r="C14267" s="11" t="s">
        <v>9</v>
      </c>
      <c r="D14267" s="11" t="s">
        <v>11</v>
      </c>
      <c r="E14267" s="11" t="s">
        <v>5194</v>
      </c>
      <c r="F14267" s="11" t="s">
        <v>12</v>
      </c>
      <c r="G14267" s="131" t="s">
        <v>1537</v>
      </c>
      <c r="H14267" s="131"/>
      <c r="J14267" s="7">
        <v>1521347</v>
      </c>
    </row>
    <row r="14268" spans="1:10" ht="20.100000000000001" customHeight="1" x14ac:dyDescent="0.25">
      <c r="A14268" s="5" t="s">
        <v>1539</v>
      </c>
      <c r="C14268" s="11" t="s">
        <v>9</v>
      </c>
      <c r="D14268" s="11" t="s">
        <v>11</v>
      </c>
      <c r="E14268" s="11" t="s">
        <v>5194</v>
      </c>
      <c r="F14268" s="11" t="s">
        <v>12</v>
      </c>
      <c r="G14268" s="131" t="s">
        <v>1540</v>
      </c>
      <c r="H14268" s="131"/>
      <c r="J14268" s="7">
        <v>1244079</v>
      </c>
    </row>
    <row r="14269" spans="1:10" ht="20.100000000000001" customHeight="1" x14ac:dyDescent="0.25">
      <c r="A14269" s="5" t="s">
        <v>1542</v>
      </c>
      <c r="C14269" s="11" t="s">
        <v>9</v>
      </c>
      <c r="D14269" s="11" t="s">
        <v>11</v>
      </c>
      <c r="E14269" s="11" t="s">
        <v>5194</v>
      </c>
      <c r="F14269" s="11" t="s">
        <v>12</v>
      </c>
      <c r="G14269" s="131" t="s">
        <v>48</v>
      </c>
      <c r="H14269" s="131"/>
      <c r="J14269" s="7">
        <v>1200000</v>
      </c>
    </row>
    <row r="14270" spans="1:10" ht="30" customHeight="1" x14ac:dyDescent="0.25">
      <c r="A14270" s="5" t="s">
        <v>1544</v>
      </c>
      <c r="C14270" s="11" t="s">
        <v>9</v>
      </c>
      <c r="D14270" s="11" t="s">
        <v>11</v>
      </c>
      <c r="E14270" s="11" t="s">
        <v>5194</v>
      </c>
      <c r="F14270" s="11" t="s">
        <v>12</v>
      </c>
      <c r="G14270" s="131" t="s">
        <v>1545</v>
      </c>
      <c r="H14270" s="131"/>
      <c r="J14270" s="7">
        <v>1799000</v>
      </c>
    </row>
    <row r="14271" spans="1:10" ht="20.100000000000001" customHeight="1" x14ac:dyDescent="0.25">
      <c r="A14271" s="5" t="s">
        <v>1547</v>
      </c>
      <c r="C14271" s="11" t="s">
        <v>9</v>
      </c>
      <c r="D14271" s="11" t="s">
        <v>11</v>
      </c>
      <c r="E14271" s="11" t="s">
        <v>5194</v>
      </c>
      <c r="F14271" s="11" t="s">
        <v>12</v>
      </c>
      <c r="G14271" s="131" t="s">
        <v>49</v>
      </c>
      <c r="H14271" s="131"/>
      <c r="J14271" s="7">
        <v>1293000</v>
      </c>
    </row>
    <row r="14272" spans="1:10" ht="20.100000000000001" customHeight="1" x14ac:dyDescent="0.25">
      <c r="A14272" s="5" t="s">
        <v>1549</v>
      </c>
      <c r="C14272" s="11" t="s">
        <v>9</v>
      </c>
      <c r="D14272" s="11" t="s">
        <v>11</v>
      </c>
      <c r="E14272" s="11" t="s">
        <v>5194</v>
      </c>
      <c r="F14272" s="11" t="s">
        <v>12</v>
      </c>
      <c r="G14272" s="131" t="s">
        <v>1550</v>
      </c>
      <c r="H14272" s="131"/>
      <c r="J14272" s="7">
        <v>800000</v>
      </c>
    </row>
    <row r="14273" spans="1:10" ht="30" customHeight="1" x14ac:dyDescent="0.25">
      <c r="A14273" s="5" t="s">
        <v>1551</v>
      </c>
      <c r="C14273" s="11" t="s">
        <v>9</v>
      </c>
      <c r="D14273" s="11" t="s">
        <v>11</v>
      </c>
      <c r="E14273" s="11" t="s">
        <v>5194</v>
      </c>
      <c r="F14273" s="11" t="s">
        <v>12</v>
      </c>
      <c r="G14273" s="131" t="s">
        <v>7136</v>
      </c>
      <c r="H14273" s="131"/>
      <c r="J14273" s="7">
        <v>1600000</v>
      </c>
    </row>
    <row r="14274" spans="1:10" ht="20.100000000000001" customHeight="1" x14ac:dyDescent="0.25">
      <c r="A14274" s="6" t="s">
        <v>1318</v>
      </c>
      <c r="B14274" s="6" t="s">
        <v>1553</v>
      </c>
      <c r="J14274" s="8">
        <v>5125555</v>
      </c>
    </row>
    <row r="14275" spans="1:10" ht="20.100000000000001" customHeight="1" x14ac:dyDescent="0.25">
      <c r="A14275" s="5" t="s">
        <v>1555</v>
      </c>
      <c r="C14275" s="11" t="s">
        <v>9</v>
      </c>
      <c r="D14275" s="11" t="s">
        <v>11</v>
      </c>
      <c r="E14275" s="11" t="s">
        <v>5194</v>
      </c>
      <c r="F14275" s="11" t="s">
        <v>12</v>
      </c>
      <c r="G14275" s="131" t="s">
        <v>50</v>
      </c>
      <c r="H14275" s="131"/>
      <c r="J14275" s="7">
        <v>2700000</v>
      </c>
    </row>
    <row r="14276" spans="1:10" ht="20.100000000000001" customHeight="1" x14ac:dyDescent="0.25">
      <c r="A14276" s="5" t="s">
        <v>1557</v>
      </c>
      <c r="C14276" s="11" t="s">
        <v>9</v>
      </c>
      <c r="D14276" s="11" t="s">
        <v>11</v>
      </c>
      <c r="E14276" s="11" t="s">
        <v>5194</v>
      </c>
      <c r="F14276" s="11" t="s">
        <v>12</v>
      </c>
      <c r="G14276" s="131" t="s">
        <v>51</v>
      </c>
      <c r="H14276" s="131"/>
      <c r="J14276" s="7">
        <v>2425555</v>
      </c>
    </row>
    <row r="14277" spans="1:10" ht="20.100000000000001" customHeight="1" x14ac:dyDescent="0.25">
      <c r="A14277" s="6" t="s">
        <v>1572</v>
      </c>
      <c r="B14277" s="6" t="s">
        <v>1573</v>
      </c>
      <c r="J14277" s="8">
        <v>18962342</v>
      </c>
    </row>
    <row r="14278" spans="1:10" ht="20.100000000000001" customHeight="1" x14ac:dyDescent="0.25">
      <c r="A14278" s="5" t="s">
        <v>1574</v>
      </c>
      <c r="C14278" s="11" t="s">
        <v>9</v>
      </c>
      <c r="D14278" s="11" t="s">
        <v>11</v>
      </c>
      <c r="E14278" s="11" t="s">
        <v>5194</v>
      </c>
      <c r="F14278" s="11" t="s">
        <v>12</v>
      </c>
      <c r="G14278" s="131" t="s">
        <v>1575</v>
      </c>
      <c r="H14278" s="131"/>
      <c r="J14278" s="7">
        <v>2540800</v>
      </c>
    </row>
    <row r="14279" spans="1:10" ht="30" customHeight="1" x14ac:dyDescent="0.25">
      <c r="A14279" s="5" t="s">
        <v>1577</v>
      </c>
      <c r="C14279" s="11" t="s">
        <v>9</v>
      </c>
      <c r="D14279" s="11" t="s">
        <v>11</v>
      </c>
      <c r="E14279" s="11" t="s">
        <v>5194</v>
      </c>
      <c r="F14279" s="11" t="s">
        <v>12</v>
      </c>
      <c r="G14279" s="131" t="s">
        <v>1578</v>
      </c>
      <c r="H14279" s="131"/>
      <c r="J14279" s="7">
        <v>230000</v>
      </c>
    </row>
    <row r="14280" spans="1:10" ht="20.100000000000001" customHeight="1" x14ac:dyDescent="0.25">
      <c r="A14280" s="5" t="s">
        <v>1580</v>
      </c>
      <c r="C14280" s="11" t="s">
        <v>9</v>
      </c>
      <c r="D14280" s="11" t="s">
        <v>11</v>
      </c>
      <c r="E14280" s="11" t="s">
        <v>5194</v>
      </c>
      <c r="F14280" s="11" t="s">
        <v>12</v>
      </c>
      <c r="G14280" s="131" t="s">
        <v>1581</v>
      </c>
      <c r="H14280" s="131"/>
      <c r="J14280" s="7">
        <v>8000000</v>
      </c>
    </row>
    <row r="14281" spans="1:10" ht="20.100000000000001" customHeight="1" x14ac:dyDescent="0.25">
      <c r="A14281" s="5" t="s">
        <v>1584</v>
      </c>
      <c r="C14281" s="11" t="s">
        <v>9</v>
      </c>
      <c r="D14281" s="11" t="s">
        <v>11</v>
      </c>
      <c r="E14281" s="11" t="s">
        <v>5194</v>
      </c>
      <c r="F14281" s="11" t="s">
        <v>12</v>
      </c>
      <c r="G14281" s="131" t="s">
        <v>1585</v>
      </c>
      <c r="H14281" s="131"/>
      <c r="J14281" s="7">
        <v>4399302</v>
      </c>
    </row>
    <row r="14282" spans="1:10" ht="20.100000000000001" customHeight="1" x14ac:dyDescent="0.25">
      <c r="A14282" s="5" t="s">
        <v>1587</v>
      </c>
      <c r="C14282" s="11" t="s">
        <v>9</v>
      </c>
      <c r="D14282" s="11" t="s">
        <v>11</v>
      </c>
      <c r="E14282" s="11" t="s">
        <v>5194</v>
      </c>
      <c r="F14282" s="11" t="s">
        <v>12</v>
      </c>
      <c r="G14282" s="131" t="s">
        <v>1588</v>
      </c>
      <c r="H14282" s="131"/>
      <c r="J14282" s="7">
        <v>1699240</v>
      </c>
    </row>
    <row r="14283" spans="1:10" ht="20.100000000000001" customHeight="1" x14ac:dyDescent="0.25">
      <c r="A14283" s="5" t="s">
        <v>1590</v>
      </c>
      <c r="C14283" s="11" t="s">
        <v>9</v>
      </c>
      <c r="D14283" s="11" t="s">
        <v>11</v>
      </c>
      <c r="E14283" s="11" t="s">
        <v>5194</v>
      </c>
      <c r="F14283" s="11" t="s">
        <v>12</v>
      </c>
      <c r="G14283" s="131" t="s">
        <v>1591</v>
      </c>
      <c r="H14283" s="131"/>
      <c r="J14283" s="7">
        <v>575000</v>
      </c>
    </row>
    <row r="14284" spans="1:10" ht="20.100000000000001" customHeight="1" x14ac:dyDescent="0.25">
      <c r="A14284" s="5" t="s">
        <v>1593</v>
      </c>
      <c r="C14284" s="11" t="s">
        <v>9</v>
      </c>
      <c r="D14284" s="11" t="s">
        <v>11</v>
      </c>
      <c r="E14284" s="11" t="s">
        <v>5194</v>
      </c>
      <c r="F14284" s="11" t="s">
        <v>12</v>
      </c>
      <c r="G14284" s="131" t="s">
        <v>1594</v>
      </c>
      <c r="H14284" s="131"/>
      <c r="J14284" s="7">
        <v>1518000</v>
      </c>
    </row>
    <row r="14285" spans="1:10" ht="20.100000000000001" customHeight="1" x14ac:dyDescent="0.25">
      <c r="A14285" s="6" t="s">
        <v>1759</v>
      </c>
      <c r="B14285" s="6" t="s">
        <v>1760</v>
      </c>
      <c r="J14285" s="10">
        <v>19918644603</v>
      </c>
    </row>
    <row r="14286" spans="1:10" ht="20.100000000000001" customHeight="1" x14ac:dyDescent="0.25">
      <c r="A14286" s="6" t="s">
        <v>1761</v>
      </c>
      <c r="B14286" s="6" t="s">
        <v>1762</v>
      </c>
      <c r="J14286" s="12">
        <v>19335502885</v>
      </c>
    </row>
    <row r="14287" spans="1:10" ht="20.100000000000001" customHeight="1" x14ac:dyDescent="0.25">
      <c r="A14287" s="6" t="s">
        <v>1765</v>
      </c>
      <c r="B14287" s="6" t="s">
        <v>1766</v>
      </c>
      <c r="J14287" s="9">
        <v>19311800000</v>
      </c>
    </row>
    <row r="14288" spans="1:10" ht="20.100000000000001" customHeight="1" x14ac:dyDescent="0.25">
      <c r="A14288" s="5" t="s">
        <v>1765</v>
      </c>
      <c r="C14288" s="11" t="s">
        <v>9</v>
      </c>
      <c r="D14288" s="11" t="s">
        <v>41</v>
      </c>
      <c r="E14288" s="11" t="s">
        <v>5194</v>
      </c>
      <c r="F14288" s="11" t="s">
        <v>1459</v>
      </c>
      <c r="G14288" s="131" t="s">
        <v>1132</v>
      </c>
      <c r="H14288" s="131"/>
      <c r="J14288" s="7">
        <v>19181800000</v>
      </c>
    </row>
    <row r="14289" spans="1:10" ht="75" customHeight="1" x14ac:dyDescent="0.25">
      <c r="G14289" s="131" t="s">
        <v>7367</v>
      </c>
      <c r="H14289" s="131"/>
    </row>
    <row r="14290" spans="1:10" ht="20.100000000000001" customHeight="1" x14ac:dyDescent="0.25">
      <c r="G14290" s="131" t="s">
        <v>5197</v>
      </c>
      <c r="H14290" s="131"/>
    </row>
    <row r="14291" spans="1:10" ht="30" customHeight="1" x14ac:dyDescent="0.25">
      <c r="A14291" s="5" t="s">
        <v>1765</v>
      </c>
      <c r="C14291" s="11" t="s">
        <v>9</v>
      </c>
      <c r="D14291" s="11" t="s">
        <v>41</v>
      </c>
      <c r="E14291" s="11" t="s">
        <v>5194</v>
      </c>
      <c r="F14291" s="11" t="s">
        <v>1940</v>
      </c>
      <c r="G14291" s="131" t="s">
        <v>4511</v>
      </c>
      <c r="H14291" s="131"/>
      <c r="J14291" s="7">
        <v>130000000</v>
      </c>
    </row>
    <row r="14292" spans="1:10" ht="45" customHeight="1" x14ac:dyDescent="0.25">
      <c r="G14292" s="131" t="s">
        <v>5683</v>
      </c>
      <c r="H14292" s="131"/>
    </row>
    <row r="14293" spans="1:10" ht="20.100000000000001" customHeight="1" x14ac:dyDescent="0.25">
      <c r="G14293" s="131" t="s">
        <v>5684</v>
      </c>
      <c r="H14293" s="131"/>
    </row>
    <row r="14294" spans="1:10" ht="20.100000000000001" customHeight="1" x14ac:dyDescent="0.25">
      <c r="A14294" s="6" t="s">
        <v>1767</v>
      </c>
      <c r="B14294" s="6" t="s">
        <v>7149</v>
      </c>
      <c r="J14294" s="8">
        <v>23702885</v>
      </c>
    </row>
    <row r="14295" spans="1:10" ht="20.100000000000001" customHeight="1" x14ac:dyDescent="0.25">
      <c r="A14295" s="5" t="s">
        <v>1767</v>
      </c>
      <c r="C14295" s="11" t="s">
        <v>9</v>
      </c>
      <c r="D14295" s="11" t="s">
        <v>41</v>
      </c>
      <c r="E14295" s="11" t="s">
        <v>5194</v>
      </c>
      <c r="F14295" s="11" t="s">
        <v>1881</v>
      </c>
      <c r="G14295" s="131" t="s">
        <v>21</v>
      </c>
      <c r="H14295" s="131"/>
      <c r="J14295" s="7">
        <v>16563462</v>
      </c>
    </row>
    <row r="14296" spans="1:10" ht="60" customHeight="1" x14ac:dyDescent="0.25">
      <c r="G14296" s="131" t="s">
        <v>4802</v>
      </c>
      <c r="H14296" s="131"/>
    </row>
    <row r="14297" spans="1:10" ht="20.100000000000001" customHeight="1" x14ac:dyDescent="0.25">
      <c r="G14297" s="131" t="s">
        <v>2101</v>
      </c>
      <c r="H14297" s="131"/>
    </row>
    <row r="14298" spans="1:10" ht="20.100000000000001" customHeight="1" x14ac:dyDescent="0.25">
      <c r="A14298" s="5" t="s">
        <v>1767</v>
      </c>
      <c r="C14298" s="11" t="s">
        <v>9</v>
      </c>
      <c r="D14298" s="11" t="s">
        <v>41</v>
      </c>
      <c r="E14298" s="11" t="s">
        <v>5194</v>
      </c>
      <c r="F14298" s="11" t="s">
        <v>1278</v>
      </c>
      <c r="G14298" s="131" t="s">
        <v>21</v>
      </c>
      <c r="H14298" s="131"/>
      <c r="J14298" s="7">
        <v>7139423</v>
      </c>
    </row>
    <row r="14299" spans="1:10" ht="60" customHeight="1" x14ac:dyDescent="0.25">
      <c r="G14299" s="131" t="s">
        <v>4803</v>
      </c>
      <c r="H14299" s="131"/>
    </row>
    <row r="14300" spans="1:10" ht="20.100000000000001" customHeight="1" x14ac:dyDescent="0.25">
      <c r="G14300" s="131" t="s">
        <v>2101</v>
      </c>
      <c r="H14300" s="131"/>
    </row>
    <row r="14301" spans="1:10" ht="20.100000000000001" customHeight="1" x14ac:dyDescent="0.25">
      <c r="A14301" s="6" t="s">
        <v>1784</v>
      </c>
      <c r="B14301" s="6" t="s">
        <v>1785</v>
      </c>
      <c r="J14301" s="8">
        <v>124707112</v>
      </c>
    </row>
    <row r="14302" spans="1:10" ht="20.100000000000001" customHeight="1" x14ac:dyDescent="0.25">
      <c r="A14302" s="5" t="s">
        <v>1786</v>
      </c>
      <c r="C14302" s="11" t="s">
        <v>9</v>
      </c>
      <c r="D14302" s="11" t="s">
        <v>59</v>
      </c>
      <c r="E14302" s="11" t="s">
        <v>5194</v>
      </c>
      <c r="F14302" s="11" t="s">
        <v>12</v>
      </c>
      <c r="G14302" s="131" t="s">
        <v>61</v>
      </c>
      <c r="H14302" s="131"/>
      <c r="J14302" s="7">
        <v>98511887</v>
      </c>
    </row>
    <row r="14303" spans="1:10" ht="20.100000000000001" customHeight="1" x14ac:dyDescent="0.25">
      <c r="A14303" s="5" t="s">
        <v>1792</v>
      </c>
      <c r="C14303" s="11" t="s">
        <v>9</v>
      </c>
      <c r="D14303" s="11" t="s">
        <v>59</v>
      </c>
      <c r="E14303" s="11" t="s">
        <v>5194</v>
      </c>
      <c r="F14303" s="11" t="s">
        <v>12</v>
      </c>
      <c r="G14303" s="131" t="s">
        <v>7156</v>
      </c>
      <c r="H14303" s="131"/>
      <c r="J14303" s="7">
        <v>26195225</v>
      </c>
    </row>
    <row r="14304" spans="1:10" ht="30" customHeight="1" x14ac:dyDescent="0.25">
      <c r="G14304" s="131" t="s">
        <v>4452</v>
      </c>
      <c r="H14304" s="131"/>
    </row>
    <row r="14305" spans="1:10" ht="20.100000000000001" customHeight="1" x14ac:dyDescent="0.25">
      <c r="A14305" s="6" t="s">
        <v>1793</v>
      </c>
      <c r="B14305" s="6" t="s">
        <v>3410</v>
      </c>
      <c r="J14305" s="10">
        <v>333800000</v>
      </c>
    </row>
    <row r="14306" spans="1:10" ht="20.100000000000001" customHeight="1" x14ac:dyDescent="0.25">
      <c r="A14306" s="6" t="s">
        <v>1796</v>
      </c>
      <c r="B14306" s="6" t="s">
        <v>7157</v>
      </c>
      <c r="J14306" s="9">
        <v>333800000</v>
      </c>
    </row>
    <row r="14307" spans="1:10" ht="20.100000000000001" customHeight="1" x14ac:dyDescent="0.25">
      <c r="A14307" s="5" t="s">
        <v>1796</v>
      </c>
      <c r="C14307" s="11" t="s">
        <v>9</v>
      </c>
      <c r="D14307" s="11" t="s">
        <v>59</v>
      </c>
      <c r="E14307" s="11" t="s">
        <v>56</v>
      </c>
      <c r="F14307" s="11" t="s">
        <v>1881</v>
      </c>
      <c r="G14307" s="131" t="s">
        <v>4453</v>
      </c>
      <c r="H14307" s="131"/>
      <c r="J14307" s="7">
        <v>194000000</v>
      </c>
    </row>
    <row r="14308" spans="1:10" ht="60" customHeight="1" x14ac:dyDescent="0.25">
      <c r="G14308" s="131" t="s">
        <v>5198</v>
      </c>
      <c r="H14308" s="131"/>
    </row>
    <row r="14309" spans="1:10" ht="20.100000000000001" customHeight="1" x14ac:dyDescent="0.25">
      <c r="G14309" s="131" t="s">
        <v>5199</v>
      </c>
      <c r="H14309" s="131"/>
    </row>
    <row r="14310" spans="1:10" ht="20.100000000000001" customHeight="1" x14ac:dyDescent="0.25">
      <c r="A14310" s="5" t="s">
        <v>1796</v>
      </c>
      <c r="C14310" s="11" t="s">
        <v>9</v>
      </c>
      <c r="D14310" s="11" t="s">
        <v>59</v>
      </c>
      <c r="E14310" s="11" t="s">
        <v>56</v>
      </c>
      <c r="F14310" s="11" t="s">
        <v>1336</v>
      </c>
      <c r="G14310" s="131" t="s">
        <v>1136</v>
      </c>
      <c r="H14310" s="131"/>
      <c r="J14310" s="7">
        <v>139800000</v>
      </c>
    </row>
    <row r="14311" spans="1:10" ht="75" customHeight="1" x14ac:dyDescent="0.25">
      <c r="G14311" s="131" t="s">
        <v>7368</v>
      </c>
      <c r="H14311" s="131"/>
    </row>
    <row r="14312" spans="1:10" ht="20.100000000000001" customHeight="1" x14ac:dyDescent="0.25">
      <c r="G14312" s="131" t="s">
        <v>5685</v>
      </c>
      <c r="H14312" s="131"/>
    </row>
    <row r="14313" spans="1:10" ht="20.100000000000001" customHeight="1" x14ac:dyDescent="0.25">
      <c r="A14313" s="6" t="s">
        <v>1803</v>
      </c>
      <c r="B14313" s="6" t="s">
        <v>3416</v>
      </c>
      <c r="J14313" s="8">
        <v>48913496</v>
      </c>
    </row>
    <row r="14314" spans="1:10" ht="20.100000000000001" customHeight="1" x14ac:dyDescent="0.25">
      <c r="A14314" s="5" t="s">
        <v>1804</v>
      </c>
      <c r="C14314" s="11" t="s">
        <v>9</v>
      </c>
      <c r="D14314" s="11" t="s">
        <v>59</v>
      </c>
      <c r="E14314" s="11" t="s">
        <v>5194</v>
      </c>
      <c r="F14314" s="11" t="s">
        <v>12</v>
      </c>
      <c r="G14314" s="131" t="s">
        <v>62</v>
      </c>
      <c r="H14314" s="131"/>
      <c r="J14314" s="7">
        <v>48913496</v>
      </c>
    </row>
    <row r="14315" spans="1:10" ht="30" customHeight="1" x14ac:dyDescent="0.25">
      <c r="G14315" s="131" t="s">
        <v>4455</v>
      </c>
      <c r="H14315" s="131"/>
    </row>
    <row r="14316" spans="1:10" ht="20.100000000000001" customHeight="1" x14ac:dyDescent="0.25">
      <c r="A14316" s="6" t="s">
        <v>1806</v>
      </c>
      <c r="B14316" s="6" t="s">
        <v>1807</v>
      </c>
      <c r="J14316" s="10">
        <v>75721110</v>
      </c>
    </row>
    <row r="14317" spans="1:10" ht="20.100000000000001" customHeight="1" x14ac:dyDescent="0.25">
      <c r="A14317" s="6" t="s">
        <v>1808</v>
      </c>
      <c r="B14317" s="6" t="s">
        <v>1809</v>
      </c>
      <c r="J14317" s="9">
        <v>75721110</v>
      </c>
    </row>
    <row r="14318" spans="1:10" ht="30" customHeight="1" x14ac:dyDescent="0.25">
      <c r="A14318" s="5" t="s">
        <v>1808</v>
      </c>
      <c r="C14318" s="11" t="s">
        <v>9</v>
      </c>
      <c r="D14318" s="11" t="s">
        <v>4821</v>
      </c>
      <c r="E14318" s="11" t="s">
        <v>5194</v>
      </c>
      <c r="F14318" s="11" t="s">
        <v>1881</v>
      </c>
      <c r="G14318" s="131" t="s">
        <v>1138</v>
      </c>
      <c r="H14318" s="131"/>
      <c r="J14318" s="7">
        <v>2910000</v>
      </c>
    </row>
    <row r="14319" spans="1:10" ht="30" customHeight="1" x14ac:dyDescent="0.25">
      <c r="G14319" s="131" t="s">
        <v>5686</v>
      </c>
      <c r="H14319" s="131"/>
    </row>
    <row r="14320" spans="1:10" ht="20.100000000000001" customHeight="1" x14ac:dyDescent="0.25">
      <c r="G14320" s="131" t="s">
        <v>5201</v>
      </c>
      <c r="H14320" s="131"/>
    </row>
    <row r="14321" spans="1:10" ht="30" customHeight="1" x14ac:dyDescent="0.25">
      <c r="A14321" s="5" t="s">
        <v>1808</v>
      </c>
      <c r="C14321" s="11" t="s">
        <v>9</v>
      </c>
      <c r="D14321" s="11" t="s">
        <v>4821</v>
      </c>
      <c r="E14321" s="11" t="s">
        <v>56</v>
      </c>
      <c r="F14321" s="11" t="s">
        <v>1336</v>
      </c>
      <c r="G14321" s="131" t="s">
        <v>1140</v>
      </c>
      <c r="H14321" s="131"/>
      <c r="J14321" s="7">
        <v>9661200</v>
      </c>
    </row>
    <row r="14322" spans="1:10" ht="75" customHeight="1" x14ac:dyDescent="0.25">
      <c r="G14322" s="131" t="s">
        <v>5687</v>
      </c>
      <c r="H14322" s="131"/>
    </row>
    <row r="14323" spans="1:10" ht="20.100000000000001" customHeight="1" x14ac:dyDescent="0.25">
      <c r="G14323" s="131" t="s">
        <v>5201</v>
      </c>
      <c r="H14323" s="131"/>
    </row>
    <row r="14324" spans="1:10" ht="30" customHeight="1" x14ac:dyDescent="0.25">
      <c r="A14324" s="5" t="s">
        <v>1808</v>
      </c>
      <c r="C14324" s="11" t="s">
        <v>9</v>
      </c>
      <c r="D14324" s="11" t="s">
        <v>4821</v>
      </c>
      <c r="E14324" s="11" t="s">
        <v>5194</v>
      </c>
      <c r="F14324" s="11" t="s">
        <v>1459</v>
      </c>
      <c r="G14324" s="131" t="s">
        <v>1142</v>
      </c>
      <c r="H14324" s="131"/>
      <c r="J14324" s="7">
        <v>11640000</v>
      </c>
    </row>
    <row r="14325" spans="1:10" ht="75" customHeight="1" x14ac:dyDescent="0.25">
      <c r="G14325" s="131" t="s">
        <v>5688</v>
      </c>
      <c r="H14325" s="131"/>
    </row>
    <row r="14326" spans="1:10" ht="20.100000000000001" customHeight="1" x14ac:dyDescent="0.25">
      <c r="G14326" s="131" t="s">
        <v>5201</v>
      </c>
      <c r="H14326" s="131"/>
    </row>
    <row r="14327" spans="1:10" ht="30" customHeight="1" x14ac:dyDescent="0.25">
      <c r="A14327" s="5" t="s">
        <v>1808</v>
      </c>
      <c r="C14327" s="11" t="s">
        <v>9</v>
      </c>
      <c r="D14327" s="11" t="s">
        <v>4821</v>
      </c>
      <c r="E14327" s="11" t="s">
        <v>56</v>
      </c>
      <c r="F14327" s="11" t="s">
        <v>1560</v>
      </c>
      <c r="G14327" s="131" t="s">
        <v>1143</v>
      </c>
      <c r="H14327" s="131"/>
      <c r="J14327" s="7">
        <v>1169238</v>
      </c>
    </row>
    <row r="14328" spans="1:10" ht="30" customHeight="1" x14ac:dyDescent="0.25">
      <c r="G14328" s="131" t="s">
        <v>1144</v>
      </c>
      <c r="H14328" s="131"/>
    </row>
    <row r="14329" spans="1:10" ht="20.100000000000001" customHeight="1" x14ac:dyDescent="0.25">
      <c r="G14329" s="131" t="s">
        <v>5201</v>
      </c>
      <c r="H14329" s="131"/>
    </row>
    <row r="14330" spans="1:10" ht="30" customHeight="1" x14ac:dyDescent="0.25">
      <c r="A14330" s="5" t="s">
        <v>1808</v>
      </c>
      <c r="C14330" s="11" t="s">
        <v>9</v>
      </c>
      <c r="D14330" s="11" t="s">
        <v>4821</v>
      </c>
      <c r="E14330" s="11" t="s">
        <v>5194</v>
      </c>
      <c r="F14330" s="11" t="s">
        <v>1894</v>
      </c>
      <c r="G14330" s="131" t="s">
        <v>928</v>
      </c>
      <c r="H14330" s="131"/>
      <c r="J14330" s="7">
        <v>1455000</v>
      </c>
    </row>
    <row r="14331" spans="1:10" ht="90" customHeight="1" x14ac:dyDescent="0.25">
      <c r="G14331" s="131" t="s">
        <v>5689</v>
      </c>
      <c r="H14331" s="131"/>
    </row>
    <row r="14332" spans="1:10" ht="20.100000000000001" customHeight="1" x14ac:dyDescent="0.25">
      <c r="G14332" s="131" t="s">
        <v>5201</v>
      </c>
      <c r="H14332" s="131"/>
    </row>
    <row r="14333" spans="1:10" ht="30" customHeight="1" x14ac:dyDescent="0.25">
      <c r="A14333" s="5" t="s">
        <v>1808</v>
      </c>
      <c r="C14333" s="11" t="s">
        <v>9</v>
      </c>
      <c r="D14333" s="11" t="s">
        <v>4821</v>
      </c>
      <c r="E14333" s="11" t="s">
        <v>5194</v>
      </c>
      <c r="F14333" s="11" t="s">
        <v>1622</v>
      </c>
      <c r="G14333" s="131" t="s">
        <v>1145</v>
      </c>
      <c r="H14333" s="131"/>
      <c r="J14333" s="7">
        <v>4248600</v>
      </c>
    </row>
    <row r="14334" spans="1:10" ht="60" customHeight="1" x14ac:dyDescent="0.25">
      <c r="G14334" s="131" t="s">
        <v>5200</v>
      </c>
      <c r="H14334" s="131"/>
    </row>
    <row r="14335" spans="1:10" ht="20.100000000000001" customHeight="1" x14ac:dyDescent="0.25">
      <c r="G14335" s="131" t="s">
        <v>5201</v>
      </c>
      <c r="H14335" s="131"/>
    </row>
    <row r="14336" spans="1:10" ht="30" customHeight="1" x14ac:dyDescent="0.25">
      <c r="A14336" s="5" t="s">
        <v>1808</v>
      </c>
      <c r="C14336" s="11" t="s">
        <v>9</v>
      </c>
      <c r="D14336" s="11" t="s">
        <v>4821</v>
      </c>
      <c r="E14336" s="11" t="s">
        <v>5194</v>
      </c>
      <c r="F14336" s="11" t="s">
        <v>1911</v>
      </c>
      <c r="G14336" s="131" t="s">
        <v>1147</v>
      </c>
      <c r="H14336" s="131"/>
      <c r="J14336" s="7">
        <v>2037000</v>
      </c>
    </row>
    <row r="14337" spans="1:10" ht="75" customHeight="1" x14ac:dyDescent="0.25">
      <c r="G14337" s="131" t="s">
        <v>5690</v>
      </c>
      <c r="H14337" s="131"/>
    </row>
    <row r="14338" spans="1:10" ht="20.100000000000001" customHeight="1" x14ac:dyDescent="0.25">
      <c r="G14338" s="131" t="s">
        <v>5201</v>
      </c>
      <c r="H14338" s="131"/>
    </row>
    <row r="14339" spans="1:10" ht="20.100000000000001" customHeight="1" x14ac:dyDescent="0.25">
      <c r="A14339" s="5" t="s">
        <v>1808</v>
      </c>
      <c r="C14339" s="11" t="s">
        <v>9</v>
      </c>
      <c r="D14339" s="11" t="s">
        <v>4821</v>
      </c>
      <c r="E14339" s="11" t="s">
        <v>5194</v>
      </c>
      <c r="F14339" s="11" t="s">
        <v>1916</v>
      </c>
      <c r="G14339" s="131" t="s">
        <v>1148</v>
      </c>
      <c r="H14339" s="131"/>
      <c r="J14339" s="7">
        <v>1164000</v>
      </c>
    </row>
    <row r="14340" spans="1:10" ht="75" customHeight="1" x14ac:dyDescent="0.25">
      <c r="G14340" s="131" t="s">
        <v>5691</v>
      </c>
      <c r="H14340" s="131"/>
    </row>
    <row r="14341" spans="1:10" ht="20.100000000000001" customHeight="1" x14ac:dyDescent="0.25">
      <c r="G14341" s="131" t="s">
        <v>5201</v>
      </c>
      <c r="H14341" s="131"/>
    </row>
    <row r="14342" spans="1:10" ht="30" customHeight="1" x14ac:dyDescent="0.25">
      <c r="A14342" s="5" t="s">
        <v>1808</v>
      </c>
      <c r="C14342" s="11" t="s">
        <v>9</v>
      </c>
      <c r="D14342" s="11" t="s">
        <v>4821</v>
      </c>
      <c r="E14342" s="11" t="s">
        <v>5194</v>
      </c>
      <c r="F14342" s="11" t="s">
        <v>1921</v>
      </c>
      <c r="G14342" s="131" t="s">
        <v>928</v>
      </c>
      <c r="H14342" s="131"/>
      <c r="J14342" s="7">
        <v>1280400</v>
      </c>
    </row>
    <row r="14343" spans="1:10" ht="75" customHeight="1" x14ac:dyDescent="0.25">
      <c r="G14343" s="131" t="s">
        <v>5692</v>
      </c>
      <c r="H14343" s="131"/>
    </row>
    <row r="14344" spans="1:10" ht="20.100000000000001" customHeight="1" x14ac:dyDescent="0.25">
      <c r="G14344" s="131" t="s">
        <v>5201</v>
      </c>
      <c r="H14344" s="131"/>
    </row>
    <row r="14345" spans="1:10" ht="30" customHeight="1" x14ac:dyDescent="0.25">
      <c r="A14345" s="5" t="s">
        <v>1808</v>
      </c>
      <c r="C14345" s="11" t="s">
        <v>9</v>
      </c>
      <c r="D14345" s="11" t="s">
        <v>4821</v>
      </c>
      <c r="E14345" s="11" t="s">
        <v>5194</v>
      </c>
      <c r="F14345" s="11" t="s">
        <v>1945</v>
      </c>
      <c r="G14345" s="131" t="s">
        <v>928</v>
      </c>
      <c r="H14345" s="131"/>
      <c r="J14345" s="7">
        <v>8099694</v>
      </c>
    </row>
    <row r="14346" spans="1:10" ht="75" customHeight="1" x14ac:dyDescent="0.25">
      <c r="G14346" s="131" t="s">
        <v>5693</v>
      </c>
      <c r="H14346" s="131"/>
    </row>
    <row r="14347" spans="1:10" ht="20.100000000000001" customHeight="1" x14ac:dyDescent="0.25">
      <c r="G14347" s="131" t="s">
        <v>5201</v>
      </c>
      <c r="H14347" s="131"/>
    </row>
    <row r="14348" spans="1:10" ht="20.100000000000001" customHeight="1" x14ac:dyDescent="0.25">
      <c r="A14348" s="5" t="s">
        <v>1808</v>
      </c>
      <c r="C14348" s="11" t="s">
        <v>9</v>
      </c>
      <c r="D14348" s="11" t="s">
        <v>4821</v>
      </c>
      <c r="E14348" s="11" t="s">
        <v>5194</v>
      </c>
      <c r="F14348" s="11" t="s">
        <v>2001</v>
      </c>
      <c r="G14348" s="131" t="s">
        <v>1152</v>
      </c>
      <c r="H14348" s="131"/>
      <c r="J14348" s="7">
        <v>2328000</v>
      </c>
    </row>
    <row r="14349" spans="1:10" ht="75" customHeight="1" x14ac:dyDescent="0.25">
      <c r="G14349" s="131" t="s">
        <v>5694</v>
      </c>
      <c r="H14349" s="131"/>
    </row>
    <row r="14350" spans="1:10" ht="20.100000000000001" customHeight="1" x14ac:dyDescent="0.25">
      <c r="G14350" s="131" t="s">
        <v>5201</v>
      </c>
      <c r="H14350" s="131"/>
    </row>
    <row r="14351" spans="1:10" ht="20.100000000000001" customHeight="1" x14ac:dyDescent="0.25">
      <c r="A14351" s="5" t="s">
        <v>1808</v>
      </c>
      <c r="C14351" s="11" t="s">
        <v>9</v>
      </c>
      <c r="D14351" s="11" t="s">
        <v>4821</v>
      </c>
      <c r="E14351" s="11" t="s">
        <v>56</v>
      </c>
      <c r="F14351" s="11" t="s">
        <v>2002</v>
      </c>
      <c r="G14351" s="131" t="s">
        <v>1153</v>
      </c>
      <c r="H14351" s="131"/>
      <c r="J14351" s="7">
        <v>3510042</v>
      </c>
    </row>
    <row r="14352" spans="1:10" ht="75" customHeight="1" x14ac:dyDescent="0.25">
      <c r="G14352" s="131" t="s">
        <v>5695</v>
      </c>
      <c r="H14352" s="131"/>
    </row>
    <row r="14353" spans="1:10" ht="20.100000000000001" customHeight="1" x14ac:dyDescent="0.25">
      <c r="G14353" s="131" t="s">
        <v>5201</v>
      </c>
      <c r="H14353" s="131"/>
    </row>
    <row r="14354" spans="1:10" ht="20.100000000000001" customHeight="1" x14ac:dyDescent="0.25">
      <c r="A14354" s="5" t="s">
        <v>1808</v>
      </c>
      <c r="C14354" s="11" t="s">
        <v>9</v>
      </c>
      <c r="D14354" s="11" t="s">
        <v>4821</v>
      </c>
      <c r="E14354" s="11" t="s">
        <v>56</v>
      </c>
      <c r="F14354" s="11" t="s">
        <v>2003</v>
      </c>
      <c r="G14354" s="131" t="s">
        <v>1155</v>
      </c>
      <c r="H14354" s="131"/>
      <c r="J14354" s="7">
        <v>10883400</v>
      </c>
    </row>
    <row r="14355" spans="1:10" ht="45" customHeight="1" x14ac:dyDescent="0.25">
      <c r="G14355" s="131" t="s">
        <v>5696</v>
      </c>
      <c r="H14355" s="131"/>
    </row>
    <row r="14356" spans="1:10" ht="20.100000000000001" customHeight="1" x14ac:dyDescent="0.25">
      <c r="G14356" s="131" t="s">
        <v>5201</v>
      </c>
      <c r="H14356" s="131"/>
    </row>
    <row r="14357" spans="1:10" ht="30" customHeight="1" x14ac:dyDescent="0.25">
      <c r="A14357" s="5" t="s">
        <v>1808</v>
      </c>
      <c r="C14357" s="11" t="s">
        <v>9</v>
      </c>
      <c r="D14357" s="11" t="s">
        <v>4821</v>
      </c>
      <c r="E14357" s="11" t="s">
        <v>5194</v>
      </c>
      <c r="F14357" s="11" t="s">
        <v>1883</v>
      </c>
      <c r="G14357" s="131" t="s">
        <v>928</v>
      </c>
      <c r="H14357" s="131"/>
      <c r="J14357" s="7">
        <v>1366536</v>
      </c>
    </row>
    <row r="14358" spans="1:10" ht="75" customHeight="1" x14ac:dyDescent="0.25">
      <c r="G14358" s="131" t="s">
        <v>5697</v>
      </c>
      <c r="H14358" s="131"/>
    </row>
    <row r="14359" spans="1:10" ht="20.100000000000001" customHeight="1" x14ac:dyDescent="0.25">
      <c r="G14359" s="131" t="s">
        <v>5201</v>
      </c>
      <c r="H14359" s="131"/>
    </row>
    <row r="14360" spans="1:10" ht="30" customHeight="1" x14ac:dyDescent="0.25">
      <c r="A14360" s="5" t="s">
        <v>1808</v>
      </c>
      <c r="C14360" s="11" t="s">
        <v>9</v>
      </c>
      <c r="D14360" s="11" t="s">
        <v>4821</v>
      </c>
      <c r="E14360" s="11" t="s">
        <v>56</v>
      </c>
      <c r="F14360" s="11" t="s">
        <v>1884</v>
      </c>
      <c r="G14360" s="131" t="s">
        <v>928</v>
      </c>
      <c r="H14360" s="131"/>
      <c r="J14360" s="7">
        <v>8148000</v>
      </c>
    </row>
    <row r="14361" spans="1:10" ht="45" customHeight="1" x14ac:dyDescent="0.25">
      <c r="G14361" s="131" t="s">
        <v>5698</v>
      </c>
      <c r="H14361" s="131"/>
    </row>
    <row r="14362" spans="1:10" ht="20.100000000000001" customHeight="1" x14ac:dyDescent="0.25">
      <c r="G14362" s="131" t="s">
        <v>5201</v>
      </c>
      <c r="H14362" s="131"/>
    </row>
    <row r="14363" spans="1:10" ht="30" customHeight="1" x14ac:dyDescent="0.25">
      <c r="A14363" s="5" t="s">
        <v>1808</v>
      </c>
      <c r="C14363" s="11" t="s">
        <v>9</v>
      </c>
      <c r="D14363" s="11" t="s">
        <v>4821</v>
      </c>
      <c r="E14363" s="11" t="s">
        <v>5194</v>
      </c>
      <c r="F14363" s="11" t="s">
        <v>1885</v>
      </c>
      <c r="G14363" s="131" t="s">
        <v>544</v>
      </c>
      <c r="H14363" s="131"/>
      <c r="J14363" s="7">
        <v>5820000</v>
      </c>
    </row>
    <row r="14364" spans="1:10" ht="60" customHeight="1" x14ac:dyDescent="0.25">
      <c r="G14364" s="131" t="s">
        <v>7369</v>
      </c>
      <c r="H14364" s="131"/>
    </row>
    <row r="14365" spans="1:10" ht="20.100000000000001" customHeight="1" x14ac:dyDescent="0.25">
      <c r="G14365" s="131" t="s">
        <v>5201</v>
      </c>
      <c r="H14365" s="131"/>
    </row>
    <row r="14366" spans="1:10" ht="20.100000000000001" customHeight="1" x14ac:dyDescent="0.25">
      <c r="A14366" s="6" t="s">
        <v>1811</v>
      </c>
      <c r="B14366" s="6" t="s">
        <v>1812</v>
      </c>
      <c r="J14366" s="10">
        <v>18272500000</v>
      </c>
    </row>
    <row r="14367" spans="1:10" ht="20.100000000000001" customHeight="1" x14ac:dyDescent="0.25">
      <c r="A14367" s="6" t="s">
        <v>1813</v>
      </c>
      <c r="B14367" s="6" t="s">
        <v>3421</v>
      </c>
      <c r="J14367" s="12">
        <v>18272500000</v>
      </c>
    </row>
    <row r="14368" spans="1:10" ht="20.100000000000001" customHeight="1" x14ac:dyDescent="0.25">
      <c r="A14368" s="6" t="s">
        <v>1815</v>
      </c>
      <c r="B14368" s="6" t="s">
        <v>7160</v>
      </c>
      <c r="J14368" s="9">
        <v>18272500000</v>
      </c>
    </row>
    <row r="14369" spans="1:10" ht="30" customHeight="1" x14ac:dyDescent="0.25">
      <c r="A14369" s="5" t="s">
        <v>1815</v>
      </c>
      <c r="C14369" s="11" t="s">
        <v>16</v>
      </c>
      <c r="D14369" s="11" t="s">
        <v>4832</v>
      </c>
      <c r="E14369" s="11" t="s">
        <v>56</v>
      </c>
      <c r="F14369" s="11" t="s">
        <v>1560</v>
      </c>
      <c r="G14369" s="131" t="s">
        <v>1159</v>
      </c>
      <c r="H14369" s="131"/>
      <c r="J14369" s="7">
        <v>17272500000</v>
      </c>
    </row>
    <row r="14370" spans="1:10" ht="45" customHeight="1" x14ac:dyDescent="0.25">
      <c r="G14370" s="131" t="s">
        <v>5699</v>
      </c>
      <c r="H14370" s="131"/>
    </row>
    <row r="14371" spans="1:10" ht="20.100000000000001" customHeight="1" x14ac:dyDescent="0.25">
      <c r="G14371" s="131" t="s">
        <v>4834</v>
      </c>
      <c r="H14371" s="131"/>
    </row>
    <row r="14372" spans="1:10" ht="20.100000000000001" customHeight="1" x14ac:dyDescent="0.25">
      <c r="A14372" s="5" t="s">
        <v>1815</v>
      </c>
      <c r="C14372" s="11" t="s">
        <v>16</v>
      </c>
      <c r="D14372" s="11" t="s">
        <v>4832</v>
      </c>
      <c r="E14372" s="11" t="s">
        <v>56</v>
      </c>
      <c r="F14372" s="11" t="s">
        <v>1894</v>
      </c>
      <c r="G14372" s="131" t="s">
        <v>1132</v>
      </c>
      <c r="H14372" s="131"/>
      <c r="J14372" s="7">
        <v>1000000000</v>
      </c>
    </row>
    <row r="14373" spans="1:10" ht="30" customHeight="1" x14ac:dyDescent="0.25">
      <c r="G14373" s="131" t="s">
        <v>5202</v>
      </c>
      <c r="H14373" s="131"/>
    </row>
    <row r="14374" spans="1:10" ht="20.100000000000001" customHeight="1" x14ac:dyDescent="0.25">
      <c r="G14374" s="131" t="s">
        <v>5197</v>
      </c>
      <c r="H14374" s="131"/>
    </row>
    <row r="14377" spans="1:10" x14ac:dyDescent="0.25">
      <c r="A14377" s="117" t="s">
        <v>5203</v>
      </c>
      <c r="B14377" s="88"/>
      <c r="C14377" s="88"/>
      <c r="D14377" s="88"/>
      <c r="E14377" s="88"/>
      <c r="F14377" s="88"/>
      <c r="G14377" s="88"/>
      <c r="H14377" s="88"/>
    </row>
    <row r="14379" spans="1:10" x14ac:dyDescent="0.25">
      <c r="A14379" s="132" t="s">
        <v>2092</v>
      </c>
      <c r="B14379" s="132"/>
      <c r="C14379" s="132"/>
      <c r="D14379" s="132"/>
      <c r="E14379" s="132"/>
      <c r="F14379" s="132"/>
      <c r="G14379" s="132"/>
      <c r="H14379" s="132"/>
      <c r="I14379" s="132"/>
      <c r="J14379" s="132"/>
    </row>
    <row r="14381" spans="1:10" x14ac:dyDescent="0.25">
      <c r="D14381" s="6" t="s">
        <v>2140</v>
      </c>
      <c r="E14381" s="6" t="s">
        <v>2100</v>
      </c>
    </row>
    <row r="14382" spans="1:10" ht="15.75" thickBot="1" x14ac:dyDescent="0.3">
      <c r="F14382" s="6" t="s">
        <v>2103</v>
      </c>
      <c r="J14382" s="14">
        <v>818000000</v>
      </c>
    </row>
    <row r="14383" spans="1:10" x14ac:dyDescent="0.25">
      <c r="D14383" s="5" t="s">
        <v>9</v>
      </c>
      <c r="E14383" s="5" t="s">
        <v>2139</v>
      </c>
      <c r="J14383" s="7">
        <v>773062480</v>
      </c>
    </row>
    <row r="14384" spans="1:10" x14ac:dyDescent="0.25">
      <c r="D14384" s="5" t="s">
        <v>16</v>
      </c>
      <c r="E14384" s="5" t="s">
        <v>2145</v>
      </c>
      <c r="J14384" s="7">
        <v>44937520</v>
      </c>
    </row>
    <row r="14387" spans="1:10" x14ac:dyDescent="0.25">
      <c r="A14387" s="132" t="s">
        <v>2091</v>
      </c>
      <c r="B14387" s="132"/>
      <c r="C14387" s="132"/>
      <c r="D14387" s="132"/>
      <c r="E14387" s="132"/>
      <c r="F14387" s="132"/>
      <c r="G14387" s="132"/>
      <c r="H14387" s="132"/>
      <c r="I14387" s="132"/>
      <c r="J14387" s="132"/>
    </row>
    <row r="14388" spans="1:10" x14ac:dyDescent="0.25">
      <c r="A14388" s="86" t="s">
        <v>2097</v>
      </c>
      <c r="C14388" s="86" t="s">
        <v>2098</v>
      </c>
      <c r="D14388" s="86" t="s">
        <v>3</v>
      </c>
      <c r="E14388" s="86" t="s">
        <v>2099</v>
      </c>
      <c r="F14388" s="86" t="s">
        <v>1880</v>
      </c>
      <c r="G14388" s="6" t="s">
        <v>2100</v>
      </c>
      <c r="J14388" s="86" t="s">
        <v>8713</v>
      </c>
    </row>
    <row r="14390" spans="1:10" ht="15.75" thickBot="1" x14ac:dyDescent="0.3">
      <c r="G14390" s="13" t="s">
        <v>2103</v>
      </c>
      <c r="J14390" s="14">
        <v>818000000</v>
      </c>
    </row>
    <row r="14391" spans="1:10" ht="20.100000000000001" customHeight="1" x14ac:dyDescent="0.25">
      <c r="A14391" s="6" t="s">
        <v>1232</v>
      </c>
      <c r="B14391" s="6" t="s">
        <v>1233</v>
      </c>
      <c r="J14391" s="10">
        <v>656534062</v>
      </c>
    </row>
    <row r="14392" spans="1:10" ht="20.100000000000001" customHeight="1" x14ac:dyDescent="0.25">
      <c r="A14392" s="6" t="s">
        <v>9</v>
      </c>
      <c r="B14392" s="6" t="s">
        <v>1237</v>
      </c>
      <c r="J14392" s="9">
        <v>222515482</v>
      </c>
    </row>
    <row r="14393" spans="1:10" ht="20.100000000000001" customHeight="1" x14ac:dyDescent="0.25">
      <c r="A14393" s="5" t="s">
        <v>1240</v>
      </c>
      <c r="C14393" s="11" t="s">
        <v>9</v>
      </c>
      <c r="D14393" s="11" t="s">
        <v>10</v>
      </c>
      <c r="E14393" s="11" t="s">
        <v>59</v>
      </c>
      <c r="F14393" s="11" t="s">
        <v>12</v>
      </c>
      <c r="G14393" s="131" t="s">
        <v>7116</v>
      </c>
      <c r="H14393" s="131"/>
      <c r="J14393" s="7">
        <v>222515482</v>
      </c>
    </row>
    <row r="14394" spans="1:10" ht="20.100000000000001" customHeight="1" x14ac:dyDescent="0.25">
      <c r="A14394" s="6" t="s">
        <v>1257</v>
      </c>
      <c r="B14394" s="6" t="s">
        <v>1258</v>
      </c>
      <c r="J14394" s="8">
        <v>3000000</v>
      </c>
    </row>
    <row r="14395" spans="1:10" ht="20.100000000000001" customHeight="1" x14ac:dyDescent="0.25">
      <c r="A14395" s="5" t="s">
        <v>1261</v>
      </c>
      <c r="C14395" s="11" t="s">
        <v>9</v>
      </c>
      <c r="D14395" s="11" t="s">
        <v>10</v>
      </c>
      <c r="E14395" s="11" t="s">
        <v>59</v>
      </c>
      <c r="F14395" s="11" t="s">
        <v>12</v>
      </c>
      <c r="G14395" s="131" t="s">
        <v>13</v>
      </c>
      <c r="H14395" s="131"/>
      <c r="J14395" s="7">
        <v>3000000</v>
      </c>
    </row>
    <row r="14396" spans="1:10" ht="20.100000000000001" customHeight="1" x14ac:dyDescent="0.25">
      <c r="A14396" s="6" t="s">
        <v>1279</v>
      </c>
      <c r="B14396" s="6" t="s">
        <v>1280</v>
      </c>
      <c r="J14396" s="8">
        <v>319823239</v>
      </c>
    </row>
    <row r="14397" spans="1:10" ht="20.100000000000001" customHeight="1" x14ac:dyDescent="0.25">
      <c r="A14397" s="5" t="s">
        <v>1282</v>
      </c>
      <c r="C14397" s="11" t="s">
        <v>9</v>
      </c>
      <c r="D14397" s="11" t="s">
        <v>10</v>
      </c>
      <c r="E14397" s="11" t="s">
        <v>59</v>
      </c>
      <c r="F14397" s="11" t="s">
        <v>12</v>
      </c>
      <c r="G14397" s="131" t="s">
        <v>1283</v>
      </c>
      <c r="H14397" s="131"/>
      <c r="J14397" s="7">
        <v>61716344</v>
      </c>
    </row>
    <row r="14398" spans="1:10" ht="20.100000000000001" customHeight="1" x14ac:dyDescent="0.25">
      <c r="A14398" s="5" t="s">
        <v>1286</v>
      </c>
      <c r="C14398" s="11" t="s">
        <v>9</v>
      </c>
      <c r="D14398" s="11" t="s">
        <v>10</v>
      </c>
      <c r="E14398" s="11" t="s">
        <v>59</v>
      </c>
      <c r="F14398" s="11" t="s">
        <v>12</v>
      </c>
      <c r="G14398" s="131" t="s">
        <v>1287</v>
      </c>
      <c r="H14398" s="131"/>
      <c r="J14398" s="7">
        <v>134634369</v>
      </c>
    </row>
    <row r="14399" spans="1:10" ht="20.100000000000001" customHeight="1" x14ac:dyDescent="0.25">
      <c r="A14399" s="5" t="s">
        <v>1290</v>
      </c>
      <c r="C14399" s="11" t="s">
        <v>16</v>
      </c>
      <c r="D14399" s="11" t="s">
        <v>10</v>
      </c>
      <c r="E14399" s="11" t="s">
        <v>59</v>
      </c>
      <c r="F14399" s="11" t="s">
        <v>12</v>
      </c>
      <c r="G14399" s="131" t="s">
        <v>17</v>
      </c>
      <c r="H14399" s="131"/>
      <c r="J14399" s="7">
        <v>41987520</v>
      </c>
    </row>
    <row r="14400" spans="1:10" ht="20.100000000000001" customHeight="1" x14ac:dyDescent="0.25">
      <c r="A14400" s="5" t="s">
        <v>1293</v>
      </c>
      <c r="C14400" s="11" t="s">
        <v>9</v>
      </c>
      <c r="D14400" s="11" t="s">
        <v>10</v>
      </c>
      <c r="E14400" s="11" t="s">
        <v>59</v>
      </c>
      <c r="F14400" s="11" t="s">
        <v>12</v>
      </c>
      <c r="G14400" s="131" t="s">
        <v>18</v>
      </c>
      <c r="H14400" s="131"/>
      <c r="J14400" s="7">
        <v>38543387</v>
      </c>
    </row>
    <row r="14401" spans="1:10" ht="20.100000000000001" customHeight="1" x14ac:dyDescent="0.25">
      <c r="A14401" s="5" t="s">
        <v>1296</v>
      </c>
      <c r="C14401" s="11" t="s">
        <v>9</v>
      </c>
      <c r="D14401" s="11" t="s">
        <v>10</v>
      </c>
      <c r="E14401" s="11" t="s">
        <v>59</v>
      </c>
      <c r="F14401" s="11" t="s">
        <v>12</v>
      </c>
      <c r="G14401" s="131" t="s">
        <v>19</v>
      </c>
      <c r="H14401" s="131"/>
      <c r="J14401" s="7">
        <v>42941619</v>
      </c>
    </row>
    <row r="14402" spans="1:10" ht="20.100000000000001" customHeight="1" x14ac:dyDescent="0.25">
      <c r="A14402" s="6" t="s">
        <v>1299</v>
      </c>
      <c r="B14402" s="6" t="s">
        <v>1300</v>
      </c>
      <c r="J14402" s="10">
        <v>49076742</v>
      </c>
    </row>
    <row r="14403" spans="1:10" ht="20.100000000000001" customHeight="1" x14ac:dyDescent="0.25">
      <c r="A14403" s="6" t="s">
        <v>1303</v>
      </c>
      <c r="B14403" s="6" t="s">
        <v>7118</v>
      </c>
      <c r="J14403" s="9">
        <v>46559986</v>
      </c>
    </row>
    <row r="14404" spans="1:10" ht="20.100000000000001" customHeight="1" x14ac:dyDescent="0.25">
      <c r="A14404" s="5" t="s">
        <v>1303</v>
      </c>
      <c r="C14404" s="11" t="s">
        <v>9</v>
      </c>
      <c r="D14404" s="11" t="s">
        <v>20</v>
      </c>
      <c r="E14404" s="11" t="s">
        <v>59</v>
      </c>
      <c r="F14404" s="11" t="s">
        <v>1881</v>
      </c>
      <c r="G14404" s="131" t="s">
        <v>21</v>
      </c>
      <c r="H14404" s="131"/>
      <c r="J14404" s="7">
        <v>46559986</v>
      </c>
    </row>
    <row r="14405" spans="1:10" ht="60" customHeight="1" x14ac:dyDescent="0.25">
      <c r="G14405" s="131" t="s">
        <v>4797</v>
      </c>
      <c r="H14405" s="131"/>
    </row>
    <row r="14406" spans="1:10" ht="20.100000000000001" customHeight="1" x14ac:dyDescent="0.25">
      <c r="G14406" s="131" t="s">
        <v>2101</v>
      </c>
      <c r="H14406" s="131"/>
    </row>
    <row r="14407" spans="1:10" ht="20.100000000000001" customHeight="1" x14ac:dyDescent="0.25">
      <c r="A14407" s="6" t="s">
        <v>1316</v>
      </c>
      <c r="B14407" s="6" t="s">
        <v>7122</v>
      </c>
      <c r="J14407" s="8">
        <v>2516756</v>
      </c>
    </row>
    <row r="14408" spans="1:10" ht="20.100000000000001" customHeight="1" x14ac:dyDescent="0.25">
      <c r="A14408" s="5" t="s">
        <v>1316</v>
      </c>
      <c r="C14408" s="11" t="s">
        <v>9</v>
      </c>
      <c r="D14408" s="11" t="s">
        <v>20</v>
      </c>
      <c r="E14408" s="11" t="s">
        <v>59</v>
      </c>
      <c r="F14408" s="11" t="s">
        <v>1881</v>
      </c>
      <c r="G14408" s="131" t="s">
        <v>23</v>
      </c>
      <c r="H14408" s="131"/>
      <c r="J14408" s="7">
        <v>2516756</v>
      </c>
    </row>
    <row r="14409" spans="1:10" ht="30" customHeight="1" x14ac:dyDescent="0.25">
      <c r="G14409" s="131" t="s">
        <v>4798</v>
      </c>
      <c r="H14409" s="131"/>
    </row>
    <row r="14410" spans="1:10" ht="20.100000000000001" customHeight="1" x14ac:dyDescent="0.25">
      <c r="G14410" s="131" t="s">
        <v>2102</v>
      </c>
      <c r="H14410" s="131"/>
    </row>
    <row r="14411" spans="1:10" ht="20.100000000000001" customHeight="1" x14ac:dyDescent="0.25">
      <c r="A14411" s="6" t="s">
        <v>1319</v>
      </c>
      <c r="B14411" s="6" t="s">
        <v>1320</v>
      </c>
      <c r="J14411" s="10">
        <v>62118599</v>
      </c>
    </row>
    <row r="14412" spans="1:10" ht="20.100000000000001" customHeight="1" x14ac:dyDescent="0.25">
      <c r="A14412" s="6" t="s">
        <v>1322</v>
      </c>
      <c r="B14412" s="6" t="s">
        <v>7123</v>
      </c>
      <c r="J14412" s="9">
        <v>25570241</v>
      </c>
    </row>
    <row r="14413" spans="1:10" ht="20.100000000000001" customHeight="1" x14ac:dyDescent="0.25">
      <c r="A14413" s="5" t="s">
        <v>1322</v>
      </c>
      <c r="C14413" s="11" t="s">
        <v>9</v>
      </c>
      <c r="D14413" s="11" t="s">
        <v>20</v>
      </c>
      <c r="E14413" s="11" t="s">
        <v>59</v>
      </c>
      <c r="F14413" s="11" t="s">
        <v>1881</v>
      </c>
      <c r="G14413" s="131" t="s">
        <v>21</v>
      </c>
      <c r="H14413" s="131"/>
      <c r="J14413" s="7">
        <v>25570241</v>
      </c>
    </row>
    <row r="14414" spans="1:10" ht="60" customHeight="1" x14ac:dyDescent="0.25">
      <c r="G14414" s="131" t="s">
        <v>4799</v>
      </c>
      <c r="H14414" s="131"/>
    </row>
    <row r="14415" spans="1:10" ht="20.100000000000001" customHeight="1" x14ac:dyDescent="0.25">
      <c r="G14415" s="131" t="s">
        <v>2101</v>
      </c>
      <c r="H14415" s="131"/>
    </row>
    <row r="14416" spans="1:10" ht="20.100000000000001" customHeight="1" x14ac:dyDescent="0.25">
      <c r="A14416" s="6" t="s">
        <v>1324</v>
      </c>
      <c r="B14416" s="6" t="s">
        <v>7124</v>
      </c>
      <c r="J14416" s="8">
        <v>7550268</v>
      </c>
    </row>
    <row r="14417" spans="1:10" ht="20.100000000000001" customHeight="1" x14ac:dyDescent="0.25">
      <c r="A14417" s="5" t="s">
        <v>1324</v>
      </c>
      <c r="C14417" s="11" t="s">
        <v>9</v>
      </c>
      <c r="D14417" s="11" t="s">
        <v>20</v>
      </c>
      <c r="E14417" s="11" t="s">
        <v>59</v>
      </c>
      <c r="F14417" s="11" t="s">
        <v>1881</v>
      </c>
      <c r="G14417" s="131" t="s">
        <v>21</v>
      </c>
      <c r="H14417" s="131"/>
      <c r="J14417" s="7">
        <v>7550268</v>
      </c>
    </row>
    <row r="14418" spans="1:10" ht="45" customHeight="1" x14ac:dyDescent="0.25">
      <c r="G14418" s="131" t="s">
        <v>4800</v>
      </c>
      <c r="H14418" s="131"/>
    </row>
    <row r="14419" spans="1:10" ht="20.100000000000001" customHeight="1" x14ac:dyDescent="0.25">
      <c r="G14419" s="131" t="s">
        <v>2101</v>
      </c>
      <c r="H14419" s="131"/>
    </row>
    <row r="14420" spans="1:10" ht="20.100000000000001" customHeight="1" x14ac:dyDescent="0.25">
      <c r="A14420" s="6" t="s">
        <v>1326</v>
      </c>
      <c r="B14420" s="6" t="s">
        <v>7125</v>
      </c>
      <c r="J14420" s="8">
        <v>15100536</v>
      </c>
    </row>
    <row r="14421" spans="1:10" ht="20.100000000000001" customHeight="1" x14ac:dyDescent="0.25">
      <c r="A14421" s="5" t="s">
        <v>1326</v>
      </c>
      <c r="C14421" s="11" t="s">
        <v>9</v>
      </c>
      <c r="D14421" s="11" t="s">
        <v>20</v>
      </c>
      <c r="E14421" s="11" t="s">
        <v>59</v>
      </c>
      <c r="F14421" s="11" t="s">
        <v>1881</v>
      </c>
      <c r="G14421" s="131" t="s">
        <v>21</v>
      </c>
      <c r="H14421" s="131"/>
      <c r="J14421" s="7">
        <v>15100536</v>
      </c>
    </row>
    <row r="14422" spans="1:10" ht="45" customHeight="1" x14ac:dyDescent="0.25">
      <c r="G14422" s="131" t="s">
        <v>4801</v>
      </c>
      <c r="H14422" s="131"/>
    </row>
    <row r="14423" spans="1:10" ht="20.100000000000001" customHeight="1" x14ac:dyDescent="0.25">
      <c r="G14423" s="131" t="s">
        <v>2101</v>
      </c>
      <c r="H14423" s="131"/>
    </row>
    <row r="14424" spans="1:10" ht="20.100000000000001" customHeight="1" x14ac:dyDescent="0.25">
      <c r="A14424" s="6" t="s">
        <v>1331</v>
      </c>
      <c r="B14424" s="6" t="s">
        <v>1332</v>
      </c>
      <c r="J14424" s="8">
        <v>13897554</v>
      </c>
    </row>
    <row r="14425" spans="1:10" ht="30" customHeight="1" x14ac:dyDescent="0.25">
      <c r="A14425" s="5" t="s">
        <v>1331</v>
      </c>
      <c r="C14425" s="11" t="s">
        <v>9</v>
      </c>
      <c r="D14425" s="11" t="s">
        <v>20</v>
      </c>
      <c r="E14425" s="11" t="s">
        <v>59</v>
      </c>
      <c r="F14425" s="11" t="s">
        <v>1278</v>
      </c>
      <c r="G14425" s="131" t="s">
        <v>4446</v>
      </c>
      <c r="H14425" s="131"/>
      <c r="J14425" s="7">
        <v>13897554</v>
      </c>
    </row>
    <row r="14426" spans="1:10" ht="45" customHeight="1" x14ac:dyDescent="0.25">
      <c r="G14426" s="131" t="s">
        <v>5204</v>
      </c>
      <c r="H14426" s="131"/>
    </row>
    <row r="14427" spans="1:10" ht="20.100000000000001" customHeight="1" x14ac:dyDescent="0.25">
      <c r="G14427" s="131" t="s">
        <v>5196</v>
      </c>
      <c r="H14427" s="131"/>
    </row>
    <row r="14428" spans="1:10" ht="20.100000000000001" customHeight="1" x14ac:dyDescent="0.25">
      <c r="A14428" s="6" t="s">
        <v>1344</v>
      </c>
      <c r="B14428" s="6" t="s">
        <v>1345</v>
      </c>
      <c r="J14428" s="10">
        <v>134101656</v>
      </c>
    </row>
    <row r="14429" spans="1:10" ht="20.100000000000001" customHeight="1" x14ac:dyDescent="0.25">
      <c r="A14429" s="6" t="s">
        <v>1231</v>
      </c>
      <c r="B14429" s="6" t="s">
        <v>3252</v>
      </c>
      <c r="J14429" s="9">
        <v>49784156</v>
      </c>
    </row>
    <row r="14430" spans="1:10" ht="20.100000000000001" customHeight="1" x14ac:dyDescent="0.25">
      <c r="A14430" s="5" t="s">
        <v>1349</v>
      </c>
      <c r="C14430" s="11" t="s">
        <v>9</v>
      </c>
      <c r="D14430" s="11" t="s">
        <v>11</v>
      </c>
      <c r="E14430" s="11" t="s">
        <v>59</v>
      </c>
      <c r="F14430" s="11" t="s">
        <v>12</v>
      </c>
      <c r="G14430" s="131" t="s">
        <v>30</v>
      </c>
      <c r="H14430" s="131"/>
      <c r="J14430" s="7">
        <v>49784156</v>
      </c>
    </row>
    <row r="14431" spans="1:10" ht="20.100000000000001" customHeight="1" x14ac:dyDescent="0.25">
      <c r="A14431" s="6" t="s">
        <v>1239</v>
      </c>
      <c r="B14431" s="6" t="s">
        <v>1360</v>
      </c>
      <c r="J14431" s="8">
        <v>7067500</v>
      </c>
    </row>
    <row r="14432" spans="1:10" ht="20.100000000000001" customHeight="1" x14ac:dyDescent="0.25">
      <c r="A14432" s="5" t="s">
        <v>1361</v>
      </c>
      <c r="C14432" s="11" t="s">
        <v>9</v>
      </c>
      <c r="D14432" s="11" t="s">
        <v>11</v>
      </c>
      <c r="E14432" s="11" t="s">
        <v>59</v>
      </c>
      <c r="F14432" s="11" t="s">
        <v>12</v>
      </c>
      <c r="G14432" s="131" t="s">
        <v>7127</v>
      </c>
      <c r="H14432" s="131"/>
      <c r="J14432" s="7">
        <v>1767500</v>
      </c>
    </row>
    <row r="14433" spans="1:10" ht="20.100000000000001" customHeight="1" x14ac:dyDescent="0.25">
      <c r="A14433" s="5" t="s">
        <v>1364</v>
      </c>
      <c r="C14433" s="11" t="s">
        <v>9</v>
      </c>
      <c r="D14433" s="11" t="s">
        <v>11</v>
      </c>
      <c r="E14433" s="11" t="s">
        <v>59</v>
      </c>
      <c r="F14433" s="11" t="s">
        <v>12</v>
      </c>
      <c r="G14433" s="131" t="s">
        <v>1365</v>
      </c>
      <c r="H14433" s="131"/>
      <c r="J14433" s="7">
        <v>2800000</v>
      </c>
    </row>
    <row r="14434" spans="1:10" ht="20.100000000000001" customHeight="1" x14ac:dyDescent="0.25">
      <c r="A14434" s="5" t="s">
        <v>1369</v>
      </c>
      <c r="C14434" s="11" t="s">
        <v>9</v>
      </c>
      <c r="D14434" s="11" t="s">
        <v>11</v>
      </c>
      <c r="E14434" s="11" t="s">
        <v>59</v>
      </c>
      <c r="F14434" s="11" t="s">
        <v>12</v>
      </c>
      <c r="G14434" s="131" t="s">
        <v>34</v>
      </c>
      <c r="H14434" s="131"/>
      <c r="J14434" s="7">
        <v>2500000</v>
      </c>
    </row>
    <row r="14435" spans="1:10" ht="20.100000000000001" customHeight="1" x14ac:dyDescent="0.25">
      <c r="A14435" s="6" t="s">
        <v>1249</v>
      </c>
      <c r="B14435" s="6" t="s">
        <v>1373</v>
      </c>
      <c r="J14435" s="8">
        <v>15500000</v>
      </c>
    </row>
    <row r="14436" spans="1:10" ht="20.100000000000001" customHeight="1" x14ac:dyDescent="0.25">
      <c r="A14436" s="5" t="s">
        <v>1376</v>
      </c>
      <c r="C14436" s="11" t="s">
        <v>9</v>
      </c>
      <c r="D14436" s="11" t="s">
        <v>11</v>
      </c>
      <c r="E14436" s="11" t="s">
        <v>59</v>
      </c>
      <c r="F14436" s="11" t="s">
        <v>12</v>
      </c>
      <c r="G14436" s="131" t="s">
        <v>3480</v>
      </c>
      <c r="H14436" s="131"/>
      <c r="J14436" s="7">
        <v>2000000</v>
      </c>
    </row>
    <row r="14437" spans="1:10" ht="20.100000000000001" customHeight="1" x14ac:dyDescent="0.25">
      <c r="A14437" s="5" t="s">
        <v>1391</v>
      </c>
      <c r="C14437" s="11" t="s">
        <v>9</v>
      </c>
      <c r="D14437" s="11" t="s">
        <v>11</v>
      </c>
      <c r="E14437" s="11" t="s">
        <v>59</v>
      </c>
      <c r="F14437" s="11" t="s">
        <v>12</v>
      </c>
      <c r="G14437" s="131" t="s">
        <v>7129</v>
      </c>
      <c r="H14437" s="131"/>
      <c r="J14437" s="7">
        <v>13500000</v>
      </c>
    </row>
    <row r="14438" spans="1:10" ht="20.100000000000001" customHeight="1" x14ac:dyDescent="0.25">
      <c r="A14438" s="6" t="s">
        <v>1393</v>
      </c>
      <c r="B14438" s="6" t="s">
        <v>1394</v>
      </c>
      <c r="J14438" s="8">
        <v>41050000</v>
      </c>
    </row>
    <row r="14439" spans="1:10" ht="20.100000000000001" customHeight="1" x14ac:dyDescent="0.25">
      <c r="A14439" s="5" t="s">
        <v>1411</v>
      </c>
      <c r="C14439" s="11" t="s">
        <v>9</v>
      </c>
      <c r="D14439" s="11" t="s">
        <v>11</v>
      </c>
      <c r="E14439" s="11" t="s">
        <v>59</v>
      </c>
      <c r="F14439" s="11" t="s">
        <v>12</v>
      </c>
      <c r="G14439" s="131" t="s">
        <v>3478</v>
      </c>
      <c r="H14439" s="131"/>
      <c r="J14439" s="7">
        <v>41000000</v>
      </c>
    </row>
    <row r="14440" spans="1:10" ht="30" customHeight="1" x14ac:dyDescent="0.25">
      <c r="G14440" s="131" t="s">
        <v>6307</v>
      </c>
      <c r="H14440" s="131"/>
    </row>
    <row r="14441" spans="1:10" ht="20.100000000000001" customHeight="1" x14ac:dyDescent="0.25">
      <c r="A14441" s="5" t="s">
        <v>1413</v>
      </c>
      <c r="C14441" s="11" t="s">
        <v>9</v>
      </c>
      <c r="D14441" s="11" t="s">
        <v>11</v>
      </c>
      <c r="E14441" s="11" t="s">
        <v>59</v>
      </c>
      <c r="F14441" s="11" t="s">
        <v>12</v>
      </c>
      <c r="G14441" s="131" t="s">
        <v>1414</v>
      </c>
      <c r="H14441" s="131"/>
      <c r="J14441" s="7">
        <v>50000</v>
      </c>
    </row>
    <row r="14442" spans="1:10" ht="15" customHeight="1" x14ac:dyDescent="0.25">
      <c r="G14442" s="131" t="s">
        <v>4715</v>
      </c>
      <c r="H14442" s="131"/>
    </row>
    <row r="14443" spans="1:10" ht="20.100000000000001" customHeight="1" x14ac:dyDescent="0.25">
      <c r="A14443" s="6" t="s">
        <v>1416</v>
      </c>
      <c r="B14443" s="6" t="s">
        <v>1417</v>
      </c>
      <c r="J14443" s="8">
        <v>5100000</v>
      </c>
    </row>
    <row r="14444" spans="1:10" ht="20.100000000000001" customHeight="1" x14ac:dyDescent="0.25">
      <c r="A14444" s="5" t="s">
        <v>1419</v>
      </c>
      <c r="C14444" s="11" t="s">
        <v>9</v>
      </c>
      <c r="D14444" s="11" t="s">
        <v>11</v>
      </c>
      <c r="E14444" s="11" t="s">
        <v>59</v>
      </c>
      <c r="F14444" s="11" t="s">
        <v>12</v>
      </c>
      <c r="G14444" s="131" t="s">
        <v>1420</v>
      </c>
      <c r="H14444" s="131"/>
      <c r="J14444" s="7">
        <v>100000</v>
      </c>
    </row>
    <row r="14445" spans="1:10" ht="20.100000000000001" customHeight="1" x14ac:dyDescent="0.25">
      <c r="A14445" s="5" t="s">
        <v>1422</v>
      </c>
      <c r="C14445" s="11" t="s">
        <v>9</v>
      </c>
      <c r="D14445" s="11" t="s">
        <v>11</v>
      </c>
      <c r="E14445" s="11" t="s">
        <v>59</v>
      </c>
      <c r="F14445" s="11" t="s">
        <v>12</v>
      </c>
      <c r="G14445" s="131" t="s">
        <v>1423</v>
      </c>
      <c r="H14445" s="131"/>
      <c r="J14445" s="7">
        <v>5000000</v>
      </c>
    </row>
    <row r="14446" spans="1:10" ht="20.100000000000001" customHeight="1" x14ac:dyDescent="0.25">
      <c r="A14446" s="6" t="s">
        <v>1429</v>
      </c>
      <c r="B14446" s="6" t="s">
        <v>1430</v>
      </c>
      <c r="J14446" s="8">
        <v>4000000</v>
      </c>
    </row>
    <row r="14447" spans="1:10" ht="20.100000000000001" customHeight="1" x14ac:dyDescent="0.25">
      <c r="A14447" s="5" t="s">
        <v>1432</v>
      </c>
      <c r="C14447" s="11" t="s">
        <v>9</v>
      </c>
      <c r="D14447" s="11" t="s">
        <v>11</v>
      </c>
      <c r="E14447" s="11" t="s">
        <v>59</v>
      </c>
      <c r="F14447" s="11" t="s">
        <v>12</v>
      </c>
      <c r="G14447" s="131" t="s">
        <v>7130</v>
      </c>
      <c r="H14447" s="131"/>
      <c r="J14447" s="7">
        <v>4000000</v>
      </c>
    </row>
    <row r="14448" spans="1:10" ht="20.100000000000001" customHeight="1" x14ac:dyDescent="0.25">
      <c r="A14448" s="6" t="s">
        <v>1449</v>
      </c>
      <c r="B14448" s="6" t="s">
        <v>1450</v>
      </c>
      <c r="J14448" s="8">
        <v>11000000</v>
      </c>
    </row>
    <row r="14449" spans="1:10" ht="20.100000000000001" customHeight="1" x14ac:dyDescent="0.25">
      <c r="A14449" s="5" t="s">
        <v>1463</v>
      </c>
      <c r="C14449" s="11" t="s">
        <v>9</v>
      </c>
      <c r="D14449" s="11" t="s">
        <v>11</v>
      </c>
      <c r="E14449" s="11" t="s">
        <v>59</v>
      </c>
      <c r="F14449" s="11" t="s">
        <v>12</v>
      </c>
      <c r="G14449" s="131" t="s">
        <v>1464</v>
      </c>
      <c r="H14449" s="131"/>
      <c r="J14449" s="7">
        <v>4000000</v>
      </c>
    </row>
    <row r="14450" spans="1:10" ht="20.100000000000001" customHeight="1" x14ac:dyDescent="0.25">
      <c r="A14450" s="5" t="s">
        <v>1466</v>
      </c>
      <c r="C14450" s="11" t="s">
        <v>9</v>
      </c>
      <c r="D14450" s="11" t="s">
        <v>11</v>
      </c>
      <c r="E14450" s="11" t="s">
        <v>59</v>
      </c>
      <c r="F14450" s="11" t="s">
        <v>12</v>
      </c>
      <c r="G14450" s="131" t="s">
        <v>1467</v>
      </c>
      <c r="H14450" s="131"/>
      <c r="J14450" s="7">
        <v>2000000</v>
      </c>
    </row>
    <row r="14451" spans="1:10" ht="30" customHeight="1" x14ac:dyDescent="0.25">
      <c r="A14451" s="5" t="s">
        <v>1469</v>
      </c>
      <c r="C14451" s="11" t="s">
        <v>9</v>
      </c>
      <c r="D14451" s="11" t="s">
        <v>11</v>
      </c>
      <c r="E14451" s="11" t="s">
        <v>59</v>
      </c>
      <c r="F14451" s="11" t="s">
        <v>12</v>
      </c>
      <c r="G14451" s="131" t="s">
        <v>7132</v>
      </c>
      <c r="H14451" s="131"/>
      <c r="J14451" s="7">
        <v>1000000</v>
      </c>
    </row>
    <row r="14452" spans="1:10" ht="30" customHeight="1" x14ac:dyDescent="0.25">
      <c r="A14452" s="5" t="s">
        <v>1471</v>
      </c>
      <c r="C14452" s="11" t="s">
        <v>9</v>
      </c>
      <c r="D14452" s="11" t="s">
        <v>11</v>
      </c>
      <c r="E14452" s="11" t="s">
        <v>59</v>
      </c>
      <c r="F14452" s="11" t="s">
        <v>12</v>
      </c>
      <c r="G14452" s="131" t="s">
        <v>7133</v>
      </c>
      <c r="H14452" s="131"/>
      <c r="J14452" s="7">
        <v>4000000</v>
      </c>
    </row>
    <row r="14453" spans="1:10" ht="20.100000000000001" customHeight="1" x14ac:dyDescent="0.25">
      <c r="A14453" s="6" t="s">
        <v>1476</v>
      </c>
      <c r="B14453" s="6" t="s">
        <v>1477</v>
      </c>
      <c r="J14453" s="8">
        <v>200000</v>
      </c>
    </row>
    <row r="14454" spans="1:10" ht="20.100000000000001" customHeight="1" x14ac:dyDescent="0.25">
      <c r="A14454" s="5" t="s">
        <v>1488</v>
      </c>
      <c r="C14454" s="11" t="s">
        <v>9</v>
      </c>
      <c r="D14454" s="11" t="s">
        <v>41</v>
      </c>
      <c r="E14454" s="11" t="s">
        <v>59</v>
      </c>
      <c r="F14454" s="11" t="s">
        <v>12</v>
      </c>
      <c r="G14454" s="131" t="s">
        <v>42</v>
      </c>
      <c r="H14454" s="131"/>
      <c r="J14454" s="7">
        <v>200000</v>
      </c>
    </row>
    <row r="14455" spans="1:10" ht="15" customHeight="1" x14ac:dyDescent="0.25">
      <c r="G14455" s="131" t="s">
        <v>4712</v>
      </c>
      <c r="H14455" s="131"/>
    </row>
    <row r="14456" spans="1:10" ht="20.100000000000001" customHeight="1" x14ac:dyDescent="0.25">
      <c r="A14456" s="6" t="s">
        <v>1490</v>
      </c>
      <c r="B14456" s="6" t="s">
        <v>1491</v>
      </c>
      <c r="J14456" s="8">
        <v>400000</v>
      </c>
    </row>
    <row r="14457" spans="1:10" ht="20.100000000000001" customHeight="1" x14ac:dyDescent="0.25">
      <c r="A14457" s="5" t="s">
        <v>1503</v>
      </c>
      <c r="C14457" s="11" t="s">
        <v>9</v>
      </c>
      <c r="D14457" s="11" t="s">
        <v>11</v>
      </c>
      <c r="E14457" s="11" t="s">
        <v>59</v>
      </c>
      <c r="F14457" s="11" t="s">
        <v>12</v>
      </c>
      <c r="G14457" s="131" t="s">
        <v>44</v>
      </c>
      <c r="H14457" s="131"/>
      <c r="J14457" s="7">
        <v>400000</v>
      </c>
    </row>
    <row r="14458" spans="1:10" ht="15" customHeight="1" x14ac:dyDescent="0.25">
      <c r="G14458" s="131" t="s">
        <v>4459</v>
      </c>
      <c r="H14458" s="131"/>
    </row>
    <row r="14459" spans="1:10" ht="20.100000000000001" customHeight="1" x14ac:dyDescent="0.25">
      <c r="A14459" s="6" t="s">
        <v>1508</v>
      </c>
      <c r="B14459" s="6" t="s">
        <v>1509</v>
      </c>
      <c r="J14459" s="10">
        <v>2700000</v>
      </c>
    </row>
    <row r="14460" spans="1:10" ht="20.100000000000001" customHeight="1" x14ac:dyDescent="0.25">
      <c r="A14460" s="6" t="s">
        <v>1256</v>
      </c>
      <c r="B14460" s="6" t="s">
        <v>1511</v>
      </c>
      <c r="J14460" s="9">
        <v>2500000</v>
      </c>
    </row>
    <row r="14461" spans="1:10" ht="20.100000000000001" customHeight="1" x14ac:dyDescent="0.25">
      <c r="A14461" s="5" t="s">
        <v>1513</v>
      </c>
      <c r="C14461" s="11" t="s">
        <v>9</v>
      </c>
      <c r="D14461" s="11" t="s">
        <v>11</v>
      </c>
      <c r="E14461" s="11" t="s">
        <v>59</v>
      </c>
      <c r="F14461" s="11" t="s">
        <v>12</v>
      </c>
      <c r="G14461" s="131" t="s">
        <v>45</v>
      </c>
      <c r="H14461" s="131"/>
      <c r="J14461" s="7">
        <v>2000000</v>
      </c>
    </row>
    <row r="14462" spans="1:10" ht="20.100000000000001" customHeight="1" x14ac:dyDescent="0.25">
      <c r="A14462" s="5" t="s">
        <v>1518</v>
      </c>
      <c r="C14462" s="11" t="s">
        <v>9</v>
      </c>
      <c r="D14462" s="11" t="s">
        <v>11</v>
      </c>
      <c r="E14462" s="11" t="s">
        <v>59</v>
      </c>
      <c r="F14462" s="11" t="s">
        <v>12</v>
      </c>
      <c r="G14462" s="131" t="s">
        <v>7135</v>
      </c>
      <c r="H14462" s="131"/>
      <c r="J14462" s="7">
        <v>500000</v>
      </c>
    </row>
    <row r="14463" spans="1:10" ht="20.100000000000001" customHeight="1" x14ac:dyDescent="0.25">
      <c r="A14463" s="6" t="s">
        <v>1278</v>
      </c>
      <c r="B14463" s="6" t="s">
        <v>1524</v>
      </c>
      <c r="J14463" s="8">
        <v>200000</v>
      </c>
    </row>
    <row r="14464" spans="1:10" ht="20.100000000000001" customHeight="1" x14ac:dyDescent="0.25">
      <c r="A14464" s="5" t="s">
        <v>1531</v>
      </c>
      <c r="C14464" s="11" t="s">
        <v>9</v>
      </c>
      <c r="D14464" s="11" t="s">
        <v>11</v>
      </c>
      <c r="E14464" s="11" t="s">
        <v>59</v>
      </c>
      <c r="F14464" s="11" t="s">
        <v>12</v>
      </c>
      <c r="G14464" s="131" t="s">
        <v>47</v>
      </c>
      <c r="H14464" s="131"/>
      <c r="J14464" s="7">
        <v>200000</v>
      </c>
    </row>
    <row r="14465" spans="1:10" ht="20.100000000000001" customHeight="1" x14ac:dyDescent="0.25">
      <c r="A14465" s="6" t="s">
        <v>1714</v>
      </c>
      <c r="B14465" s="6" t="s">
        <v>1715</v>
      </c>
      <c r="J14465" s="10">
        <v>2950000</v>
      </c>
    </row>
    <row r="14466" spans="1:10" ht="20.100000000000001" customHeight="1" x14ac:dyDescent="0.25">
      <c r="A14466" s="6" t="s">
        <v>1716</v>
      </c>
      <c r="B14466" s="6" t="s">
        <v>1717</v>
      </c>
      <c r="J14466" s="9">
        <v>2950000</v>
      </c>
    </row>
    <row r="14467" spans="1:10" ht="20.100000000000001" customHeight="1" x14ac:dyDescent="0.25">
      <c r="A14467" s="5" t="s">
        <v>1724</v>
      </c>
      <c r="C14467" s="11" t="s">
        <v>16</v>
      </c>
      <c r="D14467" s="11" t="s">
        <v>53</v>
      </c>
      <c r="E14467" s="11" t="s">
        <v>59</v>
      </c>
      <c r="F14467" s="11" t="s">
        <v>12</v>
      </c>
      <c r="G14467" s="131" t="s">
        <v>7146</v>
      </c>
      <c r="H14467" s="131"/>
      <c r="J14467" s="7">
        <v>2950000</v>
      </c>
    </row>
    <row r="14468" spans="1:10" ht="20.100000000000001" customHeight="1" x14ac:dyDescent="0.25">
      <c r="A14468" s="6" t="s">
        <v>1759</v>
      </c>
      <c r="B14468" s="6" t="s">
        <v>1760</v>
      </c>
      <c r="J14468" s="10">
        <v>21714282</v>
      </c>
    </row>
    <row r="14469" spans="1:10" ht="20.100000000000001" customHeight="1" x14ac:dyDescent="0.25">
      <c r="A14469" s="6" t="s">
        <v>1761</v>
      </c>
      <c r="B14469" s="6" t="s">
        <v>1762</v>
      </c>
      <c r="J14469" s="12">
        <v>4177815</v>
      </c>
    </row>
    <row r="14470" spans="1:10" ht="20.100000000000001" customHeight="1" x14ac:dyDescent="0.25">
      <c r="A14470" s="6" t="s">
        <v>1767</v>
      </c>
      <c r="B14470" s="6" t="s">
        <v>7149</v>
      </c>
      <c r="J14470" s="9">
        <v>4177815</v>
      </c>
    </row>
    <row r="14471" spans="1:10" ht="20.100000000000001" customHeight="1" x14ac:dyDescent="0.25">
      <c r="A14471" s="5" t="s">
        <v>1767</v>
      </c>
      <c r="C14471" s="11" t="s">
        <v>9</v>
      </c>
      <c r="D14471" s="11" t="s">
        <v>41</v>
      </c>
      <c r="E14471" s="11" t="s">
        <v>59</v>
      </c>
      <c r="F14471" s="11" t="s">
        <v>1881</v>
      </c>
      <c r="G14471" s="131" t="s">
        <v>21</v>
      </c>
      <c r="H14471" s="131"/>
      <c r="J14471" s="7">
        <v>2919437</v>
      </c>
    </row>
    <row r="14472" spans="1:10" ht="60" customHeight="1" x14ac:dyDescent="0.25">
      <c r="G14472" s="131" t="s">
        <v>4802</v>
      </c>
      <c r="H14472" s="131"/>
    </row>
    <row r="14473" spans="1:10" ht="20.100000000000001" customHeight="1" x14ac:dyDescent="0.25">
      <c r="G14473" s="131" t="s">
        <v>2101</v>
      </c>
      <c r="H14473" s="131"/>
    </row>
    <row r="14474" spans="1:10" ht="20.100000000000001" customHeight="1" x14ac:dyDescent="0.25">
      <c r="A14474" s="5" t="s">
        <v>1767</v>
      </c>
      <c r="C14474" s="11" t="s">
        <v>9</v>
      </c>
      <c r="D14474" s="11" t="s">
        <v>41</v>
      </c>
      <c r="E14474" s="11" t="s">
        <v>59</v>
      </c>
      <c r="F14474" s="11" t="s">
        <v>1278</v>
      </c>
      <c r="G14474" s="131" t="s">
        <v>21</v>
      </c>
      <c r="H14474" s="131"/>
      <c r="J14474" s="7">
        <v>1258378</v>
      </c>
    </row>
    <row r="14475" spans="1:10" ht="60" customHeight="1" x14ac:dyDescent="0.25">
      <c r="G14475" s="131" t="s">
        <v>4803</v>
      </c>
      <c r="H14475" s="131"/>
    </row>
    <row r="14476" spans="1:10" ht="20.100000000000001" customHeight="1" x14ac:dyDescent="0.25">
      <c r="G14476" s="131" t="s">
        <v>2101</v>
      </c>
      <c r="H14476" s="131"/>
    </row>
    <row r="14477" spans="1:10" ht="20.100000000000001" customHeight="1" x14ac:dyDescent="0.25">
      <c r="A14477" s="6" t="s">
        <v>1784</v>
      </c>
      <c r="B14477" s="6" t="s">
        <v>1785</v>
      </c>
      <c r="J14477" s="8">
        <v>17536467</v>
      </c>
    </row>
    <row r="14478" spans="1:10" ht="20.100000000000001" customHeight="1" x14ac:dyDescent="0.25">
      <c r="A14478" s="5" t="s">
        <v>1786</v>
      </c>
      <c r="C14478" s="11" t="s">
        <v>9</v>
      </c>
      <c r="D14478" s="11" t="s">
        <v>59</v>
      </c>
      <c r="E14478" s="11" t="s">
        <v>59</v>
      </c>
      <c r="F14478" s="11" t="s">
        <v>12</v>
      </c>
      <c r="G14478" s="131" t="s">
        <v>61</v>
      </c>
      <c r="H14478" s="131"/>
      <c r="J14478" s="7">
        <v>13000000</v>
      </c>
    </row>
    <row r="14479" spans="1:10" ht="20.100000000000001" customHeight="1" x14ac:dyDescent="0.25">
      <c r="A14479" s="5" t="s">
        <v>1792</v>
      </c>
      <c r="C14479" s="11" t="s">
        <v>9</v>
      </c>
      <c r="D14479" s="11" t="s">
        <v>59</v>
      </c>
      <c r="E14479" s="11" t="s">
        <v>59</v>
      </c>
      <c r="F14479" s="11" t="s">
        <v>12</v>
      </c>
      <c r="G14479" s="131" t="s">
        <v>7156</v>
      </c>
      <c r="H14479" s="131"/>
      <c r="J14479" s="7">
        <v>4536467</v>
      </c>
    </row>
    <row r="14480" spans="1:10" ht="30" customHeight="1" x14ac:dyDescent="0.25">
      <c r="G14480" s="131" t="s">
        <v>4452</v>
      </c>
      <c r="H14480" s="131"/>
    </row>
    <row r="14483" spans="1:10" x14ac:dyDescent="0.25">
      <c r="A14483" s="117" t="s">
        <v>5205</v>
      </c>
      <c r="B14483" s="88"/>
      <c r="C14483" s="88"/>
      <c r="D14483" s="88"/>
      <c r="E14483" s="88"/>
      <c r="F14483" s="88"/>
      <c r="G14483" s="88"/>
      <c r="H14483" s="88"/>
    </row>
    <row r="14485" spans="1:10" x14ac:dyDescent="0.25">
      <c r="A14485" s="132" t="s">
        <v>2092</v>
      </c>
      <c r="B14485" s="132"/>
      <c r="C14485" s="132"/>
      <c r="D14485" s="132"/>
      <c r="E14485" s="132"/>
      <c r="F14485" s="132"/>
      <c r="G14485" s="132"/>
      <c r="H14485" s="132"/>
      <c r="I14485" s="132"/>
      <c r="J14485" s="132"/>
    </row>
    <row r="14487" spans="1:10" x14ac:dyDescent="0.25">
      <c r="D14487" s="6" t="s">
        <v>2140</v>
      </c>
      <c r="E14487" s="6" t="s">
        <v>2100</v>
      </c>
    </row>
    <row r="14488" spans="1:10" ht="15.75" thickBot="1" x14ac:dyDescent="0.3">
      <c r="F14488" s="6" t="s">
        <v>2103</v>
      </c>
      <c r="J14488" s="14">
        <v>5932500000</v>
      </c>
    </row>
    <row r="14489" spans="1:10" x14ac:dyDescent="0.25">
      <c r="D14489" s="5" t="s">
        <v>9</v>
      </c>
      <c r="E14489" s="5" t="s">
        <v>2139</v>
      </c>
      <c r="J14489" s="7">
        <v>4197218199</v>
      </c>
    </row>
    <row r="14490" spans="1:10" x14ac:dyDescent="0.25">
      <c r="D14490" s="5" t="s">
        <v>16</v>
      </c>
      <c r="E14490" s="5" t="s">
        <v>2145</v>
      </c>
      <c r="J14490" s="7">
        <v>1735281801</v>
      </c>
    </row>
    <row r="14493" spans="1:10" x14ac:dyDescent="0.25">
      <c r="A14493" s="132" t="s">
        <v>2091</v>
      </c>
      <c r="B14493" s="132"/>
      <c r="C14493" s="132"/>
      <c r="D14493" s="132"/>
      <c r="E14493" s="132"/>
      <c r="F14493" s="132"/>
      <c r="G14493" s="132"/>
      <c r="H14493" s="132"/>
      <c r="I14493" s="132"/>
      <c r="J14493" s="132"/>
    </row>
    <row r="14494" spans="1:10" x14ac:dyDescent="0.25">
      <c r="A14494" s="86" t="s">
        <v>2097</v>
      </c>
      <c r="C14494" s="86" t="s">
        <v>2098</v>
      </c>
      <c r="D14494" s="86" t="s">
        <v>3</v>
      </c>
      <c r="E14494" s="86" t="s">
        <v>2099</v>
      </c>
      <c r="F14494" s="86" t="s">
        <v>1880</v>
      </c>
      <c r="G14494" s="6" t="s">
        <v>2100</v>
      </c>
      <c r="J14494" s="86" t="s">
        <v>8713</v>
      </c>
    </row>
    <row r="14496" spans="1:10" ht="15.75" thickBot="1" x14ac:dyDescent="0.3">
      <c r="G14496" s="13" t="s">
        <v>2103</v>
      </c>
      <c r="J14496" s="14">
        <v>5932500000</v>
      </c>
    </row>
    <row r="14497" spans="1:10" ht="20.100000000000001" customHeight="1" x14ac:dyDescent="0.25">
      <c r="A14497" s="6" t="s">
        <v>1232</v>
      </c>
      <c r="B14497" s="6" t="s">
        <v>1233</v>
      </c>
      <c r="J14497" s="10">
        <v>1331722780</v>
      </c>
    </row>
    <row r="14498" spans="1:10" ht="20.100000000000001" customHeight="1" x14ac:dyDescent="0.25">
      <c r="A14498" s="6" t="s">
        <v>9</v>
      </c>
      <c r="B14498" s="6" t="s">
        <v>1237</v>
      </c>
      <c r="J14498" s="9">
        <v>569779899</v>
      </c>
    </row>
    <row r="14499" spans="1:10" ht="20.100000000000001" customHeight="1" x14ac:dyDescent="0.25">
      <c r="A14499" s="5" t="s">
        <v>1240</v>
      </c>
      <c r="C14499" s="11" t="s">
        <v>9</v>
      </c>
      <c r="D14499" s="11" t="s">
        <v>10</v>
      </c>
      <c r="E14499" s="11" t="s">
        <v>4948</v>
      </c>
      <c r="F14499" s="11" t="s">
        <v>12</v>
      </c>
      <c r="G14499" s="131" t="s">
        <v>7116</v>
      </c>
      <c r="H14499" s="131"/>
      <c r="J14499" s="7">
        <v>569779899</v>
      </c>
    </row>
    <row r="14500" spans="1:10" ht="20.100000000000001" customHeight="1" x14ac:dyDescent="0.25">
      <c r="A14500" s="6" t="s">
        <v>1279</v>
      </c>
      <c r="B14500" s="6" t="s">
        <v>1280</v>
      </c>
      <c r="J14500" s="8">
        <v>536536008</v>
      </c>
    </row>
    <row r="14501" spans="1:10" ht="20.100000000000001" customHeight="1" x14ac:dyDescent="0.25">
      <c r="A14501" s="5" t="s">
        <v>1282</v>
      </c>
      <c r="C14501" s="11" t="s">
        <v>9</v>
      </c>
      <c r="D14501" s="11" t="s">
        <v>10</v>
      </c>
      <c r="E14501" s="11" t="s">
        <v>4948</v>
      </c>
      <c r="F14501" s="11" t="s">
        <v>12</v>
      </c>
      <c r="G14501" s="131" t="s">
        <v>1283</v>
      </c>
      <c r="H14501" s="131"/>
      <c r="J14501" s="7">
        <v>121368567</v>
      </c>
    </row>
    <row r="14502" spans="1:10" ht="20.100000000000001" customHeight="1" x14ac:dyDescent="0.25">
      <c r="A14502" s="5" t="s">
        <v>1286</v>
      </c>
      <c r="C14502" s="11" t="s">
        <v>9</v>
      </c>
      <c r="D14502" s="11" t="s">
        <v>10</v>
      </c>
      <c r="E14502" s="11" t="s">
        <v>4948</v>
      </c>
      <c r="F14502" s="11" t="s">
        <v>12</v>
      </c>
      <c r="G14502" s="131" t="s">
        <v>1287</v>
      </c>
      <c r="H14502" s="131"/>
      <c r="J14502" s="7">
        <v>208637295</v>
      </c>
    </row>
    <row r="14503" spans="1:10" ht="20.100000000000001" customHeight="1" x14ac:dyDescent="0.25">
      <c r="A14503" s="5" t="s">
        <v>1290</v>
      </c>
      <c r="C14503" s="11" t="s">
        <v>16</v>
      </c>
      <c r="D14503" s="11" t="s">
        <v>10</v>
      </c>
      <c r="E14503" s="11" t="s">
        <v>4948</v>
      </c>
      <c r="F14503" s="11" t="s">
        <v>12</v>
      </c>
      <c r="G14503" s="131" t="s">
        <v>17</v>
      </c>
      <c r="H14503" s="131"/>
      <c r="J14503" s="7">
        <v>85069801</v>
      </c>
    </row>
    <row r="14504" spans="1:10" ht="20.100000000000001" customHeight="1" x14ac:dyDescent="0.25">
      <c r="A14504" s="5" t="s">
        <v>1293</v>
      </c>
      <c r="C14504" s="11" t="s">
        <v>9</v>
      </c>
      <c r="D14504" s="11" t="s">
        <v>10</v>
      </c>
      <c r="E14504" s="11" t="s">
        <v>4948</v>
      </c>
      <c r="F14504" s="11" t="s">
        <v>12</v>
      </c>
      <c r="G14504" s="131" t="s">
        <v>18</v>
      </c>
      <c r="H14504" s="131"/>
      <c r="J14504" s="7">
        <v>78093071</v>
      </c>
    </row>
    <row r="14505" spans="1:10" ht="20.100000000000001" customHeight="1" x14ac:dyDescent="0.25">
      <c r="A14505" s="5" t="s">
        <v>1296</v>
      </c>
      <c r="C14505" s="11" t="s">
        <v>9</v>
      </c>
      <c r="D14505" s="11" t="s">
        <v>10</v>
      </c>
      <c r="E14505" s="11" t="s">
        <v>4948</v>
      </c>
      <c r="F14505" s="11" t="s">
        <v>12</v>
      </c>
      <c r="G14505" s="131" t="s">
        <v>19</v>
      </c>
      <c r="H14505" s="131"/>
      <c r="J14505" s="7">
        <v>43367274</v>
      </c>
    </row>
    <row r="14506" spans="1:10" ht="20.100000000000001" customHeight="1" x14ac:dyDescent="0.25">
      <c r="A14506" s="6" t="s">
        <v>1299</v>
      </c>
      <c r="B14506" s="6" t="s">
        <v>1300</v>
      </c>
      <c r="J14506" s="10">
        <v>99571496</v>
      </c>
    </row>
    <row r="14507" spans="1:10" ht="20.100000000000001" customHeight="1" x14ac:dyDescent="0.25">
      <c r="A14507" s="6" t="s">
        <v>1303</v>
      </c>
      <c r="B14507" s="6" t="s">
        <v>7118</v>
      </c>
      <c r="J14507" s="9">
        <v>94465265</v>
      </c>
    </row>
    <row r="14508" spans="1:10" ht="20.100000000000001" customHeight="1" x14ac:dyDescent="0.25">
      <c r="A14508" s="5" t="s">
        <v>1303</v>
      </c>
      <c r="C14508" s="11" t="s">
        <v>9</v>
      </c>
      <c r="D14508" s="11" t="s">
        <v>20</v>
      </c>
      <c r="E14508" s="11" t="s">
        <v>4948</v>
      </c>
      <c r="F14508" s="11" t="s">
        <v>1881</v>
      </c>
      <c r="G14508" s="131" t="s">
        <v>21</v>
      </c>
      <c r="H14508" s="131"/>
      <c r="J14508" s="7">
        <v>94465265</v>
      </c>
    </row>
    <row r="14509" spans="1:10" ht="60" customHeight="1" x14ac:dyDescent="0.25">
      <c r="G14509" s="131" t="s">
        <v>4797</v>
      </c>
      <c r="H14509" s="131"/>
    </row>
    <row r="14510" spans="1:10" ht="20.100000000000001" customHeight="1" x14ac:dyDescent="0.25">
      <c r="G14510" s="131" t="s">
        <v>2101</v>
      </c>
      <c r="H14510" s="131"/>
    </row>
    <row r="14511" spans="1:10" ht="20.100000000000001" customHeight="1" x14ac:dyDescent="0.25">
      <c r="A14511" s="6" t="s">
        <v>1316</v>
      </c>
      <c r="B14511" s="6" t="s">
        <v>7122</v>
      </c>
      <c r="J14511" s="8">
        <v>5106231</v>
      </c>
    </row>
    <row r="14512" spans="1:10" ht="20.100000000000001" customHeight="1" x14ac:dyDescent="0.25">
      <c r="A14512" s="5" t="s">
        <v>1316</v>
      </c>
      <c r="C14512" s="11" t="s">
        <v>9</v>
      </c>
      <c r="D14512" s="11" t="s">
        <v>20</v>
      </c>
      <c r="E14512" s="11" t="s">
        <v>4948</v>
      </c>
      <c r="F14512" s="11" t="s">
        <v>1881</v>
      </c>
      <c r="G14512" s="131" t="s">
        <v>23</v>
      </c>
      <c r="H14512" s="131"/>
      <c r="J14512" s="7">
        <v>5106231</v>
      </c>
    </row>
    <row r="14513" spans="1:10" ht="30" customHeight="1" x14ac:dyDescent="0.25">
      <c r="G14513" s="131" t="s">
        <v>4798</v>
      </c>
      <c r="H14513" s="131"/>
    </row>
    <row r="14514" spans="1:10" ht="20.100000000000001" customHeight="1" x14ac:dyDescent="0.25">
      <c r="G14514" s="131" t="s">
        <v>2102</v>
      </c>
      <c r="H14514" s="131"/>
    </row>
    <row r="14515" spans="1:10" ht="20.100000000000001" customHeight="1" x14ac:dyDescent="0.25">
      <c r="A14515" s="6" t="s">
        <v>1319</v>
      </c>
      <c r="B14515" s="6" t="s">
        <v>1320</v>
      </c>
      <c r="J14515" s="10">
        <v>125835377</v>
      </c>
    </row>
    <row r="14516" spans="1:10" ht="20.100000000000001" customHeight="1" x14ac:dyDescent="0.25">
      <c r="A14516" s="6" t="s">
        <v>1322</v>
      </c>
      <c r="B14516" s="6" t="s">
        <v>7123</v>
      </c>
      <c r="J14516" s="9">
        <v>51879302</v>
      </c>
    </row>
    <row r="14517" spans="1:10" ht="20.100000000000001" customHeight="1" x14ac:dyDescent="0.25">
      <c r="A14517" s="5" t="s">
        <v>1322</v>
      </c>
      <c r="C14517" s="11" t="s">
        <v>9</v>
      </c>
      <c r="D14517" s="11" t="s">
        <v>20</v>
      </c>
      <c r="E14517" s="11" t="s">
        <v>4948</v>
      </c>
      <c r="F14517" s="11" t="s">
        <v>1881</v>
      </c>
      <c r="G14517" s="131" t="s">
        <v>21</v>
      </c>
      <c r="H14517" s="131"/>
      <c r="J14517" s="7">
        <v>51879302</v>
      </c>
    </row>
    <row r="14518" spans="1:10" ht="60" customHeight="1" x14ac:dyDescent="0.25">
      <c r="G14518" s="131" t="s">
        <v>4799</v>
      </c>
      <c r="H14518" s="131"/>
    </row>
    <row r="14519" spans="1:10" ht="20.100000000000001" customHeight="1" x14ac:dyDescent="0.25">
      <c r="G14519" s="131" t="s">
        <v>2101</v>
      </c>
      <c r="H14519" s="131"/>
    </row>
    <row r="14520" spans="1:10" ht="20.100000000000001" customHeight="1" x14ac:dyDescent="0.25">
      <c r="A14520" s="6" t="s">
        <v>1324</v>
      </c>
      <c r="B14520" s="6" t="s">
        <v>7124</v>
      </c>
      <c r="J14520" s="8">
        <v>15318692</v>
      </c>
    </row>
    <row r="14521" spans="1:10" ht="20.100000000000001" customHeight="1" x14ac:dyDescent="0.25">
      <c r="A14521" s="5" t="s">
        <v>1324</v>
      </c>
      <c r="C14521" s="11" t="s">
        <v>9</v>
      </c>
      <c r="D14521" s="11" t="s">
        <v>20</v>
      </c>
      <c r="E14521" s="11" t="s">
        <v>4948</v>
      </c>
      <c r="F14521" s="11" t="s">
        <v>1881</v>
      </c>
      <c r="G14521" s="131" t="s">
        <v>21</v>
      </c>
      <c r="H14521" s="131"/>
      <c r="J14521" s="7">
        <v>15318692</v>
      </c>
    </row>
    <row r="14522" spans="1:10" ht="45" customHeight="1" x14ac:dyDescent="0.25">
      <c r="G14522" s="131" t="s">
        <v>4800</v>
      </c>
      <c r="H14522" s="131"/>
    </row>
    <row r="14523" spans="1:10" ht="20.100000000000001" customHeight="1" x14ac:dyDescent="0.25">
      <c r="G14523" s="131" t="s">
        <v>2101</v>
      </c>
      <c r="H14523" s="131"/>
    </row>
    <row r="14524" spans="1:10" ht="20.100000000000001" customHeight="1" x14ac:dyDescent="0.25">
      <c r="A14524" s="6" t="s">
        <v>1326</v>
      </c>
      <c r="B14524" s="6" t="s">
        <v>7125</v>
      </c>
      <c r="J14524" s="8">
        <v>30637383</v>
      </c>
    </row>
    <row r="14525" spans="1:10" ht="20.100000000000001" customHeight="1" x14ac:dyDescent="0.25">
      <c r="A14525" s="5" t="s">
        <v>1326</v>
      </c>
      <c r="C14525" s="11" t="s">
        <v>9</v>
      </c>
      <c r="D14525" s="11" t="s">
        <v>20</v>
      </c>
      <c r="E14525" s="11" t="s">
        <v>4948</v>
      </c>
      <c r="F14525" s="11" t="s">
        <v>1881</v>
      </c>
      <c r="G14525" s="131" t="s">
        <v>21</v>
      </c>
      <c r="H14525" s="131"/>
      <c r="J14525" s="7">
        <v>30637383</v>
      </c>
    </row>
    <row r="14526" spans="1:10" ht="45" customHeight="1" x14ac:dyDescent="0.25">
      <c r="G14526" s="131" t="s">
        <v>4801</v>
      </c>
      <c r="H14526" s="131"/>
    </row>
    <row r="14527" spans="1:10" ht="20.100000000000001" customHeight="1" x14ac:dyDescent="0.25">
      <c r="G14527" s="131" t="s">
        <v>2101</v>
      </c>
      <c r="H14527" s="131"/>
    </row>
    <row r="14528" spans="1:10" ht="20.100000000000001" customHeight="1" x14ac:dyDescent="0.25">
      <c r="A14528" s="6" t="s">
        <v>1331</v>
      </c>
      <c r="B14528" s="6" t="s">
        <v>1332</v>
      </c>
      <c r="J14528" s="8">
        <v>28000000</v>
      </c>
    </row>
    <row r="14529" spans="1:10" ht="30" customHeight="1" x14ac:dyDescent="0.25">
      <c r="A14529" s="5" t="s">
        <v>1331</v>
      </c>
      <c r="C14529" s="11" t="s">
        <v>9</v>
      </c>
      <c r="D14529" s="11" t="s">
        <v>20</v>
      </c>
      <c r="E14529" s="11" t="s">
        <v>4948</v>
      </c>
      <c r="F14529" s="11" t="s">
        <v>1278</v>
      </c>
      <c r="G14529" s="131" t="s">
        <v>4446</v>
      </c>
      <c r="H14529" s="131"/>
      <c r="J14529" s="7">
        <v>28000000</v>
      </c>
    </row>
    <row r="14530" spans="1:10" ht="45" customHeight="1" x14ac:dyDescent="0.25">
      <c r="G14530" s="131" t="s">
        <v>5204</v>
      </c>
      <c r="H14530" s="131"/>
    </row>
    <row r="14531" spans="1:10" ht="20.100000000000001" customHeight="1" x14ac:dyDescent="0.25">
      <c r="G14531" s="131" t="s">
        <v>5196</v>
      </c>
      <c r="H14531" s="131"/>
    </row>
    <row r="14532" spans="1:10" ht="20.100000000000001" customHeight="1" x14ac:dyDescent="0.25">
      <c r="A14532" s="6" t="s">
        <v>1344</v>
      </c>
      <c r="B14532" s="6" t="s">
        <v>1345</v>
      </c>
      <c r="J14532" s="10">
        <v>1196399986</v>
      </c>
    </row>
    <row r="14533" spans="1:10" ht="20.100000000000001" customHeight="1" x14ac:dyDescent="0.25">
      <c r="A14533" s="6" t="s">
        <v>1231</v>
      </c>
      <c r="B14533" s="6" t="s">
        <v>3252</v>
      </c>
      <c r="J14533" s="9">
        <v>216336382</v>
      </c>
    </row>
    <row r="14534" spans="1:10" ht="20.100000000000001" customHeight="1" x14ac:dyDescent="0.25">
      <c r="A14534" s="5" t="s">
        <v>1349</v>
      </c>
      <c r="C14534" s="11" t="s">
        <v>9</v>
      </c>
      <c r="D14534" s="11" t="s">
        <v>11</v>
      </c>
      <c r="E14534" s="11" t="s">
        <v>4948</v>
      </c>
      <c r="F14534" s="11" t="s">
        <v>12</v>
      </c>
      <c r="G14534" s="131" t="s">
        <v>30</v>
      </c>
      <c r="H14534" s="131"/>
      <c r="J14534" s="7">
        <v>159876840</v>
      </c>
    </row>
    <row r="14535" spans="1:10" ht="20.100000000000001" customHeight="1" x14ac:dyDescent="0.25">
      <c r="A14535" s="5" t="s">
        <v>1351</v>
      </c>
      <c r="C14535" s="11" t="s">
        <v>9</v>
      </c>
      <c r="D14535" s="11" t="s">
        <v>11</v>
      </c>
      <c r="E14535" s="11" t="s">
        <v>4948</v>
      </c>
      <c r="F14535" s="11" t="s">
        <v>12</v>
      </c>
      <c r="G14535" s="131" t="s">
        <v>31</v>
      </c>
      <c r="H14535" s="131"/>
      <c r="J14535" s="7">
        <v>16459542</v>
      </c>
    </row>
    <row r="14536" spans="1:10" ht="20.100000000000001" customHeight="1" x14ac:dyDescent="0.25">
      <c r="A14536" s="5" t="s">
        <v>1353</v>
      </c>
      <c r="C14536" s="11" t="s">
        <v>9</v>
      </c>
      <c r="D14536" s="11" t="s">
        <v>11</v>
      </c>
      <c r="E14536" s="11" t="s">
        <v>4948</v>
      </c>
      <c r="F14536" s="11" t="s">
        <v>12</v>
      </c>
      <c r="G14536" s="131" t="s">
        <v>1354</v>
      </c>
      <c r="H14536" s="131"/>
      <c r="J14536" s="7">
        <v>40000000</v>
      </c>
    </row>
    <row r="14537" spans="1:10" ht="20.100000000000001" customHeight="1" x14ac:dyDescent="0.25">
      <c r="A14537" s="6" t="s">
        <v>1239</v>
      </c>
      <c r="B14537" s="6" t="s">
        <v>1360</v>
      </c>
      <c r="J14537" s="8">
        <v>101100000</v>
      </c>
    </row>
    <row r="14538" spans="1:10" ht="20.100000000000001" customHeight="1" x14ac:dyDescent="0.25">
      <c r="A14538" s="5" t="s">
        <v>1361</v>
      </c>
      <c r="C14538" s="11" t="s">
        <v>9</v>
      </c>
      <c r="D14538" s="11" t="s">
        <v>11</v>
      </c>
      <c r="E14538" s="11" t="s">
        <v>4948</v>
      </c>
      <c r="F14538" s="11" t="s">
        <v>12</v>
      </c>
      <c r="G14538" s="131" t="s">
        <v>7127</v>
      </c>
      <c r="H14538" s="131"/>
      <c r="J14538" s="7">
        <v>2700000</v>
      </c>
    </row>
    <row r="14539" spans="1:10" ht="20.100000000000001" customHeight="1" x14ac:dyDescent="0.25">
      <c r="A14539" s="5" t="s">
        <v>1364</v>
      </c>
      <c r="C14539" s="11" t="s">
        <v>9</v>
      </c>
      <c r="D14539" s="11" t="s">
        <v>11</v>
      </c>
      <c r="E14539" s="11" t="s">
        <v>4948</v>
      </c>
      <c r="F14539" s="11" t="s">
        <v>12</v>
      </c>
      <c r="G14539" s="131" t="s">
        <v>1365</v>
      </c>
      <c r="H14539" s="131"/>
      <c r="J14539" s="7">
        <v>27400000</v>
      </c>
    </row>
    <row r="14540" spans="1:10" ht="20.100000000000001" customHeight="1" x14ac:dyDescent="0.25">
      <c r="A14540" s="5" t="s">
        <v>1367</v>
      </c>
      <c r="C14540" s="11" t="s">
        <v>9</v>
      </c>
      <c r="D14540" s="11" t="s">
        <v>11</v>
      </c>
      <c r="E14540" s="11" t="s">
        <v>4948</v>
      </c>
      <c r="F14540" s="11" t="s">
        <v>12</v>
      </c>
      <c r="G14540" s="131" t="s">
        <v>33</v>
      </c>
      <c r="H14540" s="131"/>
      <c r="J14540" s="7">
        <v>19500000</v>
      </c>
    </row>
    <row r="14541" spans="1:10" ht="20.100000000000001" customHeight="1" x14ac:dyDescent="0.25">
      <c r="A14541" s="5" t="s">
        <v>1369</v>
      </c>
      <c r="C14541" s="11" t="s">
        <v>9</v>
      </c>
      <c r="D14541" s="11" t="s">
        <v>11</v>
      </c>
      <c r="E14541" s="11" t="s">
        <v>4948</v>
      </c>
      <c r="F14541" s="11" t="s">
        <v>12</v>
      </c>
      <c r="G14541" s="131" t="s">
        <v>34</v>
      </c>
      <c r="H14541" s="131"/>
      <c r="J14541" s="7">
        <v>51500000</v>
      </c>
    </row>
    <row r="14542" spans="1:10" ht="20.100000000000001" customHeight="1" x14ac:dyDescent="0.25">
      <c r="A14542" s="6" t="s">
        <v>1249</v>
      </c>
      <c r="B14542" s="6" t="s">
        <v>1373</v>
      </c>
      <c r="J14542" s="8">
        <v>64610000</v>
      </c>
    </row>
    <row r="14543" spans="1:10" ht="20.100000000000001" customHeight="1" x14ac:dyDescent="0.25">
      <c r="A14543" s="5" t="s">
        <v>1376</v>
      </c>
      <c r="C14543" s="11" t="s">
        <v>9</v>
      </c>
      <c r="D14543" s="11" t="s">
        <v>11</v>
      </c>
      <c r="E14543" s="11" t="s">
        <v>4948</v>
      </c>
      <c r="F14543" s="11" t="s">
        <v>12</v>
      </c>
      <c r="G14543" s="131" t="s">
        <v>3480</v>
      </c>
      <c r="H14543" s="131"/>
      <c r="J14543" s="7">
        <v>2000000</v>
      </c>
    </row>
    <row r="14544" spans="1:10" ht="20.100000000000001" customHeight="1" x14ac:dyDescent="0.25">
      <c r="A14544" s="5" t="s">
        <v>1378</v>
      </c>
      <c r="C14544" s="11" t="s">
        <v>9</v>
      </c>
      <c r="D14544" s="11" t="s">
        <v>11</v>
      </c>
      <c r="E14544" s="11" t="s">
        <v>4948</v>
      </c>
      <c r="F14544" s="11" t="s">
        <v>12</v>
      </c>
      <c r="G14544" s="131" t="s">
        <v>106</v>
      </c>
      <c r="H14544" s="131"/>
      <c r="J14544" s="7">
        <v>110000</v>
      </c>
    </row>
    <row r="14545" spans="1:10" ht="20.100000000000001" customHeight="1" x14ac:dyDescent="0.25">
      <c r="A14545" s="5" t="s">
        <v>1380</v>
      </c>
      <c r="C14545" s="11" t="s">
        <v>9</v>
      </c>
      <c r="D14545" s="11" t="s">
        <v>11</v>
      </c>
      <c r="E14545" s="11" t="s">
        <v>4948</v>
      </c>
      <c r="F14545" s="11" t="s">
        <v>12</v>
      </c>
      <c r="G14545" s="131" t="s">
        <v>1381</v>
      </c>
      <c r="H14545" s="131"/>
      <c r="J14545" s="7">
        <v>6500000</v>
      </c>
    </row>
    <row r="14546" spans="1:10" ht="30" customHeight="1" x14ac:dyDescent="0.25">
      <c r="A14546" s="5" t="s">
        <v>1388</v>
      </c>
      <c r="C14546" s="11" t="s">
        <v>9</v>
      </c>
      <c r="D14546" s="11" t="s">
        <v>11</v>
      </c>
      <c r="E14546" s="11" t="s">
        <v>4948</v>
      </c>
      <c r="F14546" s="11" t="s">
        <v>12</v>
      </c>
      <c r="G14546" s="131" t="s">
        <v>1389</v>
      </c>
      <c r="H14546" s="131"/>
      <c r="J14546" s="7">
        <v>55000000</v>
      </c>
    </row>
    <row r="14547" spans="1:10" ht="45" customHeight="1" x14ac:dyDescent="0.25">
      <c r="G14547" s="131" t="s">
        <v>4716</v>
      </c>
      <c r="H14547" s="131"/>
    </row>
    <row r="14548" spans="1:10" ht="20.100000000000001" customHeight="1" x14ac:dyDescent="0.25">
      <c r="A14548" s="5" t="s">
        <v>1391</v>
      </c>
      <c r="C14548" s="11" t="s">
        <v>9</v>
      </c>
      <c r="D14548" s="11" t="s">
        <v>11</v>
      </c>
      <c r="E14548" s="11" t="s">
        <v>4948</v>
      </c>
      <c r="F14548" s="11" t="s">
        <v>12</v>
      </c>
      <c r="G14548" s="131" t="s">
        <v>7129</v>
      </c>
      <c r="H14548" s="131"/>
      <c r="J14548" s="7">
        <v>1000000</v>
      </c>
    </row>
    <row r="14549" spans="1:10" ht="20.100000000000001" customHeight="1" x14ac:dyDescent="0.25">
      <c r="A14549" s="6" t="s">
        <v>1393</v>
      </c>
      <c r="B14549" s="6" t="s">
        <v>1394</v>
      </c>
      <c r="J14549" s="8">
        <v>688854689</v>
      </c>
    </row>
    <row r="14550" spans="1:10" ht="20.100000000000001" customHeight="1" x14ac:dyDescent="0.25">
      <c r="A14550" s="5" t="s">
        <v>1402</v>
      </c>
      <c r="C14550" s="11" t="s">
        <v>9</v>
      </c>
      <c r="D14550" s="11" t="s">
        <v>11</v>
      </c>
      <c r="E14550" s="11" t="s">
        <v>4948</v>
      </c>
      <c r="F14550" s="11" t="s">
        <v>12</v>
      </c>
      <c r="G14550" s="131" t="s">
        <v>1403</v>
      </c>
      <c r="H14550" s="131"/>
      <c r="J14550" s="7">
        <v>674294689</v>
      </c>
    </row>
    <row r="14551" spans="1:10" ht="60" customHeight="1" x14ac:dyDescent="0.25">
      <c r="G14551" s="131" t="s">
        <v>6308</v>
      </c>
      <c r="H14551" s="131"/>
    </row>
    <row r="14552" spans="1:10" ht="20.100000000000001" customHeight="1" x14ac:dyDescent="0.25">
      <c r="A14552" s="5" t="s">
        <v>1411</v>
      </c>
      <c r="C14552" s="11" t="s">
        <v>9</v>
      </c>
      <c r="D14552" s="11" t="s">
        <v>11</v>
      </c>
      <c r="E14552" s="11" t="s">
        <v>4948</v>
      </c>
      <c r="F14552" s="11" t="s">
        <v>12</v>
      </c>
      <c r="G14552" s="131" t="s">
        <v>3478</v>
      </c>
      <c r="H14552" s="131"/>
      <c r="J14552" s="7">
        <v>13860000</v>
      </c>
    </row>
    <row r="14553" spans="1:10" ht="30" customHeight="1" x14ac:dyDescent="0.25">
      <c r="G14553" s="131" t="s">
        <v>6309</v>
      </c>
      <c r="H14553" s="131"/>
    </row>
    <row r="14554" spans="1:10" ht="20.100000000000001" customHeight="1" x14ac:dyDescent="0.25">
      <c r="A14554" s="5" t="s">
        <v>1413</v>
      </c>
      <c r="C14554" s="11" t="s">
        <v>9</v>
      </c>
      <c r="D14554" s="11" t="s">
        <v>11</v>
      </c>
      <c r="E14554" s="11" t="s">
        <v>4948</v>
      </c>
      <c r="F14554" s="11" t="s">
        <v>12</v>
      </c>
      <c r="G14554" s="131" t="s">
        <v>1414</v>
      </c>
      <c r="H14554" s="131"/>
      <c r="J14554" s="7">
        <v>700000</v>
      </c>
    </row>
    <row r="14555" spans="1:10" ht="60" customHeight="1" x14ac:dyDescent="0.25">
      <c r="G14555" s="131" t="s">
        <v>6310</v>
      </c>
      <c r="H14555" s="131"/>
    </row>
    <row r="14556" spans="1:10" ht="20.100000000000001" customHeight="1" x14ac:dyDescent="0.25">
      <c r="A14556" s="6" t="s">
        <v>1416</v>
      </c>
      <c r="B14556" s="6" t="s">
        <v>1417</v>
      </c>
      <c r="J14556" s="8">
        <v>12000000</v>
      </c>
    </row>
    <row r="14557" spans="1:10" ht="20.100000000000001" customHeight="1" x14ac:dyDescent="0.25">
      <c r="A14557" s="5" t="s">
        <v>1419</v>
      </c>
      <c r="C14557" s="11" t="s">
        <v>9</v>
      </c>
      <c r="D14557" s="11" t="s">
        <v>11</v>
      </c>
      <c r="E14557" s="11" t="s">
        <v>4948</v>
      </c>
      <c r="F14557" s="11" t="s">
        <v>12</v>
      </c>
      <c r="G14557" s="131" t="s">
        <v>1420</v>
      </c>
      <c r="H14557" s="131"/>
      <c r="J14557" s="7">
        <v>600000</v>
      </c>
    </row>
    <row r="14558" spans="1:10" ht="20.100000000000001" customHeight="1" x14ac:dyDescent="0.25">
      <c r="A14558" s="5" t="s">
        <v>1422</v>
      </c>
      <c r="C14558" s="11" t="s">
        <v>9</v>
      </c>
      <c r="D14558" s="11" t="s">
        <v>11</v>
      </c>
      <c r="E14558" s="11" t="s">
        <v>4948</v>
      </c>
      <c r="F14558" s="11" t="s">
        <v>12</v>
      </c>
      <c r="G14558" s="131" t="s">
        <v>1423</v>
      </c>
      <c r="H14558" s="131"/>
      <c r="J14558" s="7">
        <v>11400000</v>
      </c>
    </row>
    <row r="14559" spans="1:10" ht="20.100000000000001" customHeight="1" x14ac:dyDescent="0.25">
      <c r="A14559" s="6" t="s">
        <v>1429</v>
      </c>
      <c r="B14559" s="6" t="s">
        <v>1430</v>
      </c>
      <c r="J14559" s="8">
        <v>62598915</v>
      </c>
    </row>
    <row r="14560" spans="1:10" ht="20.100000000000001" customHeight="1" x14ac:dyDescent="0.25">
      <c r="A14560" s="5" t="s">
        <v>1432</v>
      </c>
      <c r="C14560" s="11" t="s">
        <v>9</v>
      </c>
      <c r="D14560" s="11" t="s">
        <v>11</v>
      </c>
      <c r="E14560" s="11" t="s">
        <v>4948</v>
      </c>
      <c r="F14560" s="11" t="s">
        <v>12</v>
      </c>
      <c r="G14560" s="131" t="s">
        <v>7130</v>
      </c>
      <c r="H14560" s="131"/>
      <c r="J14560" s="7">
        <v>62598915</v>
      </c>
    </row>
    <row r="14561" spans="1:10" ht="20.100000000000001" customHeight="1" x14ac:dyDescent="0.25">
      <c r="A14561" s="6" t="s">
        <v>1439</v>
      </c>
      <c r="B14561" s="6" t="s">
        <v>1440</v>
      </c>
      <c r="J14561" s="8">
        <v>2500000</v>
      </c>
    </row>
    <row r="14562" spans="1:10" ht="20.100000000000001" customHeight="1" x14ac:dyDescent="0.25">
      <c r="A14562" s="5" t="s">
        <v>1441</v>
      </c>
      <c r="C14562" s="11" t="s">
        <v>9</v>
      </c>
      <c r="D14562" s="11" t="s">
        <v>11</v>
      </c>
      <c r="E14562" s="11" t="s">
        <v>4948</v>
      </c>
      <c r="F14562" s="11" t="s">
        <v>12</v>
      </c>
      <c r="G14562" s="131" t="s">
        <v>1442</v>
      </c>
      <c r="H14562" s="131"/>
      <c r="J14562" s="7">
        <v>2500000</v>
      </c>
    </row>
    <row r="14563" spans="1:10" ht="45" customHeight="1" x14ac:dyDescent="0.25">
      <c r="G14563" s="131" t="s">
        <v>6311</v>
      </c>
      <c r="H14563" s="131"/>
    </row>
    <row r="14564" spans="1:10" ht="20.100000000000001" customHeight="1" x14ac:dyDescent="0.25">
      <c r="A14564" s="6" t="s">
        <v>1449</v>
      </c>
      <c r="B14564" s="6" t="s">
        <v>1450</v>
      </c>
      <c r="J14564" s="8">
        <v>46900000</v>
      </c>
    </row>
    <row r="14565" spans="1:10" ht="20.100000000000001" customHeight="1" x14ac:dyDescent="0.25">
      <c r="A14565" s="5" t="s">
        <v>1453</v>
      </c>
      <c r="C14565" s="11" t="s">
        <v>9</v>
      </c>
      <c r="D14565" s="11" t="s">
        <v>11</v>
      </c>
      <c r="E14565" s="11" t="s">
        <v>4948</v>
      </c>
      <c r="F14565" s="11" t="s">
        <v>12</v>
      </c>
      <c r="G14565" s="131" t="s">
        <v>39</v>
      </c>
      <c r="H14565" s="131"/>
      <c r="J14565" s="7">
        <v>11800000</v>
      </c>
    </row>
    <row r="14566" spans="1:10" ht="20.100000000000001" customHeight="1" x14ac:dyDescent="0.25">
      <c r="A14566" s="5" t="s">
        <v>1463</v>
      </c>
      <c r="C14566" s="11" t="s">
        <v>9</v>
      </c>
      <c r="D14566" s="11" t="s">
        <v>11</v>
      </c>
      <c r="E14566" s="11" t="s">
        <v>4948</v>
      </c>
      <c r="F14566" s="11" t="s">
        <v>12</v>
      </c>
      <c r="G14566" s="131" t="s">
        <v>1464</v>
      </c>
      <c r="H14566" s="131"/>
      <c r="J14566" s="7">
        <v>17000000</v>
      </c>
    </row>
    <row r="14567" spans="1:10" ht="30" customHeight="1" x14ac:dyDescent="0.25">
      <c r="A14567" s="5" t="s">
        <v>1469</v>
      </c>
      <c r="C14567" s="11" t="s">
        <v>9</v>
      </c>
      <c r="D14567" s="11" t="s">
        <v>11</v>
      </c>
      <c r="E14567" s="11" t="s">
        <v>4948</v>
      </c>
      <c r="F14567" s="11" t="s">
        <v>12</v>
      </c>
      <c r="G14567" s="131" t="s">
        <v>7132</v>
      </c>
      <c r="H14567" s="131"/>
      <c r="J14567" s="7">
        <v>3000000</v>
      </c>
    </row>
    <row r="14568" spans="1:10" ht="30" customHeight="1" x14ac:dyDescent="0.25">
      <c r="A14568" s="5" t="s">
        <v>1471</v>
      </c>
      <c r="C14568" s="11" t="s">
        <v>9</v>
      </c>
      <c r="D14568" s="11" t="s">
        <v>11</v>
      </c>
      <c r="E14568" s="11" t="s">
        <v>4948</v>
      </c>
      <c r="F14568" s="11" t="s">
        <v>12</v>
      </c>
      <c r="G14568" s="131" t="s">
        <v>7133</v>
      </c>
      <c r="H14568" s="131"/>
      <c r="J14568" s="7">
        <v>500000</v>
      </c>
    </row>
    <row r="14569" spans="1:10" ht="20.100000000000001" customHeight="1" x14ac:dyDescent="0.25">
      <c r="A14569" s="5" t="s">
        <v>1473</v>
      </c>
      <c r="C14569" s="11" t="s">
        <v>9</v>
      </c>
      <c r="D14569" s="11" t="s">
        <v>11</v>
      </c>
      <c r="E14569" s="11" t="s">
        <v>4948</v>
      </c>
      <c r="F14569" s="11" t="s">
        <v>12</v>
      </c>
      <c r="G14569" s="131" t="s">
        <v>1474</v>
      </c>
      <c r="H14569" s="131"/>
      <c r="J14569" s="7">
        <v>14600000</v>
      </c>
    </row>
    <row r="14570" spans="1:10" ht="20.100000000000001" customHeight="1" x14ac:dyDescent="0.25">
      <c r="A14570" s="6" t="s">
        <v>1476</v>
      </c>
      <c r="B14570" s="6" t="s">
        <v>1477</v>
      </c>
      <c r="J14570" s="8">
        <v>1500000</v>
      </c>
    </row>
    <row r="14571" spans="1:10" ht="20.100000000000001" customHeight="1" x14ac:dyDescent="0.25">
      <c r="A14571" s="5" t="s">
        <v>1488</v>
      </c>
      <c r="C14571" s="11" t="s">
        <v>9</v>
      </c>
      <c r="D14571" s="11" t="s">
        <v>41</v>
      </c>
      <c r="E14571" s="11" t="s">
        <v>4948</v>
      </c>
      <c r="F14571" s="11" t="s">
        <v>12</v>
      </c>
      <c r="G14571" s="131" t="s">
        <v>42</v>
      </c>
      <c r="H14571" s="131"/>
      <c r="J14571" s="7">
        <v>1500000</v>
      </c>
    </row>
    <row r="14572" spans="1:10" ht="15" customHeight="1" x14ac:dyDescent="0.25">
      <c r="G14572" s="131" t="s">
        <v>4712</v>
      </c>
      <c r="H14572" s="131"/>
    </row>
    <row r="14573" spans="1:10" ht="20.100000000000001" customHeight="1" x14ac:dyDescent="0.25">
      <c r="A14573" s="6" t="s">
        <v>1508</v>
      </c>
      <c r="B14573" s="6" t="s">
        <v>1509</v>
      </c>
      <c r="J14573" s="10">
        <v>57720000</v>
      </c>
    </row>
    <row r="14574" spans="1:10" ht="20.100000000000001" customHeight="1" x14ac:dyDescent="0.25">
      <c r="A14574" s="6" t="s">
        <v>1256</v>
      </c>
      <c r="B14574" s="6" t="s">
        <v>1511</v>
      </c>
      <c r="J14574" s="9">
        <v>22800000</v>
      </c>
    </row>
    <row r="14575" spans="1:10" ht="20.100000000000001" customHeight="1" x14ac:dyDescent="0.25">
      <c r="A14575" s="5" t="s">
        <v>1513</v>
      </c>
      <c r="C14575" s="11" t="s">
        <v>9</v>
      </c>
      <c r="D14575" s="11" t="s">
        <v>11</v>
      </c>
      <c r="E14575" s="11" t="s">
        <v>4948</v>
      </c>
      <c r="F14575" s="11" t="s">
        <v>12</v>
      </c>
      <c r="G14575" s="131" t="s">
        <v>45</v>
      </c>
      <c r="H14575" s="131"/>
      <c r="J14575" s="7">
        <v>20000000</v>
      </c>
    </row>
    <row r="14576" spans="1:10" ht="20.100000000000001" customHeight="1" x14ac:dyDescent="0.25">
      <c r="A14576" s="5" t="s">
        <v>1514</v>
      </c>
      <c r="C14576" s="11" t="s">
        <v>9</v>
      </c>
      <c r="D14576" s="11" t="s">
        <v>11</v>
      </c>
      <c r="E14576" s="11" t="s">
        <v>4948</v>
      </c>
      <c r="F14576" s="11" t="s">
        <v>12</v>
      </c>
      <c r="G14576" s="131" t="s">
        <v>1515</v>
      </c>
      <c r="H14576" s="131"/>
      <c r="J14576" s="7">
        <v>1900000</v>
      </c>
    </row>
    <row r="14577" spans="1:10" ht="20.100000000000001" customHeight="1" x14ac:dyDescent="0.25">
      <c r="A14577" s="5" t="s">
        <v>1518</v>
      </c>
      <c r="C14577" s="11" t="s">
        <v>9</v>
      </c>
      <c r="D14577" s="11" t="s">
        <v>11</v>
      </c>
      <c r="E14577" s="11" t="s">
        <v>4948</v>
      </c>
      <c r="F14577" s="11" t="s">
        <v>12</v>
      </c>
      <c r="G14577" s="131" t="s">
        <v>7135</v>
      </c>
      <c r="H14577" s="131"/>
      <c r="J14577" s="7">
        <v>200000</v>
      </c>
    </row>
    <row r="14578" spans="1:10" ht="20.100000000000001" customHeight="1" x14ac:dyDescent="0.25">
      <c r="A14578" s="5" t="s">
        <v>1520</v>
      </c>
      <c r="C14578" s="11" t="s">
        <v>9</v>
      </c>
      <c r="D14578" s="11" t="s">
        <v>11</v>
      </c>
      <c r="E14578" s="11" t="s">
        <v>4948</v>
      </c>
      <c r="F14578" s="11" t="s">
        <v>12</v>
      </c>
      <c r="G14578" s="131" t="s">
        <v>1521</v>
      </c>
      <c r="H14578" s="131"/>
      <c r="J14578" s="7">
        <v>700000</v>
      </c>
    </row>
    <row r="14579" spans="1:10" ht="20.100000000000001" customHeight="1" x14ac:dyDescent="0.25">
      <c r="A14579" s="6" t="s">
        <v>1278</v>
      </c>
      <c r="B14579" s="6" t="s">
        <v>1524</v>
      </c>
      <c r="J14579" s="8">
        <v>500000</v>
      </c>
    </row>
    <row r="14580" spans="1:10" ht="20.100000000000001" customHeight="1" x14ac:dyDescent="0.25">
      <c r="A14580" s="5" t="s">
        <v>1531</v>
      </c>
      <c r="C14580" s="11" t="s">
        <v>9</v>
      </c>
      <c r="D14580" s="11" t="s">
        <v>11</v>
      </c>
      <c r="E14580" s="11" t="s">
        <v>4948</v>
      </c>
      <c r="F14580" s="11" t="s">
        <v>12</v>
      </c>
      <c r="G14580" s="131" t="s">
        <v>47</v>
      </c>
      <c r="H14580" s="131"/>
      <c r="J14580" s="7">
        <v>500000</v>
      </c>
    </row>
    <row r="14581" spans="1:10" ht="20.100000000000001" customHeight="1" x14ac:dyDescent="0.25">
      <c r="A14581" s="6" t="s">
        <v>1292</v>
      </c>
      <c r="B14581" s="6" t="s">
        <v>1535</v>
      </c>
      <c r="J14581" s="8">
        <v>2800000</v>
      </c>
    </row>
    <row r="14582" spans="1:10" ht="30" customHeight="1" x14ac:dyDescent="0.25">
      <c r="A14582" s="5" t="s">
        <v>1544</v>
      </c>
      <c r="C14582" s="11" t="s">
        <v>9</v>
      </c>
      <c r="D14582" s="11" t="s">
        <v>11</v>
      </c>
      <c r="E14582" s="11" t="s">
        <v>4948</v>
      </c>
      <c r="F14582" s="11" t="s">
        <v>12</v>
      </c>
      <c r="G14582" s="131" t="s">
        <v>1545</v>
      </c>
      <c r="H14582" s="131"/>
      <c r="J14582" s="7">
        <v>2500000</v>
      </c>
    </row>
    <row r="14583" spans="1:10" ht="20.100000000000001" customHeight="1" x14ac:dyDescent="0.25">
      <c r="A14583" s="5" t="s">
        <v>1549</v>
      </c>
      <c r="C14583" s="11" t="s">
        <v>9</v>
      </c>
      <c r="D14583" s="11" t="s">
        <v>11</v>
      </c>
      <c r="E14583" s="11" t="s">
        <v>4948</v>
      </c>
      <c r="F14583" s="11" t="s">
        <v>12</v>
      </c>
      <c r="G14583" s="131" t="s">
        <v>1550</v>
      </c>
      <c r="H14583" s="131"/>
      <c r="J14583" s="7">
        <v>300000</v>
      </c>
    </row>
    <row r="14584" spans="1:10" ht="20.100000000000001" customHeight="1" x14ac:dyDescent="0.25">
      <c r="A14584" s="6" t="s">
        <v>1318</v>
      </c>
      <c r="B14584" s="6" t="s">
        <v>1553</v>
      </c>
      <c r="J14584" s="8">
        <v>7220000</v>
      </c>
    </row>
    <row r="14585" spans="1:10" ht="20.100000000000001" customHeight="1" x14ac:dyDescent="0.25">
      <c r="A14585" s="5" t="s">
        <v>1555</v>
      </c>
      <c r="C14585" s="11" t="s">
        <v>9</v>
      </c>
      <c r="D14585" s="11" t="s">
        <v>11</v>
      </c>
      <c r="E14585" s="11" t="s">
        <v>4948</v>
      </c>
      <c r="F14585" s="11" t="s">
        <v>12</v>
      </c>
      <c r="G14585" s="131" t="s">
        <v>50</v>
      </c>
      <c r="H14585" s="131"/>
      <c r="J14585" s="7">
        <v>3720000</v>
      </c>
    </row>
    <row r="14586" spans="1:10" ht="20.100000000000001" customHeight="1" x14ac:dyDescent="0.25">
      <c r="A14586" s="5" t="s">
        <v>1557</v>
      </c>
      <c r="C14586" s="11" t="s">
        <v>9</v>
      </c>
      <c r="D14586" s="11" t="s">
        <v>11</v>
      </c>
      <c r="E14586" s="11" t="s">
        <v>4948</v>
      </c>
      <c r="F14586" s="11" t="s">
        <v>12</v>
      </c>
      <c r="G14586" s="131" t="s">
        <v>51</v>
      </c>
      <c r="H14586" s="131"/>
      <c r="J14586" s="7">
        <v>3500000</v>
      </c>
    </row>
    <row r="14587" spans="1:10" ht="20.100000000000001" customHeight="1" x14ac:dyDescent="0.25">
      <c r="A14587" s="6" t="s">
        <v>1572</v>
      </c>
      <c r="B14587" s="6" t="s">
        <v>1573</v>
      </c>
      <c r="J14587" s="8">
        <v>24400000</v>
      </c>
    </row>
    <row r="14588" spans="1:10" ht="20.100000000000001" customHeight="1" x14ac:dyDescent="0.25">
      <c r="A14588" s="5" t="s">
        <v>1574</v>
      </c>
      <c r="C14588" s="11" t="s">
        <v>9</v>
      </c>
      <c r="D14588" s="11" t="s">
        <v>11</v>
      </c>
      <c r="E14588" s="11" t="s">
        <v>4948</v>
      </c>
      <c r="F14588" s="11" t="s">
        <v>12</v>
      </c>
      <c r="G14588" s="131" t="s">
        <v>1575</v>
      </c>
      <c r="H14588" s="131"/>
      <c r="J14588" s="7">
        <v>2000000</v>
      </c>
    </row>
    <row r="14589" spans="1:10" ht="20.100000000000001" customHeight="1" x14ac:dyDescent="0.25">
      <c r="A14589" s="5" t="s">
        <v>1580</v>
      </c>
      <c r="C14589" s="11" t="s">
        <v>9</v>
      </c>
      <c r="D14589" s="11" t="s">
        <v>11</v>
      </c>
      <c r="E14589" s="11" t="s">
        <v>4948</v>
      </c>
      <c r="F14589" s="11" t="s">
        <v>12</v>
      </c>
      <c r="G14589" s="131" t="s">
        <v>1581</v>
      </c>
      <c r="H14589" s="131"/>
      <c r="J14589" s="7">
        <v>15200000</v>
      </c>
    </row>
    <row r="14590" spans="1:10" ht="20.100000000000001" customHeight="1" x14ac:dyDescent="0.25">
      <c r="A14590" s="5" t="s">
        <v>1584</v>
      </c>
      <c r="C14590" s="11" t="s">
        <v>9</v>
      </c>
      <c r="D14590" s="11" t="s">
        <v>11</v>
      </c>
      <c r="E14590" s="11" t="s">
        <v>4948</v>
      </c>
      <c r="F14590" s="11" t="s">
        <v>12</v>
      </c>
      <c r="G14590" s="131" t="s">
        <v>1585</v>
      </c>
      <c r="H14590" s="131"/>
      <c r="J14590" s="7">
        <v>4000000</v>
      </c>
    </row>
    <row r="14591" spans="1:10" ht="20.100000000000001" customHeight="1" x14ac:dyDescent="0.25">
      <c r="A14591" s="5" t="s">
        <v>1587</v>
      </c>
      <c r="C14591" s="11" t="s">
        <v>9</v>
      </c>
      <c r="D14591" s="11" t="s">
        <v>11</v>
      </c>
      <c r="E14591" s="11" t="s">
        <v>4948</v>
      </c>
      <c r="F14591" s="11" t="s">
        <v>12</v>
      </c>
      <c r="G14591" s="131" t="s">
        <v>1588</v>
      </c>
      <c r="H14591" s="131"/>
      <c r="J14591" s="7">
        <v>1610000</v>
      </c>
    </row>
    <row r="14592" spans="1:10" ht="20.100000000000001" customHeight="1" x14ac:dyDescent="0.25">
      <c r="A14592" s="5" t="s">
        <v>1593</v>
      </c>
      <c r="C14592" s="11" t="s">
        <v>9</v>
      </c>
      <c r="D14592" s="11" t="s">
        <v>11</v>
      </c>
      <c r="E14592" s="11" t="s">
        <v>4948</v>
      </c>
      <c r="F14592" s="11" t="s">
        <v>12</v>
      </c>
      <c r="G14592" s="131" t="s">
        <v>1594</v>
      </c>
      <c r="H14592" s="131"/>
      <c r="J14592" s="7">
        <v>1590000</v>
      </c>
    </row>
    <row r="14593" spans="1:10" ht="20.100000000000001" customHeight="1" x14ac:dyDescent="0.25">
      <c r="A14593" s="6" t="s">
        <v>1714</v>
      </c>
      <c r="B14593" s="6" t="s">
        <v>1715</v>
      </c>
      <c r="J14593" s="10">
        <v>290712000</v>
      </c>
    </row>
    <row r="14594" spans="1:10" ht="20.100000000000001" customHeight="1" x14ac:dyDescent="0.25">
      <c r="A14594" s="6" t="s">
        <v>1716</v>
      </c>
      <c r="B14594" s="6" t="s">
        <v>1717</v>
      </c>
      <c r="J14594" s="9">
        <v>290712000</v>
      </c>
    </row>
    <row r="14595" spans="1:10" ht="20.100000000000001" customHeight="1" x14ac:dyDescent="0.25">
      <c r="A14595" s="5" t="s">
        <v>1720</v>
      </c>
      <c r="C14595" s="11" t="s">
        <v>16</v>
      </c>
      <c r="D14595" s="11" t="s">
        <v>53</v>
      </c>
      <c r="E14595" s="11" t="s">
        <v>4948</v>
      </c>
      <c r="F14595" s="11" t="s">
        <v>12</v>
      </c>
      <c r="G14595" s="131" t="s">
        <v>54</v>
      </c>
      <c r="H14595" s="131"/>
      <c r="J14595" s="7">
        <v>200000000</v>
      </c>
    </row>
    <row r="14596" spans="1:10" ht="20.100000000000001" customHeight="1" x14ac:dyDescent="0.25">
      <c r="A14596" s="5" t="s">
        <v>1721</v>
      </c>
      <c r="C14596" s="11" t="s">
        <v>16</v>
      </c>
      <c r="D14596" s="11" t="s">
        <v>53</v>
      </c>
      <c r="E14596" s="11" t="s">
        <v>4948</v>
      </c>
      <c r="F14596" s="11" t="s">
        <v>12</v>
      </c>
      <c r="G14596" s="131" t="s">
        <v>1722</v>
      </c>
      <c r="H14596" s="131"/>
      <c r="J14596" s="7">
        <v>2500000</v>
      </c>
    </row>
    <row r="14597" spans="1:10" ht="20.100000000000001" customHeight="1" x14ac:dyDescent="0.25">
      <c r="A14597" s="5" t="s">
        <v>1723</v>
      </c>
      <c r="C14597" s="11" t="s">
        <v>16</v>
      </c>
      <c r="D14597" s="11" t="s">
        <v>53</v>
      </c>
      <c r="E14597" s="11" t="s">
        <v>4948</v>
      </c>
      <c r="F14597" s="11" t="s">
        <v>12</v>
      </c>
      <c r="G14597" s="131" t="s">
        <v>55</v>
      </c>
      <c r="H14597" s="131"/>
      <c r="J14597" s="7">
        <v>20000000</v>
      </c>
    </row>
    <row r="14598" spans="1:10" ht="20.100000000000001" customHeight="1" x14ac:dyDescent="0.25">
      <c r="A14598" s="5" t="s">
        <v>1724</v>
      </c>
      <c r="C14598" s="11" t="s">
        <v>16</v>
      </c>
      <c r="D14598" s="11" t="s">
        <v>53</v>
      </c>
      <c r="E14598" s="11" t="s">
        <v>4948</v>
      </c>
      <c r="F14598" s="11" t="s">
        <v>12</v>
      </c>
      <c r="G14598" s="131" t="s">
        <v>7146</v>
      </c>
      <c r="H14598" s="131"/>
      <c r="J14598" s="7">
        <v>1500000</v>
      </c>
    </row>
    <row r="14599" spans="1:10" ht="20.100000000000001" customHeight="1" x14ac:dyDescent="0.25">
      <c r="A14599" s="5" t="s">
        <v>1725</v>
      </c>
      <c r="C14599" s="11" t="s">
        <v>16</v>
      </c>
      <c r="D14599" s="11" t="s">
        <v>53</v>
      </c>
      <c r="E14599" s="11" t="s">
        <v>4948</v>
      </c>
      <c r="F14599" s="11" t="s">
        <v>12</v>
      </c>
      <c r="G14599" s="131" t="s">
        <v>1726</v>
      </c>
      <c r="H14599" s="131"/>
      <c r="J14599" s="7">
        <v>50000000</v>
      </c>
    </row>
    <row r="14600" spans="1:10" ht="20.100000000000001" customHeight="1" x14ac:dyDescent="0.25">
      <c r="A14600" s="5" t="s">
        <v>1729</v>
      </c>
      <c r="C14600" s="11" t="s">
        <v>16</v>
      </c>
      <c r="D14600" s="11" t="s">
        <v>53</v>
      </c>
      <c r="E14600" s="11" t="s">
        <v>4948</v>
      </c>
      <c r="F14600" s="11" t="s">
        <v>12</v>
      </c>
      <c r="G14600" s="131" t="s">
        <v>7147</v>
      </c>
      <c r="H14600" s="131"/>
      <c r="J14600" s="7">
        <v>16712000</v>
      </c>
    </row>
    <row r="14601" spans="1:10" ht="20.100000000000001" customHeight="1" x14ac:dyDescent="0.25">
      <c r="A14601" s="6" t="s">
        <v>1759</v>
      </c>
      <c r="B14601" s="6" t="s">
        <v>1760</v>
      </c>
      <c r="J14601" s="10">
        <v>1696445234</v>
      </c>
    </row>
    <row r="14602" spans="1:10" ht="20.100000000000001" customHeight="1" x14ac:dyDescent="0.25">
      <c r="A14602" s="6" t="s">
        <v>1761</v>
      </c>
      <c r="B14602" s="6" t="s">
        <v>1762</v>
      </c>
      <c r="J14602" s="12">
        <v>1639876342</v>
      </c>
    </row>
    <row r="14603" spans="1:10" ht="20.100000000000001" customHeight="1" x14ac:dyDescent="0.25">
      <c r="A14603" s="6" t="s">
        <v>1765</v>
      </c>
      <c r="B14603" s="6" t="s">
        <v>1766</v>
      </c>
      <c r="J14603" s="9">
        <v>1631400000</v>
      </c>
    </row>
    <row r="14604" spans="1:10" ht="20.100000000000001" customHeight="1" x14ac:dyDescent="0.25">
      <c r="A14604" s="5" t="s">
        <v>1765</v>
      </c>
      <c r="C14604" s="11" t="s">
        <v>9</v>
      </c>
      <c r="D14604" s="11" t="s">
        <v>41</v>
      </c>
      <c r="E14604" s="11" t="s">
        <v>5194</v>
      </c>
      <c r="F14604" s="11" t="s">
        <v>1459</v>
      </c>
      <c r="G14604" s="131" t="s">
        <v>1132</v>
      </c>
      <c r="H14604" s="131"/>
      <c r="J14604" s="7">
        <v>1359500000</v>
      </c>
    </row>
    <row r="14605" spans="1:10" ht="75" customHeight="1" x14ac:dyDescent="0.25">
      <c r="G14605" s="131" t="s">
        <v>5208</v>
      </c>
      <c r="H14605" s="131"/>
    </row>
    <row r="14606" spans="1:10" ht="20.100000000000001" customHeight="1" x14ac:dyDescent="0.25">
      <c r="G14606" s="131" t="s">
        <v>5197</v>
      </c>
      <c r="H14606" s="131"/>
    </row>
    <row r="14607" spans="1:10" ht="30" customHeight="1" x14ac:dyDescent="0.25">
      <c r="A14607" s="5" t="s">
        <v>1765</v>
      </c>
      <c r="C14607" s="11" t="s">
        <v>9</v>
      </c>
      <c r="D14607" s="11" t="s">
        <v>41</v>
      </c>
      <c r="E14607" s="11" t="s">
        <v>5194</v>
      </c>
      <c r="F14607" s="11" t="s">
        <v>1560</v>
      </c>
      <c r="G14607" s="131" t="s">
        <v>1134</v>
      </c>
      <c r="H14607" s="131"/>
      <c r="J14607" s="7">
        <v>271900000</v>
      </c>
    </row>
    <row r="14608" spans="1:10" ht="60" customHeight="1" x14ac:dyDescent="0.25">
      <c r="G14608" s="131" t="s">
        <v>5206</v>
      </c>
      <c r="H14608" s="131"/>
    </row>
    <row r="14609" spans="1:10" ht="20.100000000000001" customHeight="1" x14ac:dyDescent="0.25">
      <c r="G14609" s="131" t="s">
        <v>5207</v>
      </c>
      <c r="H14609" s="131"/>
    </row>
    <row r="14610" spans="1:10" ht="20.100000000000001" customHeight="1" x14ac:dyDescent="0.25">
      <c r="A14610" s="6" t="s">
        <v>1767</v>
      </c>
      <c r="B14610" s="6" t="s">
        <v>7149</v>
      </c>
      <c r="J14610" s="8">
        <v>8476342</v>
      </c>
    </row>
    <row r="14611" spans="1:10" ht="20.100000000000001" customHeight="1" x14ac:dyDescent="0.25">
      <c r="A14611" s="5" t="s">
        <v>1767</v>
      </c>
      <c r="C14611" s="11" t="s">
        <v>9</v>
      </c>
      <c r="D14611" s="11" t="s">
        <v>41</v>
      </c>
      <c r="E14611" s="11" t="s">
        <v>4948</v>
      </c>
      <c r="F14611" s="11" t="s">
        <v>1881</v>
      </c>
      <c r="G14611" s="131" t="s">
        <v>21</v>
      </c>
      <c r="H14611" s="131"/>
      <c r="J14611" s="7">
        <v>5923227</v>
      </c>
    </row>
    <row r="14612" spans="1:10" ht="60" customHeight="1" x14ac:dyDescent="0.25">
      <c r="G14612" s="131" t="s">
        <v>4802</v>
      </c>
      <c r="H14612" s="131"/>
    </row>
    <row r="14613" spans="1:10" ht="20.100000000000001" customHeight="1" x14ac:dyDescent="0.25">
      <c r="G14613" s="131" t="s">
        <v>2101</v>
      </c>
      <c r="H14613" s="131"/>
    </row>
    <row r="14614" spans="1:10" ht="20.100000000000001" customHeight="1" x14ac:dyDescent="0.25">
      <c r="A14614" s="5" t="s">
        <v>1767</v>
      </c>
      <c r="C14614" s="11" t="s">
        <v>9</v>
      </c>
      <c r="D14614" s="11" t="s">
        <v>41</v>
      </c>
      <c r="E14614" s="11" t="s">
        <v>4948</v>
      </c>
      <c r="F14614" s="11" t="s">
        <v>1278</v>
      </c>
      <c r="G14614" s="131" t="s">
        <v>21</v>
      </c>
      <c r="H14614" s="131"/>
      <c r="J14614" s="7">
        <v>2553115</v>
      </c>
    </row>
    <row r="14615" spans="1:10" ht="60" customHeight="1" x14ac:dyDescent="0.25">
      <c r="G14615" s="131" t="s">
        <v>4803</v>
      </c>
      <c r="H14615" s="131"/>
    </row>
    <row r="14616" spans="1:10" ht="20.100000000000001" customHeight="1" x14ac:dyDescent="0.25">
      <c r="G14616" s="131" t="s">
        <v>2101</v>
      </c>
      <c r="H14616" s="131"/>
    </row>
    <row r="14617" spans="1:10" ht="20.100000000000001" customHeight="1" x14ac:dyDescent="0.25">
      <c r="A14617" s="6" t="s">
        <v>1784</v>
      </c>
      <c r="B14617" s="6" t="s">
        <v>1785</v>
      </c>
      <c r="J14617" s="8">
        <v>56568892</v>
      </c>
    </row>
    <row r="14618" spans="1:10" ht="20.100000000000001" customHeight="1" x14ac:dyDescent="0.25">
      <c r="A14618" s="5" t="s">
        <v>1786</v>
      </c>
      <c r="C14618" s="11" t="s">
        <v>9</v>
      </c>
      <c r="D14618" s="11" t="s">
        <v>59</v>
      </c>
      <c r="E14618" s="11" t="s">
        <v>4948</v>
      </c>
      <c r="F14618" s="11" t="s">
        <v>12</v>
      </c>
      <c r="G14618" s="131" t="s">
        <v>61</v>
      </c>
      <c r="H14618" s="131"/>
      <c r="J14618" s="7">
        <v>47377677</v>
      </c>
    </row>
    <row r="14619" spans="1:10" ht="20.100000000000001" customHeight="1" x14ac:dyDescent="0.25">
      <c r="A14619" s="5" t="s">
        <v>1792</v>
      </c>
      <c r="C14619" s="11" t="s">
        <v>9</v>
      </c>
      <c r="D14619" s="11" t="s">
        <v>59</v>
      </c>
      <c r="E14619" s="11" t="s">
        <v>4948</v>
      </c>
      <c r="F14619" s="11" t="s">
        <v>12</v>
      </c>
      <c r="G14619" s="131" t="s">
        <v>7156</v>
      </c>
      <c r="H14619" s="131"/>
      <c r="J14619" s="7">
        <v>9191215</v>
      </c>
    </row>
    <row r="14620" spans="1:10" ht="30" customHeight="1" x14ac:dyDescent="0.25">
      <c r="G14620" s="131" t="s">
        <v>4452</v>
      </c>
      <c r="H14620" s="131"/>
    </row>
    <row r="14621" spans="1:10" ht="20.100000000000001" customHeight="1" x14ac:dyDescent="0.25">
      <c r="A14621" s="6" t="s">
        <v>1811</v>
      </c>
      <c r="B14621" s="6" t="s">
        <v>1812</v>
      </c>
      <c r="J14621" s="10">
        <v>1359500000</v>
      </c>
    </row>
    <row r="14622" spans="1:10" ht="20.100000000000001" customHeight="1" x14ac:dyDescent="0.25">
      <c r="A14622" s="6" t="s">
        <v>1813</v>
      </c>
      <c r="B14622" s="6" t="s">
        <v>3421</v>
      </c>
      <c r="J14622" s="12">
        <v>1359500000</v>
      </c>
    </row>
    <row r="14623" spans="1:10" ht="20.100000000000001" customHeight="1" x14ac:dyDescent="0.25">
      <c r="A14623" s="6" t="s">
        <v>1815</v>
      </c>
      <c r="B14623" s="6" t="s">
        <v>7160</v>
      </c>
      <c r="J14623" s="9">
        <v>1359500000</v>
      </c>
    </row>
    <row r="14624" spans="1:10" ht="30" customHeight="1" x14ac:dyDescent="0.25">
      <c r="A14624" s="5" t="s">
        <v>1815</v>
      </c>
      <c r="C14624" s="11" t="s">
        <v>16</v>
      </c>
      <c r="D14624" s="11" t="s">
        <v>4832</v>
      </c>
      <c r="E14624" s="11" t="s">
        <v>4948</v>
      </c>
      <c r="F14624" s="11" t="s">
        <v>1881</v>
      </c>
      <c r="G14624" s="131" t="s">
        <v>1159</v>
      </c>
      <c r="H14624" s="131"/>
      <c r="J14624" s="7">
        <v>1359500000</v>
      </c>
    </row>
    <row r="14625" spans="1:10" ht="75" customHeight="1" x14ac:dyDescent="0.25">
      <c r="G14625" s="131" t="s">
        <v>5208</v>
      </c>
      <c r="H14625" s="131"/>
    </row>
    <row r="14626" spans="1:10" ht="20.100000000000001" customHeight="1" x14ac:dyDescent="0.25">
      <c r="G14626" s="131" t="s">
        <v>4834</v>
      </c>
      <c r="H14626" s="131"/>
    </row>
    <row r="14629" spans="1:10" x14ac:dyDescent="0.25">
      <c r="A14629" s="117" t="s">
        <v>5209</v>
      </c>
      <c r="B14629" s="88"/>
      <c r="C14629" s="88"/>
      <c r="D14629" s="88"/>
      <c r="E14629" s="88"/>
      <c r="F14629" s="88"/>
      <c r="G14629" s="88"/>
      <c r="H14629" s="88"/>
    </row>
    <row r="14631" spans="1:10" x14ac:dyDescent="0.25">
      <c r="A14631" s="132" t="s">
        <v>2092</v>
      </c>
      <c r="B14631" s="132"/>
      <c r="C14631" s="132"/>
      <c r="D14631" s="132"/>
      <c r="E14631" s="132"/>
      <c r="F14631" s="132"/>
      <c r="G14631" s="132"/>
      <c r="H14631" s="132"/>
      <c r="I14631" s="132"/>
      <c r="J14631" s="132"/>
    </row>
    <row r="14633" spans="1:10" x14ac:dyDescent="0.25">
      <c r="D14633" s="6" t="s">
        <v>2140</v>
      </c>
      <c r="E14633" s="6" t="s">
        <v>2100</v>
      </c>
    </row>
    <row r="14634" spans="1:10" ht="15.75" thickBot="1" x14ac:dyDescent="0.3">
      <c r="F14634" s="6" t="s">
        <v>2103</v>
      </c>
      <c r="J14634" s="14">
        <v>3316579000</v>
      </c>
    </row>
    <row r="14635" spans="1:10" x14ac:dyDescent="0.25">
      <c r="D14635" s="5" t="s">
        <v>9</v>
      </c>
      <c r="E14635" s="5" t="s">
        <v>2139</v>
      </c>
      <c r="J14635" s="7">
        <v>2540567894</v>
      </c>
    </row>
    <row r="14636" spans="1:10" x14ac:dyDescent="0.25">
      <c r="D14636" s="5" t="s">
        <v>16</v>
      </c>
      <c r="E14636" s="5" t="s">
        <v>2145</v>
      </c>
      <c r="J14636" s="7">
        <v>776011106</v>
      </c>
    </row>
    <row r="14639" spans="1:10" x14ac:dyDescent="0.25">
      <c r="A14639" s="132" t="s">
        <v>2091</v>
      </c>
      <c r="B14639" s="132"/>
      <c r="C14639" s="132"/>
      <c r="D14639" s="132"/>
      <c r="E14639" s="132"/>
      <c r="F14639" s="132"/>
      <c r="G14639" s="132"/>
      <c r="H14639" s="132"/>
      <c r="I14639" s="132"/>
      <c r="J14639" s="132"/>
    </row>
    <row r="14640" spans="1:10" x14ac:dyDescent="0.25">
      <c r="A14640" s="86" t="s">
        <v>2097</v>
      </c>
      <c r="C14640" s="86" t="s">
        <v>2098</v>
      </c>
      <c r="D14640" s="86" t="s">
        <v>3</v>
      </c>
      <c r="E14640" s="86" t="s">
        <v>2099</v>
      </c>
      <c r="F14640" s="86" t="s">
        <v>1880</v>
      </c>
      <c r="G14640" s="6" t="s">
        <v>2100</v>
      </c>
      <c r="J14640" s="86" t="s">
        <v>8713</v>
      </c>
    </row>
    <row r="14642" spans="1:10" ht="15.75" thickBot="1" x14ac:dyDescent="0.3">
      <c r="G14642" s="13" t="s">
        <v>2103</v>
      </c>
      <c r="J14642" s="14">
        <v>3316579000</v>
      </c>
    </row>
    <row r="14643" spans="1:10" ht="20.100000000000001" customHeight="1" x14ac:dyDescent="0.25">
      <c r="A14643" s="6" t="s">
        <v>1232</v>
      </c>
      <c r="B14643" s="6" t="s">
        <v>1233</v>
      </c>
      <c r="J14643" s="10">
        <v>1760395529</v>
      </c>
    </row>
    <row r="14644" spans="1:10" ht="20.100000000000001" customHeight="1" x14ac:dyDescent="0.25">
      <c r="A14644" s="6" t="s">
        <v>9</v>
      </c>
      <c r="B14644" s="6" t="s">
        <v>1237</v>
      </c>
      <c r="J14644" s="9">
        <v>647728695</v>
      </c>
    </row>
    <row r="14645" spans="1:10" ht="20.100000000000001" customHeight="1" x14ac:dyDescent="0.25">
      <c r="A14645" s="5" t="s">
        <v>1240</v>
      </c>
      <c r="C14645" s="11" t="s">
        <v>9</v>
      </c>
      <c r="D14645" s="11" t="s">
        <v>10</v>
      </c>
      <c r="E14645" s="11" t="s">
        <v>4948</v>
      </c>
      <c r="F14645" s="11" t="s">
        <v>12</v>
      </c>
      <c r="G14645" s="131" t="s">
        <v>7116</v>
      </c>
      <c r="H14645" s="131"/>
      <c r="J14645" s="7">
        <v>647728695</v>
      </c>
    </row>
    <row r="14646" spans="1:10" ht="20.100000000000001" customHeight="1" x14ac:dyDescent="0.25">
      <c r="A14646" s="6" t="s">
        <v>1279</v>
      </c>
      <c r="B14646" s="6" t="s">
        <v>1280</v>
      </c>
      <c r="J14646" s="8">
        <v>825017401</v>
      </c>
    </row>
    <row r="14647" spans="1:10" ht="20.100000000000001" customHeight="1" x14ac:dyDescent="0.25">
      <c r="A14647" s="5" t="s">
        <v>1282</v>
      </c>
      <c r="C14647" s="11" t="s">
        <v>9</v>
      </c>
      <c r="D14647" s="11" t="s">
        <v>10</v>
      </c>
      <c r="E14647" s="11" t="s">
        <v>4948</v>
      </c>
      <c r="F14647" s="11" t="s">
        <v>12</v>
      </c>
      <c r="G14647" s="131" t="s">
        <v>1283</v>
      </c>
      <c r="H14647" s="131"/>
      <c r="J14647" s="7">
        <v>247684646</v>
      </c>
    </row>
    <row r="14648" spans="1:10" ht="20.100000000000001" customHeight="1" x14ac:dyDescent="0.25">
      <c r="A14648" s="5" t="s">
        <v>1286</v>
      </c>
      <c r="C14648" s="11" t="s">
        <v>9</v>
      </c>
      <c r="D14648" s="11" t="s">
        <v>10</v>
      </c>
      <c r="E14648" s="11" t="s">
        <v>4948</v>
      </c>
      <c r="F14648" s="11" t="s">
        <v>12</v>
      </c>
      <c r="G14648" s="131" t="s">
        <v>1287</v>
      </c>
      <c r="H14648" s="131"/>
      <c r="J14648" s="7">
        <v>268287470</v>
      </c>
    </row>
    <row r="14649" spans="1:10" ht="20.100000000000001" customHeight="1" x14ac:dyDescent="0.25">
      <c r="A14649" s="5" t="s">
        <v>1290</v>
      </c>
      <c r="C14649" s="11" t="s">
        <v>16</v>
      </c>
      <c r="D14649" s="11" t="s">
        <v>10</v>
      </c>
      <c r="E14649" s="11" t="s">
        <v>4948</v>
      </c>
      <c r="F14649" s="11" t="s">
        <v>12</v>
      </c>
      <c r="G14649" s="131" t="s">
        <v>17</v>
      </c>
      <c r="H14649" s="131"/>
      <c r="J14649" s="7">
        <v>115553171</v>
      </c>
    </row>
    <row r="14650" spans="1:10" ht="20.100000000000001" customHeight="1" x14ac:dyDescent="0.25">
      <c r="A14650" s="5" t="s">
        <v>1293</v>
      </c>
      <c r="C14650" s="11" t="s">
        <v>9</v>
      </c>
      <c r="D14650" s="11" t="s">
        <v>10</v>
      </c>
      <c r="E14650" s="11" t="s">
        <v>4948</v>
      </c>
      <c r="F14650" s="11" t="s">
        <v>12</v>
      </c>
      <c r="G14650" s="131" t="s">
        <v>18</v>
      </c>
      <c r="H14650" s="131"/>
      <c r="J14650" s="7">
        <v>106076445</v>
      </c>
    </row>
    <row r="14651" spans="1:10" ht="20.100000000000001" customHeight="1" x14ac:dyDescent="0.25">
      <c r="A14651" s="5" t="s">
        <v>1296</v>
      </c>
      <c r="C14651" s="11" t="s">
        <v>9</v>
      </c>
      <c r="D14651" s="11" t="s">
        <v>10</v>
      </c>
      <c r="E14651" s="11" t="s">
        <v>4948</v>
      </c>
      <c r="F14651" s="11" t="s">
        <v>12</v>
      </c>
      <c r="G14651" s="131" t="s">
        <v>19</v>
      </c>
      <c r="H14651" s="131"/>
      <c r="J14651" s="7">
        <v>87415669</v>
      </c>
    </row>
    <row r="14652" spans="1:10" ht="20.100000000000001" customHeight="1" x14ac:dyDescent="0.25">
      <c r="A14652" s="6" t="s">
        <v>1299</v>
      </c>
      <c r="B14652" s="6" t="s">
        <v>1300</v>
      </c>
      <c r="J14652" s="10">
        <v>132326311</v>
      </c>
    </row>
    <row r="14653" spans="1:10" ht="20.100000000000001" customHeight="1" x14ac:dyDescent="0.25">
      <c r="A14653" s="6" t="s">
        <v>1303</v>
      </c>
      <c r="B14653" s="6" t="s">
        <v>7118</v>
      </c>
      <c r="J14653" s="9">
        <v>125540346</v>
      </c>
    </row>
    <row r="14654" spans="1:10" ht="20.100000000000001" customHeight="1" x14ac:dyDescent="0.25">
      <c r="A14654" s="5" t="s">
        <v>1303</v>
      </c>
      <c r="C14654" s="11" t="s">
        <v>9</v>
      </c>
      <c r="D14654" s="11" t="s">
        <v>20</v>
      </c>
      <c r="E14654" s="11" t="s">
        <v>4948</v>
      </c>
      <c r="F14654" s="11" t="s">
        <v>1881</v>
      </c>
      <c r="G14654" s="131" t="s">
        <v>21</v>
      </c>
      <c r="H14654" s="131"/>
      <c r="J14654" s="7">
        <v>125540346</v>
      </c>
    </row>
    <row r="14655" spans="1:10" ht="60" customHeight="1" x14ac:dyDescent="0.25">
      <c r="G14655" s="131" t="s">
        <v>4797</v>
      </c>
      <c r="H14655" s="131"/>
    </row>
    <row r="14656" spans="1:10" ht="20.100000000000001" customHeight="1" x14ac:dyDescent="0.25">
      <c r="G14656" s="131" t="s">
        <v>2101</v>
      </c>
      <c r="H14656" s="131"/>
    </row>
    <row r="14657" spans="1:10" ht="20.100000000000001" customHeight="1" x14ac:dyDescent="0.25">
      <c r="A14657" s="6" t="s">
        <v>1316</v>
      </c>
      <c r="B14657" s="6" t="s">
        <v>7122</v>
      </c>
      <c r="J14657" s="8">
        <v>6785965</v>
      </c>
    </row>
    <row r="14658" spans="1:10" ht="20.100000000000001" customHeight="1" x14ac:dyDescent="0.25">
      <c r="A14658" s="5" t="s">
        <v>1316</v>
      </c>
      <c r="C14658" s="11" t="s">
        <v>9</v>
      </c>
      <c r="D14658" s="11" t="s">
        <v>20</v>
      </c>
      <c r="E14658" s="11" t="s">
        <v>4948</v>
      </c>
      <c r="F14658" s="11" t="s">
        <v>1881</v>
      </c>
      <c r="G14658" s="131" t="s">
        <v>23</v>
      </c>
      <c r="H14658" s="131"/>
      <c r="J14658" s="7">
        <v>6785965</v>
      </c>
    </row>
    <row r="14659" spans="1:10" ht="30" customHeight="1" x14ac:dyDescent="0.25">
      <c r="G14659" s="131" t="s">
        <v>4798</v>
      </c>
      <c r="H14659" s="131"/>
    </row>
    <row r="14660" spans="1:10" ht="20.100000000000001" customHeight="1" x14ac:dyDescent="0.25">
      <c r="G14660" s="131" t="s">
        <v>2102</v>
      </c>
      <c r="H14660" s="131"/>
    </row>
    <row r="14661" spans="1:10" ht="20.100000000000001" customHeight="1" x14ac:dyDescent="0.25">
      <c r="A14661" s="6" t="s">
        <v>1319</v>
      </c>
      <c r="B14661" s="6" t="s">
        <v>1320</v>
      </c>
      <c r="J14661" s="10">
        <v>155323122</v>
      </c>
    </row>
    <row r="14662" spans="1:10" ht="20.100000000000001" customHeight="1" x14ac:dyDescent="0.25">
      <c r="A14662" s="6" t="s">
        <v>1322</v>
      </c>
      <c r="B14662" s="6" t="s">
        <v>7123</v>
      </c>
      <c r="J14662" s="9">
        <v>68945401</v>
      </c>
    </row>
    <row r="14663" spans="1:10" ht="20.100000000000001" customHeight="1" x14ac:dyDescent="0.25">
      <c r="A14663" s="5" t="s">
        <v>1322</v>
      </c>
      <c r="C14663" s="11" t="s">
        <v>9</v>
      </c>
      <c r="D14663" s="11" t="s">
        <v>20</v>
      </c>
      <c r="E14663" s="11" t="s">
        <v>4948</v>
      </c>
      <c r="F14663" s="11" t="s">
        <v>1881</v>
      </c>
      <c r="G14663" s="131" t="s">
        <v>21</v>
      </c>
      <c r="H14663" s="131"/>
      <c r="J14663" s="7">
        <v>68945401</v>
      </c>
    </row>
    <row r="14664" spans="1:10" ht="60" customHeight="1" x14ac:dyDescent="0.25">
      <c r="G14664" s="131" t="s">
        <v>4799</v>
      </c>
      <c r="H14664" s="131"/>
    </row>
    <row r="14665" spans="1:10" ht="20.100000000000001" customHeight="1" x14ac:dyDescent="0.25">
      <c r="G14665" s="131" t="s">
        <v>2101</v>
      </c>
      <c r="H14665" s="131"/>
    </row>
    <row r="14666" spans="1:10" ht="20.100000000000001" customHeight="1" x14ac:dyDescent="0.25">
      <c r="A14666" s="6" t="s">
        <v>1324</v>
      </c>
      <c r="B14666" s="6" t="s">
        <v>7124</v>
      </c>
      <c r="J14666" s="8">
        <v>20357894</v>
      </c>
    </row>
    <row r="14667" spans="1:10" ht="20.100000000000001" customHeight="1" x14ac:dyDescent="0.25">
      <c r="A14667" s="5" t="s">
        <v>1324</v>
      </c>
      <c r="C14667" s="11" t="s">
        <v>9</v>
      </c>
      <c r="D14667" s="11" t="s">
        <v>20</v>
      </c>
      <c r="E14667" s="11" t="s">
        <v>4948</v>
      </c>
      <c r="F14667" s="11" t="s">
        <v>1881</v>
      </c>
      <c r="G14667" s="131" t="s">
        <v>21</v>
      </c>
      <c r="H14667" s="131"/>
      <c r="J14667" s="7">
        <v>20357894</v>
      </c>
    </row>
    <row r="14668" spans="1:10" ht="45" customHeight="1" x14ac:dyDescent="0.25">
      <c r="G14668" s="131" t="s">
        <v>4800</v>
      </c>
      <c r="H14668" s="131"/>
    </row>
    <row r="14669" spans="1:10" ht="20.100000000000001" customHeight="1" x14ac:dyDescent="0.25">
      <c r="G14669" s="131" t="s">
        <v>2101</v>
      </c>
      <c r="H14669" s="131"/>
    </row>
    <row r="14670" spans="1:10" ht="20.100000000000001" customHeight="1" x14ac:dyDescent="0.25">
      <c r="A14670" s="6" t="s">
        <v>1326</v>
      </c>
      <c r="B14670" s="6" t="s">
        <v>7125</v>
      </c>
      <c r="J14670" s="8">
        <v>40715788</v>
      </c>
    </row>
    <row r="14671" spans="1:10" ht="20.100000000000001" customHeight="1" x14ac:dyDescent="0.25">
      <c r="A14671" s="5" t="s">
        <v>1326</v>
      </c>
      <c r="C14671" s="11" t="s">
        <v>9</v>
      </c>
      <c r="D14671" s="11" t="s">
        <v>20</v>
      </c>
      <c r="E14671" s="11" t="s">
        <v>4948</v>
      </c>
      <c r="F14671" s="11" t="s">
        <v>1881</v>
      </c>
      <c r="G14671" s="131" t="s">
        <v>21</v>
      </c>
      <c r="H14671" s="131"/>
      <c r="J14671" s="7">
        <v>40715788</v>
      </c>
    </row>
    <row r="14672" spans="1:10" ht="45" customHeight="1" x14ac:dyDescent="0.25">
      <c r="G14672" s="131" t="s">
        <v>4801</v>
      </c>
      <c r="H14672" s="131"/>
    </row>
    <row r="14673" spans="1:10" ht="20.100000000000001" customHeight="1" x14ac:dyDescent="0.25">
      <c r="G14673" s="131" t="s">
        <v>2101</v>
      </c>
      <c r="H14673" s="131"/>
    </row>
    <row r="14674" spans="1:10" ht="20.100000000000001" customHeight="1" x14ac:dyDescent="0.25">
      <c r="A14674" s="6" t="s">
        <v>1331</v>
      </c>
      <c r="B14674" s="6" t="s">
        <v>1332</v>
      </c>
      <c r="J14674" s="8">
        <v>25304039</v>
      </c>
    </row>
    <row r="14675" spans="1:10" ht="30" customHeight="1" x14ac:dyDescent="0.25">
      <c r="A14675" s="5" t="s">
        <v>1331</v>
      </c>
      <c r="C14675" s="11" t="s">
        <v>9</v>
      </c>
      <c r="D14675" s="11" t="s">
        <v>20</v>
      </c>
      <c r="E14675" s="11" t="s">
        <v>4948</v>
      </c>
      <c r="F14675" s="11" t="s">
        <v>1278</v>
      </c>
      <c r="G14675" s="131" t="s">
        <v>4512</v>
      </c>
      <c r="H14675" s="131"/>
      <c r="J14675" s="7">
        <v>25304039</v>
      </c>
    </row>
    <row r="14676" spans="1:10" ht="45" customHeight="1" x14ac:dyDescent="0.25">
      <c r="G14676" s="131" t="s">
        <v>5195</v>
      </c>
      <c r="H14676" s="131"/>
    </row>
    <row r="14677" spans="1:10" ht="20.100000000000001" customHeight="1" x14ac:dyDescent="0.25">
      <c r="G14677" s="131" t="s">
        <v>5196</v>
      </c>
      <c r="H14677" s="131"/>
    </row>
    <row r="14678" spans="1:10" ht="20.100000000000001" customHeight="1" x14ac:dyDescent="0.25">
      <c r="A14678" s="6" t="s">
        <v>1344</v>
      </c>
      <c r="B14678" s="6" t="s">
        <v>1345</v>
      </c>
      <c r="J14678" s="10">
        <v>656296187</v>
      </c>
    </row>
    <row r="14679" spans="1:10" ht="20.100000000000001" customHeight="1" x14ac:dyDescent="0.25">
      <c r="A14679" s="6" t="s">
        <v>1231</v>
      </c>
      <c r="B14679" s="6" t="s">
        <v>3252</v>
      </c>
      <c r="J14679" s="9">
        <v>283806898</v>
      </c>
    </row>
    <row r="14680" spans="1:10" ht="20.100000000000001" customHeight="1" x14ac:dyDescent="0.25">
      <c r="A14680" s="5" t="s">
        <v>1349</v>
      </c>
      <c r="C14680" s="11" t="s">
        <v>9</v>
      </c>
      <c r="D14680" s="11" t="s">
        <v>11</v>
      </c>
      <c r="E14680" s="11" t="s">
        <v>4948</v>
      </c>
      <c r="F14680" s="11" t="s">
        <v>12</v>
      </c>
      <c r="G14680" s="131" t="s">
        <v>30</v>
      </c>
      <c r="H14680" s="131"/>
      <c r="J14680" s="7">
        <v>283506898</v>
      </c>
    </row>
    <row r="14681" spans="1:10" ht="20.100000000000001" customHeight="1" x14ac:dyDescent="0.25">
      <c r="A14681" s="5" t="s">
        <v>1358</v>
      </c>
      <c r="C14681" s="11" t="s">
        <v>9</v>
      </c>
      <c r="D14681" s="11" t="s">
        <v>11</v>
      </c>
      <c r="E14681" s="11" t="s">
        <v>4948</v>
      </c>
      <c r="F14681" s="11" t="s">
        <v>12</v>
      </c>
      <c r="G14681" s="131" t="s">
        <v>32</v>
      </c>
      <c r="H14681" s="131"/>
      <c r="J14681" s="7">
        <v>300000</v>
      </c>
    </row>
    <row r="14682" spans="1:10" ht="15" customHeight="1" x14ac:dyDescent="0.25">
      <c r="G14682" s="131" t="s">
        <v>4461</v>
      </c>
      <c r="H14682" s="131"/>
    </row>
    <row r="14683" spans="1:10" ht="20.100000000000001" customHeight="1" x14ac:dyDescent="0.25">
      <c r="A14683" s="6" t="s">
        <v>1239</v>
      </c>
      <c r="B14683" s="6" t="s">
        <v>1360</v>
      </c>
      <c r="J14683" s="8">
        <v>55545000</v>
      </c>
    </row>
    <row r="14684" spans="1:10" ht="20.100000000000001" customHeight="1" x14ac:dyDescent="0.25">
      <c r="A14684" s="5" t="s">
        <v>1361</v>
      </c>
      <c r="C14684" s="11" t="s">
        <v>9</v>
      </c>
      <c r="D14684" s="11" t="s">
        <v>11</v>
      </c>
      <c r="E14684" s="11" t="s">
        <v>4948</v>
      </c>
      <c r="F14684" s="11" t="s">
        <v>12</v>
      </c>
      <c r="G14684" s="131" t="s">
        <v>7127</v>
      </c>
      <c r="H14684" s="131"/>
      <c r="J14684" s="7">
        <v>2535000</v>
      </c>
    </row>
    <row r="14685" spans="1:10" ht="20.100000000000001" customHeight="1" x14ac:dyDescent="0.25">
      <c r="A14685" s="5" t="s">
        <v>1364</v>
      </c>
      <c r="C14685" s="11" t="s">
        <v>9</v>
      </c>
      <c r="D14685" s="11" t="s">
        <v>11</v>
      </c>
      <c r="E14685" s="11" t="s">
        <v>4948</v>
      </c>
      <c r="F14685" s="11" t="s">
        <v>12</v>
      </c>
      <c r="G14685" s="131" t="s">
        <v>1365</v>
      </c>
      <c r="H14685" s="131"/>
      <c r="J14685" s="7">
        <v>20800000</v>
      </c>
    </row>
    <row r="14686" spans="1:10" ht="20.100000000000001" customHeight="1" x14ac:dyDescent="0.25">
      <c r="A14686" s="5" t="s">
        <v>1367</v>
      </c>
      <c r="C14686" s="11" t="s">
        <v>9</v>
      </c>
      <c r="D14686" s="11" t="s">
        <v>11</v>
      </c>
      <c r="E14686" s="11" t="s">
        <v>4948</v>
      </c>
      <c r="F14686" s="11" t="s">
        <v>12</v>
      </c>
      <c r="G14686" s="131" t="s">
        <v>33</v>
      </c>
      <c r="H14686" s="131"/>
      <c r="J14686" s="7">
        <v>60000</v>
      </c>
    </row>
    <row r="14687" spans="1:10" ht="20.100000000000001" customHeight="1" x14ac:dyDescent="0.25">
      <c r="A14687" s="5" t="s">
        <v>1369</v>
      </c>
      <c r="C14687" s="11" t="s">
        <v>9</v>
      </c>
      <c r="D14687" s="11" t="s">
        <v>11</v>
      </c>
      <c r="E14687" s="11" t="s">
        <v>4948</v>
      </c>
      <c r="F14687" s="11" t="s">
        <v>12</v>
      </c>
      <c r="G14687" s="131" t="s">
        <v>34</v>
      </c>
      <c r="H14687" s="131"/>
      <c r="J14687" s="7">
        <v>32150000</v>
      </c>
    </row>
    <row r="14688" spans="1:10" ht="20.100000000000001" customHeight="1" x14ac:dyDescent="0.25">
      <c r="A14688" s="6" t="s">
        <v>1249</v>
      </c>
      <c r="B14688" s="6" t="s">
        <v>1373</v>
      </c>
      <c r="J14688" s="8">
        <v>92670000</v>
      </c>
    </row>
    <row r="14689" spans="1:10" ht="20.100000000000001" customHeight="1" x14ac:dyDescent="0.25">
      <c r="A14689" s="5" t="s">
        <v>1376</v>
      </c>
      <c r="C14689" s="11" t="s">
        <v>9</v>
      </c>
      <c r="D14689" s="11" t="s">
        <v>11</v>
      </c>
      <c r="E14689" s="11" t="s">
        <v>4948</v>
      </c>
      <c r="F14689" s="11" t="s">
        <v>12</v>
      </c>
      <c r="G14689" s="131" t="s">
        <v>3480</v>
      </c>
      <c r="H14689" s="131"/>
      <c r="J14689" s="7">
        <v>4000000</v>
      </c>
    </row>
    <row r="14690" spans="1:10" ht="20.100000000000001" customHeight="1" x14ac:dyDescent="0.25">
      <c r="A14690" s="5" t="s">
        <v>1378</v>
      </c>
      <c r="C14690" s="11" t="s">
        <v>9</v>
      </c>
      <c r="D14690" s="11" t="s">
        <v>11</v>
      </c>
      <c r="E14690" s="11" t="s">
        <v>4948</v>
      </c>
      <c r="F14690" s="11" t="s">
        <v>12</v>
      </c>
      <c r="G14690" s="131" t="s">
        <v>106</v>
      </c>
      <c r="H14690" s="131"/>
      <c r="J14690" s="7">
        <v>20000</v>
      </c>
    </row>
    <row r="14691" spans="1:10" ht="20.100000000000001" customHeight="1" x14ac:dyDescent="0.25">
      <c r="A14691" s="5" t="s">
        <v>1380</v>
      </c>
      <c r="C14691" s="11" t="s">
        <v>9</v>
      </c>
      <c r="D14691" s="11" t="s">
        <v>11</v>
      </c>
      <c r="E14691" s="11" t="s">
        <v>4948</v>
      </c>
      <c r="F14691" s="11" t="s">
        <v>12</v>
      </c>
      <c r="G14691" s="131" t="s">
        <v>1381</v>
      </c>
      <c r="H14691" s="131"/>
      <c r="J14691" s="7">
        <v>5000000</v>
      </c>
    </row>
    <row r="14692" spans="1:10" ht="20.100000000000001" customHeight="1" x14ac:dyDescent="0.25">
      <c r="A14692" s="5" t="s">
        <v>1384</v>
      </c>
      <c r="C14692" s="11" t="s">
        <v>9</v>
      </c>
      <c r="D14692" s="11" t="s">
        <v>11</v>
      </c>
      <c r="E14692" s="11" t="s">
        <v>4948</v>
      </c>
      <c r="F14692" s="11" t="s">
        <v>12</v>
      </c>
      <c r="G14692" s="131" t="s">
        <v>35</v>
      </c>
      <c r="H14692" s="131"/>
      <c r="J14692" s="7">
        <v>150000</v>
      </c>
    </row>
    <row r="14693" spans="1:10" ht="20.100000000000001" customHeight="1" x14ac:dyDescent="0.25">
      <c r="A14693" s="5" t="s">
        <v>1386</v>
      </c>
      <c r="C14693" s="11" t="s">
        <v>9</v>
      </c>
      <c r="D14693" s="11" t="s">
        <v>11</v>
      </c>
      <c r="E14693" s="11" t="s">
        <v>4948</v>
      </c>
      <c r="F14693" s="11" t="s">
        <v>12</v>
      </c>
      <c r="G14693" s="131" t="s">
        <v>36</v>
      </c>
      <c r="H14693" s="131"/>
      <c r="J14693" s="7">
        <v>3500000</v>
      </c>
    </row>
    <row r="14694" spans="1:10" ht="20.100000000000001" customHeight="1" x14ac:dyDescent="0.25">
      <c r="A14694" s="5" t="s">
        <v>1391</v>
      </c>
      <c r="C14694" s="11" t="s">
        <v>9</v>
      </c>
      <c r="D14694" s="11" t="s">
        <v>11</v>
      </c>
      <c r="E14694" s="11" t="s">
        <v>4948</v>
      </c>
      <c r="F14694" s="11" t="s">
        <v>12</v>
      </c>
      <c r="G14694" s="131" t="s">
        <v>7129</v>
      </c>
      <c r="H14694" s="131"/>
      <c r="J14694" s="7">
        <v>80000000</v>
      </c>
    </row>
    <row r="14695" spans="1:10" ht="20.100000000000001" customHeight="1" x14ac:dyDescent="0.25">
      <c r="A14695" s="6" t="s">
        <v>1393</v>
      </c>
      <c r="B14695" s="6" t="s">
        <v>1394</v>
      </c>
      <c r="J14695" s="8">
        <v>64920000</v>
      </c>
    </row>
    <row r="14696" spans="1:10" ht="20.100000000000001" customHeight="1" x14ac:dyDescent="0.25">
      <c r="A14696" s="5" t="s">
        <v>1408</v>
      </c>
      <c r="C14696" s="11" t="s">
        <v>9</v>
      </c>
      <c r="D14696" s="11" t="s">
        <v>11</v>
      </c>
      <c r="E14696" s="11" t="s">
        <v>4948</v>
      </c>
      <c r="F14696" s="11" t="s">
        <v>12</v>
      </c>
      <c r="G14696" s="131" t="s">
        <v>1409</v>
      </c>
      <c r="H14696" s="131"/>
      <c r="J14696" s="7">
        <v>43000000</v>
      </c>
    </row>
    <row r="14697" spans="1:10" ht="75" customHeight="1" x14ac:dyDescent="0.25">
      <c r="G14697" s="131" t="s">
        <v>7370</v>
      </c>
      <c r="H14697" s="131"/>
    </row>
    <row r="14698" spans="1:10" ht="20.100000000000001" customHeight="1" x14ac:dyDescent="0.25">
      <c r="A14698" s="5" t="s">
        <v>1411</v>
      </c>
      <c r="C14698" s="11" t="s">
        <v>9</v>
      </c>
      <c r="D14698" s="11" t="s">
        <v>11</v>
      </c>
      <c r="E14698" s="11" t="s">
        <v>4948</v>
      </c>
      <c r="F14698" s="11" t="s">
        <v>12</v>
      </c>
      <c r="G14698" s="131" t="s">
        <v>3478</v>
      </c>
      <c r="H14698" s="131"/>
      <c r="J14698" s="7">
        <v>21650000</v>
      </c>
    </row>
    <row r="14699" spans="1:10" ht="30" customHeight="1" x14ac:dyDescent="0.25">
      <c r="G14699" s="131" t="s">
        <v>6313</v>
      </c>
      <c r="H14699" s="131"/>
    </row>
    <row r="14700" spans="1:10" ht="20.100000000000001" customHeight="1" x14ac:dyDescent="0.25">
      <c r="A14700" s="5" t="s">
        <v>1413</v>
      </c>
      <c r="C14700" s="11" t="s">
        <v>9</v>
      </c>
      <c r="D14700" s="11" t="s">
        <v>11</v>
      </c>
      <c r="E14700" s="11" t="s">
        <v>4948</v>
      </c>
      <c r="F14700" s="11" t="s">
        <v>12</v>
      </c>
      <c r="G14700" s="131" t="s">
        <v>1414</v>
      </c>
      <c r="H14700" s="131"/>
      <c r="J14700" s="7">
        <v>270000</v>
      </c>
    </row>
    <row r="14701" spans="1:10" ht="30" customHeight="1" x14ac:dyDescent="0.25">
      <c r="G14701" s="131" t="s">
        <v>6314</v>
      </c>
      <c r="H14701" s="131"/>
    </row>
    <row r="14702" spans="1:10" ht="20.100000000000001" customHeight="1" x14ac:dyDescent="0.25">
      <c r="A14702" s="6" t="s">
        <v>1416</v>
      </c>
      <c r="B14702" s="6" t="s">
        <v>1417</v>
      </c>
      <c r="J14702" s="8">
        <v>27000000</v>
      </c>
    </row>
    <row r="14703" spans="1:10" ht="20.100000000000001" customHeight="1" x14ac:dyDescent="0.25">
      <c r="A14703" s="5" t="s">
        <v>1419</v>
      </c>
      <c r="C14703" s="11" t="s">
        <v>9</v>
      </c>
      <c r="D14703" s="11" t="s">
        <v>11</v>
      </c>
      <c r="E14703" s="11" t="s">
        <v>4948</v>
      </c>
      <c r="F14703" s="11" t="s">
        <v>12</v>
      </c>
      <c r="G14703" s="131" t="s">
        <v>1420</v>
      </c>
      <c r="H14703" s="131"/>
      <c r="J14703" s="7">
        <v>3000000</v>
      </c>
    </row>
    <row r="14704" spans="1:10" ht="20.100000000000001" customHeight="1" x14ac:dyDescent="0.25">
      <c r="A14704" s="5" t="s">
        <v>1422</v>
      </c>
      <c r="C14704" s="11" t="s">
        <v>9</v>
      </c>
      <c r="D14704" s="11" t="s">
        <v>11</v>
      </c>
      <c r="E14704" s="11" t="s">
        <v>4948</v>
      </c>
      <c r="F14704" s="11" t="s">
        <v>12</v>
      </c>
      <c r="G14704" s="131" t="s">
        <v>1423</v>
      </c>
      <c r="H14704" s="131"/>
      <c r="J14704" s="7">
        <v>15000000</v>
      </c>
    </row>
    <row r="14705" spans="1:10" ht="20.100000000000001" customHeight="1" x14ac:dyDescent="0.25">
      <c r="A14705" s="5" t="s">
        <v>1424</v>
      </c>
      <c r="C14705" s="11" t="s">
        <v>9</v>
      </c>
      <c r="D14705" s="11" t="s">
        <v>11</v>
      </c>
      <c r="E14705" s="11" t="s">
        <v>4948</v>
      </c>
      <c r="F14705" s="11" t="s">
        <v>12</v>
      </c>
      <c r="G14705" s="131" t="s">
        <v>38</v>
      </c>
      <c r="H14705" s="131"/>
      <c r="J14705" s="7">
        <v>4000000</v>
      </c>
    </row>
    <row r="14706" spans="1:10" ht="20.100000000000001" customHeight="1" x14ac:dyDescent="0.25">
      <c r="A14706" s="5" t="s">
        <v>1426</v>
      </c>
      <c r="C14706" s="11" t="s">
        <v>9</v>
      </c>
      <c r="D14706" s="11" t="s">
        <v>11</v>
      </c>
      <c r="E14706" s="11" t="s">
        <v>4948</v>
      </c>
      <c r="F14706" s="11" t="s">
        <v>12</v>
      </c>
      <c r="G14706" s="131" t="s">
        <v>1427</v>
      </c>
      <c r="H14706" s="131"/>
      <c r="J14706" s="7">
        <v>5000000</v>
      </c>
    </row>
    <row r="14707" spans="1:10" ht="20.100000000000001" customHeight="1" x14ac:dyDescent="0.25">
      <c r="A14707" s="6" t="s">
        <v>1429</v>
      </c>
      <c r="B14707" s="6" t="s">
        <v>1430</v>
      </c>
      <c r="J14707" s="8">
        <v>30214524</v>
      </c>
    </row>
    <row r="14708" spans="1:10" ht="20.100000000000001" customHeight="1" x14ac:dyDescent="0.25">
      <c r="A14708" s="5" t="s">
        <v>1432</v>
      </c>
      <c r="C14708" s="11" t="s">
        <v>9</v>
      </c>
      <c r="D14708" s="11" t="s">
        <v>11</v>
      </c>
      <c r="E14708" s="11" t="s">
        <v>4948</v>
      </c>
      <c r="F14708" s="11" t="s">
        <v>12</v>
      </c>
      <c r="G14708" s="131" t="s">
        <v>7130</v>
      </c>
      <c r="H14708" s="131"/>
      <c r="J14708" s="7">
        <v>30214524</v>
      </c>
    </row>
    <row r="14709" spans="1:10" ht="20.100000000000001" customHeight="1" x14ac:dyDescent="0.25">
      <c r="A14709" s="6" t="s">
        <v>1439</v>
      </c>
      <c r="B14709" s="6" t="s">
        <v>1440</v>
      </c>
      <c r="J14709" s="8">
        <v>1250000</v>
      </c>
    </row>
    <row r="14710" spans="1:10" ht="20.100000000000001" customHeight="1" x14ac:dyDescent="0.25">
      <c r="A14710" s="5" t="s">
        <v>1441</v>
      </c>
      <c r="C14710" s="11" t="s">
        <v>9</v>
      </c>
      <c r="D14710" s="11" t="s">
        <v>11</v>
      </c>
      <c r="E14710" s="11" t="s">
        <v>4948</v>
      </c>
      <c r="F14710" s="11" t="s">
        <v>12</v>
      </c>
      <c r="G14710" s="131" t="s">
        <v>1442</v>
      </c>
      <c r="H14710" s="131"/>
      <c r="J14710" s="7">
        <v>1000000</v>
      </c>
    </row>
    <row r="14711" spans="1:10" ht="30" customHeight="1" x14ac:dyDescent="0.25">
      <c r="G14711" s="131" t="s">
        <v>6315</v>
      </c>
      <c r="H14711" s="131"/>
    </row>
    <row r="14712" spans="1:10" ht="20.100000000000001" customHeight="1" x14ac:dyDescent="0.25">
      <c r="A14712" s="5" t="s">
        <v>1444</v>
      </c>
      <c r="C14712" s="11" t="s">
        <v>9</v>
      </c>
      <c r="D14712" s="11" t="s">
        <v>11</v>
      </c>
      <c r="E14712" s="11" t="s">
        <v>4948</v>
      </c>
      <c r="F14712" s="11" t="s">
        <v>12</v>
      </c>
      <c r="G14712" s="131" t="s">
        <v>3481</v>
      </c>
      <c r="H14712" s="131"/>
      <c r="J14712" s="7">
        <v>250000</v>
      </c>
    </row>
    <row r="14713" spans="1:10" ht="45" customHeight="1" x14ac:dyDescent="0.25">
      <c r="G14713" s="131" t="s">
        <v>6316</v>
      </c>
      <c r="H14713" s="131"/>
    </row>
    <row r="14714" spans="1:10" ht="20.100000000000001" customHeight="1" x14ac:dyDescent="0.25">
      <c r="A14714" s="6" t="s">
        <v>1449</v>
      </c>
      <c r="B14714" s="6" t="s">
        <v>1450</v>
      </c>
      <c r="J14714" s="8">
        <v>100389765</v>
      </c>
    </row>
    <row r="14715" spans="1:10" ht="20.100000000000001" customHeight="1" x14ac:dyDescent="0.25">
      <c r="A14715" s="5" t="s">
        <v>1453</v>
      </c>
      <c r="C14715" s="11" t="s">
        <v>9</v>
      </c>
      <c r="D14715" s="11" t="s">
        <v>11</v>
      </c>
      <c r="E14715" s="11" t="s">
        <v>4948</v>
      </c>
      <c r="F14715" s="11" t="s">
        <v>12</v>
      </c>
      <c r="G14715" s="131" t="s">
        <v>39</v>
      </c>
      <c r="H14715" s="131"/>
      <c r="J14715" s="7">
        <v>5000000</v>
      </c>
    </row>
    <row r="14716" spans="1:10" ht="30" customHeight="1" x14ac:dyDescent="0.25">
      <c r="A14716" s="5" t="s">
        <v>1460</v>
      </c>
      <c r="C14716" s="11" t="s">
        <v>9</v>
      </c>
      <c r="D14716" s="11" t="s">
        <v>11</v>
      </c>
      <c r="E14716" s="11" t="s">
        <v>4948</v>
      </c>
      <c r="F14716" s="11" t="s">
        <v>12</v>
      </c>
      <c r="G14716" s="131" t="s">
        <v>1461</v>
      </c>
      <c r="H14716" s="131"/>
      <c r="J14716" s="7">
        <v>28000000</v>
      </c>
    </row>
    <row r="14717" spans="1:10" ht="20.100000000000001" customHeight="1" x14ac:dyDescent="0.25">
      <c r="A14717" s="5" t="s">
        <v>1463</v>
      </c>
      <c r="C14717" s="11" t="s">
        <v>9</v>
      </c>
      <c r="D14717" s="11" t="s">
        <v>11</v>
      </c>
      <c r="E14717" s="11" t="s">
        <v>4948</v>
      </c>
      <c r="F14717" s="11" t="s">
        <v>12</v>
      </c>
      <c r="G14717" s="131" t="s">
        <v>1464</v>
      </c>
      <c r="H14717" s="131"/>
      <c r="J14717" s="7">
        <v>13200000</v>
      </c>
    </row>
    <row r="14718" spans="1:10" ht="30" customHeight="1" x14ac:dyDescent="0.25">
      <c r="A14718" s="5" t="s">
        <v>1469</v>
      </c>
      <c r="C14718" s="11" t="s">
        <v>9</v>
      </c>
      <c r="D14718" s="11" t="s">
        <v>11</v>
      </c>
      <c r="E14718" s="11" t="s">
        <v>4948</v>
      </c>
      <c r="F14718" s="11" t="s">
        <v>12</v>
      </c>
      <c r="G14718" s="131" t="s">
        <v>7132</v>
      </c>
      <c r="H14718" s="131"/>
      <c r="J14718" s="7">
        <v>22689765</v>
      </c>
    </row>
    <row r="14719" spans="1:10" ht="30" customHeight="1" x14ac:dyDescent="0.25">
      <c r="A14719" s="5" t="s">
        <v>1471</v>
      </c>
      <c r="C14719" s="11" t="s">
        <v>9</v>
      </c>
      <c r="D14719" s="11" t="s">
        <v>11</v>
      </c>
      <c r="E14719" s="11" t="s">
        <v>4948</v>
      </c>
      <c r="F14719" s="11" t="s">
        <v>12</v>
      </c>
      <c r="G14719" s="131" t="s">
        <v>7133</v>
      </c>
      <c r="H14719" s="131"/>
      <c r="J14719" s="7">
        <v>1500000</v>
      </c>
    </row>
    <row r="14720" spans="1:10" ht="20.100000000000001" customHeight="1" x14ac:dyDescent="0.25">
      <c r="A14720" s="5" t="s">
        <v>1473</v>
      </c>
      <c r="C14720" s="11" t="s">
        <v>9</v>
      </c>
      <c r="D14720" s="11" t="s">
        <v>11</v>
      </c>
      <c r="E14720" s="11" t="s">
        <v>4948</v>
      </c>
      <c r="F14720" s="11" t="s">
        <v>12</v>
      </c>
      <c r="G14720" s="131" t="s">
        <v>1474</v>
      </c>
      <c r="H14720" s="131"/>
      <c r="J14720" s="7">
        <v>30000000</v>
      </c>
    </row>
    <row r="14721" spans="1:10" ht="20.100000000000001" customHeight="1" x14ac:dyDescent="0.25">
      <c r="A14721" s="6" t="s">
        <v>1476</v>
      </c>
      <c r="B14721" s="6" t="s">
        <v>1477</v>
      </c>
      <c r="J14721" s="8">
        <v>500000</v>
      </c>
    </row>
    <row r="14722" spans="1:10" ht="20.100000000000001" customHeight="1" x14ac:dyDescent="0.25">
      <c r="A14722" s="5" t="s">
        <v>1488</v>
      </c>
      <c r="C14722" s="11" t="s">
        <v>9</v>
      </c>
      <c r="D14722" s="11" t="s">
        <v>41</v>
      </c>
      <c r="E14722" s="11" t="s">
        <v>4948</v>
      </c>
      <c r="F14722" s="11" t="s">
        <v>12</v>
      </c>
      <c r="G14722" s="131" t="s">
        <v>42</v>
      </c>
      <c r="H14722" s="131"/>
      <c r="J14722" s="7">
        <v>500000</v>
      </c>
    </row>
    <row r="14723" spans="1:10" ht="15" customHeight="1" x14ac:dyDescent="0.25">
      <c r="G14723" s="131" t="s">
        <v>4712</v>
      </c>
      <c r="H14723" s="131"/>
    </row>
    <row r="14724" spans="1:10" ht="20.100000000000001" customHeight="1" x14ac:dyDescent="0.25">
      <c r="A14724" s="6" t="s">
        <v>1508</v>
      </c>
      <c r="B14724" s="6" t="s">
        <v>1509</v>
      </c>
      <c r="J14724" s="10">
        <v>126576593</v>
      </c>
    </row>
    <row r="14725" spans="1:10" ht="20.100000000000001" customHeight="1" x14ac:dyDescent="0.25">
      <c r="A14725" s="6" t="s">
        <v>1256</v>
      </c>
      <c r="B14725" s="6" t="s">
        <v>1511</v>
      </c>
      <c r="J14725" s="9">
        <v>25200000</v>
      </c>
    </row>
    <row r="14726" spans="1:10" ht="20.100000000000001" customHeight="1" x14ac:dyDescent="0.25">
      <c r="A14726" s="5" t="s">
        <v>1513</v>
      </c>
      <c r="C14726" s="11" t="s">
        <v>9</v>
      </c>
      <c r="D14726" s="11" t="s">
        <v>11</v>
      </c>
      <c r="E14726" s="11" t="s">
        <v>4948</v>
      </c>
      <c r="F14726" s="11" t="s">
        <v>12</v>
      </c>
      <c r="G14726" s="131" t="s">
        <v>45</v>
      </c>
      <c r="H14726" s="131"/>
      <c r="J14726" s="7">
        <v>7500000</v>
      </c>
    </row>
    <row r="14727" spans="1:10" ht="20.100000000000001" customHeight="1" x14ac:dyDescent="0.25">
      <c r="A14727" s="5" t="s">
        <v>1518</v>
      </c>
      <c r="C14727" s="11" t="s">
        <v>9</v>
      </c>
      <c r="D14727" s="11" t="s">
        <v>11</v>
      </c>
      <c r="E14727" s="11" t="s">
        <v>4948</v>
      </c>
      <c r="F14727" s="11" t="s">
        <v>12</v>
      </c>
      <c r="G14727" s="131" t="s">
        <v>7135</v>
      </c>
      <c r="H14727" s="131"/>
      <c r="J14727" s="7">
        <v>12000000</v>
      </c>
    </row>
    <row r="14728" spans="1:10" ht="20.100000000000001" customHeight="1" x14ac:dyDescent="0.25">
      <c r="A14728" s="5" t="s">
        <v>1520</v>
      </c>
      <c r="C14728" s="11" t="s">
        <v>9</v>
      </c>
      <c r="D14728" s="11" t="s">
        <v>11</v>
      </c>
      <c r="E14728" s="11" t="s">
        <v>4948</v>
      </c>
      <c r="F14728" s="11" t="s">
        <v>12</v>
      </c>
      <c r="G14728" s="131" t="s">
        <v>1521</v>
      </c>
      <c r="H14728" s="131"/>
      <c r="J14728" s="7">
        <v>5700000</v>
      </c>
    </row>
    <row r="14729" spans="1:10" ht="20.100000000000001" customHeight="1" x14ac:dyDescent="0.25">
      <c r="A14729" s="6" t="s">
        <v>1292</v>
      </c>
      <c r="B14729" s="6" t="s">
        <v>1535</v>
      </c>
      <c r="J14729" s="8">
        <v>3150000</v>
      </c>
    </row>
    <row r="14730" spans="1:10" ht="20.100000000000001" customHeight="1" x14ac:dyDescent="0.25">
      <c r="A14730" s="5" t="s">
        <v>1536</v>
      </c>
      <c r="C14730" s="11" t="s">
        <v>9</v>
      </c>
      <c r="D14730" s="11" t="s">
        <v>11</v>
      </c>
      <c r="E14730" s="11" t="s">
        <v>4948</v>
      </c>
      <c r="F14730" s="11" t="s">
        <v>12</v>
      </c>
      <c r="G14730" s="131" t="s">
        <v>1537</v>
      </c>
      <c r="H14730" s="131"/>
      <c r="J14730" s="7">
        <v>1575000</v>
      </c>
    </row>
    <row r="14731" spans="1:10" ht="20.100000000000001" customHeight="1" x14ac:dyDescent="0.25">
      <c r="A14731" s="5" t="s">
        <v>1539</v>
      </c>
      <c r="C14731" s="11" t="s">
        <v>9</v>
      </c>
      <c r="D14731" s="11" t="s">
        <v>11</v>
      </c>
      <c r="E14731" s="11" t="s">
        <v>4948</v>
      </c>
      <c r="F14731" s="11" t="s">
        <v>12</v>
      </c>
      <c r="G14731" s="131" t="s">
        <v>1540</v>
      </c>
      <c r="H14731" s="131"/>
      <c r="J14731" s="7">
        <v>975000</v>
      </c>
    </row>
    <row r="14732" spans="1:10" ht="20.100000000000001" customHeight="1" x14ac:dyDescent="0.25">
      <c r="A14732" s="5" t="s">
        <v>1549</v>
      </c>
      <c r="C14732" s="11" t="s">
        <v>9</v>
      </c>
      <c r="D14732" s="11" t="s">
        <v>11</v>
      </c>
      <c r="E14732" s="11" t="s">
        <v>4948</v>
      </c>
      <c r="F14732" s="11" t="s">
        <v>12</v>
      </c>
      <c r="G14732" s="131" t="s">
        <v>1550</v>
      </c>
      <c r="H14732" s="131"/>
      <c r="J14732" s="7">
        <v>600000</v>
      </c>
    </row>
    <row r="14733" spans="1:10" ht="20.100000000000001" customHeight="1" x14ac:dyDescent="0.25">
      <c r="A14733" s="6" t="s">
        <v>1318</v>
      </c>
      <c r="B14733" s="6" t="s">
        <v>1553</v>
      </c>
      <c r="J14733" s="8">
        <v>84260000</v>
      </c>
    </row>
    <row r="14734" spans="1:10" ht="20.100000000000001" customHeight="1" x14ac:dyDescent="0.25">
      <c r="A14734" s="5" t="s">
        <v>1555</v>
      </c>
      <c r="C14734" s="11" t="s">
        <v>9</v>
      </c>
      <c r="D14734" s="11" t="s">
        <v>11</v>
      </c>
      <c r="E14734" s="11" t="s">
        <v>4948</v>
      </c>
      <c r="F14734" s="11" t="s">
        <v>12</v>
      </c>
      <c r="G14734" s="131" t="s">
        <v>50</v>
      </c>
      <c r="H14734" s="131"/>
      <c r="J14734" s="7">
        <v>57845000</v>
      </c>
    </row>
    <row r="14735" spans="1:10" ht="20.100000000000001" customHeight="1" x14ac:dyDescent="0.25">
      <c r="A14735" s="5" t="s">
        <v>1557</v>
      </c>
      <c r="C14735" s="11" t="s">
        <v>9</v>
      </c>
      <c r="D14735" s="11" t="s">
        <v>11</v>
      </c>
      <c r="E14735" s="11" t="s">
        <v>4948</v>
      </c>
      <c r="F14735" s="11" t="s">
        <v>12</v>
      </c>
      <c r="G14735" s="131" t="s">
        <v>51</v>
      </c>
      <c r="H14735" s="131"/>
      <c r="J14735" s="7">
        <v>26415000</v>
      </c>
    </row>
    <row r="14736" spans="1:10" ht="20.100000000000001" customHeight="1" x14ac:dyDescent="0.25">
      <c r="A14736" s="6" t="s">
        <v>1572</v>
      </c>
      <c r="B14736" s="6" t="s">
        <v>1573</v>
      </c>
      <c r="J14736" s="8">
        <v>13966593</v>
      </c>
    </row>
    <row r="14737" spans="1:10" ht="20.100000000000001" customHeight="1" x14ac:dyDescent="0.25">
      <c r="A14737" s="5" t="s">
        <v>1574</v>
      </c>
      <c r="C14737" s="11" t="s">
        <v>9</v>
      </c>
      <c r="D14737" s="11" t="s">
        <v>11</v>
      </c>
      <c r="E14737" s="11" t="s">
        <v>4948</v>
      </c>
      <c r="F14737" s="11" t="s">
        <v>12</v>
      </c>
      <c r="G14737" s="131" t="s">
        <v>1575</v>
      </c>
      <c r="H14737" s="131"/>
      <c r="J14737" s="7">
        <v>1100000</v>
      </c>
    </row>
    <row r="14738" spans="1:10" ht="20.100000000000001" customHeight="1" x14ac:dyDescent="0.25">
      <c r="A14738" s="5" t="s">
        <v>1580</v>
      </c>
      <c r="C14738" s="11" t="s">
        <v>9</v>
      </c>
      <c r="D14738" s="11" t="s">
        <v>11</v>
      </c>
      <c r="E14738" s="11" t="s">
        <v>4948</v>
      </c>
      <c r="F14738" s="11" t="s">
        <v>12</v>
      </c>
      <c r="G14738" s="131" t="s">
        <v>1581</v>
      </c>
      <c r="H14738" s="131"/>
      <c r="J14738" s="7">
        <v>4850000</v>
      </c>
    </row>
    <row r="14739" spans="1:10" ht="20.100000000000001" customHeight="1" x14ac:dyDescent="0.25">
      <c r="A14739" s="5" t="s">
        <v>1582</v>
      </c>
      <c r="C14739" s="11" t="s">
        <v>9</v>
      </c>
      <c r="D14739" s="11" t="s">
        <v>11</v>
      </c>
      <c r="E14739" s="11" t="s">
        <v>4948</v>
      </c>
      <c r="F14739" s="11" t="s">
        <v>12</v>
      </c>
      <c r="G14739" s="131" t="s">
        <v>52</v>
      </c>
      <c r="H14739" s="131"/>
      <c r="J14739" s="7">
        <v>4250000</v>
      </c>
    </row>
    <row r="14740" spans="1:10" ht="20.100000000000001" customHeight="1" x14ac:dyDescent="0.25">
      <c r="A14740" s="5" t="s">
        <v>1584</v>
      </c>
      <c r="C14740" s="11" t="s">
        <v>9</v>
      </c>
      <c r="D14740" s="11" t="s">
        <v>11</v>
      </c>
      <c r="E14740" s="11" t="s">
        <v>4948</v>
      </c>
      <c r="F14740" s="11" t="s">
        <v>12</v>
      </c>
      <c r="G14740" s="131" t="s">
        <v>1585</v>
      </c>
      <c r="H14740" s="131"/>
      <c r="J14740" s="7">
        <v>1116593</v>
      </c>
    </row>
    <row r="14741" spans="1:10" ht="20.100000000000001" customHeight="1" x14ac:dyDescent="0.25">
      <c r="A14741" s="5" t="s">
        <v>1593</v>
      </c>
      <c r="C14741" s="11" t="s">
        <v>9</v>
      </c>
      <c r="D14741" s="11" t="s">
        <v>11</v>
      </c>
      <c r="E14741" s="11" t="s">
        <v>4948</v>
      </c>
      <c r="F14741" s="11" t="s">
        <v>12</v>
      </c>
      <c r="G14741" s="131" t="s">
        <v>1594</v>
      </c>
      <c r="H14741" s="131"/>
      <c r="J14741" s="7">
        <v>2650000</v>
      </c>
    </row>
    <row r="14742" spans="1:10" ht="20.100000000000001" customHeight="1" x14ac:dyDescent="0.25">
      <c r="A14742" s="6" t="s">
        <v>1714</v>
      </c>
      <c r="B14742" s="6" t="s">
        <v>1715</v>
      </c>
      <c r="J14742" s="10">
        <v>660457935</v>
      </c>
    </row>
    <row r="14743" spans="1:10" ht="20.100000000000001" customHeight="1" x14ac:dyDescent="0.25">
      <c r="A14743" s="6" t="s">
        <v>1716</v>
      </c>
      <c r="B14743" s="6" t="s">
        <v>1717</v>
      </c>
      <c r="J14743" s="9">
        <v>630957935</v>
      </c>
    </row>
    <row r="14744" spans="1:10" ht="20.100000000000001" customHeight="1" x14ac:dyDescent="0.25">
      <c r="A14744" s="5" t="s">
        <v>1718</v>
      </c>
      <c r="C14744" s="11" t="s">
        <v>16</v>
      </c>
      <c r="D14744" s="11" t="s">
        <v>53</v>
      </c>
      <c r="E14744" s="11" t="s">
        <v>4948</v>
      </c>
      <c r="F14744" s="11" t="s">
        <v>12</v>
      </c>
      <c r="G14744" s="131" t="s">
        <v>1719</v>
      </c>
      <c r="H14744" s="131"/>
      <c r="J14744" s="7">
        <v>2495000</v>
      </c>
    </row>
    <row r="14745" spans="1:10" ht="20.100000000000001" customHeight="1" x14ac:dyDescent="0.25">
      <c r="A14745" s="5" t="s">
        <v>1720</v>
      </c>
      <c r="C14745" s="11" t="s">
        <v>16</v>
      </c>
      <c r="D14745" s="11" t="s">
        <v>53</v>
      </c>
      <c r="E14745" s="11" t="s">
        <v>4948</v>
      </c>
      <c r="F14745" s="11" t="s">
        <v>12</v>
      </c>
      <c r="G14745" s="131" t="s">
        <v>54</v>
      </c>
      <c r="H14745" s="131"/>
      <c r="J14745" s="7">
        <v>125000000</v>
      </c>
    </row>
    <row r="14746" spans="1:10" ht="20.100000000000001" customHeight="1" x14ac:dyDescent="0.25">
      <c r="A14746" s="5" t="s">
        <v>1721</v>
      </c>
      <c r="C14746" s="11" t="s">
        <v>16</v>
      </c>
      <c r="D14746" s="11" t="s">
        <v>53</v>
      </c>
      <c r="E14746" s="11" t="s">
        <v>4948</v>
      </c>
      <c r="F14746" s="11" t="s">
        <v>12</v>
      </c>
      <c r="G14746" s="131" t="s">
        <v>1722</v>
      </c>
      <c r="H14746" s="131"/>
      <c r="J14746" s="7">
        <v>388566620</v>
      </c>
    </row>
    <row r="14747" spans="1:10" ht="20.100000000000001" customHeight="1" x14ac:dyDescent="0.25">
      <c r="A14747" s="5" t="s">
        <v>1723</v>
      </c>
      <c r="C14747" s="11" t="s">
        <v>16</v>
      </c>
      <c r="D14747" s="11" t="s">
        <v>53</v>
      </c>
      <c r="E14747" s="11" t="s">
        <v>4948</v>
      </c>
      <c r="F14747" s="11" t="s">
        <v>12</v>
      </c>
      <c r="G14747" s="131" t="s">
        <v>55</v>
      </c>
      <c r="H14747" s="131"/>
      <c r="J14747" s="7">
        <v>12000000</v>
      </c>
    </row>
    <row r="14748" spans="1:10" ht="20.100000000000001" customHeight="1" x14ac:dyDescent="0.25">
      <c r="A14748" s="5" t="s">
        <v>1724</v>
      </c>
      <c r="C14748" s="11" t="s">
        <v>16</v>
      </c>
      <c r="D14748" s="11" t="s">
        <v>53</v>
      </c>
      <c r="E14748" s="11" t="s">
        <v>4948</v>
      </c>
      <c r="F14748" s="11" t="s">
        <v>12</v>
      </c>
      <c r="G14748" s="131" t="s">
        <v>7146</v>
      </c>
      <c r="H14748" s="131"/>
      <c r="J14748" s="7">
        <v>45778000</v>
      </c>
    </row>
    <row r="14749" spans="1:10" ht="20.100000000000001" customHeight="1" x14ac:dyDescent="0.25">
      <c r="A14749" s="5" t="s">
        <v>1725</v>
      </c>
      <c r="C14749" s="11" t="s">
        <v>16</v>
      </c>
      <c r="D14749" s="11" t="s">
        <v>53</v>
      </c>
      <c r="E14749" s="11" t="s">
        <v>4948</v>
      </c>
      <c r="F14749" s="11" t="s">
        <v>12</v>
      </c>
      <c r="G14749" s="131" t="s">
        <v>1726</v>
      </c>
      <c r="H14749" s="131"/>
      <c r="J14749" s="7">
        <v>2615660</v>
      </c>
    </row>
    <row r="14750" spans="1:10" ht="20.100000000000001" customHeight="1" x14ac:dyDescent="0.25">
      <c r="A14750" s="5" t="s">
        <v>1729</v>
      </c>
      <c r="C14750" s="11" t="s">
        <v>16</v>
      </c>
      <c r="D14750" s="11" t="s">
        <v>53</v>
      </c>
      <c r="E14750" s="11" t="s">
        <v>4948</v>
      </c>
      <c r="F14750" s="11" t="s">
        <v>12</v>
      </c>
      <c r="G14750" s="131" t="s">
        <v>7147</v>
      </c>
      <c r="H14750" s="131"/>
      <c r="J14750" s="7">
        <v>54502655</v>
      </c>
    </row>
    <row r="14751" spans="1:10" ht="20.100000000000001" customHeight="1" x14ac:dyDescent="0.25">
      <c r="A14751" s="6" t="s">
        <v>1751</v>
      </c>
      <c r="B14751" s="6" t="s">
        <v>1752</v>
      </c>
      <c r="J14751" s="8">
        <v>29500000</v>
      </c>
    </row>
    <row r="14752" spans="1:10" ht="20.100000000000001" customHeight="1" x14ac:dyDescent="0.25">
      <c r="A14752" s="5" t="s">
        <v>1757</v>
      </c>
      <c r="C14752" s="11" t="s">
        <v>16</v>
      </c>
      <c r="D14752" s="11" t="s">
        <v>56</v>
      </c>
      <c r="E14752" s="11" t="s">
        <v>4948</v>
      </c>
      <c r="F14752" s="11" t="s">
        <v>12</v>
      </c>
      <c r="G14752" s="131" t="s">
        <v>57</v>
      </c>
      <c r="H14752" s="131"/>
      <c r="J14752" s="7">
        <v>29500000</v>
      </c>
    </row>
    <row r="14753" spans="1:10" ht="20.100000000000001" customHeight="1" x14ac:dyDescent="0.25">
      <c r="A14753" s="6" t="s">
        <v>1759</v>
      </c>
      <c r="B14753" s="6" t="s">
        <v>1760</v>
      </c>
      <c r="J14753" s="10">
        <v>112852756</v>
      </c>
    </row>
    <row r="14754" spans="1:10" ht="20.100000000000001" customHeight="1" x14ac:dyDescent="0.25">
      <c r="A14754" s="6" t="s">
        <v>1761</v>
      </c>
      <c r="B14754" s="6" t="s">
        <v>1762</v>
      </c>
      <c r="J14754" s="12">
        <v>11264614</v>
      </c>
    </row>
    <row r="14755" spans="1:10" ht="20.100000000000001" customHeight="1" x14ac:dyDescent="0.25">
      <c r="A14755" s="6" t="s">
        <v>1767</v>
      </c>
      <c r="B14755" s="6" t="s">
        <v>7149</v>
      </c>
      <c r="J14755" s="9">
        <v>11264614</v>
      </c>
    </row>
    <row r="14756" spans="1:10" ht="20.100000000000001" customHeight="1" x14ac:dyDescent="0.25">
      <c r="A14756" s="5" t="s">
        <v>1767</v>
      </c>
      <c r="C14756" s="11" t="s">
        <v>9</v>
      </c>
      <c r="D14756" s="11" t="s">
        <v>41</v>
      </c>
      <c r="E14756" s="11" t="s">
        <v>4948</v>
      </c>
      <c r="F14756" s="11" t="s">
        <v>1881</v>
      </c>
      <c r="G14756" s="131" t="s">
        <v>21</v>
      </c>
      <c r="H14756" s="131"/>
      <c r="J14756" s="7">
        <v>7871632</v>
      </c>
    </row>
    <row r="14757" spans="1:10" ht="60" customHeight="1" x14ac:dyDescent="0.25">
      <c r="G14757" s="131" t="s">
        <v>4802</v>
      </c>
      <c r="H14757" s="131"/>
    </row>
    <row r="14758" spans="1:10" ht="20.100000000000001" customHeight="1" x14ac:dyDescent="0.25">
      <c r="G14758" s="131" t="s">
        <v>2101</v>
      </c>
      <c r="H14758" s="131"/>
    </row>
    <row r="14759" spans="1:10" ht="20.100000000000001" customHeight="1" x14ac:dyDescent="0.25">
      <c r="A14759" s="5" t="s">
        <v>1767</v>
      </c>
      <c r="C14759" s="11" t="s">
        <v>9</v>
      </c>
      <c r="D14759" s="11" t="s">
        <v>41</v>
      </c>
      <c r="E14759" s="11" t="s">
        <v>4948</v>
      </c>
      <c r="F14759" s="11" t="s">
        <v>1278</v>
      </c>
      <c r="G14759" s="131" t="s">
        <v>21</v>
      </c>
      <c r="H14759" s="131"/>
      <c r="J14759" s="7">
        <v>3392982</v>
      </c>
    </row>
    <row r="14760" spans="1:10" ht="60" customHeight="1" x14ac:dyDescent="0.25">
      <c r="G14760" s="131" t="s">
        <v>4803</v>
      </c>
      <c r="H14760" s="131"/>
    </row>
    <row r="14761" spans="1:10" ht="20.100000000000001" customHeight="1" x14ac:dyDescent="0.25">
      <c r="G14761" s="131" t="s">
        <v>2101</v>
      </c>
      <c r="H14761" s="131"/>
    </row>
    <row r="14762" spans="1:10" ht="20.100000000000001" customHeight="1" x14ac:dyDescent="0.25">
      <c r="A14762" s="6" t="s">
        <v>1784</v>
      </c>
      <c r="B14762" s="6" t="s">
        <v>1785</v>
      </c>
      <c r="J14762" s="8">
        <v>54879150</v>
      </c>
    </row>
    <row r="14763" spans="1:10" ht="20.100000000000001" customHeight="1" x14ac:dyDescent="0.25">
      <c r="A14763" s="5" t="s">
        <v>1786</v>
      </c>
      <c r="C14763" s="11" t="s">
        <v>9</v>
      </c>
      <c r="D14763" s="11" t="s">
        <v>59</v>
      </c>
      <c r="E14763" s="11" t="s">
        <v>4948</v>
      </c>
      <c r="F14763" s="11" t="s">
        <v>12</v>
      </c>
      <c r="G14763" s="131" t="s">
        <v>61</v>
      </c>
      <c r="H14763" s="131"/>
      <c r="J14763" s="7">
        <v>42383480</v>
      </c>
    </row>
    <row r="14764" spans="1:10" ht="20.100000000000001" customHeight="1" x14ac:dyDescent="0.25">
      <c r="A14764" s="5" t="s">
        <v>1792</v>
      </c>
      <c r="C14764" s="11" t="s">
        <v>9</v>
      </c>
      <c r="D14764" s="11" t="s">
        <v>59</v>
      </c>
      <c r="E14764" s="11" t="s">
        <v>4948</v>
      </c>
      <c r="F14764" s="11" t="s">
        <v>12</v>
      </c>
      <c r="G14764" s="131" t="s">
        <v>7156</v>
      </c>
      <c r="H14764" s="131"/>
      <c r="J14764" s="7">
        <v>12495670</v>
      </c>
    </row>
    <row r="14765" spans="1:10" ht="30" customHeight="1" x14ac:dyDescent="0.25">
      <c r="G14765" s="131" t="s">
        <v>4452</v>
      </c>
      <c r="H14765" s="131"/>
    </row>
    <row r="14766" spans="1:10" ht="20.100000000000001" customHeight="1" x14ac:dyDescent="0.25">
      <c r="A14766" s="6" t="s">
        <v>1806</v>
      </c>
      <c r="B14766" s="6" t="s">
        <v>1807</v>
      </c>
      <c r="J14766" s="10">
        <v>46708992</v>
      </c>
    </row>
    <row r="14767" spans="1:10" ht="20.100000000000001" customHeight="1" x14ac:dyDescent="0.25">
      <c r="A14767" s="6" t="s">
        <v>1808</v>
      </c>
      <c r="B14767" s="6" t="s">
        <v>1809</v>
      </c>
      <c r="J14767" s="9">
        <v>46708992</v>
      </c>
    </row>
    <row r="14768" spans="1:10" ht="20.100000000000001" customHeight="1" x14ac:dyDescent="0.25">
      <c r="A14768" s="5" t="s">
        <v>1808</v>
      </c>
      <c r="C14768" s="11" t="s">
        <v>9</v>
      </c>
      <c r="D14768" s="11" t="s">
        <v>4821</v>
      </c>
      <c r="E14768" s="11" t="s">
        <v>4948</v>
      </c>
      <c r="F14768" s="11" t="s">
        <v>1973</v>
      </c>
      <c r="G14768" s="131" t="s">
        <v>1168</v>
      </c>
      <c r="H14768" s="131"/>
      <c r="J14768" s="7">
        <v>19791492</v>
      </c>
    </row>
    <row r="14769" spans="1:10" ht="45" customHeight="1" x14ac:dyDescent="0.25">
      <c r="G14769" s="131" t="s">
        <v>5700</v>
      </c>
      <c r="H14769" s="131"/>
    </row>
    <row r="14770" spans="1:10" ht="20.100000000000001" customHeight="1" x14ac:dyDescent="0.25">
      <c r="G14770" s="131" t="s">
        <v>5201</v>
      </c>
      <c r="H14770" s="131"/>
    </row>
    <row r="14771" spans="1:10" ht="30" customHeight="1" x14ac:dyDescent="0.25">
      <c r="A14771" s="5" t="s">
        <v>1808</v>
      </c>
      <c r="C14771" s="11" t="s">
        <v>9</v>
      </c>
      <c r="D14771" s="11" t="s">
        <v>4821</v>
      </c>
      <c r="E14771" s="11" t="s">
        <v>4948</v>
      </c>
      <c r="F14771" s="11" t="s">
        <v>1885</v>
      </c>
      <c r="G14771" s="131" t="s">
        <v>1170</v>
      </c>
      <c r="H14771" s="131"/>
      <c r="J14771" s="7">
        <v>2910000</v>
      </c>
    </row>
    <row r="14772" spans="1:10" ht="45" customHeight="1" x14ac:dyDescent="0.25">
      <c r="G14772" s="131" t="s">
        <v>5701</v>
      </c>
      <c r="H14772" s="131"/>
    </row>
    <row r="14773" spans="1:10" ht="20.100000000000001" customHeight="1" x14ac:dyDescent="0.25">
      <c r="G14773" s="131" t="s">
        <v>5201</v>
      </c>
      <c r="H14773" s="131"/>
    </row>
    <row r="14774" spans="1:10" ht="20.100000000000001" customHeight="1" x14ac:dyDescent="0.25">
      <c r="A14774" s="5" t="s">
        <v>1808</v>
      </c>
      <c r="C14774" s="11" t="s">
        <v>9</v>
      </c>
      <c r="D14774" s="11" t="s">
        <v>4821</v>
      </c>
      <c r="E14774" s="11" t="s">
        <v>4948</v>
      </c>
      <c r="F14774" s="11" t="s">
        <v>1887</v>
      </c>
      <c r="G14774" s="131" t="s">
        <v>1172</v>
      </c>
      <c r="H14774" s="131"/>
      <c r="J14774" s="7">
        <v>24007500</v>
      </c>
    </row>
    <row r="14775" spans="1:10" ht="75" customHeight="1" x14ac:dyDescent="0.25">
      <c r="G14775" s="131" t="s">
        <v>5210</v>
      </c>
      <c r="H14775" s="131"/>
    </row>
    <row r="14776" spans="1:10" ht="20.100000000000001" customHeight="1" x14ac:dyDescent="0.25">
      <c r="G14776" s="131" t="s">
        <v>5211</v>
      </c>
      <c r="H14776" s="131"/>
    </row>
    <row r="14779" spans="1:10" x14ac:dyDescent="0.25">
      <c r="A14779" s="117" t="s">
        <v>5212</v>
      </c>
      <c r="B14779" s="88"/>
      <c r="C14779" s="88"/>
      <c r="D14779" s="88"/>
      <c r="E14779" s="88"/>
      <c r="F14779" s="88"/>
      <c r="G14779" s="88"/>
      <c r="H14779" s="88"/>
    </row>
    <row r="14781" spans="1:10" x14ac:dyDescent="0.25">
      <c r="A14781" s="132" t="s">
        <v>2092</v>
      </c>
      <c r="B14781" s="132"/>
      <c r="C14781" s="132"/>
      <c r="D14781" s="132"/>
      <c r="E14781" s="132"/>
      <c r="F14781" s="132"/>
      <c r="G14781" s="132"/>
      <c r="H14781" s="132"/>
      <c r="I14781" s="132"/>
      <c r="J14781" s="132"/>
    </row>
    <row r="14783" spans="1:10" x14ac:dyDescent="0.25">
      <c r="D14783" s="6" t="s">
        <v>2140</v>
      </c>
      <c r="E14783" s="6" t="s">
        <v>2100</v>
      </c>
    </row>
    <row r="14784" spans="1:10" ht="15.75" thickBot="1" x14ac:dyDescent="0.3">
      <c r="F14784" s="6" t="s">
        <v>2103</v>
      </c>
      <c r="J14784" s="14">
        <v>2326948000</v>
      </c>
    </row>
    <row r="14785" spans="1:10" x14ac:dyDescent="0.25">
      <c r="D14785" s="5" t="s">
        <v>9</v>
      </c>
      <c r="E14785" s="5" t="s">
        <v>2139</v>
      </c>
      <c r="J14785" s="7">
        <v>2201588108</v>
      </c>
    </row>
    <row r="14786" spans="1:10" x14ac:dyDescent="0.25">
      <c r="D14786" s="5" t="s">
        <v>16</v>
      </c>
      <c r="E14786" s="5" t="s">
        <v>2145</v>
      </c>
      <c r="J14786" s="7">
        <v>125359892</v>
      </c>
    </row>
    <row r="14789" spans="1:10" x14ac:dyDescent="0.25">
      <c r="A14789" s="132" t="s">
        <v>2091</v>
      </c>
      <c r="B14789" s="132"/>
      <c r="C14789" s="132"/>
      <c r="D14789" s="132"/>
      <c r="E14789" s="132"/>
      <c r="F14789" s="132"/>
      <c r="G14789" s="132"/>
      <c r="H14789" s="132"/>
      <c r="I14789" s="132"/>
      <c r="J14789" s="132"/>
    </row>
    <row r="14790" spans="1:10" x14ac:dyDescent="0.25">
      <c r="A14790" s="86" t="s">
        <v>2097</v>
      </c>
      <c r="C14790" s="86" t="s">
        <v>2098</v>
      </c>
      <c r="D14790" s="86" t="s">
        <v>3</v>
      </c>
      <c r="E14790" s="86" t="s">
        <v>2099</v>
      </c>
      <c r="F14790" s="86" t="s">
        <v>1880</v>
      </c>
      <c r="G14790" s="6" t="s">
        <v>2100</v>
      </c>
      <c r="J14790" s="86" t="s">
        <v>8713</v>
      </c>
    </row>
    <row r="14792" spans="1:10" ht="15.75" thickBot="1" x14ac:dyDescent="0.3">
      <c r="G14792" s="13" t="s">
        <v>2103</v>
      </c>
      <c r="J14792" s="14">
        <v>2326948000</v>
      </c>
    </row>
    <row r="14793" spans="1:10" ht="20.100000000000001" customHeight="1" x14ac:dyDescent="0.25">
      <c r="A14793" s="6" t="s">
        <v>1232</v>
      </c>
      <c r="B14793" s="6" t="s">
        <v>1233</v>
      </c>
      <c r="J14793" s="10">
        <v>1793261988</v>
      </c>
    </row>
    <row r="14794" spans="1:10" ht="20.100000000000001" customHeight="1" x14ac:dyDescent="0.25">
      <c r="A14794" s="6" t="s">
        <v>9</v>
      </c>
      <c r="B14794" s="6" t="s">
        <v>1237</v>
      </c>
      <c r="J14794" s="9">
        <v>672194155</v>
      </c>
    </row>
    <row r="14795" spans="1:10" ht="20.100000000000001" customHeight="1" x14ac:dyDescent="0.25">
      <c r="A14795" s="5" t="s">
        <v>1240</v>
      </c>
      <c r="C14795" s="11" t="s">
        <v>9</v>
      </c>
      <c r="D14795" s="11" t="s">
        <v>10</v>
      </c>
      <c r="E14795" s="11" t="s">
        <v>5194</v>
      </c>
      <c r="F14795" s="11" t="s">
        <v>12</v>
      </c>
      <c r="G14795" s="131" t="s">
        <v>7116</v>
      </c>
      <c r="H14795" s="131"/>
      <c r="J14795" s="7">
        <v>672194155</v>
      </c>
    </row>
    <row r="14796" spans="1:10" ht="20.100000000000001" customHeight="1" x14ac:dyDescent="0.25">
      <c r="A14796" s="6" t="s">
        <v>1257</v>
      </c>
      <c r="B14796" s="6" t="s">
        <v>1258</v>
      </c>
      <c r="J14796" s="8">
        <v>12587530</v>
      </c>
    </row>
    <row r="14797" spans="1:10" ht="20.100000000000001" customHeight="1" x14ac:dyDescent="0.25">
      <c r="A14797" s="5" t="s">
        <v>1261</v>
      </c>
      <c r="C14797" s="11" t="s">
        <v>9</v>
      </c>
      <c r="D14797" s="11" t="s">
        <v>10</v>
      </c>
      <c r="E14797" s="11" t="s">
        <v>5194</v>
      </c>
      <c r="F14797" s="11" t="s">
        <v>12</v>
      </c>
      <c r="G14797" s="131" t="s">
        <v>13</v>
      </c>
      <c r="H14797" s="131"/>
      <c r="J14797" s="7">
        <v>12587530</v>
      </c>
    </row>
    <row r="14798" spans="1:10" ht="20.100000000000001" customHeight="1" x14ac:dyDescent="0.25">
      <c r="A14798" s="6" t="s">
        <v>1279</v>
      </c>
      <c r="B14798" s="6" t="s">
        <v>1280</v>
      </c>
      <c r="J14798" s="8">
        <v>810838944</v>
      </c>
    </row>
    <row r="14799" spans="1:10" ht="20.100000000000001" customHeight="1" x14ac:dyDescent="0.25">
      <c r="A14799" s="5" t="s">
        <v>1282</v>
      </c>
      <c r="C14799" s="11" t="s">
        <v>9</v>
      </c>
      <c r="D14799" s="11" t="s">
        <v>10</v>
      </c>
      <c r="E14799" s="11" t="s">
        <v>5194</v>
      </c>
      <c r="F14799" s="11" t="s">
        <v>12</v>
      </c>
      <c r="G14799" s="131" t="s">
        <v>1283</v>
      </c>
      <c r="H14799" s="131"/>
      <c r="J14799" s="7">
        <v>173943767</v>
      </c>
    </row>
    <row r="14800" spans="1:10" ht="20.100000000000001" customHeight="1" x14ac:dyDescent="0.25">
      <c r="A14800" s="5" t="s">
        <v>1286</v>
      </c>
      <c r="C14800" s="11" t="s">
        <v>9</v>
      </c>
      <c r="D14800" s="11" t="s">
        <v>10</v>
      </c>
      <c r="E14800" s="11" t="s">
        <v>5194</v>
      </c>
      <c r="F14800" s="11" t="s">
        <v>12</v>
      </c>
      <c r="G14800" s="131" t="s">
        <v>1287</v>
      </c>
      <c r="H14800" s="131"/>
      <c r="J14800" s="7">
        <v>342046477</v>
      </c>
    </row>
    <row r="14801" spans="1:10" ht="20.100000000000001" customHeight="1" x14ac:dyDescent="0.25">
      <c r="A14801" s="5" t="s">
        <v>1290</v>
      </c>
      <c r="C14801" s="11" t="s">
        <v>16</v>
      </c>
      <c r="D14801" s="11" t="s">
        <v>10</v>
      </c>
      <c r="E14801" s="11" t="s">
        <v>5194</v>
      </c>
      <c r="F14801" s="11" t="s">
        <v>12</v>
      </c>
      <c r="G14801" s="131" t="s">
        <v>17</v>
      </c>
      <c r="H14801" s="131"/>
      <c r="J14801" s="7">
        <v>120359892</v>
      </c>
    </row>
    <row r="14802" spans="1:10" ht="20.100000000000001" customHeight="1" x14ac:dyDescent="0.25">
      <c r="A14802" s="5" t="s">
        <v>1293</v>
      </c>
      <c r="C14802" s="11" t="s">
        <v>9</v>
      </c>
      <c r="D14802" s="11" t="s">
        <v>10</v>
      </c>
      <c r="E14802" s="11" t="s">
        <v>5194</v>
      </c>
      <c r="F14802" s="11" t="s">
        <v>12</v>
      </c>
      <c r="G14802" s="131" t="s">
        <v>18</v>
      </c>
      <c r="H14802" s="131"/>
      <c r="J14802" s="7">
        <v>102257036</v>
      </c>
    </row>
    <row r="14803" spans="1:10" ht="20.100000000000001" customHeight="1" x14ac:dyDescent="0.25">
      <c r="A14803" s="5" t="s">
        <v>1296</v>
      </c>
      <c r="C14803" s="11" t="s">
        <v>9</v>
      </c>
      <c r="D14803" s="11" t="s">
        <v>10</v>
      </c>
      <c r="E14803" s="11" t="s">
        <v>5194</v>
      </c>
      <c r="F14803" s="11" t="s">
        <v>12</v>
      </c>
      <c r="G14803" s="131" t="s">
        <v>19</v>
      </c>
      <c r="H14803" s="131"/>
      <c r="J14803" s="7">
        <v>72231772</v>
      </c>
    </row>
    <row r="14804" spans="1:10" ht="20.100000000000001" customHeight="1" x14ac:dyDescent="0.25">
      <c r="A14804" s="6" t="s">
        <v>1299</v>
      </c>
      <c r="B14804" s="6" t="s">
        <v>1300</v>
      </c>
      <c r="J14804" s="10">
        <v>134087922</v>
      </c>
    </row>
    <row r="14805" spans="1:10" ht="20.100000000000001" customHeight="1" x14ac:dyDescent="0.25">
      <c r="A14805" s="6" t="s">
        <v>1303</v>
      </c>
      <c r="B14805" s="6" t="s">
        <v>7118</v>
      </c>
      <c r="J14805" s="9">
        <v>127211618</v>
      </c>
    </row>
    <row r="14806" spans="1:10" ht="20.100000000000001" customHeight="1" x14ac:dyDescent="0.25">
      <c r="A14806" s="5" t="s">
        <v>1303</v>
      </c>
      <c r="C14806" s="11" t="s">
        <v>9</v>
      </c>
      <c r="D14806" s="11" t="s">
        <v>20</v>
      </c>
      <c r="E14806" s="11" t="s">
        <v>5194</v>
      </c>
      <c r="F14806" s="11" t="s">
        <v>1881</v>
      </c>
      <c r="G14806" s="131" t="s">
        <v>21</v>
      </c>
      <c r="H14806" s="131"/>
      <c r="J14806" s="7">
        <v>127211618</v>
      </c>
    </row>
    <row r="14807" spans="1:10" ht="60" customHeight="1" x14ac:dyDescent="0.25">
      <c r="G14807" s="131" t="s">
        <v>4797</v>
      </c>
      <c r="H14807" s="131"/>
    </row>
    <row r="14808" spans="1:10" ht="20.100000000000001" customHeight="1" x14ac:dyDescent="0.25">
      <c r="G14808" s="131" t="s">
        <v>2101</v>
      </c>
      <c r="H14808" s="131"/>
    </row>
    <row r="14809" spans="1:10" ht="20.100000000000001" customHeight="1" x14ac:dyDescent="0.25">
      <c r="A14809" s="6" t="s">
        <v>1316</v>
      </c>
      <c r="B14809" s="6" t="s">
        <v>7122</v>
      </c>
      <c r="J14809" s="8">
        <v>6876304</v>
      </c>
    </row>
    <row r="14810" spans="1:10" ht="20.100000000000001" customHeight="1" x14ac:dyDescent="0.25">
      <c r="A14810" s="5" t="s">
        <v>1316</v>
      </c>
      <c r="C14810" s="11" t="s">
        <v>9</v>
      </c>
      <c r="D14810" s="11" t="s">
        <v>20</v>
      </c>
      <c r="E14810" s="11" t="s">
        <v>5194</v>
      </c>
      <c r="F14810" s="11" t="s">
        <v>1881</v>
      </c>
      <c r="G14810" s="131" t="s">
        <v>23</v>
      </c>
      <c r="H14810" s="131"/>
      <c r="J14810" s="7">
        <v>6876304</v>
      </c>
    </row>
    <row r="14811" spans="1:10" ht="30" customHeight="1" x14ac:dyDescent="0.25">
      <c r="G14811" s="131" t="s">
        <v>4798</v>
      </c>
      <c r="H14811" s="131"/>
    </row>
    <row r="14812" spans="1:10" ht="20.100000000000001" customHeight="1" x14ac:dyDescent="0.25">
      <c r="G14812" s="131" t="s">
        <v>2102</v>
      </c>
      <c r="H14812" s="131"/>
    </row>
    <row r="14813" spans="1:10" ht="20.100000000000001" customHeight="1" x14ac:dyDescent="0.25">
      <c r="A14813" s="6" t="s">
        <v>1319</v>
      </c>
      <c r="B14813" s="6" t="s">
        <v>1320</v>
      </c>
      <c r="J14813" s="10">
        <v>163553437</v>
      </c>
    </row>
    <row r="14814" spans="1:10" ht="20.100000000000001" customHeight="1" x14ac:dyDescent="0.25">
      <c r="A14814" s="6" t="s">
        <v>1322</v>
      </c>
      <c r="B14814" s="6" t="s">
        <v>7123</v>
      </c>
      <c r="J14814" s="9">
        <v>69863245</v>
      </c>
    </row>
    <row r="14815" spans="1:10" ht="20.100000000000001" customHeight="1" x14ac:dyDescent="0.25">
      <c r="A14815" s="5" t="s">
        <v>1322</v>
      </c>
      <c r="C14815" s="11" t="s">
        <v>9</v>
      </c>
      <c r="D14815" s="11" t="s">
        <v>20</v>
      </c>
      <c r="E14815" s="11" t="s">
        <v>5194</v>
      </c>
      <c r="F14815" s="11" t="s">
        <v>1881</v>
      </c>
      <c r="G14815" s="131" t="s">
        <v>21</v>
      </c>
      <c r="H14815" s="131"/>
      <c r="J14815" s="7">
        <v>69863245</v>
      </c>
    </row>
    <row r="14816" spans="1:10" ht="60" customHeight="1" x14ac:dyDescent="0.25">
      <c r="G14816" s="131" t="s">
        <v>4799</v>
      </c>
      <c r="H14816" s="131"/>
    </row>
    <row r="14817" spans="1:10" ht="20.100000000000001" customHeight="1" x14ac:dyDescent="0.25">
      <c r="G14817" s="131" t="s">
        <v>2101</v>
      </c>
      <c r="H14817" s="131"/>
    </row>
    <row r="14818" spans="1:10" ht="20.100000000000001" customHeight="1" x14ac:dyDescent="0.25">
      <c r="A14818" s="6" t="s">
        <v>1324</v>
      </c>
      <c r="B14818" s="6" t="s">
        <v>7124</v>
      </c>
      <c r="J14818" s="8">
        <v>20628911</v>
      </c>
    </row>
    <row r="14819" spans="1:10" ht="20.100000000000001" customHeight="1" x14ac:dyDescent="0.25">
      <c r="A14819" s="5" t="s">
        <v>1324</v>
      </c>
      <c r="C14819" s="11" t="s">
        <v>9</v>
      </c>
      <c r="D14819" s="11" t="s">
        <v>20</v>
      </c>
      <c r="E14819" s="11" t="s">
        <v>5194</v>
      </c>
      <c r="F14819" s="11" t="s">
        <v>1881</v>
      </c>
      <c r="G14819" s="131" t="s">
        <v>21</v>
      </c>
      <c r="H14819" s="131"/>
      <c r="J14819" s="7">
        <v>20628911</v>
      </c>
    </row>
    <row r="14820" spans="1:10" ht="45" customHeight="1" x14ac:dyDescent="0.25">
      <c r="G14820" s="131" t="s">
        <v>4800</v>
      </c>
      <c r="H14820" s="131"/>
    </row>
    <row r="14821" spans="1:10" ht="20.100000000000001" customHeight="1" x14ac:dyDescent="0.25">
      <c r="G14821" s="131" t="s">
        <v>2101</v>
      </c>
      <c r="H14821" s="131"/>
    </row>
    <row r="14822" spans="1:10" ht="20.100000000000001" customHeight="1" x14ac:dyDescent="0.25">
      <c r="A14822" s="6" t="s">
        <v>1326</v>
      </c>
      <c r="B14822" s="6" t="s">
        <v>7125</v>
      </c>
      <c r="J14822" s="8">
        <v>41257822</v>
      </c>
    </row>
    <row r="14823" spans="1:10" ht="20.100000000000001" customHeight="1" x14ac:dyDescent="0.25">
      <c r="A14823" s="5" t="s">
        <v>1326</v>
      </c>
      <c r="C14823" s="11" t="s">
        <v>9</v>
      </c>
      <c r="D14823" s="11" t="s">
        <v>20</v>
      </c>
      <c r="E14823" s="11" t="s">
        <v>5194</v>
      </c>
      <c r="F14823" s="11" t="s">
        <v>1881</v>
      </c>
      <c r="G14823" s="131" t="s">
        <v>21</v>
      </c>
      <c r="H14823" s="131"/>
      <c r="J14823" s="7">
        <v>41257822</v>
      </c>
    </row>
    <row r="14824" spans="1:10" ht="45" customHeight="1" x14ac:dyDescent="0.25">
      <c r="G14824" s="131" t="s">
        <v>4801</v>
      </c>
      <c r="H14824" s="131"/>
    </row>
    <row r="14825" spans="1:10" ht="20.100000000000001" customHeight="1" x14ac:dyDescent="0.25">
      <c r="G14825" s="131" t="s">
        <v>2101</v>
      </c>
      <c r="H14825" s="131"/>
    </row>
    <row r="14826" spans="1:10" ht="20.100000000000001" customHeight="1" x14ac:dyDescent="0.25">
      <c r="A14826" s="6" t="s">
        <v>1331</v>
      </c>
      <c r="B14826" s="6" t="s">
        <v>1332</v>
      </c>
      <c r="J14826" s="8">
        <v>31803459</v>
      </c>
    </row>
    <row r="14827" spans="1:10" ht="30" customHeight="1" x14ac:dyDescent="0.25">
      <c r="A14827" s="5" t="s">
        <v>1331</v>
      </c>
      <c r="C14827" s="11" t="s">
        <v>9</v>
      </c>
      <c r="D14827" s="11" t="s">
        <v>20</v>
      </c>
      <c r="E14827" s="11" t="s">
        <v>5194</v>
      </c>
      <c r="F14827" s="11" t="s">
        <v>1278</v>
      </c>
      <c r="G14827" s="131" t="s">
        <v>4446</v>
      </c>
      <c r="H14827" s="131"/>
      <c r="J14827" s="7">
        <v>31803459</v>
      </c>
    </row>
    <row r="14828" spans="1:10" ht="45" customHeight="1" x14ac:dyDescent="0.25">
      <c r="G14828" s="131" t="s">
        <v>5195</v>
      </c>
      <c r="H14828" s="131"/>
    </row>
    <row r="14829" spans="1:10" ht="20.100000000000001" customHeight="1" x14ac:dyDescent="0.25">
      <c r="G14829" s="131" t="s">
        <v>5196</v>
      </c>
      <c r="H14829" s="131"/>
    </row>
    <row r="14830" spans="1:10" ht="20.100000000000001" customHeight="1" x14ac:dyDescent="0.25">
      <c r="A14830" s="6" t="s">
        <v>1344</v>
      </c>
      <c r="B14830" s="6" t="s">
        <v>1345</v>
      </c>
      <c r="J14830" s="10">
        <v>451138509</v>
      </c>
    </row>
    <row r="14831" spans="1:10" ht="20.100000000000001" customHeight="1" x14ac:dyDescent="0.25">
      <c r="A14831" s="6" t="s">
        <v>1231</v>
      </c>
      <c r="B14831" s="6" t="s">
        <v>3252</v>
      </c>
      <c r="J14831" s="9">
        <v>282181189</v>
      </c>
    </row>
    <row r="14832" spans="1:10" ht="20.100000000000001" customHeight="1" x14ac:dyDescent="0.25">
      <c r="A14832" s="5" t="s">
        <v>1349</v>
      </c>
      <c r="C14832" s="11" t="s">
        <v>9</v>
      </c>
      <c r="D14832" s="11" t="s">
        <v>11</v>
      </c>
      <c r="E14832" s="11" t="s">
        <v>5194</v>
      </c>
      <c r="F14832" s="11" t="s">
        <v>12</v>
      </c>
      <c r="G14832" s="131" t="s">
        <v>30</v>
      </c>
      <c r="H14832" s="131"/>
      <c r="J14832" s="7">
        <v>282181189</v>
      </c>
    </row>
    <row r="14833" spans="1:10" ht="20.100000000000001" customHeight="1" x14ac:dyDescent="0.25">
      <c r="A14833" s="6" t="s">
        <v>1239</v>
      </c>
      <c r="B14833" s="6" t="s">
        <v>1360</v>
      </c>
      <c r="J14833" s="8">
        <v>28458000</v>
      </c>
    </row>
    <row r="14834" spans="1:10" ht="20.100000000000001" customHeight="1" x14ac:dyDescent="0.25">
      <c r="A14834" s="5" t="s">
        <v>1361</v>
      </c>
      <c r="C14834" s="11" t="s">
        <v>9</v>
      </c>
      <c r="D14834" s="11" t="s">
        <v>11</v>
      </c>
      <c r="E14834" s="11" t="s">
        <v>5194</v>
      </c>
      <c r="F14834" s="11" t="s">
        <v>12</v>
      </c>
      <c r="G14834" s="131" t="s">
        <v>7127</v>
      </c>
      <c r="H14834" s="131"/>
      <c r="J14834" s="7">
        <v>4216000</v>
      </c>
    </row>
    <row r="14835" spans="1:10" ht="20.100000000000001" customHeight="1" x14ac:dyDescent="0.25">
      <c r="A14835" s="5" t="s">
        <v>1364</v>
      </c>
      <c r="C14835" s="11" t="s">
        <v>9</v>
      </c>
      <c r="D14835" s="11" t="s">
        <v>11</v>
      </c>
      <c r="E14835" s="11" t="s">
        <v>5194</v>
      </c>
      <c r="F14835" s="11" t="s">
        <v>12</v>
      </c>
      <c r="G14835" s="131" t="s">
        <v>1365</v>
      </c>
      <c r="H14835" s="131"/>
      <c r="J14835" s="7">
        <v>11067000</v>
      </c>
    </row>
    <row r="14836" spans="1:10" ht="20.100000000000001" customHeight="1" x14ac:dyDescent="0.25">
      <c r="A14836" s="5" t="s">
        <v>1369</v>
      </c>
      <c r="C14836" s="11" t="s">
        <v>9</v>
      </c>
      <c r="D14836" s="11" t="s">
        <v>11</v>
      </c>
      <c r="E14836" s="11" t="s">
        <v>5194</v>
      </c>
      <c r="F14836" s="11" t="s">
        <v>12</v>
      </c>
      <c r="G14836" s="131" t="s">
        <v>34</v>
      </c>
      <c r="H14836" s="131"/>
      <c r="J14836" s="7">
        <v>13175000</v>
      </c>
    </row>
    <row r="14837" spans="1:10" ht="20.100000000000001" customHeight="1" x14ac:dyDescent="0.25">
      <c r="A14837" s="6" t="s">
        <v>1249</v>
      </c>
      <c r="B14837" s="6" t="s">
        <v>1373</v>
      </c>
      <c r="J14837" s="8">
        <v>1650000</v>
      </c>
    </row>
    <row r="14838" spans="1:10" ht="20.100000000000001" customHeight="1" x14ac:dyDescent="0.25">
      <c r="A14838" s="5" t="s">
        <v>1376</v>
      </c>
      <c r="C14838" s="11" t="s">
        <v>9</v>
      </c>
      <c r="D14838" s="11" t="s">
        <v>11</v>
      </c>
      <c r="E14838" s="11" t="s">
        <v>5194</v>
      </c>
      <c r="F14838" s="11" t="s">
        <v>12</v>
      </c>
      <c r="G14838" s="131" t="s">
        <v>3480</v>
      </c>
      <c r="H14838" s="131"/>
      <c r="J14838" s="7">
        <v>1500000</v>
      </c>
    </row>
    <row r="14839" spans="1:10" ht="20.100000000000001" customHeight="1" x14ac:dyDescent="0.25">
      <c r="A14839" s="5" t="s">
        <v>1380</v>
      </c>
      <c r="C14839" s="11" t="s">
        <v>9</v>
      </c>
      <c r="D14839" s="11" t="s">
        <v>11</v>
      </c>
      <c r="E14839" s="11" t="s">
        <v>5194</v>
      </c>
      <c r="F14839" s="11" t="s">
        <v>12</v>
      </c>
      <c r="G14839" s="131" t="s">
        <v>1381</v>
      </c>
      <c r="H14839" s="131"/>
      <c r="J14839" s="7">
        <v>150000</v>
      </c>
    </row>
    <row r="14840" spans="1:10" ht="20.100000000000001" customHeight="1" x14ac:dyDescent="0.25">
      <c r="A14840" s="6" t="s">
        <v>1393</v>
      </c>
      <c r="B14840" s="6" t="s">
        <v>1394</v>
      </c>
      <c r="J14840" s="8">
        <v>59586774</v>
      </c>
    </row>
    <row r="14841" spans="1:10" ht="20.100000000000001" customHeight="1" x14ac:dyDescent="0.25">
      <c r="A14841" s="5" t="s">
        <v>1411</v>
      </c>
      <c r="C14841" s="11" t="s">
        <v>9</v>
      </c>
      <c r="D14841" s="11" t="s">
        <v>11</v>
      </c>
      <c r="E14841" s="11" t="s">
        <v>5194</v>
      </c>
      <c r="F14841" s="11" t="s">
        <v>12</v>
      </c>
      <c r="G14841" s="131" t="s">
        <v>3478</v>
      </c>
      <c r="H14841" s="131"/>
      <c r="J14841" s="7">
        <v>52484796</v>
      </c>
    </row>
    <row r="14842" spans="1:10" ht="45" customHeight="1" x14ac:dyDescent="0.25">
      <c r="G14842" s="131" t="s">
        <v>4717</v>
      </c>
      <c r="H14842" s="131"/>
    </row>
    <row r="14843" spans="1:10" ht="20.100000000000001" customHeight="1" x14ac:dyDescent="0.25">
      <c r="A14843" s="5" t="s">
        <v>1413</v>
      </c>
      <c r="C14843" s="11" t="s">
        <v>9</v>
      </c>
      <c r="D14843" s="11" t="s">
        <v>11</v>
      </c>
      <c r="E14843" s="11" t="s">
        <v>5194</v>
      </c>
      <c r="F14843" s="11" t="s">
        <v>12</v>
      </c>
      <c r="G14843" s="131" t="s">
        <v>1414</v>
      </c>
      <c r="H14843" s="131"/>
      <c r="J14843" s="7">
        <v>7101978</v>
      </c>
    </row>
    <row r="14844" spans="1:10" ht="30" customHeight="1" x14ac:dyDescent="0.25">
      <c r="G14844" s="131" t="s">
        <v>4718</v>
      </c>
      <c r="H14844" s="131"/>
    </row>
    <row r="14845" spans="1:10" ht="20.100000000000001" customHeight="1" x14ac:dyDescent="0.25">
      <c r="A14845" s="6" t="s">
        <v>1416</v>
      </c>
      <c r="B14845" s="6" t="s">
        <v>1417</v>
      </c>
      <c r="J14845" s="8">
        <v>30700000</v>
      </c>
    </row>
    <row r="14846" spans="1:10" ht="20.100000000000001" customHeight="1" x14ac:dyDescent="0.25">
      <c r="A14846" s="5" t="s">
        <v>1419</v>
      </c>
      <c r="C14846" s="11" t="s">
        <v>9</v>
      </c>
      <c r="D14846" s="11" t="s">
        <v>11</v>
      </c>
      <c r="E14846" s="11" t="s">
        <v>5194</v>
      </c>
      <c r="F14846" s="11" t="s">
        <v>12</v>
      </c>
      <c r="G14846" s="131" t="s">
        <v>1420</v>
      </c>
      <c r="H14846" s="131"/>
      <c r="J14846" s="7">
        <v>500000</v>
      </c>
    </row>
    <row r="14847" spans="1:10" ht="20.100000000000001" customHeight="1" x14ac:dyDescent="0.25">
      <c r="A14847" s="5" t="s">
        <v>1422</v>
      </c>
      <c r="C14847" s="11" t="s">
        <v>9</v>
      </c>
      <c r="D14847" s="11" t="s">
        <v>11</v>
      </c>
      <c r="E14847" s="11" t="s">
        <v>5194</v>
      </c>
      <c r="F14847" s="11" t="s">
        <v>12</v>
      </c>
      <c r="G14847" s="131" t="s">
        <v>1423</v>
      </c>
      <c r="H14847" s="131"/>
      <c r="J14847" s="7">
        <v>30200000</v>
      </c>
    </row>
    <row r="14848" spans="1:10" ht="20.100000000000001" customHeight="1" x14ac:dyDescent="0.25">
      <c r="A14848" s="6" t="s">
        <v>1429</v>
      </c>
      <c r="B14848" s="6" t="s">
        <v>1430</v>
      </c>
      <c r="J14848" s="8">
        <v>29395926</v>
      </c>
    </row>
    <row r="14849" spans="1:10" ht="20.100000000000001" customHeight="1" x14ac:dyDescent="0.25">
      <c r="A14849" s="5" t="s">
        <v>1432</v>
      </c>
      <c r="C14849" s="11" t="s">
        <v>9</v>
      </c>
      <c r="D14849" s="11" t="s">
        <v>11</v>
      </c>
      <c r="E14849" s="11" t="s">
        <v>5194</v>
      </c>
      <c r="F14849" s="11" t="s">
        <v>12</v>
      </c>
      <c r="G14849" s="131" t="s">
        <v>7130</v>
      </c>
      <c r="H14849" s="131"/>
      <c r="J14849" s="7">
        <v>29395926</v>
      </c>
    </row>
    <row r="14850" spans="1:10" ht="20.100000000000001" customHeight="1" x14ac:dyDescent="0.25">
      <c r="A14850" s="6" t="s">
        <v>1439</v>
      </c>
      <c r="B14850" s="6" t="s">
        <v>1440</v>
      </c>
      <c r="J14850" s="8">
        <v>2000000</v>
      </c>
    </row>
    <row r="14851" spans="1:10" ht="20.100000000000001" customHeight="1" x14ac:dyDescent="0.25">
      <c r="A14851" s="5" t="s">
        <v>1441</v>
      </c>
      <c r="C14851" s="11" t="s">
        <v>9</v>
      </c>
      <c r="D14851" s="11" t="s">
        <v>11</v>
      </c>
      <c r="E14851" s="11" t="s">
        <v>5194</v>
      </c>
      <c r="F14851" s="11" t="s">
        <v>12</v>
      </c>
      <c r="G14851" s="131" t="s">
        <v>1442</v>
      </c>
      <c r="H14851" s="131"/>
      <c r="J14851" s="7">
        <v>2000000</v>
      </c>
    </row>
    <row r="14852" spans="1:10" ht="45" customHeight="1" x14ac:dyDescent="0.25">
      <c r="G14852" s="131" t="s">
        <v>4719</v>
      </c>
      <c r="H14852" s="131"/>
    </row>
    <row r="14853" spans="1:10" ht="20.100000000000001" customHeight="1" x14ac:dyDescent="0.25">
      <c r="A14853" s="6" t="s">
        <v>1449</v>
      </c>
      <c r="B14853" s="6" t="s">
        <v>1450</v>
      </c>
      <c r="J14853" s="8">
        <v>16121620</v>
      </c>
    </row>
    <row r="14854" spans="1:10" ht="20.100000000000001" customHeight="1" x14ac:dyDescent="0.25">
      <c r="A14854" s="5" t="s">
        <v>1463</v>
      </c>
      <c r="C14854" s="11" t="s">
        <v>9</v>
      </c>
      <c r="D14854" s="11" t="s">
        <v>11</v>
      </c>
      <c r="E14854" s="11" t="s">
        <v>5194</v>
      </c>
      <c r="F14854" s="11" t="s">
        <v>12</v>
      </c>
      <c r="G14854" s="131" t="s">
        <v>1464</v>
      </c>
      <c r="H14854" s="131"/>
      <c r="J14854" s="7">
        <v>6700000</v>
      </c>
    </row>
    <row r="14855" spans="1:10" ht="20.100000000000001" customHeight="1" x14ac:dyDescent="0.25">
      <c r="A14855" s="5" t="s">
        <v>1466</v>
      </c>
      <c r="C14855" s="11" t="s">
        <v>9</v>
      </c>
      <c r="D14855" s="11" t="s">
        <v>11</v>
      </c>
      <c r="E14855" s="11" t="s">
        <v>5194</v>
      </c>
      <c r="F14855" s="11" t="s">
        <v>12</v>
      </c>
      <c r="G14855" s="131" t="s">
        <v>1467</v>
      </c>
      <c r="H14855" s="131"/>
      <c r="J14855" s="7">
        <v>1975434</v>
      </c>
    </row>
    <row r="14856" spans="1:10" ht="30" customHeight="1" x14ac:dyDescent="0.25">
      <c r="A14856" s="5" t="s">
        <v>1469</v>
      </c>
      <c r="C14856" s="11" t="s">
        <v>9</v>
      </c>
      <c r="D14856" s="11" t="s">
        <v>11</v>
      </c>
      <c r="E14856" s="11" t="s">
        <v>5194</v>
      </c>
      <c r="F14856" s="11" t="s">
        <v>12</v>
      </c>
      <c r="G14856" s="131" t="s">
        <v>7132</v>
      </c>
      <c r="H14856" s="131"/>
      <c r="J14856" s="7">
        <v>1500000</v>
      </c>
    </row>
    <row r="14857" spans="1:10" ht="30" customHeight="1" x14ac:dyDescent="0.25">
      <c r="A14857" s="5" t="s">
        <v>1471</v>
      </c>
      <c r="C14857" s="11" t="s">
        <v>9</v>
      </c>
      <c r="D14857" s="11" t="s">
        <v>11</v>
      </c>
      <c r="E14857" s="11" t="s">
        <v>5194</v>
      </c>
      <c r="F14857" s="11" t="s">
        <v>12</v>
      </c>
      <c r="G14857" s="131" t="s">
        <v>7133</v>
      </c>
      <c r="H14857" s="131"/>
      <c r="J14857" s="7">
        <v>5946186</v>
      </c>
    </row>
    <row r="14858" spans="1:10" ht="20.100000000000001" customHeight="1" x14ac:dyDescent="0.25">
      <c r="A14858" s="6" t="s">
        <v>1476</v>
      </c>
      <c r="B14858" s="6" t="s">
        <v>1477</v>
      </c>
      <c r="J14858" s="8">
        <v>525000</v>
      </c>
    </row>
    <row r="14859" spans="1:10" ht="20.100000000000001" customHeight="1" x14ac:dyDescent="0.25">
      <c r="A14859" s="5" t="s">
        <v>1488</v>
      </c>
      <c r="C14859" s="11" t="s">
        <v>9</v>
      </c>
      <c r="D14859" s="11" t="s">
        <v>41</v>
      </c>
      <c r="E14859" s="11" t="s">
        <v>5194</v>
      </c>
      <c r="F14859" s="11" t="s">
        <v>12</v>
      </c>
      <c r="G14859" s="131" t="s">
        <v>42</v>
      </c>
      <c r="H14859" s="131"/>
      <c r="J14859" s="7">
        <v>525000</v>
      </c>
    </row>
    <row r="14860" spans="1:10" ht="15" customHeight="1" x14ac:dyDescent="0.25">
      <c r="G14860" s="131" t="s">
        <v>4712</v>
      </c>
      <c r="H14860" s="131"/>
    </row>
    <row r="14861" spans="1:10" ht="20.100000000000001" customHeight="1" x14ac:dyDescent="0.25">
      <c r="A14861" s="6" t="s">
        <v>1490</v>
      </c>
      <c r="B14861" s="6" t="s">
        <v>1491</v>
      </c>
      <c r="J14861" s="8">
        <v>520000</v>
      </c>
    </row>
    <row r="14862" spans="1:10" ht="20.100000000000001" customHeight="1" x14ac:dyDescent="0.25">
      <c r="A14862" s="5" t="s">
        <v>1496</v>
      </c>
      <c r="C14862" s="11" t="s">
        <v>9</v>
      </c>
      <c r="D14862" s="11" t="s">
        <v>11</v>
      </c>
      <c r="E14862" s="11" t="s">
        <v>5194</v>
      </c>
      <c r="F14862" s="11" t="s">
        <v>12</v>
      </c>
      <c r="G14862" s="131" t="s">
        <v>43</v>
      </c>
      <c r="H14862" s="131"/>
      <c r="J14862" s="7">
        <v>100000</v>
      </c>
    </row>
    <row r="14863" spans="1:10" ht="15" customHeight="1" x14ac:dyDescent="0.25">
      <c r="G14863" s="131" t="s">
        <v>4462</v>
      </c>
      <c r="H14863" s="131"/>
    </row>
    <row r="14864" spans="1:10" ht="20.100000000000001" customHeight="1" x14ac:dyDescent="0.25">
      <c r="A14864" s="5" t="s">
        <v>1503</v>
      </c>
      <c r="C14864" s="11" t="s">
        <v>9</v>
      </c>
      <c r="D14864" s="11" t="s">
        <v>11</v>
      </c>
      <c r="E14864" s="11" t="s">
        <v>5194</v>
      </c>
      <c r="F14864" s="11" t="s">
        <v>12</v>
      </c>
      <c r="G14864" s="131" t="s">
        <v>44</v>
      </c>
      <c r="H14864" s="131"/>
      <c r="J14864" s="7">
        <v>420000</v>
      </c>
    </row>
    <row r="14865" spans="1:10" ht="20.100000000000001" customHeight="1" x14ac:dyDescent="0.25">
      <c r="A14865" s="6" t="s">
        <v>1508</v>
      </c>
      <c r="B14865" s="6" t="s">
        <v>1509</v>
      </c>
      <c r="J14865" s="10">
        <v>16717800</v>
      </c>
    </row>
    <row r="14866" spans="1:10" ht="20.100000000000001" customHeight="1" x14ac:dyDescent="0.25">
      <c r="A14866" s="6" t="s">
        <v>1256</v>
      </c>
      <c r="B14866" s="6" t="s">
        <v>1511</v>
      </c>
      <c r="J14866" s="9">
        <v>11850000</v>
      </c>
    </row>
    <row r="14867" spans="1:10" ht="20.100000000000001" customHeight="1" x14ac:dyDescent="0.25">
      <c r="A14867" s="5" t="s">
        <v>1513</v>
      </c>
      <c r="C14867" s="11" t="s">
        <v>9</v>
      </c>
      <c r="D14867" s="11" t="s">
        <v>11</v>
      </c>
      <c r="E14867" s="11" t="s">
        <v>5194</v>
      </c>
      <c r="F14867" s="11" t="s">
        <v>12</v>
      </c>
      <c r="G14867" s="131" t="s">
        <v>45</v>
      </c>
      <c r="H14867" s="131"/>
      <c r="J14867" s="7">
        <v>10350000</v>
      </c>
    </row>
    <row r="14868" spans="1:10" ht="20.100000000000001" customHeight="1" x14ac:dyDescent="0.25">
      <c r="A14868" s="5" t="s">
        <v>1518</v>
      </c>
      <c r="C14868" s="11" t="s">
        <v>9</v>
      </c>
      <c r="D14868" s="11" t="s">
        <v>11</v>
      </c>
      <c r="E14868" s="11" t="s">
        <v>5194</v>
      </c>
      <c r="F14868" s="11" t="s">
        <v>12</v>
      </c>
      <c r="G14868" s="131" t="s">
        <v>7135</v>
      </c>
      <c r="H14868" s="131"/>
      <c r="J14868" s="7">
        <v>1500000</v>
      </c>
    </row>
    <row r="14869" spans="1:10" ht="20.100000000000001" customHeight="1" x14ac:dyDescent="0.25">
      <c r="A14869" s="6" t="s">
        <v>1292</v>
      </c>
      <c r="B14869" s="6" t="s">
        <v>1535</v>
      </c>
      <c r="J14869" s="8">
        <v>400000</v>
      </c>
    </row>
    <row r="14870" spans="1:10" ht="30" customHeight="1" x14ac:dyDescent="0.25">
      <c r="A14870" s="5" t="s">
        <v>1544</v>
      </c>
      <c r="C14870" s="11" t="s">
        <v>9</v>
      </c>
      <c r="D14870" s="11" t="s">
        <v>11</v>
      </c>
      <c r="E14870" s="11" t="s">
        <v>5194</v>
      </c>
      <c r="F14870" s="11" t="s">
        <v>12</v>
      </c>
      <c r="G14870" s="131" t="s">
        <v>1545</v>
      </c>
      <c r="H14870" s="131"/>
      <c r="J14870" s="7">
        <v>400000</v>
      </c>
    </row>
    <row r="14871" spans="1:10" ht="20.100000000000001" customHeight="1" x14ac:dyDescent="0.25">
      <c r="A14871" s="6" t="s">
        <v>1572</v>
      </c>
      <c r="B14871" s="6" t="s">
        <v>1573</v>
      </c>
      <c r="J14871" s="8">
        <v>4467800</v>
      </c>
    </row>
    <row r="14872" spans="1:10" ht="20.100000000000001" customHeight="1" x14ac:dyDescent="0.25">
      <c r="A14872" s="5" t="s">
        <v>1574</v>
      </c>
      <c r="C14872" s="11" t="s">
        <v>9</v>
      </c>
      <c r="D14872" s="11" t="s">
        <v>11</v>
      </c>
      <c r="E14872" s="11" t="s">
        <v>5194</v>
      </c>
      <c r="F14872" s="11" t="s">
        <v>12</v>
      </c>
      <c r="G14872" s="131" t="s">
        <v>1575</v>
      </c>
      <c r="H14872" s="131"/>
      <c r="J14872" s="7">
        <v>1200000</v>
      </c>
    </row>
    <row r="14873" spans="1:10" ht="20.100000000000001" customHeight="1" x14ac:dyDescent="0.25">
      <c r="A14873" s="5" t="s">
        <v>1580</v>
      </c>
      <c r="C14873" s="11" t="s">
        <v>9</v>
      </c>
      <c r="D14873" s="11" t="s">
        <v>11</v>
      </c>
      <c r="E14873" s="11" t="s">
        <v>5194</v>
      </c>
      <c r="F14873" s="11" t="s">
        <v>12</v>
      </c>
      <c r="G14873" s="131" t="s">
        <v>1581</v>
      </c>
      <c r="H14873" s="131"/>
      <c r="J14873" s="7">
        <v>2717800</v>
      </c>
    </row>
    <row r="14874" spans="1:10" ht="20.100000000000001" customHeight="1" x14ac:dyDescent="0.25">
      <c r="A14874" s="5" t="s">
        <v>1584</v>
      </c>
      <c r="C14874" s="11" t="s">
        <v>9</v>
      </c>
      <c r="D14874" s="11" t="s">
        <v>11</v>
      </c>
      <c r="E14874" s="11" t="s">
        <v>5194</v>
      </c>
      <c r="F14874" s="11" t="s">
        <v>12</v>
      </c>
      <c r="G14874" s="131" t="s">
        <v>1585</v>
      </c>
      <c r="H14874" s="131"/>
      <c r="J14874" s="7">
        <v>400000</v>
      </c>
    </row>
    <row r="14875" spans="1:10" ht="20.100000000000001" customHeight="1" x14ac:dyDescent="0.25">
      <c r="A14875" s="5" t="s">
        <v>1593</v>
      </c>
      <c r="C14875" s="11" t="s">
        <v>9</v>
      </c>
      <c r="D14875" s="11" t="s">
        <v>11</v>
      </c>
      <c r="E14875" s="11" t="s">
        <v>5194</v>
      </c>
      <c r="F14875" s="11" t="s">
        <v>12</v>
      </c>
      <c r="G14875" s="131" t="s">
        <v>1594</v>
      </c>
      <c r="H14875" s="131"/>
      <c r="J14875" s="7">
        <v>150000</v>
      </c>
    </row>
    <row r="14876" spans="1:10" ht="20.100000000000001" customHeight="1" x14ac:dyDescent="0.25">
      <c r="A14876" s="6" t="s">
        <v>1714</v>
      </c>
      <c r="B14876" s="6" t="s">
        <v>1715</v>
      </c>
      <c r="J14876" s="10">
        <v>5000000</v>
      </c>
    </row>
    <row r="14877" spans="1:10" ht="20.100000000000001" customHeight="1" x14ac:dyDescent="0.25">
      <c r="A14877" s="6" t="s">
        <v>1716</v>
      </c>
      <c r="B14877" s="6" t="s">
        <v>1717</v>
      </c>
      <c r="J14877" s="9">
        <v>5000000</v>
      </c>
    </row>
    <row r="14878" spans="1:10" ht="20.100000000000001" customHeight="1" x14ac:dyDescent="0.25">
      <c r="A14878" s="5" t="s">
        <v>1724</v>
      </c>
      <c r="C14878" s="11" t="s">
        <v>16</v>
      </c>
      <c r="D14878" s="11" t="s">
        <v>53</v>
      </c>
      <c r="E14878" s="11" t="s">
        <v>5194</v>
      </c>
      <c r="F14878" s="11" t="s">
        <v>12</v>
      </c>
      <c r="G14878" s="131" t="s">
        <v>7146</v>
      </c>
      <c r="H14878" s="131"/>
      <c r="J14878" s="7">
        <v>5000000</v>
      </c>
    </row>
    <row r="14879" spans="1:10" ht="20.100000000000001" customHeight="1" x14ac:dyDescent="0.25">
      <c r="A14879" s="6" t="s">
        <v>1759</v>
      </c>
      <c r="B14879" s="6" t="s">
        <v>1760</v>
      </c>
      <c r="J14879" s="10">
        <v>60829703</v>
      </c>
    </row>
    <row r="14880" spans="1:10" ht="20.100000000000001" customHeight="1" x14ac:dyDescent="0.25">
      <c r="A14880" s="6" t="s">
        <v>1761</v>
      </c>
      <c r="B14880" s="6" t="s">
        <v>1762</v>
      </c>
      <c r="J14880" s="12">
        <v>11414664</v>
      </c>
    </row>
    <row r="14881" spans="1:10" ht="20.100000000000001" customHeight="1" x14ac:dyDescent="0.25">
      <c r="A14881" s="6" t="s">
        <v>1767</v>
      </c>
      <c r="B14881" s="6" t="s">
        <v>7149</v>
      </c>
      <c r="J14881" s="9">
        <v>11414664</v>
      </c>
    </row>
    <row r="14882" spans="1:10" ht="20.100000000000001" customHeight="1" x14ac:dyDescent="0.25">
      <c r="A14882" s="5" t="s">
        <v>1767</v>
      </c>
      <c r="C14882" s="11" t="s">
        <v>9</v>
      </c>
      <c r="D14882" s="11" t="s">
        <v>41</v>
      </c>
      <c r="E14882" s="11" t="s">
        <v>5194</v>
      </c>
      <c r="F14882" s="11" t="s">
        <v>1881</v>
      </c>
      <c r="G14882" s="131" t="s">
        <v>21</v>
      </c>
      <c r="H14882" s="131"/>
      <c r="J14882" s="7">
        <v>7976512</v>
      </c>
    </row>
    <row r="14883" spans="1:10" ht="60" customHeight="1" x14ac:dyDescent="0.25">
      <c r="G14883" s="131" t="s">
        <v>4802</v>
      </c>
      <c r="H14883" s="131"/>
    </row>
    <row r="14884" spans="1:10" ht="20.100000000000001" customHeight="1" x14ac:dyDescent="0.25">
      <c r="G14884" s="131" t="s">
        <v>2101</v>
      </c>
      <c r="H14884" s="131"/>
    </row>
    <row r="14885" spans="1:10" ht="20.100000000000001" customHeight="1" x14ac:dyDescent="0.25">
      <c r="A14885" s="5" t="s">
        <v>1767</v>
      </c>
      <c r="C14885" s="11" t="s">
        <v>9</v>
      </c>
      <c r="D14885" s="11" t="s">
        <v>41</v>
      </c>
      <c r="E14885" s="11" t="s">
        <v>5194</v>
      </c>
      <c r="F14885" s="11" t="s">
        <v>1278</v>
      </c>
      <c r="G14885" s="131" t="s">
        <v>21</v>
      </c>
      <c r="H14885" s="131"/>
      <c r="J14885" s="7">
        <v>3438152</v>
      </c>
    </row>
    <row r="14886" spans="1:10" ht="60" customHeight="1" x14ac:dyDescent="0.25">
      <c r="G14886" s="131" t="s">
        <v>4803</v>
      </c>
      <c r="H14886" s="131"/>
    </row>
    <row r="14887" spans="1:10" ht="20.100000000000001" customHeight="1" x14ac:dyDescent="0.25">
      <c r="G14887" s="131" t="s">
        <v>2101</v>
      </c>
      <c r="H14887" s="131"/>
    </row>
    <row r="14888" spans="1:10" ht="20.100000000000001" customHeight="1" x14ac:dyDescent="0.25">
      <c r="A14888" s="6" t="s">
        <v>1784</v>
      </c>
      <c r="B14888" s="6" t="s">
        <v>1785</v>
      </c>
      <c r="J14888" s="8">
        <v>48415039</v>
      </c>
    </row>
    <row r="14889" spans="1:10" ht="20.100000000000001" customHeight="1" x14ac:dyDescent="0.25">
      <c r="A14889" s="5" t="s">
        <v>1786</v>
      </c>
      <c r="C14889" s="11" t="s">
        <v>9</v>
      </c>
      <c r="D14889" s="11" t="s">
        <v>59</v>
      </c>
      <c r="E14889" s="11" t="s">
        <v>5194</v>
      </c>
      <c r="F14889" s="11" t="s">
        <v>12</v>
      </c>
      <c r="G14889" s="131" t="s">
        <v>61</v>
      </c>
      <c r="H14889" s="131"/>
      <c r="J14889" s="7">
        <v>36379830</v>
      </c>
    </row>
    <row r="14890" spans="1:10" ht="20.100000000000001" customHeight="1" x14ac:dyDescent="0.25">
      <c r="A14890" s="5" t="s">
        <v>1792</v>
      </c>
      <c r="C14890" s="11" t="s">
        <v>9</v>
      </c>
      <c r="D14890" s="11" t="s">
        <v>59</v>
      </c>
      <c r="E14890" s="11" t="s">
        <v>5194</v>
      </c>
      <c r="F14890" s="11" t="s">
        <v>12</v>
      </c>
      <c r="G14890" s="131" t="s">
        <v>7156</v>
      </c>
      <c r="H14890" s="131"/>
      <c r="J14890" s="7">
        <v>12035209</v>
      </c>
    </row>
    <row r="14891" spans="1:10" ht="30" customHeight="1" x14ac:dyDescent="0.25">
      <c r="G14891" s="131" t="s">
        <v>4452</v>
      </c>
      <c r="H14891" s="131"/>
    </row>
    <row r="14892" spans="1:10" ht="20.100000000000001" customHeight="1" x14ac:dyDescent="0.25">
      <c r="A14892" s="6" t="s">
        <v>1803</v>
      </c>
      <c r="B14892" s="6" t="s">
        <v>3416</v>
      </c>
      <c r="J14892" s="8">
        <v>1000000</v>
      </c>
    </row>
    <row r="14893" spans="1:10" ht="20.100000000000001" customHeight="1" x14ac:dyDescent="0.25">
      <c r="A14893" s="5" t="s">
        <v>1804</v>
      </c>
      <c r="C14893" s="11" t="s">
        <v>9</v>
      </c>
      <c r="D14893" s="11" t="s">
        <v>59</v>
      </c>
      <c r="E14893" s="11" t="s">
        <v>5194</v>
      </c>
      <c r="F14893" s="11" t="s">
        <v>12</v>
      </c>
      <c r="G14893" s="131" t="s">
        <v>62</v>
      </c>
      <c r="H14893" s="131"/>
      <c r="J14893" s="7">
        <v>1000000</v>
      </c>
    </row>
    <row r="14894" spans="1:10" ht="30" customHeight="1" x14ac:dyDescent="0.25">
      <c r="G14894" s="131" t="s">
        <v>4455</v>
      </c>
      <c r="H14894" s="131"/>
    </row>
    <row r="14897" spans="1:10" x14ac:dyDescent="0.25">
      <c r="A14897" s="117" t="s">
        <v>5213</v>
      </c>
      <c r="B14897" s="88"/>
      <c r="C14897" s="88"/>
      <c r="D14897" s="88"/>
      <c r="E14897" s="88"/>
      <c r="F14897" s="88"/>
      <c r="G14897" s="88"/>
      <c r="H14897" s="88"/>
    </row>
    <row r="14899" spans="1:10" x14ac:dyDescent="0.25">
      <c r="A14899" s="132" t="s">
        <v>2092</v>
      </c>
      <c r="B14899" s="132"/>
      <c r="C14899" s="132"/>
      <c r="D14899" s="132"/>
      <c r="E14899" s="132"/>
      <c r="F14899" s="132"/>
      <c r="G14899" s="132"/>
      <c r="H14899" s="132"/>
      <c r="I14899" s="132"/>
      <c r="J14899" s="132"/>
    </row>
    <row r="14901" spans="1:10" x14ac:dyDescent="0.25">
      <c r="D14901" s="6" t="s">
        <v>2140</v>
      </c>
      <c r="E14901" s="6" t="s">
        <v>2100</v>
      </c>
    </row>
    <row r="14902" spans="1:10" ht="15.75" thickBot="1" x14ac:dyDescent="0.3">
      <c r="F14902" s="6" t="s">
        <v>2103</v>
      </c>
      <c r="J14902" s="14">
        <v>532000000</v>
      </c>
    </row>
    <row r="14903" spans="1:10" x14ac:dyDescent="0.25">
      <c r="D14903" s="5" t="s">
        <v>9</v>
      </c>
      <c r="E14903" s="5" t="s">
        <v>2139</v>
      </c>
      <c r="J14903" s="7">
        <v>476145679</v>
      </c>
    </row>
    <row r="14904" spans="1:10" x14ac:dyDescent="0.25">
      <c r="D14904" s="5" t="s">
        <v>16</v>
      </c>
      <c r="E14904" s="5" t="s">
        <v>2145</v>
      </c>
      <c r="J14904" s="7">
        <v>55854321</v>
      </c>
    </row>
    <row r="14907" spans="1:10" x14ac:dyDescent="0.25">
      <c r="A14907" s="132" t="s">
        <v>2091</v>
      </c>
      <c r="B14907" s="132"/>
      <c r="C14907" s="132"/>
      <c r="D14907" s="132"/>
      <c r="E14907" s="132"/>
      <c r="F14907" s="132"/>
      <c r="G14907" s="132"/>
      <c r="H14907" s="132"/>
      <c r="I14907" s="132"/>
      <c r="J14907" s="132"/>
    </row>
    <row r="14908" spans="1:10" x14ac:dyDescent="0.25">
      <c r="A14908" s="86" t="s">
        <v>2097</v>
      </c>
      <c r="C14908" s="86" t="s">
        <v>2098</v>
      </c>
      <c r="D14908" s="86" t="s">
        <v>3</v>
      </c>
      <c r="E14908" s="86" t="s">
        <v>2099</v>
      </c>
      <c r="F14908" s="86" t="s">
        <v>1880</v>
      </c>
      <c r="G14908" s="6" t="s">
        <v>2100</v>
      </c>
      <c r="J14908" s="86" t="s">
        <v>8713</v>
      </c>
    </row>
    <row r="14910" spans="1:10" ht="15.75" thickBot="1" x14ac:dyDescent="0.3">
      <c r="G14910" s="13" t="s">
        <v>2103</v>
      </c>
      <c r="J14910" s="14">
        <v>532000000</v>
      </c>
    </row>
    <row r="14911" spans="1:10" ht="20.100000000000001" customHeight="1" x14ac:dyDescent="0.25">
      <c r="A14911" s="6" t="s">
        <v>1232</v>
      </c>
      <c r="B14911" s="6" t="s">
        <v>1233</v>
      </c>
      <c r="J14911" s="10">
        <v>448399915</v>
      </c>
    </row>
    <row r="14912" spans="1:10" ht="20.100000000000001" customHeight="1" x14ac:dyDescent="0.25">
      <c r="A14912" s="6" t="s">
        <v>9</v>
      </c>
      <c r="B14912" s="6" t="s">
        <v>1237</v>
      </c>
      <c r="J14912" s="9">
        <v>167101161</v>
      </c>
    </row>
    <row r="14913" spans="1:10" ht="20.100000000000001" customHeight="1" x14ac:dyDescent="0.25">
      <c r="A14913" s="5" t="s">
        <v>1240</v>
      </c>
      <c r="C14913" s="11" t="s">
        <v>9</v>
      </c>
      <c r="D14913" s="11" t="s">
        <v>10</v>
      </c>
      <c r="E14913" s="11" t="s">
        <v>5214</v>
      </c>
      <c r="F14913" s="11" t="s">
        <v>12</v>
      </c>
      <c r="G14913" s="131" t="s">
        <v>7116</v>
      </c>
      <c r="H14913" s="131"/>
      <c r="J14913" s="7">
        <v>167101161</v>
      </c>
    </row>
    <row r="14914" spans="1:10" ht="20.100000000000001" customHeight="1" x14ac:dyDescent="0.25">
      <c r="A14914" s="6" t="s">
        <v>1279</v>
      </c>
      <c r="B14914" s="6" t="s">
        <v>1280</v>
      </c>
      <c r="J14914" s="8">
        <v>208143573</v>
      </c>
    </row>
    <row r="14915" spans="1:10" ht="20.100000000000001" customHeight="1" x14ac:dyDescent="0.25">
      <c r="A14915" s="5" t="s">
        <v>1282</v>
      </c>
      <c r="C14915" s="11" t="s">
        <v>9</v>
      </c>
      <c r="D14915" s="11" t="s">
        <v>10</v>
      </c>
      <c r="E14915" s="11" t="s">
        <v>5214</v>
      </c>
      <c r="F14915" s="11" t="s">
        <v>12</v>
      </c>
      <c r="G14915" s="131" t="s">
        <v>1283</v>
      </c>
      <c r="H14915" s="131"/>
      <c r="J14915" s="7">
        <v>43057340</v>
      </c>
    </row>
    <row r="14916" spans="1:10" ht="20.100000000000001" customHeight="1" x14ac:dyDescent="0.25">
      <c r="A14916" s="5" t="s">
        <v>1286</v>
      </c>
      <c r="C14916" s="11" t="s">
        <v>9</v>
      </c>
      <c r="D14916" s="11" t="s">
        <v>10</v>
      </c>
      <c r="E14916" s="11" t="s">
        <v>5214</v>
      </c>
      <c r="F14916" s="11" t="s">
        <v>12</v>
      </c>
      <c r="G14916" s="131" t="s">
        <v>1287</v>
      </c>
      <c r="H14916" s="131"/>
      <c r="J14916" s="7">
        <v>91413146</v>
      </c>
    </row>
    <row r="14917" spans="1:10" ht="20.100000000000001" customHeight="1" x14ac:dyDescent="0.25">
      <c r="A14917" s="5" t="s">
        <v>1290</v>
      </c>
      <c r="C14917" s="11" t="s">
        <v>16</v>
      </c>
      <c r="D14917" s="11" t="s">
        <v>10</v>
      </c>
      <c r="E14917" s="11" t="s">
        <v>5214</v>
      </c>
      <c r="F14917" s="11" t="s">
        <v>12</v>
      </c>
      <c r="G14917" s="131" t="s">
        <v>17</v>
      </c>
      <c r="H14917" s="131"/>
      <c r="J14917" s="7">
        <v>28854321</v>
      </c>
    </row>
    <row r="14918" spans="1:10" ht="20.100000000000001" customHeight="1" x14ac:dyDescent="0.25">
      <c r="A14918" s="5" t="s">
        <v>1293</v>
      </c>
      <c r="C14918" s="11" t="s">
        <v>9</v>
      </c>
      <c r="D14918" s="11" t="s">
        <v>10</v>
      </c>
      <c r="E14918" s="11" t="s">
        <v>5214</v>
      </c>
      <c r="F14918" s="11" t="s">
        <v>12</v>
      </c>
      <c r="G14918" s="131" t="s">
        <v>18</v>
      </c>
      <c r="H14918" s="131"/>
      <c r="J14918" s="7">
        <v>26487926</v>
      </c>
    </row>
    <row r="14919" spans="1:10" ht="20.100000000000001" customHeight="1" x14ac:dyDescent="0.25">
      <c r="A14919" s="5" t="s">
        <v>1296</v>
      </c>
      <c r="C14919" s="11" t="s">
        <v>9</v>
      </c>
      <c r="D14919" s="11" t="s">
        <v>10</v>
      </c>
      <c r="E14919" s="11" t="s">
        <v>5214</v>
      </c>
      <c r="F14919" s="11" t="s">
        <v>12</v>
      </c>
      <c r="G14919" s="131" t="s">
        <v>19</v>
      </c>
      <c r="H14919" s="131"/>
      <c r="J14919" s="7">
        <v>18330840</v>
      </c>
    </row>
    <row r="14920" spans="1:10" ht="20.100000000000001" customHeight="1" x14ac:dyDescent="0.25">
      <c r="A14920" s="6" t="s">
        <v>1299</v>
      </c>
      <c r="B14920" s="6" t="s">
        <v>1300</v>
      </c>
      <c r="J14920" s="10">
        <v>33773065</v>
      </c>
    </row>
    <row r="14921" spans="1:10" ht="20.100000000000001" customHeight="1" x14ac:dyDescent="0.25">
      <c r="A14921" s="6" t="s">
        <v>1303</v>
      </c>
      <c r="B14921" s="6" t="s">
        <v>7118</v>
      </c>
      <c r="J14921" s="9">
        <v>32041113</v>
      </c>
    </row>
    <row r="14922" spans="1:10" ht="20.100000000000001" customHeight="1" x14ac:dyDescent="0.25">
      <c r="A14922" s="5" t="s">
        <v>1303</v>
      </c>
      <c r="C14922" s="11" t="s">
        <v>9</v>
      </c>
      <c r="D14922" s="11" t="s">
        <v>20</v>
      </c>
      <c r="E14922" s="11" t="s">
        <v>5214</v>
      </c>
      <c r="F14922" s="11" t="s">
        <v>1881</v>
      </c>
      <c r="G14922" s="131" t="s">
        <v>21</v>
      </c>
      <c r="H14922" s="131"/>
      <c r="J14922" s="7">
        <v>32041113</v>
      </c>
    </row>
    <row r="14923" spans="1:10" ht="60" customHeight="1" x14ac:dyDescent="0.25">
      <c r="G14923" s="131" t="s">
        <v>4797</v>
      </c>
      <c r="H14923" s="131"/>
    </row>
    <row r="14924" spans="1:10" ht="20.100000000000001" customHeight="1" x14ac:dyDescent="0.25">
      <c r="G14924" s="131" t="s">
        <v>2101</v>
      </c>
      <c r="H14924" s="131"/>
    </row>
    <row r="14925" spans="1:10" ht="20.100000000000001" customHeight="1" x14ac:dyDescent="0.25">
      <c r="A14925" s="6" t="s">
        <v>1316</v>
      </c>
      <c r="B14925" s="6" t="s">
        <v>7122</v>
      </c>
      <c r="J14925" s="8">
        <v>1731952</v>
      </c>
    </row>
    <row r="14926" spans="1:10" ht="20.100000000000001" customHeight="1" x14ac:dyDescent="0.25">
      <c r="A14926" s="5" t="s">
        <v>1316</v>
      </c>
      <c r="C14926" s="11" t="s">
        <v>9</v>
      </c>
      <c r="D14926" s="11" t="s">
        <v>20</v>
      </c>
      <c r="E14926" s="11" t="s">
        <v>5214</v>
      </c>
      <c r="F14926" s="11" t="s">
        <v>1881</v>
      </c>
      <c r="G14926" s="131" t="s">
        <v>23</v>
      </c>
      <c r="H14926" s="131"/>
      <c r="J14926" s="7">
        <v>1731952</v>
      </c>
    </row>
    <row r="14927" spans="1:10" ht="30" customHeight="1" x14ac:dyDescent="0.25">
      <c r="G14927" s="131" t="s">
        <v>4798</v>
      </c>
      <c r="H14927" s="131"/>
    </row>
    <row r="14928" spans="1:10" ht="20.100000000000001" customHeight="1" x14ac:dyDescent="0.25">
      <c r="G14928" s="131" t="s">
        <v>2102</v>
      </c>
      <c r="H14928" s="131"/>
    </row>
    <row r="14929" spans="1:10" ht="20.100000000000001" customHeight="1" x14ac:dyDescent="0.25">
      <c r="A14929" s="6" t="s">
        <v>1319</v>
      </c>
      <c r="B14929" s="6" t="s">
        <v>1320</v>
      </c>
      <c r="J14929" s="10">
        <v>39382116</v>
      </c>
    </row>
    <row r="14930" spans="1:10" ht="20.100000000000001" customHeight="1" x14ac:dyDescent="0.25">
      <c r="A14930" s="6" t="s">
        <v>1322</v>
      </c>
      <c r="B14930" s="6" t="s">
        <v>7123</v>
      </c>
      <c r="J14930" s="9">
        <v>17596633</v>
      </c>
    </row>
    <row r="14931" spans="1:10" ht="20.100000000000001" customHeight="1" x14ac:dyDescent="0.25">
      <c r="A14931" s="5" t="s">
        <v>1322</v>
      </c>
      <c r="C14931" s="11" t="s">
        <v>9</v>
      </c>
      <c r="D14931" s="11" t="s">
        <v>20</v>
      </c>
      <c r="E14931" s="11" t="s">
        <v>5214</v>
      </c>
      <c r="F14931" s="11" t="s">
        <v>1881</v>
      </c>
      <c r="G14931" s="131" t="s">
        <v>21</v>
      </c>
      <c r="H14931" s="131"/>
      <c r="J14931" s="7">
        <v>17596633</v>
      </c>
    </row>
    <row r="14932" spans="1:10" ht="60" customHeight="1" x14ac:dyDescent="0.25">
      <c r="G14932" s="131" t="s">
        <v>4799</v>
      </c>
      <c r="H14932" s="131"/>
    </row>
    <row r="14933" spans="1:10" ht="20.100000000000001" customHeight="1" x14ac:dyDescent="0.25">
      <c r="G14933" s="131" t="s">
        <v>2101</v>
      </c>
      <c r="H14933" s="131"/>
    </row>
    <row r="14934" spans="1:10" ht="20.100000000000001" customHeight="1" x14ac:dyDescent="0.25">
      <c r="A14934" s="6" t="s">
        <v>1324</v>
      </c>
      <c r="B14934" s="6" t="s">
        <v>7124</v>
      </c>
      <c r="J14934" s="8">
        <v>5195856</v>
      </c>
    </row>
    <row r="14935" spans="1:10" ht="20.100000000000001" customHeight="1" x14ac:dyDescent="0.25">
      <c r="A14935" s="5" t="s">
        <v>1324</v>
      </c>
      <c r="C14935" s="11" t="s">
        <v>9</v>
      </c>
      <c r="D14935" s="11" t="s">
        <v>20</v>
      </c>
      <c r="E14935" s="11" t="s">
        <v>5214</v>
      </c>
      <c r="F14935" s="11" t="s">
        <v>1881</v>
      </c>
      <c r="G14935" s="131" t="s">
        <v>21</v>
      </c>
      <c r="H14935" s="131"/>
      <c r="J14935" s="7">
        <v>5195856</v>
      </c>
    </row>
    <row r="14936" spans="1:10" ht="45" customHeight="1" x14ac:dyDescent="0.25">
      <c r="G14936" s="131" t="s">
        <v>4800</v>
      </c>
      <c r="H14936" s="131"/>
    </row>
    <row r="14937" spans="1:10" ht="20.100000000000001" customHeight="1" x14ac:dyDescent="0.25">
      <c r="G14937" s="131" t="s">
        <v>2101</v>
      </c>
      <c r="H14937" s="131"/>
    </row>
    <row r="14938" spans="1:10" ht="20.100000000000001" customHeight="1" x14ac:dyDescent="0.25">
      <c r="A14938" s="6" t="s">
        <v>1326</v>
      </c>
      <c r="B14938" s="6" t="s">
        <v>7125</v>
      </c>
      <c r="J14938" s="8">
        <v>10391712</v>
      </c>
    </row>
    <row r="14939" spans="1:10" ht="20.100000000000001" customHeight="1" x14ac:dyDescent="0.25">
      <c r="A14939" s="5" t="s">
        <v>1326</v>
      </c>
      <c r="C14939" s="11" t="s">
        <v>9</v>
      </c>
      <c r="D14939" s="11" t="s">
        <v>20</v>
      </c>
      <c r="E14939" s="11" t="s">
        <v>5214</v>
      </c>
      <c r="F14939" s="11" t="s">
        <v>1881</v>
      </c>
      <c r="G14939" s="131" t="s">
        <v>21</v>
      </c>
      <c r="H14939" s="131"/>
      <c r="J14939" s="7">
        <v>10391712</v>
      </c>
    </row>
    <row r="14940" spans="1:10" ht="45" customHeight="1" x14ac:dyDescent="0.25">
      <c r="G14940" s="131" t="s">
        <v>4801</v>
      </c>
      <c r="H14940" s="131"/>
    </row>
    <row r="14941" spans="1:10" ht="20.100000000000001" customHeight="1" x14ac:dyDescent="0.25">
      <c r="G14941" s="131" t="s">
        <v>2101</v>
      </c>
      <c r="H14941" s="131"/>
    </row>
    <row r="14942" spans="1:10" ht="20.100000000000001" customHeight="1" x14ac:dyDescent="0.25">
      <c r="A14942" s="6" t="s">
        <v>1331</v>
      </c>
      <c r="B14942" s="6" t="s">
        <v>1332</v>
      </c>
      <c r="J14942" s="8">
        <v>6197915</v>
      </c>
    </row>
    <row r="14943" spans="1:10" ht="20.100000000000001" customHeight="1" x14ac:dyDescent="0.25">
      <c r="A14943" s="5" t="s">
        <v>1331</v>
      </c>
      <c r="C14943" s="11" t="s">
        <v>9</v>
      </c>
      <c r="D14943" s="11" t="s">
        <v>20</v>
      </c>
      <c r="E14943" s="11" t="s">
        <v>5214</v>
      </c>
      <c r="F14943" s="11" t="s">
        <v>1278</v>
      </c>
      <c r="G14943" s="131" t="s">
        <v>1165</v>
      </c>
      <c r="H14943" s="131"/>
      <c r="J14943" s="7">
        <v>6197915</v>
      </c>
    </row>
    <row r="14944" spans="1:10" ht="45" customHeight="1" x14ac:dyDescent="0.25">
      <c r="G14944" s="131" t="s">
        <v>5195</v>
      </c>
      <c r="H14944" s="131"/>
    </row>
    <row r="14945" spans="1:10" ht="20.100000000000001" customHeight="1" x14ac:dyDescent="0.25">
      <c r="G14945" s="131" t="s">
        <v>5196</v>
      </c>
      <c r="H14945" s="131"/>
    </row>
    <row r="14946" spans="1:10" ht="20.100000000000001" customHeight="1" x14ac:dyDescent="0.25">
      <c r="A14946" s="6" t="s">
        <v>1344</v>
      </c>
      <c r="B14946" s="6" t="s">
        <v>1345</v>
      </c>
      <c r="J14946" s="10">
        <v>40211177</v>
      </c>
    </row>
    <row r="14947" spans="1:10" ht="20.100000000000001" customHeight="1" x14ac:dyDescent="0.25">
      <c r="A14947" s="6" t="s">
        <v>1239</v>
      </c>
      <c r="B14947" s="6" t="s">
        <v>1360</v>
      </c>
      <c r="J14947" s="9">
        <v>6000000</v>
      </c>
    </row>
    <row r="14948" spans="1:10" ht="20.100000000000001" customHeight="1" x14ac:dyDescent="0.25">
      <c r="A14948" s="5" t="s">
        <v>1361</v>
      </c>
      <c r="C14948" s="11" t="s">
        <v>9</v>
      </c>
      <c r="D14948" s="11" t="s">
        <v>11</v>
      </c>
      <c r="E14948" s="11" t="s">
        <v>5214</v>
      </c>
      <c r="F14948" s="11" t="s">
        <v>12</v>
      </c>
      <c r="G14948" s="131" t="s">
        <v>7127</v>
      </c>
      <c r="H14948" s="131"/>
      <c r="J14948" s="7">
        <v>1200000</v>
      </c>
    </row>
    <row r="14949" spans="1:10" ht="20.100000000000001" customHeight="1" x14ac:dyDescent="0.25">
      <c r="A14949" s="5" t="s">
        <v>1364</v>
      </c>
      <c r="C14949" s="11" t="s">
        <v>9</v>
      </c>
      <c r="D14949" s="11" t="s">
        <v>11</v>
      </c>
      <c r="E14949" s="11" t="s">
        <v>5214</v>
      </c>
      <c r="F14949" s="11" t="s">
        <v>12</v>
      </c>
      <c r="G14949" s="131" t="s">
        <v>1365</v>
      </c>
      <c r="H14949" s="131"/>
      <c r="J14949" s="7">
        <v>3600000</v>
      </c>
    </row>
    <row r="14950" spans="1:10" ht="20.100000000000001" customHeight="1" x14ac:dyDescent="0.25">
      <c r="A14950" s="5" t="s">
        <v>1369</v>
      </c>
      <c r="C14950" s="11" t="s">
        <v>9</v>
      </c>
      <c r="D14950" s="11" t="s">
        <v>11</v>
      </c>
      <c r="E14950" s="11" t="s">
        <v>5214</v>
      </c>
      <c r="F14950" s="11" t="s">
        <v>12</v>
      </c>
      <c r="G14950" s="131" t="s">
        <v>34</v>
      </c>
      <c r="H14950" s="131"/>
      <c r="J14950" s="7">
        <v>1200000</v>
      </c>
    </row>
    <row r="14951" spans="1:10" ht="20.100000000000001" customHeight="1" x14ac:dyDescent="0.25">
      <c r="A14951" s="6" t="s">
        <v>1249</v>
      </c>
      <c r="B14951" s="6" t="s">
        <v>1373</v>
      </c>
      <c r="J14951" s="8">
        <v>300000</v>
      </c>
    </row>
    <row r="14952" spans="1:10" ht="20.100000000000001" customHeight="1" x14ac:dyDescent="0.25">
      <c r="A14952" s="5" t="s">
        <v>1376</v>
      </c>
      <c r="C14952" s="11" t="s">
        <v>9</v>
      </c>
      <c r="D14952" s="11" t="s">
        <v>11</v>
      </c>
      <c r="E14952" s="11" t="s">
        <v>5214</v>
      </c>
      <c r="F14952" s="11" t="s">
        <v>12</v>
      </c>
      <c r="G14952" s="131" t="s">
        <v>3480</v>
      </c>
      <c r="H14952" s="131"/>
      <c r="J14952" s="7">
        <v>300000</v>
      </c>
    </row>
    <row r="14953" spans="1:10" ht="20.100000000000001" customHeight="1" x14ac:dyDescent="0.25">
      <c r="A14953" s="6" t="s">
        <v>1393</v>
      </c>
      <c r="B14953" s="6" t="s">
        <v>1394</v>
      </c>
      <c r="J14953" s="8">
        <v>15500000</v>
      </c>
    </row>
    <row r="14954" spans="1:10" ht="20.100000000000001" customHeight="1" x14ac:dyDescent="0.25">
      <c r="A14954" s="5" t="s">
        <v>1411</v>
      </c>
      <c r="C14954" s="11" t="s">
        <v>9</v>
      </c>
      <c r="D14954" s="11" t="s">
        <v>11</v>
      </c>
      <c r="E14954" s="11" t="s">
        <v>5214</v>
      </c>
      <c r="F14954" s="11" t="s">
        <v>12</v>
      </c>
      <c r="G14954" s="131" t="s">
        <v>3478</v>
      </c>
      <c r="H14954" s="131"/>
      <c r="J14954" s="7">
        <v>14050000</v>
      </c>
    </row>
    <row r="14955" spans="1:10" ht="45" customHeight="1" x14ac:dyDescent="0.25">
      <c r="G14955" s="131" t="s">
        <v>4720</v>
      </c>
      <c r="H14955" s="131"/>
    </row>
    <row r="14956" spans="1:10" ht="20.100000000000001" customHeight="1" x14ac:dyDescent="0.25">
      <c r="A14956" s="5" t="s">
        <v>1413</v>
      </c>
      <c r="C14956" s="11" t="s">
        <v>9</v>
      </c>
      <c r="D14956" s="11" t="s">
        <v>11</v>
      </c>
      <c r="E14956" s="11" t="s">
        <v>5214</v>
      </c>
      <c r="F14956" s="11" t="s">
        <v>12</v>
      </c>
      <c r="G14956" s="131" t="s">
        <v>1414</v>
      </c>
      <c r="H14956" s="131"/>
      <c r="J14956" s="7">
        <v>1450000</v>
      </c>
    </row>
    <row r="14957" spans="1:10" ht="45" customHeight="1" x14ac:dyDescent="0.25">
      <c r="G14957" s="131" t="s">
        <v>4721</v>
      </c>
      <c r="H14957" s="131"/>
    </row>
    <row r="14958" spans="1:10" ht="20.100000000000001" customHeight="1" x14ac:dyDescent="0.25">
      <c r="A14958" s="6" t="s">
        <v>1416</v>
      </c>
      <c r="B14958" s="6" t="s">
        <v>1417</v>
      </c>
      <c r="J14958" s="8">
        <v>1861177</v>
      </c>
    </row>
    <row r="14959" spans="1:10" ht="20.100000000000001" customHeight="1" x14ac:dyDescent="0.25">
      <c r="A14959" s="5" t="s">
        <v>1419</v>
      </c>
      <c r="C14959" s="11" t="s">
        <v>9</v>
      </c>
      <c r="D14959" s="11" t="s">
        <v>11</v>
      </c>
      <c r="E14959" s="11" t="s">
        <v>5214</v>
      </c>
      <c r="F14959" s="11" t="s">
        <v>12</v>
      </c>
      <c r="G14959" s="131" t="s">
        <v>1420</v>
      </c>
      <c r="H14959" s="131"/>
      <c r="J14959" s="7">
        <v>75000</v>
      </c>
    </row>
    <row r="14960" spans="1:10" ht="20.100000000000001" customHeight="1" x14ac:dyDescent="0.25">
      <c r="A14960" s="5" t="s">
        <v>1422</v>
      </c>
      <c r="C14960" s="11" t="s">
        <v>9</v>
      </c>
      <c r="D14960" s="11" t="s">
        <v>11</v>
      </c>
      <c r="E14960" s="11" t="s">
        <v>5214</v>
      </c>
      <c r="F14960" s="11" t="s">
        <v>12</v>
      </c>
      <c r="G14960" s="131" t="s">
        <v>1423</v>
      </c>
      <c r="H14960" s="131"/>
      <c r="J14960" s="7">
        <v>1786177</v>
      </c>
    </row>
    <row r="14961" spans="1:10" ht="20.100000000000001" customHeight="1" x14ac:dyDescent="0.25">
      <c r="A14961" s="6" t="s">
        <v>1429</v>
      </c>
      <c r="B14961" s="6" t="s">
        <v>1430</v>
      </c>
      <c r="J14961" s="8">
        <v>7550000</v>
      </c>
    </row>
    <row r="14962" spans="1:10" ht="20.100000000000001" customHeight="1" x14ac:dyDescent="0.25">
      <c r="A14962" s="5" t="s">
        <v>1432</v>
      </c>
      <c r="C14962" s="11" t="s">
        <v>9</v>
      </c>
      <c r="D14962" s="11" t="s">
        <v>11</v>
      </c>
      <c r="E14962" s="11" t="s">
        <v>5214</v>
      </c>
      <c r="F14962" s="11" t="s">
        <v>12</v>
      </c>
      <c r="G14962" s="131" t="s">
        <v>7130</v>
      </c>
      <c r="H14962" s="131"/>
      <c r="J14962" s="7">
        <v>7550000</v>
      </c>
    </row>
    <row r="14963" spans="1:10" ht="20.100000000000001" customHeight="1" x14ac:dyDescent="0.25">
      <c r="A14963" s="6" t="s">
        <v>1449</v>
      </c>
      <c r="B14963" s="6" t="s">
        <v>1450</v>
      </c>
      <c r="J14963" s="8">
        <v>8600000</v>
      </c>
    </row>
    <row r="14964" spans="1:10" ht="20.100000000000001" customHeight="1" x14ac:dyDescent="0.25">
      <c r="A14964" s="5" t="s">
        <v>1463</v>
      </c>
      <c r="C14964" s="11" t="s">
        <v>9</v>
      </c>
      <c r="D14964" s="11" t="s">
        <v>11</v>
      </c>
      <c r="E14964" s="11" t="s">
        <v>5214</v>
      </c>
      <c r="F14964" s="11" t="s">
        <v>12</v>
      </c>
      <c r="G14964" s="131" t="s">
        <v>1464</v>
      </c>
      <c r="H14964" s="131"/>
      <c r="J14964" s="7">
        <v>750000</v>
      </c>
    </row>
    <row r="14965" spans="1:10" ht="20.100000000000001" customHeight="1" x14ac:dyDescent="0.25">
      <c r="A14965" s="5" t="s">
        <v>1466</v>
      </c>
      <c r="C14965" s="11" t="s">
        <v>9</v>
      </c>
      <c r="D14965" s="11" t="s">
        <v>11</v>
      </c>
      <c r="E14965" s="11" t="s">
        <v>5214</v>
      </c>
      <c r="F14965" s="11" t="s">
        <v>12</v>
      </c>
      <c r="G14965" s="131" t="s">
        <v>1467</v>
      </c>
      <c r="H14965" s="131"/>
      <c r="J14965" s="7">
        <v>650000</v>
      </c>
    </row>
    <row r="14966" spans="1:10" ht="30" customHeight="1" x14ac:dyDescent="0.25">
      <c r="A14966" s="5" t="s">
        <v>1469</v>
      </c>
      <c r="C14966" s="11" t="s">
        <v>9</v>
      </c>
      <c r="D14966" s="11" t="s">
        <v>11</v>
      </c>
      <c r="E14966" s="11" t="s">
        <v>5214</v>
      </c>
      <c r="F14966" s="11" t="s">
        <v>12</v>
      </c>
      <c r="G14966" s="131" t="s">
        <v>7132</v>
      </c>
      <c r="H14966" s="131"/>
      <c r="J14966" s="7">
        <v>1600000</v>
      </c>
    </row>
    <row r="14967" spans="1:10" ht="30" customHeight="1" x14ac:dyDescent="0.25">
      <c r="A14967" s="5" t="s">
        <v>1471</v>
      </c>
      <c r="C14967" s="11" t="s">
        <v>9</v>
      </c>
      <c r="D14967" s="11" t="s">
        <v>11</v>
      </c>
      <c r="E14967" s="11" t="s">
        <v>5214</v>
      </c>
      <c r="F14967" s="11" t="s">
        <v>12</v>
      </c>
      <c r="G14967" s="131" t="s">
        <v>7133</v>
      </c>
      <c r="H14967" s="131"/>
      <c r="J14967" s="7">
        <v>5600000</v>
      </c>
    </row>
    <row r="14968" spans="1:10" ht="20.100000000000001" customHeight="1" x14ac:dyDescent="0.25">
      <c r="A14968" s="6" t="s">
        <v>1476</v>
      </c>
      <c r="B14968" s="6" t="s">
        <v>1477</v>
      </c>
      <c r="J14968" s="8">
        <v>250000</v>
      </c>
    </row>
    <row r="14969" spans="1:10" ht="20.100000000000001" customHeight="1" x14ac:dyDescent="0.25">
      <c r="A14969" s="5" t="s">
        <v>1488</v>
      </c>
      <c r="C14969" s="11" t="s">
        <v>9</v>
      </c>
      <c r="D14969" s="11" t="s">
        <v>41</v>
      </c>
      <c r="E14969" s="11" t="s">
        <v>5214</v>
      </c>
      <c r="F14969" s="11" t="s">
        <v>12</v>
      </c>
      <c r="G14969" s="131" t="s">
        <v>42</v>
      </c>
      <c r="H14969" s="131"/>
      <c r="J14969" s="7">
        <v>250000</v>
      </c>
    </row>
    <row r="14970" spans="1:10" ht="15" customHeight="1" x14ac:dyDescent="0.25">
      <c r="G14970" s="131" t="s">
        <v>4712</v>
      </c>
      <c r="H14970" s="131"/>
    </row>
    <row r="14971" spans="1:10" ht="20.100000000000001" customHeight="1" x14ac:dyDescent="0.25">
      <c r="A14971" s="6" t="s">
        <v>1490</v>
      </c>
      <c r="B14971" s="6" t="s">
        <v>1491</v>
      </c>
      <c r="J14971" s="8">
        <v>150000</v>
      </c>
    </row>
    <row r="14972" spans="1:10" ht="20.100000000000001" customHeight="1" x14ac:dyDescent="0.25">
      <c r="A14972" s="5" t="s">
        <v>1503</v>
      </c>
      <c r="C14972" s="11" t="s">
        <v>9</v>
      </c>
      <c r="D14972" s="11" t="s">
        <v>11</v>
      </c>
      <c r="E14972" s="11" t="s">
        <v>5214</v>
      </c>
      <c r="F14972" s="11" t="s">
        <v>12</v>
      </c>
      <c r="G14972" s="131" t="s">
        <v>44</v>
      </c>
      <c r="H14972" s="131"/>
      <c r="J14972" s="7">
        <v>150000</v>
      </c>
    </row>
    <row r="14973" spans="1:10" ht="20.100000000000001" customHeight="1" x14ac:dyDescent="0.25">
      <c r="A14973" s="6" t="s">
        <v>1508</v>
      </c>
      <c r="B14973" s="6" t="s">
        <v>1509</v>
      </c>
      <c r="J14973" s="10">
        <v>3500000</v>
      </c>
    </row>
    <row r="14974" spans="1:10" ht="20.100000000000001" customHeight="1" x14ac:dyDescent="0.25">
      <c r="A14974" s="6" t="s">
        <v>1256</v>
      </c>
      <c r="B14974" s="6" t="s">
        <v>1511</v>
      </c>
      <c r="J14974" s="9">
        <v>3200000</v>
      </c>
    </row>
    <row r="14975" spans="1:10" ht="20.100000000000001" customHeight="1" x14ac:dyDescent="0.25">
      <c r="A14975" s="5" t="s">
        <v>1513</v>
      </c>
      <c r="C14975" s="11" t="s">
        <v>9</v>
      </c>
      <c r="D14975" s="11" t="s">
        <v>11</v>
      </c>
      <c r="E14975" s="11" t="s">
        <v>5214</v>
      </c>
      <c r="F14975" s="11" t="s">
        <v>12</v>
      </c>
      <c r="G14975" s="131" t="s">
        <v>45</v>
      </c>
      <c r="H14975" s="131"/>
      <c r="J14975" s="7">
        <v>2700000</v>
      </c>
    </row>
    <row r="14976" spans="1:10" ht="20.100000000000001" customHeight="1" x14ac:dyDescent="0.25">
      <c r="A14976" s="5" t="s">
        <v>1518</v>
      </c>
      <c r="C14976" s="11" t="s">
        <v>9</v>
      </c>
      <c r="D14976" s="11" t="s">
        <v>11</v>
      </c>
      <c r="E14976" s="11" t="s">
        <v>5214</v>
      </c>
      <c r="F14976" s="11" t="s">
        <v>12</v>
      </c>
      <c r="G14976" s="131" t="s">
        <v>7135</v>
      </c>
      <c r="H14976" s="131"/>
      <c r="J14976" s="7">
        <v>500000</v>
      </c>
    </row>
    <row r="14977" spans="1:10" ht="20.100000000000001" customHeight="1" x14ac:dyDescent="0.25">
      <c r="A14977" s="6" t="s">
        <v>1572</v>
      </c>
      <c r="B14977" s="6" t="s">
        <v>1573</v>
      </c>
      <c r="J14977" s="8">
        <v>300000</v>
      </c>
    </row>
    <row r="14978" spans="1:10" ht="20.100000000000001" customHeight="1" x14ac:dyDescent="0.25">
      <c r="A14978" s="5" t="s">
        <v>1580</v>
      </c>
      <c r="C14978" s="11" t="s">
        <v>9</v>
      </c>
      <c r="D14978" s="11" t="s">
        <v>11</v>
      </c>
      <c r="E14978" s="11" t="s">
        <v>5214</v>
      </c>
      <c r="F14978" s="11" t="s">
        <v>12</v>
      </c>
      <c r="G14978" s="131" t="s">
        <v>1581</v>
      </c>
      <c r="H14978" s="131"/>
      <c r="J14978" s="7">
        <v>300000</v>
      </c>
    </row>
    <row r="14979" spans="1:10" ht="20.100000000000001" customHeight="1" x14ac:dyDescent="0.25">
      <c r="A14979" s="6" t="s">
        <v>1714</v>
      </c>
      <c r="B14979" s="6" t="s">
        <v>1715</v>
      </c>
      <c r="J14979" s="10">
        <v>27000000</v>
      </c>
    </row>
    <row r="14980" spans="1:10" ht="20.100000000000001" customHeight="1" x14ac:dyDescent="0.25">
      <c r="A14980" s="6" t="s">
        <v>1716</v>
      </c>
      <c r="B14980" s="6" t="s">
        <v>1717</v>
      </c>
      <c r="J14980" s="9">
        <v>27000000</v>
      </c>
    </row>
    <row r="14981" spans="1:10" ht="20.100000000000001" customHeight="1" x14ac:dyDescent="0.25">
      <c r="A14981" s="5" t="s">
        <v>1723</v>
      </c>
      <c r="C14981" s="11" t="s">
        <v>16</v>
      </c>
      <c r="D14981" s="11" t="s">
        <v>53</v>
      </c>
      <c r="E14981" s="11" t="s">
        <v>5214</v>
      </c>
      <c r="F14981" s="11" t="s">
        <v>12</v>
      </c>
      <c r="G14981" s="131" t="s">
        <v>55</v>
      </c>
      <c r="H14981" s="131"/>
      <c r="J14981" s="7">
        <v>25000000</v>
      </c>
    </row>
    <row r="14982" spans="1:10" ht="20.100000000000001" customHeight="1" x14ac:dyDescent="0.25">
      <c r="A14982" s="5" t="s">
        <v>1724</v>
      </c>
      <c r="C14982" s="11" t="s">
        <v>16</v>
      </c>
      <c r="D14982" s="11" t="s">
        <v>53</v>
      </c>
      <c r="E14982" s="11" t="s">
        <v>5214</v>
      </c>
      <c r="F14982" s="11" t="s">
        <v>12</v>
      </c>
      <c r="G14982" s="131" t="s">
        <v>7146</v>
      </c>
      <c r="H14982" s="131"/>
      <c r="J14982" s="7">
        <v>2000000</v>
      </c>
    </row>
    <row r="14983" spans="1:10" ht="20.100000000000001" customHeight="1" x14ac:dyDescent="0.25">
      <c r="A14983" s="6" t="s">
        <v>1759</v>
      </c>
      <c r="B14983" s="6" t="s">
        <v>1760</v>
      </c>
      <c r="J14983" s="10">
        <v>12888908</v>
      </c>
    </row>
    <row r="14984" spans="1:10" ht="20.100000000000001" customHeight="1" x14ac:dyDescent="0.25">
      <c r="A14984" s="6" t="s">
        <v>1761</v>
      </c>
      <c r="B14984" s="6" t="s">
        <v>1762</v>
      </c>
      <c r="J14984" s="12">
        <v>2875040</v>
      </c>
    </row>
    <row r="14985" spans="1:10" ht="20.100000000000001" customHeight="1" x14ac:dyDescent="0.25">
      <c r="A14985" s="6" t="s">
        <v>1767</v>
      </c>
      <c r="B14985" s="6" t="s">
        <v>7149</v>
      </c>
      <c r="J14985" s="9">
        <v>2875040</v>
      </c>
    </row>
    <row r="14986" spans="1:10" ht="20.100000000000001" customHeight="1" x14ac:dyDescent="0.25">
      <c r="A14986" s="5" t="s">
        <v>1767</v>
      </c>
      <c r="C14986" s="11" t="s">
        <v>9</v>
      </c>
      <c r="D14986" s="11" t="s">
        <v>41</v>
      </c>
      <c r="E14986" s="11" t="s">
        <v>5214</v>
      </c>
      <c r="F14986" s="11" t="s">
        <v>1881</v>
      </c>
      <c r="G14986" s="131" t="s">
        <v>21</v>
      </c>
      <c r="H14986" s="131"/>
      <c r="J14986" s="7">
        <v>2009064</v>
      </c>
    </row>
    <row r="14987" spans="1:10" ht="60" customHeight="1" x14ac:dyDescent="0.25">
      <c r="G14987" s="131" t="s">
        <v>4802</v>
      </c>
      <c r="H14987" s="131"/>
    </row>
    <row r="14988" spans="1:10" ht="20.100000000000001" customHeight="1" x14ac:dyDescent="0.25">
      <c r="G14988" s="131" t="s">
        <v>2101</v>
      </c>
      <c r="H14988" s="131"/>
    </row>
    <row r="14989" spans="1:10" ht="20.100000000000001" customHeight="1" x14ac:dyDescent="0.25">
      <c r="A14989" s="5" t="s">
        <v>1767</v>
      </c>
      <c r="C14989" s="11" t="s">
        <v>9</v>
      </c>
      <c r="D14989" s="11" t="s">
        <v>41</v>
      </c>
      <c r="E14989" s="11" t="s">
        <v>5214</v>
      </c>
      <c r="F14989" s="11" t="s">
        <v>1278</v>
      </c>
      <c r="G14989" s="131" t="s">
        <v>21</v>
      </c>
      <c r="H14989" s="131"/>
      <c r="J14989" s="7">
        <v>865976</v>
      </c>
    </row>
    <row r="14990" spans="1:10" ht="60" customHeight="1" x14ac:dyDescent="0.25">
      <c r="G14990" s="131" t="s">
        <v>4803</v>
      </c>
      <c r="H14990" s="131"/>
    </row>
    <row r="14991" spans="1:10" ht="20.100000000000001" customHeight="1" x14ac:dyDescent="0.25">
      <c r="G14991" s="131" t="s">
        <v>2101</v>
      </c>
      <c r="H14991" s="131"/>
    </row>
    <row r="14992" spans="1:10" ht="20.100000000000001" customHeight="1" x14ac:dyDescent="0.25">
      <c r="A14992" s="6" t="s">
        <v>1784</v>
      </c>
      <c r="B14992" s="6" t="s">
        <v>1785</v>
      </c>
      <c r="J14992" s="8">
        <v>9813868</v>
      </c>
    </row>
    <row r="14993" spans="1:10" ht="20.100000000000001" customHeight="1" x14ac:dyDescent="0.25">
      <c r="A14993" s="5" t="s">
        <v>1786</v>
      </c>
      <c r="C14993" s="11" t="s">
        <v>9</v>
      </c>
      <c r="D14993" s="11" t="s">
        <v>59</v>
      </c>
      <c r="E14993" s="11" t="s">
        <v>5214</v>
      </c>
      <c r="F14993" s="11" t="s">
        <v>12</v>
      </c>
      <c r="G14993" s="131" t="s">
        <v>61</v>
      </c>
      <c r="H14993" s="131"/>
      <c r="J14993" s="7">
        <v>6696354</v>
      </c>
    </row>
    <row r="14994" spans="1:10" ht="20.100000000000001" customHeight="1" x14ac:dyDescent="0.25">
      <c r="A14994" s="5" t="s">
        <v>1792</v>
      </c>
      <c r="C14994" s="11" t="s">
        <v>9</v>
      </c>
      <c r="D14994" s="11" t="s">
        <v>59</v>
      </c>
      <c r="E14994" s="11" t="s">
        <v>5214</v>
      </c>
      <c r="F14994" s="11" t="s">
        <v>12</v>
      </c>
      <c r="G14994" s="131" t="s">
        <v>7156</v>
      </c>
      <c r="H14994" s="131"/>
      <c r="J14994" s="7">
        <v>3117514</v>
      </c>
    </row>
    <row r="14995" spans="1:10" ht="30" customHeight="1" x14ac:dyDescent="0.25">
      <c r="G14995" s="131" t="s">
        <v>4452</v>
      </c>
      <c r="H14995" s="131"/>
    </row>
    <row r="14996" spans="1:10" ht="20.100000000000001" customHeight="1" x14ac:dyDescent="0.25">
      <c r="A14996" s="6" t="s">
        <v>1803</v>
      </c>
      <c r="B14996" s="6" t="s">
        <v>3416</v>
      </c>
      <c r="J14996" s="8">
        <v>200000</v>
      </c>
    </row>
    <row r="14997" spans="1:10" ht="20.100000000000001" customHeight="1" x14ac:dyDescent="0.25">
      <c r="A14997" s="5" t="s">
        <v>1804</v>
      </c>
      <c r="C14997" s="11" t="s">
        <v>9</v>
      </c>
      <c r="D14997" s="11" t="s">
        <v>59</v>
      </c>
      <c r="E14997" s="11" t="s">
        <v>5214</v>
      </c>
      <c r="F14997" s="11" t="s">
        <v>12</v>
      </c>
      <c r="G14997" s="131" t="s">
        <v>62</v>
      </c>
      <c r="H14997" s="131"/>
      <c r="J14997" s="7">
        <v>200000</v>
      </c>
    </row>
    <row r="14998" spans="1:10" ht="30" customHeight="1" x14ac:dyDescent="0.25">
      <c r="G14998" s="131" t="s">
        <v>4455</v>
      </c>
      <c r="H14998" s="131"/>
    </row>
    <row r="15001" spans="1:10" x14ac:dyDescent="0.25">
      <c r="A15001" s="117" t="s">
        <v>5215</v>
      </c>
      <c r="B15001" s="88"/>
      <c r="C15001" s="88"/>
      <c r="D15001" s="88"/>
      <c r="E15001" s="88"/>
      <c r="F15001" s="88"/>
      <c r="G15001" s="88"/>
      <c r="H15001" s="88"/>
    </row>
    <row r="15003" spans="1:10" x14ac:dyDescent="0.25">
      <c r="A15003" s="132" t="s">
        <v>2092</v>
      </c>
      <c r="B15003" s="132"/>
      <c r="C15003" s="132"/>
      <c r="D15003" s="132"/>
      <c r="E15003" s="132"/>
      <c r="F15003" s="132"/>
      <c r="G15003" s="132"/>
      <c r="H15003" s="132"/>
      <c r="I15003" s="132"/>
      <c r="J15003" s="132"/>
    </row>
    <row r="15005" spans="1:10" x14ac:dyDescent="0.25">
      <c r="D15005" s="6" t="s">
        <v>2140</v>
      </c>
      <c r="E15005" s="6" t="s">
        <v>2100</v>
      </c>
    </row>
    <row r="15006" spans="1:10" ht="15.75" thickBot="1" x14ac:dyDescent="0.3">
      <c r="F15006" s="6" t="s">
        <v>2103</v>
      </c>
      <c r="J15006" s="14">
        <v>135000000</v>
      </c>
    </row>
    <row r="15007" spans="1:10" x14ac:dyDescent="0.25">
      <c r="D15007" s="5" t="s">
        <v>9</v>
      </c>
      <c r="E15007" s="5" t="s">
        <v>2139</v>
      </c>
      <c r="J15007" s="7">
        <v>119000000</v>
      </c>
    </row>
    <row r="15008" spans="1:10" x14ac:dyDescent="0.25">
      <c r="D15008" s="5" t="s">
        <v>16</v>
      </c>
      <c r="E15008" s="5" t="s">
        <v>2145</v>
      </c>
      <c r="J15008" s="7">
        <v>16000000</v>
      </c>
    </row>
    <row r="15011" spans="1:10" x14ac:dyDescent="0.25">
      <c r="A15011" s="132" t="s">
        <v>2091</v>
      </c>
      <c r="B15011" s="132"/>
      <c r="C15011" s="132"/>
      <c r="D15011" s="132"/>
      <c r="E15011" s="132"/>
      <c r="F15011" s="132"/>
      <c r="G15011" s="132"/>
      <c r="H15011" s="132"/>
      <c r="I15011" s="132"/>
      <c r="J15011" s="132"/>
    </row>
    <row r="15012" spans="1:10" x14ac:dyDescent="0.25">
      <c r="A15012" s="86" t="s">
        <v>2097</v>
      </c>
      <c r="C15012" s="86" t="s">
        <v>2098</v>
      </c>
      <c r="D15012" s="86" t="s">
        <v>3</v>
      </c>
      <c r="E15012" s="86" t="s">
        <v>2099</v>
      </c>
      <c r="F15012" s="86" t="s">
        <v>1880</v>
      </c>
      <c r="G15012" s="6" t="s">
        <v>2100</v>
      </c>
      <c r="J15012" s="86" t="s">
        <v>8713</v>
      </c>
    </row>
    <row r="15014" spans="1:10" ht="15.75" thickBot="1" x14ac:dyDescent="0.3">
      <c r="G15014" s="13" t="s">
        <v>2103</v>
      </c>
      <c r="J15014" s="14">
        <v>135000000</v>
      </c>
    </row>
    <row r="15015" spans="1:10" ht="20.100000000000001" customHeight="1" x14ac:dyDescent="0.25">
      <c r="A15015" s="6" t="s">
        <v>1344</v>
      </c>
      <c r="B15015" s="6" t="s">
        <v>1345</v>
      </c>
      <c r="J15015" s="10">
        <v>92550097</v>
      </c>
    </row>
    <row r="15016" spans="1:10" ht="20.100000000000001" customHeight="1" x14ac:dyDescent="0.25">
      <c r="A15016" s="6" t="s">
        <v>1231</v>
      </c>
      <c r="B15016" s="6" t="s">
        <v>3252</v>
      </c>
      <c r="J15016" s="9">
        <v>8480452</v>
      </c>
    </row>
    <row r="15017" spans="1:10" ht="20.100000000000001" customHeight="1" x14ac:dyDescent="0.25">
      <c r="A15017" s="5" t="s">
        <v>1351</v>
      </c>
      <c r="C15017" s="11" t="s">
        <v>9</v>
      </c>
      <c r="D15017" s="11" t="s">
        <v>11</v>
      </c>
      <c r="E15017" s="11" t="s">
        <v>5216</v>
      </c>
      <c r="F15017" s="11" t="s">
        <v>12</v>
      </c>
      <c r="G15017" s="131" t="s">
        <v>31</v>
      </c>
      <c r="H15017" s="131"/>
      <c r="J15017" s="7">
        <v>5000000</v>
      </c>
    </row>
    <row r="15018" spans="1:10" ht="20.100000000000001" customHeight="1" x14ac:dyDescent="0.25">
      <c r="A15018" s="5" t="s">
        <v>1358</v>
      </c>
      <c r="C15018" s="11" t="s">
        <v>9</v>
      </c>
      <c r="D15018" s="11" t="s">
        <v>11</v>
      </c>
      <c r="E15018" s="11" t="s">
        <v>5216</v>
      </c>
      <c r="F15018" s="11" t="s">
        <v>12</v>
      </c>
      <c r="G15018" s="131" t="s">
        <v>32</v>
      </c>
      <c r="H15018" s="131"/>
      <c r="J15018" s="7">
        <v>3480452</v>
      </c>
    </row>
    <row r="15019" spans="1:10" ht="30" customHeight="1" x14ac:dyDescent="0.25">
      <c r="G15019" s="131" t="s">
        <v>4463</v>
      </c>
      <c r="H15019" s="131"/>
    </row>
    <row r="15020" spans="1:10" ht="20.100000000000001" customHeight="1" x14ac:dyDescent="0.25">
      <c r="A15020" s="6" t="s">
        <v>1239</v>
      </c>
      <c r="B15020" s="6" t="s">
        <v>1360</v>
      </c>
      <c r="J15020" s="8">
        <v>5000000</v>
      </c>
    </row>
    <row r="15021" spans="1:10" ht="20.100000000000001" customHeight="1" x14ac:dyDescent="0.25">
      <c r="A15021" s="5" t="s">
        <v>1369</v>
      </c>
      <c r="C15021" s="11" t="s">
        <v>9</v>
      </c>
      <c r="D15021" s="11" t="s">
        <v>11</v>
      </c>
      <c r="E15021" s="11" t="s">
        <v>5216</v>
      </c>
      <c r="F15021" s="11" t="s">
        <v>12</v>
      </c>
      <c r="G15021" s="131" t="s">
        <v>34</v>
      </c>
      <c r="H15021" s="131"/>
      <c r="J15021" s="7">
        <v>5000000</v>
      </c>
    </row>
    <row r="15022" spans="1:10" ht="20.100000000000001" customHeight="1" x14ac:dyDescent="0.25">
      <c r="A15022" s="6" t="s">
        <v>1249</v>
      </c>
      <c r="B15022" s="6" t="s">
        <v>1373</v>
      </c>
      <c r="J15022" s="8">
        <v>500000</v>
      </c>
    </row>
    <row r="15023" spans="1:10" ht="20.100000000000001" customHeight="1" x14ac:dyDescent="0.25">
      <c r="A15023" s="5" t="s">
        <v>1376</v>
      </c>
      <c r="C15023" s="11" t="s">
        <v>9</v>
      </c>
      <c r="D15023" s="11" t="s">
        <v>11</v>
      </c>
      <c r="E15023" s="11" t="s">
        <v>5216</v>
      </c>
      <c r="F15023" s="11" t="s">
        <v>12</v>
      </c>
      <c r="G15023" s="131" t="s">
        <v>3480</v>
      </c>
      <c r="H15023" s="131"/>
      <c r="J15023" s="7">
        <v>500000</v>
      </c>
    </row>
    <row r="15024" spans="1:10" ht="20.100000000000001" customHeight="1" x14ac:dyDescent="0.25">
      <c r="A15024" s="6" t="s">
        <v>1393</v>
      </c>
      <c r="B15024" s="6" t="s">
        <v>1394</v>
      </c>
      <c r="J15024" s="8">
        <v>57030000</v>
      </c>
    </row>
    <row r="15025" spans="1:10" ht="20.100000000000001" customHeight="1" x14ac:dyDescent="0.25">
      <c r="A15025" s="5" t="s">
        <v>1402</v>
      </c>
      <c r="C15025" s="11" t="s">
        <v>9</v>
      </c>
      <c r="D15025" s="11" t="s">
        <v>11</v>
      </c>
      <c r="E15025" s="11" t="s">
        <v>5216</v>
      </c>
      <c r="F15025" s="11" t="s">
        <v>12</v>
      </c>
      <c r="G15025" s="131" t="s">
        <v>1403</v>
      </c>
      <c r="H15025" s="131"/>
      <c r="J15025" s="7">
        <v>55000000</v>
      </c>
    </row>
    <row r="15026" spans="1:10" ht="75" customHeight="1" x14ac:dyDescent="0.25">
      <c r="G15026" s="131" t="s">
        <v>7371</v>
      </c>
      <c r="H15026" s="131"/>
    </row>
    <row r="15027" spans="1:10" ht="20.100000000000001" customHeight="1" x14ac:dyDescent="0.25">
      <c r="A15027" s="5" t="s">
        <v>1408</v>
      </c>
      <c r="C15027" s="11" t="s">
        <v>9</v>
      </c>
      <c r="D15027" s="11" t="s">
        <v>11</v>
      </c>
      <c r="E15027" s="11" t="s">
        <v>5216</v>
      </c>
      <c r="F15027" s="11" t="s">
        <v>12</v>
      </c>
      <c r="G15027" s="131" t="s">
        <v>1409</v>
      </c>
      <c r="H15027" s="131"/>
      <c r="J15027" s="7">
        <v>2000000</v>
      </c>
    </row>
    <row r="15028" spans="1:10" ht="30" customHeight="1" x14ac:dyDescent="0.25">
      <c r="G15028" s="131" t="s">
        <v>4722</v>
      </c>
      <c r="H15028" s="131"/>
    </row>
    <row r="15029" spans="1:10" ht="20.100000000000001" customHeight="1" x14ac:dyDescent="0.25">
      <c r="A15029" s="5" t="s">
        <v>1413</v>
      </c>
      <c r="C15029" s="11" t="s">
        <v>9</v>
      </c>
      <c r="D15029" s="11" t="s">
        <v>11</v>
      </c>
      <c r="E15029" s="11" t="s">
        <v>5216</v>
      </c>
      <c r="F15029" s="11" t="s">
        <v>12</v>
      </c>
      <c r="G15029" s="131" t="s">
        <v>1414</v>
      </c>
      <c r="H15029" s="131"/>
      <c r="J15029" s="7">
        <v>30000</v>
      </c>
    </row>
    <row r="15030" spans="1:10" ht="15" customHeight="1" x14ac:dyDescent="0.25">
      <c r="G15030" s="131" t="s">
        <v>4723</v>
      </c>
      <c r="H15030" s="131"/>
    </row>
    <row r="15031" spans="1:10" ht="20.100000000000001" customHeight="1" x14ac:dyDescent="0.25">
      <c r="A15031" s="6" t="s">
        <v>1416</v>
      </c>
      <c r="B15031" s="6" t="s">
        <v>1417</v>
      </c>
      <c r="J15031" s="8">
        <v>2120000</v>
      </c>
    </row>
    <row r="15032" spans="1:10" ht="20.100000000000001" customHeight="1" x14ac:dyDescent="0.25">
      <c r="A15032" s="5" t="s">
        <v>1419</v>
      </c>
      <c r="C15032" s="11" t="s">
        <v>9</v>
      </c>
      <c r="D15032" s="11" t="s">
        <v>11</v>
      </c>
      <c r="E15032" s="11" t="s">
        <v>5216</v>
      </c>
      <c r="F15032" s="11" t="s">
        <v>12</v>
      </c>
      <c r="G15032" s="131" t="s">
        <v>1420</v>
      </c>
      <c r="H15032" s="131"/>
      <c r="J15032" s="7">
        <v>20000</v>
      </c>
    </row>
    <row r="15033" spans="1:10" ht="20.100000000000001" customHeight="1" x14ac:dyDescent="0.25">
      <c r="A15033" s="5" t="s">
        <v>1422</v>
      </c>
      <c r="C15033" s="11" t="s">
        <v>9</v>
      </c>
      <c r="D15033" s="11" t="s">
        <v>11</v>
      </c>
      <c r="E15033" s="11" t="s">
        <v>5216</v>
      </c>
      <c r="F15033" s="11" t="s">
        <v>12</v>
      </c>
      <c r="G15033" s="131" t="s">
        <v>1423</v>
      </c>
      <c r="H15033" s="131"/>
      <c r="J15033" s="7">
        <v>100000</v>
      </c>
    </row>
    <row r="15034" spans="1:10" ht="20.100000000000001" customHeight="1" x14ac:dyDescent="0.25">
      <c r="A15034" s="5" t="s">
        <v>1424</v>
      </c>
      <c r="C15034" s="11" t="s">
        <v>9</v>
      </c>
      <c r="D15034" s="11" t="s">
        <v>11</v>
      </c>
      <c r="E15034" s="11" t="s">
        <v>5216</v>
      </c>
      <c r="F15034" s="11" t="s">
        <v>12</v>
      </c>
      <c r="G15034" s="131" t="s">
        <v>38</v>
      </c>
      <c r="H15034" s="131"/>
      <c r="J15034" s="7">
        <v>1000000</v>
      </c>
    </row>
    <row r="15035" spans="1:10" ht="20.100000000000001" customHeight="1" x14ac:dyDescent="0.25">
      <c r="A15035" s="5" t="s">
        <v>1426</v>
      </c>
      <c r="C15035" s="11" t="s">
        <v>9</v>
      </c>
      <c r="D15035" s="11" t="s">
        <v>11</v>
      </c>
      <c r="E15035" s="11" t="s">
        <v>5216</v>
      </c>
      <c r="F15035" s="11" t="s">
        <v>12</v>
      </c>
      <c r="G15035" s="131" t="s">
        <v>1427</v>
      </c>
      <c r="H15035" s="131"/>
      <c r="J15035" s="7">
        <v>1000000</v>
      </c>
    </row>
    <row r="15036" spans="1:10" ht="20.100000000000001" customHeight="1" x14ac:dyDescent="0.25">
      <c r="A15036" s="6" t="s">
        <v>1429</v>
      </c>
      <c r="B15036" s="6" t="s">
        <v>1430</v>
      </c>
      <c r="J15036" s="8">
        <v>1000000</v>
      </c>
    </row>
    <row r="15037" spans="1:10" ht="20.100000000000001" customHeight="1" x14ac:dyDescent="0.25">
      <c r="A15037" s="5" t="s">
        <v>1432</v>
      </c>
      <c r="C15037" s="11" t="s">
        <v>9</v>
      </c>
      <c r="D15037" s="11" t="s">
        <v>11</v>
      </c>
      <c r="E15037" s="11" t="s">
        <v>5216</v>
      </c>
      <c r="F15037" s="11" t="s">
        <v>12</v>
      </c>
      <c r="G15037" s="131" t="s">
        <v>7130</v>
      </c>
      <c r="H15037" s="131"/>
      <c r="J15037" s="7">
        <v>1000000</v>
      </c>
    </row>
    <row r="15038" spans="1:10" ht="20.100000000000001" customHeight="1" x14ac:dyDescent="0.25">
      <c r="A15038" s="6" t="s">
        <v>1449</v>
      </c>
      <c r="B15038" s="6" t="s">
        <v>1450</v>
      </c>
      <c r="J15038" s="8">
        <v>16000000</v>
      </c>
    </row>
    <row r="15039" spans="1:10" ht="20.100000000000001" customHeight="1" x14ac:dyDescent="0.25">
      <c r="A15039" s="5" t="s">
        <v>1453</v>
      </c>
      <c r="C15039" s="11" t="s">
        <v>9</v>
      </c>
      <c r="D15039" s="11" t="s">
        <v>11</v>
      </c>
      <c r="E15039" s="11" t="s">
        <v>5216</v>
      </c>
      <c r="F15039" s="11" t="s">
        <v>12</v>
      </c>
      <c r="G15039" s="131" t="s">
        <v>39</v>
      </c>
      <c r="H15039" s="131"/>
      <c r="J15039" s="7">
        <v>4000000</v>
      </c>
    </row>
    <row r="15040" spans="1:10" ht="20.100000000000001" customHeight="1" x14ac:dyDescent="0.25">
      <c r="A15040" s="5" t="s">
        <v>1463</v>
      </c>
      <c r="C15040" s="11" t="s">
        <v>9</v>
      </c>
      <c r="D15040" s="11" t="s">
        <v>11</v>
      </c>
      <c r="E15040" s="11" t="s">
        <v>5216</v>
      </c>
      <c r="F15040" s="11" t="s">
        <v>12</v>
      </c>
      <c r="G15040" s="131" t="s">
        <v>1464</v>
      </c>
      <c r="H15040" s="131"/>
      <c r="J15040" s="7">
        <v>1000000</v>
      </c>
    </row>
    <row r="15041" spans="1:10" ht="30" customHeight="1" x14ac:dyDescent="0.25">
      <c r="A15041" s="5" t="s">
        <v>1469</v>
      </c>
      <c r="C15041" s="11" t="s">
        <v>9</v>
      </c>
      <c r="D15041" s="11" t="s">
        <v>11</v>
      </c>
      <c r="E15041" s="11" t="s">
        <v>5216</v>
      </c>
      <c r="F15041" s="11" t="s">
        <v>12</v>
      </c>
      <c r="G15041" s="131" t="s">
        <v>7132</v>
      </c>
      <c r="H15041" s="131"/>
      <c r="J15041" s="7">
        <v>4000000</v>
      </c>
    </row>
    <row r="15042" spans="1:10" ht="30" customHeight="1" x14ac:dyDescent="0.25">
      <c r="A15042" s="5" t="s">
        <v>1471</v>
      </c>
      <c r="C15042" s="11" t="s">
        <v>9</v>
      </c>
      <c r="D15042" s="11" t="s">
        <v>11</v>
      </c>
      <c r="E15042" s="11" t="s">
        <v>5216</v>
      </c>
      <c r="F15042" s="11" t="s">
        <v>12</v>
      </c>
      <c r="G15042" s="131" t="s">
        <v>7133</v>
      </c>
      <c r="H15042" s="131"/>
      <c r="J15042" s="7">
        <v>7000000</v>
      </c>
    </row>
    <row r="15043" spans="1:10" ht="20.100000000000001" customHeight="1" x14ac:dyDescent="0.25">
      <c r="A15043" s="6" t="s">
        <v>1476</v>
      </c>
      <c r="B15043" s="6" t="s">
        <v>1477</v>
      </c>
      <c r="J15043" s="8">
        <v>319645</v>
      </c>
    </row>
    <row r="15044" spans="1:10" ht="20.100000000000001" customHeight="1" x14ac:dyDescent="0.25">
      <c r="A15044" s="5" t="s">
        <v>1488</v>
      </c>
      <c r="C15044" s="11" t="s">
        <v>9</v>
      </c>
      <c r="D15044" s="11" t="s">
        <v>41</v>
      </c>
      <c r="E15044" s="11" t="s">
        <v>5216</v>
      </c>
      <c r="F15044" s="11" t="s">
        <v>12</v>
      </c>
      <c r="G15044" s="131" t="s">
        <v>42</v>
      </c>
      <c r="H15044" s="131"/>
      <c r="J15044" s="7">
        <v>319645</v>
      </c>
    </row>
    <row r="15045" spans="1:10" ht="15" customHeight="1" x14ac:dyDescent="0.25">
      <c r="G15045" s="131" t="s">
        <v>4712</v>
      </c>
      <c r="H15045" s="131"/>
    </row>
    <row r="15046" spans="1:10" ht="20.100000000000001" customHeight="1" x14ac:dyDescent="0.25">
      <c r="A15046" s="6" t="s">
        <v>1490</v>
      </c>
      <c r="B15046" s="6" t="s">
        <v>1491</v>
      </c>
      <c r="J15046" s="8">
        <v>2100000</v>
      </c>
    </row>
    <row r="15047" spans="1:10" ht="20.100000000000001" customHeight="1" x14ac:dyDescent="0.25">
      <c r="A15047" s="5" t="s">
        <v>1503</v>
      </c>
      <c r="C15047" s="11" t="s">
        <v>9</v>
      </c>
      <c r="D15047" s="11" t="s">
        <v>11</v>
      </c>
      <c r="E15047" s="11" t="s">
        <v>5216</v>
      </c>
      <c r="F15047" s="11" t="s">
        <v>12</v>
      </c>
      <c r="G15047" s="131" t="s">
        <v>44</v>
      </c>
      <c r="H15047" s="131"/>
      <c r="J15047" s="7">
        <v>2100000</v>
      </c>
    </row>
    <row r="15048" spans="1:10" ht="20.100000000000001" customHeight="1" x14ac:dyDescent="0.25">
      <c r="A15048" s="6" t="s">
        <v>1508</v>
      </c>
      <c r="B15048" s="6" t="s">
        <v>1509</v>
      </c>
      <c r="J15048" s="10">
        <v>10715269</v>
      </c>
    </row>
    <row r="15049" spans="1:10" ht="20.100000000000001" customHeight="1" x14ac:dyDescent="0.25">
      <c r="A15049" s="6" t="s">
        <v>1256</v>
      </c>
      <c r="B15049" s="6" t="s">
        <v>1511</v>
      </c>
      <c r="J15049" s="9">
        <v>3500000</v>
      </c>
    </row>
    <row r="15050" spans="1:10" ht="20.100000000000001" customHeight="1" x14ac:dyDescent="0.25">
      <c r="A15050" s="5" t="s">
        <v>1513</v>
      </c>
      <c r="C15050" s="11" t="s">
        <v>9</v>
      </c>
      <c r="D15050" s="11" t="s">
        <v>11</v>
      </c>
      <c r="E15050" s="11" t="s">
        <v>5216</v>
      </c>
      <c r="F15050" s="11" t="s">
        <v>12</v>
      </c>
      <c r="G15050" s="131" t="s">
        <v>45</v>
      </c>
      <c r="H15050" s="131"/>
      <c r="J15050" s="7">
        <v>500000</v>
      </c>
    </row>
    <row r="15051" spans="1:10" ht="20.100000000000001" customHeight="1" x14ac:dyDescent="0.25">
      <c r="A15051" s="5" t="s">
        <v>1518</v>
      </c>
      <c r="C15051" s="11" t="s">
        <v>9</v>
      </c>
      <c r="D15051" s="11" t="s">
        <v>11</v>
      </c>
      <c r="E15051" s="11" t="s">
        <v>5216</v>
      </c>
      <c r="F15051" s="11" t="s">
        <v>12</v>
      </c>
      <c r="G15051" s="131" t="s">
        <v>7135</v>
      </c>
      <c r="H15051" s="131"/>
      <c r="J15051" s="7">
        <v>3000000</v>
      </c>
    </row>
    <row r="15052" spans="1:10" ht="20.100000000000001" customHeight="1" x14ac:dyDescent="0.25">
      <c r="A15052" s="6" t="s">
        <v>1292</v>
      </c>
      <c r="B15052" s="6" t="s">
        <v>1535</v>
      </c>
      <c r="J15052" s="8">
        <v>783983</v>
      </c>
    </row>
    <row r="15053" spans="1:10" ht="20.100000000000001" customHeight="1" x14ac:dyDescent="0.25">
      <c r="A15053" s="5" t="s">
        <v>1536</v>
      </c>
      <c r="C15053" s="11" t="s">
        <v>9</v>
      </c>
      <c r="D15053" s="11" t="s">
        <v>11</v>
      </c>
      <c r="E15053" s="11" t="s">
        <v>5216</v>
      </c>
      <c r="F15053" s="11" t="s">
        <v>12</v>
      </c>
      <c r="G15053" s="131" t="s">
        <v>1537</v>
      </c>
      <c r="H15053" s="131"/>
      <c r="J15053" s="7">
        <v>92457</v>
      </c>
    </row>
    <row r="15054" spans="1:10" ht="30" customHeight="1" x14ac:dyDescent="0.25">
      <c r="A15054" s="5" t="s">
        <v>1544</v>
      </c>
      <c r="C15054" s="11" t="s">
        <v>9</v>
      </c>
      <c r="D15054" s="11" t="s">
        <v>11</v>
      </c>
      <c r="E15054" s="11" t="s">
        <v>5216</v>
      </c>
      <c r="F15054" s="11" t="s">
        <v>12</v>
      </c>
      <c r="G15054" s="131" t="s">
        <v>1545</v>
      </c>
      <c r="H15054" s="131"/>
      <c r="J15054" s="7">
        <v>91526</v>
      </c>
    </row>
    <row r="15055" spans="1:10" ht="20.100000000000001" customHeight="1" x14ac:dyDescent="0.25">
      <c r="A15055" s="5" t="s">
        <v>1549</v>
      </c>
      <c r="C15055" s="11" t="s">
        <v>9</v>
      </c>
      <c r="D15055" s="11" t="s">
        <v>11</v>
      </c>
      <c r="E15055" s="11" t="s">
        <v>5216</v>
      </c>
      <c r="F15055" s="11" t="s">
        <v>12</v>
      </c>
      <c r="G15055" s="131" t="s">
        <v>1550</v>
      </c>
      <c r="H15055" s="131"/>
      <c r="J15055" s="7">
        <v>300000</v>
      </c>
    </row>
    <row r="15056" spans="1:10" ht="30" customHeight="1" x14ac:dyDescent="0.25">
      <c r="A15056" s="5" t="s">
        <v>1551</v>
      </c>
      <c r="C15056" s="11" t="s">
        <v>9</v>
      </c>
      <c r="D15056" s="11" t="s">
        <v>11</v>
      </c>
      <c r="E15056" s="11" t="s">
        <v>5216</v>
      </c>
      <c r="F15056" s="11" t="s">
        <v>12</v>
      </c>
      <c r="G15056" s="131" t="s">
        <v>7136</v>
      </c>
      <c r="H15056" s="131"/>
      <c r="J15056" s="7">
        <v>300000</v>
      </c>
    </row>
    <row r="15057" spans="1:10" ht="20.100000000000001" customHeight="1" x14ac:dyDescent="0.25">
      <c r="A15057" s="6" t="s">
        <v>1318</v>
      </c>
      <c r="B15057" s="6" t="s">
        <v>1553</v>
      </c>
      <c r="J15057" s="8">
        <v>1000000</v>
      </c>
    </row>
    <row r="15058" spans="1:10" ht="20.100000000000001" customHeight="1" x14ac:dyDescent="0.25">
      <c r="A15058" s="5" t="s">
        <v>1555</v>
      </c>
      <c r="C15058" s="11" t="s">
        <v>9</v>
      </c>
      <c r="D15058" s="11" t="s">
        <v>11</v>
      </c>
      <c r="E15058" s="11" t="s">
        <v>5216</v>
      </c>
      <c r="F15058" s="11" t="s">
        <v>12</v>
      </c>
      <c r="G15058" s="131" t="s">
        <v>50</v>
      </c>
      <c r="H15058" s="131"/>
      <c r="J15058" s="7">
        <v>1000000</v>
      </c>
    </row>
    <row r="15059" spans="1:10" ht="20.100000000000001" customHeight="1" x14ac:dyDescent="0.25">
      <c r="A15059" s="6" t="s">
        <v>1572</v>
      </c>
      <c r="B15059" s="6" t="s">
        <v>1573</v>
      </c>
      <c r="J15059" s="8">
        <v>5431286</v>
      </c>
    </row>
    <row r="15060" spans="1:10" ht="20.100000000000001" customHeight="1" x14ac:dyDescent="0.25">
      <c r="A15060" s="5" t="s">
        <v>1574</v>
      </c>
      <c r="C15060" s="11" t="s">
        <v>9</v>
      </c>
      <c r="D15060" s="11" t="s">
        <v>11</v>
      </c>
      <c r="E15060" s="11" t="s">
        <v>5216</v>
      </c>
      <c r="F15060" s="11" t="s">
        <v>12</v>
      </c>
      <c r="G15060" s="131" t="s">
        <v>1575</v>
      </c>
      <c r="H15060" s="131"/>
      <c r="J15060" s="7">
        <v>1000000</v>
      </c>
    </row>
    <row r="15061" spans="1:10" ht="20.100000000000001" customHeight="1" x14ac:dyDescent="0.25">
      <c r="A15061" s="5" t="s">
        <v>1580</v>
      </c>
      <c r="C15061" s="11" t="s">
        <v>9</v>
      </c>
      <c r="D15061" s="11" t="s">
        <v>11</v>
      </c>
      <c r="E15061" s="11" t="s">
        <v>5216</v>
      </c>
      <c r="F15061" s="11" t="s">
        <v>12</v>
      </c>
      <c r="G15061" s="131" t="s">
        <v>1581</v>
      </c>
      <c r="H15061" s="131"/>
      <c r="J15061" s="7">
        <v>2000000</v>
      </c>
    </row>
    <row r="15062" spans="1:10" ht="20.100000000000001" customHeight="1" x14ac:dyDescent="0.25">
      <c r="A15062" s="5" t="s">
        <v>1582</v>
      </c>
      <c r="C15062" s="11" t="s">
        <v>9</v>
      </c>
      <c r="D15062" s="11" t="s">
        <v>11</v>
      </c>
      <c r="E15062" s="11" t="s">
        <v>5216</v>
      </c>
      <c r="F15062" s="11" t="s">
        <v>12</v>
      </c>
      <c r="G15062" s="131" t="s">
        <v>52</v>
      </c>
      <c r="H15062" s="131"/>
      <c r="J15062" s="7">
        <v>1000000</v>
      </c>
    </row>
    <row r="15063" spans="1:10" ht="20.100000000000001" customHeight="1" x14ac:dyDescent="0.25">
      <c r="A15063" s="5" t="s">
        <v>1584</v>
      </c>
      <c r="C15063" s="11" t="s">
        <v>9</v>
      </c>
      <c r="D15063" s="11" t="s">
        <v>11</v>
      </c>
      <c r="E15063" s="11" t="s">
        <v>5216</v>
      </c>
      <c r="F15063" s="11" t="s">
        <v>12</v>
      </c>
      <c r="G15063" s="131" t="s">
        <v>1585</v>
      </c>
      <c r="H15063" s="131"/>
      <c r="J15063" s="7">
        <v>1431286</v>
      </c>
    </row>
    <row r="15064" spans="1:10" ht="20.100000000000001" customHeight="1" x14ac:dyDescent="0.25">
      <c r="A15064" s="6" t="s">
        <v>1714</v>
      </c>
      <c r="B15064" s="6" t="s">
        <v>1715</v>
      </c>
      <c r="J15064" s="10">
        <v>16000000</v>
      </c>
    </row>
    <row r="15065" spans="1:10" ht="20.100000000000001" customHeight="1" x14ac:dyDescent="0.25">
      <c r="A15065" s="6" t="s">
        <v>1716</v>
      </c>
      <c r="B15065" s="6" t="s">
        <v>1717</v>
      </c>
      <c r="J15065" s="9">
        <v>15000000</v>
      </c>
    </row>
    <row r="15066" spans="1:10" ht="20.100000000000001" customHeight="1" x14ac:dyDescent="0.25">
      <c r="A15066" s="5" t="s">
        <v>1721</v>
      </c>
      <c r="C15066" s="11" t="s">
        <v>16</v>
      </c>
      <c r="D15066" s="11" t="s">
        <v>53</v>
      </c>
      <c r="E15066" s="11" t="s">
        <v>5216</v>
      </c>
      <c r="F15066" s="11" t="s">
        <v>12</v>
      </c>
      <c r="G15066" s="131" t="s">
        <v>1722</v>
      </c>
      <c r="H15066" s="131"/>
      <c r="J15066" s="7">
        <v>1000000</v>
      </c>
    </row>
    <row r="15067" spans="1:10" ht="20.100000000000001" customHeight="1" x14ac:dyDescent="0.25">
      <c r="A15067" s="5" t="s">
        <v>1723</v>
      </c>
      <c r="C15067" s="11" t="s">
        <v>16</v>
      </c>
      <c r="D15067" s="11" t="s">
        <v>53</v>
      </c>
      <c r="E15067" s="11" t="s">
        <v>5216</v>
      </c>
      <c r="F15067" s="11" t="s">
        <v>12</v>
      </c>
      <c r="G15067" s="131" t="s">
        <v>55</v>
      </c>
      <c r="H15067" s="131"/>
      <c r="J15067" s="7">
        <v>1000000</v>
      </c>
    </row>
    <row r="15068" spans="1:10" ht="20.100000000000001" customHeight="1" x14ac:dyDescent="0.25">
      <c r="A15068" s="5" t="s">
        <v>1724</v>
      </c>
      <c r="C15068" s="11" t="s">
        <v>16</v>
      </c>
      <c r="D15068" s="11" t="s">
        <v>53</v>
      </c>
      <c r="E15068" s="11" t="s">
        <v>5216</v>
      </c>
      <c r="F15068" s="11" t="s">
        <v>12</v>
      </c>
      <c r="G15068" s="131" t="s">
        <v>7146</v>
      </c>
      <c r="H15068" s="131"/>
      <c r="J15068" s="7">
        <v>13000000</v>
      </c>
    </row>
    <row r="15069" spans="1:10" ht="20.100000000000001" customHeight="1" x14ac:dyDescent="0.25">
      <c r="A15069" s="6" t="s">
        <v>1751</v>
      </c>
      <c r="B15069" s="6" t="s">
        <v>1752</v>
      </c>
      <c r="J15069" s="8">
        <v>1000000</v>
      </c>
    </row>
    <row r="15070" spans="1:10" ht="20.100000000000001" customHeight="1" x14ac:dyDescent="0.25">
      <c r="A15070" s="5" t="s">
        <v>1757</v>
      </c>
      <c r="C15070" s="11" t="s">
        <v>16</v>
      </c>
      <c r="D15070" s="11" t="s">
        <v>56</v>
      </c>
      <c r="E15070" s="11" t="s">
        <v>5216</v>
      </c>
      <c r="F15070" s="11" t="s">
        <v>12</v>
      </c>
      <c r="G15070" s="131" t="s">
        <v>57</v>
      </c>
      <c r="H15070" s="131"/>
      <c r="J15070" s="7">
        <v>1000000</v>
      </c>
    </row>
    <row r="15071" spans="1:10" ht="20.100000000000001" customHeight="1" x14ac:dyDescent="0.25">
      <c r="A15071" s="6" t="s">
        <v>1759</v>
      </c>
      <c r="B15071" s="6" t="s">
        <v>1760</v>
      </c>
      <c r="J15071" s="10">
        <v>15734634</v>
      </c>
    </row>
    <row r="15072" spans="1:10" ht="20.100000000000001" customHeight="1" x14ac:dyDescent="0.25">
      <c r="A15072" s="6" t="s">
        <v>1803</v>
      </c>
      <c r="B15072" s="6" t="s">
        <v>3416</v>
      </c>
      <c r="J15072" s="9">
        <v>200000</v>
      </c>
    </row>
    <row r="15073" spans="1:10" ht="20.100000000000001" customHeight="1" x14ac:dyDescent="0.25">
      <c r="A15073" s="5" t="s">
        <v>1804</v>
      </c>
      <c r="C15073" s="11" t="s">
        <v>9</v>
      </c>
      <c r="D15073" s="11" t="s">
        <v>59</v>
      </c>
      <c r="E15073" s="11" t="s">
        <v>5216</v>
      </c>
      <c r="F15073" s="11" t="s">
        <v>12</v>
      </c>
      <c r="G15073" s="131" t="s">
        <v>62</v>
      </c>
      <c r="H15073" s="131"/>
      <c r="J15073" s="7">
        <v>200000</v>
      </c>
    </row>
    <row r="15074" spans="1:10" ht="30" customHeight="1" x14ac:dyDescent="0.25">
      <c r="G15074" s="131" t="s">
        <v>4455</v>
      </c>
      <c r="H15074" s="131"/>
    </row>
    <row r="15075" spans="1:10" ht="20.100000000000001" customHeight="1" x14ac:dyDescent="0.25">
      <c r="A15075" s="6" t="s">
        <v>1806</v>
      </c>
      <c r="B15075" s="6" t="s">
        <v>1807</v>
      </c>
      <c r="J15075" s="10">
        <v>15534634</v>
      </c>
    </row>
    <row r="15076" spans="1:10" ht="20.100000000000001" customHeight="1" x14ac:dyDescent="0.25">
      <c r="A15076" s="6" t="s">
        <v>1808</v>
      </c>
      <c r="B15076" s="6" t="s">
        <v>1809</v>
      </c>
      <c r="J15076" s="9">
        <v>15534634</v>
      </c>
    </row>
    <row r="15077" spans="1:10" ht="20.100000000000001" customHeight="1" x14ac:dyDescent="0.25">
      <c r="A15077" s="5" t="s">
        <v>1808</v>
      </c>
      <c r="C15077" s="11" t="s">
        <v>9</v>
      </c>
      <c r="D15077" s="11" t="s">
        <v>4821</v>
      </c>
      <c r="E15077" s="11" t="s">
        <v>5216</v>
      </c>
      <c r="F15077" s="11" t="s">
        <v>1881</v>
      </c>
      <c r="G15077" s="131" t="s">
        <v>1178</v>
      </c>
      <c r="H15077" s="131"/>
      <c r="J15077" s="7">
        <v>15534634</v>
      </c>
    </row>
    <row r="15078" spans="1:10" ht="60" customHeight="1" x14ac:dyDescent="0.25">
      <c r="G15078" s="131" t="s">
        <v>5702</v>
      </c>
      <c r="H15078" s="131"/>
    </row>
    <row r="15079" spans="1:10" ht="20.100000000000001" customHeight="1" x14ac:dyDescent="0.25">
      <c r="G15079" s="131" t="s">
        <v>5201</v>
      </c>
      <c r="H15079" s="131"/>
    </row>
    <row r="15082" spans="1:10" x14ac:dyDescent="0.25">
      <c r="A15082" s="117" t="s">
        <v>5217</v>
      </c>
      <c r="B15082" s="88"/>
      <c r="C15082" s="88"/>
      <c r="D15082" s="88"/>
      <c r="E15082" s="88"/>
      <c r="F15082" s="88"/>
      <c r="G15082" s="88"/>
      <c r="H15082" s="88"/>
    </row>
    <row r="15084" spans="1:10" x14ac:dyDescent="0.25">
      <c r="A15084" s="132" t="s">
        <v>2092</v>
      </c>
      <c r="B15084" s="132"/>
      <c r="C15084" s="132"/>
      <c r="D15084" s="132"/>
      <c r="E15084" s="132"/>
      <c r="F15084" s="132"/>
      <c r="G15084" s="132"/>
      <c r="H15084" s="132"/>
      <c r="I15084" s="132"/>
      <c r="J15084" s="132"/>
    </row>
    <row r="15086" spans="1:10" x14ac:dyDescent="0.25">
      <c r="D15086" s="6" t="s">
        <v>2140</v>
      </c>
      <c r="E15086" s="6" t="s">
        <v>2100</v>
      </c>
    </row>
    <row r="15087" spans="1:10" ht="15.75" thickBot="1" x14ac:dyDescent="0.3">
      <c r="F15087" s="6" t="s">
        <v>2103</v>
      </c>
      <c r="J15087" s="14">
        <v>1455562000</v>
      </c>
    </row>
    <row r="15088" spans="1:10" x14ac:dyDescent="0.25">
      <c r="D15088" s="5" t="s">
        <v>9</v>
      </c>
      <c r="E15088" s="5" t="s">
        <v>2139</v>
      </c>
      <c r="J15088" s="7">
        <v>1234567308</v>
      </c>
    </row>
    <row r="15089" spans="1:10" x14ac:dyDescent="0.25">
      <c r="D15089" s="5" t="s">
        <v>16</v>
      </c>
      <c r="E15089" s="5" t="s">
        <v>2145</v>
      </c>
      <c r="J15089" s="7">
        <v>220994692</v>
      </c>
    </row>
    <row r="15092" spans="1:10" x14ac:dyDescent="0.25">
      <c r="A15092" s="132" t="s">
        <v>2091</v>
      </c>
      <c r="B15092" s="132"/>
      <c r="C15092" s="132"/>
      <c r="D15092" s="132"/>
      <c r="E15092" s="132"/>
      <c r="F15092" s="132"/>
      <c r="G15092" s="132"/>
      <c r="H15092" s="132"/>
      <c r="I15092" s="132"/>
      <c r="J15092" s="132"/>
    </row>
    <row r="15093" spans="1:10" x14ac:dyDescent="0.25">
      <c r="A15093" s="86" t="s">
        <v>2097</v>
      </c>
      <c r="C15093" s="86" t="s">
        <v>2098</v>
      </c>
      <c r="D15093" s="86" t="s">
        <v>3</v>
      </c>
      <c r="E15093" s="86" t="s">
        <v>2099</v>
      </c>
      <c r="F15093" s="86" t="s">
        <v>1880</v>
      </c>
      <c r="G15093" s="6" t="s">
        <v>2100</v>
      </c>
      <c r="J15093" s="86" t="s">
        <v>8713</v>
      </c>
    </row>
    <row r="15095" spans="1:10" ht="15.75" thickBot="1" x14ac:dyDescent="0.3">
      <c r="G15095" s="13" t="s">
        <v>2103</v>
      </c>
      <c r="J15095" s="14">
        <v>1455562000</v>
      </c>
    </row>
    <row r="15096" spans="1:10" ht="20.100000000000001" customHeight="1" x14ac:dyDescent="0.25">
      <c r="A15096" s="6" t="s">
        <v>1232</v>
      </c>
      <c r="B15096" s="6" t="s">
        <v>1233</v>
      </c>
      <c r="J15096" s="10">
        <v>920437843</v>
      </c>
    </row>
    <row r="15097" spans="1:10" ht="20.100000000000001" customHeight="1" x14ac:dyDescent="0.25">
      <c r="A15097" s="6" t="s">
        <v>9</v>
      </c>
      <c r="B15097" s="6" t="s">
        <v>1237</v>
      </c>
      <c r="J15097" s="9">
        <v>330991062</v>
      </c>
    </row>
    <row r="15098" spans="1:10" ht="20.100000000000001" customHeight="1" x14ac:dyDescent="0.25">
      <c r="A15098" s="5" t="s">
        <v>1240</v>
      </c>
      <c r="C15098" s="11" t="s">
        <v>9</v>
      </c>
      <c r="D15098" s="11" t="s">
        <v>10</v>
      </c>
      <c r="E15098" s="11" t="s">
        <v>5218</v>
      </c>
      <c r="F15098" s="11" t="s">
        <v>12</v>
      </c>
      <c r="G15098" s="131" t="s">
        <v>7116</v>
      </c>
      <c r="H15098" s="131"/>
      <c r="J15098" s="7">
        <v>330991062</v>
      </c>
    </row>
    <row r="15099" spans="1:10" ht="20.100000000000001" customHeight="1" x14ac:dyDescent="0.25">
      <c r="A15099" s="6" t="s">
        <v>1279</v>
      </c>
      <c r="B15099" s="6" t="s">
        <v>1280</v>
      </c>
      <c r="J15099" s="8">
        <v>436894662</v>
      </c>
    </row>
    <row r="15100" spans="1:10" ht="20.100000000000001" customHeight="1" x14ac:dyDescent="0.25">
      <c r="A15100" s="5" t="s">
        <v>1282</v>
      </c>
      <c r="C15100" s="11" t="s">
        <v>9</v>
      </c>
      <c r="D15100" s="11" t="s">
        <v>10</v>
      </c>
      <c r="E15100" s="11" t="s">
        <v>5218</v>
      </c>
      <c r="F15100" s="11" t="s">
        <v>12</v>
      </c>
      <c r="G15100" s="131" t="s">
        <v>1283</v>
      </c>
      <c r="H15100" s="131"/>
      <c r="J15100" s="7">
        <v>110352911</v>
      </c>
    </row>
    <row r="15101" spans="1:10" ht="20.100000000000001" customHeight="1" x14ac:dyDescent="0.25">
      <c r="A15101" s="5" t="s">
        <v>1286</v>
      </c>
      <c r="C15101" s="11" t="s">
        <v>9</v>
      </c>
      <c r="D15101" s="11" t="s">
        <v>10</v>
      </c>
      <c r="E15101" s="11" t="s">
        <v>5218</v>
      </c>
      <c r="F15101" s="11" t="s">
        <v>12</v>
      </c>
      <c r="G15101" s="131" t="s">
        <v>1287</v>
      </c>
      <c r="H15101" s="131"/>
      <c r="J15101" s="7">
        <v>167780552</v>
      </c>
    </row>
    <row r="15102" spans="1:10" ht="20.100000000000001" customHeight="1" x14ac:dyDescent="0.25">
      <c r="A15102" s="5" t="s">
        <v>1290</v>
      </c>
      <c r="C15102" s="11" t="s">
        <v>16</v>
      </c>
      <c r="D15102" s="11" t="s">
        <v>10</v>
      </c>
      <c r="E15102" s="11" t="s">
        <v>5218</v>
      </c>
      <c r="F15102" s="11" t="s">
        <v>12</v>
      </c>
      <c r="G15102" s="131" t="s">
        <v>17</v>
      </c>
      <c r="H15102" s="131"/>
      <c r="J15102" s="7">
        <v>60732042</v>
      </c>
    </row>
    <row r="15103" spans="1:10" ht="20.100000000000001" customHeight="1" x14ac:dyDescent="0.25">
      <c r="A15103" s="5" t="s">
        <v>1293</v>
      </c>
      <c r="C15103" s="11" t="s">
        <v>9</v>
      </c>
      <c r="D15103" s="11" t="s">
        <v>10</v>
      </c>
      <c r="E15103" s="11" t="s">
        <v>5218</v>
      </c>
      <c r="F15103" s="11" t="s">
        <v>12</v>
      </c>
      <c r="G15103" s="131" t="s">
        <v>18</v>
      </c>
      <c r="H15103" s="131"/>
      <c r="J15103" s="7">
        <v>55751296</v>
      </c>
    </row>
    <row r="15104" spans="1:10" ht="20.100000000000001" customHeight="1" x14ac:dyDescent="0.25">
      <c r="A15104" s="5" t="s">
        <v>1296</v>
      </c>
      <c r="C15104" s="11" t="s">
        <v>9</v>
      </c>
      <c r="D15104" s="11" t="s">
        <v>10</v>
      </c>
      <c r="E15104" s="11" t="s">
        <v>5218</v>
      </c>
      <c r="F15104" s="11" t="s">
        <v>12</v>
      </c>
      <c r="G15104" s="131" t="s">
        <v>19</v>
      </c>
      <c r="H15104" s="131"/>
      <c r="J15104" s="7">
        <v>42277861</v>
      </c>
    </row>
    <row r="15105" spans="1:10" ht="20.100000000000001" customHeight="1" x14ac:dyDescent="0.25">
      <c r="A15105" s="6" t="s">
        <v>1299</v>
      </c>
      <c r="B15105" s="6" t="s">
        <v>1300</v>
      </c>
      <c r="J15105" s="10">
        <v>68947484</v>
      </c>
    </row>
    <row r="15106" spans="1:10" ht="20.100000000000001" customHeight="1" x14ac:dyDescent="0.25">
      <c r="A15106" s="6" t="s">
        <v>1303</v>
      </c>
      <c r="B15106" s="6" t="s">
        <v>7118</v>
      </c>
      <c r="J15106" s="9">
        <v>65411716</v>
      </c>
    </row>
    <row r="15107" spans="1:10" ht="20.100000000000001" customHeight="1" x14ac:dyDescent="0.25">
      <c r="A15107" s="5" t="s">
        <v>1303</v>
      </c>
      <c r="C15107" s="11" t="s">
        <v>9</v>
      </c>
      <c r="D15107" s="11" t="s">
        <v>20</v>
      </c>
      <c r="E15107" s="11" t="s">
        <v>5218</v>
      </c>
      <c r="F15107" s="11" t="s">
        <v>1881</v>
      </c>
      <c r="G15107" s="131" t="s">
        <v>21</v>
      </c>
      <c r="H15107" s="131"/>
      <c r="J15107" s="7">
        <v>65411716</v>
      </c>
    </row>
    <row r="15108" spans="1:10" ht="60" customHeight="1" x14ac:dyDescent="0.25">
      <c r="G15108" s="131" t="s">
        <v>4797</v>
      </c>
      <c r="H15108" s="131"/>
    </row>
    <row r="15109" spans="1:10" ht="20.100000000000001" customHeight="1" x14ac:dyDescent="0.25">
      <c r="G15109" s="131" t="s">
        <v>2101</v>
      </c>
      <c r="H15109" s="131"/>
    </row>
    <row r="15110" spans="1:10" ht="20.100000000000001" customHeight="1" x14ac:dyDescent="0.25">
      <c r="A15110" s="6" t="s">
        <v>1316</v>
      </c>
      <c r="B15110" s="6" t="s">
        <v>7122</v>
      </c>
      <c r="J15110" s="8">
        <v>3535768</v>
      </c>
    </row>
    <row r="15111" spans="1:10" ht="20.100000000000001" customHeight="1" x14ac:dyDescent="0.25">
      <c r="A15111" s="5" t="s">
        <v>1316</v>
      </c>
      <c r="C15111" s="11" t="s">
        <v>9</v>
      </c>
      <c r="D15111" s="11" t="s">
        <v>20</v>
      </c>
      <c r="E15111" s="11" t="s">
        <v>5218</v>
      </c>
      <c r="F15111" s="11" t="s">
        <v>1881</v>
      </c>
      <c r="G15111" s="131" t="s">
        <v>23</v>
      </c>
      <c r="H15111" s="131"/>
      <c r="J15111" s="7">
        <v>3535768</v>
      </c>
    </row>
    <row r="15112" spans="1:10" ht="30" customHeight="1" x14ac:dyDescent="0.25">
      <c r="G15112" s="131" t="s">
        <v>4798</v>
      </c>
      <c r="H15112" s="131"/>
    </row>
    <row r="15113" spans="1:10" ht="20.100000000000001" customHeight="1" x14ac:dyDescent="0.25">
      <c r="G15113" s="131" t="s">
        <v>2102</v>
      </c>
      <c r="H15113" s="131"/>
    </row>
    <row r="15114" spans="1:10" ht="20.100000000000001" customHeight="1" x14ac:dyDescent="0.25">
      <c r="A15114" s="6" t="s">
        <v>1319</v>
      </c>
      <c r="B15114" s="6" t="s">
        <v>1320</v>
      </c>
      <c r="J15114" s="10">
        <v>83604635</v>
      </c>
    </row>
    <row r="15115" spans="1:10" ht="20.100000000000001" customHeight="1" x14ac:dyDescent="0.25">
      <c r="A15115" s="6" t="s">
        <v>1322</v>
      </c>
      <c r="B15115" s="6" t="s">
        <v>7123</v>
      </c>
      <c r="J15115" s="9">
        <v>35923407</v>
      </c>
    </row>
    <row r="15116" spans="1:10" ht="20.100000000000001" customHeight="1" x14ac:dyDescent="0.25">
      <c r="A15116" s="5" t="s">
        <v>1322</v>
      </c>
      <c r="C15116" s="11" t="s">
        <v>9</v>
      </c>
      <c r="D15116" s="11" t="s">
        <v>20</v>
      </c>
      <c r="E15116" s="11" t="s">
        <v>5218</v>
      </c>
      <c r="F15116" s="11" t="s">
        <v>1881</v>
      </c>
      <c r="G15116" s="131" t="s">
        <v>21</v>
      </c>
      <c r="H15116" s="131"/>
      <c r="J15116" s="7">
        <v>35923407</v>
      </c>
    </row>
    <row r="15117" spans="1:10" ht="60" customHeight="1" x14ac:dyDescent="0.25">
      <c r="G15117" s="131" t="s">
        <v>4799</v>
      </c>
      <c r="H15117" s="131"/>
    </row>
    <row r="15118" spans="1:10" ht="20.100000000000001" customHeight="1" x14ac:dyDescent="0.25">
      <c r="G15118" s="131" t="s">
        <v>2101</v>
      </c>
      <c r="H15118" s="131"/>
    </row>
    <row r="15119" spans="1:10" ht="20.100000000000001" customHeight="1" x14ac:dyDescent="0.25">
      <c r="A15119" s="6" t="s">
        <v>1324</v>
      </c>
      <c r="B15119" s="6" t="s">
        <v>7124</v>
      </c>
      <c r="J15119" s="8">
        <v>10607305</v>
      </c>
    </row>
    <row r="15120" spans="1:10" ht="20.100000000000001" customHeight="1" x14ac:dyDescent="0.25">
      <c r="A15120" s="5" t="s">
        <v>1324</v>
      </c>
      <c r="C15120" s="11" t="s">
        <v>9</v>
      </c>
      <c r="D15120" s="11" t="s">
        <v>20</v>
      </c>
      <c r="E15120" s="11" t="s">
        <v>5218</v>
      </c>
      <c r="F15120" s="11" t="s">
        <v>1881</v>
      </c>
      <c r="G15120" s="131" t="s">
        <v>21</v>
      </c>
      <c r="H15120" s="131"/>
      <c r="J15120" s="7">
        <v>10607305</v>
      </c>
    </row>
    <row r="15121" spans="1:10" ht="45" customHeight="1" x14ac:dyDescent="0.25">
      <c r="G15121" s="131" t="s">
        <v>4800</v>
      </c>
      <c r="H15121" s="131"/>
    </row>
    <row r="15122" spans="1:10" ht="20.100000000000001" customHeight="1" x14ac:dyDescent="0.25">
      <c r="G15122" s="131" t="s">
        <v>2101</v>
      </c>
      <c r="H15122" s="131"/>
    </row>
    <row r="15123" spans="1:10" ht="20.100000000000001" customHeight="1" x14ac:dyDescent="0.25">
      <c r="A15123" s="6" t="s">
        <v>1326</v>
      </c>
      <c r="B15123" s="6" t="s">
        <v>7125</v>
      </c>
      <c r="J15123" s="8">
        <v>21214610</v>
      </c>
    </row>
    <row r="15124" spans="1:10" ht="20.100000000000001" customHeight="1" x14ac:dyDescent="0.25">
      <c r="A15124" s="5" t="s">
        <v>1326</v>
      </c>
      <c r="C15124" s="11" t="s">
        <v>9</v>
      </c>
      <c r="D15124" s="11" t="s">
        <v>20</v>
      </c>
      <c r="E15124" s="11" t="s">
        <v>5218</v>
      </c>
      <c r="F15124" s="11" t="s">
        <v>1881</v>
      </c>
      <c r="G15124" s="131" t="s">
        <v>21</v>
      </c>
      <c r="H15124" s="131"/>
      <c r="J15124" s="7">
        <v>21214610</v>
      </c>
    </row>
    <row r="15125" spans="1:10" ht="45" customHeight="1" x14ac:dyDescent="0.25">
      <c r="G15125" s="131" t="s">
        <v>4801</v>
      </c>
      <c r="H15125" s="131"/>
    </row>
    <row r="15126" spans="1:10" ht="20.100000000000001" customHeight="1" x14ac:dyDescent="0.25">
      <c r="G15126" s="131" t="s">
        <v>2101</v>
      </c>
      <c r="H15126" s="131"/>
    </row>
    <row r="15127" spans="1:10" ht="20.100000000000001" customHeight="1" x14ac:dyDescent="0.25">
      <c r="A15127" s="6" t="s">
        <v>1331</v>
      </c>
      <c r="B15127" s="6" t="s">
        <v>1332</v>
      </c>
      <c r="J15127" s="8">
        <v>15859313</v>
      </c>
    </row>
    <row r="15128" spans="1:10" ht="30" customHeight="1" x14ac:dyDescent="0.25">
      <c r="A15128" s="5" t="s">
        <v>1331</v>
      </c>
      <c r="C15128" s="11" t="s">
        <v>9</v>
      </c>
      <c r="D15128" s="11" t="s">
        <v>20</v>
      </c>
      <c r="E15128" s="11" t="s">
        <v>5218</v>
      </c>
      <c r="F15128" s="11" t="s">
        <v>1278</v>
      </c>
      <c r="G15128" s="131" t="s">
        <v>4512</v>
      </c>
      <c r="H15128" s="131"/>
      <c r="J15128" s="7">
        <v>15859313</v>
      </c>
    </row>
    <row r="15129" spans="1:10" ht="45" customHeight="1" x14ac:dyDescent="0.25">
      <c r="G15129" s="131" t="s">
        <v>5195</v>
      </c>
      <c r="H15129" s="131"/>
    </row>
    <row r="15130" spans="1:10" ht="20.100000000000001" customHeight="1" x14ac:dyDescent="0.25">
      <c r="G15130" s="131" t="s">
        <v>5196</v>
      </c>
      <c r="H15130" s="131"/>
    </row>
    <row r="15131" spans="1:10" ht="20.100000000000001" customHeight="1" x14ac:dyDescent="0.25">
      <c r="A15131" s="6" t="s">
        <v>1344</v>
      </c>
      <c r="B15131" s="6" t="s">
        <v>1345</v>
      </c>
      <c r="J15131" s="10">
        <v>293752167</v>
      </c>
    </row>
    <row r="15132" spans="1:10" ht="20.100000000000001" customHeight="1" x14ac:dyDescent="0.25">
      <c r="A15132" s="6" t="s">
        <v>1231</v>
      </c>
      <c r="B15132" s="6" t="s">
        <v>3252</v>
      </c>
      <c r="J15132" s="9">
        <v>35958519</v>
      </c>
    </row>
    <row r="15133" spans="1:10" ht="20.100000000000001" customHeight="1" x14ac:dyDescent="0.25">
      <c r="A15133" s="5" t="s">
        <v>1349</v>
      </c>
      <c r="C15133" s="11" t="s">
        <v>9</v>
      </c>
      <c r="D15133" s="11" t="s">
        <v>11</v>
      </c>
      <c r="E15133" s="11" t="s">
        <v>5218</v>
      </c>
      <c r="F15133" s="11" t="s">
        <v>12</v>
      </c>
      <c r="G15133" s="131" t="s">
        <v>30</v>
      </c>
      <c r="H15133" s="131"/>
      <c r="J15133" s="7">
        <v>35958519</v>
      </c>
    </row>
    <row r="15134" spans="1:10" ht="20.100000000000001" customHeight="1" x14ac:dyDescent="0.25">
      <c r="A15134" s="6" t="s">
        <v>1239</v>
      </c>
      <c r="B15134" s="6" t="s">
        <v>1360</v>
      </c>
      <c r="J15134" s="8">
        <v>31166930</v>
      </c>
    </row>
    <row r="15135" spans="1:10" ht="20.100000000000001" customHeight="1" x14ac:dyDescent="0.25">
      <c r="A15135" s="5" t="s">
        <v>1361</v>
      </c>
      <c r="C15135" s="11" t="s">
        <v>9</v>
      </c>
      <c r="D15135" s="11" t="s">
        <v>11</v>
      </c>
      <c r="E15135" s="11" t="s">
        <v>5218</v>
      </c>
      <c r="F15135" s="11" t="s">
        <v>12</v>
      </c>
      <c r="G15135" s="131" t="s">
        <v>7127</v>
      </c>
      <c r="H15135" s="131"/>
      <c r="J15135" s="7">
        <v>9106930</v>
      </c>
    </row>
    <row r="15136" spans="1:10" ht="20.100000000000001" customHeight="1" x14ac:dyDescent="0.25">
      <c r="A15136" s="5" t="s">
        <v>1364</v>
      </c>
      <c r="C15136" s="11" t="s">
        <v>9</v>
      </c>
      <c r="D15136" s="11" t="s">
        <v>11</v>
      </c>
      <c r="E15136" s="11" t="s">
        <v>5218</v>
      </c>
      <c r="F15136" s="11" t="s">
        <v>12</v>
      </c>
      <c r="G15136" s="131" t="s">
        <v>1365</v>
      </c>
      <c r="H15136" s="131"/>
      <c r="J15136" s="7">
        <v>14450000</v>
      </c>
    </row>
    <row r="15137" spans="1:10" ht="20.100000000000001" customHeight="1" x14ac:dyDescent="0.25">
      <c r="A15137" s="5" t="s">
        <v>1367</v>
      </c>
      <c r="C15137" s="11" t="s">
        <v>9</v>
      </c>
      <c r="D15137" s="11" t="s">
        <v>11</v>
      </c>
      <c r="E15137" s="11" t="s">
        <v>5218</v>
      </c>
      <c r="F15137" s="11" t="s">
        <v>12</v>
      </c>
      <c r="G15137" s="131" t="s">
        <v>33</v>
      </c>
      <c r="H15137" s="131"/>
      <c r="J15137" s="7">
        <v>50000</v>
      </c>
    </row>
    <row r="15138" spans="1:10" ht="20.100000000000001" customHeight="1" x14ac:dyDescent="0.25">
      <c r="A15138" s="5" t="s">
        <v>1369</v>
      </c>
      <c r="C15138" s="11" t="s">
        <v>9</v>
      </c>
      <c r="D15138" s="11" t="s">
        <v>11</v>
      </c>
      <c r="E15138" s="11" t="s">
        <v>5218</v>
      </c>
      <c r="F15138" s="11" t="s">
        <v>12</v>
      </c>
      <c r="G15138" s="131" t="s">
        <v>34</v>
      </c>
      <c r="H15138" s="131"/>
      <c r="J15138" s="7">
        <v>7560000</v>
      </c>
    </row>
    <row r="15139" spans="1:10" ht="20.100000000000001" customHeight="1" x14ac:dyDescent="0.25">
      <c r="A15139" s="6" t="s">
        <v>1249</v>
      </c>
      <c r="B15139" s="6" t="s">
        <v>1373</v>
      </c>
      <c r="J15139" s="8">
        <v>11960000</v>
      </c>
    </row>
    <row r="15140" spans="1:10" ht="20.100000000000001" customHeight="1" x14ac:dyDescent="0.25">
      <c r="A15140" s="5" t="s">
        <v>1376</v>
      </c>
      <c r="C15140" s="11" t="s">
        <v>9</v>
      </c>
      <c r="D15140" s="11" t="s">
        <v>11</v>
      </c>
      <c r="E15140" s="11" t="s">
        <v>5218</v>
      </c>
      <c r="F15140" s="11" t="s">
        <v>12</v>
      </c>
      <c r="G15140" s="131" t="s">
        <v>3480</v>
      </c>
      <c r="H15140" s="131"/>
      <c r="J15140" s="7">
        <v>340000</v>
      </c>
    </row>
    <row r="15141" spans="1:10" ht="20.100000000000001" customHeight="1" x14ac:dyDescent="0.25">
      <c r="A15141" s="5" t="s">
        <v>1380</v>
      </c>
      <c r="C15141" s="11" t="s">
        <v>9</v>
      </c>
      <c r="D15141" s="11" t="s">
        <v>11</v>
      </c>
      <c r="E15141" s="11" t="s">
        <v>5218</v>
      </c>
      <c r="F15141" s="11" t="s">
        <v>12</v>
      </c>
      <c r="G15141" s="131" t="s">
        <v>1381</v>
      </c>
      <c r="H15141" s="131"/>
      <c r="J15141" s="7">
        <v>4500000</v>
      </c>
    </row>
    <row r="15142" spans="1:10" ht="20.100000000000001" customHeight="1" x14ac:dyDescent="0.25">
      <c r="A15142" s="5" t="s">
        <v>1384</v>
      </c>
      <c r="C15142" s="11" t="s">
        <v>9</v>
      </c>
      <c r="D15142" s="11" t="s">
        <v>11</v>
      </c>
      <c r="E15142" s="11" t="s">
        <v>5218</v>
      </c>
      <c r="F15142" s="11" t="s">
        <v>12</v>
      </c>
      <c r="G15142" s="131" t="s">
        <v>35</v>
      </c>
      <c r="H15142" s="131"/>
      <c r="J15142" s="7">
        <v>4000000</v>
      </c>
    </row>
    <row r="15143" spans="1:10" ht="20.100000000000001" customHeight="1" x14ac:dyDescent="0.25">
      <c r="A15143" s="5" t="s">
        <v>1391</v>
      </c>
      <c r="C15143" s="11" t="s">
        <v>9</v>
      </c>
      <c r="D15143" s="11" t="s">
        <v>11</v>
      </c>
      <c r="E15143" s="11" t="s">
        <v>5218</v>
      </c>
      <c r="F15143" s="11" t="s">
        <v>12</v>
      </c>
      <c r="G15143" s="131" t="s">
        <v>7129</v>
      </c>
      <c r="H15143" s="131"/>
      <c r="J15143" s="7">
        <v>3120000</v>
      </c>
    </row>
    <row r="15144" spans="1:10" ht="20.100000000000001" customHeight="1" x14ac:dyDescent="0.25">
      <c r="A15144" s="6" t="s">
        <v>1393</v>
      </c>
      <c r="B15144" s="6" t="s">
        <v>1394</v>
      </c>
      <c r="J15144" s="8">
        <v>115107500</v>
      </c>
    </row>
    <row r="15145" spans="1:10" ht="20.100000000000001" customHeight="1" x14ac:dyDescent="0.25">
      <c r="A15145" s="5" t="s">
        <v>1402</v>
      </c>
      <c r="C15145" s="11" t="s">
        <v>9</v>
      </c>
      <c r="D15145" s="11" t="s">
        <v>11</v>
      </c>
      <c r="E15145" s="11" t="s">
        <v>5218</v>
      </c>
      <c r="F15145" s="11" t="s">
        <v>12</v>
      </c>
      <c r="G15145" s="131" t="s">
        <v>1403</v>
      </c>
      <c r="H15145" s="131"/>
      <c r="J15145" s="7">
        <v>22440000</v>
      </c>
    </row>
    <row r="15146" spans="1:10" ht="60" customHeight="1" x14ac:dyDescent="0.25">
      <c r="G15146" s="131" t="s">
        <v>4724</v>
      </c>
      <c r="H15146" s="131"/>
    </row>
    <row r="15147" spans="1:10" ht="20.100000000000001" customHeight="1" x14ac:dyDescent="0.25">
      <c r="A15147" s="5" t="s">
        <v>1408</v>
      </c>
      <c r="C15147" s="11" t="s">
        <v>9</v>
      </c>
      <c r="D15147" s="11" t="s">
        <v>11</v>
      </c>
      <c r="E15147" s="11" t="s">
        <v>5218</v>
      </c>
      <c r="F15147" s="11" t="s">
        <v>12</v>
      </c>
      <c r="G15147" s="131" t="s">
        <v>1409</v>
      </c>
      <c r="H15147" s="131"/>
      <c r="J15147" s="7">
        <v>10000000</v>
      </c>
    </row>
    <row r="15148" spans="1:10" ht="75" customHeight="1" x14ac:dyDescent="0.25">
      <c r="G15148" s="131" t="s">
        <v>4725</v>
      </c>
      <c r="H15148" s="131"/>
    </row>
    <row r="15149" spans="1:10" ht="20.100000000000001" customHeight="1" x14ac:dyDescent="0.25">
      <c r="A15149" s="5" t="s">
        <v>1411</v>
      </c>
      <c r="C15149" s="11" t="s">
        <v>9</v>
      </c>
      <c r="D15149" s="11" t="s">
        <v>11</v>
      </c>
      <c r="E15149" s="11" t="s">
        <v>5218</v>
      </c>
      <c r="F15149" s="11" t="s">
        <v>12</v>
      </c>
      <c r="G15149" s="131" t="s">
        <v>3478</v>
      </c>
      <c r="H15149" s="131"/>
      <c r="J15149" s="7">
        <v>81017500</v>
      </c>
    </row>
    <row r="15150" spans="1:10" ht="45" customHeight="1" x14ac:dyDescent="0.25">
      <c r="G15150" s="131" t="s">
        <v>6318</v>
      </c>
      <c r="H15150" s="131"/>
    </row>
    <row r="15151" spans="1:10" ht="20.100000000000001" customHeight="1" x14ac:dyDescent="0.25">
      <c r="A15151" s="5" t="s">
        <v>1413</v>
      </c>
      <c r="C15151" s="11" t="s">
        <v>9</v>
      </c>
      <c r="D15151" s="11" t="s">
        <v>11</v>
      </c>
      <c r="E15151" s="11" t="s">
        <v>5218</v>
      </c>
      <c r="F15151" s="11" t="s">
        <v>12</v>
      </c>
      <c r="G15151" s="131" t="s">
        <v>1414</v>
      </c>
      <c r="H15151" s="131"/>
      <c r="J15151" s="7">
        <v>1650000</v>
      </c>
    </row>
    <row r="15152" spans="1:10" ht="30" customHeight="1" x14ac:dyDescent="0.25">
      <c r="G15152" s="131" t="s">
        <v>4726</v>
      </c>
      <c r="H15152" s="131"/>
    </row>
    <row r="15153" spans="1:10" ht="20.100000000000001" customHeight="1" x14ac:dyDescent="0.25">
      <c r="A15153" s="6" t="s">
        <v>1416</v>
      </c>
      <c r="B15153" s="6" t="s">
        <v>1417</v>
      </c>
      <c r="J15153" s="8">
        <v>44400000</v>
      </c>
    </row>
    <row r="15154" spans="1:10" ht="20.100000000000001" customHeight="1" x14ac:dyDescent="0.25">
      <c r="A15154" s="5" t="s">
        <v>1419</v>
      </c>
      <c r="C15154" s="11" t="s">
        <v>9</v>
      </c>
      <c r="D15154" s="11" t="s">
        <v>11</v>
      </c>
      <c r="E15154" s="11" t="s">
        <v>5218</v>
      </c>
      <c r="F15154" s="11" t="s">
        <v>12</v>
      </c>
      <c r="G15154" s="131" t="s">
        <v>1420</v>
      </c>
      <c r="H15154" s="131"/>
      <c r="J15154" s="7">
        <v>400000</v>
      </c>
    </row>
    <row r="15155" spans="1:10" ht="20.100000000000001" customHeight="1" x14ac:dyDescent="0.25">
      <c r="A15155" s="5" t="s">
        <v>1422</v>
      </c>
      <c r="C15155" s="11" t="s">
        <v>9</v>
      </c>
      <c r="D15155" s="11" t="s">
        <v>11</v>
      </c>
      <c r="E15155" s="11" t="s">
        <v>5218</v>
      </c>
      <c r="F15155" s="11" t="s">
        <v>12</v>
      </c>
      <c r="G15155" s="131" t="s">
        <v>1423</v>
      </c>
      <c r="H15155" s="131"/>
      <c r="J15155" s="7">
        <v>32000000</v>
      </c>
    </row>
    <row r="15156" spans="1:10" ht="20.100000000000001" customHeight="1" x14ac:dyDescent="0.25">
      <c r="A15156" s="5" t="s">
        <v>1424</v>
      </c>
      <c r="C15156" s="11" t="s">
        <v>9</v>
      </c>
      <c r="D15156" s="11" t="s">
        <v>11</v>
      </c>
      <c r="E15156" s="11" t="s">
        <v>5218</v>
      </c>
      <c r="F15156" s="11" t="s">
        <v>12</v>
      </c>
      <c r="G15156" s="131" t="s">
        <v>38</v>
      </c>
      <c r="H15156" s="131"/>
      <c r="J15156" s="7">
        <v>6000000</v>
      </c>
    </row>
    <row r="15157" spans="1:10" ht="20.100000000000001" customHeight="1" x14ac:dyDescent="0.25">
      <c r="A15157" s="5" t="s">
        <v>1426</v>
      </c>
      <c r="C15157" s="11" t="s">
        <v>9</v>
      </c>
      <c r="D15157" s="11" t="s">
        <v>11</v>
      </c>
      <c r="E15157" s="11" t="s">
        <v>5218</v>
      </c>
      <c r="F15157" s="11" t="s">
        <v>12</v>
      </c>
      <c r="G15157" s="131" t="s">
        <v>1427</v>
      </c>
      <c r="H15157" s="131"/>
      <c r="J15157" s="7">
        <v>6000000</v>
      </c>
    </row>
    <row r="15158" spans="1:10" ht="20.100000000000001" customHeight="1" x14ac:dyDescent="0.25">
      <c r="A15158" s="6" t="s">
        <v>1429</v>
      </c>
      <c r="B15158" s="6" t="s">
        <v>1430</v>
      </c>
      <c r="J15158" s="8">
        <v>15665218</v>
      </c>
    </row>
    <row r="15159" spans="1:10" ht="20.100000000000001" customHeight="1" x14ac:dyDescent="0.25">
      <c r="A15159" s="5" t="s">
        <v>1432</v>
      </c>
      <c r="C15159" s="11" t="s">
        <v>9</v>
      </c>
      <c r="D15159" s="11" t="s">
        <v>11</v>
      </c>
      <c r="E15159" s="11" t="s">
        <v>5218</v>
      </c>
      <c r="F15159" s="11" t="s">
        <v>12</v>
      </c>
      <c r="G15159" s="131" t="s">
        <v>7130</v>
      </c>
      <c r="H15159" s="131"/>
      <c r="J15159" s="7">
        <v>15665218</v>
      </c>
    </row>
    <row r="15160" spans="1:10" ht="20.100000000000001" customHeight="1" x14ac:dyDescent="0.25">
      <c r="A15160" s="6" t="s">
        <v>1439</v>
      </c>
      <c r="B15160" s="6" t="s">
        <v>1440</v>
      </c>
      <c r="J15160" s="8">
        <v>1000000</v>
      </c>
    </row>
    <row r="15161" spans="1:10" ht="20.100000000000001" customHeight="1" x14ac:dyDescent="0.25">
      <c r="A15161" s="5" t="s">
        <v>1441</v>
      </c>
      <c r="C15161" s="11" t="s">
        <v>9</v>
      </c>
      <c r="D15161" s="11" t="s">
        <v>11</v>
      </c>
      <c r="E15161" s="11" t="s">
        <v>5218</v>
      </c>
      <c r="F15161" s="11" t="s">
        <v>12</v>
      </c>
      <c r="G15161" s="131" t="s">
        <v>1442</v>
      </c>
      <c r="H15161" s="131"/>
      <c r="J15161" s="7">
        <v>1000000</v>
      </c>
    </row>
    <row r="15162" spans="1:10" ht="45" customHeight="1" x14ac:dyDescent="0.25">
      <c r="G15162" s="131" t="s">
        <v>4727</v>
      </c>
      <c r="H15162" s="131"/>
    </row>
    <row r="15163" spans="1:10" ht="20.100000000000001" customHeight="1" x14ac:dyDescent="0.25">
      <c r="A15163" s="6" t="s">
        <v>1449</v>
      </c>
      <c r="B15163" s="6" t="s">
        <v>1450</v>
      </c>
      <c r="J15163" s="8">
        <v>36994000</v>
      </c>
    </row>
    <row r="15164" spans="1:10" ht="20.100000000000001" customHeight="1" x14ac:dyDescent="0.25">
      <c r="A15164" s="5" t="s">
        <v>1453</v>
      </c>
      <c r="C15164" s="11" t="s">
        <v>9</v>
      </c>
      <c r="D15164" s="11" t="s">
        <v>11</v>
      </c>
      <c r="E15164" s="11" t="s">
        <v>5218</v>
      </c>
      <c r="F15164" s="11" t="s">
        <v>12</v>
      </c>
      <c r="G15164" s="131" t="s">
        <v>39</v>
      </c>
      <c r="H15164" s="131"/>
      <c r="J15164" s="7">
        <v>5000000</v>
      </c>
    </row>
    <row r="15165" spans="1:10" ht="20.100000000000001" customHeight="1" x14ac:dyDescent="0.25">
      <c r="A15165" s="5" t="s">
        <v>1463</v>
      </c>
      <c r="C15165" s="11" t="s">
        <v>9</v>
      </c>
      <c r="D15165" s="11" t="s">
        <v>11</v>
      </c>
      <c r="E15165" s="11" t="s">
        <v>5218</v>
      </c>
      <c r="F15165" s="11" t="s">
        <v>12</v>
      </c>
      <c r="G15165" s="131" t="s">
        <v>1464</v>
      </c>
      <c r="H15165" s="131"/>
      <c r="J15165" s="7">
        <v>14000000</v>
      </c>
    </row>
    <row r="15166" spans="1:10" ht="20.100000000000001" customHeight="1" x14ac:dyDescent="0.25">
      <c r="A15166" s="5" t="s">
        <v>1466</v>
      </c>
      <c r="C15166" s="11" t="s">
        <v>9</v>
      </c>
      <c r="D15166" s="11" t="s">
        <v>11</v>
      </c>
      <c r="E15166" s="11" t="s">
        <v>5218</v>
      </c>
      <c r="F15166" s="11" t="s">
        <v>12</v>
      </c>
      <c r="G15166" s="131" t="s">
        <v>1467</v>
      </c>
      <c r="H15166" s="131"/>
      <c r="J15166" s="7">
        <v>8000000</v>
      </c>
    </row>
    <row r="15167" spans="1:10" ht="30" customHeight="1" x14ac:dyDescent="0.25">
      <c r="A15167" s="5" t="s">
        <v>1469</v>
      </c>
      <c r="C15167" s="11" t="s">
        <v>9</v>
      </c>
      <c r="D15167" s="11" t="s">
        <v>11</v>
      </c>
      <c r="E15167" s="11" t="s">
        <v>5218</v>
      </c>
      <c r="F15167" s="11" t="s">
        <v>12</v>
      </c>
      <c r="G15167" s="131" t="s">
        <v>7132</v>
      </c>
      <c r="H15167" s="131"/>
      <c r="J15167" s="7">
        <v>544000</v>
      </c>
    </row>
    <row r="15168" spans="1:10" ht="30" customHeight="1" x14ac:dyDescent="0.25">
      <c r="A15168" s="5" t="s">
        <v>1471</v>
      </c>
      <c r="C15168" s="11" t="s">
        <v>9</v>
      </c>
      <c r="D15168" s="11" t="s">
        <v>11</v>
      </c>
      <c r="E15168" s="11" t="s">
        <v>5218</v>
      </c>
      <c r="F15168" s="11" t="s">
        <v>12</v>
      </c>
      <c r="G15168" s="131" t="s">
        <v>7133</v>
      </c>
      <c r="H15168" s="131"/>
      <c r="J15168" s="7">
        <v>8400000</v>
      </c>
    </row>
    <row r="15169" spans="1:10" ht="20.100000000000001" customHeight="1" x14ac:dyDescent="0.25">
      <c r="A15169" s="5" t="s">
        <v>1473</v>
      </c>
      <c r="C15169" s="11" t="s">
        <v>9</v>
      </c>
      <c r="D15169" s="11" t="s">
        <v>11</v>
      </c>
      <c r="E15169" s="11" t="s">
        <v>5218</v>
      </c>
      <c r="F15169" s="11" t="s">
        <v>12</v>
      </c>
      <c r="G15169" s="131" t="s">
        <v>1474</v>
      </c>
      <c r="H15169" s="131"/>
      <c r="J15169" s="7">
        <v>1050000</v>
      </c>
    </row>
    <row r="15170" spans="1:10" ht="20.100000000000001" customHeight="1" x14ac:dyDescent="0.25">
      <c r="A15170" s="6" t="s">
        <v>1476</v>
      </c>
      <c r="B15170" s="6" t="s">
        <v>1477</v>
      </c>
      <c r="J15170" s="8">
        <v>500000</v>
      </c>
    </row>
    <row r="15171" spans="1:10" ht="20.100000000000001" customHeight="1" x14ac:dyDescent="0.25">
      <c r="A15171" s="5" t="s">
        <v>1488</v>
      </c>
      <c r="C15171" s="11" t="s">
        <v>9</v>
      </c>
      <c r="D15171" s="11" t="s">
        <v>41</v>
      </c>
      <c r="E15171" s="11" t="s">
        <v>5218</v>
      </c>
      <c r="F15171" s="11" t="s">
        <v>12</v>
      </c>
      <c r="G15171" s="131" t="s">
        <v>42</v>
      </c>
      <c r="H15171" s="131"/>
      <c r="J15171" s="7">
        <v>500000</v>
      </c>
    </row>
    <row r="15172" spans="1:10" ht="15" customHeight="1" x14ac:dyDescent="0.25">
      <c r="G15172" s="131" t="s">
        <v>4712</v>
      </c>
      <c r="H15172" s="131"/>
    </row>
    <row r="15173" spans="1:10" ht="20.100000000000001" customHeight="1" x14ac:dyDescent="0.25">
      <c r="A15173" s="6" t="s">
        <v>1490</v>
      </c>
      <c r="B15173" s="6" t="s">
        <v>1491</v>
      </c>
      <c r="J15173" s="8">
        <v>1000000</v>
      </c>
    </row>
    <row r="15174" spans="1:10" ht="20.100000000000001" customHeight="1" x14ac:dyDescent="0.25">
      <c r="A15174" s="5" t="s">
        <v>1503</v>
      </c>
      <c r="C15174" s="11" t="s">
        <v>9</v>
      </c>
      <c r="D15174" s="11" t="s">
        <v>11</v>
      </c>
      <c r="E15174" s="11" t="s">
        <v>5218</v>
      </c>
      <c r="F15174" s="11" t="s">
        <v>12</v>
      </c>
      <c r="G15174" s="131" t="s">
        <v>44</v>
      </c>
      <c r="H15174" s="131"/>
      <c r="J15174" s="7">
        <v>1000000</v>
      </c>
    </row>
    <row r="15175" spans="1:10" ht="20.100000000000001" customHeight="1" x14ac:dyDescent="0.25">
      <c r="A15175" s="6" t="s">
        <v>1508</v>
      </c>
      <c r="B15175" s="6" t="s">
        <v>1509</v>
      </c>
      <c r="J15175" s="10">
        <v>25463550</v>
      </c>
    </row>
    <row r="15176" spans="1:10" ht="20.100000000000001" customHeight="1" x14ac:dyDescent="0.25">
      <c r="A15176" s="6" t="s">
        <v>1256</v>
      </c>
      <c r="B15176" s="6" t="s">
        <v>1511</v>
      </c>
      <c r="J15176" s="9">
        <v>13863550</v>
      </c>
    </row>
    <row r="15177" spans="1:10" ht="20.100000000000001" customHeight="1" x14ac:dyDescent="0.25">
      <c r="A15177" s="5" t="s">
        <v>1513</v>
      </c>
      <c r="C15177" s="11" t="s">
        <v>9</v>
      </c>
      <c r="D15177" s="11" t="s">
        <v>11</v>
      </c>
      <c r="E15177" s="11" t="s">
        <v>5218</v>
      </c>
      <c r="F15177" s="11" t="s">
        <v>12</v>
      </c>
      <c r="G15177" s="131" t="s">
        <v>45</v>
      </c>
      <c r="H15177" s="131"/>
      <c r="J15177" s="7">
        <v>8663550</v>
      </c>
    </row>
    <row r="15178" spans="1:10" ht="20.100000000000001" customHeight="1" x14ac:dyDescent="0.25">
      <c r="A15178" s="5" t="s">
        <v>1514</v>
      </c>
      <c r="C15178" s="11" t="s">
        <v>9</v>
      </c>
      <c r="D15178" s="11" t="s">
        <v>11</v>
      </c>
      <c r="E15178" s="11" t="s">
        <v>5218</v>
      </c>
      <c r="F15178" s="11" t="s">
        <v>12</v>
      </c>
      <c r="G15178" s="131" t="s">
        <v>1515</v>
      </c>
      <c r="H15178" s="131"/>
      <c r="J15178" s="7">
        <v>400000</v>
      </c>
    </row>
    <row r="15179" spans="1:10" ht="20.100000000000001" customHeight="1" x14ac:dyDescent="0.25">
      <c r="A15179" s="5" t="s">
        <v>1518</v>
      </c>
      <c r="C15179" s="11" t="s">
        <v>9</v>
      </c>
      <c r="D15179" s="11" t="s">
        <v>11</v>
      </c>
      <c r="E15179" s="11" t="s">
        <v>5218</v>
      </c>
      <c r="F15179" s="11" t="s">
        <v>12</v>
      </c>
      <c r="G15179" s="131" t="s">
        <v>7135</v>
      </c>
      <c r="H15179" s="131"/>
      <c r="J15179" s="7">
        <v>4500000</v>
      </c>
    </row>
    <row r="15180" spans="1:10" ht="20.100000000000001" customHeight="1" x14ac:dyDescent="0.25">
      <c r="A15180" s="5" t="s">
        <v>1520</v>
      </c>
      <c r="C15180" s="11" t="s">
        <v>9</v>
      </c>
      <c r="D15180" s="11" t="s">
        <v>11</v>
      </c>
      <c r="E15180" s="11" t="s">
        <v>5218</v>
      </c>
      <c r="F15180" s="11" t="s">
        <v>12</v>
      </c>
      <c r="G15180" s="131" t="s">
        <v>1521</v>
      </c>
      <c r="H15180" s="131"/>
      <c r="J15180" s="7">
        <v>300000</v>
      </c>
    </row>
    <row r="15181" spans="1:10" ht="20.100000000000001" customHeight="1" x14ac:dyDescent="0.25">
      <c r="A15181" s="6" t="s">
        <v>1292</v>
      </c>
      <c r="B15181" s="6" t="s">
        <v>1535</v>
      </c>
      <c r="J15181" s="8">
        <v>250000</v>
      </c>
    </row>
    <row r="15182" spans="1:10" ht="20.100000000000001" customHeight="1" x14ac:dyDescent="0.25">
      <c r="A15182" s="5" t="s">
        <v>1536</v>
      </c>
      <c r="C15182" s="11" t="s">
        <v>9</v>
      </c>
      <c r="D15182" s="11" t="s">
        <v>11</v>
      </c>
      <c r="E15182" s="11" t="s">
        <v>5218</v>
      </c>
      <c r="F15182" s="11" t="s">
        <v>12</v>
      </c>
      <c r="G15182" s="131" t="s">
        <v>1537</v>
      </c>
      <c r="H15182" s="131"/>
      <c r="J15182" s="7">
        <v>50000</v>
      </c>
    </row>
    <row r="15183" spans="1:10" ht="20.100000000000001" customHeight="1" x14ac:dyDescent="0.25">
      <c r="A15183" s="5" t="s">
        <v>1542</v>
      </c>
      <c r="C15183" s="11" t="s">
        <v>9</v>
      </c>
      <c r="D15183" s="11" t="s">
        <v>11</v>
      </c>
      <c r="E15183" s="11" t="s">
        <v>5218</v>
      </c>
      <c r="F15183" s="11" t="s">
        <v>12</v>
      </c>
      <c r="G15183" s="131" t="s">
        <v>48</v>
      </c>
      <c r="H15183" s="131"/>
      <c r="J15183" s="7">
        <v>50000</v>
      </c>
    </row>
    <row r="15184" spans="1:10" ht="30" customHeight="1" x14ac:dyDescent="0.25">
      <c r="A15184" s="5" t="s">
        <v>1544</v>
      </c>
      <c r="C15184" s="11" t="s">
        <v>9</v>
      </c>
      <c r="D15184" s="11" t="s">
        <v>11</v>
      </c>
      <c r="E15184" s="11" t="s">
        <v>5218</v>
      </c>
      <c r="F15184" s="11" t="s">
        <v>12</v>
      </c>
      <c r="G15184" s="131" t="s">
        <v>1545</v>
      </c>
      <c r="H15184" s="131"/>
      <c r="J15184" s="7">
        <v>100000</v>
      </c>
    </row>
    <row r="15185" spans="1:10" ht="20.100000000000001" customHeight="1" x14ac:dyDescent="0.25">
      <c r="A15185" s="5" t="s">
        <v>1547</v>
      </c>
      <c r="C15185" s="11" t="s">
        <v>9</v>
      </c>
      <c r="D15185" s="11" t="s">
        <v>11</v>
      </c>
      <c r="E15185" s="11" t="s">
        <v>5218</v>
      </c>
      <c r="F15185" s="11" t="s">
        <v>12</v>
      </c>
      <c r="G15185" s="131" t="s">
        <v>49</v>
      </c>
      <c r="H15185" s="131"/>
      <c r="J15185" s="7">
        <v>50000</v>
      </c>
    </row>
    <row r="15186" spans="1:10" ht="20.100000000000001" customHeight="1" x14ac:dyDescent="0.25">
      <c r="A15186" s="6" t="s">
        <v>1318</v>
      </c>
      <c r="B15186" s="6" t="s">
        <v>1553</v>
      </c>
      <c r="J15186" s="8">
        <v>2500000</v>
      </c>
    </row>
    <row r="15187" spans="1:10" ht="20.100000000000001" customHeight="1" x14ac:dyDescent="0.25">
      <c r="A15187" s="5" t="s">
        <v>1555</v>
      </c>
      <c r="C15187" s="11" t="s">
        <v>9</v>
      </c>
      <c r="D15187" s="11" t="s">
        <v>11</v>
      </c>
      <c r="E15187" s="11" t="s">
        <v>5218</v>
      </c>
      <c r="F15187" s="11" t="s">
        <v>12</v>
      </c>
      <c r="G15187" s="131" t="s">
        <v>50</v>
      </c>
      <c r="H15187" s="131"/>
      <c r="J15187" s="7">
        <v>1000000</v>
      </c>
    </row>
    <row r="15188" spans="1:10" ht="20.100000000000001" customHeight="1" x14ac:dyDescent="0.25">
      <c r="A15188" s="5" t="s">
        <v>1557</v>
      </c>
      <c r="C15188" s="11" t="s">
        <v>9</v>
      </c>
      <c r="D15188" s="11" t="s">
        <v>11</v>
      </c>
      <c r="E15188" s="11" t="s">
        <v>5218</v>
      </c>
      <c r="F15188" s="11" t="s">
        <v>12</v>
      </c>
      <c r="G15188" s="131" t="s">
        <v>51</v>
      </c>
      <c r="H15188" s="131"/>
      <c r="J15188" s="7">
        <v>1500000</v>
      </c>
    </row>
    <row r="15189" spans="1:10" ht="20.100000000000001" customHeight="1" x14ac:dyDescent="0.25">
      <c r="A15189" s="6" t="s">
        <v>1572</v>
      </c>
      <c r="B15189" s="6" t="s">
        <v>1573</v>
      </c>
      <c r="J15189" s="8">
        <v>8850000</v>
      </c>
    </row>
    <row r="15190" spans="1:10" ht="20.100000000000001" customHeight="1" x14ac:dyDescent="0.25">
      <c r="A15190" s="5" t="s">
        <v>1574</v>
      </c>
      <c r="C15190" s="11" t="s">
        <v>9</v>
      </c>
      <c r="D15190" s="11" t="s">
        <v>11</v>
      </c>
      <c r="E15190" s="11" t="s">
        <v>5218</v>
      </c>
      <c r="F15190" s="11" t="s">
        <v>12</v>
      </c>
      <c r="G15190" s="131" t="s">
        <v>1575</v>
      </c>
      <c r="H15190" s="131"/>
      <c r="J15190" s="7">
        <v>500000</v>
      </c>
    </row>
    <row r="15191" spans="1:10" ht="30" customHeight="1" x14ac:dyDescent="0.25">
      <c r="A15191" s="5" t="s">
        <v>1577</v>
      </c>
      <c r="C15191" s="11" t="s">
        <v>9</v>
      </c>
      <c r="D15191" s="11" t="s">
        <v>11</v>
      </c>
      <c r="E15191" s="11" t="s">
        <v>5218</v>
      </c>
      <c r="F15191" s="11" t="s">
        <v>12</v>
      </c>
      <c r="G15191" s="131" t="s">
        <v>1578</v>
      </c>
      <c r="H15191" s="131"/>
      <c r="J15191" s="7">
        <v>100000</v>
      </c>
    </row>
    <row r="15192" spans="1:10" ht="20.100000000000001" customHeight="1" x14ac:dyDescent="0.25">
      <c r="A15192" s="5" t="s">
        <v>1580</v>
      </c>
      <c r="C15192" s="11" t="s">
        <v>9</v>
      </c>
      <c r="D15192" s="11" t="s">
        <v>11</v>
      </c>
      <c r="E15192" s="11" t="s">
        <v>5218</v>
      </c>
      <c r="F15192" s="11" t="s">
        <v>12</v>
      </c>
      <c r="G15192" s="131" t="s">
        <v>1581</v>
      </c>
      <c r="H15192" s="131"/>
      <c r="J15192" s="7">
        <v>5500000</v>
      </c>
    </row>
    <row r="15193" spans="1:10" ht="20.100000000000001" customHeight="1" x14ac:dyDescent="0.25">
      <c r="A15193" s="5" t="s">
        <v>1582</v>
      </c>
      <c r="C15193" s="11" t="s">
        <v>9</v>
      </c>
      <c r="D15193" s="11" t="s">
        <v>11</v>
      </c>
      <c r="E15193" s="11" t="s">
        <v>5218</v>
      </c>
      <c r="F15193" s="11" t="s">
        <v>12</v>
      </c>
      <c r="G15193" s="131" t="s">
        <v>52</v>
      </c>
      <c r="H15193" s="131"/>
      <c r="J15193" s="7">
        <v>1500000</v>
      </c>
    </row>
    <row r="15194" spans="1:10" ht="20.100000000000001" customHeight="1" x14ac:dyDescent="0.25">
      <c r="A15194" s="5" t="s">
        <v>1584</v>
      </c>
      <c r="C15194" s="11" t="s">
        <v>9</v>
      </c>
      <c r="D15194" s="11" t="s">
        <v>11</v>
      </c>
      <c r="E15194" s="11" t="s">
        <v>5218</v>
      </c>
      <c r="F15194" s="11" t="s">
        <v>12</v>
      </c>
      <c r="G15194" s="131" t="s">
        <v>1585</v>
      </c>
      <c r="H15194" s="131"/>
      <c r="J15194" s="7">
        <v>300000</v>
      </c>
    </row>
    <row r="15195" spans="1:10" ht="20.100000000000001" customHeight="1" x14ac:dyDescent="0.25">
      <c r="A15195" s="5" t="s">
        <v>1587</v>
      </c>
      <c r="C15195" s="11" t="s">
        <v>9</v>
      </c>
      <c r="D15195" s="11" t="s">
        <v>11</v>
      </c>
      <c r="E15195" s="11" t="s">
        <v>5218</v>
      </c>
      <c r="F15195" s="11" t="s">
        <v>12</v>
      </c>
      <c r="G15195" s="131" t="s">
        <v>1588</v>
      </c>
      <c r="H15195" s="131"/>
      <c r="J15195" s="7">
        <v>400000</v>
      </c>
    </row>
    <row r="15196" spans="1:10" ht="20.100000000000001" customHeight="1" x14ac:dyDescent="0.25">
      <c r="A15196" s="5" t="s">
        <v>1590</v>
      </c>
      <c r="C15196" s="11" t="s">
        <v>9</v>
      </c>
      <c r="D15196" s="11" t="s">
        <v>11</v>
      </c>
      <c r="E15196" s="11" t="s">
        <v>5218</v>
      </c>
      <c r="F15196" s="11" t="s">
        <v>12</v>
      </c>
      <c r="G15196" s="131" t="s">
        <v>1591</v>
      </c>
      <c r="H15196" s="131"/>
      <c r="J15196" s="7">
        <v>150000</v>
      </c>
    </row>
    <row r="15197" spans="1:10" ht="20.100000000000001" customHeight="1" x14ac:dyDescent="0.25">
      <c r="A15197" s="5" t="s">
        <v>1593</v>
      </c>
      <c r="C15197" s="11" t="s">
        <v>9</v>
      </c>
      <c r="D15197" s="11" t="s">
        <v>11</v>
      </c>
      <c r="E15197" s="11" t="s">
        <v>5218</v>
      </c>
      <c r="F15197" s="11" t="s">
        <v>12</v>
      </c>
      <c r="G15197" s="131" t="s">
        <v>1594</v>
      </c>
      <c r="H15197" s="131"/>
      <c r="J15197" s="7">
        <v>400000</v>
      </c>
    </row>
    <row r="15198" spans="1:10" ht="20.100000000000001" customHeight="1" x14ac:dyDescent="0.25">
      <c r="A15198" s="6" t="s">
        <v>1714</v>
      </c>
      <c r="B15198" s="6" t="s">
        <v>1715</v>
      </c>
      <c r="J15198" s="10">
        <v>160262650</v>
      </c>
    </row>
    <row r="15199" spans="1:10" ht="20.100000000000001" customHeight="1" x14ac:dyDescent="0.25">
      <c r="A15199" s="6" t="s">
        <v>1716</v>
      </c>
      <c r="B15199" s="6" t="s">
        <v>1717</v>
      </c>
      <c r="J15199" s="9">
        <v>160262650</v>
      </c>
    </row>
    <row r="15200" spans="1:10" ht="20.100000000000001" customHeight="1" x14ac:dyDescent="0.25">
      <c r="A15200" s="5" t="s">
        <v>1718</v>
      </c>
      <c r="C15200" s="11" t="s">
        <v>16</v>
      </c>
      <c r="D15200" s="11" t="s">
        <v>53</v>
      </c>
      <c r="E15200" s="11" t="s">
        <v>5218</v>
      </c>
      <c r="F15200" s="11" t="s">
        <v>12</v>
      </c>
      <c r="G15200" s="131" t="s">
        <v>1719</v>
      </c>
      <c r="H15200" s="131"/>
      <c r="J15200" s="7">
        <v>400000</v>
      </c>
    </row>
    <row r="15201" spans="1:10" ht="20.100000000000001" customHeight="1" x14ac:dyDescent="0.25">
      <c r="A15201" s="5" t="s">
        <v>1720</v>
      </c>
      <c r="C15201" s="11" t="s">
        <v>16</v>
      </c>
      <c r="D15201" s="11" t="s">
        <v>53</v>
      </c>
      <c r="E15201" s="11" t="s">
        <v>5218</v>
      </c>
      <c r="F15201" s="11" t="s">
        <v>12</v>
      </c>
      <c r="G15201" s="131" t="s">
        <v>54</v>
      </c>
      <c r="H15201" s="131"/>
      <c r="J15201" s="7">
        <v>40000000</v>
      </c>
    </row>
    <row r="15202" spans="1:10" ht="20.100000000000001" customHeight="1" x14ac:dyDescent="0.25">
      <c r="A15202" s="5" t="s">
        <v>1721</v>
      </c>
      <c r="C15202" s="11" t="s">
        <v>16</v>
      </c>
      <c r="D15202" s="11" t="s">
        <v>53</v>
      </c>
      <c r="E15202" s="11" t="s">
        <v>5218</v>
      </c>
      <c r="F15202" s="11" t="s">
        <v>12</v>
      </c>
      <c r="G15202" s="131" t="s">
        <v>1722</v>
      </c>
      <c r="H15202" s="131"/>
      <c r="J15202" s="7">
        <v>2000000</v>
      </c>
    </row>
    <row r="15203" spans="1:10" ht="20.100000000000001" customHeight="1" x14ac:dyDescent="0.25">
      <c r="A15203" s="5" t="s">
        <v>1723</v>
      </c>
      <c r="C15203" s="11" t="s">
        <v>16</v>
      </c>
      <c r="D15203" s="11" t="s">
        <v>53</v>
      </c>
      <c r="E15203" s="11" t="s">
        <v>5218</v>
      </c>
      <c r="F15203" s="11" t="s">
        <v>12</v>
      </c>
      <c r="G15203" s="131" t="s">
        <v>55</v>
      </c>
      <c r="H15203" s="131"/>
      <c r="J15203" s="7">
        <v>67295200</v>
      </c>
    </row>
    <row r="15204" spans="1:10" ht="20.100000000000001" customHeight="1" x14ac:dyDescent="0.25">
      <c r="A15204" s="5" t="s">
        <v>1724</v>
      </c>
      <c r="C15204" s="11" t="s">
        <v>16</v>
      </c>
      <c r="D15204" s="11" t="s">
        <v>53</v>
      </c>
      <c r="E15204" s="11" t="s">
        <v>5218</v>
      </c>
      <c r="F15204" s="11" t="s">
        <v>12</v>
      </c>
      <c r="G15204" s="131" t="s">
        <v>7146</v>
      </c>
      <c r="H15204" s="131"/>
      <c r="J15204" s="7">
        <v>38117450</v>
      </c>
    </row>
    <row r="15205" spans="1:10" ht="20.100000000000001" customHeight="1" x14ac:dyDescent="0.25">
      <c r="A15205" s="5" t="s">
        <v>1725</v>
      </c>
      <c r="C15205" s="11" t="s">
        <v>16</v>
      </c>
      <c r="D15205" s="11" t="s">
        <v>53</v>
      </c>
      <c r="E15205" s="11" t="s">
        <v>5218</v>
      </c>
      <c r="F15205" s="11" t="s">
        <v>12</v>
      </c>
      <c r="G15205" s="131" t="s">
        <v>1726</v>
      </c>
      <c r="H15205" s="131"/>
      <c r="J15205" s="7">
        <v>2300000</v>
      </c>
    </row>
    <row r="15206" spans="1:10" ht="20.100000000000001" customHeight="1" x14ac:dyDescent="0.25">
      <c r="A15206" s="5" t="s">
        <v>1729</v>
      </c>
      <c r="C15206" s="11" t="s">
        <v>16</v>
      </c>
      <c r="D15206" s="11" t="s">
        <v>53</v>
      </c>
      <c r="E15206" s="11" t="s">
        <v>5218</v>
      </c>
      <c r="F15206" s="11" t="s">
        <v>12</v>
      </c>
      <c r="G15206" s="131" t="s">
        <v>7147</v>
      </c>
      <c r="H15206" s="131"/>
      <c r="J15206" s="7">
        <v>10150000</v>
      </c>
    </row>
    <row r="15207" spans="1:10" ht="20.100000000000001" customHeight="1" x14ac:dyDescent="0.25">
      <c r="A15207" s="6" t="s">
        <v>1759</v>
      </c>
      <c r="B15207" s="6" t="s">
        <v>1760</v>
      </c>
      <c r="J15207" s="10">
        <v>55645790</v>
      </c>
    </row>
    <row r="15208" spans="1:10" ht="20.100000000000001" customHeight="1" x14ac:dyDescent="0.25">
      <c r="A15208" s="6" t="s">
        <v>1761</v>
      </c>
      <c r="B15208" s="6" t="s">
        <v>1762</v>
      </c>
      <c r="J15208" s="12">
        <v>5869375</v>
      </c>
    </row>
    <row r="15209" spans="1:10" ht="20.100000000000001" customHeight="1" x14ac:dyDescent="0.25">
      <c r="A15209" s="6" t="s">
        <v>1767</v>
      </c>
      <c r="B15209" s="6" t="s">
        <v>7149</v>
      </c>
      <c r="J15209" s="9">
        <v>5869375</v>
      </c>
    </row>
    <row r="15210" spans="1:10" ht="20.100000000000001" customHeight="1" x14ac:dyDescent="0.25">
      <c r="A15210" s="5" t="s">
        <v>1767</v>
      </c>
      <c r="C15210" s="11" t="s">
        <v>9</v>
      </c>
      <c r="D15210" s="11" t="s">
        <v>41</v>
      </c>
      <c r="E15210" s="11" t="s">
        <v>5218</v>
      </c>
      <c r="F15210" s="11" t="s">
        <v>1881</v>
      </c>
      <c r="G15210" s="131" t="s">
        <v>21</v>
      </c>
      <c r="H15210" s="131"/>
      <c r="J15210" s="7">
        <v>4101491</v>
      </c>
    </row>
    <row r="15211" spans="1:10" ht="60" customHeight="1" x14ac:dyDescent="0.25">
      <c r="G15211" s="131" t="s">
        <v>4802</v>
      </c>
      <c r="H15211" s="131"/>
    </row>
    <row r="15212" spans="1:10" ht="20.100000000000001" customHeight="1" x14ac:dyDescent="0.25">
      <c r="G15212" s="131" t="s">
        <v>2101</v>
      </c>
      <c r="H15212" s="131"/>
    </row>
    <row r="15213" spans="1:10" ht="20.100000000000001" customHeight="1" x14ac:dyDescent="0.25">
      <c r="A15213" s="5" t="s">
        <v>1767</v>
      </c>
      <c r="C15213" s="11" t="s">
        <v>9</v>
      </c>
      <c r="D15213" s="11" t="s">
        <v>41</v>
      </c>
      <c r="E15213" s="11" t="s">
        <v>5218</v>
      </c>
      <c r="F15213" s="11" t="s">
        <v>1278</v>
      </c>
      <c r="G15213" s="131" t="s">
        <v>21</v>
      </c>
      <c r="H15213" s="131"/>
      <c r="J15213" s="7">
        <v>1767884</v>
      </c>
    </row>
    <row r="15214" spans="1:10" ht="60" customHeight="1" x14ac:dyDescent="0.25">
      <c r="G15214" s="131" t="s">
        <v>4803</v>
      </c>
      <c r="H15214" s="131"/>
    </row>
    <row r="15215" spans="1:10" ht="20.100000000000001" customHeight="1" x14ac:dyDescent="0.25">
      <c r="G15215" s="131" t="s">
        <v>2101</v>
      </c>
      <c r="H15215" s="131"/>
    </row>
    <row r="15216" spans="1:10" ht="20.100000000000001" customHeight="1" x14ac:dyDescent="0.25">
      <c r="A15216" s="6" t="s">
        <v>1784</v>
      </c>
      <c r="B15216" s="6" t="s">
        <v>1785</v>
      </c>
      <c r="J15216" s="8">
        <v>49776415</v>
      </c>
    </row>
    <row r="15217" spans="1:10" ht="20.100000000000001" customHeight="1" x14ac:dyDescent="0.25">
      <c r="A15217" s="5" t="s">
        <v>1786</v>
      </c>
      <c r="C15217" s="11" t="s">
        <v>9</v>
      </c>
      <c r="D15217" s="11" t="s">
        <v>59</v>
      </c>
      <c r="E15217" s="11" t="s">
        <v>5218</v>
      </c>
      <c r="F15217" s="11" t="s">
        <v>12</v>
      </c>
      <c r="G15217" s="131" t="s">
        <v>61</v>
      </c>
      <c r="H15217" s="131"/>
      <c r="J15217" s="7">
        <v>44014730</v>
      </c>
    </row>
    <row r="15218" spans="1:10" ht="20.100000000000001" customHeight="1" x14ac:dyDescent="0.25">
      <c r="A15218" s="5" t="s">
        <v>1792</v>
      </c>
      <c r="C15218" s="11" t="s">
        <v>9</v>
      </c>
      <c r="D15218" s="11" t="s">
        <v>59</v>
      </c>
      <c r="E15218" s="11" t="s">
        <v>5218</v>
      </c>
      <c r="F15218" s="11" t="s">
        <v>12</v>
      </c>
      <c r="G15218" s="131" t="s">
        <v>7156</v>
      </c>
      <c r="H15218" s="131"/>
      <c r="J15218" s="7">
        <v>5761685</v>
      </c>
    </row>
    <row r="15219" spans="1:10" ht="30" customHeight="1" x14ac:dyDescent="0.25">
      <c r="G15219" s="131" t="s">
        <v>4452</v>
      </c>
      <c r="H15219" s="131"/>
    </row>
    <row r="15222" spans="1:10" ht="15.75" thickBot="1" x14ac:dyDescent="0.3">
      <c r="A15222" s="4" t="s">
        <v>5219</v>
      </c>
      <c r="B15222" s="84"/>
      <c r="C15222" s="84"/>
      <c r="D15222" s="84"/>
      <c r="E15222" s="84"/>
      <c r="F15222" s="84"/>
      <c r="G15222" s="84"/>
      <c r="H15222" s="84"/>
      <c r="I15222" s="84"/>
      <c r="J15222" s="14">
        <v>2983349000000</v>
      </c>
    </row>
    <row r="15224" spans="1:10" x14ac:dyDescent="0.25">
      <c r="A15224" s="87" t="s">
        <v>5220</v>
      </c>
      <c r="B15224" s="88"/>
      <c r="C15224" s="88"/>
      <c r="D15224" s="88"/>
      <c r="E15224" s="88"/>
      <c r="F15224" s="88"/>
      <c r="G15224" s="88"/>
      <c r="H15224" s="88"/>
    </row>
    <row r="15226" spans="1:10" x14ac:dyDescent="0.25">
      <c r="A15226" s="132" t="s">
        <v>2092</v>
      </c>
      <c r="B15226" s="132"/>
      <c r="C15226" s="132"/>
      <c r="D15226" s="132"/>
      <c r="E15226" s="132"/>
      <c r="F15226" s="132"/>
      <c r="G15226" s="132"/>
      <c r="H15226" s="132"/>
      <c r="I15226" s="132"/>
      <c r="J15226" s="132"/>
    </row>
    <row r="15228" spans="1:10" x14ac:dyDescent="0.25">
      <c r="D15228" s="3" t="s">
        <v>2140</v>
      </c>
      <c r="E15228" s="3" t="s">
        <v>2100</v>
      </c>
    </row>
    <row r="15229" spans="1:10" ht="15.75" thickBot="1" x14ac:dyDescent="0.3">
      <c r="F15229" s="3" t="s">
        <v>2103</v>
      </c>
      <c r="J15229" s="14">
        <v>2983349000000</v>
      </c>
    </row>
    <row r="15230" spans="1:10" x14ac:dyDescent="0.25">
      <c r="D15230" s="85" t="s">
        <v>9</v>
      </c>
      <c r="E15230" s="85" t="s">
        <v>2139</v>
      </c>
      <c r="J15230" s="7">
        <v>1387418000000</v>
      </c>
    </row>
    <row r="15231" spans="1:10" x14ac:dyDescent="0.25">
      <c r="D15231" s="5" t="s">
        <v>16</v>
      </c>
      <c r="E15231" s="5" t="s">
        <v>2145</v>
      </c>
      <c r="J15231" s="7">
        <v>1520931000000</v>
      </c>
    </row>
    <row r="15232" spans="1:10" x14ac:dyDescent="0.25">
      <c r="D15232" s="5" t="s">
        <v>1186</v>
      </c>
      <c r="E15232" s="5" t="s">
        <v>5221</v>
      </c>
      <c r="J15232" s="7">
        <v>75000000000</v>
      </c>
    </row>
    <row r="15235" spans="1:10" x14ac:dyDescent="0.25">
      <c r="A15235" s="132" t="s">
        <v>2091</v>
      </c>
      <c r="B15235" s="132"/>
      <c r="C15235" s="132"/>
      <c r="D15235" s="132"/>
      <c r="E15235" s="132"/>
      <c r="F15235" s="132"/>
      <c r="G15235" s="132"/>
      <c r="H15235" s="132"/>
      <c r="I15235" s="132"/>
      <c r="J15235" s="132"/>
    </row>
    <row r="15236" spans="1:10" x14ac:dyDescent="0.25">
      <c r="A15236" s="86" t="s">
        <v>2097</v>
      </c>
      <c r="C15236" s="86" t="s">
        <v>2098</v>
      </c>
      <c r="D15236" s="86" t="s">
        <v>3</v>
      </c>
      <c r="E15236" s="86" t="s">
        <v>2099</v>
      </c>
      <c r="F15236" s="86" t="s">
        <v>1880</v>
      </c>
      <c r="G15236" s="6" t="s">
        <v>2100</v>
      </c>
      <c r="J15236" s="86" t="s">
        <v>8713</v>
      </c>
    </row>
    <row r="15238" spans="1:10" ht="15.75" thickBot="1" x14ac:dyDescent="0.3">
      <c r="G15238" s="13" t="s">
        <v>2103</v>
      </c>
      <c r="J15238" s="14">
        <v>2983349000000</v>
      </c>
    </row>
    <row r="15239" spans="1:10" ht="20.100000000000001" customHeight="1" x14ac:dyDescent="0.25">
      <c r="A15239" s="6" t="s">
        <v>1596</v>
      </c>
      <c r="B15239" s="6" t="s">
        <v>1597</v>
      </c>
      <c r="J15239" s="10">
        <v>1387418000000</v>
      </c>
    </row>
    <row r="15240" spans="1:10" ht="20.100000000000001" customHeight="1" x14ac:dyDescent="0.25">
      <c r="A15240" s="6" t="s">
        <v>1599</v>
      </c>
      <c r="B15240" s="6" t="s">
        <v>1600</v>
      </c>
      <c r="J15240" s="12">
        <v>1335861000000</v>
      </c>
    </row>
    <row r="15241" spans="1:10" ht="20.100000000000001" customHeight="1" x14ac:dyDescent="0.25">
      <c r="A15241" s="6" t="s">
        <v>1601</v>
      </c>
      <c r="B15241" s="6" t="s">
        <v>1602</v>
      </c>
      <c r="J15241" s="9">
        <v>85083000000</v>
      </c>
    </row>
    <row r="15242" spans="1:10" ht="20.100000000000001" customHeight="1" x14ac:dyDescent="0.25">
      <c r="A15242" s="5" t="s">
        <v>1601</v>
      </c>
      <c r="C15242" s="11" t="s">
        <v>9</v>
      </c>
      <c r="D15242" s="11" t="s">
        <v>4967</v>
      </c>
      <c r="E15242" s="11" t="s">
        <v>4968</v>
      </c>
      <c r="F15242" s="11" t="s">
        <v>1881</v>
      </c>
      <c r="G15242" s="131" t="s">
        <v>1182</v>
      </c>
      <c r="H15242" s="131"/>
      <c r="J15242" s="7">
        <v>85083000000</v>
      </c>
    </row>
    <row r="15243" spans="1:10" ht="20.100000000000001" customHeight="1" x14ac:dyDescent="0.25">
      <c r="A15243" s="6" t="s">
        <v>1604</v>
      </c>
      <c r="B15243" s="6" t="s">
        <v>1605</v>
      </c>
      <c r="J15243" s="8">
        <v>1065328000000</v>
      </c>
    </row>
    <row r="15244" spans="1:10" ht="20.100000000000001" customHeight="1" x14ac:dyDescent="0.25">
      <c r="A15244" s="5" t="s">
        <v>1604</v>
      </c>
      <c r="C15244" s="11" t="s">
        <v>9</v>
      </c>
      <c r="D15244" s="11" t="s">
        <v>4967</v>
      </c>
      <c r="E15244" s="11" t="s">
        <v>4968</v>
      </c>
      <c r="F15244" s="11" t="s">
        <v>1278</v>
      </c>
      <c r="G15244" s="131" t="s">
        <v>6319</v>
      </c>
      <c r="H15244" s="131"/>
      <c r="J15244" s="7">
        <v>1065328000000</v>
      </c>
    </row>
    <row r="15245" spans="1:10" ht="20.100000000000001" customHeight="1" x14ac:dyDescent="0.25">
      <c r="A15245" s="6" t="s">
        <v>1610</v>
      </c>
      <c r="B15245" s="6" t="s">
        <v>1611</v>
      </c>
      <c r="J15245" s="8">
        <v>185450000000</v>
      </c>
    </row>
    <row r="15246" spans="1:10" ht="30" customHeight="1" x14ac:dyDescent="0.25">
      <c r="A15246" s="5" t="s">
        <v>1610</v>
      </c>
      <c r="C15246" s="11" t="s">
        <v>9</v>
      </c>
      <c r="D15246" s="11" t="s">
        <v>5222</v>
      </c>
      <c r="E15246" s="11" t="s">
        <v>4968</v>
      </c>
      <c r="F15246" s="11" t="s">
        <v>1881</v>
      </c>
      <c r="G15246" s="131" t="s">
        <v>4529</v>
      </c>
      <c r="H15246" s="131"/>
      <c r="J15246" s="7">
        <v>185450000000</v>
      </c>
    </row>
    <row r="15247" spans="1:10" ht="20.100000000000001" customHeight="1" x14ac:dyDescent="0.25">
      <c r="A15247" s="6" t="s">
        <v>1613</v>
      </c>
      <c r="B15247" s="6" t="s">
        <v>1614</v>
      </c>
      <c r="J15247" s="10">
        <v>31711000000</v>
      </c>
    </row>
    <row r="15248" spans="1:10" ht="20.100000000000001" customHeight="1" x14ac:dyDescent="0.25">
      <c r="A15248" s="6" t="s">
        <v>1634</v>
      </c>
      <c r="B15248" s="6" t="s">
        <v>1635</v>
      </c>
      <c r="J15248" s="9">
        <v>31711000000</v>
      </c>
    </row>
    <row r="15249" spans="1:10" ht="20.100000000000001" customHeight="1" x14ac:dyDescent="0.25">
      <c r="A15249" s="5" t="s">
        <v>1634</v>
      </c>
      <c r="C15249" s="11" t="s">
        <v>9</v>
      </c>
      <c r="D15249" s="11" t="s">
        <v>5222</v>
      </c>
      <c r="E15249" s="11" t="s">
        <v>4968</v>
      </c>
      <c r="F15249" s="11" t="s">
        <v>1881</v>
      </c>
      <c r="G15249" s="131" t="s">
        <v>1183</v>
      </c>
      <c r="H15249" s="131"/>
      <c r="J15249" s="7">
        <v>31711000000</v>
      </c>
    </row>
    <row r="15250" spans="1:10" ht="20.100000000000001" customHeight="1" x14ac:dyDescent="0.25">
      <c r="A15250" s="6" t="s">
        <v>1637</v>
      </c>
      <c r="B15250" s="6" t="s">
        <v>1638</v>
      </c>
      <c r="J15250" s="10">
        <v>9220000000</v>
      </c>
    </row>
    <row r="15251" spans="1:10" ht="20.100000000000001" customHeight="1" x14ac:dyDescent="0.25">
      <c r="A15251" s="6" t="s">
        <v>1643</v>
      </c>
      <c r="B15251" s="6" t="s">
        <v>1638</v>
      </c>
      <c r="J15251" s="9">
        <v>9220000000</v>
      </c>
    </row>
    <row r="15252" spans="1:10" ht="20.100000000000001" customHeight="1" x14ac:dyDescent="0.25">
      <c r="A15252" s="5" t="s">
        <v>1643</v>
      </c>
      <c r="C15252" s="11" t="s">
        <v>9</v>
      </c>
      <c r="D15252" s="11" t="s">
        <v>4967</v>
      </c>
      <c r="E15252" s="11" t="s">
        <v>4968</v>
      </c>
      <c r="F15252" s="11" t="s">
        <v>1359</v>
      </c>
      <c r="G15252" s="131" t="s">
        <v>4523</v>
      </c>
      <c r="H15252" s="131"/>
      <c r="J15252" s="7">
        <v>9220000000</v>
      </c>
    </row>
    <row r="15253" spans="1:10" ht="75" customHeight="1" x14ac:dyDescent="0.25">
      <c r="G15253" s="131" t="s">
        <v>7372</v>
      </c>
      <c r="H15253" s="131"/>
    </row>
    <row r="15254" spans="1:10" ht="20.100000000000001" customHeight="1" x14ac:dyDescent="0.25">
      <c r="A15254" s="6" t="s">
        <v>1645</v>
      </c>
      <c r="B15254" s="6" t="s">
        <v>1646</v>
      </c>
      <c r="J15254" s="10">
        <v>10626000000</v>
      </c>
    </row>
    <row r="15255" spans="1:10" ht="20.100000000000001" customHeight="1" x14ac:dyDescent="0.25">
      <c r="A15255" s="6" t="s">
        <v>1648</v>
      </c>
      <c r="B15255" s="6" t="s">
        <v>1649</v>
      </c>
      <c r="J15255" s="9">
        <v>422000000</v>
      </c>
    </row>
    <row r="15256" spans="1:10" ht="30" customHeight="1" x14ac:dyDescent="0.25">
      <c r="A15256" s="5" t="s">
        <v>1648</v>
      </c>
      <c r="C15256" s="11" t="s">
        <v>9</v>
      </c>
      <c r="D15256" s="11" t="s">
        <v>11</v>
      </c>
      <c r="E15256" s="11" t="s">
        <v>4968</v>
      </c>
      <c r="F15256" s="11" t="s">
        <v>1881</v>
      </c>
      <c r="G15256" s="131" t="s">
        <v>1184</v>
      </c>
      <c r="H15256" s="131"/>
      <c r="J15256" s="7">
        <v>422000000</v>
      </c>
    </row>
    <row r="15257" spans="1:10" ht="20.100000000000001" customHeight="1" x14ac:dyDescent="0.25">
      <c r="A15257" s="6" t="s">
        <v>1651</v>
      </c>
      <c r="B15257" s="6" t="s">
        <v>7140</v>
      </c>
      <c r="J15257" s="8">
        <v>144000000</v>
      </c>
    </row>
    <row r="15258" spans="1:10" ht="30" customHeight="1" x14ac:dyDescent="0.25">
      <c r="A15258" s="5" t="s">
        <v>1651</v>
      </c>
      <c r="C15258" s="11" t="s">
        <v>9</v>
      </c>
      <c r="D15258" s="11" t="s">
        <v>11</v>
      </c>
      <c r="E15258" s="11" t="s">
        <v>4968</v>
      </c>
      <c r="F15258" s="11" t="s">
        <v>1881</v>
      </c>
      <c r="G15258" s="131" t="s">
        <v>4513</v>
      </c>
      <c r="H15258" s="131"/>
      <c r="J15258" s="7">
        <v>144000000</v>
      </c>
    </row>
    <row r="15259" spans="1:10" ht="20.100000000000001" customHeight="1" x14ac:dyDescent="0.25">
      <c r="A15259" s="6" t="s">
        <v>1655</v>
      </c>
      <c r="B15259" s="6" t="s">
        <v>7141</v>
      </c>
      <c r="J15259" s="8">
        <v>10060000000</v>
      </c>
    </row>
    <row r="15260" spans="1:10" ht="20.100000000000001" customHeight="1" x14ac:dyDescent="0.25">
      <c r="A15260" s="5" t="s">
        <v>1655</v>
      </c>
      <c r="C15260" s="11" t="s">
        <v>9</v>
      </c>
      <c r="D15260" s="11" t="s">
        <v>11</v>
      </c>
      <c r="E15260" s="11" t="s">
        <v>4968</v>
      </c>
      <c r="F15260" s="11" t="s">
        <v>1881</v>
      </c>
      <c r="G15260" s="131" t="s">
        <v>1185</v>
      </c>
      <c r="H15260" s="131"/>
      <c r="J15260" s="7">
        <v>10060000000</v>
      </c>
    </row>
    <row r="15261" spans="1:10" ht="20.100000000000001" customHeight="1" x14ac:dyDescent="0.25">
      <c r="A15261" s="6" t="s">
        <v>1842</v>
      </c>
      <c r="B15261" s="6" t="s">
        <v>1843</v>
      </c>
      <c r="J15261" s="10">
        <v>1595931000000</v>
      </c>
    </row>
    <row r="15262" spans="1:10" ht="20.100000000000001" customHeight="1" x14ac:dyDescent="0.25">
      <c r="A15262" s="6" t="s">
        <v>1844</v>
      </c>
      <c r="B15262" s="6" t="s">
        <v>1845</v>
      </c>
      <c r="J15262" s="12">
        <v>1534075000000</v>
      </c>
    </row>
    <row r="15263" spans="1:10" ht="20.100000000000001" customHeight="1" x14ac:dyDescent="0.25">
      <c r="A15263" s="6" t="s">
        <v>1846</v>
      </c>
      <c r="B15263" s="6" t="s">
        <v>1847</v>
      </c>
      <c r="J15263" s="9">
        <v>447583000000</v>
      </c>
    </row>
    <row r="15264" spans="1:10" ht="30" customHeight="1" x14ac:dyDescent="0.25">
      <c r="A15264" s="5" t="s">
        <v>1846</v>
      </c>
      <c r="C15264" s="11" t="s">
        <v>16</v>
      </c>
      <c r="D15264" s="11" t="s">
        <v>4972</v>
      </c>
      <c r="E15264" s="11" t="s">
        <v>4862</v>
      </c>
      <c r="F15264" s="11" t="s">
        <v>16</v>
      </c>
      <c r="G15264" s="131" t="s">
        <v>4514</v>
      </c>
      <c r="H15264" s="131"/>
      <c r="J15264" s="7">
        <v>372583000000</v>
      </c>
    </row>
    <row r="15265" spans="1:10" ht="30" customHeight="1" x14ac:dyDescent="0.25">
      <c r="A15265" s="5" t="s">
        <v>1846</v>
      </c>
      <c r="C15265" s="11" t="s">
        <v>1186</v>
      </c>
      <c r="D15265" s="11" t="s">
        <v>4972</v>
      </c>
      <c r="E15265" s="11" t="s">
        <v>4968</v>
      </c>
      <c r="F15265" s="11" t="s">
        <v>16</v>
      </c>
      <c r="G15265" s="131" t="s">
        <v>4514</v>
      </c>
      <c r="H15265" s="131"/>
      <c r="J15265" s="7">
        <v>75000000000</v>
      </c>
    </row>
    <row r="15266" spans="1:10" ht="20.100000000000001" customHeight="1" x14ac:dyDescent="0.25">
      <c r="A15266" s="6" t="s">
        <v>1848</v>
      </c>
      <c r="B15266" s="6" t="s">
        <v>7164</v>
      </c>
      <c r="J15266" s="8">
        <v>1086492000000</v>
      </c>
    </row>
    <row r="15267" spans="1:10" ht="20.100000000000001" customHeight="1" x14ac:dyDescent="0.25">
      <c r="A15267" s="5" t="s">
        <v>1848</v>
      </c>
      <c r="C15267" s="11" t="s">
        <v>16</v>
      </c>
      <c r="D15267" s="11" t="s">
        <v>4972</v>
      </c>
      <c r="E15267" s="11" t="s">
        <v>4862</v>
      </c>
      <c r="F15267" s="11" t="s">
        <v>16</v>
      </c>
      <c r="G15267" s="131" t="s">
        <v>4530</v>
      </c>
      <c r="H15267" s="131"/>
      <c r="J15267" s="7">
        <v>1086492000000</v>
      </c>
    </row>
    <row r="15268" spans="1:10" ht="20.100000000000001" customHeight="1" x14ac:dyDescent="0.25">
      <c r="A15268" s="6" t="s">
        <v>1853</v>
      </c>
      <c r="B15268" s="6" t="s">
        <v>1854</v>
      </c>
      <c r="J15268" s="10">
        <v>61856000000</v>
      </c>
    </row>
    <row r="15269" spans="1:10" ht="20.100000000000001" customHeight="1" x14ac:dyDescent="0.25">
      <c r="A15269" s="6" t="s">
        <v>1866</v>
      </c>
      <c r="B15269" s="6" t="s">
        <v>7168</v>
      </c>
      <c r="J15269" s="9">
        <v>61856000000</v>
      </c>
    </row>
    <row r="15270" spans="1:10" ht="20.100000000000001" customHeight="1" x14ac:dyDescent="0.25">
      <c r="A15270" s="5" t="s">
        <v>1866</v>
      </c>
      <c r="C15270" s="11" t="s">
        <v>16</v>
      </c>
      <c r="D15270" s="11" t="s">
        <v>5112</v>
      </c>
      <c r="E15270" s="11" t="s">
        <v>4862</v>
      </c>
      <c r="F15270" s="11" t="s">
        <v>16</v>
      </c>
      <c r="G15270" s="131" t="s">
        <v>1188</v>
      </c>
      <c r="H15270" s="131"/>
      <c r="J15270" s="7">
        <v>61856000000</v>
      </c>
    </row>
    <row r="15273" spans="1:10" ht="15.75" thickBot="1" x14ac:dyDescent="0.3">
      <c r="A15273" s="4" t="s">
        <v>5223</v>
      </c>
      <c r="B15273" s="84"/>
      <c r="C15273" s="84"/>
      <c r="D15273" s="84"/>
      <c r="E15273" s="84"/>
      <c r="F15273" s="84"/>
      <c r="G15273" s="84"/>
      <c r="H15273" s="84"/>
      <c r="I15273" s="84"/>
      <c r="J15273" s="14">
        <v>953756000000</v>
      </c>
    </row>
    <row r="15275" spans="1:10" x14ac:dyDescent="0.25">
      <c r="A15275" s="87" t="s">
        <v>5224</v>
      </c>
      <c r="B15275" s="88"/>
      <c r="C15275" s="88"/>
      <c r="D15275" s="88"/>
      <c r="E15275" s="88"/>
      <c r="F15275" s="88"/>
      <c r="G15275" s="88"/>
      <c r="H15275" s="88"/>
    </row>
    <row r="15277" spans="1:10" x14ac:dyDescent="0.25">
      <c r="A15277" s="132" t="s">
        <v>2092</v>
      </c>
      <c r="B15277" s="132"/>
      <c r="C15277" s="132"/>
      <c r="D15277" s="132"/>
      <c r="E15277" s="132"/>
      <c r="F15277" s="132"/>
      <c r="G15277" s="132"/>
      <c r="H15277" s="132"/>
      <c r="I15277" s="132"/>
      <c r="J15277" s="132"/>
    </row>
    <row r="15279" spans="1:10" x14ac:dyDescent="0.25">
      <c r="D15279" s="3" t="s">
        <v>2140</v>
      </c>
      <c r="E15279" s="3" t="s">
        <v>2100</v>
      </c>
    </row>
    <row r="15280" spans="1:10" ht="15.75" thickBot="1" x14ac:dyDescent="0.3">
      <c r="F15280" s="3" t="s">
        <v>2103</v>
      </c>
      <c r="J15280" s="14">
        <v>953756000000</v>
      </c>
    </row>
    <row r="15281" spans="1:10" x14ac:dyDescent="0.25">
      <c r="D15281" s="85" t="s">
        <v>9</v>
      </c>
      <c r="E15281" s="85" t="s">
        <v>2139</v>
      </c>
      <c r="J15281" s="7">
        <v>953556000000</v>
      </c>
    </row>
    <row r="15282" spans="1:10" x14ac:dyDescent="0.25">
      <c r="D15282" s="5" t="s">
        <v>16</v>
      </c>
      <c r="E15282" s="5" t="s">
        <v>2145</v>
      </c>
      <c r="J15282" s="7">
        <v>200000000</v>
      </c>
    </row>
    <row r="15285" spans="1:10" x14ac:dyDescent="0.25">
      <c r="A15285" s="132" t="s">
        <v>2091</v>
      </c>
      <c r="B15285" s="132"/>
      <c r="C15285" s="132"/>
      <c r="D15285" s="132"/>
      <c r="E15285" s="132"/>
      <c r="F15285" s="132"/>
      <c r="G15285" s="132"/>
      <c r="H15285" s="132"/>
      <c r="I15285" s="132"/>
      <c r="J15285" s="132"/>
    </row>
    <row r="15286" spans="1:10" x14ac:dyDescent="0.25">
      <c r="A15286" s="86" t="s">
        <v>2097</v>
      </c>
      <c r="C15286" s="86" t="s">
        <v>2098</v>
      </c>
      <c r="D15286" s="86" t="s">
        <v>3</v>
      </c>
      <c r="E15286" s="86" t="s">
        <v>2099</v>
      </c>
      <c r="F15286" s="86" t="s">
        <v>1880</v>
      </c>
      <c r="G15286" s="6" t="s">
        <v>2100</v>
      </c>
      <c r="J15286" s="86" t="s">
        <v>8713</v>
      </c>
    </row>
    <row r="15288" spans="1:10" ht="15.75" thickBot="1" x14ac:dyDescent="0.3">
      <c r="G15288" s="13" t="s">
        <v>2103</v>
      </c>
      <c r="J15288" s="14">
        <v>953756000000</v>
      </c>
    </row>
    <row r="15289" spans="1:10" ht="20.100000000000001" customHeight="1" x14ac:dyDescent="0.25">
      <c r="A15289" s="6" t="s">
        <v>1759</v>
      </c>
      <c r="B15289" s="6" t="s">
        <v>1760</v>
      </c>
      <c r="J15289" s="10">
        <v>953556000000</v>
      </c>
    </row>
    <row r="15290" spans="1:10" ht="20.100000000000001" customHeight="1" x14ac:dyDescent="0.25">
      <c r="A15290" s="6" t="s">
        <v>1761</v>
      </c>
      <c r="B15290" s="6" t="s">
        <v>1762</v>
      </c>
      <c r="J15290" s="12">
        <v>163768877783</v>
      </c>
    </row>
    <row r="15291" spans="1:10" ht="20.100000000000001" customHeight="1" x14ac:dyDescent="0.25">
      <c r="A15291" s="6" t="s">
        <v>1767</v>
      </c>
      <c r="B15291" s="6" t="s">
        <v>7149</v>
      </c>
      <c r="J15291" s="9">
        <v>163768877783</v>
      </c>
    </row>
    <row r="15292" spans="1:10" ht="20.100000000000001" customHeight="1" x14ac:dyDescent="0.25">
      <c r="A15292" s="5" t="s">
        <v>1767</v>
      </c>
      <c r="C15292" s="11" t="s">
        <v>9</v>
      </c>
      <c r="D15292" s="11" t="s">
        <v>41</v>
      </c>
      <c r="E15292" s="11" t="s">
        <v>5225</v>
      </c>
      <c r="F15292" s="11" t="s">
        <v>1256</v>
      </c>
      <c r="G15292" s="131" t="s">
        <v>898</v>
      </c>
      <c r="H15292" s="131"/>
      <c r="J15292" s="7">
        <v>1920713567</v>
      </c>
    </row>
    <row r="15293" spans="1:10" ht="45" customHeight="1" x14ac:dyDescent="0.25">
      <c r="G15293" s="131" t="s">
        <v>5703</v>
      </c>
      <c r="H15293" s="131"/>
    </row>
    <row r="15294" spans="1:10" ht="20.100000000000001" customHeight="1" x14ac:dyDescent="0.25">
      <c r="G15294" s="131" t="s">
        <v>2101</v>
      </c>
      <c r="H15294" s="131"/>
    </row>
    <row r="15295" spans="1:10" ht="20.100000000000001" customHeight="1" x14ac:dyDescent="0.25">
      <c r="A15295" s="5" t="s">
        <v>1767</v>
      </c>
      <c r="C15295" s="11" t="s">
        <v>9</v>
      </c>
      <c r="D15295" s="11" t="s">
        <v>41</v>
      </c>
      <c r="E15295" s="11" t="s">
        <v>5225</v>
      </c>
      <c r="F15295" s="11" t="s">
        <v>1292</v>
      </c>
      <c r="G15295" s="131" t="s">
        <v>21</v>
      </c>
      <c r="H15295" s="131"/>
      <c r="J15295" s="7">
        <v>67224974836</v>
      </c>
    </row>
    <row r="15296" spans="1:10" ht="60" customHeight="1" x14ac:dyDescent="0.25">
      <c r="G15296" s="131" t="s">
        <v>5704</v>
      </c>
      <c r="H15296" s="131"/>
    </row>
    <row r="15297" spans="1:10" ht="20.100000000000001" customHeight="1" x14ac:dyDescent="0.25">
      <c r="G15297" s="131" t="s">
        <v>2101</v>
      </c>
      <c r="H15297" s="131"/>
    </row>
    <row r="15298" spans="1:10" ht="20.100000000000001" customHeight="1" x14ac:dyDescent="0.25">
      <c r="A15298" s="5" t="s">
        <v>1767</v>
      </c>
      <c r="C15298" s="11" t="s">
        <v>9</v>
      </c>
      <c r="D15298" s="11" t="s">
        <v>41</v>
      </c>
      <c r="E15298" s="11" t="s">
        <v>5225</v>
      </c>
      <c r="F15298" s="11" t="s">
        <v>1318</v>
      </c>
      <c r="G15298" s="131" t="s">
        <v>898</v>
      </c>
      <c r="H15298" s="131"/>
      <c r="J15298" s="7">
        <v>58163189380</v>
      </c>
    </row>
    <row r="15299" spans="1:10" ht="60" customHeight="1" x14ac:dyDescent="0.25">
      <c r="G15299" s="131" t="s">
        <v>6321</v>
      </c>
      <c r="H15299" s="131"/>
    </row>
    <row r="15300" spans="1:10" ht="20.100000000000001" customHeight="1" x14ac:dyDescent="0.25">
      <c r="G15300" s="131" t="s">
        <v>2101</v>
      </c>
      <c r="H15300" s="131"/>
    </row>
    <row r="15301" spans="1:10" ht="20.100000000000001" customHeight="1" x14ac:dyDescent="0.25">
      <c r="A15301" s="5" t="s">
        <v>1767</v>
      </c>
      <c r="C15301" s="11" t="s">
        <v>9</v>
      </c>
      <c r="D15301" s="11" t="s">
        <v>41</v>
      </c>
      <c r="E15301" s="11" t="s">
        <v>5225</v>
      </c>
      <c r="F15301" s="11" t="s">
        <v>1359</v>
      </c>
      <c r="G15301" s="131" t="s">
        <v>898</v>
      </c>
      <c r="H15301" s="131"/>
      <c r="J15301" s="7">
        <v>25000000</v>
      </c>
    </row>
    <row r="15302" spans="1:10" ht="60" customHeight="1" x14ac:dyDescent="0.25">
      <c r="G15302" s="131" t="s">
        <v>1190</v>
      </c>
      <c r="H15302" s="131"/>
    </row>
    <row r="15303" spans="1:10" ht="20.100000000000001" customHeight="1" x14ac:dyDescent="0.25">
      <c r="G15303" s="131" t="s">
        <v>2101</v>
      </c>
      <c r="H15303" s="131"/>
    </row>
    <row r="15304" spans="1:10" ht="20.100000000000001" customHeight="1" x14ac:dyDescent="0.25">
      <c r="A15304" s="5" t="s">
        <v>1767</v>
      </c>
      <c r="C15304" s="11" t="s">
        <v>9</v>
      </c>
      <c r="D15304" s="11" t="s">
        <v>41</v>
      </c>
      <c r="E15304" s="11" t="s">
        <v>5225</v>
      </c>
      <c r="F15304" s="11" t="s">
        <v>1421</v>
      </c>
      <c r="G15304" s="131" t="s">
        <v>898</v>
      </c>
      <c r="H15304" s="131"/>
      <c r="J15304" s="7">
        <v>100000000</v>
      </c>
    </row>
    <row r="15305" spans="1:10" ht="45" customHeight="1" x14ac:dyDescent="0.25">
      <c r="G15305" s="131" t="s">
        <v>1191</v>
      </c>
      <c r="H15305" s="131"/>
    </row>
    <row r="15306" spans="1:10" ht="20.100000000000001" customHeight="1" x14ac:dyDescent="0.25">
      <c r="G15306" s="131" t="s">
        <v>2101</v>
      </c>
      <c r="H15306" s="131"/>
    </row>
    <row r="15307" spans="1:10" ht="20.100000000000001" customHeight="1" x14ac:dyDescent="0.25">
      <c r="A15307" s="5" t="s">
        <v>1767</v>
      </c>
      <c r="C15307" s="11" t="s">
        <v>9</v>
      </c>
      <c r="D15307" s="11" t="s">
        <v>41</v>
      </c>
      <c r="E15307" s="11" t="s">
        <v>5225</v>
      </c>
      <c r="F15307" s="11" t="s">
        <v>1516</v>
      </c>
      <c r="G15307" s="131" t="s">
        <v>898</v>
      </c>
      <c r="H15307" s="131"/>
      <c r="J15307" s="7">
        <v>22322400000</v>
      </c>
    </row>
    <row r="15308" spans="1:10" ht="60" customHeight="1" x14ac:dyDescent="0.25">
      <c r="G15308" s="131" t="s">
        <v>1192</v>
      </c>
      <c r="H15308" s="131"/>
    </row>
    <row r="15309" spans="1:10" ht="20.100000000000001" customHeight="1" x14ac:dyDescent="0.25">
      <c r="G15309" s="131" t="s">
        <v>2101</v>
      </c>
      <c r="H15309" s="131"/>
    </row>
    <row r="15310" spans="1:10" ht="20.100000000000001" customHeight="1" x14ac:dyDescent="0.25">
      <c r="A15310" s="5" t="s">
        <v>1767</v>
      </c>
      <c r="C15310" s="11" t="s">
        <v>9</v>
      </c>
      <c r="D15310" s="11" t="s">
        <v>41</v>
      </c>
      <c r="E15310" s="11" t="s">
        <v>5225</v>
      </c>
      <c r="F15310" s="11" t="s">
        <v>1534</v>
      </c>
      <c r="G15310" s="131" t="s">
        <v>898</v>
      </c>
      <c r="H15310" s="131"/>
      <c r="J15310" s="7">
        <v>8293800000</v>
      </c>
    </row>
    <row r="15311" spans="1:10" ht="60" customHeight="1" x14ac:dyDescent="0.25">
      <c r="G15311" s="131" t="s">
        <v>4464</v>
      </c>
      <c r="H15311" s="131"/>
    </row>
    <row r="15312" spans="1:10" ht="20.100000000000001" customHeight="1" x14ac:dyDescent="0.25">
      <c r="G15312" s="131" t="s">
        <v>2101</v>
      </c>
      <c r="H15312" s="131"/>
    </row>
    <row r="15313" spans="1:10" ht="20.100000000000001" customHeight="1" x14ac:dyDescent="0.25">
      <c r="A15313" s="5" t="s">
        <v>1767</v>
      </c>
      <c r="C15313" s="11" t="s">
        <v>9</v>
      </c>
      <c r="D15313" s="11" t="s">
        <v>41</v>
      </c>
      <c r="E15313" s="11" t="s">
        <v>5225</v>
      </c>
      <c r="F15313" s="11" t="s">
        <v>1548</v>
      </c>
      <c r="G15313" s="131" t="s">
        <v>898</v>
      </c>
      <c r="H15313" s="131"/>
      <c r="J15313" s="7">
        <v>5718800000</v>
      </c>
    </row>
    <row r="15314" spans="1:10" ht="45" customHeight="1" x14ac:dyDescent="0.25">
      <c r="G15314" s="131" t="s">
        <v>1193</v>
      </c>
      <c r="H15314" s="131"/>
    </row>
    <row r="15315" spans="1:10" ht="20.100000000000001" customHeight="1" x14ac:dyDescent="0.25">
      <c r="G15315" s="131" t="s">
        <v>2101</v>
      </c>
      <c r="H15315" s="131"/>
    </row>
    <row r="15316" spans="1:10" ht="20.100000000000001" customHeight="1" x14ac:dyDescent="0.25">
      <c r="A15316" s="6" t="s">
        <v>1784</v>
      </c>
      <c r="B15316" s="6" t="s">
        <v>1785</v>
      </c>
      <c r="J15316" s="10">
        <v>778787122217</v>
      </c>
    </row>
    <row r="15317" spans="1:10" ht="20.100000000000001" customHeight="1" x14ac:dyDescent="0.25">
      <c r="A15317" s="6" t="s">
        <v>1787</v>
      </c>
      <c r="B15317" s="6" t="s">
        <v>7153</v>
      </c>
      <c r="J15317" s="9">
        <v>709427127055</v>
      </c>
    </row>
    <row r="15318" spans="1:10" ht="20.100000000000001" customHeight="1" x14ac:dyDescent="0.25">
      <c r="A15318" s="5" t="s">
        <v>1787</v>
      </c>
      <c r="C15318" s="11" t="s">
        <v>9</v>
      </c>
      <c r="D15318" s="11" t="s">
        <v>59</v>
      </c>
      <c r="E15318" s="11" t="s">
        <v>5225</v>
      </c>
      <c r="F15318" s="11" t="s">
        <v>1761</v>
      </c>
      <c r="G15318" s="131" t="s">
        <v>1194</v>
      </c>
      <c r="H15318" s="131"/>
      <c r="J15318" s="7">
        <v>5238985774</v>
      </c>
    </row>
    <row r="15319" spans="1:10" ht="15" customHeight="1" x14ac:dyDescent="0.25">
      <c r="G15319" s="131" t="s">
        <v>6322</v>
      </c>
      <c r="H15319" s="131"/>
    </row>
    <row r="15320" spans="1:10" ht="20.100000000000001" customHeight="1" x14ac:dyDescent="0.25">
      <c r="A15320" s="5" t="s">
        <v>1787</v>
      </c>
      <c r="C15320" s="11" t="s">
        <v>9</v>
      </c>
      <c r="D15320" s="11" t="s">
        <v>59</v>
      </c>
      <c r="E15320" s="11" t="s">
        <v>5225</v>
      </c>
      <c r="F15320" s="11" t="s">
        <v>1784</v>
      </c>
      <c r="G15320" s="131" t="s">
        <v>4465</v>
      </c>
      <c r="H15320" s="131"/>
      <c r="J15320" s="7">
        <v>242116857</v>
      </c>
    </row>
    <row r="15321" spans="1:10" ht="15" customHeight="1" x14ac:dyDescent="0.25">
      <c r="G15321" s="131" t="s">
        <v>1195</v>
      </c>
      <c r="H15321" s="131"/>
    </row>
    <row r="15322" spans="1:10" ht="20.100000000000001" customHeight="1" x14ac:dyDescent="0.25">
      <c r="A15322" s="5" t="s">
        <v>1787</v>
      </c>
      <c r="C15322" s="11" t="s">
        <v>9</v>
      </c>
      <c r="D15322" s="11" t="s">
        <v>59</v>
      </c>
      <c r="E15322" s="11" t="s">
        <v>5225</v>
      </c>
      <c r="F15322" s="11" t="s">
        <v>1801</v>
      </c>
      <c r="G15322" s="131" t="s">
        <v>4466</v>
      </c>
      <c r="H15322" s="131"/>
      <c r="J15322" s="7">
        <v>83759815617</v>
      </c>
    </row>
    <row r="15323" spans="1:10" ht="30" customHeight="1" x14ac:dyDescent="0.25">
      <c r="G15323" s="131" t="s">
        <v>6323</v>
      </c>
      <c r="H15323" s="131"/>
    </row>
    <row r="15324" spans="1:10" ht="20.100000000000001" customHeight="1" x14ac:dyDescent="0.25">
      <c r="A15324" s="5" t="s">
        <v>1787</v>
      </c>
      <c r="C15324" s="11" t="s">
        <v>9</v>
      </c>
      <c r="D15324" s="11" t="s">
        <v>59</v>
      </c>
      <c r="E15324" s="11" t="s">
        <v>5225</v>
      </c>
      <c r="F15324" s="11" t="s">
        <v>1803</v>
      </c>
      <c r="G15324" s="131" t="s">
        <v>4467</v>
      </c>
      <c r="H15324" s="131"/>
      <c r="J15324" s="7">
        <v>349876315234</v>
      </c>
    </row>
    <row r="15325" spans="1:10" ht="15" customHeight="1" x14ac:dyDescent="0.25">
      <c r="G15325" s="131" t="s">
        <v>1196</v>
      </c>
      <c r="H15325" s="131"/>
    </row>
    <row r="15326" spans="1:10" ht="20.100000000000001" customHeight="1" x14ac:dyDescent="0.25">
      <c r="A15326" s="5" t="s">
        <v>1787</v>
      </c>
      <c r="C15326" s="11" t="s">
        <v>9</v>
      </c>
      <c r="D15326" s="11" t="s">
        <v>59</v>
      </c>
      <c r="E15326" s="11" t="s">
        <v>5225</v>
      </c>
      <c r="F15326" s="11" t="s">
        <v>1806</v>
      </c>
      <c r="G15326" s="131" t="s">
        <v>4467</v>
      </c>
      <c r="H15326" s="131"/>
      <c r="J15326" s="7">
        <v>119322742466</v>
      </c>
    </row>
    <row r="15327" spans="1:10" ht="15" customHeight="1" x14ac:dyDescent="0.25">
      <c r="G15327" s="131" t="s">
        <v>1197</v>
      </c>
      <c r="H15327" s="131"/>
    </row>
    <row r="15328" spans="1:10" ht="20.100000000000001" customHeight="1" x14ac:dyDescent="0.25">
      <c r="A15328" s="5" t="s">
        <v>1787</v>
      </c>
      <c r="C15328" s="11" t="s">
        <v>9</v>
      </c>
      <c r="D15328" s="11" t="s">
        <v>59</v>
      </c>
      <c r="E15328" s="11" t="s">
        <v>5225</v>
      </c>
      <c r="F15328" s="11" t="s">
        <v>1983</v>
      </c>
      <c r="G15328" s="131" t="s">
        <v>4467</v>
      </c>
      <c r="H15328" s="131"/>
      <c r="J15328" s="7">
        <v>104549707600</v>
      </c>
    </row>
    <row r="15329" spans="1:10" ht="15" customHeight="1" x14ac:dyDescent="0.25">
      <c r="G15329" s="131" t="s">
        <v>4468</v>
      </c>
      <c r="H15329" s="131"/>
    </row>
    <row r="15330" spans="1:10" ht="20.100000000000001" customHeight="1" x14ac:dyDescent="0.25">
      <c r="A15330" s="5" t="s">
        <v>1787</v>
      </c>
      <c r="C15330" s="11" t="s">
        <v>9</v>
      </c>
      <c r="D15330" s="11" t="s">
        <v>59</v>
      </c>
      <c r="E15330" s="11" t="s">
        <v>5225</v>
      </c>
      <c r="F15330" s="11" t="s">
        <v>1984</v>
      </c>
      <c r="G15330" s="131" t="s">
        <v>4469</v>
      </c>
      <c r="H15330" s="131"/>
      <c r="J15330" s="7">
        <v>6912336428</v>
      </c>
    </row>
    <row r="15331" spans="1:10" ht="15" customHeight="1" x14ac:dyDescent="0.25">
      <c r="G15331" s="131" t="s">
        <v>1198</v>
      </c>
      <c r="H15331" s="131"/>
    </row>
    <row r="15332" spans="1:10" ht="20.100000000000001" customHeight="1" x14ac:dyDescent="0.25">
      <c r="A15332" s="5" t="s">
        <v>1787</v>
      </c>
      <c r="C15332" s="11" t="s">
        <v>9</v>
      </c>
      <c r="D15332" s="11" t="s">
        <v>59</v>
      </c>
      <c r="E15332" s="11" t="s">
        <v>5225</v>
      </c>
      <c r="F15332" s="11" t="s">
        <v>1985</v>
      </c>
      <c r="G15332" s="131" t="s">
        <v>4470</v>
      </c>
      <c r="H15332" s="131"/>
      <c r="J15332" s="7">
        <v>1766859606</v>
      </c>
    </row>
    <row r="15333" spans="1:10" ht="15" customHeight="1" x14ac:dyDescent="0.25">
      <c r="G15333" s="131" t="s">
        <v>1199</v>
      </c>
      <c r="H15333" s="131"/>
    </row>
    <row r="15334" spans="1:10" ht="20.100000000000001" customHeight="1" x14ac:dyDescent="0.25">
      <c r="A15334" s="5" t="s">
        <v>1787</v>
      </c>
      <c r="C15334" s="11" t="s">
        <v>9</v>
      </c>
      <c r="D15334" s="11" t="s">
        <v>59</v>
      </c>
      <c r="E15334" s="11" t="s">
        <v>5225</v>
      </c>
      <c r="F15334" s="11" t="s">
        <v>1987</v>
      </c>
      <c r="G15334" s="131" t="s">
        <v>4471</v>
      </c>
      <c r="H15334" s="131"/>
      <c r="J15334" s="7">
        <v>362812716</v>
      </c>
    </row>
    <row r="15335" spans="1:10" ht="15" customHeight="1" x14ac:dyDescent="0.25">
      <c r="G15335" s="131" t="s">
        <v>1200</v>
      </c>
      <c r="H15335" s="131"/>
    </row>
    <row r="15336" spans="1:10" ht="30" customHeight="1" x14ac:dyDescent="0.25">
      <c r="A15336" s="5" t="s">
        <v>1787</v>
      </c>
      <c r="C15336" s="11" t="s">
        <v>9</v>
      </c>
      <c r="D15336" s="11" t="s">
        <v>59</v>
      </c>
      <c r="E15336" s="11" t="s">
        <v>5225</v>
      </c>
      <c r="F15336" s="11" t="s">
        <v>2004</v>
      </c>
      <c r="G15336" s="131" t="s">
        <v>4472</v>
      </c>
      <c r="H15336" s="131"/>
      <c r="J15336" s="7">
        <v>37395434757</v>
      </c>
    </row>
    <row r="15337" spans="1:10" ht="15" customHeight="1" x14ac:dyDescent="0.25">
      <c r="G15337" s="131" t="s">
        <v>1201</v>
      </c>
      <c r="H15337" s="131"/>
    </row>
    <row r="15338" spans="1:10" ht="20.100000000000001" customHeight="1" x14ac:dyDescent="0.25">
      <c r="A15338" s="6" t="s">
        <v>1788</v>
      </c>
      <c r="B15338" s="6" t="s">
        <v>7154</v>
      </c>
      <c r="J15338" s="8">
        <v>7835651196</v>
      </c>
    </row>
    <row r="15339" spans="1:10" ht="20.100000000000001" customHeight="1" x14ac:dyDescent="0.25">
      <c r="A15339" s="5" t="s">
        <v>1788</v>
      </c>
      <c r="C15339" s="11" t="s">
        <v>9</v>
      </c>
      <c r="D15339" s="11" t="s">
        <v>59</v>
      </c>
      <c r="E15339" s="11" t="s">
        <v>5226</v>
      </c>
      <c r="F15339" s="11" t="s">
        <v>2005</v>
      </c>
      <c r="G15339" s="131" t="s">
        <v>4473</v>
      </c>
      <c r="H15339" s="131"/>
      <c r="J15339" s="7">
        <v>5849580</v>
      </c>
    </row>
    <row r="15340" spans="1:10" ht="15" customHeight="1" x14ac:dyDescent="0.25">
      <c r="G15340" s="131" t="s">
        <v>1201</v>
      </c>
      <c r="H15340" s="131"/>
    </row>
    <row r="15341" spans="1:10" ht="20.100000000000001" customHeight="1" x14ac:dyDescent="0.25">
      <c r="A15341" s="5" t="s">
        <v>1788</v>
      </c>
      <c r="C15341" s="11" t="s">
        <v>9</v>
      </c>
      <c r="D15341" s="11" t="s">
        <v>59</v>
      </c>
      <c r="E15341" s="11" t="s">
        <v>5226</v>
      </c>
      <c r="F15341" s="11" t="s">
        <v>1778</v>
      </c>
      <c r="G15341" s="131" t="s">
        <v>4474</v>
      </c>
      <c r="H15341" s="131"/>
      <c r="J15341" s="7">
        <v>107067489</v>
      </c>
    </row>
    <row r="15342" spans="1:10" ht="15" customHeight="1" x14ac:dyDescent="0.25">
      <c r="G15342" s="131" t="s">
        <v>1202</v>
      </c>
      <c r="H15342" s="131"/>
    </row>
    <row r="15343" spans="1:10" ht="20.100000000000001" customHeight="1" x14ac:dyDescent="0.25">
      <c r="A15343" s="5" t="s">
        <v>1788</v>
      </c>
      <c r="C15343" s="11" t="s">
        <v>9</v>
      </c>
      <c r="D15343" s="11" t="s">
        <v>59</v>
      </c>
      <c r="E15343" s="11" t="s">
        <v>5226</v>
      </c>
      <c r="F15343" s="11" t="s">
        <v>1784</v>
      </c>
      <c r="G15343" s="131" t="s">
        <v>4475</v>
      </c>
      <c r="H15343" s="131"/>
      <c r="J15343" s="7">
        <v>2485873209</v>
      </c>
    </row>
    <row r="15344" spans="1:10" ht="15" customHeight="1" x14ac:dyDescent="0.25">
      <c r="G15344" s="131" t="s">
        <v>1203</v>
      </c>
      <c r="H15344" s="131"/>
    </row>
    <row r="15345" spans="1:10" ht="20.100000000000001" customHeight="1" x14ac:dyDescent="0.25">
      <c r="A15345" s="5" t="s">
        <v>1788</v>
      </c>
      <c r="C15345" s="11" t="s">
        <v>9</v>
      </c>
      <c r="D15345" s="11" t="s">
        <v>59</v>
      </c>
      <c r="E15345" s="11" t="s">
        <v>5226</v>
      </c>
      <c r="F15345" s="11" t="s">
        <v>1793</v>
      </c>
      <c r="G15345" s="131" t="s">
        <v>4476</v>
      </c>
      <c r="H15345" s="131"/>
      <c r="J15345" s="7">
        <v>477990278</v>
      </c>
    </row>
    <row r="15346" spans="1:10" ht="15" customHeight="1" x14ac:dyDescent="0.25">
      <c r="G15346" s="131" t="s">
        <v>6324</v>
      </c>
      <c r="H15346" s="131"/>
    </row>
    <row r="15347" spans="1:10" ht="20.100000000000001" customHeight="1" x14ac:dyDescent="0.25">
      <c r="A15347" s="5" t="s">
        <v>1788</v>
      </c>
      <c r="C15347" s="11" t="s">
        <v>9</v>
      </c>
      <c r="D15347" s="11" t="s">
        <v>59</v>
      </c>
      <c r="E15347" s="11" t="s">
        <v>5226</v>
      </c>
      <c r="F15347" s="11" t="s">
        <v>1986</v>
      </c>
      <c r="G15347" s="131" t="s">
        <v>4477</v>
      </c>
      <c r="H15347" s="131"/>
      <c r="J15347" s="7">
        <v>3688396045</v>
      </c>
    </row>
    <row r="15348" spans="1:10" ht="15" customHeight="1" x14ac:dyDescent="0.25">
      <c r="G15348" s="131" t="s">
        <v>6325</v>
      </c>
      <c r="H15348" s="131"/>
    </row>
    <row r="15349" spans="1:10" ht="20.100000000000001" customHeight="1" x14ac:dyDescent="0.25">
      <c r="A15349" s="5" t="s">
        <v>1788</v>
      </c>
      <c r="C15349" s="11" t="s">
        <v>9</v>
      </c>
      <c r="D15349" s="11" t="s">
        <v>59</v>
      </c>
      <c r="E15349" s="11" t="s">
        <v>5226</v>
      </c>
      <c r="F15349" s="11" t="s">
        <v>2006</v>
      </c>
      <c r="G15349" s="131" t="s">
        <v>4478</v>
      </c>
      <c r="H15349" s="131"/>
      <c r="J15349" s="7">
        <v>16327801</v>
      </c>
    </row>
    <row r="15350" spans="1:10" ht="15" customHeight="1" x14ac:dyDescent="0.25">
      <c r="G15350" s="131" t="s">
        <v>1201</v>
      </c>
      <c r="H15350" s="131"/>
    </row>
    <row r="15351" spans="1:10" ht="20.100000000000001" customHeight="1" x14ac:dyDescent="0.25">
      <c r="A15351" s="5" t="s">
        <v>1788</v>
      </c>
      <c r="C15351" s="11" t="s">
        <v>9</v>
      </c>
      <c r="D15351" s="11" t="s">
        <v>59</v>
      </c>
      <c r="E15351" s="11" t="s">
        <v>5226</v>
      </c>
      <c r="F15351" s="11" t="s">
        <v>2004</v>
      </c>
      <c r="G15351" s="131" t="s">
        <v>1204</v>
      </c>
      <c r="H15351" s="131"/>
      <c r="J15351" s="7">
        <v>620116531</v>
      </c>
    </row>
    <row r="15352" spans="1:10" ht="15" customHeight="1" x14ac:dyDescent="0.25">
      <c r="G15352" s="131" t="s">
        <v>6326</v>
      </c>
      <c r="H15352" s="131"/>
    </row>
    <row r="15353" spans="1:10" ht="20.100000000000001" customHeight="1" x14ac:dyDescent="0.25">
      <c r="A15353" s="5" t="s">
        <v>1788</v>
      </c>
      <c r="C15353" s="11" t="s">
        <v>9</v>
      </c>
      <c r="D15353" s="11" t="s">
        <v>59</v>
      </c>
      <c r="E15353" s="11" t="s">
        <v>5226</v>
      </c>
      <c r="F15353" s="11" t="s">
        <v>2007</v>
      </c>
      <c r="G15353" s="131" t="s">
        <v>1205</v>
      </c>
      <c r="H15353" s="131"/>
      <c r="J15353" s="7">
        <v>142915669</v>
      </c>
    </row>
    <row r="15354" spans="1:10" ht="15" customHeight="1" x14ac:dyDescent="0.25">
      <c r="G15354" s="131" t="s">
        <v>4479</v>
      </c>
      <c r="H15354" s="131"/>
    </row>
    <row r="15355" spans="1:10" ht="20.100000000000001" customHeight="1" x14ac:dyDescent="0.25">
      <c r="A15355" s="5" t="s">
        <v>1788</v>
      </c>
      <c r="C15355" s="11" t="s">
        <v>9</v>
      </c>
      <c r="D15355" s="11" t="s">
        <v>59</v>
      </c>
      <c r="E15355" s="11" t="s">
        <v>5226</v>
      </c>
      <c r="F15355" s="11" t="s">
        <v>2008</v>
      </c>
      <c r="G15355" s="131" t="s">
        <v>4480</v>
      </c>
      <c r="H15355" s="131"/>
      <c r="J15355" s="7">
        <v>291114594</v>
      </c>
    </row>
    <row r="15356" spans="1:10" ht="15" customHeight="1" x14ac:dyDescent="0.25">
      <c r="G15356" s="131" t="s">
        <v>4481</v>
      </c>
      <c r="H15356" s="131"/>
    </row>
    <row r="15357" spans="1:10" ht="20.100000000000001" customHeight="1" x14ac:dyDescent="0.25">
      <c r="A15357" s="6" t="s">
        <v>1789</v>
      </c>
      <c r="B15357" s="6" t="s">
        <v>7155</v>
      </c>
      <c r="J15357" s="8">
        <v>61524343966</v>
      </c>
    </row>
    <row r="15358" spans="1:10" ht="20.100000000000001" customHeight="1" x14ac:dyDescent="0.25">
      <c r="A15358" s="5" t="s">
        <v>1789</v>
      </c>
      <c r="C15358" s="11" t="s">
        <v>9</v>
      </c>
      <c r="D15358" s="11" t="s">
        <v>59</v>
      </c>
      <c r="E15358" s="11" t="s">
        <v>5225</v>
      </c>
      <c r="F15358" s="11" t="s">
        <v>1935</v>
      </c>
      <c r="G15358" s="131" t="s">
        <v>4482</v>
      </c>
      <c r="H15358" s="131"/>
      <c r="J15358" s="7">
        <v>61524343966</v>
      </c>
    </row>
    <row r="15359" spans="1:10" ht="20.100000000000001" customHeight="1" x14ac:dyDescent="0.25">
      <c r="A15359" s="6" t="s">
        <v>1803</v>
      </c>
      <c r="B15359" s="6" t="s">
        <v>3416</v>
      </c>
      <c r="J15359" s="10">
        <v>11000000000</v>
      </c>
    </row>
    <row r="15360" spans="1:10" ht="20.100000000000001" customHeight="1" x14ac:dyDescent="0.25">
      <c r="A15360" s="6" t="s">
        <v>1804</v>
      </c>
      <c r="B15360" s="6" t="s">
        <v>62</v>
      </c>
      <c r="J15360" s="9">
        <v>11000000000</v>
      </c>
    </row>
    <row r="15361" spans="1:10" ht="20.100000000000001" customHeight="1" x14ac:dyDescent="0.25">
      <c r="A15361" s="5" t="s">
        <v>1804</v>
      </c>
      <c r="C15361" s="11" t="s">
        <v>9</v>
      </c>
      <c r="D15361" s="11" t="s">
        <v>59</v>
      </c>
      <c r="E15361" s="11" t="s">
        <v>5225</v>
      </c>
      <c r="F15361" s="11" t="s">
        <v>1278</v>
      </c>
      <c r="G15361" s="131" t="s">
        <v>1206</v>
      </c>
      <c r="H15361" s="131"/>
      <c r="J15361" s="7">
        <v>6000000000</v>
      </c>
    </row>
    <row r="15362" spans="1:10" ht="45" customHeight="1" x14ac:dyDescent="0.25">
      <c r="G15362" s="131" t="s">
        <v>4483</v>
      </c>
      <c r="H15362" s="131"/>
    </row>
    <row r="15363" spans="1:10" ht="20.100000000000001" customHeight="1" x14ac:dyDescent="0.25">
      <c r="A15363" s="5" t="s">
        <v>1804</v>
      </c>
      <c r="C15363" s="11" t="s">
        <v>9</v>
      </c>
      <c r="D15363" s="11" t="s">
        <v>59</v>
      </c>
      <c r="E15363" s="11" t="s">
        <v>5225</v>
      </c>
      <c r="F15363" s="11" t="s">
        <v>1318</v>
      </c>
      <c r="G15363" s="131" t="s">
        <v>1206</v>
      </c>
      <c r="H15363" s="131"/>
      <c r="J15363" s="7">
        <v>5000000000</v>
      </c>
    </row>
    <row r="15364" spans="1:10" ht="60" customHeight="1" x14ac:dyDescent="0.25">
      <c r="G15364" s="131" t="s">
        <v>4484</v>
      </c>
      <c r="H15364" s="131"/>
    </row>
    <row r="15365" spans="1:10" ht="20.100000000000001" customHeight="1" x14ac:dyDescent="0.25">
      <c r="A15365" s="6" t="s">
        <v>1842</v>
      </c>
      <c r="B15365" s="6" t="s">
        <v>1843</v>
      </c>
      <c r="J15365" s="10">
        <v>200000000</v>
      </c>
    </row>
    <row r="15366" spans="1:10" ht="20.100000000000001" customHeight="1" x14ac:dyDescent="0.25">
      <c r="A15366" s="6" t="s">
        <v>1844</v>
      </c>
      <c r="B15366" s="6" t="s">
        <v>1845</v>
      </c>
      <c r="J15366" s="12">
        <v>200000000</v>
      </c>
    </row>
    <row r="15367" spans="1:10" ht="20.100000000000001" customHeight="1" x14ac:dyDescent="0.25">
      <c r="A15367" s="6" t="s">
        <v>1848</v>
      </c>
      <c r="B15367" s="6" t="s">
        <v>7164</v>
      </c>
      <c r="J15367" s="9">
        <v>200000000</v>
      </c>
    </row>
    <row r="15368" spans="1:10" ht="20.100000000000001" customHeight="1" x14ac:dyDescent="0.25">
      <c r="A15368" s="5" t="s">
        <v>1848</v>
      </c>
      <c r="C15368" s="11" t="s">
        <v>16</v>
      </c>
      <c r="D15368" s="11" t="s">
        <v>4972</v>
      </c>
      <c r="E15368" s="11" t="s">
        <v>4862</v>
      </c>
      <c r="F15368" s="11" t="s">
        <v>1881</v>
      </c>
      <c r="G15368" s="131" t="s">
        <v>4485</v>
      </c>
      <c r="H15368" s="131"/>
      <c r="J15368" s="7">
        <v>200000000</v>
      </c>
    </row>
    <row r="15369" spans="1:10" ht="75" customHeight="1" x14ac:dyDescent="0.25">
      <c r="G15369" s="131" t="s">
        <v>1207</v>
      </c>
      <c r="H15369" s="131"/>
    </row>
    <row r="15370" spans="1:10" ht="20.100000000000001" customHeight="1" x14ac:dyDescent="0.25">
      <c r="G15370" s="131" t="s">
        <v>5227</v>
      </c>
      <c r="H15370" s="131"/>
    </row>
    <row r="15373" spans="1:10" ht="15.75" thickBot="1" x14ac:dyDescent="0.3">
      <c r="A15373" s="4" t="s">
        <v>5228</v>
      </c>
      <c r="B15373" s="84"/>
      <c r="C15373" s="84"/>
      <c r="D15373" s="84"/>
      <c r="E15373" s="84"/>
      <c r="F15373" s="84"/>
      <c r="G15373" s="84"/>
      <c r="H15373" s="84"/>
      <c r="I15373" s="84"/>
      <c r="J15373" s="14">
        <v>2000000000</v>
      </c>
    </row>
    <row r="15375" spans="1:10" x14ac:dyDescent="0.25">
      <c r="A15375" s="87" t="s">
        <v>5229</v>
      </c>
      <c r="B15375" s="88"/>
      <c r="C15375" s="88"/>
      <c r="D15375" s="88"/>
      <c r="E15375" s="88"/>
      <c r="F15375" s="88"/>
      <c r="G15375" s="88"/>
      <c r="H15375" s="88"/>
    </row>
    <row r="15377" spans="1:10" x14ac:dyDescent="0.25">
      <c r="A15377" s="132" t="s">
        <v>2092</v>
      </c>
      <c r="B15377" s="132"/>
      <c r="C15377" s="132"/>
      <c r="D15377" s="132"/>
      <c r="E15377" s="132"/>
      <c r="F15377" s="132"/>
      <c r="G15377" s="132"/>
      <c r="H15377" s="132"/>
      <c r="I15377" s="132"/>
      <c r="J15377" s="132"/>
    </row>
    <row r="15379" spans="1:10" x14ac:dyDescent="0.25">
      <c r="D15379" s="3" t="s">
        <v>2140</v>
      </c>
      <c r="E15379" s="3" t="s">
        <v>2100</v>
      </c>
    </row>
    <row r="15380" spans="1:10" ht="15.75" thickBot="1" x14ac:dyDescent="0.3">
      <c r="F15380" s="3" t="s">
        <v>2103</v>
      </c>
      <c r="J15380" s="14">
        <v>366068431</v>
      </c>
    </row>
    <row r="15381" spans="1:10" x14ac:dyDescent="0.25">
      <c r="D15381" s="85" t="s">
        <v>9</v>
      </c>
      <c r="E15381" s="85" t="s">
        <v>2139</v>
      </c>
      <c r="J15381" s="7">
        <v>80170997</v>
      </c>
    </row>
    <row r="15382" spans="1:10" x14ac:dyDescent="0.25">
      <c r="D15382" s="5" t="s">
        <v>16</v>
      </c>
      <c r="E15382" s="5" t="s">
        <v>2145</v>
      </c>
      <c r="J15382" s="7">
        <v>285897434</v>
      </c>
    </row>
    <row r="15385" spans="1:10" x14ac:dyDescent="0.25">
      <c r="A15385" s="132" t="s">
        <v>2091</v>
      </c>
      <c r="B15385" s="132"/>
      <c r="C15385" s="132"/>
      <c r="D15385" s="132"/>
      <c r="E15385" s="132"/>
      <c r="F15385" s="132"/>
      <c r="G15385" s="132"/>
      <c r="H15385" s="132"/>
      <c r="I15385" s="132"/>
      <c r="J15385" s="132"/>
    </row>
    <row r="15386" spans="1:10" x14ac:dyDescent="0.25">
      <c r="A15386" s="86" t="s">
        <v>2097</v>
      </c>
      <c r="C15386" s="86" t="s">
        <v>2098</v>
      </c>
      <c r="D15386" s="86" t="s">
        <v>3</v>
      </c>
      <c r="E15386" s="86" t="s">
        <v>2099</v>
      </c>
      <c r="F15386" s="86" t="s">
        <v>1880</v>
      </c>
      <c r="G15386" s="6" t="s">
        <v>2100</v>
      </c>
      <c r="J15386" s="86" t="s">
        <v>8713</v>
      </c>
    </row>
    <row r="15388" spans="1:10" ht="15.75" thickBot="1" x14ac:dyDescent="0.3">
      <c r="G15388" s="13" t="s">
        <v>2103</v>
      </c>
      <c r="J15388" s="14">
        <v>366068431</v>
      </c>
    </row>
    <row r="15389" spans="1:10" ht="20.100000000000001" customHeight="1" x14ac:dyDescent="0.25">
      <c r="A15389" s="6" t="s">
        <v>1759</v>
      </c>
      <c r="B15389" s="6" t="s">
        <v>1760</v>
      </c>
      <c r="J15389" s="10">
        <v>33714433</v>
      </c>
    </row>
    <row r="15390" spans="1:10" ht="20.100000000000001" customHeight="1" x14ac:dyDescent="0.25">
      <c r="A15390" s="6" t="s">
        <v>1761</v>
      </c>
      <c r="B15390" s="6" t="s">
        <v>1762</v>
      </c>
      <c r="J15390" s="12">
        <v>33714433</v>
      </c>
    </row>
    <row r="15391" spans="1:10" ht="20.100000000000001" customHeight="1" x14ac:dyDescent="0.25">
      <c r="A15391" s="6" t="s">
        <v>1768</v>
      </c>
      <c r="B15391" s="6" t="s">
        <v>7150</v>
      </c>
      <c r="J15391" s="9">
        <v>33714433</v>
      </c>
    </row>
    <row r="15392" spans="1:10" ht="20.100000000000001" customHeight="1" x14ac:dyDescent="0.25">
      <c r="A15392" s="5" t="s">
        <v>1768</v>
      </c>
      <c r="C15392" s="11" t="s">
        <v>9</v>
      </c>
      <c r="D15392" s="11" t="s">
        <v>41</v>
      </c>
      <c r="E15392" s="11" t="s">
        <v>4858</v>
      </c>
      <c r="F15392" s="11" t="s">
        <v>1905</v>
      </c>
      <c r="G15392" s="131" t="s">
        <v>575</v>
      </c>
      <c r="H15392" s="131"/>
      <c r="J15392" s="7">
        <v>26969319</v>
      </c>
    </row>
    <row r="15393" spans="1:10" ht="75" customHeight="1" x14ac:dyDescent="0.25">
      <c r="G15393" s="131" t="s">
        <v>5230</v>
      </c>
      <c r="H15393" s="131"/>
    </row>
    <row r="15394" spans="1:10" ht="20.100000000000001" customHeight="1" x14ac:dyDescent="0.25">
      <c r="G15394" s="131" t="s">
        <v>5478</v>
      </c>
      <c r="H15394" s="131"/>
    </row>
    <row r="15395" spans="1:10" ht="20.100000000000001" customHeight="1" x14ac:dyDescent="0.25">
      <c r="A15395" s="5" t="s">
        <v>1768</v>
      </c>
      <c r="C15395" s="11" t="s">
        <v>9</v>
      </c>
      <c r="D15395" s="11" t="s">
        <v>41</v>
      </c>
      <c r="E15395" s="11" t="s">
        <v>4858</v>
      </c>
      <c r="F15395" s="11" t="s">
        <v>1991</v>
      </c>
      <c r="G15395" s="131" t="s">
        <v>603</v>
      </c>
      <c r="H15395" s="131"/>
      <c r="J15395" s="7">
        <v>6745114</v>
      </c>
    </row>
    <row r="15396" spans="1:10" ht="75" customHeight="1" x14ac:dyDescent="0.25">
      <c r="G15396" s="131" t="s">
        <v>5230</v>
      </c>
      <c r="H15396" s="131"/>
    </row>
    <row r="15397" spans="1:10" ht="20.100000000000001" customHeight="1" x14ac:dyDescent="0.25">
      <c r="G15397" s="131" t="s">
        <v>5231</v>
      </c>
      <c r="H15397" s="131"/>
    </row>
    <row r="15398" spans="1:10" ht="20.100000000000001" customHeight="1" x14ac:dyDescent="0.25">
      <c r="A15398" s="6" t="s">
        <v>1811</v>
      </c>
      <c r="B15398" s="6" t="s">
        <v>1812</v>
      </c>
      <c r="J15398" s="10">
        <v>285897434</v>
      </c>
    </row>
    <row r="15399" spans="1:10" ht="20.100000000000001" customHeight="1" x14ac:dyDescent="0.25">
      <c r="A15399" s="6" t="s">
        <v>1813</v>
      </c>
      <c r="B15399" s="6" t="s">
        <v>3421</v>
      </c>
      <c r="J15399" s="12">
        <v>285897434</v>
      </c>
    </row>
    <row r="15400" spans="1:10" ht="20.100000000000001" customHeight="1" x14ac:dyDescent="0.25">
      <c r="A15400" s="6" t="s">
        <v>1818</v>
      </c>
      <c r="B15400" s="6" t="s">
        <v>1819</v>
      </c>
      <c r="J15400" s="9">
        <v>285897434</v>
      </c>
    </row>
    <row r="15401" spans="1:10" ht="20.100000000000001" customHeight="1" x14ac:dyDescent="0.25">
      <c r="A15401" s="5" t="s">
        <v>1818</v>
      </c>
      <c r="C15401" s="11" t="s">
        <v>16</v>
      </c>
      <c r="D15401" s="11" t="s">
        <v>4832</v>
      </c>
      <c r="E15401" s="11" t="s">
        <v>4972</v>
      </c>
      <c r="F15401" s="11" t="s">
        <v>1881</v>
      </c>
      <c r="G15401" s="131" t="s">
        <v>1210</v>
      </c>
      <c r="H15401" s="131"/>
      <c r="J15401" s="7">
        <v>504501</v>
      </c>
    </row>
    <row r="15402" spans="1:10" ht="45" customHeight="1" x14ac:dyDescent="0.25">
      <c r="G15402" s="131" t="s">
        <v>7373</v>
      </c>
      <c r="H15402" s="131"/>
    </row>
    <row r="15403" spans="1:10" ht="20.100000000000001" customHeight="1" x14ac:dyDescent="0.25">
      <c r="G15403" s="131" t="s">
        <v>5476</v>
      </c>
      <c r="H15403" s="131"/>
    </row>
    <row r="15404" spans="1:10" ht="20.100000000000001" customHeight="1" x14ac:dyDescent="0.25">
      <c r="A15404" s="5" t="s">
        <v>1818</v>
      </c>
      <c r="C15404" s="11" t="s">
        <v>16</v>
      </c>
      <c r="D15404" s="11" t="s">
        <v>4832</v>
      </c>
      <c r="E15404" s="11" t="s">
        <v>4972</v>
      </c>
      <c r="F15404" s="11" t="s">
        <v>1256</v>
      </c>
      <c r="G15404" s="131" t="s">
        <v>1210</v>
      </c>
      <c r="H15404" s="131"/>
      <c r="J15404" s="7">
        <v>1677782</v>
      </c>
    </row>
    <row r="15405" spans="1:10" ht="45" customHeight="1" x14ac:dyDescent="0.25">
      <c r="G15405" s="131" t="s">
        <v>7374</v>
      </c>
      <c r="H15405" s="131"/>
    </row>
    <row r="15406" spans="1:10" ht="20.100000000000001" customHeight="1" x14ac:dyDescent="0.25">
      <c r="G15406" s="131" t="s">
        <v>5476</v>
      </c>
      <c r="H15406" s="131"/>
    </row>
    <row r="15407" spans="1:10" ht="20.100000000000001" customHeight="1" x14ac:dyDescent="0.25">
      <c r="A15407" s="5" t="s">
        <v>1818</v>
      </c>
      <c r="C15407" s="11" t="s">
        <v>16</v>
      </c>
      <c r="D15407" s="11" t="s">
        <v>4832</v>
      </c>
      <c r="E15407" s="11" t="s">
        <v>4972</v>
      </c>
      <c r="F15407" s="11" t="s">
        <v>1278</v>
      </c>
      <c r="G15407" s="131" t="s">
        <v>1210</v>
      </c>
      <c r="H15407" s="131"/>
      <c r="J15407" s="7">
        <v>2419823</v>
      </c>
    </row>
    <row r="15408" spans="1:10" ht="45" customHeight="1" x14ac:dyDescent="0.25">
      <c r="G15408" s="131" t="s">
        <v>7375</v>
      </c>
      <c r="H15408" s="131"/>
    </row>
    <row r="15409" spans="1:10" ht="20.100000000000001" customHeight="1" x14ac:dyDescent="0.25">
      <c r="G15409" s="131" t="s">
        <v>5476</v>
      </c>
      <c r="H15409" s="131"/>
    </row>
    <row r="15410" spans="1:10" ht="20.100000000000001" customHeight="1" x14ac:dyDescent="0.25">
      <c r="A15410" s="5" t="s">
        <v>1818</v>
      </c>
      <c r="C15410" s="11" t="s">
        <v>16</v>
      </c>
      <c r="D15410" s="11" t="s">
        <v>4832</v>
      </c>
      <c r="E15410" s="11" t="s">
        <v>4858</v>
      </c>
      <c r="F15410" s="11" t="s">
        <v>1292</v>
      </c>
      <c r="G15410" s="131" t="s">
        <v>1210</v>
      </c>
      <c r="H15410" s="131"/>
      <c r="J15410" s="7">
        <v>1676335</v>
      </c>
    </row>
    <row r="15411" spans="1:10" ht="45" customHeight="1" x14ac:dyDescent="0.25">
      <c r="G15411" s="131" t="s">
        <v>7376</v>
      </c>
      <c r="H15411" s="131"/>
    </row>
    <row r="15412" spans="1:10" ht="20.100000000000001" customHeight="1" x14ac:dyDescent="0.25">
      <c r="G15412" s="131" t="s">
        <v>5476</v>
      </c>
      <c r="H15412" s="131"/>
    </row>
    <row r="15413" spans="1:10" ht="20.100000000000001" customHeight="1" x14ac:dyDescent="0.25">
      <c r="A15413" s="5" t="s">
        <v>1818</v>
      </c>
      <c r="C15413" s="11" t="s">
        <v>16</v>
      </c>
      <c r="D15413" s="11" t="s">
        <v>4832</v>
      </c>
      <c r="E15413" s="11" t="s">
        <v>4974</v>
      </c>
      <c r="F15413" s="11" t="s">
        <v>1318</v>
      </c>
      <c r="G15413" s="131" t="s">
        <v>1210</v>
      </c>
      <c r="H15413" s="131"/>
      <c r="J15413" s="7">
        <v>2053322</v>
      </c>
    </row>
    <row r="15414" spans="1:10" ht="30" customHeight="1" x14ac:dyDescent="0.25">
      <c r="G15414" s="131" t="s">
        <v>7377</v>
      </c>
      <c r="H15414" s="131"/>
    </row>
    <row r="15415" spans="1:10" ht="20.100000000000001" customHeight="1" x14ac:dyDescent="0.25">
      <c r="G15415" s="131" t="s">
        <v>5476</v>
      </c>
      <c r="H15415" s="131"/>
    </row>
    <row r="15416" spans="1:10" ht="20.100000000000001" customHeight="1" x14ac:dyDescent="0.25">
      <c r="A15416" s="5" t="s">
        <v>1818</v>
      </c>
      <c r="C15416" s="11" t="s">
        <v>16</v>
      </c>
      <c r="D15416" s="11" t="s">
        <v>4832</v>
      </c>
      <c r="E15416" s="11" t="s">
        <v>4974</v>
      </c>
      <c r="F15416" s="11" t="s">
        <v>1336</v>
      </c>
      <c r="G15416" s="131" t="s">
        <v>1210</v>
      </c>
      <c r="H15416" s="131"/>
      <c r="J15416" s="7">
        <v>2165290</v>
      </c>
    </row>
    <row r="15417" spans="1:10" ht="45" customHeight="1" x14ac:dyDescent="0.25">
      <c r="G15417" s="131" t="s">
        <v>7378</v>
      </c>
      <c r="H15417" s="131"/>
    </row>
    <row r="15418" spans="1:10" ht="20.100000000000001" customHeight="1" x14ac:dyDescent="0.25">
      <c r="G15418" s="131" t="s">
        <v>5476</v>
      </c>
      <c r="H15418" s="131"/>
    </row>
    <row r="15419" spans="1:10" ht="20.100000000000001" customHeight="1" x14ac:dyDescent="0.25">
      <c r="A15419" s="5" t="s">
        <v>1818</v>
      </c>
      <c r="C15419" s="11" t="s">
        <v>16</v>
      </c>
      <c r="D15419" s="11" t="s">
        <v>4832</v>
      </c>
      <c r="E15419" s="11" t="s">
        <v>113</v>
      </c>
      <c r="F15419" s="11" t="s">
        <v>1359</v>
      </c>
      <c r="G15419" s="131" t="s">
        <v>1210</v>
      </c>
      <c r="H15419" s="131"/>
      <c r="J15419" s="7">
        <v>3882548</v>
      </c>
    </row>
    <row r="15420" spans="1:10" ht="45" customHeight="1" x14ac:dyDescent="0.25">
      <c r="G15420" s="131" t="s">
        <v>7379</v>
      </c>
      <c r="H15420" s="131"/>
    </row>
    <row r="15421" spans="1:10" ht="20.100000000000001" customHeight="1" x14ac:dyDescent="0.25">
      <c r="G15421" s="131" t="s">
        <v>5476</v>
      </c>
      <c r="H15421" s="131"/>
    </row>
    <row r="15422" spans="1:10" ht="20.100000000000001" customHeight="1" x14ac:dyDescent="0.25">
      <c r="A15422" s="5" t="s">
        <v>1818</v>
      </c>
      <c r="C15422" s="11" t="s">
        <v>16</v>
      </c>
      <c r="D15422" s="11" t="s">
        <v>4832</v>
      </c>
      <c r="E15422" s="11" t="s">
        <v>4972</v>
      </c>
      <c r="F15422" s="11" t="s">
        <v>1407</v>
      </c>
      <c r="G15422" s="131" t="s">
        <v>1210</v>
      </c>
      <c r="H15422" s="131"/>
      <c r="J15422" s="7">
        <v>967707</v>
      </c>
    </row>
    <row r="15423" spans="1:10" ht="45" customHeight="1" x14ac:dyDescent="0.25">
      <c r="G15423" s="131" t="s">
        <v>7380</v>
      </c>
      <c r="H15423" s="131"/>
    </row>
    <row r="15424" spans="1:10" ht="20.100000000000001" customHeight="1" x14ac:dyDescent="0.25">
      <c r="G15424" s="131" t="s">
        <v>5476</v>
      </c>
      <c r="H15424" s="131"/>
    </row>
    <row r="15425" spans="1:10" ht="20.100000000000001" customHeight="1" x14ac:dyDescent="0.25">
      <c r="A15425" s="5" t="s">
        <v>1818</v>
      </c>
      <c r="C15425" s="11" t="s">
        <v>16</v>
      </c>
      <c r="D15425" s="11" t="s">
        <v>4832</v>
      </c>
      <c r="E15425" s="11" t="s">
        <v>4972</v>
      </c>
      <c r="F15425" s="11" t="s">
        <v>1421</v>
      </c>
      <c r="G15425" s="131" t="s">
        <v>1210</v>
      </c>
      <c r="H15425" s="131"/>
      <c r="J15425" s="7">
        <v>7417821</v>
      </c>
    </row>
    <row r="15426" spans="1:10" ht="45" customHeight="1" x14ac:dyDescent="0.25">
      <c r="G15426" s="131" t="s">
        <v>7381</v>
      </c>
      <c r="H15426" s="131"/>
    </row>
    <row r="15427" spans="1:10" ht="20.100000000000001" customHeight="1" x14ac:dyDescent="0.25">
      <c r="G15427" s="131" t="s">
        <v>5476</v>
      </c>
      <c r="H15427" s="131"/>
    </row>
    <row r="15428" spans="1:10" ht="20.100000000000001" customHeight="1" x14ac:dyDescent="0.25">
      <c r="A15428" s="5" t="s">
        <v>1818</v>
      </c>
      <c r="C15428" s="11" t="s">
        <v>16</v>
      </c>
      <c r="D15428" s="11" t="s">
        <v>4832</v>
      </c>
      <c r="E15428" s="11" t="s">
        <v>4972</v>
      </c>
      <c r="F15428" s="11" t="s">
        <v>1438</v>
      </c>
      <c r="G15428" s="131" t="s">
        <v>1210</v>
      </c>
      <c r="H15428" s="131"/>
      <c r="J15428" s="7">
        <v>5263671</v>
      </c>
    </row>
    <row r="15429" spans="1:10" ht="30" customHeight="1" x14ac:dyDescent="0.25">
      <c r="G15429" s="131" t="s">
        <v>7382</v>
      </c>
      <c r="H15429" s="131"/>
    </row>
    <row r="15430" spans="1:10" ht="20.100000000000001" customHeight="1" x14ac:dyDescent="0.25">
      <c r="G15430" s="131" t="s">
        <v>5476</v>
      </c>
      <c r="H15430" s="131"/>
    </row>
    <row r="15431" spans="1:10" ht="20.100000000000001" customHeight="1" x14ac:dyDescent="0.25">
      <c r="A15431" s="5" t="s">
        <v>1818</v>
      </c>
      <c r="C15431" s="11" t="s">
        <v>16</v>
      </c>
      <c r="D15431" s="11" t="s">
        <v>4832</v>
      </c>
      <c r="E15431" s="11" t="s">
        <v>4858</v>
      </c>
      <c r="F15431" s="11" t="s">
        <v>1459</v>
      </c>
      <c r="G15431" s="131" t="s">
        <v>1210</v>
      </c>
      <c r="H15431" s="131"/>
      <c r="J15431" s="7">
        <v>4064017</v>
      </c>
    </row>
    <row r="15432" spans="1:10" ht="45" customHeight="1" x14ac:dyDescent="0.25">
      <c r="G15432" s="131" t="s">
        <v>7383</v>
      </c>
      <c r="H15432" s="131"/>
    </row>
    <row r="15433" spans="1:10" ht="20.100000000000001" customHeight="1" x14ac:dyDescent="0.25">
      <c r="G15433" s="131" t="s">
        <v>5476</v>
      </c>
      <c r="H15433" s="131"/>
    </row>
    <row r="15434" spans="1:10" ht="20.100000000000001" customHeight="1" x14ac:dyDescent="0.25">
      <c r="A15434" s="5" t="s">
        <v>1818</v>
      </c>
      <c r="C15434" s="11" t="s">
        <v>16</v>
      </c>
      <c r="D15434" s="11" t="s">
        <v>4832</v>
      </c>
      <c r="E15434" s="11" t="s">
        <v>4858</v>
      </c>
      <c r="F15434" s="11" t="s">
        <v>1571</v>
      </c>
      <c r="G15434" s="131" t="s">
        <v>572</v>
      </c>
      <c r="H15434" s="131"/>
      <c r="J15434" s="7">
        <v>2005997</v>
      </c>
    </row>
    <row r="15435" spans="1:10" ht="60" customHeight="1" x14ac:dyDescent="0.25">
      <c r="G15435" s="131" t="s">
        <v>7384</v>
      </c>
      <c r="H15435" s="131"/>
    </row>
    <row r="15436" spans="1:10" ht="20.100000000000001" customHeight="1" x14ac:dyDescent="0.25">
      <c r="G15436" s="131" t="s">
        <v>5477</v>
      </c>
      <c r="H15436" s="131"/>
    </row>
    <row r="15437" spans="1:10" ht="20.100000000000001" customHeight="1" x14ac:dyDescent="0.25">
      <c r="A15437" s="5" t="s">
        <v>1818</v>
      </c>
      <c r="C15437" s="11" t="s">
        <v>16</v>
      </c>
      <c r="D15437" s="11" t="s">
        <v>4832</v>
      </c>
      <c r="E15437" s="11" t="s">
        <v>4858</v>
      </c>
      <c r="F15437" s="11" t="s">
        <v>1579</v>
      </c>
      <c r="G15437" s="131" t="s">
        <v>572</v>
      </c>
      <c r="H15437" s="131"/>
      <c r="J15437" s="7">
        <v>4232182</v>
      </c>
    </row>
    <row r="15438" spans="1:10" ht="45" customHeight="1" x14ac:dyDescent="0.25">
      <c r="G15438" s="131" t="s">
        <v>7385</v>
      </c>
      <c r="H15438" s="131"/>
    </row>
    <row r="15439" spans="1:10" ht="20.100000000000001" customHeight="1" x14ac:dyDescent="0.25">
      <c r="G15439" s="131" t="s">
        <v>5477</v>
      </c>
      <c r="H15439" s="131"/>
    </row>
    <row r="15440" spans="1:10" ht="20.100000000000001" customHeight="1" x14ac:dyDescent="0.25">
      <c r="A15440" s="5" t="s">
        <v>1818</v>
      </c>
      <c r="C15440" s="11" t="s">
        <v>16</v>
      </c>
      <c r="D15440" s="11" t="s">
        <v>4832</v>
      </c>
      <c r="E15440" s="11" t="s">
        <v>53</v>
      </c>
      <c r="F15440" s="11" t="s">
        <v>1586</v>
      </c>
      <c r="G15440" s="131" t="s">
        <v>572</v>
      </c>
      <c r="H15440" s="131"/>
      <c r="J15440" s="7">
        <v>2965639</v>
      </c>
    </row>
    <row r="15441" spans="1:10" ht="60" customHeight="1" x14ac:dyDescent="0.25">
      <c r="G15441" s="131" t="s">
        <v>7386</v>
      </c>
      <c r="H15441" s="131"/>
    </row>
    <row r="15442" spans="1:10" ht="20.100000000000001" customHeight="1" x14ac:dyDescent="0.25">
      <c r="G15442" s="131" t="s">
        <v>5477</v>
      </c>
      <c r="H15442" s="131"/>
    </row>
    <row r="15443" spans="1:10" ht="20.100000000000001" customHeight="1" x14ac:dyDescent="0.25">
      <c r="A15443" s="5" t="s">
        <v>1818</v>
      </c>
      <c r="C15443" s="11" t="s">
        <v>16</v>
      </c>
      <c r="D15443" s="11" t="s">
        <v>4832</v>
      </c>
      <c r="E15443" s="11" t="s">
        <v>5169</v>
      </c>
      <c r="F15443" s="11" t="s">
        <v>1919</v>
      </c>
      <c r="G15443" s="131" t="s">
        <v>577</v>
      </c>
      <c r="H15443" s="131"/>
      <c r="J15443" s="7">
        <v>1872552</v>
      </c>
    </row>
    <row r="15444" spans="1:10" ht="45" customHeight="1" x14ac:dyDescent="0.25">
      <c r="G15444" s="131" t="s">
        <v>7387</v>
      </c>
      <c r="H15444" s="131"/>
    </row>
    <row r="15445" spans="1:10" ht="20.100000000000001" customHeight="1" x14ac:dyDescent="0.25">
      <c r="G15445" s="131" t="s">
        <v>5479</v>
      </c>
      <c r="H15445" s="131"/>
    </row>
    <row r="15446" spans="1:10" ht="20.100000000000001" customHeight="1" x14ac:dyDescent="0.25">
      <c r="A15446" s="5" t="s">
        <v>1818</v>
      </c>
      <c r="C15446" s="11" t="s">
        <v>16</v>
      </c>
      <c r="D15446" s="11" t="s">
        <v>4832</v>
      </c>
      <c r="E15446" s="11" t="s">
        <v>5169</v>
      </c>
      <c r="F15446" s="11" t="s">
        <v>1920</v>
      </c>
      <c r="G15446" s="131" t="s">
        <v>577</v>
      </c>
      <c r="H15446" s="131"/>
      <c r="J15446" s="7">
        <v>2893638</v>
      </c>
    </row>
    <row r="15447" spans="1:10" ht="45" customHeight="1" x14ac:dyDescent="0.25">
      <c r="G15447" s="131" t="s">
        <v>7388</v>
      </c>
      <c r="H15447" s="131"/>
    </row>
    <row r="15448" spans="1:10" ht="20.100000000000001" customHeight="1" x14ac:dyDescent="0.25">
      <c r="G15448" s="131" t="s">
        <v>5479</v>
      </c>
      <c r="H15448" s="131"/>
    </row>
    <row r="15449" spans="1:10" ht="20.100000000000001" customHeight="1" x14ac:dyDescent="0.25">
      <c r="A15449" s="5" t="s">
        <v>1818</v>
      </c>
      <c r="C15449" s="11" t="s">
        <v>16</v>
      </c>
      <c r="D15449" s="11" t="s">
        <v>4832</v>
      </c>
      <c r="E15449" s="11" t="s">
        <v>4858</v>
      </c>
      <c r="F15449" s="11" t="s">
        <v>1921</v>
      </c>
      <c r="G15449" s="131" t="s">
        <v>577</v>
      </c>
      <c r="H15449" s="131"/>
      <c r="J15449" s="7">
        <v>1214812</v>
      </c>
    </row>
    <row r="15450" spans="1:10" ht="30" customHeight="1" x14ac:dyDescent="0.25">
      <c r="G15450" s="131" t="s">
        <v>7389</v>
      </c>
      <c r="H15450" s="131"/>
    </row>
    <row r="15451" spans="1:10" ht="20.100000000000001" customHeight="1" x14ac:dyDescent="0.25">
      <c r="G15451" s="131" t="s">
        <v>5479</v>
      </c>
      <c r="H15451" s="131"/>
    </row>
    <row r="15452" spans="1:10" ht="20.100000000000001" customHeight="1" x14ac:dyDescent="0.25">
      <c r="A15452" s="5" t="s">
        <v>1818</v>
      </c>
      <c r="C15452" s="11" t="s">
        <v>16</v>
      </c>
      <c r="D15452" s="11" t="s">
        <v>4832</v>
      </c>
      <c r="E15452" s="11" t="s">
        <v>4858</v>
      </c>
      <c r="F15452" s="11" t="s">
        <v>1922</v>
      </c>
      <c r="G15452" s="131" t="s">
        <v>577</v>
      </c>
      <c r="H15452" s="131"/>
      <c r="J15452" s="7">
        <v>1255214</v>
      </c>
    </row>
    <row r="15453" spans="1:10" ht="30" customHeight="1" x14ac:dyDescent="0.25">
      <c r="G15453" s="131" t="s">
        <v>7390</v>
      </c>
      <c r="H15453" s="131"/>
    </row>
    <row r="15454" spans="1:10" ht="20.100000000000001" customHeight="1" x14ac:dyDescent="0.25">
      <c r="G15454" s="131" t="s">
        <v>5479</v>
      </c>
      <c r="H15454" s="131"/>
    </row>
    <row r="15455" spans="1:10" ht="20.100000000000001" customHeight="1" x14ac:dyDescent="0.25">
      <c r="A15455" s="5" t="s">
        <v>1818</v>
      </c>
      <c r="C15455" s="11" t="s">
        <v>16</v>
      </c>
      <c r="D15455" s="11" t="s">
        <v>4832</v>
      </c>
      <c r="E15455" s="11" t="s">
        <v>5169</v>
      </c>
      <c r="F15455" s="11" t="s">
        <v>1923</v>
      </c>
      <c r="G15455" s="131" t="s">
        <v>577</v>
      </c>
      <c r="H15455" s="131"/>
      <c r="J15455" s="7">
        <v>1050629</v>
      </c>
    </row>
    <row r="15456" spans="1:10" ht="45" customHeight="1" x14ac:dyDescent="0.25">
      <c r="G15456" s="131" t="s">
        <v>7391</v>
      </c>
      <c r="H15456" s="131"/>
    </row>
    <row r="15457" spans="1:10" ht="20.100000000000001" customHeight="1" x14ac:dyDescent="0.25">
      <c r="G15457" s="131" t="s">
        <v>5479</v>
      </c>
      <c r="H15457" s="131"/>
    </row>
    <row r="15458" spans="1:10" ht="20.100000000000001" customHeight="1" x14ac:dyDescent="0.25">
      <c r="A15458" s="5" t="s">
        <v>1818</v>
      </c>
      <c r="C15458" s="11" t="s">
        <v>16</v>
      </c>
      <c r="D15458" s="11" t="s">
        <v>4832</v>
      </c>
      <c r="E15458" s="11" t="s">
        <v>4974</v>
      </c>
      <c r="F15458" s="11" t="s">
        <v>1924</v>
      </c>
      <c r="G15458" s="131" t="s">
        <v>577</v>
      </c>
      <c r="H15458" s="131"/>
      <c r="J15458" s="7">
        <v>1170025</v>
      </c>
    </row>
    <row r="15459" spans="1:10" ht="30" customHeight="1" x14ac:dyDescent="0.25">
      <c r="G15459" s="131" t="s">
        <v>7392</v>
      </c>
      <c r="H15459" s="131"/>
    </row>
    <row r="15460" spans="1:10" ht="20.100000000000001" customHeight="1" x14ac:dyDescent="0.25">
      <c r="G15460" s="131" t="s">
        <v>5479</v>
      </c>
      <c r="H15460" s="131"/>
    </row>
    <row r="15461" spans="1:10" ht="20.100000000000001" customHeight="1" x14ac:dyDescent="0.25">
      <c r="A15461" s="5" t="s">
        <v>1818</v>
      </c>
      <c r="C15461" s="11" t="s">
        <v>16</v>
      </c>
      <c r="D15461" s="11" t="s">
        <v>4832</v>
      </c>
      <c r="E15461" s="11" t="s">
        <v>4972</v>
      </c>
      <c r="F15461" s="11" t="s">
        <v>1925</v>
      </c>
      <c r="G15461" s="131" t="s">
        <v>577</v>
      </c>
      <c r="H15461" s="131"/>
      <c r="J15461" s="7">
        <v>1112850</v>
      </c>
    </row>
    <row r="15462" spans="1:10" ht="45" customHeight="1" x14ac:dyDescent="0.25">
      <c r="G15462" s="131" t="s">
        <v>7393</v>
      </c>
      <c r="H15462" s="131"/>
    </row>
    <row r="15463" spans="1:10" ht="20.100000000000001" customHeight="1" x14ac:dyDescent="0.25">
      <c r="G15463" s="131" t="s">
        <v>5479</v>
      </c>
      <c r="H15463" s="131"/>
    </row>
    <row r="15464" spans="1:10" ht="20.100000000000001" customHeight="1" x14ac:dyDescent="0.25">
      <c r="A15464" s="5" t="s">
        <v>1818</v>
      </c>
      <c r="C15464" s="11" t="s">
        <v>16</v>
      </c>
      <c r="D15464" s="11" t="s">
        <v>4832</v>
      </c>
      <c r="E15464" s="11" t="s">
        <v>4974</v>
      </c>
      <c r="F15464" s="11" t="s">
        <v>1926</v>
      </c>
      <c r="G15464" s="131" t="s">
        <v>577</v>
      </c>
      <c r="H15464" s="131"/>
      <c r="J15464" s="7">
        <v>1192804</v>
      </c>
    </row>
    <row r="15465" spans="1:10" ht="45" customHeight="1" x14ac:dyDescent="0.25">
      <c r="G15465" s="131" t="s">
        <v>7394</v>
      </c>
      <c r="H15465" s="131"/>
    </row>
    <row r="15466" spans="1:10" ht="20.100000000000001" customHeight="1" x14ac:dyDescent="0.25">
      <c r="G15466" s="131" t="s">
        <v>5479</v>
      </c>
      <c r="H15466" s="131"/>
    </row>
    <row r="15467" spans="1:10" ht="20.100000000000001" customHeight="1" x14ac:dyDescent="0.25">
      <c r="A15467" s="5" t="s">
        <v>1818</v>
      </c>
      <c r="C15467" s="11" t="s">
        <v>16</v>
      </c>
      <c r="D15467" s="11" t="s">
        <v>4832</v>
      </c>
      <c r="E15467" s="11" t="s">
        <v>4858</v>
      </c>
      <c r="F15467" s="11" t="s">
        <v>1927</v>
      </c>
      <c r="G15467" s="131" t="s">
        <v>577</v>
      </c>
      <c r="H15467" s="131"/>
      <c r="J15467" s="7">
        <v>3231434</v>
      </c>
    </row>
    <row r="15468" spans="1:10" ht="30" customHeight="1" x14ac:dyDescent="0.25">
      <c r="G15468" s="131" t="s">
        <v>7395</v>
      </c>
      <c r="H15468" s="131"/>
    </row>
    <row r="15469" spans="1:10" ht="20.100000000000001" customHeight="1" x14ac:dyDescent="0.25">
      <c r="G15469" s="131" t="s">
        <v>5479</v>
      </c>
      <c r="H15469" s="131"/>
    </row>
    <row r="15470" spans="1:10" ht="20.100000000000001" customHeight="1" x14ac:dyDescent="0.25">
      <c r="A15470" s="5" t="s">
        <v>1818</v>
      </c>
      <c r="C15470" s="11" t="s">
        <v>16</v>
      </c>
      <c r="D15470" s="11" t="s">
        <v>4832</v>
      </c>
      <c r="E15470" s="11" t="s">
        <v>4974</v>
      </c>
      <c r="F15470" s="11" t="s">
        <v>1938</v>
      </c>
      <c r="G15470" s="131" t="s">
        <v>579</v>
      </c>
      <c r="H15470" s="131"/>
      <c r="J15470" s="7">
        <v>5004072</v>
      </c>
    </row>
    <row r="15471" spans="1:10" ht="30" customHeight="1" x14ac:dyDescent="0.25">
      <c r="G15471" s="131" t="s">
        <v>7396</v>
      </c>
      <c r="H15471" s="131"/>
    </row>
    <row r="15472" spans="1:10" ht="20.100000000000001" customHeight="1" x14ac:dyDescent="0.25">
      <c r="G15472" s="131" t="s">
        <v>4980</v>
      </c>
      <c r="H15472" s="131"/>
    </row>
    <row r="15473" spans="1:10" ht="20.100000000000001" customHeight="1" x14ac:dyDescent="0.25">
      <c r="A15473" s="5" t="s">
        <v>1818</v>
      </c>
      <c r="C15473" s="11" t="s">
        <v>16</v>
      </c>
      <c r="D15473" s="11" t="s">
        <v>4832</v>
      </c>
      <c r="E15473" s="11" t="s">
        <v>4972</v>
      </c>
      <c r="F15473" s="11" t="s">
        <v>1939</v>
      </c>
      <c r="G15473" s="131" t="s">
        <v>579</v>
      </c>
      <c r="H15473" s="131"/>
      <c r="J15473" s="7">
        <v>3780225</v>
      </c>
    </row>
    <row r="15474" spans="1:10" ht="45" customHeight="1" x14ac:dyDescent="0.25">
      <c r="G15474" s="131" t="s">
        <v>7397</v>
      </c>
      <c r="H15474" s="131"/>
    </row>
    <row r="15475" spans="1:10" ht="20.100000000000001" customHeight="1" x14ac:dyDescent="0.25">
      <c r="G15475" s="131" t="s">
        <v>4980</v>
      </c>
      <c r="H15475" s="131"/>
    </row>
    <row r="15476" spans="1:10" ht="20.100000000000001" customHeight="1" x14ac:dyDescent="0.25">
      <c r="A15476" s="5" t="s">
        <v>1818</v>
      </c>
      <c r="C15476" s="11" t="s">
        <v>16</v>
      </c>
      <c r="D15476" s="11" t="s">
        <v>4832</v>
      </c>
      <c r="E15476" s="11" t="s">
        <v>4972</v>
      </c>
      <c r="F15476" s="11" t="s">
        <v>1940</v>
      </c>
      <c r="G15476" s="131" t="s">
        <v>579</v>
      </c>
      <c r="H15476" s="131"/>
      <c r="J15476" s="7">
        <v>3150000</v>
      </c>
    </row>
    <row r="15477" spans="1:10" ht="30" customHeight="1" x14ac:dyDescent="0.25">
      <c r="G15477" s="131" t="s">
        <v>7398</v>
      </c>
      <c r="H15477" s="131"/>
    </row>
    <row r="15478" spans="1:10" ht="20.100000000000001" customHeight="1" x14ac:dyDescent="0.25">
      <c r="G15478" s="131" t="s">
        <v>4980</v>
      </c>
      <c r="H15478" s="131"/>
    </row>
    <row r="15479" spans="1:10" ht="20.100000000000001" customHeight="1" x14ac:dyDescent="0.25">
      <c r="A15479" s="5" t="s">
        <v>1818</v>
      </c>
      <c r="C15479" s="11" t="s">
        <v>16</v>
      </c>
      <c r="D15479" s="11" t="s">
        <v>4832</v>
      </c>
      <c r="E15479" s="11" t="s">
        <v>4858</v>
      </c>
      <c r="F15479" s="11" t="s">
        <v>1941</v>
      </c>
      <c r="G15479" s="131" t="s">
        <v>579</v>
      </c>
      <c r="H15479" s="131"/>
      <c r="J15479" s="7">
        <v>6086117</v>
      </c>
    </row>
    <row r="15480" spans="1:10" ht="30" customHeight="1" x14ac:dyDescent="0.25">
      <c r="G15480" s="131" t="s">
        <v>7399</v>
      </c>
      <c r="H15480" s="131"/>
    </row>
    <row r="15481" spans="1:10" ht="20.100000000000001" customHeight="1" x14ac:dyDescent="0.25">
      <c r="G15481" s="131" t="s">
        <v>4980</v>
      </c>
      <c r="H15481" s="131"/>
    </row>
    <row r="15482" spans="1:10" ht="20.100000000000001" customHeight="1" x14ac:dyDescent="0.25">
      <c r="A15482" s="5" t="s">
        <v>1818</v>
      </c>
      <c r="C15482" s="11" t="s">
        <v>16</v>
      </c>
      <c r="D15482" s="11" t="s">
        <v>4832</v>
      </c>
      <c r="E15482" s="11" t="s">
        <v>5169</v>
      </c>
      <c r="F15482" s="11" t="s">
        <v>1953</v>
      </c>
      <c r="G15482" s="131" t="s">
        <v>582</v>
      </c>
      <c r="H15482" s="131"/>
      <c r="J15482" s="7">
        <v>4355407</v>
      </c>
    </row>
    <row r="15483" spans="1:10" ht="45" customHeight="1" x14ac:dyDescent="0.25">
      <c r="G15483" s="131" t="s">
        <v>7400</v>
      </c>
      <c r="H15483" s="131"/>
    </row>
    <row r="15484" spans="1:10" ht="20.100000000000001" customHeight="1" x14ac:dyDescent="0.25">
      <c r="G15484" s="131" t="s">
        <v>5480</v>
      </c>
      <c r="H15484" s="131"/>
    </row>
    <row r="15485" spans="1:10" ht="20.100000000000001" customHeight="1" x14ac:dyDescent="0.25">
      <c r="A15485" s="5" t="s">
        <v>1818</v>
      </c>
      <c r="C15485" s="11" t="s">
        <v>16</v>
      </c>
      <c r="D15485" s="11" t="s">
        <v>4832</v>
      </c>
      <c r="E15485" s="11" t="s">
        <v>4974</v>
      </c>
      <c r="F15485" s="11" t="s">
        <v>1954</v>
      </c>
      <c r="G15485" s="131" t="s">
        <v>582</v>
      </c>
      <c r="H15485" s="131"/>
      <c r="J15485" s="7">
        <v>1735250</v>
      </c>
    </row>
    <row r="15486" spans="1:10" ht="45" customHeight="1" x14ac:dyDescent="0.25">
      <c r="G15486" s="131" t="s">
        <v>7401</v>
      </c>
      <c r="H15486" s="131"/>
    </row>
    <row r="15487" spans="1:10" ht="20.100000000000001" customHeight="1" x14ac:dyDescent="0.25">
      <c r="G15487" s="131" t="s">
        <v>5480</v>
      </c>
      <c r="H15487" s="131"/>
    </row>
    <row r="15488" spans="1:10" ht="20.100000000000001" customHeight="1" x14ac:dyDescent="0.25">
      <c r="A15488" s="5" t="s">
        <v>1818</v>
      </c>
      <c r="C15488" s="11" t="s">
        <v>16</v>
      </c>
      <c r="D15488" s="11" t="s">
        <v>4832</v>
      </c>
      <c r="E15488" s="11" t="s">
        <v>4974</v>
      </c>
      <c r="F15488" s="11" t="s">
        <v>1955</v>
      </c>
      <c r="G15488" s="131" t="s">
        <v>582</v>
      </c>
      <c r="H15488" s="131"/>
      <c r="J15488" s="7">
        <v>2372141</v>
      </c>
    </row>
    <row r="15489" spans="1:10" ht="45" customHeight="1" x14ac:dyDescent="0.25">
      <c r="G15489" s="131" t="s">
        <v>7402</v>
      </c>
      <c r="H15489" s="131"/>
    </row>
    <row r="15490" spans="1:10" ht="20.100000000000001" customHeight="1" x14ac:dyDescent="0.25">
      <c r="G15490" s="131" t="s">
        <v>5480</v>
      </c>
      <c r="H15490" s="131"/>
    </row>
    <row r="15491" spans="1:10" ht="20.100000000000001" customHeight="1" x14ac:dyDescent="0.25">
      <c r="A15491" s="5" t="s">
        <v>1818</v>
      </c>
      <c r="C15491" s="11" t="s">
        <v>16</v>
      </c>
      <c r="D15491" s="11" t="s">
        <v>4832</v>
      </c>
      <c r="E15491" s="11" t="s">
        <v>4974</v>
      </c>
      <c r="F15491" s="11" t="s">
        <v>1956</v>
      </c>
      <c r="G15491" s="131" t="s">
        <v>582</v>
      </c>
      <c r="H15491" s="131"/>
      <c r="J15491" s="7">
        <v>2142625</v>
      </c>
    </row>
    <row r="15492" spans="1:10" ht="45" customHeight="1" x14ac:dyDescent="0.25">
      <c r="G15492" s="131" t="s">
        <v>7403</v>
      </c>
      <c r="H15492" s="131"/>
    </row>
    <row r="15493" spans="1:10" ht="20.100000000000001" customHeight="1" x14ac:dyDescent="0.25">
      <c r="G15493" s="131" t="s">
        <v>5480</v>
      </c>
      <c r="H15493" s="131"/>
    </row>
    <row r="15494" spans="1:10" ht="20.100000000000001" customHeight="1" x14ac:dyDescent="0.25">
      <c r="A15494" s="5" t="s">
        <v>1818</v>
      </c>
      <c r="C15494" s="11" t="s">
        <v>16</v>
      </c>
      <c r="D15494" s="11" t="s">
        <v>4832</v>
      </c>
      <c r="E15494" s="11" t="s">
        <v>5705</v>
      </c>
      <c r="F15494" s="11" t="s">
        <v>1957</v>
      </c>
      <c r="G15494" s="131" t="s">
        <v>582</v>
      </c>
      <c r="H15494" s="131"/>
      <c r="J15494" s="7">
        <v>1480980</v>
      </c>
    </row>
    <row r="15495" spans="1:10" ht="30" customHeight="1" x14ac:dyDescent="0.25">
      <c r="G15495" s="131" t="s">
        <v>7404</v>
      </c>
      <c r="H15495" s="131"/>
    </row>
    <row r="15496" spans="1:10" ht="20.100000000000001" customHeight="1" x14ac:dyDescent="0.25">
      <c r="G15496" s="131" t="s">
        <v>5480</v>
      </c>
      <c r="H15496" s="131"/>
    </row>
    <row r="15497" spans="1:10" ht="20.100000000000001" customHeight="1" x14ac:dyDescent="0.25">
      <c r="A15497" s="5" t="s">
        <v>1818</v>
      </c>
      <c r="C15497" s="11" t="s">
        <v>16</v>
      </c>
      <c r="D15497" s="11" t="s">
        <v>4832</v>
      </c>
      <c r="E15497" s="11" t="s">
        <v>4858</v>
      </c>
      <c r="F15497" s="11" t="s">
        <v>1958</v>
      </c>
      <c r="G15497" s="131" t="s">
        <v>582</v>
      </c>
      <c r="H15497" s="131"/>
      <c r="J15497" s="7">
        <v>1480980</v>
      </c>
    </row>
    <row r="15498" spans="1:10" ht="30" customHeight="1" x14ac:dyDescent="0.25">
      <c r="G15498" s="131" t="s">
        <v>7405</v>
      </c>
      <c r="H15498" s="131"/>
    </row>
    <row r="15499" spans="1:10" ht="20.100000000000001" customHeight="1" x14ac:dyDescent="0.25">
      <c r="G15499" s="131" t="s">
        <v>5480</v>
      </c>
      <c r="H15499" s="131"/>
    </row>
    <row r="15500" spans="1:10" ht="20.100000000000001" customHeight="1" x14ac:dyDescent="0.25">
      <c r="A15500" s="5" t="s">
        <v>1818</v>
      </c>
      <c r="C15500" s="11" t="s">
        <v>16</v>
      </c>
      <c r="D15500" s="11" t="s">
        <v>4832</v>
      </c>
      <c r="E15500" s="11" t="s">
        <v>4974</v>
      </c>
      <c r="F15500" s="11" t="s">
        <v>1959</v>
      </c>
      <c r="G15500" s="131" t="s">
        <v>582</v>
      </c>
      <c r="H15500" s="131"/>
      <c r="J15500" s="7">
        <v>1906152</v>
      </c>
    </row>
    <row r="15501" spans="1:10" ht="45" customHeight="1" x14ac:dyDescent="0.25">
      <c r="G15501" s="131" t="s">
        <v>7406</v>
      </c>
      <c r="H15501" s="131"/>
    </row>
    <row r="15502" spans="1:10" ht="20.100000000000001" customHeight="1" x14ac:dyDescent="0.25">
      <c r="G15502" s="131" t="s">
        <v>5480</v>
      </c>
      <c r="H15502" s="131"/>
    </row>
    <row r="15503" spans="1:10" ht="20.100000000000001" customHeight="1" x14ac:dyDescent="0.25">
      <c r="A15503" s="5" t="s">
        <v>1818</v>
      </c>
      <c r="C15503" s="11" t="s">
        <v>16</v>
      </c>
      <c r="D15503" s="11" t="s">
        <v>4832</v>
      </c>
      <c r="E15503" s="11" t="s">
        <v>4974</v>
      </c>
      <c r="F15503" s="11" t="s">
        <v>1960</v>
      </c>
      <c r="G15503" s="131" t="s">
        <v>582</v>
      </c>
      <c r="H15503" s="131"/>
      <c r="J15503" s="7">
        <v>3059254</v>
      </c>
    </row>
    <row r="15504" spans="1:10" ht="30" customHeight="1" x14ac:dyDescent="0.25">
      <c r="G15504" s="131" t="s">
        <v>7407</v>
      </c>
      <c r="H15504" s="131"/>
    </row>
    <row r="15505" spans="1:10" ht="20.100000000000001" customHeight="1" x14ac:dyDescent="0.25">
      <c r="G15505" s="131" t="s">
        <v>5480</v>
      </c>
      <c r="H15505" s="131"/>
    </row>
    <row r="15506" spans="1:10" ht="20.100000000000001" customHeight="1" x14ac:dyDescent="0.25">
      <c r="A15506" s="5" t="s">
        <v>1818</v>
      </c>
      <c r="C15506" s="11" t="s">
        <v>16</v>
      </c>
      <c r="D15506" s="11" t="s">
        <v>4832</v>
      </c>
      <c r="E15506" s="11" t="s">
        <v>4858</v>
      </c>
      <c r="F15506" s="11" t="s">
        <v>1962</v>
      </c>
      <c r="G15506" s="131" t="s">
        <v>585</v>
      </c>
      <c r="H15506" s="131"/>
      <c r="J15506" s="7">
        <v>2443161</v>
      </c>
    </row>
    <row r="15507" spans="1:10" ht="30" customHeight="1" x14ac:dyDescent="0.25">
      <c r="G15507" s="131" t="s">
        <v>7408</v>
      </c>
      <c r="H15507" s="131"/>
    </row>
    <row r="15508" spans="1:10" ht="20.100000000000001" customHeight="1" x14ac:dyDescent="0.25">
      <c r="G15508" s="131" t="s">
        <v>5481</v>
      </c>
      <c r="H15508" s="131"/>
    </row>
    <row r="15509" spans="1:10" ht="20.100000000000001" customHeight="1" x14ac:dyDescent="0.25">
      <c r="A15509" s="5" t="s">
        <v>1818</v>
      </c>
      <c r="C15509" s="11" t="s">
        <v>16</v>
      </c>
      <c r="D15509" s="11" t="s">
        <v>4832</v>
      </c>
      <c r="E15509" s="11" t="s">
        <v>5112</v>
      </c>
      <c r="F15509" s="11" t="s">
        <v>1963</v>
      </c>
      <c r="G15509" s="131" t="s">
        <v>585</v>
      </c>
      <c r="H15509" s="131"/>
      <c r="J15509" s="7">
        <v>1511694</v>
      </c>
    </row>
    <row r="15510" spans="1:10" ht="45" customHeight="1" x14ac:dyDescent="0.25">
      <c r="G15510" s="131" t="s">
        <v>7409</v>
      </c>
      <c r="H15510" s="131"/>
    </row>
    <row r="15511" spans="1:10" ht="20.100000000000001" customHeight="1" x14ac:dyDescent="0.25">
      <c r="G15511" s="131" t="s">
        <v>5481</v>
      </c>
      <c r="H15511" s="131"/>
    </row>
    <row r="15512" spans="1:10" ht="20.100000000000001" customHeight="1" x14ac:dyDescent="0.25">
      <c r="A15512" s="5" t="s">
        <v>1818</v>
      </c>
      <c r="C15512" s="11" t="s">
        <v>16</v>
      </c>
      <c r="D15512" s="11" t="s">
        <v>4832</v>
      </c>
      <c r="E15512" s="11" t="s">
        <v>4858</v>
      </c>
      <c r="F15512" s="11" t="s">
        <v>1964</v>
      </c>
      <c r="G15512" s="131" t="s">
        <v>585</v>
      </c>
      <c r="H15512" s="131"/>
      <c r="J15512" s="7">
        <v>1850724</v>
      </c>
    </row>
    <row r="15513" spans="1:10" ht="30" customHeight="1" x14ac:dyDescent="0.25">
      <c r="G15513" s="131" t="s">
        <v>7410</v>
      </c>
      <c r="H15513" s="131"/>
    </row>
    <row r="15514" spans="1:10" ht="20.100000000000001" customHeight="1" x14ac:dyDescent="0.25">
      <c r="G15514" s="131" t="s">
        <v>5481</v>
      </c>
      <c r="H15514" s="131"/>
    </row>
    <row r="15515" spans="1:10" ht="20.100000000000001" customHeight="1" x14ac:dyDescent="0.25">
      <c r="A15515" s="5" t="s">
        <v>1818</v>
      </c>
      <c r="C15515" s="11" t="s">
        <v>16</v>
      </c>
      <c r="D15515" s="11" t="s">
        <v>4832</v>
      </c>
      <c r="E15515" s="11" t="s">
        <v>4858</v>
      </c>
      <c r="F15515" s="11" t="s">
        <v>1965</v>
      </c>
      <c r="G15515" s="131" t="s">
        <v>585</v>
      </c>
      <c r="H15515" s="131"/>
      <c r="J15515" s="7">
        <v>1439917</v>
      </c>
    </row>
    <row r="15516" spans="1:10" ht="30" customHeight="1" x14ac:dyDescent="0.25">
      <c r="G15516" s="131" t="s">
        <v>7411</v>
      </c>
      <c r="H15516" s="131"/>
    </row>
    <row r="15517" spans="1:10" ht="20.100000000000001" customHeight="1" x14ac:dyDescent="0.25">
      <c r="G15517" s="131" t="s">
        <v>5481</v>
      </c>
      <c r="H15517" s="131"/>
    </row>
    <row r="15518" spans="1:10" ht="20.100000000000001" customHeight="1" x14ac:dyDescent="0.25">
      <c r="A15518" s="5" t="s">
        <v>1818</v>
      </c>
      <c r="C15518" s="11" t="s">
        <v>16</v>
      </c>
      <c r="D15518" s="11" t="s">
        <v>4832</v>
      </c>
      <c r="E15518" s="11" t="s">
        <v>5064</v>
      </c>
      <c r="F15518" s="11" t="s">
        <v>1966</v>
      </c>
      <c r="G15518" s="131" t="s">
        <v>585</v>
      </c>
      <c r="H15518" s="131"/>
      <c r="J15518" s="7">
        <v>1518254</v>
      </c>
    </row>
    <row r="15519" spans="1:10" ht="30" customHeight="1" x14ac:dyDescent="0.25">
      <c r="G15519" s="131" t="s">
        <v>7412</v>
      </c>
      <c r="H15519" s="131"/>
    </row>
    <row r="15520" spans="1:10" ht="20.100000000000001" customHeight="1" x14ac:dyDescent="0.25">
      <c r="G15520" s="131" t="s">
        <v>5481</v>
      </c>
      <c r="H15520" s="131"/>
    </row>
    <row r="15521" spans="1:10" ht="20.100000000000001" customHeight="1" x14ac:dyDescent="0.25">
      <c r="A15521" s="5" t="s">
        <v>1818</v>
      </c>
      <c r="C15521" s="11" t="s">
        <v>16</v>
      </c>
      <c r="D15521" s="11" t="s">
        <v>4832</v>
      </c>
      <c r="E15521" s="11" t="s">
        <v>4858</v>
      </c>
      <c r="F15521" s="11" t="s">
        <v>1572</v>
      </c>
      <c r="G15521" s="131" t="s">
        <v>585</v>
      </c>
      <c r="H15521" s="131"/>
      <c r="J15521" s="7">
        <v>1400827</v>
      </c>
    </row>
    <row r="15522" spans="1:10" ht="30" customHeight="1" x14ac:dyDescent="0.25">
      <c r="G15522" s="131" t="s">
        <v>7413</v>
      </c>
      <c r="H15522" s="131"/>
    </row>
    <row r="15523" spans="1:10" ht="20.100000000000001" customHeight="1" x14ac:dyDescent="0.25">
      <c r="G15523" s="131" t="s">
        <v>5481</v>
      </c>
      <c r="H15523" s="131"/>
    </row>
    <row r="15524" spans="1:10" ht="20.100000000000001" customHeight="1" x14ac:dyDescent="0.25">
      <c r="A15524" s="5" t="s">
        <v>1818</v>
      </c>
      <c r="C15524" s="11" t="s">
        <v>16</v>
      </c>
      <c r="D15524" s="11" t="s">
        <v>4832</v>
      </c>
      <c r="E15524" s="11" t="s">
        <v>4974</v>
      </c>
      <c r="F15524" s="11" t="s">
        <v>1967</v>
      </c>
      <c r="G15524" s="131" t="s">
        <v>585</v>
      </c>
      <c r="H15524" s="131"/>
      <c r="J15524" s="7">
        <v>1583124</v>
      </c>
    </row>
    <row r="15525" spans="1:10" ht="30" customHeight="1" x14ac:dyDescent="0.25">
      <c r="G15525" s="131" t="s">
        <v>7414</v>
      </c>
      <c r="H15525" s="131"/>
    </row>
    <row r="15526" spans="1:10" ht="20.100000000000001" customHeight="1" x14ac:dyDescent="0.25">
      <c r="G15526" s="131" t="s">
        <v>5481</v>
      </c>
      <c r="H15526" s="131"/>
    </row>
    <row r="15527" spans="1:10" ht="20.100000000000001" customHeight="1" x14ac:dyDescent="0.25">
      <c r="A15527" s="5" t="s">
        <v>1818</v>
      </c>
      <c r="C15527" s="11" t="s">
        <v>16</v>
      </c>
      <c r="D15527" s="11" t="s">
        <v>4832</v>
      </c>
      <c r="E15527" s="11" t="s">
        <v>5064</v>
      </c>
      <c r="F15527" s="11" t="s">
        <v>2009</v>
      </c>
      <c r="G15527" s="131" t="s">
        <v>587</v>
      </c>
      <c r="H15527" s="131"/>
      <c r="J15527" s="7">
        <v>2650317</v>
      </c>
    </row>
    <row r="15528" spans="1:10" ht="45" customHeight="1" x14ac:dyDescent="0.25">
      <c r="G15528" s="131" t="s">
        <v>7415</v>
      </c>
      <c r="H15528" s="131"/>
    </row>
    <row r="15529" spans="1:10" ht="20.100000000000001" customHeight="1" x14ac:dyDescent="0.25">
      <c r="G15529" s="131" t="s">
        <v>5232</v>
      </c>
      <c r="H15529" s="131"/>
    </row>
    <row r="15530" spans="1:10" ht="20.100000000000001" customHeight="1" x14ac:dyDescent="0.25">
      <c r="A15530" s="5" t="s">
        <v>1818</v>
      </c>
      <c r="C15530" s="11" t="s">
        <v>16</v>
      </c>
      <c r="D15530" s="11" t="s">
        <v>4832</v>
      </c>
      <c r="E15530" s="11" t="s">
        <v>5023</v>
      </c>
      <c r="F15530" s="11" t="s">
        <v>2012</v>
      </c>
      <c r="G15530" s="131" t="s">
        <v>587</v>
      </c>
      <c r="H15530" s="131"/>
      <c r="J15530" s="7">
        <v>703934</v>
      </c>
    </row>
    <row r="15531" spans="1:10" ht="45" customHeight="1" x14ac:dyDescent="0.25">
      <c r="G15531" s="131" t="s">
        <v>7416</v>
      </c>
      <c r="H15531" s="131"/>
    </row>
    <row r="15532" spans="1:10" ht="20.100000000000001" customHeight="1" x14ac:dyDescent="0.25">
      <c r="G15532" s="131" t="s">
        <v>5232</v>
      </c>
      <c r="H15532" s="131"/>
    </row>
    <row r="15533" spans="1:10" ht="20.100000000000001" customHeight="1" x14ac:dyDescent="0.25">
      <c r="A15533" s="5" t="s">
        <v>1818</v>
      </c>
      <c r="C15533" s="11" t="s">
        <v>16</v>
      </c>
      <c r="D15533" s="11" t="s">
        <v>4832</v>
      </c>
      <c r="E15533" s="11" t="s">
        <v>4858</v>
      </c>
      <c r="F15533" s="11" t="s">
        <v>2013</v>
      </c>
      <c r="G15533" s="131" t="s">
        <v>587</v>
      </c>
      <c r="H15533" s="131"/>
      <c r="J15533" s="7">
        <v>2680542</v>
      </c>
    </row>
    <row r="15534" spans="1:10" ht="60" customHeight="1" x14ac:dyDescent="0.25">
      <c r="G15534" s="131" t="s">
        <v>7417</v>
      </c>
      <c r="H15534" s="131"/>
    </row>
    <row r="15535" spans="1:10" ht="20.100000000000001" customHeight="1" x14ac:dyDescent="0.25">
      <c r="G15535" s="131" t="s">
        <v>5232</v>
      </c>
      <c r="H15535" s="131"/>
    </row>
    <row r="15536" spans="1:10" ht="20.100000000000001" customHeight="1" x14ac:dyDescent="0.25">
      <c r="A15536" s="5" t="s">
        <v>1818</v>
      </c>
      <c r="C15536" s="11" t="s">
        <v>16</v>
      </c>
      <c r="D15536" s="11" t="s">
        <v>4832</v>
      </c>
      <c r="E15536" s="11" t="s">
        <v>4858</v>
      </c>
      <c r="F15536" s="11" t="s">
        <v>2014</v>
      </c>
      <c r="G15536" s="131" t="s">
        <v>587</v>
      </c>
      <c r="H15536" s="131"/>
      <c r="J15536" s="7">
        <v>483443</v>
      </c>
    </row>
    <row r="15537" spans="1:10" ht="45" customHeight="1" x14ac:dyDescent="0.25">
      <c r="G15537" s="131" t="s">
        <v>7418</v>
      </c>
      <c r="H15537" s="131"/>
    </row>
    <row r="15538" spans="1:10" ht="20.100000000000001" customHeight="1" x14ac:dyDescent="0.25">
      <c r="G15538" s="131" t="s">
        <v>5232</v>
      </c>
      <c r="H15538" s="131"/>
    </row>
    <row r="15539" spans="1:10" ht="20.100000000000001" customHeight="1" x14ac:dyDescent="0.25">
      <c r="A15539" s="5" t="s">
        <v>1818</v>
      </c>
      <c r="C15539" s="11" t="s">
        <v>16</v>
      </c>
      <c r="D15539" s="11" t="s">
        <v>4832</v>
      </c>
      <c r="E15539" s="11" t="s">
        <v>4858</v>
      </c>
      <c r="F15539" s="11" t="s">
        <v>2015</v>
      </c>
      <c r="G15539" s="131" t="s">
        <v>587</v>
      </c>
      <c r="H15539" s="131"/>
      <c r="J15539" s="7">
        <v>483443</v>
      </c>
    </row>
    <row r="15540" spans="1:10" ht="45" customHeight="1" x14ac:dyDescent="0.25">
      <c r="G15540" s="131" t="s">
        <v>7419</v>
      </c>
      <c r="H15540" s="131"/>
    </row>
    <row r="15541" spans="1:10" ht="20.100000000000001" customHeight="1" x14ac:dyDescent="0.25">
      <c r="G15541" s="131" t="s">
        <v>5232</v>
      </c>
      <c r="H15541" s="131"/>
    </row>
    <row r="15542" spans="1:10" ht="20.100000000000001" customHeight="1" x14ac:dyDescent="0.25">
      <c r="A15542" s="5" t="s">
        <v>1818</v>
      </c>
      <c r="C15542" s="11" t="s">
        <v>16</v>
      </c>
      <c r="D15542" s="11" t="s">
        <v>4832</v>
      </c>
      <c r="E15542" s="11" t="s">
        <v>4858</v>
      </c>
      <c r="F15542" s="11" t="s">
        <v>2016</v>
      </c>
      <c r="G15542" s="131" t="s">
        <v>587</v>
      </c>
      <c r="H15542" s="131"/>
      <c r="J15542" s="7">
        <v>483443</v>
      </c>
    </row>
    <row r="15543" spans="1:10" ht="45" customHeight="1" x14ac:dyDescent="0.25">
      <c r="G15543" s="131" t="s">
        <v>7420</v>
      </c>
      <c r="H15543" s="131"/>
    </row>
    <row r="15544" spans="1:10" ht="20.100000000000001" customHeight="1" x14ac:dyDescent="0.25">
      <c r="G15544" s="131" t="s">
        <v>5232</v>
      </c>
      <c r="H15544" s="131"/>
    </row>
    <row r="15545" spans="1:10" ht="20.100000000000001" customHeight="1" x14ac:dyDescent="0.25">
      <c r="A15545" s="5" t="s">
        <v>1818</v>
      </c>
      <c r="C15545" s="11" t="s">
        <v>16</v>
      </c>
      <c r="D15545" s="11" t="s">
        <v>4832</v>
      </c>
      <c r="E15545" s="11" t="s">
        <v>4972</v>
      </c>
      <c r="F15545" s="11" t="s">
        <v>2017</v>
      </c>
      <c r="G15545" s="131" t="s">
        <v>587</v>
      </c>
      <c r="H15545" s="131"/>
      <c r="J15545" s="7">
        <v>483443</v>
      </c>
    </row>
    <row r="15546" spans="1:10" ht="45" customHeight="1" x14ac:dyDescent="0.25">
      <c r="G15546" s="131" t="s">
        <v>7421</v>
      </c>
      <c r="H15546" s="131"/>
    </row>
    <row r="15547" spans="1:10" ht="20.100000000000001" customHeight="1" x14ac:dyDescent="0.25">
      <c r="G15547" s="131" t="s">
        <v>5232</v>
      </c>
      <c r="H15547" s="131"/>
    </row>
    <row r="15548" spans="1:10" ht="20.100000000000001" customHeight="1" x14ac:dyDescent="0.25">
      <c r="A15548" s="5" t="s">
        <v>1818</v>
      </c>
      <c r="C15548" s="11" t="s">
        <v>16</v>
      </c>
      <c r="D15548" s="11" t="s">
        <v>4832</v>
      </c>
      <c r="E15548" s="11" t="s">
        <v>5112</v>
      </c>
      <c r="F15548" s="11" t="s">
        <v>2018</v>
      </c>
      <c r="G15548" s="131" t="s">
        <v>587</v>
      </c>
      <c r="H15548" s="131"/>
      <c r="J15548" s="7">
        <v>483443</v>
      </c>
    </row>
    <row r="15549" spans="1:10" ht="60" customHeight="1" x14ac:dyDescent="0.25">
      <c r="G15549" s="131" t="s">
        <v>7422</v>
      </c>
      <c r="H15549" s="131"/>
    </row>
    <row r="15550" spans="1:10" ht="20.100000000000001" customHeight="1" x14ac:dyDescent="0.25">
      <c r="G15550" s="131" t="s">
        <v>5232</v>
      </c>
      <c r="H15550" s="131"/>
    </row>
    <row r="15551" spans="1:10" ht="20.100000000000001" customHeight="1" x14ac:dyDescent="0.25">
      <c r="A15551" s="5" t="s">
        <v>1818</v>
      </c>
      <c r="C15551" s="11" t="s">
        <v>16</v>
      </c>
      <c r="D15551" s="11" t="s">
        <v>4832</v>
      </c>
      <c r="E15551" s="11" t="s">
        <v>5064</v>
      </c>
      <c r="F15551" s="11" t="s">
        <v>2002</v>
      </c>
      <c r="G15551" s="131" t="s">
        <v>587</v>
      </c>
      <c r="H15551" s="131"/>
      <c r="J15551" s="7">
        <v>1893738</v>
      </c>
    </row>
    <row r="15552" spans="1:10" ht="30" customHeight="1" x14ac:dyDescent="0.25">
      <c r="G15552" s="131" t="s">
        <v>7423</v>
      </c>
      <c r="H15552" s="131"/>
    </row>
    <row r="15553" spans="1:10" ht="20.100000000000001" customHeight="1" x14ac:dyDescent="0.25">
      <c r="G15553" s="131" t="s">
        <v>5232</v>
      </c>
      <c r="H15553" s="131"/>
    </row>
    <row r="15554" spans="1:10" ht="20.100000000000001" customHeight="1" x14ac:dyDescent="0.25">
      <c r="A15554" s="5" t="s">
        <v>1818</v>
      </c>
      <c r="C15554" s="11" t="s">
        <v>16</v>
      </c>
      <c r="D15554" s="11" t="s">
        <v>4832</v>
      </c>
      <c r="E15554" s="11" t="s">
        <v>4858</v>
      </c>
      <c r="F15554" s="11" t="s">
        <v>2019</v>
      </c>
      <c r="G15554" s="131" t="s">
        <v>587</v>
      </c>
      <c r="H15554" s="131"/>
      <c r="J15554" s="7">
        <v>900000</v>
      </c>
    </row>
    <row r="15555" spans="1:10" ht="45" customHeight="1" x14ac:dyDescent="0.25">
      <c r="G15555" s="131" t="s">
        <v>7424</v>
      </c>
      <c r="H15555" s="131"/>
    </row>
    <row r="15556" spans="1:10" ht="20.100000000000001" customHeight="1" x14ac:dyDescent="0.25">
      <c r="G15556" s="131" t="s">
        <v>5232</v>
      </c>
      <c r="H15556" s="131"/>
    </row>
    <row r="15557" spans="1:10" ht="20.100000000000001" customHeight="1" x14ac:dyDescent="0.25">
      <c r="A15557" s="5" t="s">
        <v>1818</v>
      </c>
      <c r="C15557" s="11" t="s">
        <v>16</v>
      </c>
      <c r="D15557" s="11" t="s">
        <v>4832</v>
      </c>
      <c r="E15557" s="11" t="s">
        <v>4972</v>
      </c>
      <c r="F15557" s="11" t="s">
        <v>2020</v>
      </c>
      <c r="G15557" s="131" t="s">
        <v>587</v>
      </c>
      <c r="H15557" s="131"/>
      <c r="J15557" s="7">
        <v>720000</v>
      </c>
    </row>
    <row r="15558" spans="1:10" ht="30" customHeight="1" x14ac:dyDescent="0.25">
      <c r="G15558" s="131" t="s">
        <v>7425</v>
      </c>
      <c r="H15558" s="131"/>
    </row>
    <row r="15559" spans="1:10" ht="20.100000000000001" customHeight="1" x14ac:dyDescent="0.25">
      <c r="G15559" s="131" t="s">
        <v>5232</v>
      </c>
      <c r="H15559" s="131"/>
    </row>
    <row r="15560" spans="1:10" ht="20.100000000000001" customHeight="1" x14ac:dyDescent="0.25">
      <c r="A15560" s="5" t="s">
        <v>1818</v>
      </c>
      <c r="C15560" s="11" t="s">
        <v>16</v>
      </c>
      <c r="D15560" s="11" t="s">
        <v>4832</v>
      </c>
      <c r="E15560" s="11" t="s">
        <v>4858</v>
      </c>
      <c r="F15560" s="11" t="s">
        <v>2021</v>
      </c>
      <c r="G15560" s="131" t="s">
        <v>587</v>
      </c>
      <c r="H15560" s="131"/>
      <c r="J15560" s="7">
        <v>1355716</v>
      </c>
    </row>
    <row r="15561" spans="1:10" ht="45" customHeight="1" x14ac:dyDescent="0.25">
      <c r="G15561" s="131" t="s">
        <v>7426</v>
      </c>
      <c r="H15561" s="131"/>
    </row>
    <row r="15562" spans="1:10" ht="20.100000000000001" customHeight="1" x14ac:dyDescent="0.25">
      <c r="G15562" s="131" t="s">
        <v>5232</v>
      </c>
      <c r="H15562" s="131"/>
    </row>
    <row r="15563" spans="1:10" ht="20.100000000000001" customHeight="1" x14ac:dyDescent="0.25">
      <c r="A15563" s="5" t="s">
        <v>1818</v>
      </c>
      <c r="C15563" s="11" t="s">
        <v>16</v>
      </c>
      <c r="D15563" s="11" t="s">
        <v>4832</v>
      </c>
      <c r="E15563" s="11" t="s">
        <v>5064</v>
      </c>
      <c r="F15563" s="11" t="s">
        <v>2022</v>
      </c>
      <c r="G15563" s="131" t="s">
        <v>587</v>
      </c>
      <c r="H15563" s="131"/>
      <c r="J15563" s="7">
        <v>3955287</v>
      </c>
    </row>
    <row r="15564" spans="1:10" ht="30" customHeight="1" x14ac:dyDescent="0.25">
      <c r="G15564" s="131" t="s">
        <v>7427</v>
      </c>
      <c r="H15564" s="131"/>
    </row>
    <row r="15565" spans="1:10" ht="20.100000000000001" customHeight="1" x14ac:dyDescent="0.25">
      <c r="G15565" s="131" t="s">
        <v>5232</v>
      </c>
      <c r="H15565" s="131"/>
    </row>
    <row r="15566" spans="1:10" ht="20.100000000000001" customHeight="1" x14ac:dyDescent="0.25">
      <c r="A15566" s="5" t="s">
        <v>1818</v>
      </c>
      <c r="C15566" s="11" t="s">
        <v>16</v>
      </c>
      <c r="D15566" s="11" t="s">
        <v>4832</v>
      </c>
      <c r="E15566" s="11" t="s">
        <v>4974</v>
      </c>
      <c r="F15566" s="11" t="s">
        <v>2027</v>
      </c>
      <c r="G15566" s="131" t="s">
        <v>1211</v>
      </c>
      <c r="H15566" s="131"/>
      <c r="J15566" s="7">
        <v>1347052</v>
      </c>
    </row>
    <row r="15567" spans="1:10" ht="45" customHeight="1" x14ac:dyDescent="0.25">
      <c r="G15567" s="131" t="s">
        <v>7428</v>
      </c>
      <c r="H15567" s="131"/>
    </row>
    <row r="15568" spans="1:10" ht="20.100000000000001" customHeight="1" x14ac:dyDescent="0.25">
      <c r="G15568" s="131" t="s">
        <v>5482</v>
      </c>
      <c r="H15568" s="131"/>
    </row>
    <row r="15569" spans="1:10" ht="20.100000000000001" customHeight="1" x14ac:dyDescent="0.25">
      <c r="A15569" s="5" t="s">
        <v>1818</v>
      </c>
      <c r="C15569" s="11" t="s">
        <v>16</v>
      </c>
      <c r="D15569" s="11" t="s">
        <v>4832</v>
      </c>
      <c r="E15569" s="11" t="s">
        <v>5169</v>
      </c>
      <c r="F15569" s="11" t="s">
        <v>2028</v>
      </c>
      <c r="G15569" s="131" t="s">
        <v>1211</v>
      </c>
      <c r="H15569" s="131"/>
      <c r="J15569" s="7">
        <v>1146285</v>
      </c>
    </row>
    <row r="15570" spans="1:10" ht="45" customHeight="1" x14ac:dyDescent="0.25">
      <c r="G15570" s="131" t="s">
        <v>7429</v>
      </c>
      <c r="H15570" s="131"/>
    </row>
    <row r="15571" spans="1:10" ht="20.100000000000001" customHeight="1" x14ac:dyDescent="0.25">
      <c r="G15571" s="131" t="s">
        <v>5482</v>
      </c>
      <c r="H15571" s="131"/>
    </row>
    <row r="15572" spans="1:10" ht="20.100000000000001" customHeight="1" x14ac:dyDescent="0.25">
      <c r="A15572" s="5" t="s">
        <v>1818</v>
      </c>
      <c r="C15572" s="11" t="s">
        <v>16</v>
      </c>
      <c r="D15572" s="11" t="s">
        <v>4832</v>
      </c>
      <c r="E15572" s="11" t="s">
        <v>113</v>
      </c>
      <c r="F15572" s="11" t="s">
        <v>2029</v>
      </c>
      <c r="G15572" s="131" t="s">
        <v>1211</v>
      </c>
      <c r="H15572" s="131"/>
      <c r="J15572" s="7">
        <v>1994898</v>
      </c>
    </row>
    <row r="15573" spans="1:10" ht="45" customHeight="1" x14ac:dyDescent="0.25">
      <c r="G15573" s="131" t="s">
        <v>7430</v>
      </c>
      <c r="H15573" s="131"/>
    </row>
    <row r="15574" spans="1:10" ht="20.100000000000001" customHeight="1" x14ac:dyDescent="0.25">
      <c r="G15574" s="131" t="s">
        <v>5482</v>
      </c>
      <c r="H15574" s="131"/>
    </row>
    <row r="15575" spans="1:10" ht="20.100000000000001" customHeight="1" x14ac:dyDescent="0.25">
      <c r="A15575" s="5" t="s">
        <v>1818</v>
      </c>
      <c r="C15575" s="11" t="s">
        <v>16</v>
      </c>
      <c r="D15575" s="11" t="s">
        <v>4832</v>
      </c>
      <c r="E15575" s="11" t="s">
        <v>53</v>
      </c>
      <c r="F15575" s="11" t="s">
        <v>2030</v>
      </c>
      <c r="G15575" s="131" t="s">
        <v>1211</v>
      </c>
      <c r="H15575" s="131"/>
      <c r="J15575" s="7">
        <v>1148165</v>
      </c>
    </row>
    <row r="15576" spans="1:10" ht="30" customHeight="1" x14ac:dyDescent="0.25">
      <c r="G15576" s="131" t="s">
        <v>7431</v>
      </c>
      <c r="H15576" s="131"/>
    </row>
    <row r="15577" spans="1:10" ht="20.100000000000001" customHeight="1" x14ac:dyDescent="0.25">
      <c r="G15577" s="131" t="s">
        <v>5482</v>
      </c>
      <c r="H15577" s="131"/>
    </row>
    <row r="15578" spans="1:10" ht="20.100000000000001" customHeight="1" x14ac:dyDescent="0.25">
      <c r="A15578" s="5" t="s">
        <v>1818</v>
      </c>
      <c r="C15578" s="11" t="s">
        <v>16</v>
      </c>
      <c r="D15578" s="11" t="s">
        <v>4832</v>
      </c>
      <c r="E15578" s="11" t="s">
        <v>4858</v>
      </c>
      <c r="F15578" s="11" t="s">
        <v>2031</v>
      </c>
      <c r="G15578" s="131" t="s">
        <v>1211</v>
      </c>
      <c r="H15578" s="131"/>
      <c r="J15578" s="7">
        <v>1286886</v>
      </c>
    </row>
    <row r="15579" spans="1:10" ht="45" customHeight="1" x14ac:dyDescent="0.25">
      <c r="G15579" s="131" t="s">
        <v>7432</v>
      </c>
      <c r="H15579" s="131"/>
    </row>
    <row r="15580" spans="1:10" ht="20.100000000000001" customHeight="1" x14ac:dyDescent="0.25">
      <c r="G15580" s="131" t="s">
        <v>5482</v>
      </c>
      <c r="H15580" s="131"/>
    </row>
    <row r="15581" spans="1:10" ht="20.100000000000001" customHeight="1" x14ac:dyDescent="0.25">
      <c r="A15581" s="5" t="s">
        <v>1818</v>
      </c>
      <c r="C15581" s="11" t="s">
        <v>16</v>
      </c>
      <c r="D15581" s="11" t="s">
        <v>4832</v>
      </c>
      <c r="E15581" s="11" t="s">
        <v>4858</v>
      </c>
      <c r="F15581" s="11" t="s">
        <v>2032</v>
      </c>
      <c r="G15581" s="131" t="s">
        <v>1211</v>
      </c>
      <c r="H15581" s="131"/>
      <c r="J15581" s="7">
        <v>678147</v>
      </c>
    </row>
    <row r="15582" spans="1:10" ht="45" customHeight="1" x14ac:dyDescent="0.25">
      <c r="G15582" s="131" t="s">
        <v>7433</v>
      </c>
      <c r="H15582" s="131"/>
    </row>
    <row r="15583" spans="1:10" ht="20.100000000000001" customHeight="1" x14ac:dyDescent="0.25">
      <c r="G15583" s="131" t="s">
        <v>5482</v>
      </c>
      <c r="H15583" s="131"/>
    </row>
    <row r="15584" spans="1:10" ht="20.100000000000001" customHeight="1" x14ac:dyDescent="0.25">
      <c r="A15584" s="5" t="s">
        <v>1818</v>
      </c>
      <c r="C15584" s="11" t="s">
        <v>16</v>
      </c>
      <c r="D15584" s="11" t="s">
        <v>4832</v>
      </c>
      <c r="E15584" s="11" t="s">
        <v>4972</v>
      </c>
      <c r="F15584" s="11" t="s">
        <v>1884</v>
      </c>
      <c r="G15584" s="131" t="s">
        <v>591</v>
      </c>
      <c r="H15584" s="131"/>
      <c r="J15584" s="7">
        <v>2151800</v>
      </c>
    </row>
    <row r="15585" spans="1:10" ht="45" customHeight="1" x14ac:dyDescent="0.25">
      <c r="G15585" s="131" t="s">
        <v>7434</v>
      </c>
      <c r="H15585" s="131"/>
    </row>
    <row r="15586" spans="1:10" ht="20.100000000000001" customHeight="1" x14ac:dyDescent="0.25">
      <c r="G15586" s="131" t="s">
        <v>5483</v>
      </c>
      <c r="H15586" s="131"/>
    </row>
    <row r="15587" spans="1:10" ht="20.100000000000001" customHeight="1" x14ac:dyDescent="0.25">
      <c r="A15587" s="5" t="s">
        <v>1818</v>
      </c>
      <c r="C15587" s="11" t="s">
        <v>16</v>
      </c>
      <c r="D15587" s="11" t="s">
        <v>4832</v>
      </c>
      <c r="E15587" s="11" t="s">
        <v>4972</v>
      </c>
      <c r="F15587" s="11" t="s">
        <v>2040</v>
      </c>
      <c r="G15587" s="131" t="s">
        <v>591</v>
      </c>
      <c r="H15587" s="131"/>
      <c r="J15587" s="7">
        <v>2390600</v>
      </c>
    </row>
    <row r="15588" spans="1:10" ht="45" customHeight="1" x14ac:dyDescent="0.25">
      <c r="G15588" s="131" t="s">
        <v>7435</v>
      </c>
      <c r="H15588" s="131"/>
    </row>
    <row r="15589" spans="1:10" ht="20.100000000000001" customHeight="1" x14ac:dyDescent="0.25">
      <c r="G15589" s="131" t="s">
        <v>5483</v>
      </c>
      <c r="H15589" s="131"/>
    </row>
    <row r="15590" spans="1:10" ht="20.100000000000001" customHeight="1" x14ac:dyDescent="0.25">
      <c r="A15590" s="5" t="s">
        <v>1818</v>
      </c>
      <c r="C15590" s="11" t="s">
        <v>16</v>
      </c>
      <c r="D15590" s="11" t="s">
        <v>4832</v>
      </c>
      <c r="E15590" s="11" t="s">
        <v>5023</v>
      </c>
      <c r="F15590" s="11" t="s">
        <v>2041</v>
      </c>
      <c r="G15590" s="131" t="s">
        <v>591</v>
      </c>
      <c r="H15590" s="131"/>
      <c r="J15590" s="7">
        <v>1295192</v>
      </c>
    </row>
    <row r="15591" spans="1:10" ht="45" customHeight="1" x14ac:dyDescent="0.25">
      <c r="G15591" s="131" t="s">
        <v>7436</v>
      </c>
      <c r="H15591" s="131"/>
    </row>
    <row r="15592" spans="1:10" ht="20.100000000000001" customHeight="1" x14ac:dyDescent="0.25">
      <c r="G15592" s="131" t="s">
        <v>5483</v>
      </c>
      <c r="H15592" s="131"/>
    </row>
    <row r="15593" spans="1:10" ht="20.100000000000001" customHeight="1" x14ac:dyDescent="0.25">
      <c r="A15593" s="5" t="s">
        <v>1818</v>
      </c>
      <c r="C15593" s="11" t="s">
        <v>16</v>
      </c>
      <c r="D15593" s="11" t="s">
        <v>4832</v>
      </c>
      <c r="E15593" s="11" t="s">
        <v>5023</v>
      </c>
      <c r="F15593" s="11" t="s">
        <v>2042</v>
      </c>
      <c r="G15593" s="131" t="s">
        <v>591</v>
      </c>
      <c r="H15593" s="131"/>
      <c r="J15593" s="7">
        <v>1295192</v>
      </c>
    </row>
    <row r="15594" spans="1:10" ht="60" customHeight="1" x14ac:dyDescent="0.25">
      <c r="G15594" s="131" t="s">
        <v>7437</v>
      </c>
      <c r="H15594" s="131"/>
    </row>
    <row r="15595" spans="1:10" ht="20.100000000000001" customHeight="1" x14ac:dyDescent="0.25">
      <c r="G15595" s="131" t="s">
        <v>5483</v>
      </c>
      <c r="H15595" s="131"/>
    </row>
    <row r="15596" spans="1:10" ht="20.100000000000001" customHeight="1" x14ac:dyDescent="0.25">
      <c r="A15596" s="5" t="s">
        <v>1818</v>
      </c>
      <c r="C15596" s="11" t="s">
        <v>16</v>
      </c>
      <c r="D15596" s="11" t="s">
        <v>4832</v>
      </c>
      <c r="E15596" s="11" t="s">
        <v>4974</v>
      </c>
      <c r="F15596" s="11" t="s">
        <v>2043</v>
      </c>
      <c r="G15596" s="131" t="s">
        <v>591</v>
      </c>
      <c r="H15596" s="131"/>
      <c r="J15596" s="7">
        <v>3297795</v>
      </c>
    </row>
    <row r="15597" spans="1:10" ht="30" customHeight="1" x14ac:dyDescent="0.25">
      <c r="G15597" s="131" t="s">
        <v>7438</v>
      </c>
      <c r="H15597" s="131"/>
    </row>
    <row r="15598" spans="1:10" ht="20.100000000000001" customHeight="1" x14ac:dyDescent="0.25">
      <c r="G15598" s="131" t="s">
        <v>5483</v>
      </c>
      <c r="H15598" s="131"/>
    </row>
    <row r="15599" spans="1:10" ht="20.100000000000001" customHeight="1" x14ac:dyDescent="0.25">
      <c r="A15599" s="5" t="s">
        <v>1818</v>
      </c>
      <c r="C15599" s="11" t="s">
        <v>16</v>
      </c>
      <c r="D15599" s="11" t="s">
        <v>4832</v>
      </c>
      <c r="E15599" s="11" t="s">
        <v>4858</v>
      </c>
      <c r="F15599" s="11" t="s">
        <v>1885</v>
      </c>
      <c r="G15599" s="131" t="s">
        <v>591</v>
      </c>
      <c r="H15599" s="131"/>
      <c r="J15599" s="7">
        <v>1680000</v>
      </c>
    </row>
    <row r="15600" spans="1:10" ht="45" customHeight="1" x14ac:dyDescent="0.25">
      <c r="G15600" s="131" t="s">
        <v>7439</v>
      </c>
      <c r="H15600" s="131"/>
    </row>
    <row r="15601" spans="1:10" ht="20.100000000000001" customHeight="1" x14ac:dyDescent="0.25">
      <c r="G15601" s="131" t="s">
        <v>5483</v>
      </c>
      <c r="H15601" s="131"/>
    </row>
    <row r="15602" spans="1:10" ht="20.100000000000001" customHeight="1" x14ac:dyDescent="0.25">
      <c r="A15602" s="5" t="s">
        <v>1818</v>
      </c>
      <c r="C15602" s="11" t="s">
        <v>16</v>
      </c>
      <c r="D15602" s="11" t="s">
        <v>4832</v>
      </c>
      <c r="E15602" s="11" t="s">
        <v>4972</v>
      </c>
      <c r="F15602" s="11" t="s">
        <v>2044</v>
      </c>
      <c r="G15602" s="131" t="s">
        <v>591</v>
      </c>
      <c r="H15602" s="131"/>
      <c r="J15602" s="7">
        <v>984000</v>
      </c>
    </row>
    <row r="15603" spans="1:10" ht="45" customHeight="1" x14ac:dyDescent="0.25">
      <c r="G15603" s="131" t="s">
        <v>7440</v>
      </c>
      <c r="H15603" s="131"/>
    </row>
    <row r="15604" spans="1:10" ht="20.100000000000001" customHeight="1" x14ac:dyDescent="0.25">
      <c r="G15604" s="131" t="s">
        <v>5483</v>
      </c>
      <c r="H15604" s="131"/>
    </row>
    <row r="15605" spans="1:10" ht="20.100000000000001" customHeight="1" x14ac:dyDescent="0.25">
      <c r="A15605" s="5" t="s">
        <v>1818</v>
      </c>
      <c r="C15605" s="11" t="s">
        <v>16</v>
      </c>
      <c r="D15605" s="11" t="s">
        <v>4832</v>
      </c>
      <c r="E15605" s="11" t="s">
        <v>4858</v>
      </c>
      <c r="F15605" s="11" t="s">
        <v>1999</v>
      </c>
      <c r="G15605" s="131" t="s">
        <v>591</v>
      </c>
      <c r="H15605" s="131"/>
      <c r="J15605" s="7">
        <v>1227652</v>
      </c>
    </row>
    <row r="15606" spans="1:10" ht="45" customHeight="1" x14ac:dyDescent="0.25">
      <c r="G15606" s="131" t="s">
        <v>7441</v>
      </c>
      <c r="H15606" s="131"/>
    </row>
    <row r="15607" spans="1:10" ht="20.100000000000001" customHeight="1" x14ac:dyDescent="0.25">
      <c r="G15607" s="131" t="s">
        <v>5483</v>
      </c>
      <c r="H15607" s="131"/>
    </row>
    <row r="15608" spans="1:10" ht="20.100000000000001" customHeight="1" x14ac:dyDescent="0.25">
      <c r="A15608" s="5" t="s">
        <v>1818</v>
      </c>
      <c r="C15608" s="11" t="s">
        <v>16</v>
      </c>
      <c r="D15608" s="11" t="s">
        <v>4832</v>
      </c>
      <c r="E15608" s="11" t="s">
        <v>53</v>
      </c>
      <c r="F15608" s="11" t="s">
        <v>2045</v>
      </c>
      <c r="G15608" s="131" t="s">
        <v>591</v>
      </c>
      <c r="H15608" s="131"/>
      <c r="J15608" s="7">
        <v>800000</v>
      </c>
    </row>
    <row r="15609" spans="1:10" ht="45" customHeight="1" x14ac:dyDescent="0.25">
      <c r="G15609" s="131" t="s">
        <v>7442</v>
      </c>
      <c r="H15609" s="131"/>
    </row>
    <row r="15610" spans="1:10" ht="20.100000000000001" customHeight="1" x14ac:dyDescent="0.25">
      <c r="G15610" s="131" t="s">
        <v>5483</v>
      </c>
      <c r="H15610" s="131"/>
    </row>
    <row r="15611" spans="1:10" ht="20.100000000000001" customHeight="1" x14ac:dyDescent="0.25">
      <c r="A15611" s="5" t="s">
        <v>1818</v>
      </c>
      <c r="C15611" s="11" t="s">
        <v>16</v>
      </c>
      <c r="D15611" s="11" t="s">
        <v>4832</v>
      </c>
      <c r="E15611" s="11" t="s">
        <v>4972</v>
      </c>
      <c r="F15611" s="11" t="s">
        <v>1887</v>
      </c>
      <c r="G15611" s="131" t="s">
        <v>593</v>
      </c>
      <c r="H15611" s="131"/>
      <c r="J15611" s="7">
        <v>1200058</v>
      </c>
    </row>
    <row r="15612" spans="1:10" ht="30" customHeight="1" x14ac:dyDescent="0.25">
      <c r="G15612" s="131" t="s">
        <v>7443</v>
      </c>
      <c r="H15612" s="131"/>
    </row>
    <row r="15613" spans="1:10" ht="20.100000000000001" customHeight="1" x14ac:dyDescent="0.25">
      <c r="G15613" s="131" t="s">
        <v>5484</v>
      </c>
      <c r="H15613" s="131"/>
    </row>
    <row r="15614" spans="1:10" ht="20.100000000000001" customHeight="1" x14ac:dyDescent="0.25">
      <c r="A15614" s="5" t="s">
        <v>1818</v>
      </c>
      <c r="C15614" s="11" t="s">
        <v>16</v>
      </c>
      <c r="D15614" s="11" t="s">
        <v>4832</v>
      </c>
      <c r="E15614" s="11" t="s">
        <v>4972</v>
      </c>
      <c r="F15614" s="11" t="s">
        <v>2049</v>
      </c>
      <c r="G15614" s="131" t="s">
        <v>593</v>
      </c>
      <c r="H15614" s="131"/>
      <c r="J15614" s="7">
        <v>1200058</v>
      </c>
    </row>
    <row r="15615" spans="1:10" ht="30" customHeight="1" x14ac:dyDescent="0.25">
      <c r="G15615" s="131" t="s">
        <v>7444</v>
      </c>
      <c r="H15615" s="131"/>
    </row>
    <row r="15616" spans="1:10" ht="20.100000000000001" customHeight="1" x14ac:dyDescent="0.25">
      <c r="G15616" s="131" t="s">
        <v>5484</v>
      </c>
      <c r="H15616" s="131"/>
    </row>
    <row r="15617" spans="1:10" ht="20.100000000000001" customHeight="1" x14ac:dyDescent="0.25">
      <c r="A15617" s="5" t="s">
        <v>1818</v>
      </c>
      <c r="C15617" s="11" t="s">
        <v>16</v>
      </c>
      <c r="D15617" s="11" t="s">
        <v>4832</v>
      </c>
      <c r="E15617" s="11" t="s">
        <v>4972</v>
      </c>
      <c r="F15617" s="11" t="s">
        <v>2050</v>
      </c>
      <c r="G15617" s="131" t="s">
        <v>593</v>
      </c>
      <c r="H15617" s="131"/>
      <c r="J15617" s="7">
        <v>1743573</v>
      </c>
    </row>
    <row r="15618" spans="1:10" ht="45" customHeight="1" x14ac:dyDescent="0.25">
      <c r="G15618" s="131" t="s">
        <v>7445</v>
      </c>
      <c r="H15618" s="131"/>
    </row>
    <row r="15619" spans="1:10" ht="20.100000000000001" customHeight="1" x14ac:dyDescent="0.25">
      <c r="G15619" s="131" t="s">
        <v>5484</v>
      </c>
      <c r="H15619" s="131"/>
    </row>
    <row r="15620" spans="1:10" ht="20.100000000000001" customHeight="1" x14ac:dyDescent="0.25">
      <c r="A15620" s="5" t="s">
        <v>1818</v>
      </c>
      <c r="C15620" s="11" t="s">
        <v>16</v>
      </c>
      <c r="D15620" s="11" t="s">
        <v>4832</v>
      </c>
      <c r="E15620" s="11" t="s">
        <v>4972</v>
      </c>
      <c r="F15620" s="11" t="s">
        <v>2051</v>
      </c>
      <c r="G15620" s="131" t="s">
        <v>593</v>
      </c>
      <c r="H15620" s="131"/>
      <c r="J15620" s="7">
        <v>1326339</v>
      </c>
    </row>
    <row r="15621" spans="1:10" ht="45" customHeight="1" x14ac:dyDescent="0.25">
      <c r="G15621" s="131" t="s">
        <v>7446</v>
      </c>
      <c r="H15621" s="131"/>
    </row>
    <row r="15622" spans="1:10" ht="20.100000000000001" customHeight="1" x14ac:dyDescent="0.25">
      <c r="G15622" s="131" t="s">
        <v>5484</v>
      </c>
      <c r="H15622" s="131"/>
    </row>
    <row r="15623" spans="1:10" ht="20.100000000000001" customHeight="1" x14ac:dyDescent="0.25">
      <c r="A15623" s="5" t="s">
        <v>1818</v>
      </c>
      <c r="C15623" s="11" t="s">
        <v>16</v>
      </c>
      <c r="D15623" s="11" t="s">
        <v>4832</v>
      </c>
      <c r="E15623" s="11" t="s">
        <v>4972</v>
      </c>
      <c r="F15623" s="11" t="s">
        <v>2052</v>
      </c>
      <c r="G15623" s="131" t="s">
        <v>593</v>
      </c>
      <c r="H15623" s="131"/>
      <c r="J15623" s="7">
        <v>1326339</v>
      </c>
    </row>
    <row r="15624" spans="1:10" ht="45" customHeight="1" x14ac:dyDescent="0.25">
      <c r="G15624" s="131" t="s">
        <v>7447</v>
      </c>
      <c r="H15624" s="131"/>
    </row>
    <row r="15625" spans="1:10" ht="20.100000000000001" customHeight="1" x14ac:dyDescent="0.25">
      <c r="G15625" s="131" t="s">
        <v>5484</v>
      </c>
      <c r="H15625" s="131"/>
    </row>
    <row r="15626" spans="1:10" ht="20.100000000000001" customHeight="1" x14ac:dyDescent="0.25">
      <c r="A15626" s="5" t="s">
        <v>1818</v>
      </c>
      <c r="C15626" s="11" t="s">
        <v>16</v>
      </c>
      <c r="D15626" s="11" t="s">
        <v>4832</v>
      </c>
      <c r="E15626" s="11" t="s">
        <v>4972</v>
      </c>
      <c r="F15626" s="11" t="s">
        <v>1888</v>
      </c>
      <c r="G15626" s="131" t="s">
        <v>593</v>
      </c>
      <c r="H15626" s="131"/>
      <c r="J15626" s="7">
        <v>1443336</v>
      </c>
    </row>
    <row r="15627" spans="1:10" ht="45" customHeight="1" x14ac:dyDescent="0.25">
      <c r="G15627" s="131" t="s">
        <v>7448</v>
      </c>
      <c r="H15627" s="131"/>
    </row>
    <row r="15628" spans="1:10" ht="20.100000000000001" customHeight="1" x14ac:dyDescent="0.25">
      <c r="G15628" s="131" t="s">
        <v>5484</v>
      </c>
      <c r="H15628" s="131"/>
    </row>
    <row r="15629" spans="1:10" ht="20.100000000000001" customHeight="1" x14ac:dyDescent="0.25">
      <c r="A15629" s="5" t="s">
        <v>1818</v>
      </c>
      <c r="C15629" s="11" t="s">
        <v>16</v>
      </c>
      <c r="D15629" s="11" t="s">
        <v>4832</v>
      </c>
      <c r="E15629" s="11" t="s">
        <v>4972</v>
      </c>
      <c r="F15629" s="11" t="s">
        <v>2053</v>
      </c>
      <c r="G15629" s="131" t="s">
        <v>593</v>
      </c>
      <c r="H15629" s="131"/>
      <c r="J15629" s="7">
        <v>1443336</v>
      </c>
    </row>
    <row r="15630" spans="1:10" ht="45" customHeight="1" x14ac:dyDescent="0.25">
      <c r="G15630" s="131" t="s">
        <v>7449</v>
      </c>
      <c r="H15630" s="131"/>
    </row>
    <row r="15631" spans="1:10" ht="20.100000000000001" customHeight="1" x14ac:dyDescent="0.25">
      <c r="G15631" s="131" t="s">
        <v>5484</v>
      </c>
      <c r="H15631" s="131"/>
    </row>
    <row r="15632" spans="1:10" ht="20.100000000000001" customHeight="1" x14ac:dyDescent="0.25">
      <c r="A15632" s="5" t="s">
        <v>1818</v>
      </c>
      <c r="C15632" s="11" t="s">
        <v>16</v>
      </c>
      <c r="D15632" s="11" t="s">
        <v>4832</v>
      </c>
      <c r="E15632" s="11" t="s">
        <v>4974</v>
      </c>
      <c r="F15632" s="11" t="s">
        <v>2069</v>
      </c>
      <c r="G15632" s="131" t="s">
        <v>593</v>
      </c>
      <c r="H15632" s="131"/>
      <c r="J15632" s="7">
        <v>1652248</v>
      </c>
    </row>
    <row r="15633" spans="1:10" ht="45" customHeight="1" x14ac:dyDescent="0.25">
      <c r="G15633" s="131" t="s">
        <v>7450</v>
      </c>
      <c r="H15633" s="131"/>
    </row>
    <row r="15634" spans="1:10" ht="20.100000000000001" customHeight="1" x14ac:dyDescent="0.25">
      <c r="G15634" s="131" t="s">
        <v>5484</v>
      </c>
      <c r="H15634" s="131"/>
    </row>
    <row r="15635" spans="1:10" ht="20.100000000000001" customHeight="1" x14ac:dyDescent="0.25">
      <c r="A15635" s="5" t="s">
        <v>1818</v>
      </c>
      <c r="C15635" s="11" t="s">
        <v>16</v>
      </c>
      <c r="D15635" s="11" t="s">
        <v>4832</v>
      </c>
      <c r="E15635" s="11" t="s">
        <v>4972</v>
      </c>
      <c r="F15635" s="11" t="s">
        <v>2070</v>
      </c>
      <c r="G15635" s="131" t="s">
        <v>593</v>
      </c>
      <c r="H15635" s="131"/>
      <c r="J15635" s="7">
        <v>1652248</v>
      </c>
    </row>
    <row r="15636" spans="1:10" ht="30" customHeight="1" x14ac:dyDescent="0.25">
      <c r="G15636" s="131" t="s">
        <v>7451</v>
      </c>
      <c r="H15636" s="131"/>
    </row>
    <row r="15637" spans="1:10" ht="20.100000000000001" customHeight="1" x14ac:dyDescent="0.25">
      <c r="G15637" s="131" t="s">
        <v>5484</v>
      </c>
      <c r="H15637" s="131"/>
    </row>
    <row r="15638" spans="1:10" ht="20.100000000000001" customHeight="1" x14ac:dyDescent="0.25">
      <c r="A15638" s="5" t="s">
        <v>1818</v>
      </c>
      <c r="C15638" s="11" t="s">
        <v>16</v>
      </c>
      <c r="D15638" s="11" t="s">
        <v>4832</v>
      </c>
      <c r="E15638" s="11" t="s">
        <v>4858</v>
      </c>
      <c r="F15638" s="11" t="s">
        <v>2698</v>
      </c>
      <c r="G15638" s="131" t="s">
        <v>596</v>
      </c>
      <c r="H15638" s="131"/>
      <c r="J15638" s="7">
        <v>2943951</v>
      </c>
    </row>
    <row r="15639" spans="1:10" ht="45" customHeight="1" x14ac:dyDescent="0.25">
      <c r="G15639" s="131" t="s">
        <v>7452</v>
      </c>
      <c r="H15639" s="131"/>
    </row>
    <row r="15640" spans="1:10" ht="20.100000000000001" customHeight="1" x14ac:dyDescent="0.25">
      <c r="G15640" s="131" t="s">
        <v>5485</v>
      </c>
      <c r="H15640" s="131"/>
    </row>
    <row r="15641" spans="1:10" ht="20.100000000000001" customHeight="1" x14ac:dyDescent="0.25">
      <c r="A15641" s="5" t="s">
        <v>1818</v>
      </c>
      <c r="C15641" s="11" t="s">
        <v>16</v>
      </c>
      <c r="D15641" s="11" t="s">
        <v>4832</v>
      </c>
      <c r="E15641" s="11" t="s">
        <v>4974</v>
      </c>
      <c r="F15641" s="11" t="s">
        <v>2699</v>
      </c>
      <c r="G15641" s="131" t="s">
        <v>596</v>
      </c>
      <c r="H15641" s="131"/>
      <c r="J15641" s="7">
        <v>1112524</v>
      </c>
    </row>
    <row r="15642" spans="1:10" ht="45" customHeight="1" x14ac:dyDescent="0.25">
      <c r="G15642" s="131" t="s">
        <v>7453</v>
      </c>
      <c r="H15642" s="131"/>
    </row>
    <row r="15643" spans="1:10" ht="20.100000000000001" customHeight="1" x14ac:dyDescent="0.25">
      <c r="G15643" s="131" t="s">
        <v>5485</v>
      </c>
      <c r="H15643" s="131"/>
    </row>
    <row r="15644" spans="1:10" ht="20.100000000000001" customHeight="1" x14ac:dyDescent="0.25">
      <c r="A15644" s="5" t="s">
        <v>1818</v>
      </c>
      <c r="C15644" s="11" t="s">
        <v>16</v>
      </c>
      <c r="D15644" s="11" t="s">
        <v>4832</v>
      </c>
      <c r="E15644" s="11" t="s">
        <v>5169</v>
      </c>
      <c r="F15644" s="11" t="s">
        <v>2700</v>
      </c>
      <c r="G15644" s="131" t="s">
        <v>596</v>
      </c>
      <c r="H15644" s="131"/>
      <c r="J15644" s="7">
        <v>1112400</v>
      </c>
    </row>
    <row r="15645" spans="1:10" ht="45" customHeight="1" x14ac:dyDescent="0.25">
      <c r="G15645" s="131" t="s">
        <v>7454</v>
      </c>
      <c r="H15645" s="131"/>
    </row>
    <row r="15646" spans="1:10" ht="20.100000000000001" customHeight="1" x14ac:dyDescent="0.25">
      <c r="G15646" s="131" t="s">
        <v>5485</v>
      </c>
      <c r="H15646" s="131"/>
    </row>
    <row r="15647" spans="1:10" ht="20.100000000000001" customHeight="1" x14ac:dyDescent="0.25">
      <c r="A15647" s="5" t="s">
        <v>1818</v>
      </c>
      <c r="C15647" s="11" t="s">
        <v>16</v>
      </c>
      <c r="D15647" s="11" t="s">
        <v>4832</v>
      </c>
      <c r="E15647" s="11" t="s">
        <v>5169</v>
      </c>
      <c r="F15647" s="11" t="s">
        <v>2701</v>
      </c>
      <c r="G15647" s="131" t="s">
        <v>596</v>
      </c>
      <c r="H15647" s="131"/>
      <c r="J15647" s="7">
        <v>1112400</v>
      </c>
    </row>
    <row r="15648" spans="1:10" ht="45" customHeight="1" x14ac:dyDescent="0.25">
      <c r="G15648" s="131" t="s">
        <v>7455</v>
      </c>
      <c r="H15648" s="131"/>
    </row>
    <row r="15649" spans="1:10" ht="20.100000000000001" customHeight="1" x14ac:dyDescent="0.25">
      <c r="G15649" s="131" t="s">
        <v>5485</v>
      </c>
      <c r="H15649" s="131"/>
    </row>
    <row r="15650" spans="1:10" ht="20.100000000000001" customHeight="1" x14ac:dyDescent="0.25">
      <c r="A15650" s="5" t="s">
        <v>1818</v>
      </c>
      <c r="C15650" s="11" t="s">
        <v>16</v>
      </c>
      <c r="D15650" s="11" t="s">
        <v>4832</v>
      </c>
      <c r="E15650" s="11" t="s">
        <v>4974</v>
      </c>
      <c r="F15650" s="11" t="s">
        <v>2702</v>
      </c>
      <c r="G15650" s="131" t="s">
        <v>596</v>
      </c>
      <c r="H15650" s="131"/>
      <c r="J15650" s="7">
        <v>3259219</v>
      </c>
    </row>
    <row r="15651" spans="1:10" ht="30" customHeight="1" x14ac:dyDescent="0.25">
      <c r="G15651" s="131" t="s">
        <v>7456</v>
      </c>
      <c r="H15651" s="131"/>
    </row>
    <row r="15652" spans="1:10" ht="20.100000000000001" customHeight="1" x14ac:dyDescent="0.25">
      <c r="G15652" s="131" t="s">
        <v>5485</v>
      </c>
      <c r="H15652" s="131"/>
    </row>
    <row r="15653" spans="1:10" ht="20.100000000000001" customHeight="1" x14ac:dyDescent="0.25">
      <c r="A15653" s="5" t="s">
        <v>1818</v>
      </c>
      <c r="C15653" s="11" t="s">
        <v>16</v>
      </c>
      <c r="D15653" s="11" t="s">
        <v>4832</v>
      </c>
      <c r="E15653" s="11" t="s">
        <v>4974</v>
      </c>
      <c r="F15653" s="11" t="s">
        <v>2703</v>
      </c>
      <c r="G15653" s="131" t="s">
        <v>596</v>
      </c>
      <c r="H15653" s="131"/>
      <c r="J15653" s="7">
        <v>1800000</v>
      </c>
    </row>
    <row r="15654" spans="1:10" ht="45" customHeight="1" x14ac:dyDescent="0.25">
      <c r="G15654" s="131" t="s">
        <v>7457</v>
      </c>
      <c r="H15654" s="131"/>
    </row>
    <row r="15655" spans="1:10" ht="20.100000000000001" customHeight="1" x14ac:dyDescent="0.25">
      <c r="G15655" s="131" t="s">
        <v>5485</v>
      </c>
      <c r="H15655" s="131"/>
    </row>
    <row r="15656" spans="1:10" ht="20.100000000000001" customHeight="1" x14ac:dyDescent="0.25">
      <c r="A15656" s="5" t="s">
        <v>1818</v>
      </c>
      <c r="C15656" s="11" t="s">
        <v>16</v>
      </c>
      <c r="D15656" s="11" t="s">
        <v>4832</v>
      </c>
      <c r="E15656" s="11" t="s">
        <v>4974</v>
      </c>
      <c r="F15656" s="11" t="s">
        <v>2704</v>
      </c>
      <c r="G15656" s="131" t="s">
        <v>596</v>
      </c>
      <c r="H15656" s="131"/>
      <c r="J15656" s="7">
        <v>2158983</v>
      </c>
    </row>
    <row r="15657" spans="1:10" ht="30" customHeight="1" x14ac:dyDescent="0.25">
      <c r="G15657" s="131" t="s">
        <v>7458</v>
      </c>
      <c r="H15657" s="131"/>
    </row>
    <row r="15658" spans="1:10" ht="20.100000000000001" customHeight="1" x14ac:dyDescent="0.25">
      <c r="G15658" s="131" t="s">
        <v>5485</v>
      </c>
      <c r="H15658" s="131"/>
    </row>
    <row r="15659" spans="1:10" ht="20.100000000000001" customHeight="1" x14ac:dyDescent="0.25">
      <c r="A15659" s="5" t="s">
        <v>1818</v>
      </c>
      <c r="C15659" s="11" t="s">
        <v>16</v>
      </c>
      <c r="D15659" s="11" t="s">
        <v>4832</v>
      </c>
      <c r="E15659" s="11" t="s">
        <v>4974</v>
      </c>
      <c r="F15659" s="11" t="s">
        <v>2705</v>
      </c>
      <c r="G15659" s="131" t="s">
        <v>596</v>
      </c>
      <c r="H15659" s="131"/>
      <c r="J15659" s="7">
        <v>2700000</v>
      </c>
    </row>
    <row r="15660" spans="1:10" ht="60" customHeight="1" x14ac:dyDescent="0.25">
      <c r="G15660" s="131" t="s">
        <v>7459</v>
      </c>
      <c r="H15660" s="131"/>
    </row>
    <row r="15661" spans="1:10" ht="20.100000000000001" customHeight="1" x14ac:dyDescent="0.25">
      <c r="G15661" s="131" t="s">
        <v>5485</v>
      </c>
      <c r="H15661" s="131"/>
    </row>
    <row r="15662" spans="1:10" ht="20.100000000000001" customHeight="1" x14ac:dyDescent="0.25">
      <c r="A15662" s="5" t="s">
        <v>1818</v>
      </c>
      <c r="C15662" s="11" t="s">
        <v>16</v>
      </c>
      <c r="D15662" s="11" t="s">
        <v>4832</v>
      </c>
      <c r="E15662" s="11" t="s">
        <v>4974</v>
      </c>
      <c r="F15662" s="11" t="s">
        <v>2706</v>
      </c>
      <c r="G15662" s="131" t="s">
        <v>596</v>
      </c>
      <c r="H15662" s="131"/>
      <c r="J15662" s="7">
        <v>2527283</v>
      </c>
    </row>
    <row r="15663" spans="1:10" ht="45" customHeight="1" x14ac:dyDescent="0.25">
      <c r="G15663" s="131" t="s">
        <v>7460</v>
      </c>
      <c r="H15663" s="131"/>
    </row>
    <row r="15664" spans="1:10" ht="20.100000000000001" customHeight="1" x14ac:dyDescent="0.25">
      <c r="G15664" s="131" t="s">
        <v>5485</v>
      </c>
      <c r="H15664" s="131"/>
    </row>
    <row r="15665" spans="1:10" ht="20.100000000000001" customHeight="1" x14ac:dyDescent="0.25">
      <c r="A15665" s="5" t="s">
        <v>1818</v>
      </c>
      <c r="C15665" s="11" t="s">
        <v>16</v>
      </c>
      <c r="D15665" s="11" t="s">
        <v>4832</v>
      </c>
      <c r="E15665" s="11" t="s">
        <v>4972</v>
      </c>
      <c r="F15665" s="11" t="s">
        <v>2709</v>
      </c>
      <c r="G15665" s="131" t="s">
        <v>598</v>
      </c>
      <c r="H15665" s="131"/>
      <c r="J15665" s="7">
        <v>2867200</v>
      </c>
    </row>
    <row r="15666" spans="1:10" ht="30" customHeight="1" x14ac:dyDescent="0.25">
      <c r="G15666" s="131" t="s">
        <v>7461</v>
      </c>
      <c r="H15666" s="131"/>
    </row>
    <row r="15667" spans="1:10" ht="20.100000000000001" customHeight="1" x14ac:dyDescent="0.25">
      <c r="G15667" s="131" t="s">
        <v>5486</v>
      </c>
      <c r="H15667" s="131"/>
    </row>
    <row r="15668" spans="1:10" ht="20.100000000000001" customHeight="1" x14ac:dyDescent="0.25">
      <c r="A15668" s="5" t="s">
        <v>1818</v>
      </c>
      <c r="C15668" s="11" t="s">
        <v>16</v>
      </c>
      <c r="D15668" s="11" t="s">
        <v>4832</v>
      </c>
      <c r="E15668" s="11" t="s">
        <v>113</v>
      </c>
      <c r="F15668" s="11" t="s">
        <v>2710</v>
      </c>
      <c r="G15668" s="131" t="s">
        <v>598</v>
      </c>
      <c r="H15668" s="131"/>
      <c r="J15668" s="7">
        <v>1656763</v>
      </c>
    </row>
    <row r="15669" spans="1:10" ht="45" customHeight="1" x14ac:dyDescent="0.25">
      <c r="G15669" s="131" t="s">
        <v>7462</v>
      </c>
      <c r="H15669" s="131"/>
    </row>
    <row r="15670" spans="1:10" ht="20.100000000000001" customHeight="1" x14ac:dyDescent="0.25">
      <c r="G15670" s="131" t="s">
        <v>5486</v>
      </c>
      <c r="H15670" s="131"/>
    </row>
    <row r="15671" spans="1:10" ht="20.100000000000001" customHeight="1" x14ac:dyDescent="0.25">
      <c r="A15671" s="5" t="s">
        <v>1818</v>
      </c>
      <c r="C15671" s="11" t="s">
        <v>16</v>
      </c>
      <c r="D15671" s="11" t="s">
        <v>4832</v>
      </c>
      <c r="E15671" s="11" t="s">
        <v>4972</v>
      </c>
      <c r="F15671" s="11" t="s">
        <v>2711</v>
      </c>
      <c r="G15671" s="131" t="s">
        <v>598</v>
      </c>
      <c r="H15671" s="131"/>
      <c r="J15671" s="7">
        <v>593558</v>
      </c>
    </row>
    <row r="15672" spans="1:10" ht="45" customHeight="1" x14ac:dyDescent="0.25">
      <c r="G15672" s="131" t="s">
        <v>7463</v>
      </c>
      <c r="H15672" s="131"/>
    </row>
    <row r="15673" spans="1:10" ht="20.100000000000001" customHeight="1" x14ac:dyDescent="0.25">
      <c r="G15673" s="131" t="s">
        <v>5486</v>
      </c>
      <c r="H15673" s="131"/>
    </row>
    <row r="15674" spans="1:10" ht="20.100000000000001" customHeight="1" x14ac:dyDescent="0.25">
      <c r="A15674" s="5" t="s">
        <v>1818</v>
      </c>
      <c r="C15674" s="11" t="s">
        <v>16</v>
      </c>
      <c r="D15674" s="11" t="s">
        <v>4832</v>
      </c>
      <c r="E15674" s="11" t="s">
        <v>4972</v>
      </c>
      <c r="F15674" s="11" t="s">
        <v>2712</v>
      </c>
      <c r="G15674" s="131" t="s">
        <v>598</v>
      </c>
      <c r="H15674" s="131"/>
      <c r="J15674" s="7">
        <v>900000</v>
      </c>
    </row>
    <row r="15675" spans="1:10" ht="45" customHeight="1" x14ac:dyDescent="0.25">
      <c r="G15675" s="131" t="s">
        <v>7464</v>
      </c>
      <c r="H15675" s="131"/>
    </row>
    <row r="15676" spans="1:10" ht="20.100000000000001" customHeight="1" x14ac:dyDescent="0.25">
      <c r="G15676" s="131" t="s">
        <v>5486</v>
      </c>
      <c r="H15676" s="131"/>
    </row>
    <row r="15677" spans="1:10" ht="20.100000000000001" customHeight="1" x14ac:dyDescent="0.25">
      <c r="A15677" s="5" t="s">
        <v>1818</v>
      </c>
      <c r="C15677" s="11" t="s">
        <v>16</v>
      </c>
      <c r="D15677" s="11" t="s">
        <v>4832</v>
      </c>
      <c r="E15677" s="11" t="s">
        <v>4858</v>
      </c>
      <c r="F15677" s="11" t="s">
        <v>2713</v>
      </c>
      <c r="G15677" s="131" t="s">
        <v>598</v>
      </c>
      <c r="H15677" s="131"/>
      <c r="J15677" s="7">
        <v>2842501</v>
      </c>
    </row>
    <row r="15678" spans="1:10" ht="45" customHeight="1" x14ac:dyDescent="0.25">
      <c r="G15678" s="131" t="s">
        <v>7465</v>
      </c>
      <c r="H15678" s="131"/>
    </row>
    <row r="15679" spans="1:10" ht="20.100000000000001" customHeight="1" x14ac:dyDescent="0.25">
      <c r="G15679" s="131" t="s">
        <v>5486</v>
      </c>
      <c r="H15679" s="131"/>
    </row>
    <row r="15680" spans="1:10" ht="20.100000000000001" customHeight="1" x14ac:dyDescent="0.25">
      <c r="A15680" s="5" t="s">
        <v>1818</v>
      </c>
      <c r="C15680" s="11" t="s">
        <v>16</v>
      </c>
      <c r="D15680" s="11" t="s">
        <v>4832</v>
      </c>
      <c r="E15680" s="11" t="s">
        <v>4972</v>
      </c>
      <c r="F15680" s="11" t="s">
        <v>2714</v>
      </c>
      <c r="G15680" s="131" t="s">
        <v>598</v>
      </c>
      <c r="H15680" s="131"/>
      <c r="J15680" s="7">
        <v>2201500</v>
      </c>
    </row>
    <row r="15681" spans="1:10" ht="45" customHeight="1" x14ac:dyDescent="0.25">
      <c r="G15681" s="131" t="s">
        <v>7466</v>
      </c>
      <c r="H15681" s="131"/>
    </row>
    <row r="15682" spans="1:10" ht="20.100000000000001" customHeight="1" x14ac:dyDescent="0.25">
      <c r="G15682" s="131" t="s">
        <v>5486</v>
      </c>
      <c r="H15682" s="131"/>
    </row>
    <row r="15683" spans="1:10" ht="20.100000000000001" customHeight="1" x14ac:dyDescent="0.25">
      <c r="A15683" s="5" t="s">
        <v>1818</v>
      </c>
      <c r="C15683" s="11" t="s">
        <v>16</v>
      </c>
      <c r="D15683" s="11" t="s">
        <v>4832</v>
      </c>
      <c r="E15683" s="11" t="s">
        <v>4972</v>
      </c>
      <c r="F15683" s="11" t="s">
        <v>2718</v>
      </c>
      <c r="G15683" s="131" t="s">
        <v>601</v>
      </c>
      <c r="H15683" s="131"/>
      <c r="J15683" s="7">
        <v>914200</v>
      </c>
    </row>
    <row r="15684" spans="1:10" ht="45" customHeight="1" x14ac:dyDescent="0.25">
      <c r="G15684" s="131" t="s">
        <v>7467</v>
      </c>
      <c r="H15684" s="131"/>
    </row>
    <row r="15685" spans="1:10" ht="20.100000000000001" customHeight="1" x14ac:dyDescent="0.25">
      <c r="G15685" s="131" t="s">
        <v>5487</v>
      </c>
      <c r="H15685" s="131"/>
    </row>
    <row r="15686" spans="1:10" ht="20.100000000000001" customHeight="1" x14ac:dyDescent="0.25">
      <c r="A15686" s="5" t="s">
        <v>1818</v>
      </c>
      <c r="C15686" s="11" t="s">
        <v>16</v>
      </c>
      <c r="D15686" s="11" t="s">
        <v>4832</v>
      </c>
      <c r="E15686" s="11" t="s">
        <v>4974</v>
      </c>
      <c r="F15686" s="11" t="s">
        <v>2719</v>
      </c>
      <c r="G15686" s="131" t="s">
        <v>601</v>
      </c>
      <c r="H15686" s="131"/>
      <c r="J15686" s="7">
        <v>901600</v>
      </c>
    </row>
    <row r="15687" spans="1:10" ht="45" customHeight="1" x14ac:dyDescent="0.25">
      <c r="G15687" s="131" t="s">
        <v>7468</v>
      </c>
      <c r="H15687" s="131"/>
    </row>
    <row r="15688" spans="1:10" ht="20.100000000000001" customHeight="1" x14ac:dyDescent="0.25">
      <c r="G15688" s="131" t="s">
        <v>5487</v>
      </c>
      <c r="H15688" s="131"/>
    </row>
    <row r="15689" spans="1:10" ht="20.100000000000001" customHeight="1" x14ac:dyDescent="0.25">
      <c r="A15689" s="5" t="s">
        <v>1818</v>
      </c>
      <c r="C15689" s="11" t="s">
        <v>16</v>
      </c>
      <c r="D15689" s="11" t="s">
        <v>4832</v>
      </c>
      <c r="E15689" s="11" t="s">
        <v>4972</v>
      </c>
      <c r="F15689" s="11" t="s">
        <v>2720</v>
      </c>
      <c r="G15689" s="131" t="s">
        <v>601</v>
      </c>
      <c r="H15689" s="131"/>
      <c r="J15689" s="7">
        <v>1515400</v>
      </c>
    </row>
    <row r="15690" spans="1:10" ht="30" customHeight="1" x14ac:dyDescent="0.25">
      <c r="G15690" s="131" t="s">
        <v>7469</v>
      </c>
      <c r="H15690" s="131"/>
    </row>
    <row r="15691" spans="1:10" ht="20.100000000000001" customHeight="1" x14ac:dyDescent="0.25">
      <c r="G15691" s="131" t="s">
        <v>5487</v>
      </c>
      <c r="H15691" s="131"/>
    </row>
    <row r="15692" spans="1:10" ht="20.100000000000001" customHeight="1" x14ac:dyDescent="0.25">
      <c r="A15692" s="5" t="s">
        <v>1818</v>
      </c>
      <c r="C15692" s="11" t="s">
        <v>16</v>
      </c>
      <c r="D15692" s="11" t="s">
        <v>4832</v>
      </c>
      <c r="E15692" s="11" t="s">
        <v>4858</v>
      </c>
      <c r="F15692" s="11" t="s">
        <v>2721</v>
      </c>
      <c r="G15692" s="131" t="s">
        <v>601</v>
      </c>
      <c r="H15692" s="131"/>
      <c r="J15692" s="7">
        <v>1652693</v>
      </c>
    </row>
    <row r="15693" spans="1:10" ht="45" customHeight="1" x14ac:dyDescent="0.25">
      <c r="G15693" s="131" t="s">
        <v>7470</v>
      </c>
      <c r="H15693" s="131"/>
    </row>
    <row r="15694" spans="1:10" ht="20.100000000000001" customHeight="1" x14ac:dyDescent="0.25">
      <c r="G15694" s="131" t="s">
        <v>5487</v>
      </c>
      <c r="H15694" s="131"/>
    </row>
    <row r="15695" spans="1:10" ht="20.100000000000001" customHeight="1" x14ac:dyDescent="0.25">
      <c r="A15695" s="5" t="s">
        <v>1818</v>
      </c>
      <c r="C15695" s="11" t="s">
        <v>16</v>
      </c>
      <c r="D15695" s="11" t="s">
        <v>4832</v>
      </c>
      <c r="E15695" s="11" t="s">
        <v>4972</v>
      </c>
      <c r="F15695" s="11" t="s">
        <v>2722</v>
      </c>
      <c r="G15695" s="131" t="s">
        <v>601</v>
      </c>
      <c r="H15695" s="131"/>
      <c r="J15695" s="7">
        <v>2675700</v>
      </c>
    </row>
    <row r="15696" spans="1:10" ht="45" customHeight="1" x14ac:dyDescent="0.25">
      <c r="G15696" s="131" t="s">
        <v>7471</v>
      </c>
      <c r="H15696" s="131"/>
    </row>
    <row r="15697" spans="1:10" ht="20.100000000000001" customHeight="1" x14ac:dyDescent="0.25">
      <c r="G15697" s="131" t="s">
        <v>5487</v>
      </c>
      <c r="H15697" s="131"/>
    </row>
    <row r="15698" spans="1:10" ht="20.100000000000001" customHeight="1" x14ac:dyDescent="0.25">
      <c r="A15698" s="5" t="s">
        <v>1818</v>
      </c>
      <c r="C15698" s="11" t="s">
        <v>16</v>
      </c>
      <c r="D15698" s="11" t="s">
        <v>4832</v>
      </c>
      <c r="E15698" s="11" t="s">
        <v>4974</v>
      </c>
      <c r="F15698" s="11" t="s">
        <v>2734</v>
      </c>
      <c r="G15698" s="131" t="s">
        <v>605</v>
      </c>
      <c r="H15698" s="131"/>
      <c r="J15698" s="7">
        <v>1380584</v>
      </c>
    </row>
    <row r="15699" spans="1:10" ht="45" customHeight="1" x14ac:dyDescent="0.25">
      <c r="G15699" s="131" t="s">
        <v>7472</v>
      </c>
      <c r="H15699" s="131"/>
    </row>
    <row r="15700" spans="1:10" ht="20.100000000000001" customHeight="1" x14ac:dyDescent="0.25">
      <c r="G15700" s="131" t="s">
        <v>5488</v>
      </c>
      <c r="H15700" s="131"/>
    </row>
    <row r="15701" spans="1:10" ht="20.100000000000001" customHeight="1" x14ac:dyDescent="0.25">
      <c r="A15701" s="5" t="s">
        <v>1818</v>
      </c>
      <c r="C15701" s="11" t="s">
        <v>16</v>
      </c>
      <c r="D15701" s="11" t="s">
        <v>4832</v>
      </c>
      <c r="E15701" s="11" t="s">
        <v>4858</v>
      </c>
      <c r="F15701" s="11" t="s">
        <v>2735</v>
      </c>
      <c r="G15701" s="131" t="s">
        <v>605</v>
      </c>
      <c r="H15701" s="131"/>
      <c r="J15701" s="7">
        <v>1191229</v>
      </c>
    </row>
    <row r="15702" spans="1:10" ht="45" customHeight="1" x14ac:dyDescent="0.25">
      <c r="G15702" s="131" t="s">
        <v>7473</v>
      </c>
      <c r="H15702" s="131"/>
    </row>
    <row r="15703" spans="1:10" ht="20.100000000000001" customHeight="1" x14ac:dyDescent="0.25">
      <c r="G15703" s="131" t="s">
        <v>5488</v>
      </c>
      <c r="H15703" s="131"/>
    </row>
    <row r="15704" spans="1:10" ht="20.100000000000001" customHeight="1" x14ac:dyDescent="0.25">
      <c r="A15704" s="5" t="s">
        <v>1818</v>
      </c>
      <c r="C15704" s="11" t="s">
        <v>16</v>
      </c>
      <c r="D15704" s="11" t="s">
        <v>4832</v>
      </c>
      <c r="E15704" s="11" t="s">
        <v>5023</v>
      </c>
      <c r="F15704" s="11" t="s">
        <v>2736</v>
      </c>
      <c r="G15704" s="131" t="s">
        <v>605</v>
      </c>
      <c r="H15704" s="131"/>
      <c r="J15704" s="7">
        <v>1120000</v>
      </c>
    </row>
    <row r="15705" spans="1:10" ht="45" customHeight="1" x14ac:dyDescent="0.25">
      <c r="G15705" s="131" t="s">
        <v>7474</v>
      </c>
      <c r="H15705" s="131"/>
    </row>
    <row r="15706" spans="1:10" ht="20.100000000000001" customHeight="1" x14ac:dyDescent="0.25">
      <c r="G15706" s="131" t="s">
        <v>5488</v>
      </c>
      <c r="H15706" s="131"/>
    </row>
    <row r="15707" spans="1:10" ht="20.100000000000001" customHeight="1" x14ac:dyDescent="0.25">
      <c r="A15707" s="5" t="s">
        <v>1818</v>
      </c>
      <c r="C15707" s="11" t="s">
        <v>16</v>
      </c>
      <c r="D15707" s="11" t="s">
        <v>4832</v>
      </c>
      <c r="E15707" s="11" t="s">
        <v>5023</v>
      </c>
      <c r="F15707" s="11" t="s">
        <v>2737</v>
      </c>
      <c r="G15707" s="131" t="s">
        <v>605</v>
      </c>
      <c r="H15707" s="131"/>
      <c r="J15707" s="7">
        <v>1262957</v>
      </c>
    </row>
    <row r="15708" spans="1:10" ht="45" customHeight="1" x14ac:dyDescent="0.25">
      <c r="G15708" s="131" t="s">
        <v>7475</v>
      </c>
      <c r="H15708" s="131"/>
    </row>
    <row r="15709" spans="1:10" ht="20.100000000000001" customHeight="1" x14ac:dyDescent="0.25">
      <c r="G15709" s="131" t="s">
        <v>5488</v>
      </c>
      <c r="H15709" s="131"/>
    </row>
    <row r="15710" spans="1:10" ht="20.100000000000001" customHeight="1" x14ac:dyDescent="0.25">
      <c r="A15710" s="5" t="s">
        <v>1818</v>
      </c>
      <c r="C15710" s="11" t="s">
        <v>16</v>
      </c>
      <c r="D15710" s="11" t="s">
        <v>4832</v>
      </c>
      <c r="E15710" s="11" t="s">
        <v>4858</v>
      </c>
      <c r="F15710" s="11" t="s">
        <v>1893</v>
      </c>
      <c r="G15710" s="131" t="s">
        <v>605</v>
      </c>
      <c r="H15710" s="131"/>
      <c r="J15710" s="7">
        <v>2140663</v>
      </c>
    </row>
    <row r="15711" spans="1:10" ht="30" customHeight="1" x14ac:dyDescent="0.25">
      <c r="G15711" s="131" t="s">
        <v>7476</v>
      </c>
      <c r="H15711" s="131"/>
    </row>
    <row r="15712" spans="1:10" ht="20.100000000000001" customHeight="1" x14ac:dyDescent="0.25">
      <c r="G15712" s="131" t="s">
        <v>5488</v>
      </c>
      <c r="H15712" s="131"/>
    </row>
    <row r="15713" spans="1:10" ht="20.100000000000001" customHeight="1" x14ac:dyDescent="0.25">
      <c r="A15713" s="5" t="s">
        <v>1818</v>
      </c>
      <c r="C15713" s="11" t="s">
        <v>16</v>
      </c>
      <c r="D15713" s="11" t="s">
        <v>4832</v>
      </c>
      <c r="E15713" s="11" t="s">
        <v>4972</v>
      </c>
      <c r="F15713" s="11" t="s">
        <v>2738</v>
      </c>
      <c r="G15713" s="131" t="s">
        <v>605</v>
      </c>
      <c r="H15713" s="131"/>
      <c r="J15713" s="7">
        <v>3431104</v>
      </c>
    </row>
    <row r="15714" spans="1:10" ht="45" customHeight="1" x14ac:dyDescent="0.25">
      <c r="G15714" s="131" t="s">
        <v>7477</v>
      </c>
      <c r="H15714" s="131"/>
    </row>
    <row r="15715" spans="1:10" ht="20.100000000000001" customHeight="1" x14ac:dyDescent="0.25">
      <c r="G15715" s="131" t="s">
        <v>5488</v>
      </c>
      <c r="H15715" s="131"/>
    </row>
    <row r="15716" spans="1:10" ht="20.100000000000001" customHeight="1" x14ac:dyDescent="0.25">
      <c r="A15716" s="5" t="s">
        <v>1818</v>
      </c>
      <c r="C15716" s="11" t="s">
        <v>16</v>
      </c>
      <c r="D15716" s="11" t="s">
        <v>4832</v>
      </c>
      <c r="E15716" s="11" t="s">
        <v>4974</v>
      </c>
      <c r="F15716" s="11" t="s">
        <v>2752</v>
      </c>
      <c r="G15716" s="131" t="s">
        <v>607</v>
      </c>
      <c r="H15716" s="131"/>
      <c r="J15716" s="7">
        <v>3000000</v>
      </c>
    </row>
    <row r="15717" spans="1:10" ht="45" customHeight="1" x14ac:dyDescent="0.25">
      <c r="G15717" s="131" t="s">
        <v>7478</v>
      </c>
      <c r="H15717" s="131"/>
    </row>
    <row r="15718" spans="1:10" ht="20.100000000000001" customHeight="1" x14ac:dyDescent="0.25">
      <c r="G15718" s="131" t="s">
        <v>5489</v>
      </c>
      <c r="H15718" s="131"/>
    </row>
    <row r="15719" spans="1:10" ht="20.100000000000001" customHeight="1" x14ac:dyDescent="0.25">
      <c r="A15719" s="5" t="s">
        <v>1818</v>
      </c>
      <c r="C15719" s="11" t="s">
        <v>16</v>
      </c>
      <c r="D15719" s="11" t="s">
        <v>4832</v>
      </c>
      <c r="E15719" s="11" t="s">
        <v>4972</v>
      </c>
      <c r="F15719" s="11" t="s">
        <v>2753</v>
      </c>
      <c r="G15719" s="131" t="s">
        <v>607</v>
      </c>
      <c r="H15719" s="131"/>
      <c r="J15719" s="7">
        <v>3144985</v>
      </c>
    </row>
    <row r="15720" spans="1:10" ht="45" customHeight="1" x14ac:dyDescent="0.25">
      <c r="G15720" s="131" t="s">
        <v>7479</v>
      </c>
      <c r="H15720" s="131"/>
    </row>
    <row r="15721" spans="1:10" ht="20.100000000000001" customHeight="1" x14ac:dyDescent="0.25">
      <c r="G15721" s="131" t="s">
        <v>5489</v>
      </c>
      <c r="H15721" s="131"/>
    </row>
    <row r="15722" spans="1:10" ht="20.100000000000001" customHeight="1" x14ac:dyDescent="0.25">
      <c r="A15722" s="5" t="s">
        <v>1818</v>
      </c>
      <c r="C15722" s="11" t="s">
        <v>16</v>
      </c>
      <c r="D15722" s="11" t="s">
        <v>4832</v>
      </c>
      <c r="E15722" s="11" t="s">
        <v>5248</v>
      </c>
      <c r="F15722" s="11" t="s">
        <v>2754</v>
      </c>
      <c r="G15722" s="131" t="s">
        <v>607</v>
      </c>
      <c r="H15722" s="131"/>
      <c r="J15722" s="7">
        <v>412558</v>
      </c>
    </row>
    <row r="15723" spans="1:10" ht="45" customHeight="1" x14ac:dyDescent="0.25">
      <c r="G15723" s="131" t="s">
        <v>7480</v>
      </c>
      <c r="H15723" s="131"/>
    </row>
    <row r="15724" spans="1:10" ht="20.100000000000001" customHeight="1" x14ac:dyDescent="0.25">
      <c r="G15724" s="131" t="s">
        <v>5489</v>
      </c>
      <c r="H15724" s="131"/>
    </row>
    <row r="15725" spans="1:10" ht="20.100000000000001" customHeight="1" x14ac:dyDescent="0.25">
      <c r="A15725" s="5" t="s">
        <v>1818</v>
      </c>
      <c r="C15725" s="11" t="s">
        <v>16</v>
      </c>
      <c r="D15725" s="11" t="s">
        <v>4832</v>
      </c>
      <c r="E15725" s="11" t="s">
        <v>4974</v>
      </c>
      <c r="F15725" s="11" t="s">
        <v>2755</v>
      </c>
      <c r="G15725" s="131" t="s">
        <v>607</v>
      </c>
      <c r="H15725" s="131"/>
      <c r="J15725" s="7">
        <v>4000000</v>
      </c>
    </row>
    <row r="15726" spans="1:10" ht="30" customHeight="1" x14ac:dyDescent="0.25">
      <c r="G15726" s="131" t="s">
        <v>7481</v>
      </c>
      <c r="H15726" s="131"/>
    </row>
    <row r="15727" spans="1:10" ht="20.100000000000001" customHeight="1" x14ac:dyDescent="0.25">
      <c r="G15727" s="131" t="s">
        <v>5489</v>
      </c>
      <c r="H15727" s="131"/>
    </row>
    <row r="15728" spans="1:10" ht="20.100000000000001" customHeight="1" x14ac:dyDescent="0.25">
      <c r="A15728" s="5" t="s">
        <v>1818</v>
      </c>
      <c r="C15728" s="11" t="s">
        <v>16</v>
      </c>
      <c r="D15728" s="11" t="s">
        <v>4832</v>
      </c>
      <c r="E15728" s="11" t="s">
        <v>4974</v>
      </c>
      <c r="F15728" s="11" t="s">
        <v>2756</v>
      </c>
      <c r="G15728" s="131" t="s">
        <v>607</v>
      </c>
      <c r="H15728" s="131"/>
      <c r="J15728" s="7">
        <v>2000000</v>
      </c>
    </row>
    <row r="15729" spans="1:10" ht="45" customHeight="1" x14ac:dyDescent="0.25">
      <c r="G15729" s="131" t="s">
        <v>7482</v>
      </c>
      <c r="H15729" s="131"/>
    </row>
    <row r="15730" spans="1:10" ht="20.100000000000001" customHeight="1" x14ac:dyDescent="0.25">
      <c r="G15730" s="131" t="s">
        <v>5489</v>
      </c>
      <c r="H15730" s="131"/>
    </row>
    <row r="15731" spans="1:10" ht="20.100000000000001" customHeight="1" x14ac:dyDescent="0.25">
      <c r="A15731" s="5" t="s">
        <v>1818</v>
      </c>
      <c r="C15731" s="11" t="s">
        <v>16</v>
      </c>
      <c r="D15731" s="11" t="s">
        <v>4832</v>
      </c>
      <c r="E15731" s="11" t="s">
        <v>4972</v>
      </c>
      <c r="F15731" s="11" t="s">
        <v>2757</v>
      </c>
      <c r="G15731" s="131" t="s">
        <v>607</v>
      </c>
      <c r="H15731" s="131"/>
      <c r="J15731" s="7">
        <v>1235000</v>
      </c>
    </row>
    <row r="15732" spans="1:10" ht="30" customHeight="1" x14ac:dyDescent="0.25">
      <c r="G15732" s="131" t="s">
        <v>7483</v>
      </c>
      <c r="H15732" s="131"/>
    </row>
    <row r="15733" spans="1:10" ht="20.100000000000001" customHeight="1" x14ac:dyDescent="0.25">
      <c r="G15733" s="131" t="s">
        <v>5489</v>
      </c>
      <c r="H15733" s="131"/>
    </row>
    <row r="15734" spans="1:10" ht="20.100000000000001" customHeight="1" x14ac:dyDescent="0.25">
      <c r="A15734" s="5" t="s">
        <v>1818</v>
      </c>
      <c r="C15734" s="11" t="s">
        <v>16</v>
      </c>
      <c r="D15734" s="11" t="s">
        <v>4832</v>
      </c>
      <c r="E15734" s="11" t="s">
        <v>5248</v>
      </c>
      <c r="F15734" s="11" t="s">
        <v>2758</v>
      </c>
      <c r="G15734" s="131" t="s">
        <v>607</v>
      </c>
      <c r="H15734" s="131"/>
      <c r="J15734" s="7">
        <v>1235000</v>
      </c>
    </row>
    <row r="15735" spans="1:10" ht="45" customHeight="1" x14ac:dyDescent="0.25">
      <c r="G15735" s="131" t="s">
        <v>7484</v>
      </c>
      <c r="H15735" s="131"/>
    </row>
    <row r="15736" spans="1:10" ht="20.100000000000001" customHeight="1" x14ac:dyDescent="0.25">
      <c r="G15736" s="131" t="s">
        <v>5489</v>
      </c>
      <c r="H15736" s="131"/>
    </row>
    <row r="15737" spans="1:10" ht="20.100000000000001" customHeight="1" x14ac:dyDescent="0.25">
      <c r="A15737" s="5" t="s">
        <v>1818</v>
      </c>
      <c r="C15737" s="11" t="s">
        <v>16</v>
      </c>
      <c r="D15737" s="11" t="s">
        <v>4832</v>
      </c>
      <c r="E15737" s="11" t="s">
        <v>5248</v>
      </c>
      <c r="F15737" s="11" t="s">
        <v>2759</v>
      </c>
      <c r="G15737" s="131" t="s">
        <v>607</v>
      </c>
      <c r="H15737" s="131"/>
      <c r="J15737" s="7">
        <v>1250267</v>
      </c>
    </row>
    <row r="15738" spans="1:10" ht="45" customHeight="1" x14ac:dyDescent="0.25">
      <c r="G15738" s="131" t="s">
        <v>7485</v>
      </c>
      <c r="H15738" s="131"/>
    </row>
    <row r="15739" spans="1:10" ht="20.100000000000001" customHeight="1" x14ac:dyDescent="0.25">
      <c r="G15739" s="131" t="s">
        <v>5489</v>
      </c>
      <c r="H15739" s="131"/>
    </row>
    <row r="15740" spans="1:10" ht="20.100000000000001" customHeight="1" x14ac:dyDescent="0.25">
      <c r="A15740" s="5" t="s">
        <v>1818</v>
      </c>
      <c r="C15740" s="11" t="s">
        <v>16</v>
      </c>
      <c r="D15740" s="11" t="s">
        <v>4832</v>
      </c>
      <c r="E15740" s="11" t="s">
        <v>113</v>
      </c>
      <c r="F15740" s="11" t="s">
        <v>2760</v>
      </c>
      <c r="G15740" s="131" t="s">
        <v>607</v>
      </c>
      <c r="H15740" s="131"/>
      <c r="J15740" s="7">
        <v>1235000</v>
      </c>
    </row>
    <row r="15741" spans="1:10" ht="45" customHeight="1" x14ac:dyDescent="0.25">
      <c r="G15741" s="131" t="s">
        <v>7486</v>
      </c>
      <c r="H15741" s="131"/>
    </row>
    <row r="15742" spans="1:10" ht="20.100000000000001" customHeight="1" x14ac:dyDescent="0.25">
      <c r="G15742" s="131" t="s">
        <v>5489</v>
      </c>
      <c r="H15742" s="131"/>
    </row>
    <row r="15743" spans="1:10" ht="20.100000000000001" customHeight="1" x14ac:dyDescent="0.25">
      <c r="A15743" s="5" t="s">
        <v>1818</v>
      </c>
      <c r="C15743" s="11" t="s">
        <v>16</v>
      </c>
      <c r="D15743" s="11" t="s">
        <v>4832</v>
      </c>
      <c r="E15743" s="11" t="s">
        <v>4858</v>
      </c>
      <c r="F15743" s="11" t="s">
        <v>2761</v>
      </c>
      <c r="G15743" s="131" t="s">
        <v>607</v>
      </c>
      <c r="H15743" s="131"/>
      <c r="J15743" s="7">
        <v>1235000</v>
      </c>
    </row>
    <row r="15744" spans="1:10" ht="45" customHeight="1" x14ac:dyDescent="0.25">
      <c r="G15744" s="131" t="s">
        <v>7487</v>
      </c>
      <c r="H15744" s="131"/>
    </row>
    <row r="15745" spans="1:10" ht="20.100000000000001" customHeight="1" x14ac:dyDescent="0.25">
      <c r="G15745" s="131" t="s">
        <v>5489</v>
      </c>
      <c r="H15745" s="131"/>
    </row>
    <row r="15746" spans="1:10" ht="20.100000000000001" customHeight="1" x14ac:dyDescent="0.25">
      <c r="A15746" s="5" t="s">
        <v>1818</v>
      </c>
      <c r="C15746" s="11" t="s">
        <v>16</v>
      </c>
      <c r="D15746" s="11" t="s">
        <v>4832</v>
      </c>
      <c r="E15746" s="11" t="s">
        <v>5064</v>
      </c>
      <c r="F15746" s="11" t="s">
        <v>2762</v>
      </c>
      <c r="G15746" s="131" t="s">
        <v>607</v>
      </c>
      <c r="H15746" s="131"/>
      <c r="J15746" s="7">
        <v>1235000</v>
      </c>
    </row>
    <row r="15747" spans="1:10" ht="30" customHeight="1" x14ac:dyDescent="0.25">
      <c r="G15747" s="131" t="s">
        <v>7488</v>
      </c>
      <c r="H15747" s="131"/>
    </row>
    <row r="15748" spans="1:10" ht="20.100000000000001" customHeight="1" x14ac:dyDescent="0.25">
      <c r="G15748" s="131" t="s">
        <v>5489</v>
      </c>
      <c r="H15748" s="131"/>
    </row>
    <row r="15749" spans="1:10" ht="20.100000000000001" customHeight="1" x14ac:dyDescent="0.25">
      <c r="A15749" s="5" t="s">
        <v>1818</v>
      </c>
      <c r="C15749" s="11" t="s">
        <v>16</v>
      </c>
      <c r="D15749" s="11" t="s">
        <v>4832</v>
      </c>
      <c r="E15749" s="11" t="s">
        <v>4858</v>
      </c>
      <c r="F15749" s="11" t="s">
        <v>2767</v>
      </c>
      <c r="G15749" s="131" t="s">
        <v>609</v>
      </c>
      <c r="H15749" s="131"/>
      <c r="J15749" s="7">
        <v>3746947</v>
      </c>
    </row>
    <row r="15750" spans="1:10" ht="60" customHeight="1" x14ac:dyDescent="0.25">
      <c r="G15750" s="131" t="s">
        <v>7489</v>
      </c>
      <c r="H15750" s="131"/>
    </row>
    <row r="15751" spans="1:10" ht="20.100000000000001" customHeight="1" x14ac:dyDescent="0.25">
      <c r="G15751" s="131" t="s">
        <v>5490</v>
      </c>
      <c r="H15751" s="131"/>
    </row>
    <row r="15752" spans="1:10" ht="20.100000000000001" customHeight="1" x14ac:dyDescent="0.25">
      <c r="A15752" s="5" t="s">
        <v>1818</v>
      </c>
      <c r="C15752" s="11" t="s">
        <v>16</v>
      </c>
      <c r="D15752" s="11" t="s">
        <v>4832</v>
      </c>
      <c r="E15752" s="11" t="s">
        <v>4972</v>
      </c>
      <c r="F15752" s="11" t="s">
        <v>2000</v>
      </c>
      <c r="G15752" s="131" t="s">
        <v>609</v>
      </c>
      <c r="H15752" s="131"/>
      <c r="J15752" s="7">
        <v>2838498</v>
      </c>
    </row>
    <row r="15753" spans="1:10" ht="30" customHeight="1" x14ac:dyDescent="0.25">
      <c r="G15753" s="131" t="s">
        <v>7490</v>
      </c>
      <c r="H15753" s="131"/>
    </row>
    <row r="15754" spans="1:10" ht="20.100000000000001" customHeight="1" x14ac:dyDescent="0.25">
      <c r="G15754" s="131" t="s">
        <v>5490</v>
      </c>
      <c r="H15754" s="131"/>
    </row>
    <row r="15755" spans="1:10" ht="20.100000000000001" customHeight="1" x14ac:dyDescent="0.25">
      <c r="A15755" s="5" t="s">
        <v>1818</v>
      </c>
      <c r="C15755" s="11" t="s">
        <v>16</v>
      </c>
      <c r="D15755" s="11" t="s">
        <v>4832</v>
      </c>
      <c r="E15755" s="11" t="s">
        <v>113</v>
      </c>
      <c r="F15755" s="11" t="s">
        <v>2768</v>
      </c>
      <c r="G15755" s="131" t="s">
        <v>609</v>
      </c>
      <c r="H15755" s="131"/>
      <c r="J15755" s="7">
        <v>634645</v>
      </c>
    </row>
    <row r="15756" spans="1:10" ht="30" customHeight="1" x14ac:dyDescent="0.25">
      <c r="G15756" s="131" t="s">
        <v>7491</v>
      </c>
      <c r="H15756" s="131"/>
    </row>
    <row r="15757" spans="1:10" ht="20.100000000000001" customHeight="1" x14ac:dyDescent="0.25">
      <c r="G15757" s="131" t="s">
        <v>5490</v>
      </c>
      <c r="H15757" s="131"/>
    </row>
    <row r="15758" spans="1:10" ht="20.100000000000001" customHeight="1" x14ac:dyDescent="0.25">
      <c r="A15758" s="5" t="s">
        <v>1818</v>
      </c>
      <c r="C15758" s="11" t="s">
        <v>16</v>
      </c>
      <c r="D15758" s="11" t="s">
        <v>4832</v>
      </c>
      <c r="E15758" s="11" t="s">
        <v>5705</v>
      </c>
      <c r="F15758" s="11" t="s">
        <v>1891</v>
      </c>
      <c r="G15758" s="131" t="s">
        <v>609</v>
      </c>
      <c r="H15758" s="131"/>
      <c r="J15758" s="7">
        <v>3432479</v>
      </c>
    </row>
    <row r="15759" spans="1:10" ht="45" customHeight="1" x14ac:dyDescent="0.25">
      <c r="G15759" s="131" t="s">
        <v>7492</v>
      </c>
      <c r="H15759" s="131"/>
    </row>
    <row r="15760" spans="1:10" ht="20.100000000000001" customHeight="1" x14ac:dyDescent="0.25">
      <c r="G15760" s="131" t="s">
        <v>5490</v>
      </c>
      <c r="H15760" s="131"/>
    </row>
    <row r="15761" spans="1:10" ht="20.100000000000001" customHeight="1" x14ac:dyDescent="0.25">
      <c r="A15761" s="5" t="s">
        <v>1818</v>
      </c>
      <c r="C15761" s="11" t="s">
        <v>16</v>
      </c>
      <c r="D15761" s="11" t="s">
        <v>4832</v>
      </c>
      <c r="E15761" s="11" t="s">
        <v>5248</v>
      </c>
      <c r="F15761" s="11" t="s">
        <v>2784</v>
      </c>
      <c r="G15761" s="131" t="s">
        <v>611</v>
      </c>
      <c r="H15761" s="131"/>
      <c r="J15761" s="7">
        <v>2700000</v>
      </c>
    </row>
    <row r="15762" spans="1:10" ht="45" customHeight="1" x14ac:dyDescent="0.25">
      <c r="G15762" s="131" t="s">
        <v>7493</v>
      </c>
      <c r="H15762" s="131"/>
    </row>
    <row r="15763" spans="1:10" ht="20.100000000000001" customHeight="1" x14ac:dyDescent="0.25">
      <c r="G15763" s="131" t="s">
        <v>5491</v>
      </c>
      <c r="H15763" s="131"/>
    </row>
    <row r="15764" spans="1:10" ht="20.100000000000001" customHeight="1" x14ac:dyDescent="0.25">
      <c r="A15764" s="5" t="s">
        <v>1818</v>
      </c>
      <c r="C15764" s="11" t="s">
        <v>16</v>
      </c>
      <c r="D15764" s="11" t="s">
        <v>4832</v>
      </c>
      <c r="E15764" s="11" t="s">
        <v>4858</v>
      </c>
      <c r="F15764" s="11" t="s">
        <v>2785</v>
      </c>
      <c r="G15764" s="131" t="s">
        <v>611</v>
      </c>
      <c r="H15764" s="131"/>
      <c r="J15764" s="7">
        <v>4059283</v>
      </c>
    </row>
    <row r="15765" spans="1:10" ht="45" customHeight="1" x14ac:dyDescent="0.25">
      <c r="G15765" s="131" t="s">
        <v>7494</v>
      </c>
      <c r="H15765" s="131"/>
    </row>
    <row r="15766" spans="1:10" ht="20.100000000000001" customHeight="1" x14ac:dyDescent="0.25">
      <c r="G15766" s="131" t="s">
        <v>5491</v>
      </c>
      <c r="H15766" s="131"/>
    </row>
    <row r="15767" spans="1:10" ht="20.100000000000001" customHeight="1" x14ac:dyDescent="0.25">
      <c r="A15767" s="5" t="s">
        <v>1818</v>
      </c>
      <c r="C15767" s="11" t="s">
        <v>16</v>
      </c>
      <c r="D15767" s="11" t="s">
        <v>4832</v>
      </c>
      <c r="E15767" s="11" t="s">
        <v>4972</v>
      </c>
      <c r="F15767" s="11" t="s">
        <v>2786</v>
      </c>
      <c r="G15767" s="131" t="s">
        <v>611</v>
      </c>
      <c r="H15767" s="131"/>
      <c r="J15767" s="7">
        <v>1963442</v>
      </c>
    </row>
    <row r="15768" spans="1:10" ht="30" customHeight="1" x14ac:dyDescent="0.25">
      <c r="G15768" s="131" t="s">
        <v>7495</v>
      </c>
      <c r="H15768" s="131"/>
    </row>
    <row r="15769" spans="1:10" ht="20.100000000000001" customHeight="1" x14ac:dyDescent="0.25">
      <c r="G15769" s="131" t="s">
        <v>5491</v>
      </c>
      <c r="H15769" s="131"/>
    </row>
    <row r="15770" spans="1:10" ht="20.100000000000001" customHeight="1" x14ac:dyDescent="0.25">
      <c r="A15770" s="5" t="s">
        <v>1818</v>
      </c>
      <c r="C15770" s="11" t="s">
        <v>16</v>
      </c>
      <c r="D15770" s="11" t="s">
        <v>4832</v>
      </c>
      <c r="E15770" s="11" t="s">
        <v>4972</v>
      </c>
      <c r="F15770" s="11" t="s">
        <v>2787</v>
      </c>
      <c r="G15770" s="131" t="s">
        <v>611</v>
      </c>
      <c r="H15770" s="131"/>
      <c r="J15770" s="7">
        <v>4354442</v>
      </c>
    </row>
    <row r="15771" spans="1:10" ht="45" customHeight="1" x14ac:dyDescent="0.25">
      <c r="G15771" s="131" t="s">
        <v>7496</v>
      </c>
      <c r="H15771" s="131"/>
    </row>
    <row r="15772" spans="1:10" ht="20.100000000000001" customHeight="1" x14ac:dyDescent="0.25">
      <c r="G15772" s="131" t="s">
        <v>5491</v>
      </c>
      <c r="H15772" s="131"/>
    </row>
    <row r="15773" spans="1:10" ht="20.100000000000001" customHeight="1" x14ac:dyDescent="0.25">
      <c r="A15773" s="5" t="s">
        <v>1818</v>
      </c>
      <c r="C15773" s="11" t="s">
        <v>16</v>
      </c>
      <c r="D15773" s="11" t="s">
        <v>4832</v>
      </c>
      <c r="E15773" s="11" t="s">
        <v>5248</v>
      </c>
      <c r="F15773" s="11" t="s">
        <v>2788</v>
      </c>
      <c r="G15773" s="131" t="s">
        <v>611</v>
      </c>
      <c r="H15773" s="131"/>
      <c r="J15773" s="7">
        <v>4262332</v>
      </c>
    </row>
    <row r="15774" spans="1:10" ht="30" customHeight="1" x14ac:dyDescent="0.25">
      <c r="G15774" s="131" t="s">
        <v>7497</v>
      </c>
      <c r="H15774" s="131"/>
    </row>
    <row r="15775" spans="1:10" ht="20.100000000000001" customHeight="1" x14ac:dyDescent="0.25">
      <c r="G15775" s="131" t="s">
        <v>5491</v>
      </c>
      <c r="H15775" s="131"/>
    </row>
    <row r="15776" spans="1:10" ht="20.100000000000001" customHeight="1" x14ac:dyDescent="0.25">
      <c r="A15776" s="5" t="s">
        <v>1818</v>
      </c>
      <c r="C15776" s="11" t="s">
        <v>16</v>
      </c>
      <c r="D15776" s="11" t="s">
        <v>4832</v>
      </c>
      <c r="E15776" s="11" t="s">
        <v>4858</v>
      </c>
      <c r="F15776" s="11" t="s">
        <v>2789</v>
      </c>
      <c r="G15776" s="131" t="s">
        <v>611</v>
      </c>
      <c r="H15776" s="131"/>
      <c r="J15776" s="7">
        <v>3711321</v>
      </c>
    </row>
    <row r="15777" spans="1:10" ht="45" customHeight="1" x14ac:dyDescent="0.25">
      <c r="G15777" s="131" t="s">
        <v>7498</v>
      </c>
      <c r="H15777" s="131"/>
    </row>
    <row r="15778" spans="1:10" ht="20.100000000000001" customHeight="1" x14ac:dyDescent="0.25">
      <c r="G15778" s="131" t="s">
        <v>5491</v>
      </c>
      <c r="H15778" s="131"/>
    </row>
    <row r="15779" spans="1:10" ht="20.100000000000001" customHeight="1" x14ac:dyDescent="0.25">
      <c r="A15779" s="5" t="s">
        <v>1818</v>
      </c>
      <c r="C15779" s="11" t="s">
        <v>16</v>
      </c>
      <c r="D15779" s="11" t="s">
        <v>4832</v>
      </c>
      <c r="E15779" s="11" t="s">
        <v>5023</v>
      </c>
      <c r="F15779" s="11" t="s">
        <v>2790</v>
      </c>
      <c r="G15779" s="131" t="s">
        <v>611</v>
      </c>
      <c r="H15779" s="131"/>
      <c r="J15779" s="7">
        <v>2381585</v>
      </c>
    </row>
    <row r="15780" spans="1:10" ht="45" customHeight="1" x14ac:dyDescent="0.25">
      <c r="G15780" s="131" t="s">
        <v>7499</v>
      </c>
      <c r="H15780" s="131"/>
    </row>
    <row r="15781" spans="1:10" ht="20.100000000000001" customHeight="1" x14ac:dyDescent="0.25">
      <c r="G15781" s="131" t="s">
        <v>5491</v>
      </c>
      <c r="H15781" s="131"/>
    </row>
    <row r="15782" spans="1:10" ht="20.100000000000001" customHeight="1" x14ac:dyDescent="0.25">
      <c r="A15782" s="5" t="s">
        <v>1818</v>
      </c>
      <c r="C15782" s="11" t="s">
        <v>16</v>
      </c>
      <c r="D15782" s="11" t="s">
        <v>4832</v>
      </c>
      <c r="E15782" s="11" t="s">
        <v>4858</v>
      </c>
      <c r="F15782" s="11" t="s">
        <v>2791</v>
      </c>
      <c r="G15782" s="131" t="s">
        <v>611</v>
      </c>
      <c r="H15782" s="131"/>
      <c r="J15782" s="7">
        <v>1690071</v>
      </c>
    </row>
    <row r="15783" spans="1:10" ht="30" customHeight="1" x14ac:dyDescent="0.25">
      <c r="G15783" s="131" t="s">
        <v>7500</v>
      </c>
      <c r="H15783" s="131"/>
    </row>
    <row r="15784" spans="1:10" ht="20.100000000000001" customHeight="1" x14ac:dyDescent="0.25">
      <c r="G15784" s="131" t="s">
        <v>5491</v>
      </c>
      <c r="H15784" s="131"/>
    </row>
    <row r="15785" spans="1:10" ht="20.100000000000001" customHeight="1" x14ac:dyDescent="0.25">
      <c r="A15785" s="5" t="s">
        <v>1818</v>
      </c>
      <c r="C15785" s="11" t="s">
        <v>16</v>
      </c>
      <c r="D15785" s="11" t="s">
        <v>4832</v>
      </c>
      <c r="E15785" s="11" t="s">
        <v>4858</v>
      </c>
      <c r="F15785" s="11" t="s">
        <v>2173</v>
      </c>
      <c r="G15785" s="131" t="s">
        <v>611</v>
      </c>
      <c r="H15785" s="131"/>
      <c r="J15785" s="7">
        <v>1690071</v>
      </c>
    </row>
    <row r="15786" spans="1:10" ht="30" customHeight="1" x14ac:dyDescent="0.25">
      <c r="G15786" s="131" t="s">
        <v>7501</v>
      </c>
      <c r="H15786" s="131"/>
    </row>
    <row r="15787" spans="1:10" ht="20.100000000000001" customHeight="1" x14ac:dyDescent="0.25">
      <c r="G15787" s="131" t="s">
        <v>5491</v>
      </c>
      <c r="H15787" s="131"/>
    </row>
    <row r="15788" spans="1:10" ht="20.100000000000001" customHeight="1" x14ac:dyDescent="0.25">
      <c r="A15788" s="5" t="s">
        <v>1818</v>
      </c>
      <c r="C15788" s="11" t="s">
        <v>16</v>
      </c>
      <c r="D15788" s="11" t="s">
        <v>4832</v>
      </c>
      <c r="E15788" s="11" t="s">
        <v>4858</v>
      </c>
      <c r="F15788" s="11" t="s">
        <v>1710</v>
      </c>
      <c r="G15788" s="131" t="s">
        <v>611</v>
      </c>
      <c r="H15788" s="131"/>
      <c r="J15788" s="7">
        <v>2866243</v>
      </c>
    </row>
    <row r="15789" spans="1:10" ht="30" customHeight="1" x14ac:dyDescent="0.25">
      <c r="G15789" s="131" t="s">
        <v>7502</v>
      </c>
      <c r="H15789" s="131"/>
    </row>
    <row r="15790" spans="1:10" ht="20.100000000000001" customHeight="1" x14ac:dyDescent="0.25">
      <c r="G15790" s="131" t="s">
        <v>5491</v>
      </c>
      <c r="H15790" s="131"/>
    </row>
    <row r="15791" spans="1:10" ht="20.100000000000001" customHeight="1" x14ac:dyDescent="0.25">
      <c r="A15791" s="5" t="s">
        <v>1818</v>
      </c>
      <c r="C15791" s="11" t="s">
        <v>16</v>
      </c>
      <c r="D15791" s="11" t="s">
        <v>4832</v>
      </c>
      <c r="E15791" s="11" t="s">
        <v>4974</v>
      </c>
      <c r="F15791" s="11" t="s">
        <v>2174</v>
      </c>
      <c r="G15791" s="131" t="s">
        <v>611</v>
      </c>
      <c r="H15791" s="131"/>
      <c r="J15791" s="7">
        <v>2872960</v>
      </c>
    </row>
    <row r="15792" spans="1:10" ht="45" customHeight="1" x14ac:dyDescent="0.25">
      <c r="G15792" s="131" t="s">
        <v>7503</v>
      </c>
      <c r="H15792" s="131"/>
    </row>
    <row r="15793" spans="1:10" ht="20.100000000000001" customHeight="1" x14ac:dyDescent="0.25">
      <c r="G15793" s="131" t="s">
        <v>5491</v>
      </c>
      <c r="H15793" s="131"/>
    </row>
    <row r="15794" spans="1:10" ht="20.100000000000001" customHeight="1" x14ac:dyDescent="0.25">
      <c r="A15794" s="5" t="s">
        <v>1818</v>
      </c>
      <c r="C15794" s="11" t="s">
        <v>16</v>
      </c>
      <c r="D15794" s="11" t="s">
        <v>4832</v>
      </c>
      <c r="E15794" s="11" t="s">
        <v>4858</v>
      </c>
      <c r="F15794" s="11" t="s">
        <v>1716</v>
      </c>
      <c r="G15794" s="131" t="s">
        <v>611</v>
      </c>
      <c r="H15794" s="131"/>
      <c r="J15794" s="7">
        <v>3417029</v>
      </c>
    </row>
    <row r="15795" spans="1:10" ht="30" customHeight="1" x14ac:dyDescent="0.25">
      <c r="G15795" s="131" t="s">
        <v>7504</v>
      </c>
      <c r="H15795" s="131"/>
    </row>
    <row r="15796" spans="1:10" ht="20.100000000000001" customHeight="1" x14ac:dyDescent="0.25">
      <c r="G15796" s="131" t="s">
        <v>5491</v>
      </c>
      <c r="H15796" s="131"/>
    </row>
    <row r="15797" spans="1:10" ht="20.100000000000001" customHeight="1" x14ac:dyDescent="0.25">
      <c r="A15797" s="5" t="s">
        <v>1818</v>
      </c>
      <c r="C15797" s="11" t="s">
        <v>16</v>
      </c>
      <c r="D15797" s="11" t="s">
        <v>4832</v>
      </c>
      <c r="E15797" s="11" t="s">
        <v>5023</v>
      </c>
      <c r="F15797" s="11" t="s">
        <v>1730</v>
      </c>
      <c r="G15797" s="131" t="s">
        <v>611</v>
      </c>
      <c r="H15797" s="131"/>
      <c r="J15797" s="7">
        <v>3216063</v>
      </c>
    </row>
    <row r="15798" spans="1:10" ht="30" customHeight="1" x14ac:dyDescent="0.25">
      <c r="G15798" s="131" t="s">
        <v>7505</v>
      </c>
      <c r="H15798" s="131"/>
    </row>
    <row r="15799" spans="1:10" ht="20.100000000000001" customHeight="1" x14ac:dyDescent="0.25">
      <c r="G15799" s="131" t="s">
        <v>5491</v>
      </c>
      <c r="H15799" s="131"/>
    </row>
    <row r="15800" spans="1:10" ht="20.100000000000001" customHeight="1" x14ac:dyDescent="0.25">
      <c r="A15800" s="5" t="s">
        <v>1818</v>
      </c>
      <c r="C15800" s="11" t="s">
        <v>16</v>
      </c>
      <c r="D15800" s="11" t="s">
        <v>4832</v>
      </c>
      <c r="E15800" s="11" t="s">
        <v>4972</v>
      </c>
      <c r="F15800" s="11" t="s">
        <v>2794</v>
      </c>
      <c r="G15800" s="131" t="s">
        <v>614</v>
      </c>
      <c r="H15800" s="131"/>
      <c r="J15800" s="7">
        <v>1559467</v>
      </c>
    </row>
    <row r="15801" spans="1:10" ht="45" customHeight="1" x14ac:dyDescent="0.25">
      <c r="G15801" s="131" t="s">
        <v>7506</v>
      </c>
      <c r="H15801" s="131"/>
    </row>
    <row r="15802" spans="1:10" ht="20.100000000000001" customHeight="1" x14ac:dyDescent="0.25">
      <c r="G15802" s="131" t="s">
        <v>5492</v>
      </c>
      <c r="H15802" s="131"/>
    </row>
    <row r="15803" spans="1:10" ht="20.100000000000001" customHeight="1" x14ac:dyDescent="0.25">
      <c r="A15803" s="5" t="s">
        <v>1818</v>
      </c>
      <c r="C15803" s="11" t="s">
        <v>16</v>
      </c>
      <c r="D15803" s="11" t="s">
        <v>4832</v>
      </c>
      <c r="E15803" s="11" t="s">
        <v>4858</v>
      </c>
      <c r="F15803" s="11" t="s">
        <v>2795</v>
      </c>
      <c r="G15803" s="131" t="s">
        <v>614</v>
      </c>
      <c r="H15803" s="131"/>
      <c r="J15803" s="7">
        <v>1829423</v>
      </c>
    </row>
    <row r="15804" spans="1:10" ht="45" customHeight="1" x14ac:dyDescent="0.25">
      <c r="G15804" s="131" t="s">
        <v>7507</v>
      </c>
      <c r="H15804" s="131"/>
    </row>
    <row r="15805" spans="1:10" ht="20.100000000000001" customHeight="1" x14ac:dyDescent="0.25">
      <c r="G15805" s="131" t="s">
        <v>5492</v>
      </c>
      <c r="H15805" s="131"/>
    </row>
    <row r="15806" spans="1:10" ht="20.100000000000001" customHeight="1" x14ac:dyDescent="0.25">
      <c r="A15806" s="5" t="s">
        <v>1818</v>
      </c>
      <c r="C15806" s="11" t="s">
        <v>16</v>
      </c>
      <c r="D15806" s="11" t="s">
        <v>4832</v>
      </c>
      <c r="E15806" s="11" t="s">
        <v>4858</v>
      </c>
      <c r="F15806" s="11" t="s">
        <v>2796</v>
      </c>
      <c r="G15806" s="131" t="s">
        <v>614</v>
      </c>
      <c r="H15806" s="131"/>
      <c r="J15806" s="7">
        <v>2022639</v>
      </c>
    </row>
    <row r="15807" spans="1:10" ht="45" customHeight="1" x14ac:dyDescent="0.25">
      <c r="G15807" s="131" t="s">
        <v>7508</v>
      </c>
      <c r="H15807" s="131"/>
    </row>
    <row r="15808" spans="1:10" ht="20.100000000000001" customHeight="1" x14ac:dyDescent="0.25">
      <c r="G15808" s="131" t="s">
        <v>5492</v>
      </c>
      <c r="H15808" s="131"/>
    </row>
    <row r="15809" spans="1:10" ht="20.100000000000001" customHeight="1" x14ac:dyDescent="0.25">
      <c r="A15809" s="5" t="s">
        <v>1818</v>
      </c>
      <c r="C15809" s="11" t="s">
        <v>16</v>
      </c>
      <c r="D15809" s="11" t="s">
        <v>4832</v>
      </c>
      <c r="E15809" s="11" t="s">
        <v>4858</v>
      </c>
      <c r="F15809" s="11" t="s">
        <v>2797</v>
      </c>
      <c r="G15809" s="131" t="s">
        <v>614</v>
      </c>
      <c r="H15809" s="131"/>
      <c r="J15809" s="7">
        <v>978575</v>
      </c>
    </row>
    <row r="15810" spans="1:10" ht="45" customHeight="1" x14ac:dyDescent="0.25">
      <c r="G15810" s="131" t="s">
        <v>7509</v>
      </c>
      <c r="H15810" s="131"/>
    </row>
    <row r="15811" spans="1:10" ht="20.100000000000001" customHeight="1" x14ac:dyDescent="0.25">
      <c r="G15811" s="131" t="s">
        <v>5492</v>
      </c>
      <c r="H15811" s="131"/>
    </row>
    <row r="15812" spans="1:10" ht="20.100000000000001" customHeight="1" x14ac:dyDescent="0.25">
      <c r="A15812" s="5" t="s">
        <v>1818</v>
      </c>
      <c r="C15812" s="11" t="s">
        <v>16</v>
      </c>
      <c r="D15812" s="11" t="s">
        <v>4832</v>
      </c>
      <c r="E15812" s="11" t="s">
        <v>4974</v>
      </c>
      <c r="F15812" s="11" t="s">
        <v>2798</v>
      </c>
      <c r="G15812" s="131" t="s">
        <v>614</v>
      </c>
      <c r="H15812" s="131"/>
      <c r="J15812" s="7">
        <v>880000</v>
      </c>
    </row>
    <row r="15813" spans="1:10" ht="45" customHeight="1" x14ac:dyDescent="0.25">
      <c r="G15813" s="131" t="s">
        <v>7510</v>
      </c>
      <c r="H15813" s="131"/>
    </row>
    <row r="15814" spans="1:10" ht="20.100000000000001" customHeight="1" x14ac:dyDescent="0.25">
      <c r="G15814" s="131" t="s">
        <v>5492</v>
      </c>
      <c r="H15814" s="131"/>
    </row>
    <row r="15815" spans="1:10" ht="20.100000000000001" customHeight="1" x14ac:dyDescent="0.25">
      <c r="A15815" s="5" t="s">
        <v>1818</v>
      </c>
      <c r="C15815" s="11" t="s">
        <v>16</v>
      </c>
      <c r="D15815" s="11" t="s">
        <v>4832</v>
      </c>
      <c r="E15815" s="11" t="s">
        <v>4974</v>
      </c>
      <c r="F15815" s="11" t="s">
        <v>2799</v>
      </c>
      <c r="G15815" s="131" t="s">
        <v>614</v>
      </c>
      <c r="H15815" s="131"/>
      <c r="J15815" s="7">
        <v>640000</v>
      </c>
    </row>
    <row r="15816" spans="1:10" ht="45" customHeight="1" x14ac:dyDescent="0.25">
      <c r="G15816" s="131" t="s">
        <v>7511</v>
      </c>
      <c r="H15816" s="131"/>
    </row>
    <row r="15817" spans="1:10" ht="20.100000000000001" customHeight="1" x14ac:dyDescent="0.25">
      <c r="G15817" s="131" t="s">
        <v>5492</v>
      </c>
      <c r="H15817" s="131"/>
    </row>
    <row r="15818" spans="1:10" ht="20.100000000000001" customHeight="1" x14ac:dyDescent="0.25">
      <c r="A15818" s="5" t="s">
        <v>1818</v>
      </c>
      <c r="C15818" s="11" t="s">
        <v>16</v>
      </c>
      <c r="D15818" s="11" t="s">
        <v>4832</v>
      </c>
      <c r="E15818" s="11" t="s">
        <v>4974</v>
      </c>
      <c r="F15818" s="11" t="s">
        <v>2800</v>
      </c>
      <c r="G15818" s="131" t="s">
        <v>614</v>
      </c>
      <c r="H15818" s="131"/>
      <c r="J15818" s="7">
        <v>1132533</v>
      </c>
    </row>
    <row r="15819" spans="1:10" ht="45" customHeight="1" x14ac:dyDescent="0.25">
      <c r="G15819" s="131" t="s">
        <v>7512</v>
      </c>
      <c r="H15819" s="131"/>
    </row>
    <row r="15820" spans="1:10" ht="20.100000000000001" customHeight="1" x14ac:dyDescent="0.25">
      <c r="G15820" s="131" t="s">
        <v>5492</v>
      </c>
      <c r="H15820" s="131"/>
    </row>
    <row r="15821" spans="1:10" ht="20.100000000000001" customHeight="1" x14ac:dyDescent="0.25">
      <c r="A15821" s="5" t="s">
        <v>1818</v>
      </c>
      <c r="C15821" s="11" t="s">
        <v>16</v>
      </c>
      <c r="D15821" s="11" t="s">
        <v>4832</v>
      </c>
      <c r="E15821" s="11" t="s">
        <v>5064</v>
      </c>
      <c r="F15821" s="11" t="s">
        <v>2801</v>
      </c>
      <c r="G15821" s="131" t="s">
        <v>614</v>
      </c>
      <c r="H15821" s="131"/>
      <c r="J15821" s="7">
        <v>1480719</v>
      </c>
    </row>
    <row r="15822" spans="1:10" ht="45" customHeight="1" x14ac:dyDescent="0.25">
      <c r="G15822" s="131" t="s">
        <v>7513</v>
      </c>
      <c r="H15822" s="131"/>
    </row>
    <row r="15823" spans="1:10" ht="20.100000000000001" customHeight="1" x14ac:dyDescent="0.25">
      <c r="G15823" s="131" t="s">
        <v>5492</v>
      </c>
      <c r="H15823" s="131"/>
    </row>
    <row r="15824" spans="1:10" ht="20.100000000000001" customHeight="1" x14ac:dyDescent="0.25">
      <c r="A15824" s="6" t="s">
        <v>1867</v>
      </c>
      <c r="B15824" s="6" t="s">
        <v>1868</v>
      </c>
      <c r="J15824" s="10">
        <v>46456564</v>
      </c>
    </row>
    <row r="15825" spans="1:10" ht="20.100000000000001" customHeight="1" x14ac:dyDescent="0.25">
      <c r="A15825" s="6" t="s">
        <v>1872</v>
      </c>
      <c r="B15825" s="6" t="s">
        <v>1873</v>
      </c>
      <c r="J15825" s="12">
        <v>46456564</v>
      </c>
    </row>
    <row r="15826" spans="1:10" ht="20.100000000000001" customHeight="1" x14ac:dyDescent="0.25">
      <c r="A15826" s="6" t="s">
        <v>1876</v>
      </c>
      <c r="B15826" s="6" t="s">
        <v>1877</v>
      </c>
      <c r="J15826" s="9">
        <v>46456564</v>
      </c>
    </row>
    <row r="15827" spans="1:10" ht="30" customHeight="1" x14ac:dyDescent="0.25">
      <c r="A15827" s="5" t="s">
        <v>1876</v>
      </c>
      <c r="C15827" s="11" t="s">
        <v>9</v>
      </c>
      <c r="D15827" s="11" t="s">
        <v>4862</v>
      </c>
      <c r="E15827" s="11" t="s">
        <v>4858</v>
      </c>
      <c r="F15827" s="11" t="s">
        <v>2803</v>
      </c>
      <c r="G15827" s="131" t="s">
        <v>1212</v>
      </c>
      <c r="H15827" s="131"/>
      <c r="J15827" s="7">
        <v>46456564</v>
      </c>
    </row>
    <row r="15828" spans="1:10" ht="60" customHeight="1" x14ac:dyDescent="0.25">
      <c r="G15828" s="131" t="s">
        <v>5233</v>
      </c>
      <c r="H15828" s="131"/>
    </row>
    <row r="15831" spans="1:10" x14ac:dyDescent="0.25">
      <c r="A15831" s="117" t="s">
        <v>5234</v>
      </c>
      <c r="B15831" s="88"/>
      <c r="C15831" s="88"/>
      <c r="D15831" s="88"/>
      <c r="E15831" s="88"/>
      <c r="F15831" s="88"/>
      <c r="G15831" s="88"/>
      <c r="H15831" s="88"/>
    </row>
    <row r="15833" spans="1:10" x14ac:dyDescent="0.25">
      <c r="A15833" s="132" t="s">
        <v>2092</v>
      </c>
      <c r="B15833" s="132"/>
      <c r="C15833" s="132"/>
      <c r="D15833" s="132"/>
      <c r="E15833" s="132"/>
      <c r="F15833" s="132"/>
      <c r="G15833" s="132"/>
      <c r="H15833" s="132"/>
      <c r="I15833" s="132"/>
      <c r="J15833" s="132"/>
    </row>
    <row r="15835" spans="1:10" x14ac:dyDescent="0.25">
      <c r="D15835" s="6" t="s">
        <v>2140</v>
      </c>
      <c r="E15835" s="6" t="s">
        <v>2100</v>
      </c>
    </row>
    <row r="15836" spans="1:10" ht="15.75" thickBot="1" x14ac:dyDescent="0.3">
      <c r="F15836" s="6" t="s">
        <v>2103</v>
      </c>
      <c r="J15836" s="14">
        <v>383449175</v>
      </c>
    </row>
    <row r="15837" spans="1:10" x14ac:dyDescent="0.25">
      <c r="D15837" s="5" t="s">
        <v>9</v>
      </c>
      <c r="E15837" s="5" t="s">
        <v>2139</v>
      </c>
      <c r="J15837" s="7">
        <v>47993709</v>
      </c>
    </row>
    <row r="15838" spans="1:10" x14ac:dyDescent="0.25">
      <c r="D15838" s="5" t="s">
        <v>16</v>
      </c>
      <c r="E15838" s="5" t="s">
        <v>2145</v>
      </c>
      <c r="J15838" s="7">
        <v>335455466</v>
      </c>
    </row>
    <row r="15841" spans="1:10" x14ac:dyDescent="0.25">
      <c r="A15841" s="132" t="s">
        <v>2091</v>
      </c>
      <c r="B15841" s="132"/>
      <c r="C15841" s="132"/>
      <c r="D15841" s="132"/>
      <c r="E15841" s="132"/>
      <c r="F15841" s="132"/>
      <c r="G15841" s="132"/>
      <c r="H15841" s="132"/>
      <c r="I15841" s="132"/>
      <c r="J15841" s="132"/>
    </row>
    <row r="15842" spans="1:10" x14ac:dyDescent="0.25">
      <c r="A15842" s="86" t="s">
        <v>2097</v>
      </c>
      <c r="C15842" s="86" t="s">
        <v>2098</v>
      </c>
      <c r="D15842" s="86" t="s">
        <v>3</v>
      </c>
      <c r="E15842" s="86" t="s">
        <v>2099</v>
      </c>
      <c r="F15842" s="86" t="s">
        <v>1880</v>
      </c>
      <c r="G15842" s="6" t="s">
        <v>2100</v>
      </c>
      <c r="J15842" s="86" t="s">
        <v>8713</v>
      </c>
    </row>
    <row r="15844" spans="1:10" ht="15.75" thickBot="1" x14ac:dyDescent="0.3">
      <c r="G15844" s="13" t="s">
        <v>2103</v>
      </c>
      <c r="J15844" s="14">
        <v>383449175</v>
      </c>
    </row>
    <row r="15845" spans="1:10" ht="20.100000000000001" customHeight="1" x14ac:dyDescent="0.25">
      <c r="A15845" s="6" t="s">
        <v>1759</v>
      </c>
      <c r="B15845" s="6" t="s">
        <v>1760</v>
      </c>
      <c r="J15845" s="10">
        <v>5073269</v>
      </c>
    </row>
    <row r="15846" spans="1:10" ht="20.100000000000001" customHeight="1" x14ac:dyDescent="0.25">
      <c r="A15846" s="6" t="s">
        <v>1761</v>
      </c>
      <c r="B15846" s="6" t="s">
        <v>1762</v>
      </c>
      <c r="J15846" s="12">
        <v>5073269</v>
      </c>
    </row>
    <row r="15847" spans="1:10" ht="20.100000000000001" customHeight="1" x14ac:dyDescent="0.25">
      <c r="A15847" s="6" t="s">
        <v>1768</v>
      </c>
      <c r="B15847" s="6" t="s">
        <v>7150</v>
      </c>
      <c r="J15847" s="9">
        <v>5073269</v>
      </c>
    </row>
    <row r="15848" spans="1:10" ht="20.100000000000001" customHeight="1" x14ac:dyDescent="0.25">
      <c r="A15848" s="5" t="s">
        <v>1768</v>
      </c>
      <c r="C15848" s="11" t="s">
        <v>9</v>
      </c>
      <c r="D15848" s="11" t="s">
        <v>41</v>
      </c>
      <c r="E15848" s="11" t="s">
        <v>4858</v>
      </c>
      <c r="F15848" s="11" t="s">
        <v>2013</v>
      </c>
      <c r="G15848" s="131" t="s">
        <v>629</v>
      </c>
      <c r="H15848" s="131"/>
      <c r="J15848" s="7">
        <v>5073269</v>
      </c>
    </row>
    <row r="15849" spans="1:10" ht="75" customHeight="1" x14ac:dyDescent="0.25">
      <c r="G15849" s="131" t="s">
        <v>5230</v>
      </c>
      <c r="H15849" s="131"/>
    </row>
    <row r="15850" spans="1:10" ht="20.100000000000001" customHeight="1" x14ac:dyDescent="0.25">
      <c r="G15850" s="131" t="s">
        <v>5497</v>
      </c>
      <c r="H15850" s="131"/>
    </row>
    <row r="15851" spans="1:10" ht="20.100000000000001" customHeight="1" x14ac:dyDescent="0.25">
      <c r="A15851" s="6" t="s">
        <v>1811</v>
      </c>
      <c r="B15851" s="6" t="s">
        <v>1812</v>
      </c>
      <c r="J15851" s="10">
        <v>335455466</v>
      </c>
    </row>
    <row r="15852" spans="1:10" ht="20.100000000000001" customHeight="1" x14ac:dyDescent="0.25">
      <c r="A15852" s="6" t="s">
        <v>1813</v>
      </c>
      <c r="B15852" s="6" t="s">
        <v>3421</v>
      </c>
      <c r="J15852" s="12">
        <v>335455466</v>
      </c>
    </row>
    <row r="15853" spans="1:10" ht="20.100000000000001" customHeight="1" x14ac:dyDescent="0.25">
      <c r="A15853" s="6" t="s">
        <v>1818</v>
      </c>
      <c r="B15853" s="6" t="s">
        <v>1819</v>
      </c>
      <c r="J15853" s="9">
        <v>335455466</v>
      </c>
    </row>
    <row r="15854" spans="1:10" ht="20.100000000000001" customHeight="1" x14ac:dyDescent="0.25">
      <c r="A15854" s="5" t="s">
        <v>1818</v>
      </c>
      <c r="C15854" s="11" t="s">
        <v>16</v>
      </c>
      <c r="D15854" s="11" t="s">
        <v>4832</v>
      </c>
      <c r="E15854" s="11" t="s">
        <v>4974</v>
      </c>
      <c r="F15854" s="11" t="s">
        <v>1881</v>
      </c>
      <c r="G15854" s="131" t="s">
        <v>149</v>
      </c>
      <c r="H15854" s="131"/>
      <c r="J15854" s="7">
        <v>38430401</v>
      </c>
    </row>
    <row r="15855" spans="1:10" ht="45" customHeight="1" x14ac:dyDescent="0.25">
      <c r="G15855" s="131" t="s">
        <v>5707</v>
      </c>
      <c r="H15855" s="131"/>
    </row>
    <row r="15856" spans="1:10" ht="20.100000000000001" customHeight="1" x14ac:dyDescent="0.25">
      <c r="G15856" s="131" t="s">
        <v>5493</v>
      </c>
      <c r="H15856" s="131"/>
    </row>
    <row r="15857" spans="1:10" ht="20.100000000000001" customHeight="1" x14ac:dyDescent="0.25">
      <c r="A15857" s="5" t="s">
        <v>1818</v>
      </c>
      <c r="C15857" s="11" t="s">
        <v>16</v>
      </c>
      <c r="D15857" s="11" t="s">
        <v>4832</v>
      </c>
      <c r="E15857" s="11" t="s">
        <v>4974</v>
      </c>
      <c r="F15857" s="11" t="s">
        <v>1278</v>
      </c>
      <c r="G15857" s="131" t="s">
        <v>618</v>
      </c>
      <c r="H15857" s="131"/>
      <c r="J15857" s="7">
        <v>967677</v>
      </c>
    </row>
    <row r="15858" spans="1:10" ht="45" customHeight="1" x14ac:dyDescent="0.25">
      <c r="G15858" s="131" t="s">
        <v>5708</v>
      </c>
      <c r="H15858" s="131"/>
    </row>
    <row r="15859" spans="1:10" ht="20.100000000000001" customHeight="1" x14ac:dyDescent="0.25">
      <c r="G15859" s="131" t="s">
        <v>5494</v>
      </c>
      <c r="H15859" s="131"/>
    </row>
    <row r="15860" spans="1:10" ht="20.100000000000001" customHeight="1" x14ac:dyDescent="0.25">
      <c r="A15860" s="5" t="s">
        <v>1818</v>
      </c>
      <c r="C15860" s="11" t="s">
        <v>16</v>
      </c>
      <c r="D15860" s="11" t="s">
        <v>4832</v>
      </c>
      <c r="E15860" s="11" t="s">
        <v>4974</v>
      </c>
      <c r="F15860" s="11" t="s">
        <v>1292</v>
      </c>
      <c r="G15860" s="131" t="s">
        <v>618</v>
      </c>
      <c r="H15860" s="131"/>
      <c r="J15860" s="7">
        <v>1278985</v>
      </c>
    </row>
    <row r="15861" spans="1:10" ht="45" customHeight="1" x14ac:dyDescent="0.25">
      <c r="G15861" s="131" t="s">
        <v>7514</v>
      </c>
      <c r="H15861" s="131"/>
    </row>
    <row r="15862" spans="1:10" ht="20.100000000000001" customHeight="1" x14ac:dyDescent="0.25">
      <c r="G15862" s="131" t="s">
        <v>5494</v>
      </c>
      <c r="H15862" s="131"/>
    </row>
    <row r="15863" spans="1:10" ht="20.100000000000001" customHeight="1" x14ac:dyDescent="0.25">
      <c r="A15863" s="5" t="s">
        <v>1818</v>
      </c>
      <c r="C15863" s="11" t="s">
        <v>16</v>
      </c>
      <c r="D15863" s="11" t="s">
        <v>4832</v>
      </c>
      <c r="E15863" s="11" t="s">
        <v>4974</v>
      </c>
      <c r="F15863" s="11" t="s">
        <v>1318</v>
      </c>
      <c r="G15863" s="131" t="s">
        <v>618</v>
      </c>
      <c r="H15863" s="131"/>
      <c r="J15863" s="7">
        <v>1373833</v>
      </c>
    </row>
    <row r="15864" spans="1:10" ht="45" customHeight="1" x14ac:dyDescent="0.25">
      <c r="G15864" s="131" t="s">
        <v>7515</v>
      </c>
      <c r="H15864" s="131"/>
    </row>
    <row r="15865" spans="1:10" ht="20.100000000000001" customHeight="1" x14ac:dyDescent="0.25">
      <c r="G15865" s="131" t="s">
        <v>5494</v>
      </c>
      <c r="H15865" s="131"/>
    </row>
    <row r="15866" spans="1:10" ht="20.100000000000001" customHeight="1" x14ac:dyDescent="0.25">
      <c r="A15866" s="5" t="s">
        <v>1818</v>
      </c>
      <c r="C15866" s="11" t="s">
        <v>16</v>
      </c>
      <c r="D15866" s="11" t="s">
        <v>4832</v>
      </c>
      <c r="E15866" s="11" t="s">
        <v>4974</v>
      </c>
      <c r="F15866" s="11" t="s">
        <v>1336</v>
      </c>
      <c r="G15866" s="131" t="s">
        <v>618</v>
      </c>
      <c r="H15866" s="131"/>
      <c r="J15866" s="7">
        <v>1399206</v>
      </c>
    </row>
    <row r="15867" spans="1:10" ht="60" customHeight="1" x14ac:dyDescent="0.25">
      <c r="G15867" s="131" t="s">
        <v>7516</v>
      </c>
      <c r="H15867" s="131"/>
    </row>
    <row r="15868" spans="1:10" ht="20.100000000000001" customHeight="1" x14ac:dyDescent="0.25">
      <c r="G15868" s="131" t="s">
        <v>5494</v>
      </c>
      <c r="H15868" s="131"/>
    </row>
    <row r="15869" spans="1:10" ht="20.100000000000001" customHeight="1" x14ac:dyDescent="0.25">
      <c r="A15869" s="5" t="s">
        <v>1818</v>
      </c>
      <c r="C15869" s="11" t="s">
        <v>16</v>
      </c>
      <c r="D15869" s="11" t="s">
        <v>4832</v>
      </c>
      <c r="E15869" s="11" t="s">
        <v>4974</v>
      </c>
      <c r="F15869" s="11" t="s">
        <v>1359</v>
      </c>
      <c r="G15869" s="131" t="s">
        <v>618</v>
      </c>
      <c r="H15869" s="131"/>
      <c r="J15869" s="7">
        <v>1718642</v>
      </c>
    </row>
    <row r="15870" spans="1:10" ht="45" customHeight="1" x14ac:dyDescent="0.25">
      <c r="G15870" s="131" t="s">
        <v>5713</v>
      </c>
      <c r="H15870" s="131"/>
    </row>
    <row r="15871" spans="1:10" ht="20.100000000000001" customHeight="1" x14ac:dyDescent="0.25">
      <c r="G15871" s="131" t="s">
        <v>5494</v>
      </c>
      <c r="H15871" s="131"/>
    </row>
    <row r="15872" spans="1:10" ht="20.100000000000001" customHeight="1" x14ac:dyDescent="0.25">
      <c r="A15872" s="5" t="s">
        <v>1818</v>
      </c>
      <c r="C15872" s="11" t="s">
        <v>16</v>
      </c>
      <c r="D15872" s="11" t="s">
        <v>4832</v>
      </c>
      <c r="E15872" s="11" t="s">
        <v>4974</v>
      </c>
      <c r="F15872" s="11" t="s">
        <v>1407</v>
      </c>
      <c r="G15872" s="131" t="s">
        <v>618</v>
      </c>
      <c r="H15872" s="131"/>
      <c r="J15872" s="7">
        <v>1436231</v>
      </c>
    </row>
    <row r="15873" spans="1:10" ht="45" customHeight="1" x14ac:dyDescent="0.25">
      <c r="G15873" s="131" t="s">
        <v>7517</v>
      </c>
      <c r="H15873" s="131"/>
    </row>
    <row r="15874" spans="1:10" ht="20.100000000000001" customHeight="1" x14ac:dyDescent="0.25">
      <c r="G15874" s="131" t="s">
        <v>5494</v>
      </c>
      <c r="H15874" s="131"/>
    </row>
    <row r="15875" spans="1:10" ht="20.100000000000001" customHeight="1" x14ac:dyDescent="0.25">
      <c r="A15875" s="5" t="s">
        <v>1818</v>
      </c>
      <c r="C15875" s="11" t="s">
        <v>16</v>
      </c>
      <c r="D15875" s="11" t="s">
        <v>4832</v>
      </c>
      <c r="E15875" s="11" t="s">
        <v>4974</v>
      </c>
      <c r="F15875" s="11" t="s">
        <v>1421</v>
      </c>
      <c r="G15875" s="131" t="s">
        <v>618</v>
      </c>
      <c r="H15875" s="131"/>
      <c r="J15875" s="7">
        <v>873732</v>
      </c>
    </row>
    <row r="15876" spans="1:10" ht="45" customHeight="1" x14ac:dyDescent="0.25">
      <c r="G15876" s="131" t="s">
        <v>5709</v>
      </c>
      <c r="H15876" s="131"/>
    </row>
    <row r="15877" spans="1:10" ht="20.100000000000001" customHeight="1" x14ac:dyDescent="0.25">
      <c r="G15877" s="131" t="s">
        <v>5494</v>
      </c>
      <c r="H15877" s="131"/>
    </row>
    <row r="15878" spans="1:10" ht="20.100000000000001" customHeight="1" x14ac:dyDescent="0.25">
      <c r="A15878" s="5" t="s">
        <v>1818</v>
      </c>
      <c r="C15878" s="11" t="s">
        <v>16</v>
      </c>
      <c r="D15878" s="11" t="s">
        <v>4832</v>
      </c>
      <c r="E15878" s="11" t="s">
        <v>4974</v>
      </c>
      <c r="F15878" s="11" t="s">
        <v>1438</v>
      </c>
      <c r="G15878" s="131" t="s">
        <v>618</v>
      </c>
      <c r="H15878" s="131"/>
      <c r="J15878" s="7">
        <v>4223629</v>
      </c>
    </row>
    <row r="15879" spans="1:10" ht="45" customHeight="1" x14ac:dyDescent="0.25">
      <c r="G15879" s="131" t="s">
        <v>7518</v>
      </c>
      <c r="H15879" s="131"/>
    </row>
    <row r="15880" spans="1:10" ht="20.100000000000001" customHeight="1" x14ac:dyDescent="0.25">
      <c r="G15880" s="131" t="s">
        <v>5494</v>
      </c>
      <c r="H15880" s="131"/>
    </row>
    <row r="15881" spans="1:10" ht="20.100000000000001" customHeight="1" x14ac:dyDescent="0.25">
      <c r="A15881" s="5" t="s">
        <v>1818</v>
      </c>
      <c r="C15881" s="11" t="s">
        <v>16</v>
      </c>
      <c r="D15881" s="11" t="s">
        <v>4832</v>
      </c>
      <c r="E15881" s="11" t="s">
        <v>4974</v>
      </c>
      <c r="F15881" s="11" t="s">
        <v>1459</v>
      </c>
      <c r="G15881" s="131" t="s">
        <v>618</v>
      </c>
      <c r="H15881" s="131"/>
      <c r="J15881" s="7">
        <v>1078693</v>
      </c>
    </row>
    <row r="15882" spans="1:10" ht="45" customHeight="1" x14ac:dyDescent="0.25">
      <c r="G15882" s="131" t="s">
        <v>5710</v>
      </c>
      <c r="H15882" s="131"/>
    </row>
    <row r="15883" spans="1:10" ht="20.100000000000001" customHeight="1" x14ac:dyDescent="0.25">
      <c r="G15883" s="131" t="s">
        <v>5494</v>
      </c>
      <c r="H15883" s="131"/>
    </row>
    <row r="15884" spans="1:10" ht="20.100000000000001" customHeight="1" x14ac:dyDescent="0.25">
      <c r="A15884" s="5" t="s">
        <v>1818</v>
      </c>
      <c r="C15884" s="11" t="s">
        <v>16</v>
      </c>
      <c r="D15884" s="11" t="s">
        <v>4832</v>
      </c>
      <c r="E15884" s="11" t="s">
        <v>4974</v>
      </c>
      <c r="F15884" s="11" t="s">
        <v>1499</v>
      </c>
      <c r="G15884" s="131" t="s">
        <v>618</v>
      </c>
      <c r="H15884" s="131"/>
      <c r="J15884" s="7">
        <v>857184</v>
      </c>
    </row>
    <row r="15885" spans="1:10" ht="45" customHeight="1" x14ac:dyDescent="0.25">
      <c r="G15885" s="131" t="s">
        <v>5711</v>
      </c>
      <c r="H15885" s="131"/>
    </row>
    <row r="15886" spans="1:10" ht="20.100000000000001" customHeight="1" x14ac:dyDescent="0.25">
      <c r="G15886" s="131" t="s">
        <v>5494</v>
      </c>
      <c r="H15886" s="131"/>
    </row>
    <row r="15887" spans="1:10" ht="20.100000000000001" customHeight="1" x14ac:dyDescent="0.25">
      <c r="A15887" s="5" t="s">
        <v>1818</v>
      </c>
      <c r="C15887" s="11" t="s">
        <v>16</v>
      </c>
      <c r="D15887" s="11" t="s">
        <v>4832</v>
      </c>
      <c r="E15887" s="11" t="s">
        <v>4974</v>
      </c>
      <c r="F15887" s="11" t="s">
        <v>1516</v>
      </c>
      <c r="G15887" s="131" t="s">
        <v>618</v>
      </c>
      <c r="H15887" s="131"/>
      <c r="J15887" s="7">
        <v>726949</v>
      </c>
    </row>
    <row r="15888" spans="1:10" ht="45" customHeight="1" x14ac:dyDescent="0.25">
      <c r="G15888" s="131" t="s">
        <v>5712</v>
      </c>
      <c r="H15888" s="131"/>
    </row>
    <row r="15889" spans="1:10" ht="20.100000000000001" customHeight="1" x14ac:dyDescent="0.25">
      <c r="G15889" s="131" t="s">
        <v>5494</v>
      </c>
      <c r="H15889" s="131"/>
    </row>
    <row r="15890" spans="1:10" ht="20.100000000000001" customHeight="1" x14ac:dyDescent="0.25">
      <c r="A15890" s="5" t="s">
        <v>1818</v>
      </c>
      <c r="C15890" s="11" t="s">
        <v>16</v>
      </c>
      <c r="D15890" s="11" t="s">
        <v>4832</v>
      </c>
      <c r="E15890" s="11" t="s">
        <v>4974</v>
      </c>
      <c r="F15890" s="11" t="s">
        <v>1534</v>
      </c>
      <c r="G15890" s="131" t="s">
        <v>618</v>
      </c>
      <c r="H15890" s="131"/>
      <c r="J15890" s="7">
        <v>1172682</v>
      </c>
    </row>
    <row r="15891" spans="1:10" ht="45" customHeight="1" x14ac:dyDescent="0.25">
      <c r="G15891" s="131" t="s">
        <v>7519</v>
      </c>
      <c r="H15891" s="131"/>
    </row>
    <row r="15892" spans="1:10" ht="20.100000000000001" customHeight="1" x14ac:dyDescent="0.25">
      <c r="G15892" s="131" t="s">
        <v>5494</v>
      </c>
      <c r="H15892" s="131"/>
    </row>
    <row r="15893" spans="1:10" ht="20.100000000000001" customHeight="1" x14ac:dyDescent="0.25">
      <c r="A15893" s="5" t="s">
        <v>1818</v>
      </c>
      <c r="C15893" s="11" t="s">
        <v>16</v>
      </c>
      <c r="D15893" s="11" t="s">
        <v>4832</v>
      </c>
      <c r="E15893" s="11" t="s">
        <v>4974</v>
      </c>
      <c r="F15893" s="11" t="s">
        <v>1548</v>
      </c>
      <c r="G15893" s="131" t="s">
        <v>618</v>
      </c>
      <c r="H15893" s="131"/>
      <c r="J15893" s="7">
        <v>3350299</v>
      </c>
    </row>
    <row r="15894" spans="1:10" ht="60" customHeight="1" x14ac:dyDescent="0.25">
      <c r="G15894" s="131" t="s">
        <v>7520</v>
      </c>
      <c r="H15894" s="131"/>
    </row>
    <row r="15895" spans="1:10" ht="20.100000000000001" customHeight="1" x14ac:dyDescent="0.25">
      <c r="G15895" s="131" t="s">
        <v>5494</v>
      </c>
      <c r="H15895" s="131"/>
    </row>
    <row r="15896" spans="1:10" ht="20.100000000000001" customHeight="1" x14ac:dyDescent="0.25">
      <c r="A15896" s="5" t="s">
        <v>1818</v>
      </c>
      <c r="C15896" s="11" t="s">
        <v>16</v>
      </c>
      <c r="D15896" s="11" t="s">
        <v>4832</v>
      </c>
      <c r="E15896" s="11" t="s">
        <v>4974</v>
      </c>
      <c r="F15896" s="11" t="s">
        <v>1571</v>
      </c>
      <c r="G15896" s="131" t="s">
        <v>621</v>
      </c>
      <c r="H15896" s="131"/>
      <c r="J15896" s="7">
        <v>2256269</v>
      </c>
    </row>
    <row r="15897" spans="1:10" ht="45" customHeight="1" x14ac:dyDescent="0.25">
      <c r="G15897" s="131" t="s">
        <v>7521</v>
      </c>
      <c r="H15897" s="131"/>
    </row>
    <row r="15898" spans="1:10" ht="20.100000000000001" customHeight="1" x14ac:dyDescent="0.25">
      <c r="G15898" s="131" t="s">
        <v>5235</v>
      </c>
      <c r="H15898" s="131"/>
    </row>
    <row r="15899" spans="1:10" ht="20.100000000000001" customHeight="1" x14ac:dyDescent="0.25">
      <c r="A15899" s="5" t="s">
        <v>1818</v>
      </c>
      <c r="C15899" s="11" t="s">
        <v>16</v>
      </c>
      <c r="D15899" s="11" t="s">
        <v>4832</v>
      </c>
      <c r="E15899" s="11" t="s">
        <v>4974</v>
      </c>
      <c r="F15899" s="11" t="s">
        <v>1579</v>
      </c>
      <c r="G15899" s="131" t="s">
        <v>621</v>
      </c>
      <c r="H15899" s="131"/>
      <c r="J15899" s="7">
        <v>1749995</v>
      </c>
    </row>
    <row r="15900" spans="1:10" ht="45" customHeight="1" x14ac:dyDescent="0.25">
      <c r="G15900" s="131" t="s">
        <v>7522</v>
      </c>
      <c r="H15900" s="131"/>
    </row>
    <row r="15901" spans="1:10" ht="20.100000000000001" customHeight="1" x14ac:dyDescent="0.25">
      <c r="G15901" s="131" t="s">
        <v>5235</v>
      </c>
      <c r="H15901" s="131"/>
    </row>
    <row r="15902" spans="1:10" ht="20.100000000000001" customHeight="1" x14ac:dyDescent="0.25">
      <c r="A15902" s="5" t="s">
        <v>1818</v>
      </c>
      <c r="C15902" s="11" t="s">
        <v>16</v>
      </c>
      <c r="D15902" s="11" t="s">
        <v>4832</v>
      </c>
      <c r="E15902" s="11" t="s">
        <v>4974</v>
      </c>
      <c r="F15902" s="11" t="s">
        <v>1586</v>
      </c>
      <c r="G15902" s="131" t="s">
        <v>621</v>
      </c>
      <c r="H15902" s="131"/>
      <c r="J15902" s="7">
        <v>1933880</v>
      </c>
    </row>
    <row r="15903" spans="1:10" ht="45" customHeight="1" x14ac:dyDescent="0.25">
      <c r="G15903" s="131" t="s">
        <v>7523</v>
      </c>
      <c r="H15903" s="131"/>
    </row>
    <row r="15904" spans="1:10" ht="20.100000000000001" customHeight="1" x14ac:dyDescent="0.25">
      <c r="G15904" s="131" t="s">
        <v>5235</v>
      </c>
      <c r="H15904" s="131"/>
    </row>
    <row r="15905" spans="1:10" ht="20.100000000000001" customHeight="1" x14ac:dyDescent="0.25">
      <c r="A15905" s="5" t="s">
        <v>1818</v>
      </c>
      <c r="C15905" s="11" t="s">
        <v>16</v>
      </c>
      <c r="D15905" s="11" t="s">
        <v>4832</v>
      </c>
      <c r="E15905" s="11" t="s">
        <v>4974</v>
      </c>
      <c r="F15905" s="11" t="s">
        <v>1598</v>
      </c>
      <c r="G15905" s="131" t="s">
        <v>621</v>
      </c>
      <c r="H15905" s="131"/>
      <c r="J15905" s="7">
        <v>2266421</v>
      </c>
    </row>
    <row r="15906" spans="1:10" ht="45" customHeight="1" x14ac:dyDescent="0.25">
      <c r="G15906" s="131" t="s">
        <v>7524</v>
      </c>
      <c r="H15906" s="131"/>
    </row>
    <row r="15907" spans="1:10" ht="20.100000000000001" customHeight="1" x14ac:dyDescent="0.25">
      <c r="G15907" s="131" t="s">
        <v>5235</v>
      </c>
      <c r="H15907" s="131"/>
    </row>
    <row r="15908" spans="1:10" ht="20.100000000000001" customHeight="1" x14ac:dyDescent="0.25">
      <c r="A15908" s="5" t="s">
        <v>1818</v>
      </c>
      <c r="C15908" s="11" t="s">
        <v>16</v>
      </c>
      <c r="D15908" s="11" t="s">
        <v>4832</v>
      </c>
      <c r="E15908" s="11" t="s">
        <v>4974</v>
      </c>
      <c r="F15908" s="11" t="s">
        <v>1894</v>
      </c>
      <c r="G15908" s="131" t="s">
        <v>621</v>
      </c>
      <c r="H15908" s="131"/>
      <c r="J15908" s="7">
        <v>2154163</v>
      </c>
    </row>
    <row r="15909" spans="1:10" ht="45" customHeight="1" x14ac:dyDescent="0.25">
      <c r="G15909" s="131" t="s">
        <v>7525</v>
      </c>
      <c r="H15909" s="131"/>
    </row>
    <row r="15910" spans="1:10" ht="20.100000000000001" customHeight="1" x14ac:dyDescent="0.25">
      <c r="G15910" s="131" t="s">
        <v>5235</v>
      </c>
      <c r="H15910" s="131"/>
    </row>
    <row r="15911" spans="1:10" ht="20.100000000000001" customHeight="1" x14ac:dyDescent="0.25">
      <c r="A15911" s="5" t="s">
        <v>1818</v>
      </c>
      <c r="C15911" s="11" t="s">
        <v>16</v>
      </c>
      <c r="D15911" s="11" t="s">
        <v>4832</v>
      </c>
      <c r="E15911" s="11" t="s">
        <v>4974</v>
      </c>
      <c r="F15911" s="11" t="s">
        <v>1895</v>
      </c>
      <c r="G15911" s="131" t="s">
        <v>621</v>
      </c>
      <c r="H15911" s="131"/>
      <c r="J15911" s="7">
        <v>5292986</v>
      </c>
    </row>
    <row r="15912" spans="1:10" ht="45" customHeight="1" x14ac:dyDescent="0.25">
      <c r="G15912" s="131" t="s">
        <v>7526</v>
      </c>
      <c r="H15912" s="131"/>
    </row>
    <row r="15913" spans="1:10" ht="20.100000000000001" customHeight="1" x14ac:dyDescent="0.25">
      <c r="G15913" s="131" t="s">
        <v>5235</v>
      </c>
      <c r="H15913" s="131"/>
    </row>
    <row r="15914" spans="1:10" ht="20.100000000000001" customHeight="1" x14ac:dyDescent="0.25">
      <c r="A15914" s="5" t="s">
        <v>1818</v>
      </c>
      <c r="C15914" s="11" t="s">
        <v>16</v>
      </c>
      <c r="D15914" s="11" t="s">
        <v>4832</v>
      </c>
      <c r="E15914" s="11" t="s">
        <v>4974</v>
      </c>
      <c r="F15914" s="11" t="s">
        <v>1896</v>
      </c>
      <c r="G15914" s="131" t="s">
        <v>621</v>
      </c>
      <c r="H15914" s="131"/>
      <c r="J15914" s="7">
        <v>2454690</v>
      </c>
    </row>
    <row r="15915" spans="1:10" ht="45" customHeight="1" x14ac:dyDescent="0.25">
      <c r="G15915" s="131" t="s">
        <v>7527</v>
      </c>
      <c r="H15915" s="131"/>
    </row>
    <row r="15916" spans="1:10" ht="20.100000000000001" customHeight="1" x14ac:dyDescent="0.25">
      <c r="G15916" s="131" t="s">
        <v>5235</v>
      </c>
      <c r="H15916" s="131"/>
    </row>
    <row r="15917" spans="1:10" ht="20.100000000000001" customHeight="1" x14ac:dyDescent="0.25">
      <c r="A15917" s="5" t="s">
        <v>1818</v>
      </c>
      <c r="C15917" s="11" t="s">
        <v>16</v>
      </c>
      <c r="D15917" s="11" t="s">
        <v>4832</v>
      </c>
      <c r="E15917" s="11" t="s">
        <v>4974</v>
      </c>
      <c r="F15917" s="11" t="s">
        <v>1897</v>
      </c>
      <c r="G15917" s="131" t="s">
        <v>621</v>
      </c>
      <c r="H15917" s="131"/>
      <c r="J15917" s="7">
        <v>2184229</v>
      </c>
    </row>
    <row r="15918" spans="1:10" ht="45" customHeight="1" x14ac:dyDescent="0.25">
      <c r="G15918" s="131" t="s">
        <v>7528</v>
      </c>
      <c r="H15918" s="131"/>
    </row>
    <row r="15919" spans="1:10" ht="20.100000000000001" customHeight="1" x14ac:dyDescent="0.25">
      <c r="G15919" s="131" t="s">
        <v>5235</v>
      </c>
      <c r="H15919" s="131"/>
    </row>
    <row r="15920" spans="1:10" ht="20.100000000000001" customHeight="1" x14ac:dyDescent="0.25">
      <c r="A15920" s="5" t="s">
        <v>1818</v>
      </c>
      <c r="C15920" s="11" t="s">
        <v>16</v>
      </c>
      <c r="D15920" s="11" t="s">
        <v>4832</v>
      </c>
      <c r="E15920" s="11" t="s">
        <v>4858</v>
      </c>
      <c r="F15920" s="11" t="s">
        <v>1910</v>
      </c>
      <c r="G15920" s="131" t="s">
        <v>623</v>
      </c>
      <c r="H15920" s="131"/>
      <c r="J15920" s="7">
        <v>1727560</v>
      </c>
    </row>
    <row r="15921" spans="1:10" ht="45" customHeight="1" x14ac:dyDescent="0.25">
      <c r="G15921" s="131" t="s">
        <v>7529</v>
      </c>
      <c r="H15921" s="131"/>
    </row>
    <row r="15922" spans="1:10" ht="20.100000000000001" customHeight="1" x14ac:dyDescent="0.25">
      <c r="G15922" s="131" t="s">
        <v>5495</v>
      </c>
      <c r="H15922" s="131"/>
    </row>
    <row r="15923" spans="1:10" ht="20.100000000000001" customHeight="1" x14ac:dyDescent="0.25">
      <c r="A15923" s="5" t="s">
        <v>1818</v>
      </c>
      <c r="C15923" s="11" t="s">
        <v>16</v>
      </c>
      <c r="D15923" s="11" t="s">
        <v>4832</v>
      </c>
      <c r="E15923" s="11" t="s">
        <v>4972</v>
      </c>
      <c r="F15923" s="11" t="s">
        <v>1911</v>
      </c>
      <c r="G15923" s="131" t="s">
        <v>623</v>
      </c>
      <c r="H15923" s="131"/>
      <c r="J15923" s="7">
        <v>742565</v>
      </c>
    </row>
    <row r="15924" spans="1:10" ht="45" customHeight="1" x14ac:dyDescent="0.25">
      <c r="G15924" s="131" t="s">
        <v>7530</v>
      </c>
      <c r="H15924" s="131"/>
    </row>
    <row r="15925" spans="1:10" ht="20.100000000000001" customHeight="1" x14ac:dyDescent="0.25">
      <c r="G15925" s="131" t="s">
        <v>5495</v>
      </c>
      <c r="H15925" s="131"/>
    </row>
    <row r="15926" spans="1:10" ht="20.100000000000001" customHeight="1" x14ac:dyDescent="0.25">
      <c r="A15926" s="5" t="s">
        <v>1818</v>
      </c>
      <c r="C15926" s="11" t="s">
        <v>16</v>
      </c>
      <c r="D15926" s="11" t="s">
        <v>4832</v>
      </c>
      <c r="E15926" s="11" t="s">
        <v>4972</v>
      </c>
      <c r="F15926" s="11" t="s">
        <v>1912</v>
      </c>
      <c r="G15926" s="131" t="s">
        <v>623</v>
      </c>
      <c r="H15926" s="131"/>
      <c r="J15926" s="7">
        <v>742565</v>
      </c>
    </row>
    <row r="15927" spans="1:10" ht="45" customHeight="1" x14ac:dyDescent="0.25">
      <c r="G15927" s="131" t="s">
        <v>7531</v>
      </c>
      <c r="H15927" s="131"/>
    </row>
    <row r="15928" spans="1:10" ht="20.100000000000001" customHeight="1" x14ac:dyDescent="0.25">
      <c r="G15928" s="131" t="s">
        <v>5495</v>
      </c>
      <c r="H15928" s="131"/>
    </row>
    <row r="15929" spans="1:10" ht="20.100000000000001" customHeight="1" x14ac:dyDescent="0.25">
      <c r="A15929" s="5" t="s">
        <v>1818</v>
      </c>
      <c r="C15929" s="11" t="s">
        <v>16</v>
      </c>
      <c r="D15929" s="11" t="s">
        <v>4832</v>
      </c>
      <c r="E15929" s="11" t="s">
        <v>4858</v>
      </c>
      <c r="F15929" s="11" t="s">
        <v>1913</v>
      </c>
      <c r="G15929" s="131" t="s">
        <v>623</v>
      </c>
      <c r="H15929" s="131"/>
      <c r="J15929" s="7">
        <v>1136866</v>
      </c>
    </row>
    <row r="15930" spans="1:10" ht="45" customHeight="1" x14ac:dyDescent="0.25">
      <c r="G15930" s="131" t="s">
        <v>7532</v>
      </c>
      <c r="H15930" s="131"/>
    </row>
    <row r="15931" spans="1:10" ht="20.100000000000001" customHeight="1" x14ac:dyDescent="0.25">
      <c r="G15931" s="131" t="s">
        <v>5495</v>
      </c>
      <c r="H15931" s="131"/>
    </row>
    <row r="15932" spans="1:10" ht="20.100000000000001" customHeight="1" x14ac:dyDescent="0.25">
      <c r="A15932" s="5" t="s">
        <v>1818</v>
      </c>
      <c r="C15932" s="11" t="s">
        <v>16</v>
      </c>
      <c r="D15932" s="11" t="s">
        <v>4832</v>
      </c>
      <c r="E15932" s="11" t="s">
        <v>4858</v>
      </c>
      <c r="F15932" s="11" t="s">
        <v>1914</v>
      </c>
      <c r="G15932" s="131" t="s">
        <v>623</v>
      </c>
      <c r="H15932" s="131"/>
      <c r="J15932" s="7">
        <v>1377250</v>
      </c>
    </row>
    <row r="15933" spans="1:10" ht="45" customHeight="1" x14ac:dyDescent="0.25">
      <c r="G15933" s="131" t="s">
        <v>7533</v>
      </c>
      <c r="H15933" s="131"/>
    </row>
    <row r="15934" spans="1:10" ht="20.100000000000001" customHeight="1" x14ac:dyDescent="0.25">
      <c r="G15934" s="131" t="s">
        <v>5495</v>
      </c>
      <c r="H15934" s="131"/>
    </row>
    <row r="15935" spans="1:10" ht="20.100000000000001" customHeight="1" x14ac:dyDescent="0.25">
      <c r="A15935" s="5" t="s">
        <v>1818</v>
      </c>
      <c r="C15935" s="11" t="s">
        <v>16</v>
      </c>
      <c r="D15935" s="11" t="s">
        <v>4832</v>
      </c>
      <c r="E15935" s="11" t="s">
        <v>4858</v>
      </c>
      <c r="F15935" s="11" t="s">
        <v>1930</v>
      </c>
      <c r="G15935" s="131" t="s">
        <v>625</v>
      </c>
      <c r="H15935" s="131"/>
      <c r="J15935" s="7">
        <v>1026358</v>
      </c>
    </row>
    <row r="15936" spans="1:10" ht="45" customHeight="1" x14ac:dyDescent="0.25">
      <c r="G15936" s="131" t="s">
        <v>7534</v>
      </c>
      <c r="H15936" s="131"/>
    </row>
    <row r="15937" spans="1:10" ht="20.100000000000001" customHeight="1" x14ac:dyDescent="0.25">
      <c r="G15937" s="131" t="s">
        <v>5496</v>
      </c>
      <c r="H15937" s="131"/>
    </row>
    <row r="15938" spans="1:10" ht="20.100000000000001" customHeight="1" x14ac:dyDescent="0.25">
      <c r="A15938" s="5" t="s">
        <v>1818</v>
      </c>
      <c r="C15938" s="11" t="s">
        <v>16</v>
      </c>
      <c r="D15938" s="11" t="s">
        <v>4832</v>
      </c>
      <c r="E15938" s="11" t="s">
        <v>4858</v>
      </c>
      <c r="F15938" s="11" t="s">
        <v>1931</v>
      </c>
      <c r="G15938" s="131" t="s">
        <v>625</v>
      </c>
      <c r="H15938" s="131"/>
      <c r="J15938" s="7">
        <v>225000</v>
      </c>
    </row>
    <row r="15939" spans="1:10" ht="45" customHeight="1" x14ac:dyDescent="0.25">
      <c r="G15939" s="131" t="s">
        <v>7535</v>
      </c>
      <c r="H15939" s="131"/>
    </row>
    <row r="15940" spans="1:10" ht="20.100000000000001" customHeight="1" x14ac:dyDescent="0.25">
      <c r="G15940" s="131" t="s">
        <v>5496</v>
      </c>
      <c r="H15940" s="131"/>
    </row>
    <row r="15941" spans="1:10" ht="20.100000000000001" customHeight="1" x14ac:dyDescent="0.25">
      <c r="A15941" s="5" t="s">
        <v>1818</v>
      </c>
      <c r="C15941" s="11" t="s">
        <v>16</v>
      </c>
      <c r="D15941" s="11" t="s">
        <v>4832</v>
      </c>
      <c r="E15941" s="11" t="s">
        <v>4858</v>
      </c>
      <c r="F15941" s="11" t="s">
        <v>1932</v>
      </c>
      <c r="G15941" s="131" t="s">
        <v>625</v>
      </c>
      <c r="H15941" s="131"/>
      <c r="J15941" s="7">
        <v>225000</v>
      </c>
    </row>
    <row r="15942" spans="1:10" ht="30" customHeight="1" x14ac:dyDescent="0.25">
      <c r="G15942" s="131" t="s">
        <v>7536</v>
      </c>
      <c r="H15942" s="131"/>
    </row>
    <row r="15943" spans="1:10" ht="20.100000000000001" customHeight="1" x14ac:dyDescent="0.25">
      <c r="G15943" s="131" t="s">
        <v>5496</v>
      </c>
      <c r="H15943" s="131"/>
    </row>
    <row r="15944" spans="1:10" ht="20.100000000000001" customHeight="1" x14ac:dyDescent="0.25">
      <c r="A15944" s="5" t="s">
        <v>1818</v>
      </c>
      <c r="C15944" s="11" t="s">
        <v>16</v>
      </c>
      <c r="D15944" s="11" t="s">
        <v>4832</v>
      </c>
      <c r="E15944" s="11" t="s">
        <v>4858</v>
      </c>
      <c r="F15944" s="11" t="s">
        <v>1882</v>
      </c>
      <c r="G15944" s="131" t="s">
        <v>625</v>
      </c>
      <c r="H15944" s="131"/>
      <c r="J15944" s="7">
        <v>282925</v>
      </c>
    </row>
    <row r="15945" spans="1:10" ht="60" customHeight="1" x14ac:dyDescent="0.25">
      <c r="G15945" s="131" t="s">
        <v>7537</v>
      </c>
      <c r="H15945" s="131"/>
    </row>
    <row r="15946" spans="1:10" ht="20.100000000000001" customHeight="1" x14ac:dyDescent="0.25">
      <c r="G15946" s="131" t="s">
        <v>5496</v>
      </c>
      <c r="H15946" s="131"/>
    </row>
    <row r="15947" spans="1:10" ht="20.100000000000001" customHeight="1" x14ac:dyDescent="0.25">
      <c r="A15947" s="5" t="s">
        <v>1818</v>
      </c>
      <c r="C15947" s="11" t="s">
        <v>16</v>
      </c>
      <c r="D15947" s="11" t="s">
        <v>4832</v>
      </c>
      <c r="E15947" s="11" t="s">
        <v>4858</v>
      </c>
      <c r="F15947" s="11" t="s">
        <v>1933</v>
      </c>
      <c r="G15947" s="131" t="s">
        <v>625</v>
      </c>
      <c r="H15947" s="131"/>
      <c r="J15947" s="7">
        <v>225000</v>
      </c>
    </row>
    <row r="15948" spans="1:10" ht="45" customHeight="1" x14ac:dyDescent="0.25">
      <c r="G15948" s="131" t="s">
        <v>7538</v>
      </c>
      <c r="H15948" s="131"/>
    </row>
    <row r="15949" spans="1:10" ht="20.100000000000001" customHeight="1" x14ac:dyDescent="0.25">
      <c r="G15949" s="131" t="s">
        <v>5496</v>
      </c>
      <c r="H15949" s="131"/>
    </row>
    <row r="15950" spans="1:10" ht="20.100000000000001" customHeight="1" x14ac:dyDescent="0.25">
      <c r="A15950" s="5" t="s">
        <v>1818</v>
      </c>
      <c r="C15950" s="11" t="s">
        <v>16</v>
      </c>
      <c r="D15950" s="11" t="s">
        <v>4832</v>
      </c>
      <c r="E15950" s="11" t="s">
        <v>4858</v>
      </c>
      <c r="F15950" s="11" t="s">
        <v>1934</v>
      </c>
      <c r="G15950" s="131" t="s">
        <v>625</v>
      </c>
      <c r="H15950" s="131"/>
      <c r="J15950" s="7">
        <v>225000</v>
      </c>
    </row>
    <row r="15951" spans="1:10" ht="30" customHeight="1" x14ac:dyDescent="0.25">
      <c r="G15951" s="131" t="s">
        <v>7539</v>
      </c>
      <c r="H15951" s="131"/>
    </row>
    <row r="15952" spans="1:10" ht="20.100000000000001" customHeight="1" x14ac:dyDescent="0.25">
      <c r="G15952" s="131" t="s">
        <v>5496</v>
      </c>
      <c r="H15952" s="131"/>
    </row>
    <row r="15953" spans="1:10" ht="20.100000000000001" customHeight="1" x14ac:dyDescent="0.25">
      <c r="A15953" s="5" t="s">
        <v>1818</v>
      </c>
      <c r="C15953" s="11" t="s">
        <v>16</v>
      </c>
      <c r="D15953" s="11" t="s">
        <v>4832</v>
      </c>
      <c r="E15953" s="11" t="s">
        <v>4974</v>
      </c>
      <c r="F15953" s="11" t="s">
        <v>1935</v>
      </c>
      <c r="G15953" s="131" t="s">
        <v>625</v>
      </c>
      <c r="H15953" s="131"/>
      <c r="J15953" s="7">
        <v>955800</v>
      </c>
    </row>
    <row r="15954" spans="1:10" ht="30" customHeight="1" x14ac:dyDescent="0.25">
      <c r="G15954" s="131" t="s">
        <v>7540</v>
      </c>
      <c r="H15954" s="131"/>
    </row>
    <row r="15955" spans="1:10" ht="20.100000000000001" customHeight="1" x14ac:dyDescent="0.25">
      <c r="G15955" s="131" t="s">
        <v>5496</v>
      </c>
      <c r="H15955" s="131"/>
    </row>
    <row r="15956" spans="1:10" ht="20.100000000000001" customHeight="1" x14ac:dyDescent="0.25">
      <c r="A15956" s="5" t="s">
        <v>1818</v>
      </c>
      <c r="C15956" s="11" t="s">
        <v>16</v>
      </c>
      <c r="D15956" s="11" t="s">
        <v>4832</v>
      </c>
      <c r="E15956" s="11" t="s">
        <v>4974</v>
      </c>
      <c r="F15956" s="11" t="s">
        <v>1936</v>
      </c>
      <c r="G15956" s="131" t="s">
        <v>625</v>
      </c>
      <c r="H15956" s="131"/>
      <c r="J15956" s="7">
        <v>1233985</v>
      </c>
    </row>
    <row r="15957" spans="1:10" ht="30" customHeight="1" x14ac:dyDescent="0.25">
      <c r="G15957" s="131" t="s">
        <v>7541</v>
      </c>
      <c r="H15957" s="131"/>
    </row>
    <row r="15958" spans="1:10" ht="20.100000000000001" customHeight="1" x14ac:dyDescent="0.25">
      <c r="G15958" s="131" t="s">
        <v>5496</v>
      </c>
      <c r="H15958" s="131"/>
    </row>
    <row r="15959" spans="1:10" ht="20.100000000000001" customHeight="1" x14ac:dyDescent="0.25">
      <c r="A15959" s="5" t="s">
        <v>1818</v>
      </c>
      <c r="C15959" s="11" t="s">
        <v>16</v>
      </c>
      <c r="D15959" s="11" t="s">
        <v>4832</v>
      </c>
      <c r="E15959" s="11" t="s">
        <v>4974</v>
      </c>
      <c r="F15959" s="11" t="s">
        <v>1937</v>
      </c>
      <c r="G15959" s="131" t="s">
        <v>625</v>
      </c>
      <c r="H15959" s="131"/>
      <c r="J15959" s="7">
        <v>1016636</v>
      </c>
    </row>
    <row r="15960" spans="1:10" ht="60" customHeight="1" x14ac:dyDescent="0.25">
      <c r="G15960" s="131" t="s">
        <v>7542</v>
      </c>
      <c r="H15960" s="131"/>
    </row>
    <row r="15961" spans="1:10" ht="20.100000000000001" customHeight="1" x14ac:dyDescent="0.25">
      <c r="G15961" s="131" t="s">
        <v>5496</v>
      </c>
      <c r="H15961" s="131"/>
    </row>
    <row r="15962" spans="1:10" ht="20.100000000000001" customHeight="1" x14ac:dyDescent="0.25">
      <c r="A15962" s="5" t="s">
        <v>1818</v>
      </c>
      <c r="C15962" s="11" t="s">
        <v>16</v>
      </c>
      <c r="D15962" s="11" t="s">
        <v>4832</v>
      </c>
      <c r="E15962" s="11" t="s">
        <v>4858</v>
      </c>
      <c r="F15962" s="11" t="s">
        <v>1938</v>
      </c>
      <c r="G15962" s="131" t="s">
        <v>625</v>
      </c>
      <c r="H15962" s="131"/>
      <c r="J15962" s="7">
        <v>1055238</v>
      </c>
    </row>
    <row r="15963" spans="1:10" ht="45" customHeight="1" x14ac:dyDescent="0.25">
      <c r="G15963" s="131" t="s">
        <v>7543</v>
      </c>
      <c r="H15963" s="131"/>
    </row>
    <row r="15964" spans="1:10" ht="20.100000000000001" customHeight="1" x14ac:dyDescent="0.25">
      <c r="G15964" s="131" t="s">
        <v>5496</v>
      </c>
      <c r="H15964" s="131"/>
    </row>
    <row r="15965" spans="1:10" ht="20.100000000000001" customHeight="1" x14ac:dyDescent="0.25">
      <c r="A15965" s="5" t="s">
        <v>1818</v>
      </c>
      <c r="C15965" s="11" t="s">
        <v>16</v>
      </c>
      <c r="D15965" s="11" t="s">
        <v>4832</v>
      </c>
      <c r="E15965" s="11" t="s">
        <v>4972</v>
      </c>
      <c r="F15965" s="11" t="s">
        <v>1939</v>
      </c>
      <c r="G15965" s="131" t="s">
        <v>625</v>
      </c>
      <c r="H15965" s="131"/>
      <c r="J15965" s="7">
        <v>830722</v>
      </c>
    </row>
    <row r="15966" spans="1:10" ht="45" customHeight="1" x14ac:dyDescent="0.25">
      <c r="G15966" s="131" t="s">
        <v>7544</v>
      </c>
      <c r="H15966" s="131"/>
    </row>
    <row r="15967" spans="1:10" ht="20.100000000000001" customHeight="1" x14ac:dyDescent="0.25">
      <c r="G15967" s="131" t="s">
        <v>5496</v>
      </c>
      <c r="H15967" s="131"/>
    </row>
    <row r="15968" spans="1:10" ht="20.100000000000001" customHeight="1" x14ac:dyDescent="0.25">
      <c r="A15968" s="5" t="s">
        <v>1818</v>
      </c>
      <c r="C15968" s="11" t="s">
        <v>16</v>
      </c>
      <c r="D15968" s="11" t="s">
        <v>4832</v>
      </c>
      <c r="E15968" s="11" t="s">
        <v>4858</v>
      </c>
      <c r="F15968" s="11" t="s">
        <v>1940</v>
      </c>
      <c r="G15968" s="131" t="s">
        <v>625</v>
      </c>
      <c r="H15968" s="131"/>
      <c r="J15968" s="7">
        <v>1109606</v>
      </c>
    </row>
    <row r="15969" spans="1:10" ht="45" customHeight="1" x14ac:dyDescent="0.25">
      <c r="G15969" s="131" t="s">
        <v>7545</v>
      </c>
      <c r="H15969" s="131"/>
    </row>
    <row r="15970" spans="1:10" ht="20.100000000000001" customHeight="1" x14ac:dyDescent="0.25">
      <c r="G15970" s="131" t="s">
        <v>5496</v>
      </c>
      <c r="H15970" s="131"/>
    </row>
    <row r="15971" spans="1:10" ht="20.100000000000001" customHeight="1" x14ac:dyDescent="0.25">
      <c r="A15971" s="5" t="s">
        <v>1818</v>
      </c>
      <c r="C15971" s="11" t="s">
        <v>16</v>
      </c>
      <c r="D15971" s="11" t="s">
        <v>4832</v>
      </c>
      <c r="E15971" s="11" t="s">
        <v>4858</v>
      </c>
      <c r="F15971" s="11" t="s">
        <v>1963</v>
      </c>
      <c r="G15971" s="131" t="s">
        <v>627</v>
      </c>
      <c r="H15971" s="131"/>
      <c r="J15971" s="7">
        <v>878128</v>
      </c>
    </row>
    <row r="15972" spans="1:10" ht="45" customHeight="1" x14ac:dyDescent="0.25">
      <c r="G15972" s="131" t="s">
        <v>7546</v>
      </c>
      <c r="H15972" s="131"/>
    </row>
    <row r="15973" spans="1:10" ht="20.100000000000001" customHeight="1" x14ac:dyDescent="0.25">
      <c r="G15973" s="131" t="s">
        <v>5236</v>
      </c>
      <c r="H15973" s="131"/>
    </row>
    <row r="15974" spans="1:10" ht="20.100000000000001" customHeight="1" x14ac:dyDescent="0.25">
      <c r="A15974" s="5" t="s">
        <v>1818</v>
      </c>
      <c r="C15974" s="11" t="s">
        <v>16</v>
      </c>
      <c r="D15974" s="11" t="s">
        <v>4832</v>
      </c>
      <c r="E15974" s="11" t="s">
        <v>4858</v>
      </c>
      <c r="F15974" s="11" t="s">
        <v>1964</v>
      </c>
      <c r="G15974" s="131" t="s">
        <v>627</v>
      </c>
      <c r="H15974" s="131"/>
      <c r="J15974" s="7">
        <v>878128</v>
      </c>
    </row>
    <row r="15975" spans="1:10" ht="30" customHeight="1" x14ac:dyDescent="0.25">
      <c r="G15975" s="131" t="s">
        <v>7547</v>
      </c>
      <c r="H15975" s="131"/>
    </row>
    <row r="15976" spans="1:10" ht="20.100000000000001" customHeight="1" x14ac:dyDescent="0.25">
      <c r="G15976" s="131" t="s">
        <v>5236</v>
      </c>
      <c r="H15976" s="131"/>
    </row>
    <row r="15977" spans="1:10" ht="20.100000000000001" customHeight="1" x14ac:dyDescent="0.25">
      <c r="A15977" s="5" t="s">
        <v>1818</v>
      </c>
      <c r="C15977" s="11" t="s">
        <v>16</v>
      </c>
      <c r="D15977" s="11" t="s">
        <v>4832</v>
      </c>
      <c r="E15977" s="11" t="s">
        <v>4858</v>
      </c>
      <c r="F15977" s="11" t="s">
        <v>1965</v>
      </c>
      <c r="G15977" s="131" t="s">
        <v>627</v>
      </c>
      <c r="H15977" s="131"/>
      <c r="J15977" s="7">
        <v>878128</v>
      </c>
    </row>
    <row r="15978" spans="1:10" ht="45" customHeight="1" x14ac:dyDescent="0.25">
      <c r="G15978" s="131" t="s">
        <v>7548</v>
      </c>
      <c r="H15978" s="131"/>
    </row>
    <row r="15979" spans="1:10" ht="20.100000000000001" customHeight="1" x14ac:dyDescent="0.25">
      <c r="G15979" s="131" t="s">
        <v>5236</v>
      </c>
      <c r="H15979" s="131"/>
    </row>
    <row r="15980" spans="1:10" ht="20.100000000000001" customHeight="1" x14ac:dyDescent="0.25">
      <c r="A15980" s="5" t="s">
        <v>1818</v>
      </c>
      <c r="C15980" s="11" t="s">
        <v>16</v>
      </c>
      <c r="D15980" s="11" t="s">
        <v>4832</v>
      </c>
      <c r="E15980" s="11" t="s">
        <v>4974</v>
      </c>
      <c r="F15980" s="11" t="s">
        <v>1966</v>
      </c>
      <c r="G15980" s="131" t="s">
        <v>627</v>
      </c>
      <c r="H15980" s="131"/>
      <c r="J15980" s="7">
        <v>1724470</v>
      </c>
    </row>
    <row r="15981" spans="1:10" ht="45" customHeight="1" x14ac:dyDescent="0.25">
      <c r="G15981" s="131" t="s">
        <v>7549</v>
      </c>
      <c r="H15981" s="131"/>
    </row>
    <row r="15982" spans="1:10" ht="20.100000000000001" customHeight="1" x14ac:dyDescent="0.25">
      <c r="G15982" s="131" t="s">
        <v>5236</v>
      </c>
      <c r="H15982" s="131"/>
    </row>
    <row r="15983" spans="1:10" ht="20.100000000000001" customHeight="1" x14ac:dyDescent="0.25">
      <c r="A15983" s="5" t="s">
        <v>1818</v>
      </c>
      <c r="C15983" s="11" t="s">
        <v>16</v>
      </c>
      <c r="D15983" s="11" t="s">
        <v>4832</v>
      </c>
      <c r="E15983" s="11" t="s">
        <v>4858</v>
      </c>
      <c r="F15983" s="11" t="s">
        <v>1572</v>
      </c>
      <c r="G15983" s="131" t="s">
        <v>627</v>
      </c>
      <c r="H15983" s="131"/>
      <c r="J15983" s="7">
        <v>371117</v>
      </c>
    </row>
    <row r="15984" spans="1:10" ht="45" customHeight="1" x14ac:dyDescent="0.25">
      <c r="G15984" s="131" t="s">
        <v>7550</v>
      </c>
      <c r="H15984" s="131"/>
    </row>
    <row r="15985" spans="1:10" ht="20.100000000000001" customHeight="1" x14ac:dyDescent="0.25">
      <c r="G15985" s="131" t="s">
        <v>5236</v>
      </c>
      <c r="H15985" s="131"/>
    </row>
    <row r="15986" spans="1:10" ht="20.100000000000001" customHeight="1" x14ac:dyDescent="0.25">
      <c r="A15986" s="5" t="s">
        <v>1818</v>
      </c>
      <c r="C15986" s="11" t="s">
        <v>16</v>
      </c>
      <c r="D15986" s="11" t="s">
        <v>4832</v>
      </c>
      <c r="E15986" s="11" t="s">
        <v>4858</v>
      </c>
      <c r="F15986" s="11" t="s">
        <v>1967</v>
      </c>
      <c r="G15986" s="131" t="s">
        <v>627</v>
      </c>
      <c r="H15986" s="131"/>
      <c r="J15986" s="7">
        <v>371117</v>
      </c>
    </row>
    <row r="15987" spans="1:10" ht="45" customHeight="1" x14ac:dyDescent="0.25">
      <c r="G15987" s="131" t="s">
        <v>7551</v>
      </c>
      <c r="H15987" s="131"/>
    </row>
    <row r="15988" spans="1:10" ht="20.100000000000001" customHeight="1" x14ac:dyDescent="0.25">
      <c r="G15988" s="131" t="s">
        <v>5236</v>
      </c>
      <c r="H15988" s="131"/>
    </row>
    <row r="15989" spans="1:10" ht="20.100000000000001" customHeight="1" x14ac:dyDescent="0.25">
      <c r="A15989" s="5" t="s">
        <v>1818</v>
      </c>
      <c r="C15989" s="11" t="s">
        <v>16</v>
      </c>
      <c r="D15989" s="11" t="s">
        <v>4832</v>
      </c>
      <c r="E15989" s="11" t="s">
        <v>4858</v>
      </c>
      <c r="F15989" s="11" t="s">
        <v>1599</v>
      </c>
      <c r="G15989" s="131" t="s">
        <v>627</v>
      </c>
      <c r="H15989" s="131"/>
      <c r="J15989" s="7">
        <v>371117</v>
      </c>
    </row>
    <row r="15990" spans="1:10" ht="60" customHeight="1" x14ac:dyDescent="0.25">
      <c r="G15990" s="131" t="s">
        <v>7552</v>
      </c>
      <c r="H15990" s="131"/>
    </row>
    <row r="15991" spans="1:10" ht="20.100000000000001" customHeight="1" x14ac:dyDescent="0.25">
      <c r="G15991" s="131" t="s">
        <v>5236</v>
      </c>
      <c r="H15991" s="131"/>
    </row>
    <row r="15992" spans="1:10" ht="20.100000000000001" customHeight="1" x14ac:dyDescent="0.25">
      <c r="A15992" s="5" t="s">
        <v>1818</v>
      </c>
      <c r="C15992" s="11" t="s">
        <v>16</v>
      </c>
      <c r="D15992" s="11" t="s">
        <v>4832</v>
      </c>
      <c r="E15992" s="11" t="s">
        <v>4858</v>
      </c>
      <c r="F15992" s="11" t="s">
        <v>1613</v>
      </c>
      <c r="G15992" s="131" t="s">
        <v>627</v>
      </c>
      <c r="H15992" s="131"/>
      <c r="J15992" s="7">
        <v>371117</v>
      </c>
    </row>
    <row r="15993" spans="1:10" ht="45" customHeight="1" x14ac:dyDescent="0.25">
      <c r="G15993" s="131" t="s">
        <v>7553</v>
      </c>
      <c r="H15993" s="131"/>
    </row>
    <row r="15994" spans="1:10" ht="20.100000000000001" customHeight="1" x14ac:dyDescent="0.25">
      <c r="G15994" s="131" t="s">
        <v>5236</v>
      </c>
      <c r="H15994" s="131"/>
    </row>
    <row r="15995" spans="1:10" ht="20.100000000000001" customHeight="1" x14ac:dyDescent="0.25">
      <c r="A15995" s="5" t="s">
        <v>1818</v>
      </c>
      <c r="C15995" s="11" t="s">
        <v>16</v>
      </c>
      <c r="D15995" s="11" t="s">
        <v>4832</v>
      </c>
      <c r="E15995" s="11" t="s">
        <v>4972</v>
      </c>
      <c r="F15995" s="11" t="s">
        <v>1637</v>
      </c>
      <c r="G15995" s="131" t="s">
        <v>627</v>
      </c>
      <c r="H15995" s="131"/>
      <c r="J15995" s="7">
        <v>322740</v>
      </c>
    </row>
    <row r="15996" spans="1:10" ht="45" customHeight="1" x14ac:dyDescent="0.25">
      <c r="G15996" s="131" t="s">
        <v>7554</v>
      </c>
      <c r="H15996" s="131"/>
    </row>
    <row r="15997" spans="1:10" ht="20.100000000000001" customHeight="1" x14ac:dyDescent="0.25">
      <c r="G15997" s="131" t="s">
        <v>5236</v>
      </c>
      <c r="H15997" s="131"/>
    </row>
    <row r="15998" spans="1:10" ht="20.100000000000001" customHeight="1" x14ac:dyDescent="0.25">
      <c r="A15998" s="5" t="s">
        <v>1818</v>
      </c>
      <c r="C15998" s="11" t="s">
        <v>16</v>
      </c>
      <c r="D15998" s="11" t="s">
        <v>4832</v>
      </c>
      <c r="E15998" s="11" t="s">
        <v>4858</v>
      </c>
      <c r="F15998" s="11" t="s">
        <v>1645</v>
      </c>
      <c r="G15998" s="131" t="s">
        <v>627</v>
      </c>
      <c r="H15998" s="131"/>
      <c r="J15998" s="7">
        <v>322740</v>
      </c>
    </row>
    <row r="15999" spans="1:10" ht="45" customHeight="1" x14ac:dyDescent="0.25">
      <c r="G15999" s="131" t="s">
        <v>7555</v>
      </c>
      <c r="H15999" s="131"/>
    </row>
    <row r="16000" spans="1:10" ht="20.100000000000001" customHeight="1" x14ac:dyDescent="0.25">
      <c r="G16000" s="131" t="s">
        <v>5236</v>
      </c>
      <c r="H16000" s="131"/>
    </row>
    <row r="16001" spans="1:10" ht="20.100000000000001" customHeight="1" x14ac:dyDescent="0.25">
      <c r="A16001" s="5" t="s">
        <v>1818</v>
      </c>
      <c r="C16001" s="11" t="s">
        <v>16</v>
      </c>
      <c r="D16001" s="11" t="s">
        <v>4832</v>
      </c>
      <c r="E16001" s="11" t="s">
        <v>4858</v>
      </c>
      <c r="F16001" s="11" t="s">
        <v>1968</v>
      </c>
      <c r="G16001" s="131" t="s">
        <v>627</v>
      </c>
      <c r="H16001" s="131"/>
      <c r="J16001" s="7">
        <v>322740</v>
      </c>
    </row>
    <row r="16002" spans="1:10" ht="45" customHeight="1" x14ac:dyDescent="0.25">
      <c r="G16002" s="131" t="s">
        <v>7556</v>
      </c>
      <c r="H16002" s="131"/>
    </row>
    <row r="16003" spans="1:10" ht="20.100000000000001" customHeight="1" x14ac:dyDescent="0.25">
      <c r="G16003" s="131" t="s">
        <v>5236</v>
      </c>
      <c r="H16003" s="131"/>
    </row>
    <row r="16004" spans="1:10" ht="20.100000000000001" customHeight="1" x14ac:dyDescent="0.25">
      <c r="A16004" s="5" t="s">
        <v>1818</v>
      </c>
      <c r="C16004" s="11" t="s">
        <v>16</v>
      </c>
      <c r="D16004" s="11" t="s">
        <v>4832</v>
      </c>
      <c r="E16004" s="11" t="s">
        <v>4858</v>
      </c>
      <c r="F16004" s="11" t="s">
        <v>1969</v>
      </c>
      <c r="G16004" s="131" t="s">
        <v>627</v>
      </c>
      <c r="H16004" s="131"/>
      <c r="J16004" s="7">
        <v>322740</v>
      </c>
    </row>
    <row r="16005" spans="1:10" ht="45" customHeight="1" x14ac:dyDescent="0.25">
      <c r="G16005" s="131" t="s">
        <v>7557</v>
      </c>
      <c r="H16005" s="131"/>
    </row>
    <row r="16006" spans="1:10" ht="20.100000000000001" customHeight="1" x14ac:dyDescent="0.25">
      <c r="G16006" s="131" t="s">
        <v>5236</v>
      </c>
      <c r="H16006" s="131"/>
    </row>
    <row r="16007" spans="1:10" ht="20.100000000000001" customHeight="1" x14ac:dyDescent="0.25">
      <c r="A16007" s="5" t="s">
        <v>1818</v>
      </c>
      <c r="C16007" s="11" t="s">
        <v>16</v>
      </c>
      <c r="D16007" s="11" t="s">
        <v>4832</v>
      </c>
      <c r="E16007" s="11" t="s">
        <v>4858</v>
      </c>
      <c r="F16007" s="11" t="s">
        <v>1970</v>
      </c>
      <c r="G16007" s="131" t="s">
        <v>627</v>
      </c>
      <c r="H16007" s="131"/>
      <c r="J16007" s="7">
        <v>322740</v>
      </c>
    </row>
    <row r="16008" spans="1:10" ht="45" customHeight="1" x14ac:dyDescent="0.25">
      <c r="G16008" s="131" t="s">
        <v>7558</v>
      </c>
      <c r="H16008" s="131"/>
    </row>
    <row r="16009" spans="1:10" ht="20.100000000000001" customHeight="1" x14ac:dyDescent="0.25">
      <c r="G16009" s="131" t="s">
        <v>5236</v>
      </c>
      <c r="H16009" s="131"/>
    </row>
    <row r="16010" spans="1:10" ht="20.100000000000001" customHeight="1" x14ac:dyDescent="0.25">
      <c r="A16010" s="5" t="s">
        <v>1818</v>
      </c>
      <c r="C16010" s="11" t="s">
        <v>16</v>
      </c>
      <c r="D16010" s="11" t="s">
        <v>4832</v>
      </c>
      <c r="E16010" s="11" t="s">
        <v>4858</v>
      </c>
      <c r="F16010" s="11" t="s">
        <v>1971</v>
      </c>
      <c r="G16010" s="131" t="s">
        <v>627</v>
      </c>
      <c r="H16010" s="131"/>
      <c r="J16010" s="7">
        <v>322740</v>
      </c>
    </row>
    <row r="16011" spans="1:10" ht="45" customHeight="1" x14ac:dyDescent="0.25">
      <c r="G16011" s="131" t="s">
        <v>7559</v>
      </c>
      <c r="H16011" s="131"/>
    </row>
    <row r="16012" spans="1:10" ht="20.100000000000001" customHeight="1" x14ac:dyDescent="0.25">
      <c r="G16012" s="131" t="s">
        <v>5236</v>
      </c>
      <c r="H16012" s="131"/>
    </row>
    <row r="16013" spans="1:10" ht="20.100000000000001" customHeight="1" x14ac:dyDescent="0.25">
      <c r="A16013" s="5" t="s">
        <v>1818</v>
      </c>
      <c r="C16013" s="11" t="s">
        <v>16</v>
      </c>
      <c r="D16013" s="11" t="s">
        <v>4832</v>
      </c>
      <c r="E16013" s="11" t="s">
        <v>4974</v>
      </c>
      <c r="F16013" s="11" t="s">
        <v>1972</v>
      </c>
      <c r="G16013" s="131" t="s">
        <v>627</v>
      </c>
      <c r="H16013" s="131"/>
      <c r="J16013" s="7">
        <v>450000</v>
      </c>
    </row>
    <row r="16014" spans="1:10" ht="45" customHeight="1" x14ac:dyDescent="0.25">
      <c r="G16014" s="131" t="s">
        <v>7560</v>
      </c>
      <c r="H16014" s="131"/>
    </row>
    <row r="16015" spans="1:10" ht="20.100000000000001" customHeight="1" x14ac:dyDescent="0.25">
      <c r="G16015" s="131" t="s">
        <v>5236</v>
      </c>
      <c r="H16015" s="131"/>
    </row>
    <row r="16016" spans="1:10" ht="20.100000000000001" customHeight="1" x14ac:dyDescent="0.25">
      <c r="A16016" s="5" t="s">
        <v>1818</v>
      </c>
      <c r="C16016" s="11" t="s">
        <v>16</v>
      </c>
      <c r="D16016" s="11" t="s">
        <v>4832</v>
      </c>
      <c r="E16016" s="11" t="s">
        <v>4972</v>
      </c>
      <c r="F16016" s="11" t="s">
        <v>1973</v>
      </c>
      <c r="G16016" s="131" t="s">
        <v>627</v>
      </c>
      <c r="H16016" s="131"/>
      <c r="J16016" s="7">
        <v>630000</v>
      </c>
    </row>
    <row r="16017" spans="1:10" ht="45" customHeight="1" x14ac:dyDescent="0.25">
      <c r="G16017" s="131" t="s">
        <v>7561</v>
      </c>
      <c r="H16017" s="131"/>
    </row>
    <row r="16018" spans="1:10" ht="20.100000000000001" customHeight="1" x14ac:dyDescent="0.25">
      <c r="G16018" s="131" t="s">
        <v>5236</v>
      </c>
      <c r="H16018" s="131"/>
    </row>
    <row r="16019" spans="1:10" ht="20.100000000000001" customHeight="1" x14ac:dyDescent="0.25">
      <c r="A16019" s="5" t="s">
        <v>1818</v>
      </c>
      <c r="C16019" s="11" t="s">
        <v>16</v>
      </c>
      <c r="D16019" s="11" t="s">
        <v>4832</v>
      </c>
      <c r="E16019" s="11" t="s">
        <v>4974</v>
      </c>
      <c r="F16019" s="11" t="s">
        <v>1974</v>
      </c>
      <c r="G16019" s="131" t="s">
        <v>627</v>
      </c>
      <c r="H16019" s="131"/>
      <c r="J16019" s="7">
        <v>327848</v>
      </c>
    </row>
    <row r="16020" spans="1:10" ht="45" customHeight="1" x14ac:dyDescent="0.25">
      <c r="G16020" s="131" t="s">
        <v>7562</v>
      </c>
      <c r="H16020" s="131"/>
    </row>
    <row r="16021" spans="1:10" ht="20.100000000000001" customHeight="1" x14ac:dyDescent="0.25">
      <c r="G16021" s="131" t="s">
        <v>5236</v>
      </c>
      <c r="H16021" s="131"/>
    </row>
    <row r="16022" spans="1:10" ht="20.100000000000001" customHeight="1" x14ac:dyDescent="0.25">
      <c r="A16022" s="5" t="s">
        <v>1818</v>
      </c>
      <c r="C16022" s="11" t="s">
        <v>16</v>
      </c>
      <c r="D16022" s="11" t="s">
        <v>4832</v>
      </c>
      <c r="E16022" s="11" t="s">
        <v>4858</v>
      </c>
      <c r="F16022" s="11" t="s">
        <v>1975</v>
      </c>
      <c r="G16022" s="131" t="s">
        <v>627</v>
      </c>
      <c r="H16022" s="131"/>
      <c r="J16022" s="7">
        <v>1491601</v>
      </c>
    </row>
    <row r="16023" spans="1:10" ht="45" customHeight="1" x14ac:dyDescent="0.25">
      <c r="G16023" s="131" t="s">
        <v>7563</v>
      </c>
      <c r="H16023" s="131"/>
    </row>
    <row r="16024" spans="1:10" ht="20.100000000000001" customHeight="1" x14ac:dyDescent="0.25">
      <c r="G16024" s="131" t="s">
        <v>5236</v>
      </c>
      <c r="H16024" s="131"/>
    </row>
    <row r="16025" spans="1:10" ht="20.100000000000001" customHeight="1" x14ac:dyDescent="0.25">
      <c r="A16025" s="5" t="s">
        <v>1818</v>
      </c>
      <c r="C16025" s="11" t="s">
        <v>16</v>
      </c>
      <c r="D16025" s="11" t="s">
        <v>4832</v>
      </c>
      <c r="E16025" s="11" t="s">
        <v>113</v>
      </c>
      <c r="F16025" s="11" t="s">
        <v>1976</v>
      </c>
      <c r="G16025" s="131" t="s">
        <v>627</v>
      </c>
      <c r="H16025" s="131"/>
      <c r="J16025" s="7">
        <v>1754286</v>
      </c>
    </row>
    <row r="16026" spans="1:10" ht="45" customHeight="1" x14ac:dyDescent="0.25">
      <c r="G16026" s="131" t="s">
        <v>7564</v>
      </c>
      <c r="H16026" s="131"/>
    </row>
    <row r="16027" spans="1:10" ht="20.100000000000001" customHeight="1" x14ac:dyDescent="0.25">
      <c r="G16027" s="131" t="s">
        <v>5236</v>
      </c>
      <c r="H16027" s="131"/>
    </row>
    <row r="16028" spans="1:10" ht="20.100000000000001" customHeight="1" x14ac:dyDescent="0.25">
      <c r="A16028" s="5" t="s">
        <v>1818</v>
      </c>
      <c r="C16028" s="11" t="s">
        <v>16</v>
      </c>
      <c r="D16028" s="11" t="s">
        <v>4832</v>
      </c>
      <c r="E16028" s="11" t="s">
        <v>4974</v>
      </c>
      <c r="F16028" s="11" t="s">
        <v>1977</v>
      </c>
      <c r="G16028" s="131" t="s">
        <v>627</v>
      </c>
      <c r="H16028" s="131"/>
      <c r="J16028" s="7">
        <v>533486</v>
      </c>
    </row>
    <row r="16029" spans="1:10" ht="45" customHeight="1" x14ac:dyDescent="0.25">
      <c r="G16029" s="131" t="s">
        <v>7565</v>
      </c>
      <c r="H16029" s="131"/>
    </row>
    <row r="16030" spans="1:10" ht="20.100000000000001" customHeight="1" x14ac:dyDescent="0.25">
      <c r="G16030" s="131" t="s">
        <v>5236</v>
      </c>
      <c r="H16030" s="131"/>
    </row>
    <row r="16031" spans="1:10" ht="20.100000000000001" customHeight="1" x14ac:dyDescent="0.25">
      <c r="A16031" s="5" t="s">
        <v>1818</v>
      </c>
      <c r="C16031" s="11" t="s">
        <v>16</v>
      </c>
      <c r="D16031" s="11" t="s">
        <v>4832</v>
      </c>
      <c r="E16031" s="11" t="s">
        <v>4974</v>
      </c>
      <c r="F16031" s="11" t="s">
        <v>1978</v>
      </c>
      <c r="G16031" s="131" t="s">
        <v>627</v>
      </c>
      <c r="H16031" s="131"/>
      <c r="J16031" s="7">
        <v>533486</v>
      </c>
    </row>
    <row r="16032" spans="1:10" ht="45" customHeight="1" x14ac:dyDescent="0.25">
      <c r="G16032" s="131" t="s">
        <v>7566</v>
      </c>
      <c r="H16032" s="131"/>
    </row>
    <row r="16033" spans="1:10" ht="20.100000000000001" customHeight="1" x14ac:dyDescent="0.25">
      <c r="G16033" s="131" t="s">
        <v>5236</v>
      </c>
      <c r="H16033" s="131"/>
    </row>
    <row r="16034" spans="1:10" ht="20.100000000000001" customHeight="1" x14ac:dyDescent="0.25">
      <c r="A16034" s="5" t="s">
        <v>1818</v>
      </c>
      <c r="C16034" s="11" t="s">
        <v>16</v>
      </c>
      <c r="D16034" s="11" t="s">
        <v>4832</v>
      </c>
      <c r="E16034" s="11" t="s">
        <v>4858</v>
      </c>
      <c r="F16034" s="11" t="s">
        <v>1979</v>
      </c>
      <c r="G16034" s="131" t="s">
        <v>627</v>
      </c>
      <c r="H16034" s="131"/>
      <c r="J16034" s="7">
        <v>533486</v>
      </c>
    </row>
    <row r="16035" spans="1:10" ht="45" customHeight="1" x14ac:dyDescent="0.25">
      <c r="G16035" s="131" t="s">
        <v>7567</v>
      </c>
      <c r="H16035" s="131"/>
    </row>
    <row r="16036" spans="1:10" ht="20.100000000000001" customHeight="1" x14ac:dyDescent="0.25">
      <c r="G16036" s="131" t="s">
        <v>5236</v>
      </c>
      <c r="H16036" s="131"/>
    </row>
    <row r="16037" spans="1:10" ht="20.100000000000001" customHeight="1" x14ac:dyDescent="0.25">
      <c r="A16037" s="5" t="s">
        <v>1818</v>
      </c>
      <c r="C16037" s="11" t="s">
        <v>16</v>
      </c>
      <c r="D16037" s="11" t="s">
        <v>4832</v>
      </c>
      <c r="E16037" s="11" t="s">
        <v>4974</v>
      </c>
      <c r="F16037" s="11" t="s">
        <v>1990</v>
      </c>
      <c r="G16037" s="131" t="s">
        <v>631</v>
      </c>
      <c r="H16037" s="131"/>
      <c r="J16037" s="7">
        <v>1555596</v>
      </c>
    </row>
    <row r="16038" spans="1:10" ht="45" customHeight="1" x14ac:dyDescent="0.25">
      <c r="G16038" s="131" t="s">
        <v>7568</v>
      </c>
      <c r="H16038" s="131"/>
    </row>
    <row r="16039" spans="1:10" ht="20.100000000000001" customHeight="1" x14ac:dyDescent="0.25">
      <c r="G16039" s="131" t="s">
        <v>5498</v>
      </c>
      <c r="H16039" s="131"/>
    </row>
    <row r="16040" spans="1:10" ht="20.100000000000001" customHeight="1" x14ac:dyDescent="0.25">
      <c r="A16040" s="5" t="s">
        <v>1818</v>
      </c>
      <c r="C16040" s="11" t="s">
        <v>16</v>
      </c>
      <c r="D16040" s="11" t="s">
        <v>4832</v>
      </c>
      <c r="E16040" s="11" t="s">
        <v>5169</v>
      </c>
      <c r="F16040" s="11" t="s">
        <v>2023</v>
      </c>
      <c r="G16040" s="131" t="s">
        <v>631</v>
      </c>
      <c r="H16040" s="131"/>
      <c r="J16040" s="7">
        <v>2128567</v>
      </c>
    </row>
    <row r="16041" spans="1:10" ht="30" customHeight="1" x14ac:dyDescent="0.25">
      <c r="G16041" s="131" t="s">
        <v>7569</v>
      </c>
      <c r="H16041" s="131"/>
    </row>
    <row r="16042" spans="1:10" ht="20.100000000000001" customHeight="1" x14ac:dyDescent="0.25">
      <c r="G16042" s="131" t="s">
        <v>5498</v>
      </c>
      <c r="H16042" s="131"/>
    </row>
    <row r="16043" spans="1:10" ht="20.100000000000001" customHeight="1" x14ac:dyDescent="0.25">
      <c r="A16043" s="5" t="s">
        <v>1818</v>
      </c>
      <c r="C16043" s="11" t="s">
        <v>16</v>
      </c>
      <c r="D16043" s="11" t="s">
        <v>4832</v>
      </c>
      <c r="E16043" s="11" t="s">
        <v>4858</v>
      </c>
      <c r="F16043" s="11" t="s">
        <v>2024</v>
      </c>
      <c r="G16043" s="131" t="s">
        <v>631</v>
      </c>
      <c r="H16043" s="131"/>
      <c r="J16043" s="7">
        <v>2076204</v>
      </c>
    </row>
    <row r="16044" spans="1:10" ht="45" customHeight="1" x14ac:dyDescent="0.25">
      <c r="G16044" s="131" t="s">
        <v>7570</v>
      </c>
      <c r="H16044" s="131"/>
    </row>
    <row r="16045" spans="1:10" ht="20.100000000000001" customHeight="1" x14ac:dyDescent="0.25">
      <c r="G16045" s="131" t="s">
        <v>5498</v>
      </c>
      <c r="H16045" s="131"/>
    </row>
    <row r="16046" spans="1:10" ht="20.100000000000001" customHeight="1" x14ac:dyDescent="0.25">
      <c r="A16046" s="5" t="s">
        <v>1818</v>
      </c>
      <c r="C16046" s="11" t="s">
        <v>16</v>
      </c>
      <c r="D16046" s="11" t="s">
        <v>4832</v>
      </c>
      <c r="E16046" s="11" t="s">
        <v>5169</v>
      </c>
      <c r="F16046" s="11" t="s">
        <v>2025</v>
      </c>
      <c r="G16046" s="131" t="s">
        <v>631</v>
      </c>
      <c r="H16046" s="131"/>
      <c r="J16046" s="7">
        <v>1788510</v>
      </c>
    </row>
    <row r="16047" spans="1:10" ht="45" customHeight="1" x14ac:dyDescent="0.25">
      <c r="G16047" s="131" t="s">
        <v>7571</v>
      </c>
      <c r="H16047" s="131"/>
    </row>
    <row r="16048" spans="1:10" ht="20.100000000000001" customHeight="1" x14ac:dyDescent="0.25">
      <c r="G16048" s="131" t="s">
        <v>5498</v>
      </c>
      <c r="H16048" s="131"/>
    </row>
    <row r="16049" spans="1:10" ht="20.100000000000001" customHeight="1" x14ac:dyDescent="0.25">
      <c r="A16049" s="5" t="s">
        <v>1818</v>
      </c>
      <c r="C16049" s="11" t="s">
        <v>16</v>
      </c>
      <c r="D16049" s="11" t="s">
        <v>4832</v>
      </c>
      <c r="E16049" s="11" t="s">
        <v>4974</v>
      </c>
      <c r="F16049" s="11" t="s">
        <v>2026</v>
      </c>
      <c r="G16049" s="131" t="s">
        <v>631</v>
      </c>
      <c r="H16049" s="131"/>
      <c r="J16049" s="7">
        <v>1838672</v>
      </c>
    </row>
    <row r="16050" spans="1:10" ht="45" customHeight="1" x14ac:dyDescent="0.25">
      <c r="G16050" s="131" t="s">
        <v>7572</v>
      </c>
      <c r="H16050" s="131"/>
    </row>
    <row r="16051" spans="1:10" ht="20.100000000000001" customHeight="1" x14ac:dyDescent="0.25">
      <c r="G16051" s="131" t="s">
        <v>5498</v>
      </c>
      <c r="H16051" s="131"/>
    </row>
    <row r="16052" spans="1:10" ht="20.100000000000001" customHeight="1" x14ac:dyDescent="0.25">
      <c r="A16052" s="5" t="s">
        <v>1818</v>
      </c>
      <c r="C16052" s="11" t="s">
        <v>16</v>
      </c>
      <c r="D16052" s="11" t="s">
        <v>4832</v>
      </c>
      <c r="E16052" s="11" t="s">
        <v>4974</v>
      </c>
      <c r="F16052" s="11" t="s">
        <v>2031</v>
      </c>
      <c r="G16052" s="131" t="s">
        <v>634</v>
      </c>
      <c r="H16052" s="131"/>
      <c r="J16052" s="7">
        <v>2758396</v>
      </c>
    </row>
    <row r="16053" spans="1:10" ht="45" customHeight="1" x14ac:dyDescent="0.25">
      <c r="G16053" s="131" t="s">
        <v>7573</v>
      </c>
      <c r="H16053" s="131"/>
    </row>
    <row r="16054" spans="1:10" ht="20.100000000000001" customHeight="1" x14ac:dyDescent="0.25">
      <c r="G16054" s="131" t="s">
        <v>5499</v>
      </c>
      <c r="H16054" s="131"/>
    </row>
    <row r="16055" spans="1:10" ht="20.100000000000001" customHeight="1" x14ac:dyDescent="0.25">
      <c r="A16055" s="5" t="s">
        <v>1818</v>
      </c>
      <c r="C16055" s="11" t="s">
        <v>16</v>
      </c>
      <c r="D16055" s="11" t="s">
        <v>4832</v>
      </c>
      <c r="E16055" s="11" t="s">
        <v>5064</v>
      </c>
      <c r="F16055" s="11" t="s">
        <v>2032</v>
      </c>
      <c r="G16055" s="131" t="s">
        <v>634</v>
      </c>
      <c r="H16055" s="131"/>
      <c r="J16055" s="7">
        <v>2576252</v>
      </c>
    </row>
    <row r="16056" spans="1:10" ht="45" customHeight="1" x14ac:dyDescent="0.25">
      <c r="G16056" s="131" t="s">
        <v>7574</v>
      </c>
      <c r="H16056" s="131"/>
    </row>
    <row r="16057" spans="1:10" ht="20.100000000000001" customHeight="1" x14ac:dyDescent="0.25">
      <c r="G16057" s="131" t="s">
        <v>5499</v>
      </c>
      <c r="H16057" s="131"/>
    </row>
    <row r="16058" spans="1:10" ht="20.100000000000001" customHeight="1" x14ac:dyDescent="0.25">
      <c r="A16058" s="5" t="s">
        <v>1818</v>
      </c>
      <c r="C16058" s="11" t="s">
        <v>16</v>
      </c>
      <c r="D16058" s="11" t="s">
        <v>4832</v>
      </c>
      <c r="E16058" s="11" t="s">
        <v>5248</v>
      </c>
      <c r="F16058" s="11" t="s">
        <v>2033</v>
      </c>
      <c r="G16058" s="131" t="s">
        <v>634</v>
      </c>
      <c r="H16058" s="131"/>
      <c r="J16058" s="7">
        <v>2405647</v>
      </c>
    </row>
    <row r="16059" spans="1:10" ht="45" customHeight="1" x14ac:dyDescent="0.25">
      <c r="G16059" s="131" t="s">
        <v>7575</v>
      </c>
      <c r="H16059" s="131"/>
    </row>
    <row r="16060" spans="1:10" ht="20.100000000000001" customHeight="1" x14ac:dyDescent="0.25">
      <c r="G16060" s="131" t="s">
        <v>5499</v>
      </c>
      <c r="H16060" s="131"/>
    </row>
    <row r="16061" spans="1:10" ht="20.100000000000001" customHeight="1" x14ac:dyDescent="0.25">
      <c r="A16061" s="5" t="s">
        <v>1818</v>
      </c>
      <c r="C16061" s="11" t="s">
        <v>16</v>
      </c>
      <c r="D16061" s="11" t="s">
        <v>4832</v>
      </c>
      <c r="E16061" s="11" t="s">
        <v>4972</v>
      </c>
      <c r="F16061" s="11" t="s">
        <v>2034</v>
      </c>
      <c r="G16061" s="131" t="s">
        <v>634</v>
      </c>
      <c r="H16061" s="131"/>
      <c r="J16061" s="7">
        <v>3432531</v>
      </c>
    </row>
    <row r="16062" spans="1:10" ht="45" customHeight="1" x14ac:dyDescent="0.25">
      <c r="G16062" s="131" t="s">
        <v>7576</v>
      </c>
      <c r="H16062" s="131"/>
    </row>
    <row r="16063" spans="1:10" ht="20.100000000000001" customHeight="1" x14ac:dyDescent="0.25">
      <c r="G16063" s="131" t="s">
        <v>5499</v>
      </c>
      <c r="H16063" s="131"/>
    </row>
    <row r="16064" spans="1:10" ht="20.100000000000001" customHeight="1" x14ac:dyDescent="0.25">
      <c r="A16064" s="5" t="s">
        <v>1818</v>
      </c>
      <c r="C16064" s="11" t="s">
        <v>16</v>
      </c>
      <c r="D16064" s="11" t="s">
        <v>4832</v>
      </c>
      <c r="E16064" s="11" t="s">
        <v>4858</v>
      </c>
      <c r="F16064" s="11" t="s">
        <v>2035</v>
      </c>
      <c r="G16064" s="131" t="s">
        <v>634</v>
      </c>
      <c r="H16064" s="131"/>
      <c r="J16064" s="7">
        <v>3134383</v>
      </c>
    </row>
    <row r="16065" spans="1:10" ht="30" customHeight="1" x14ac:dyDescent="0.25">
      <c r="G16065" s="131" t="s">
        <v>7577</v>
      </c>
      <c r="H16065" s="131"/>
    </row>
    <row r="16066" spans="1:10" ht="20.100000000000001" customHeight="1" x14ac:dyDescent="0.25">
      <c r="G16066" s="131" t="s">
        <v>5499</v>
      </c>
      <c r="H16066" s="131"/>
    </row>
    <row r="16067" spans="1:10" ht="20.100000000000001" customHeight="1" x14ac:dyDescent="0.25">
      <c r="A16067" s="5" t="s">
        <v>1818</v>
      </c>
      <c r="C16067" s="11" t="s">
        <v>16</v>
      </c>
      <c r="D16067" s="11" t="s">
        <v>4832</v>
      </c>
      <c r="E16067" s="11" t="s">
        <v>5169</v>
      </c>
      <c r="F16067" s="11" t="s">
        <v>2045</v>
      </c>
      <c r="G16067" s="131" t="s">
        <v>636</v>
      </c>
      <c r="H16067" s="131"/>
      <c r="J16067" s="7">
        <v>6542850</v>
      </c>
    </row>
    <row r="16068" spans="1:10" ht="30" customHeight="1" x14ac:dyDescent="0.25">
      <c r="G16068" s="131" t="s">
        <v>7578</v>
      </c>
      <c r="H16068" s="131"/>
    </row>
    <row r="16069" spans="1:10" ht="20.100000000000001" customHeight="1" x14ac:dyDescent="0.25">
      <c r="G16069" s="131" t="s">
        <v>5500</v>
      </c>
      <c r="H16069" s="131"/>
    </row>
    <row r="16070" spans="1:10" ht="20.100000000000001" customHeight="1" x14ac:dyDescent="0.25">
      <c r="A16070" s="5" t="s">
        <v>1818</v>
      </c>
      <c r="C16070" s="11" t="s">
        <v>16</v>
      </c>
      <c r="D16070" s="11" t="s">
        <v>4832</v>
      </c>
      <c r="E16070" s="11" t="s">
        <v>5169</v>
      </c>
      <c r="F16070" s="11" t="s">
        <v>2046</v>
      </c>
      <c r="G16070" s="131" t="s">
        <v>636</v>
      </c>
      <c r="H16070" s="131"/>
      <c r="J16070" s="7">
        <v>4252908</v>
      </c>
    </row>
    <row r="16071" spans="1:10" ht="30" customHeight="1" x14ac:dyDescent="0.25">
      <c r="G16071" s="131" t="s">
        <v>7579</v>
      </c>
      <c r="H16071" s="131"/>
    </row>
    <row r="16072" spans="1:10" ht="20.100000000000001" customHeight="1" x14ac:dyDescent="0.25">
      <c r="G16072" s="131" t="s">
        <v>5500</v>
      </c>
      <c r="H16072" s="131"/>
    </row>
    <row r="16073" spans="1:10" ht="20.100000000000001" customHeight="1" x14ac:dyDescent="0.25">
      <c r="A16073" s="5" t="s">
        <v>1818</v>
      </c>
      <c r="C16073" s="11" t="s">
        <v>16</v>
      </c>
      <c r="D16073" s="11" t="s">
        <v>4832</v>
      </c>
      <c r="E16073" s="11" t="s">
        <v>5169</v>
      </c>
      <c r="F16073" s="11" t="s">
        <v>1886</v>
      </c>
      <c r="G16073" s="131" t="s">
        <v>636</v>
      </c>
      <c r="H16073" s="131"/>
      <c r="J16073" s="7">
        <v>1167758</v>
      </c>
    </row>
    <row r="16074" spans="1:10" ht="30" customHeight="1" x14ac:dyDescent="0.25">
      <c r="G16074" s="131" t="s">
        <v>7580</v>
      </c>
      <c r="H16074" s="131"/>
    </row>
    <row r="16075" spans="1:10" ht="20.100000000000001" customHeight="1" x14ac:dyDescent="0.25">
      <c r="G16075" s="131" t="s">
        <v>5500</v>
      </c>
      <c r="H16075" s="131"/>
    </row>
    <row r="16076" spans="1:10" ht="20.100000000000001" customHeight="1" x14ac:dyDescent="0.25">
      <c r="A16076" s="5" t="s">
        <v>1818</v>
      </c>
      <c r="C16076" s="11" t="s">
        <v>16</v>
      </c>
      <c r="D16076" s="11" t="s">
        <v>4832</v>
      </c>
      <c r="E16076" s="11" t="s">
        <v>5169</v>
      </c>
      <c r="F16076" s="11" t="s">
        <v>1988</v>
      </c>
      <c r="G16076" s="131" t="s">
        <v>636</v>
      </c>
      <c r="H16076" s="131"/>
      <c r="J16076" s="7">
        <v>4768301</v>
      </c>
    </row>
    <row r="16077" spans="1:10" ht="45" customHeight="1" x14ac:dyDescent="0.25">
      <c r="G16077" s="131" t="s">
        <v>7581</v>
      </c>
      <c r="H16077" s="131"/>
    </row>
    <row r="16078" spans="1:10" ht="20.100000000000001" customHeight="1" x14ac:dyDescent="0.25">
      <c r="G16078" s="131" t="s">
        <v>5500</v>
      </c>
      <c r="H16078" s="131"/>
    </row>
    <row r="16079" spans="1:10" ht="20.100000000000001" customHeight="1" x14ac:dyDescent="0.25">
      <c r="A16079" s="5" t="s">
        <v>1818</v>
      </c>
      <c r="C16079" s="11" t="s">
        <v>16</v>
      </c>
      <c r="D16079" s="11" t="s">
        <v>4832</v>
      </c>
      <c r="E16079" s="11" t="s">
        <v>5169</v>
      </c>
      <c r="F16079" s="11" t="s">
        <v>2047</v>
      </c>
      <c r="G16079" s="131" t="s">
        <v>636</v>
      </c>
      <c r="H16079" s="131"/>
      <c r="J16079" s="7">
        <v>3228152</v>
      </c>
    </row>
    <row r="16080" spans="1:10" ht="30" customHeight="1" x14ac:dyDescent="0.25">
      <c r="G16080" s="131" t="s">
        <v>7582</v>
      </c>
      <c r="H16080" s="131"/>
    </row>
    <row r="16081" spans="1:10" ht="20.100000000000001" customHeight="1" x14ac:dyDescent="0.25">
      <c r="G16081" s="131" t="s">
        <v>5500</v>
      </c>
      <c r="H16081" s="131"/>
    </row>
    <row r="16082" spans="1:10" ht="20.100000000000001" customHeight="1" x14ac:dyDescent="0.25">
      <c r="A16082" s="5" t="s">
        <v>1818</v>
      </c>
      <c r="C16082" s="11" t="s">
        <v>16</v>
      </c>
      <c r="D16082" s="11" t="s">
        <v>4832</v>
      </c>
      <c r="E16082" s="11" t="s">
        <v>5169</v>
      </c>
      <c r="F16082" s="11" t="s">
        <v>1989</v>
      </c>
      <c r="G16082" s="131" t="s">
        <v>636</v>
      </c>
      <c r="H16082" s="131"/>
      <c r="J16082" s="7">
        <v>6808734</v>
      </c>
    </row>
    <row r="16083" spans="1:10" ht="30" customHeight="1" x14ac:dyDescent="0.25">
      <c r="G16083" s="131" t="s">
        <v>7583</v>
      </c>
      <c r="H16083" s="131"/>
    </row>
    <row r="16084" spans="1:10" ht="20.100000000000001" customHeight="1" x14ac:dyDescent="0.25">
      <c r="G16084" s="131" t="s">
        <v>5500</v>
      </c>
      <c r="H16084" s="131"/>
    </row>
    <row r="16085" spans="1:10" ht="20.100000000000001" customHeight="1" x14ac:dyDescent="0.25">
      <c r="A16085" s="5" t="s">
        <v>1818</v>
      </c>
      <c r="C16085" s="11" t="s">
        <v>16</v>
      </c>
      <c r="D16085" s="11" t="s">
        <v>4832</v>
      </c>
      <c r="E16085" s="11" t="s">
        <v>4972</v>
      </c>
      <c r="F16085" s="11" t="s">
        <v>2048</v>
      </c>
      <c r="G16085" s="131" t="s">
        <v>636</v>
      </c>
      <c r="H16085" s="131"/>
      <c r="J16085" s="7">
        <v>4804037</v>
      </c>
    </row>
    <row r="16086" spans="1:10" ht="45" customHeight="1" x14ac:dyDescent="0.25">
      <c r="G16086" s="131" t="s">
        <v>7584</v>
      </c>
      <c r="H16086" s="131"/>
    </row>
    <row r="16087" spans="1:10" ht="20.100000000000001" customHeight="1" x14ac:dyDescent="0.25">
      <c r="G16087" s="131" t="s">
        <v>5500</v>
      </c>
      <c r="H16087" s="131"/>
    </row>
    <row r="16088" spans="1:10" ht="20.100000000000001" customHeight="1" x14ac:dyDescent="0.25">
      <c r="A16088" s="5" t="s">
        <v>1818</v>
      </c>
      <c r="C16088" s="11" t="s">
        <v>16</v>
      </c>
      <c r="D16088" s="11" t="s">
        <v>4832</v>
      </c>
      <c r="E16088" s="11" t="s">
        <v>5169</v>
      </c>
      <c r="F16088" s="11" t="s">
        <v>1887</v>
      </c>
      <c r="G16088" s="131" t="s">
        <v>636</v>
      </c>
      <c r="H16088" s="131"/>
      <c r="J16088" s="7">
        <v>2066259</v>
      </c>
    </row>
    <row r="16089" spans="1:10" ht="30" customHeight="1" x14ac:dyDescent="0.25">
      <c r="G16089" s="131" t="s">
        <v>7585</v>
      </c>
      <c r="H16089" s="131"/>
    </row>
    <row r="16090" spans="1:10" ht="20.100000000000001" customHeight="1" x14ac:dyDescent="0.25">
      <c r="G16090" s="131" t="s">
        <v>5500</v>
      </c>
      <c r="H16090" s="131"/>
    </row>
    <row r="16091" spans="1:10" ht="20.100000000000001" customHeight="1" x14ac:dyDescent="0.25">
      <c r="A16091" s="5" t="s">
        <v>1818</v>
      </c>
      <c r="C16091" s="11" t="s">
        <v>16</v>
      </c>
      <c r="D16091" s="11" t="s">
        <v>4832</v>
      </c>
      <c r="E16091" s="11" t="s">
        <v>4858</v>
      </c>
      <c r="F16091" s="11" t="s">
        <v>2049</v>
      </c>
      <c r="G16091" s="131" t="s">
        <v>636</v>
      </c>
      <c r="H16091" s="131"/>
      <c r="J16091" s="7">
        <v>2662006</v>
      </c>
    </row>
    <row r="16092" spans="1:10" ht="45" customHeight="1" x14ac:dyDescent="0.25">
      <c r="G16092" s="131" t="s">
        <v>7586</v>
      </c>
      <c r="H16092" s="131"/>
    </row>
    <row r="16093" spans="1:10" ht="20.100000000000001" customHeight="1" x14ac:dyDescent="0.25">
      <c r="G16093" s="131" t="s">
        <v>5500</v>
      </c>
      <c r="H16093" s="131"/>
    </row>
    <row r="16094" spans="1:10" ht="20.100000000000001" customHeight="1" x14ac:dyDescent="0.25">
      <c r="A16094" s="5" t="s">
        <v>1818</v>
      </c>
      <c r="C16094" s="11" t="s">
        <v>16</v>
      </c>
      <c r="D16094" s="11" t="s">
        <v>4832</v>
      </c>
      <c r="E16094" s="11" t="s">
        <v>5169</v>
      </c>
      <c r="F16094" s="11" t="s">
        <v>2050</v>
      </c>
      <c r="G16094" s="131" t="s">
        <v>636</v>
      </c>
      <c r="H16094" s="131"/>
      <c r="J16094" s="7">
        <v>2796453</v>
      </c>
    </row>
    <row r="16095" spans="1:10" ht="30" customHeight="1" x14ac:dyDescent="0.25">
      <c r="G16095" s="131" t="s">
        <v>7587</v>
      </c>
      <c r="H16095" s="131"/>
    </row>
    <row r="16096" spans="1:10" ht="20.100000000000001" customHeight="1" x14ac:dyDescent="0.25">
      <c r="G16096" s="131" t="s">
        <v>5500</v>
      </c>
      <c r="H16096" s="131"/>
    </row>
    <row r="16097" spans="1:10" ht="20.100000000000001" customHeight="1" x14ac:dyDescent="0.25">
      <c r="A16097" s="5" t="s">
        <v>1818</v>
      </c>
      <c r="C16097" s="11" t="s">
        <v>16</v>
      </c>
      <c r="D16097" s="11" t="s">
        <v>4832</v>
      </c>
      <c r="E16097" s="11" t="s">
        <v>4974</v>
      </c>
      <c r="F16097" s="11" t="s">
        <v>2051</v>
      </c>
      <c r="G16097" s="131" t="s">
        <v>636</v>
      </c>
      <c r="H16097" s="131"/>
      <c r="J16097" s="7">
        <v>11001276</v>
      </c>
    </row>
    <row r="16098" spans="1:10" ht="45" customHeight="1" x14ac:dyDescent="0.25">
      <c r="G16098" s="131" t="s">
        <v>7588</v>
      </c>
      <c r="H16098" s="131"/>
    </row>
    <row r="16099" spans="1:10" ht="20.100000000000001" customHeight="1" x14ac:dyDescent="0.25">
      <c r="G16099" s="131" t="s">
        <v>5500</v>
      </c>
      <c r="H16099" s="131"/>
    </row>
    <row r="16100" spans="1:10" ht="20.100000000000001" customHeight="1" x14ac:dyDescent="0.25">
      <c r="A16100" s="5" t="s">
        <v>1818</v>
      </c>
      <c r="C16100" s="11" t="s">
        <v>16</v>
      </c>
      <c r="D16100" s="11" t="s">
        <v>4832</v>
      </c>
      <c r="E16100" s="11" t="s">
        <v>4858</v>
      </c>
      <c r="F16100" s="11" t="s">
        <v>2052</v>
      </c>
      <c r="G16100" s="131" t="s">
        <v>636</v>
      </c>
      <c r="H16100" s="131"/>
      <c r="J16100" s="7">
        <v>3451928</v>
      </c>
    </row>
    <row r="16101" spans="1:10" ht="30" customHeight="1" x14ac:dyDescent="0.25">
      <c r="G16101" s="131" t="s">
        <v>7589</v>
      </c>
      <c r="H16101" s="131"/>
    </row>
    <row r="16102" spans="1:10" ht="20.100000000000001" customHeight="1" x14ac:dyDescent="0.25">
      <c r="G16102" s="131" t="s">
        <v>5500</v>
      </c>
      <c r="H16102" s="131"/>
    </row>
    <row r="16103" spans="1:10" ht="20.100000000000001" customHeight="1" x14ac:dyDescent="0.25">
      <c r="A16103" s="5" t="s">
        <v>1818</v>
      </c>
      <c r="C16103" s="11" t="s">
        <v>16</v>
      </c>
      <c r="D16103" s="11" t="s">
        <v>4832</v>
      </c>
      <c r="E16103" s="11" t="s">
        <v>4974</v>
      </c>
      <c r="F16103" s="11" t="s">
        <v>1888</v>
      </c>
      <c r="G16103" s="131" t="s">
        <v>636</v>
      </c>
      <c r="H16103" s="131"/>
      <c r="J16103" s="7">
        <v>9070075</v>
      </c>
    </row>
    <row r="16104" spans="1:10" ht="45" customHeight="1" x14ac:dyDescent="0.25">
      <c r="G16104" s="131" t="s">
        <v>7588</v>
      </c>
      <c r="H16104" s="131"/>
    </row>
    <row r="16105" spans="1:10" ht="20.100000000000001" customHeight="1" x14ac:dyDescent="0.25">
      <c r="G16105" s="131" t="s">
        <v>5500</v>
      </c>
      <c r="H16105" s="131"/>
    </row>
    <row r="16106" spans="1:10" ht="20.100000000000001" customHeight="1" x14ac:dyDescent="0.25">
      <c r="A16106" s="5" t="s">
        <v>1818</v>
      </c>
      <c r="C16106" s="11" t="s">
        <v>16</v>
      </c>
      <c r="D16106" s="11" t="s">
        <v>4832</v>
      </c>
      <c r="E16106" s="11" t="s">
        <v>4972</v>
      </c>
      <c r="F16106" s="11" t="s">
        <v>2696</v>
      </c>
      <c r="G16106" s="131" t="s">
        <v>1215</v>
      </c>
      <c r="H16106" s="131"/>
      <c r="J16106" s="7">
        <v>998471</v>
      </c>
    </row>
    <row r="16107" spans="1:10" ht="60" customHeight="1" x14ac:dyDescent="0.25">
      <c r="G16107" s="131" t="s">
        <v>7590</v>
      </c>
      <c r="H16107" s="131"/>
    </row>
    <row r="16108" spans="1:10" ht="20.100000000000001" customHeight="1" x14ac:dyDescent="0.25">
      <c r="G16108" s="131" t="s">
        <v>5501</v>
      </c>
      <c r="H16108" s="131"/>
    </row>
    <row r="16109" spans="1:10" ht="20.100000000000001" customHeight="1" x14ac:dyDescent="0.25">
      <c r="A16109" s="5" t="s">
        <v>1818</v>
      </c>
      <c r="C16109" s="11" t="s">
        <v>16</v>
      </c>
      <c r="D16109" s="11" t="s">
        <v>4832</v>
      </c>
      <c r="E16109" s="11" t="s">
        <v>4974</v>
      </c>
      <c r="F16109" s="11" t="s">
        <v>2697</v>
      </c>
      <c r="G16109" s="131" t="s">
        <v>1215</v>
      </c>
      <c r="H16109" s="131"/>
      <c r="J16109" s="7">
        <v>943273</v>
      </c>
    </row>
    <row r="16110" spans="1:10" ht="45" customHeight="1" x14ac:dyDescent="0.25">
      <c r="G16110" s="131" t="s">
        <v>7591</v>
      </c>
      <c r="H16110" s="131"/>
    </row>
    <row r="16111" spans="1:10" ht="20.100000000000001" customHeight="1" x14ac:dyDescent="0.25">
      <c r="G16111" s="131" t="s">
        <v>5501</v>
      </c>
      <c r="H16111" s="131"/>
    </row>
    <row r="16112" spans="1:10" ht="20.100000000000001" customHeight="1" x14ac:dyDescent="0.25">
      <c r="A16112" s="5" t="s">
        <v>1818</v>
      </c>
      <c r="C16112" s="11" t="s">
        <v>16</v>
      </c>
      <c r="D16112" s="11" t="s">
        <v>4832</v>
      </c>
      <c r="E16112" s="11" t="s">
        <v>5169</v>
      </c>
      <c r="F16112" s="11" t="s">
        <v>2698</v>
      </c>
      <c r="G16112" s="131" t="s">
        <v>1215</v>
      </c>
      <c r="H16112" s="131"/>
      <c r="J16112" s="7">
        <v>742702</v>
      </c>
    </row>
    <row r="16113" spans="1:10" ht="30" customHeight="1" x14ac:dyDescent="0.25">
      <c r="G16113" s="131" t="s">
        <v>7592</v>
      </c>
      <c r="H16113" s="131"/>
    </row>
    <row r="16114" spans="1:10" ht="20.100000000000001" customHeight="1" x14ac:dyDescent="0.25">
      <c r="G16114" s="131" t="s">
        <v>5501</v>
      </c>
      <c r="H16114" s="131"/>
    </row>
    <row r="16115" spans="1:10" ht="20.100000000000001" customHeight="1" x14ac:dyDescent="0.25">
      <c r="A16115" s="5" t="s">
        <v>1818</v>
      </c>
      <c r="C16115" s="11" t="s">
        <v>16</v>
      </c>
      <c r="D16115" s="11" t="s">
        <v>4832</v>
      </c>
      <c r="E16115" s="11" t="s">
        <v>4972</v>
      </c>
      <c r="F16115" s="11" t="s">
        <v>2699</v>
      </c>
      <c r="G16115" s="131" t="s">
        <v>1215</v>
      </c>
      <c r="H16115" s="131"/>
      <c r="J16115" s="7">
        <v>399686</v>
      </c>
    </row>
    <row r="16116" spans="1:10" ht="30" customHeight="1" x14ac:dyDescent="0.25">
      <c r="G16116" s="131" t="s">
        <v>7593</v>
      </c>
      <c r="H16116" s="131"/>
    </row>
    <row r="16117" spans="1:10" ht="20.100000000000001" customHeight="1" x14ac:dyDescent="0.25">
      <c r="G16117" s="131" t="s">
        <v>5501</v>
      </c>
      <c r="H16117" s="131"/>
    </row>
    <row r="16118" spans="1:10" ht="20.100000000000001" customHeight="1" x14ac:dyDescent="0.25">
      <c r="A16118" s="5" t="s">
        <v>1818</v>
      </c>
      <c r="C16118" s="11" t="s">
        <v>16</v>
      </c>
      <c r="D16118" s="11" t="s">
        <v>4832</v>
      </c>
      <c r="E16118" s="11" t="s">
        <v>4858</v>
      </c>
      <c r="F16118" s="11" t="s">
        <v>2700</v>
      </c>
      <c r="G16118" s="131" t="s">
        <v>1215</v>
      </c>
      <c r="H16118" s="131"/>
      <c r="J16118" s="7">
        <v>399686</v>
      </c>
    </row>
    <row r="16119" spans="1:10" ht="45" customHeight="1" x14ac:dyDescent="0.25">
      <c r="G16119" s="131" t="s">
        <v>7594</v>
      </c>
      <c r="H16119" s="131"/>
    </row>
    <row r="16120" spans="1:10" ht="20.100000000000001" customHeight="1" x14ac:dyDescent="0.25">
      <c r="G16120" s="131" t="s">
        <v>5501</v>
      </c>
      <c r="H16120" s="131"/>
    </row>
    <row r="16121" spans="1:10" ht="20.100000000000001" customHeight="1" x14ac:dyDescent="0.25">
      <c r="A16121" s="5" t="s">
        <v>1818</v>
      </c>
      <c r="C16121" s="11" t="s">
        <v>16</v>
      </c>
      <c r="D16121" s="11" t="s">
        <v>4832</v>
      </c>
      <c r="E16121" s="11" t="s">
        <v>5023</v>
      </c>
      <c r="F16121" s="11" t="s">
        <v>2701</v>
      </c>
      <c r="G16121" s="131" t="s">
        <v>1215</v>
      </c>
      <c r="H16121" s="131"/>
      <c r="J16121" s="7">
        <v>399686</v>
      </c>
    </row>
    <row r="16122" spans="1:10" ht="45" customHeight="1" x14ac:dyDescent="0.25">
      <c r="G16122" s="131" t="s">
        <v>7595</v>
      </c>
      <c r="H16122" s="131"/>
    </row>
    <row r="16123" spans="1:10" ht="20.100000000000001" customHeight="1" x14ac:dyDescent="0.25">
      <c r="G16123" s="131" t="s">
        <v>5501</v>
      </c>
      <c r="H16123" s="131"/>
    </row>
    <row r="16124" spans="1:10" ht="20.100000000000001" customHeight="1" x14ac:dyDescent="0.25">
      <c r="A16124" s="5" t="s">
        <v>1818</v>
      </c>
      <c r="C16124" s="11" t="s">
        <v>16</v>
      </c>
      <c r="D16124" s="11" t="s">
        <v>4832</v>
      </c>
      <c r="E16124" s="11" t="s">
        <v>4972</v>
      </c>
      <c r="F16124" s="11" t="s">
        <v>2702</v>
      </c>
      <c r="G16124" s="131" t="s">
        <v>1215</v>
      </c>
      <c r="H16124" s="131"/>
      <c r="J16124" s="7">
        <v>570555</v>
      </c>
    </row>
    <row r="16125" spans="1:10" ht="30" customHeight="1" x14ac:dyDescent="0.25">
      <c r="G16125" s="131" t="s">
        <v>7596</v>
      </c>
      <c r="H16125" s="131"/>
    </row>
    <row r="16126" spans="1:10" ht="20.100000000000001" customHeight="1" x14ac:dyDescent="0.25">
      <c r="G16126" s="131" t="s">
        <v>5501</v>
      </c>
      <c r="H16126" s="131"/>
    </row>
    <row r="16127" spans="1:10" ht="20.100000000000001" customHeight="1" x14ac:dyDescent="0.25">
      <c r="A16127" s="5" t="s">
        <v>1818</v>
      </c>
      <c r="C16127" s="11" t="s">
        <v>16</v>
      </c>
      <c r="D16127" s="11" t="s">
        <v>4832</v>
      </c>
      <c r="E16127" s="11" t="s">
        <v>4858</v>
      </c>
      <c r="F16127" s="11" t="s">
        <v>2703</v>
      </c>
      <c r="G16127" s="131" t="s">
        <v>1215</v>
      </c>
      <c r="H16127" s="131"/>
      <c r="J16127" s="7">
        <v>570555</v>
      </c>
    </row>
    <row r="16128" spans="1:10" ht="45" customHeight="1" x14ac:dyDescent="0.25">
      <c r="G16128" s="131" t="s">
        <v>7597</v>
      </c>
      <c r="H16128" s="131"/>
    </row>
    <row r="16129" spans="1:10" ht="20.100000000000001" customHeight="1" x14ac:dyDescent="0.25">
      <c r="G16129" s="131" t="s">
        <v>5501</v>
      </c>
      <c r="H16129" s="131"/>
    </row>
    <row r="16130" spans="1:10" ht="20.100000000000001" customHeight="1" x14ac:dyDescent="0.25">
      <c r="A16130" s="5" t="s">
        <v>1818</v>
      </c>
      <c r="C16130" s="11" t="s">
        <v>16</v>
      </c>
      <c r="D16130" s="11" t="s">
        <v>4832</v>
      </c>
      <c r="E16130" s="11" t="s">
        <v>4972</v>
      </c>
      <c r="F16130" s="11" t="s">
        <v>2704</v>
      </c>
      <c r="G16130" s="131" t="s">
        <v>1215</v>
      </c>
      <c r="H16130" s="131"/>
      <c r="J16130" s="7">
        <v>1339803</v>
      </c>
    </row>
    <row r="16131" spans="1:10" ht="45" customHeight="1" x14ac:dyDescent="0.25">
      <c r="G16131" s="131" t="s">
        <v>7598</v>
      </c>
      <c r="H16131" s="131"/>
    </row>
    <row r="16132" spans="1:10" ht="20.100000000000001" customHeight="1" x14ac:dyDescent="0.25">
      <c r="G16132" s="131" t="s">
        <v>5501</v>
      </c>
      <c r="H16132" s="131"/>
    </row>
    <row r="16133" spans="1:10" ht="20.100000000000001" customHeight="1" x14ac:dyDescent="0.25">
      <c r="A16133" s="5" t="s">
        <v>1818</v>
      </c>
      <c r="C16133" s="11" t="s">
        <v>16</v>
      </c>
      <c r="D16133" s="11" t="s">
        <v>4832</v>
      </c>
      <c r="E16133" s="11" t="s">
        <v>4974</v>
      </c>
      <c r="F16133" s="11" t="s">
        <v>2705</v>
      </c>
      <c r="G16133" s="131" t="s">
        <v>1215</v>
      </c>
      <c r="H16133" s="131"/>
      <c r="J16133" s="7">
        <v>323247</v>
      </c>
    </row>
    <row r="16134" spans="1:10" ht="30" customHeight="1" x14ac:dyDescent="0.25">
      <c r="G16134" s="131" t="s">
        <v>7599</v>
      </c>
      <c r="H16134" s="131"/>
    </row>
    <row r="16135" spans="1:10" ht="20.100000000000001" customHeight="1" x14ac:dyDescent="0.25">
      <c r="G16135" s="131" t="s">
        <v>5501</v>
      </c>
      <c r="H16135" s="131"/>
    </row>
    <row r="16136" spans="1:10" ht="20.100000000000001" customHeight="1" x14ac:dyDescent="0.25">
      <c r="A16136" s="5" t="s">
        <v>1818</v>
      </c>
      <c r="C16136" s="11" t="s">
        <v>16</v>
      </c>
      <c r="D16136" s="11" t="s">
        <v>4832</v>
      </c>
      <c r="E16136" s="11" t="s">
        <v>5169</v>
      </c>
      <c r="F16136" s="11" t="s">
        <v>2706</v>
      </c>
      <c r="G16136" s="131" t="s">
        <v>1215</v>
      </c>
      <c r="H16136" s="131"/>
      <c r="J16136" s="7">
        <v>323247</v>
      </c>
    </row>
    <row r="16137" spans="1:10" ht="30" customHeight="1" x14ac:dyDescent="0.25">
      <c r="G16137" s="131" t="s">
        <v>7600</v>
      </c>
      <c r="H16137" s="131"/>
    </row>
    <row r="16138" spans="1:10" ht="20.100000000000001" customHeight="1" x14ac:dyDescent="0.25">
      <c r="G16138" s="131" t="s">
        <v>5501</v>
      </c>
      <c r="H16138" s="131"/>
    </row>
    <row r="16139" spans="1:10" ht="20.100000000000001" customHeight="1" x14ac:dyDescent="0.25">
      <c r="A16139" s="5" t="s">
        <v>1818</v>
      </c>
      <c r="C16139" s="11" t="s">
        <v>16</v>
      </c>
      <c r="D16139" s="11" t="s">
        <v>4832</v>
      </c>
      <c r="E16139" s="11" t="s">
        <v>4974</v>
      </c>
      <c r="F16139" s="11" t="s">
        <v>1982</v>
      </c>
      <c r="G16139" s="131" t="s">
        <v>1215</v>
      </c>
      <c r="H16139" s="131"/>
      <c r="J16139" s="7">
        <v>323247</v>
      </c>
    </row>
    <row r="16140" spans="1:10" ht="30" customHeight="1" x14ac:dyDescent="0.25">
      <c r="G16140" s="131" t="s">
        <v>7601</v>
      </c>
      <c r="H16140" s="131"/>
    </row>
    <row r="16141" spans="1:10" ht="20.100000000000001" customHeight="1" x14ac:dyDescent="0.25">
      <c r="G16141" s="131" t="s">
        <v>5501</v>
      </c>
      <c r="H16141" s="131"/>
    </row>
    <row r="16142" spans="1:10" ht="20.100000000000001" customHeight="1" x14ac:dyDescent="0.25">
      <c r="A16142" s="5" t="s">
        <v>1818</v>
      </c>
      <c r="C16142" s="11" t="s">
        <v>16</v>
      </c>
      <c r="D16142" s="11" t="s">
        <v>4832</v>
      </c>
      <c r="E16142" s="11" t="s">
        <v>4974</v>
      </c>
      <c r="F16142" s="11" t="s">
        <v>2710</v>
      </c>
      <c r="G16142" s="131" t="s">
        <v>640</v>
      </c>
      <c r="H16142" s="131"/>
      <c r="J16142" s="7">
        <v>2335353</v>
      </c>
    </row>
    <row r="16143" spans="1:10" ht="45" customHeight="1" x14ac:dyDescent="0.25">
      <c r="G16143" s="131" t="s">
        <v>7602</v>
      </c>
      <c r="H16143" s="131"/>
    </row>
    <row r="16144" spans="1:10" ht="20.100000000000001" customHeight="1" x14ac:dyDescent="0.25">
      <c r="G16144" s="131" t="s">
        <v>5502</v>
      </c>
      <c r="H16144" s="131"/>
    </row>
    <row r="16145" spans="1:10" ht="20.100000000000001" customHeight="1" x14ac:dyDescent="0.25">
      <c r="A16145" s="5" t="s">
        <v>1818</v>
      </c>
      <c r="C16145" s="11" t="s">
        <v>16</v>
      </c>
      <c r="D16145" s="11" t="s">
        <v>4832</v>
      </c>
      <c r="E16145" s="11" t="s">
        <v>4972</v>
      </c>
      <c r="F16145" s="11" t="s">
        <v>2711</v>
      </c>
      <c r="G16145" s="131" t="s">
        <v>640</v>
      </c>
      <c r="H16145" s="131"/>
      <c r="J16145" s="7">
        <v>2281056</v>
      </c>
    </row>
    <row r="16146" spans="1:10" ht="45" customHeight="1" x14ac:dyDescent="0.25">
      <c r="G16146" s="131" t="s">
        <v>7603</v>
      </c>
      <c r="H16146" s="131"/>
    </row>
    <row r="16147" spans="1:10" ht="20.100000000000001" customHeight="1" x14ac:dyDescent="0.25">
      <c r="G16147" s="131" t="s">
        <v>5502</v>
      </c>
      <c r="H16147" s="131"/>
    </row>
    <row r="16148" spans="1:10" ht="20.100000000000001" customHeight="1" x14ac:dyDescent="0.25">
      <c r="A16148" s="5" t="s">
        <v>1818</v>
      </c>
      <c r="C16148" s="11" t="s">
        <v>16</v>
      </c>
      <c r="D16148" s="11" t="s">
        <v>4832</v>
      </c>
      <c r="E16148" s="11" t="s">
        <v>4858</v>
      </c>
      <c r="F16148" s="11" t="s">
        <v>2712</v>
      </c>
      <c r="G16148" s="131" t="s">
        <v>640</v>
      </c>
      <c r="H16148" s="131"/>
      <c r="J16148" s="7">
        <v>2438010</v>
      </c>
    </row>
    <row r="16149" spans="1:10" ht="45" customHeight="1" x14ac:dyDescent="0.25">
      <c r="G16149" s="131" t="s">
        <v>7604</v>
      </c>
      <c r="H16149" s="131"/>
    </row>
    <row r="16150" spans="1:10" ht="20.100000000000001" customHeight="1" x14ac:dyDescent="0.25">
      <c r="G16150" s="131" t="s">
        <v>5502</v>
      </c>
      <c r="H16150" s="131"/>
    </row>
    <row r="16151" spans="1:10" ht="20.100000000000001" customHeight="1" x14ac:dyDescent="0.25">
      <c r="A16151" s="5" t="s">
        <v>1818</v>
      </c>
      <c r="C16151" s="11" t="s">
        <v>16</v>
      </c>
      <c r="D16151" s="11" t="s">
        <v>4832</v>
      </c>
      <c r="E16151" s="11" t="s">
        <v>4972</v>
      </c>
      <c r="F16151" s="11" t="s">
        <v>2713</v>
      </c>
      <c r="G16151" s="131" t="s">
        <v>640</v>
      </c>
      <c r="H16151" s="131"/>
      <c r="J16151" s="7">
        <v>1886042</v>
      </c>
    </row>
    <row r="16152" spans="1:10" ht="60" customHeight="1" x14ac:dyDescent="0.25">
      <c r="G16152" s="131" t="s">
        <v>7605</v>
      </c>
      <c r="H16152" s="131"/>
    </row>
    <row r="16153" spans="1:10" ht="20.100000000000001" customHeight="1" x14ac:dyDescent="0.25">
      <c r="G16153" s="131" t="s">
        <v>5502</v>
      </c>
      <c r="H16153" s="131"/>
    </row>
    <row r="16154" spans="1:10" ht="20.100000000000001" customHeight="1" x14ac:dyDescent="0.25">
      <c r="A16154" s="5" t="s">
        <v>1818</v>
      </c>
      <c r="C16154" s="11" t="s">
        <v>16</v>
      </c>
      <c r="D16154" s="11" t="s">
        <v>4832</v>
      </c>
      <c r="E16154" s="11" t="s">
        <v>4972</v>
      </c>
      <c r="F16154" s="11" t="s">
        <v>2714</v>
      </c>
      <c r="G16154" s="131" t="s">
        <v>640</v>
      </c>
      <c r="H16154" s="131"/>
      <c r="J16154" s="7">
        <v>1656499</v>
      </c>
    </row>
    <row r="16155" spans="1:10" ht="45" customHeight="1" x14ac:dyDescent="0.25">
      <c r="G16155" s="131" t="s">
        <v>7606</v>
      </c>
      <c r="H16155" s="131"/>
    </row>
    <row r="16156" spans="1:10" ht="20.100000000000001" customHeight="1" x14ac:dyDescent="0.25">
      <c r="G16156" s="131" t="s">
        <v>5502</v>
      </c>
      <c r="H16156" s="131"/>
    </row>
    <row r="16157" spans="1:10" ht="20.100000000000001" customHeight="1" x14ac:dyDescent="0.25">
      <c r="A16157" s="5" t="s">
        <v>1818</v>
      </c>
      <c r="C16157" s="11" t="s">
        <v>16</v>
      </c>
      <c r="D16157" s="11" t="s">
        <v>4832</v>
      </c>
      <c r="E16157" s="11" t="s">
        <v>4858</v>
      </c>
      <c r="F16157" s="11" t="s">
        <v>2752</v>
      </c>
      <c r="G16157" s="131" t="s">
        <v>642</v>
      </c>
      <c r="H16157" s="131"/>
      <c r="J16157" s="7">
        <v>1202404</v>
      </c>
    </row>
    <row r="16158" spans="1:10" ht="45" customHeight="1" x14ac:dyDescent="0.25">
      <c r="G16158" s="131" t="s">
        <v>7607</v>
      </c>
      <c r="H16158" s="131"/>
    </row>
    <row r="16159" spans="1:10" ht="20.100000000000001" customHeight="1" x14ac:dyDescent="0.25">
      <c r="G16159" s="131" t="s">
        <v>5503</v>
      </c>
      <c r="H16159" s="131"/>
    </row>
    <row r="16160" spans="1:10" ht="20.100000000000001" customHeight="1" x14ac:dyDescent="0.25">
      <c r="A16160" s="5" t="s">
        <v>1818</v>
      </c>
      <c r="C16160" s="11" t="s">
        <v>16</v>
      </c>
      <c r="D16160" s="11" t="s">
        <v>4832</v>
      </c>
      <c r="E16160" s="11" t="s">
        <v>4972</v>
      </c>
      <c r="F16160" s="11" t="s">
        <v>2753</v>
      </c>
      <c r="G16160" s="131" t="s">
        <v>642</v>
      </c>
      <c r="H16160" s="131"/>
      <c r="J16160" s="7">
        <v>1202404</v>
      </c>
    </row>
    <row r="16161" spans="1:10" ht="30" customHeight="1" x14ac:dyDescent="0.25">
      <c r="G16161" s="131" t="s">
        <v>7608</v>
      </c>
      <c r="H16161" s="131"/>
    </row>
    <row r="16162" spans="1:10" ht="20.100000000000001" customHeight="1" x14ac:dyDescent="0.25">
      <c r="G16162" s="131" t="s">
        <v>5503</v>
      </c>
      <c r="H16162" s="131"/>
    </row>
    <row r="16163" spans="1:10" ht="20.100000000000001" customHeight="1" x14ac:dyDescent="0.25">
      <c r="A16163" s="5" t="s">
        <v>1818</v>
      </c>
      <c r="C16163" s="11" t="s">
        <v>16</v>
      </c>
      <c r="D16163" s="11" t="s">
        <v>4832</v>
      </c>
      <c r="E16163" s="11" t="s">
        <v>4972</v>
      </c>
      <c r="F16163" s="11" t="s">
        <v>2754</v>
      </c>
      <c r="G16163" s="131" t="s">
        <v>642</v>
      </c>
      <c r="H16163" s="131"/>
      <c r="J16163" s="7">
        <v>740000</v>
      </c>
    </row>
    <row r="16164" spans="1:10" ht="45" customHeight="1" x14ac:dyDescent="0.25">
      <c r="G16164" s="131" t="s">
        <v>7609</v>
      </c>
      <c r="H16164" s="131"/>
    </row>
    <row r="16165" spans="1:10" ht="20.100000000000001" customHeight="1" x14ac:dyDescent="0.25">
      <c r="G16165" s="131" t="s">
        <v>5503</v>
      </c>
      <c r="H16165" s="131"/>
    </row>
    <row r="16166" spans="1:10" ht="20.100000000000001" customHeight="1" x14ac:dyDescent="0.25">
      <c r="A16166" s="5" t="s">
        <v>1818</v>
      </c>
      <c r="C16166" s="11" t="s">
        <v>16</v>
      </c>
      <c r="D16166" s="11" t="s">
        <v>4832</v>
      </c>
      <c r="E16166" s="11" t="s">
        <v>4858</v>
      </c>
      <c r="F16166" s="11" t="s">
        <v>2755</v>
      </c>
      <c r="G16166" s="131" t="s">
        <v>642</v>
      </c>
      <c r="H16166" s="131"/>
      <c r="J16166" s="7">
        <v>740000</v>
      </c>
    </row>
    <row r="16167" spans="1:10" ht="30" customHeight="1" x14ac:dyDescent="0.25">
      <c r="G16167" s="131" t="s">
        <v>7610</v>
      </c>
      <c r="H16167" s="131"/>
    </row>
    <row r="16168" spans="1:10" ht="20.100000000000001" customHeight="1" x14ac:dyDescent="0.25">
      <c r="G16168" s="131" t="s">
        <v>5503</v>
      </c>
      <c r="H16168" s="131"/>
    </row>
    <row r="16169" spans="1:10" ht="20.100000000000001" customHeight="1" x14ac:dyDescent="0.25">
      <c r="A16169" s="5" t="s">
        <v>1818</v>
      </c>
      <c r="C16169" s="11" t="s">
        <v>16</v>
      </c>
      <c r="D16169" s="11" t="s">
        <v>4832</v>
      </c>
      <c r="E16169" s="11" t="s">
        <v>4858</v>
      </c>
      <c r="F16169" s="11" t="s">
        <v>2756</v>
      </c>
      <c r="G16169" s="131" t="s">
        <v>642</v>
      </c>
      <c r="H16169" s="131"/>
      <c r="J16169" s="7">
        <v>900000</v>
      </c>
    </row>
    <row r="16170" spans="1:10" ht="30" customHeight="1" x14ac:dyDescent="0.25">
      <c r="G16170" s="131" t="s">
        <v>7611</v>
      </c>
      <c r="H16170" s="131"/>
    </row>
    <row r="16171" spans="1:10" ht="20.100000000000001" customHeight="1" x14ac:dyDescent="0.25">
      <c r="G16171" s="131" t="s">
        <v>5503</v>
      </c>
      <c r="H16171" s="131"/>
    </row>
    <row r="16172" spans="1:10" ht="20.100000000000001" customHeight="1" x14ac:dyDescent="0.25">
      <c r="A16172" s="5" t="s">
        <v>1818</v>
      </c>
      <c r="C16172" s="11" t="s">
        <v>16</v>
      </c>
      <c r="D16172" s="11" t="s">
        <v>4832</v>
      </c>
      <c r="E16172" s="11" t="s">
        <v>4858</v>
      </c>
      <c r="F16172" s="11" t="s">
        <v>2757</v>
      </c>
      <c r="G16172" s="131" t="s">
        <v>642</v>
      </c>
      <c r="H16172" s="131"/>
      <c r="J16172" s="7">
        <v>1202404</v>
      </c>
    </row>
    <row r="16173" spans="1:10" ht="45" customHeight="1" x14ac:dyDescent="0.25">
      <c r="G16173" s="131" t="s">
        <v>7612</v>
      </c>
      <c r="H16173" s="131"/>
    </row>
    <row r="16174" spans="1:10" ht="20.100000000000001" customHeight="1" x14ac:dyDescent="0.25">
      <c r="G16174" s="131" t="s">
        <v>5503</v>
      </c>
      <c r="H16174" s="131"/>
    </row>
    <row r="16175" spans="1:10" ht="20.100000000000001" customHeight="1" x14ac:dyDescent="0.25">
      <c r="A16175" s="5" t="s">
        <v>1818</v>
      </c>
      <c r="C16175" s="11" t="s">
        <v>16</v>
      </c>
      <c r="D16175" s="11" t="s">
        <v>4832</v>
      </c>
      <c r="E16175" s="11" t="s">
        <v>4858</v>
      </c>
      <c r="F16175" s="11" t="s">
        <v>2758</v>
      </c>
      <c r="G16175" s="131" t="s">
        <v>642</v>
      </c>
      <c r="H16175" s="131"/>
      <c r="J16175" s="7">
        <v>739988</v>
      </c>
    </row>
    <row r="16176" spans="1:10" ht="30" customHeight="1" x14ac:dyDescent="0.25">
      <c r="G16176" s="131" t="s">
        <v>7613</v>
      </c>
      <c r="H16176" s="131"/>
    </row>
    <row r="16177" spans="1:10" ht="20.100000000000001" customHeight="1" x14ac:dyDescent="0.25">
      <c r="G16177" s="131" t="s">
        <v>5503</v>
      </c>
      <c r="H16177" s="131"/>
    </row>
    <row r="16178" spans="1:10" ht="20.100000000000001" customHeight="1" x14ac:dyDescent="0.25">
      <c r="A16178" s="5" t="s">
        <v>1818</v>
      </c>
      <c r="C16178" s="11" t="s">
        <v>16</v>
      </c>
      <c r="D16178" s="11" t="s">
        <v>4832</v>
      </c>
      <c r="E16178" s="11" t="s">
        <v>4858</v>
      </c>
      <c r="F16178" s="11" t="s">
        <v>2759</v>
      </c>
      <c r="G16178" s="131" t="s">
        <v>642</v>
      </c>
      <c r="H16178" s="131"/>
      <c r="J16178" s="7">
        <v>4699760</v>
      </c>
    </row>
    <row r="16179" spans="1:10" ht="45" customHeight="1" x14ac:dyDescent="0.25">
      <c r="G16179" s="131" t="s">
        <v>7614</v>
      </c>
      <c r="H16179" s="131"/>
    </row>
    <row r="16180" spans="1:10" ht="20.100000000000001" customHeight="1" x14ac:dyDescent="0.25">
      <c r="G16180" s="131" t="s">
        <v>5503</v>
      </c>
      <c r="H16180" s="131"/>
    </row>
    <row r="16181" spans="1:10" ht="20.100000000000001" customHeight="1" x14ac:dyDescent="0.25">
      <c r="A16181" s="5" t="s">
        <v>1818</v>
      </c>
      <c r="C16181" s="11" t="s">
        <v>16</v>
      </c>
      <c r="D16181" s="11" t="s">
        <v>4832</v>
      </c>
      <c r="E16181" s="11" t="s">
        <v>4858</v>
      </c>
      <c r="F16181" s="11" t="s">
        <v>2760</v>
      </c>
      <c r="G16181" s="131" t="s">
        <v>642</v>
      </c>
      <c r="H16181" s="131"/>
      <c r="J16181" s="7">
        <v>2899760</v>
      </c>
    </row>
    <row r="16182" spans="1:10" ht="45" customHeight="1" x14ac:dyDescent="0.25">
      <c r="G16182" s="131" t="s">
        <v>7615</v>
      </c>
      <c r="H16182" s="131"/>
    </row>
    <row r="16183" spans="1:10" ht="20.100000000000001" customHeight="1" x14ac:dyDescent="0.25">
      <c r="G16183" s="131" t="s">
        <v>5503</v>
      </c>
      <c r="H16183" s="131"/>
    </row>
    <row r="16184" spans="1:10" ht="20.100000000000001" customHeight="1" x14ac:dyDescent="0.25">
      <c r="A16184" s="5" t="s">
        <v>1818</v>
      </c>
      <c r="C16184" s="11" t="s">
        <v>16</v>
      </c>
      <c r="D16184" s="11" t="s">
        <v>4832</v>
      </c>
      <c r="E16184" s="11" t="s">
        <v>4972</v>
      </c>
      <c r="F16184" s="11" t="s">
        <v>2761</v>
      </c>
      <c r="G16184" s="131" t="s">
        <v>642</v>
      </c>
      <c r="H16184" s="131"/>
      <c r="J16184" s="7">
        <v>1099726</v>
      </c>
    </row>
    <row r="16185" spans="1:10" ht="45" customHeight="1" x14ac:dyDescent="0.25">
      <c r="G16185" s="131" t="s">
        <v>7616</v>
      </c>
      <c r="H16185" s="131"/>
    </row>
    <row r="16186" spans="1:10" ht="20.100000000000001" customHeight="1" x14ac:dyDescent="0.25">
      <c r="G16186" s="131" t="s">
        <v>5503</v>
      </c>
      <c r="H16186" s="131"/>
    </row>
    <row r="16187" spans="1:10" ht="20.100000000000001" customHeight="1" x14ac:dyDescent="0.25">
      <c r="A16187" s="5" t="s">
        <v>1818</v>
      </c>
      <c r="C16187" s="11" t="s">
        <v>16</v>
      </c>
      <c r="D16187" s="11" t="s">
        <v>4832</v>
      </c>
      <c r="E16187" s="11" t="s">
        <v>4858</v>
      </c>
      <c r="F16187" s="11" t="s">
        <v>2762</v>
      </c>
      <c r="G16187" s="131" t="s">
        <v>642</v>
      </c>
      <c r="H16187" s="131"/>
      <c r="J16187" s="7">
        <v>1837858</v>
      </c>
    </row>
    <row r="16188" spans="1:10" ht="30" customHeight="1" x14ac:dyDescent="0.25">
      <c r="G16188" s="131" t="s">
        <v>7617</v>
      </c>
      <c r="H16188" s="131"/>
    </row>
    <row r="16189" spans="1:10" ht="20.100000000000001" customHeight="1" x14ac:dyDescent="0.25">
      <c r="G16189" s="131" t="s">
        <v>5503</v>
      </c>
      <c r="H16189" s="131"/>
    </row>
    <row r="16190" spans="1:10" ht="20.100000000000001" customHeight="1" x14ac:dyDescent="0.25">
      <c r="A16190" s="5" t="s">
        <v>1818</v>
      </c>
      <c r="C16190" s="11" t="s">
        <v>16</v>
      </c>
      <c r="D16190" s="11" t="s">
        <v>4832</v>
      </c>
      <c r="E16190" s="11" t="s">
        <v>4972</v>
      </c>
      <c r="F16190" s="11" t="s">
        <v>2763</v>
      </c>
      <c r="G16190" s="131" t="s">
        <v>642</v>
      </c>
      <c r="H16190" s="131"/>
      <c r="J16190" s="7">
        <v>1837858</v>
      </c>
    </row>
    <row r="16191" spans="1:10" ht="45" customHeight="1" x14ac:dyDescent="0.25">
      <c r="G16191" s="131" t="s">
        <v>7618</v>
      </c>
      <c r="H16191" s="131"/>
    </row>
    <row r="16192" spans="1:10" ht="20.100000000000001" customHeight="1" x14ac:dyDescent="0.25">
      <c r="G16192" s="131" t="s">
        <v>5503</v>
      </c>
      <c r="H16192" s="131"/>
    </row>
    <row r="16193" spans="1:10" ht="20.100000000000001" customHeight="1" x14ac:dyDescent="0.25">
      <c r="A16193" s="5" t="s">
        <v>1818</v>
      </c>
      <c r="C16193" s="11" t="s">
        <v>16</v>
      </c>
      <c r="D16193" s="11" t="s">
        <v>4832</v>
      </c>
      <c r="E16193" s="11" t="s">
        <v>4972</v>
      </c>
      <c r="F16193" s="11" t="s">
        <v>2764</v>
      </c>
      <c r="G16193" s="131" t="s">
        <v>642</v>
      </c>
      <c r="H16193" s="131"/>
      <c r="J16193" s="7">
        <v>1837858</v>
      </c>
    </row>
    <row r="16194" spans="1:10" ht="45" customHeight="1" x14ac:dyDescent="0.25">
      <c r="G16194" s="131" t="s">
        <v>7619</v>
      </c>
      <c r="H16194" s="131"/>
    </row>
    <row r="16195" spans="1:10" ht="20.100000000000001" customHeight="1" x14ac:dyDescent="0.25">
      <c r="G16195" s="131" t="s">
        <v>5503</v>
      </c>
      <c r="H16195" s="131"/>
    </row>
    <row r="16196" spans="1:10" ht="20.100000000000001" customHeight="1" x14ac:dyDescent="0.25">
      <c r="A16196" s="5" t="s">
        <v>1818</v>
      </c>
      <c r="C16196" s="11" t="s">
        <v>16</v>
      </c>
      <c r="D16196" s="11" t="s">
        <v>4832</v>
      </c>
      <c r="E16196" s="11" t="s">
        <v>4972</v>
      </c>
      <c r="F16196" s="11" t="s">
        <v>2765</v>
      </c>
      <c r="G16196" s="131" t="s">
        <v>642</v>
      </c>
      <c r="H16196" s="131"/>
      <c r="J16196" s="7">
        <v>1837858</v>
      </c>
    </row>
    <row r="16197" spans="1:10" ht="45" customHeight="1" x14ac:dyDescent="0.25">
      <c r="G16197" s="131" t="s">
        <v>7620</v>
      </c>
      <c r="H16197" s="131"/>
    </row>
    <row r="16198" spans="1:10" ht="20.100000000000001" customHeight="1" x14ac:dyDescent="0.25">
      <c r="G16198" s="131" t="s">
        <v>5503</v>
      </c>
      <c r="H16198" s="131"/>
    </row>
    <row r="16199" spans="1:10" ht="20.100000000000001" customHeight="1" x14ac:dyDescent="0.25">
      <c r="A16199" s="5" t="s">
        <v>1818</v>
      </c>
      <c r="C16199" s="11" t="s">
        <v>16</v>
      </c>
      <c r="D16199" s="11" t="s">
        <v>4832</v>
      </c>
      <c r="E16199" s="11" t="s">
        <v>4972</v>
      </c>
      <c r="F16199" s="11" t="s">
        <v>2766</v>
      </c>
      <c r="G16199" s="131" t="s">
        <v>642</v>
      </c>
      <c r="H16199" s="131"/>
      <c r="J16199" s="7">
        <v>1837858</v>
      </c>
    </row>
    <row r="16200" spans="1:10" ht="45" customHeight="1" x14ac:dyDescent="0.25">
      <c r="G16200" s="131" t="s">
        <v>7621</v>
      </c>
      <c r="H16200" s="131"/>
    </row>
    <row r="16201" spans="1:10" ht="20.100000000000001" customHeight="1" x14ac:dyDescent="0.25">
      <c r="G16201" s="131" t="s">
        <v>5503</v>
      </c>
      <c r="H16201" s="131"/>
    </row>
    <row r="16202" spans="1:10" ht="20.100000000000001" customHeight="1" x14ac:dyDescent="0.25">
      <c r="A16202" s="5" t="s">
        <v>1818</v>
      </c>
      <c r="C16202" s="11" t="s">
        <v>16</v>
      </c>
      <c r="D16202" s="11" t="s">
        <v>4832</v>
      </c>
      <c r="E16202" s="11" t="s">
        <v>4858</v>
      </c>
      <c r="F16202" s="11" t="s">
        <v>2767</v>
      </c>
      <c r="G16202" s="131" t="s">
        <v>642</v>
      </c>
      <c r="H16202" s="131"/>
      <c r="J16202" s="7">
        <v>1800000</v>
      </c>
    </row>
    <row r="16203" spans="1:10" ht="45" customHeight="1" x14ac:dyDescent="0.25">
      <c r="G16203" s="131" t="s">
        <v>7622</v>
      </c>
      <c r="H16203" s="131"/>
    </row>
    <row r="16204" spans="1:10" ht="20.100000000000001" customHeight="1" x14ac:dyDescent="0.25">
      <c r="G16204" s="131" t="s">
        <v>5503</v>
      </c>
      <c r="H16204" s="131"/>
    </row>
    <row r="16205" spans="1:10" ht="20.100000000000001" customHeight="1" x14ac:dyDescent="0.25">
      <c r="A16205" s="5" t="s">
        <v>1818</v>
      </c>
      <c r="C16205" s="11" t="s">
        <v>16</v>
      </c>
      <c r="D16205" s="11" t="s">
        <v>4832</v>
      </c>
      <c r="E16205" s="11" t="s">
        <v>4858</v>
      </c>
      <c r="F16205" s="11" t="s">
        <v>2000</v>
      </c>
      <c r="G16205" s="131" t="s">
        <v>642</v>
      </c>
      <c r="H16205" s="131"/>
      <c r="J16205" s="7">
        <v>1767939</v>
      </c>
    </row>
    <row r="16206" spans="1:10" ht="30" customHeight="1" x14ac:dyDescent="0.25">
      <c r="G16206" s="131" t="s">
        <v>7623</v>
      </c>
      <c r="H16206" s="131"/>
    </row>
    <row r="16207" spans="1:10" ht="20.100000000000001" customHeight="1" x14ac:dyDescent="0.25">
      <c r="G16207" s="131" t="s">
        <v>5503</v>
      </c>
      <c r="H16207" s="131"/>
    </row>
    <row r="16208" spans="1:10" ht="20.100000000000001" customHeight="1" x14ac:dyDescent="0.25">
      <c r="A16208" s="5" t="s">
        <v>1818</v>
      </c>
      <c r="C16208" s="11" t="s">
        <v>16</v>
      </c>
      <c r="D16208" s="11" t="s">
        <v>4832</v>
      </c>
      <c r="E16208" s="11" t="s">
        <v>4858</v>
      </c>
      <c r="F16208" s="11" t="s">
        <v>2768</v>
      </c>
      <c r="G16208" s="131" t="s">
        <v>642</v>
      </c>
      <c r="H16208" s="131"/>
      <c r="J16208" s="7">
        <v>2700000</v>
      </c>
    </row>
    <row r="16209" spans="1:10" ht="45" customHeight="1" x14ac:dyDescent="0.25">
      <c r="G16209" s="131" t="s">
        <v>7624</v>
      </c>
      <c r="H16209" s="131"/>
    </row>
    <row r="16210" spans="1:10" ht="20.100000000000001" customHeight="1" x14ac:dyDescent="0.25">
      <c r="G16210" s="131" t="s">
        <v>5503</v>
      </c>
      <c r="H16210" s="131"/>
    </row>
    <row r="16211" spans="1:10" ht="20.100000000000001" customHeight="1" x14ac:dyDescent="0.25">
      <c r="A16211" s="5" t="s">
        <v>1818</v>
      </c>
      <c r="C16211" s="11" t="s">
        <v>16</v>
      </c>
      <c r="D16211" s="11" t="s">
        <v>4832</v>
      </c>
      <c r="E16211" s="11" t="s">
        <v>4972</v>
      </c>
      <c r="F16211" s="11" t="s">
        <v>1891</v>
      </c>
      <c r="G16211" s="131" t="s">
        <v>642</v>
      </c>
      <c r="H16211" s="131"/>
      <c r="J16211" s="7">
        <v>1560722</v>
      </c>
    </row>
    <row r="16212" spans="1:10" ht="30" customHeight="1" x14ac:dyDescent="0.25">
      <c r="G16212" s="131" t="s">
        <v>7625</v>
      </c>
      <c r="H16212" s="131"/>
    </row>
    <row r="16213" spans="1:10" ht="20.100000000000001" customHeight="1" x14ac:dyDescent="0.25">
      <c r="G16213" s="131" t="s">
        <v>5503</v>
      </c>
      <c r="H16213" s="131"/>
    </row>
    <row r="16214" spans="1:10" ht="20.100000000000001" customHeight="1" x14ac:dyDescent="0.25">
      <c r="A16214" s="5" t="s">
        <v>1818</v>
      </c>
      <c r="C16214" s="11" t="s">
        <v>16</v>
      </c>
      <c r="D16214" s="11" t="s">
        <v>4832</v>
      </c>
      <c r="E16214" s="11" t="s">
        <v>4974</v>
      </c>
      <c r="F16214" s="11" t="s">
        <v>2769</v>
      </c>
      <c r="G16214" s="131" t="s">
        <v>642</v>
      </c>
      <c r="H16214" s="131"/>
      <c r="J16214" s="7">
        <v>1560722</v>
      </c>
    </row>
    <row r="16215" spans="1:10" ht="45" customHeight="1" x14ac:dyDescent="0.25">
      <c r="G16215" s="131" t="s">
        <v>7626</v>
      </c>
      <c r="H16215" s="131"/>
    </row>
    <row r="16216" spans="1:10" ht="20.100000000000001" customHeight="1" x14ac:dyDescent="0.25">
      <c r="G16216" s="131" t="s">
        <v>5503</v>
      </c>
      <c r="H16216" s="131"/>
    </row>
    <row r="16217" spans="1:10" ht="20.100000000000001" customHeight="1" x14ac:dyDescent="0.25">
      <c r="A16217" s="5" t="s">
        <v>1818</v>
      </c>
      <c r="C16217" s="11" t="s">
        <v>16</v>
      </c>
      <c r="D16217" s="11" t="s">
        <v>4832</v>
      </c>
      <c r="E16217" s="11" t="s">
        <v>4972</v>
      </c>
      <c r="F16217" s="11" t="s">
        <v>2770</v>
      </c>
      <c r="G16217" s="131" t="s">
        <v>642</v>
      </c>
      <c r="H16217" s="131"/>
      <c r="J16217" s="7">
        <v>1560722</v>
      </c>
    </row>
    <row r="16218" spans="1:10" ht="45" customHeight="1" x14ac:dyDescent="0.25">
      <c r="G16218" s="131" t="s">
        <v>7627</v>
      </c>
      <c r="H16218" s="131"/>
    </row>
    <row r="16219" spans="1:10" ht="20.100000000000001" customHeight="1" x14ac:dyDescent="0.25">
      <c r="G16219" s="131" t="s">
        <v>5503</v>
      </c>
      <c r="H16219" s="131"/>
    </row>
    <row r="16220" spans="1:10" ht="20.100000000000001" customHeight="1" x14ac:dyDescent="0.25">
      <c r="A16220" s="5" t="s">
        <v>1818</v>
      </c>
      <c r="C16220" s="11" t="s">
        <v>16</v>
      </c>
      <c r="D16220" s="11" t="s">
        <v>4832</v>
      </c>
      <c r="E16220" s="11" t="s">
        <v>4858</v>
      </c>
      <c r="F16220" s="11" t="s">
        <v>2771</v>
      </c>
      <c r="G16220" s="131" t="s">
        <v>642</v>
      </c>
      <c r="H16220" s="131"/>
      <c r="J16220" s="7">
        <v>1560722</v>
      </c>
    </row>
    <row r="16221" spans="1:10" ht="45" customHeight="1" x14ac:dyDescent="0.25">
      <c r="G16221" s="131" t="s">
        <v>7628</v>
      </c>
      <c r="H16221" s="131"/>
    </row>
    <row r="16222" spans="1:10" ht="20.100000000000001" customHeight="1" x14ac:dyDescent="0.25">
      <c r="G16222" s="131" t="s">
        <v>5503</v>
      </c>
      <c r="H16222" s="131"/>
    </row>
    <row r="16223" spans="1:10" ht="20.100000000000001" customHeight="1" x14ac:dyDescent="0.25">
      <c r="A16223" s="5" t="s">
        <v>1818</v>
      </c>
      <c r="C16223" s="11" t="s">
        <v>16</v>
      </c>
      <c r="D16223" s="11" t="s">
        <v>4832</v>
      </c>
      <c r="E16223" s="11" t="s">
        <v>4858</v>
      </c>
      <c r="F16223" s="11" t="s">
        <v>2772</v>
      </c>
      <c r="G16223" s="131" t="s">
        <v>642</v>
      </c>
      <c r="H16223" s="131"/>
      <c r="J16223" s="7">
        <v>900000</v>
      </c>
    </row>
    <row r="16224" spans="1:10" ht="45" customHeight="1" x14ac:dyDescent="0.25">
      <c r="G16224" s="131" t="s">
        <v>7629</v>
      </c>
      <c r="H16224" s="131"/>
    </row>
    <row r="16225" spans="1:10" ht="20.100000000000001" customHeight="1" x14ac:dyDescent="0.25">
      <c r="G16225" s="131" t="s">
        <v>5503</v>
      </c>
      <c r="H16225" s="131"/>
    </row>
    <row r="16226" spans="1:10" ht="20.100000000000001" customHeight="1" x14ac:dyDescent="0.25">
      <c r="A16226" s="5" t="s">
        <v>1818</v>
      </c>
      <c r="C16226" s="11" t="s">
        <v>16</v>
      </c>
      <c r="D16226" s="11" t="s">
        <v>4832</v>
      </c>
      <c r="E16226" s="11" t="s">
        <v>4858</v>
      </c>
      <c r="F16226" s="11" t="s">
        <v>2773</v>
      </c>
      <c r="G16226" s="131" t="s">
        <v>642</v>
      </c>
      <c r="H16226" s="131"/>
      <c r="J16226" s="7">
        <v>1258552</v>
      </c>
    </row>
    <row r="16227" spans="1:10" ht="45" customHeight="1" x14ac:dyDescent="0.25">
      <c r="G16227" s="131" t="s">
        <v>7630</v>
      </c>
      <c r="H16227" s="131"/>
    </row>
    <row r="16228" spans="1:10" ht="20.100000000000001" customHeight="1" x14ac:dyDescent="0.25">
      <c r="G16228" s="131" t="s">
        <v>5503</v>
      </c>
      <c r="H16228" s="131"/>
    </row>
    <row r="16229" spans="1:10" ht="20.100000000000001" customHeight="1" x14ac:dyDescent="0.25">
      <c r="A16229" s="5" t="s">
        <v>1818</v>
      </c>
      <c r="C16229" s="11" t="s">
        <v>16</v>
      </c>
      <c r="D16229" s="11" t="s">
        <v>4832</v>
      </c>
      <c r="E16229" s="11" t="s">
        <v>4858</v>
      </c>
      <c r="F16229" s="11" t="s">
        <v>1992</v>
      </c>
      <c r="G16229" s="131" t="s">
        <v>642</v>
      </c>
      <c r="H16229" s="131"/>
      <c r="J16229" s="7">
        <v>900000</v>
      </c>
    </row>
    <row r="16230" spans="1:10" ht="45" customHeight="1" x14ac:dyDescent="0.25">
      <c r="G16230" s="131" t="s">
        <v>7631</v>
      </c>
      <c r="H16230" s="131"/>
    </row>
    <row r="16231" spans="1:10" ht="20.100000000000001" customHeight="1" x14ac:dyDescent="0.25">
      <c r="G16231" s="131" t="s">
        <v>5503</v>
      </c>
      <c r="H16231" s="131"/>
    </row>
    <row r="16232" spans="1:10" ht="20.100000000000001" customHeight="1" x14ac:dyDescent="0.25">
      <c r="A16232" s="5" t="s">
        <v>1818</v>
      </c>
      <c r="C16232" s="11" t="s">
        <v>16</v>
      </c>
      <c r="D16232" s="11" t="s">
        <v>4832</v>
      </c>
      <c r="E16232" s="11" t="s">
        <v>5064</v>
      </c>
      <c r="F16232" s="11" t="s">
        <v>1993</v>
      </c>
      <c r="G16232" s="131" t="s">
        <v>642</v>
      </c>
      <c r="H16232" s="131"/>
      <c r="J16232" s="7">
        <v>1800000</v>
      </c>
    </row>
    <row r="16233" spans="1:10" ht="30" customHeight="1" x14ac:dyDescent="0.25">
      <c r="G16233" s="131" t="s">
        <v>7632</v>
      </c>
      <c r="H16233" s="131"/>
    </row>
    <row r="16234" spans="1:10" ht="20.100000000000001" customHeight="1" x14ac:dyDescent="0.25">
      <c r="G16234" s="131" t="s">
        <v>5503</v>
      </c>
      <c r="H16234" s="131"/>
    </row>
    <row r="16235" spans="1:10" ht="20.100000000000001" customHeight="1" x14ac:dyDescent="0.25">
      <c r="A16235" s="5" t="s">
        <v>1818</v>
      </c>
      <c r="C16235" s="11" t="s">
        <v>16</v>
      </c>
      <c r="D16235" s="11" t="s">
        <v>4832</v>
      </c>
      <c r="E16235" s="11" t="s">
        <v>4858</v>
      </c>
      <c r="F16235" s="11" t="s">
        <v>2774</v>
      </c>
      <c r="G16235" s="131" t="s">
        <v>642</v>
      </c>
      <c r="H16235" s="131"/>
      <c r="J16235" s="7">
        <v>1800000</v>
      </c>
    </row>
    <row r="16236" spans="1:10" ht="45" customHeight="1" x14ac:dyDescent="0.25">
      <c r="G16236" s="131" t="s">
        <v>7633</v>
      </c>
      <c r="H16236" s="131"/>
    </row>
    <row r="16237" spans="1:10" ht="20.100000000000001" customHeight="1" x14ac:dyDescent="0.25">
      <c r="G16237" s="131" t="s">
        <v>5503</v>
      </c>
      <c r="H16237" s="131"/>
    </row>
    <row r="16238" spans="1:10" ht="20.100000000000001" customHeight="1" x14ac:dyDescent="0.25">
      <c r="A16238" s="5" t="s">
        <v>1818</v>
      </c>
      <c r="C16238" s="11" t="s">
        <v>16</v>
      </c>
      <c r="D16238" s="11" t="s">
        <v>4832</v>
      </c>
      <c r="E16238" s="11" t="s">
        <v>4858</v>
      </c>
      <c r="F16238" s="11" t="s">
        <v>2775</v>
      </c>
      <c r="G16238" s="131" t="s">
        <v>642</v>
      </c>
      <c r="H16238" s="131"/>
      <c r="J16238" s="7">
        <v>900000</v>
      </c>
    </row>
    <row r="16239" spans="1:10" ht="45" customHeight="1" x14ac:dyDescent="0.25">
      <c r="G16239" s="131" t="s">
        <v>7634</v>
      </c>
      <c r="H16239" s="131"/>
    </row>
    <row r="16240" spans="1:10" ht="20.100000000000001" customHeight="1" x14ac:dyDescent="0.25">
      <c r="G16240" s="131" t="s">
        <v>5503</v>
      </c>
      <c r="H16240" s="131"/>
    </row>
    <row r="16241" spans="1:10" ht="20.100000000000001" customHeight="1" x14ac:dyDescent="0.25">
      <c r="A16241" s="5" t="s">
        <v>1818</v>
      </c>
      <c r="C16241" s="11" t="s">
        <v>16</v>
      </c>
      <c r="D16241" s="11" t="s">
        <v>4832</v>
      </c>
      <c r="E16241" s="11" t="s">
        <v>5023</v>
      </c>
      <c r="F16241" s="11" t="s">
        <v>2776</v>
      </c>
      <c r="G16241" s="131" t="s">
        <v>642</v>
      </c>
      <c r="H16241" s="131"/>
      <c r="J16241" s="7">
        <v>1800000</v>
      </c>
    </row>
    <row r="16242" spans="1:10" ht="45" customHeight="1" x14ac:dyDescent="0.25">
      <c r="G16242" s="131" t="s">
        <v>7635</v>
      </c>
      <c r="H16242" s="131"/>
    </row>
    <row r="16243" spans="1:10" ht="20.100000000000001" customHeight="1" x14ac:dyDescent="0.25">
      <c r="G16243" s="131" t="s">
        <v>5503</v>
      </c>
      <c r="H16243" s="131"/>
    </row>
    <row r="16244" spans="1:10" ht="20.100000000000001" customHeight="1" x14ac:dyDescent="0.25">
      <c r="A16244" s="5" t="s">
        <v>1818</v>
      </c>
      <c r="C16244" s="11" t="s">
        <v>16</v>
      </c>
      <c r="D16244" s="11" t="s">
        <v>4832</v>
      </c>
      <c r="E16244" s="11" t="s">
        <v>4858</v>
      </c>
      <c r="F16244" s="11" t="s">
        <v>2777</v>
      </c>
      <c r="G16244" s="131" t="s">
        <v>642</v>
      </c>
      <c r="H16244" s="131"/>
      <c r="J16244" s="7">
        <v>1517535</v>
      </c>
    </row>
    <row r="16245" spans="1:10" ht="45" customHeight="1" x14ac:dyDescent="0.25">
      <c r="G16245" s="131" t="s">
        <v>7636</v>
      </c>
      <c r="H16245" s="131"/>
    </row>
    <row r="16246" spans="1:10" ht="20.100000000000001" customHeight="1" x14ac:dyDescent="0.25">
      <c r="G16246" s="131" t="s">
        <v>5503</v>
      </c>
      <c r="H16246" s="131"/>
    </row>
    <row r="16247" spans="1:10" ht="20.100000000000001" customHeight="1" x14ac:dyDescent="0.25">
      <c r="A16247" s="5" t="s">
        <v>1818</v>
      </c>
      <c r="C16247" s="11" t="s">
        <v>16</v>
      </c>
      <c r="D16247" s="11" t="s">
        <v>4832</v>
      </c>
      <c r="E16247" s="11" t="s">
        <v>5023</v>
      </c>
      <c r="F16247" s="11" t="s">
        <v>2778</v>
      </c>
      <c r="G16247" s="131" t="s">
        <v>642</v>
      </c>
      <c r="H16247" s="131"/>
      <c r="J16247" s="7">
        <v>1800000</v>
      </c>
    </row>
    <row r="16248" spans="1:10" ht="45" customHeight="1" x14ac:dyDescent="0.25">
      <c r="G16248" s="131" t="s">
        <v>7637</v>
      </c>
      <c r="H16248" s="131"/>
    </row>
    <row r="16249" spans="1:10" ht="20.100000000000001" customHeight="1" x14ac:dyDescent="0.25">
      <c r="G16249" s="131" t="s">
        <v>5503</v>
      </c>
      <c r="H16249" s="131"/>
    </row>
    <row r="16250" spans="1:10" ht="20.100000000000001" customHeight="1" x14ac:dyDescent="0.25">
      <c r="A16250" s="5" t="s">
        <v>1818</v>
      </c>
      <c r="C16250" s="11" t="s">
        <v>16</v>
      </c>
      <c r="D16250" s="11" t="s">
        <v>4832</v>
      </c>
      <c r="E16250" s="11" t="s">
        <v>4858</v>
      </c>
      <c r="F16250" s="11" t="s">
        <v>2779</v>
      </c>
      <c r="G16250" s="131" t="s">
        <v>642</v>
      </c>
      <c r="H16250" s="131"/>
      <c r="J16250" s="7">
        <v>1607522</v>
      </c>
    </row>
    <row r="16251" spans="1:10" ht="30" customHeight="1" x14ac:dyDescent="0.25">
      <c r="G16251" s="131" t="s">
        <v>7638</v>
      </c>
      <c r="H16251" s="131"/>
    </row>
    <row r="16252" spans="1:10" ht="20.100000000000001" customHeight="1" x14ac:dyDescent="0.25">
      <c r="G16252" s="131" t="s">
        <v>5503</v>
      </c>
      <c r="H16252" s="131"/>
    </row>
    <row r="16253" spans="1:10" ht="20.100000000000001" customHeight="1" x14ac:dyDescent="0.25">
      <c r="A16253" s="5" t="s">
        <v>1818</v>
      </c>
      <c r="C16253" s="11" t="s">
        <v>16</v>
      </c>
      <c r="D16253" s="11" t="s">
        <v>4832</v>
      </c>
      <c r="E16253" s="11" t="s">
        <v>4972</v>
      </c>
      <c r="F16253" s="11" t="s">
        <v>2780</v>
      </c>
      <c r="G16253" s="131" t="s">
        <v>642</v>
      </c>
      <c r="H16253" s="131"/>
      <c r="J16253" s="7">
        <v>694644</v>
      </c>
    </row>
    <row r="16254" spans="1:10" ht="30" customHeight="1" x14ac:dyDescent="0.25">
      <c r="G16254" s="131" t="s">
        <v>7639</v>
      </c>
      <c r="H16254" s="131"/>
    </row>
    <row r="16255" spans="1:10" ht="20.100000000000001" customHeight="1" x14ac:dyDescent="0.25">
      <c r="G16255" s="131" t="s">
        <v>5503</v>
      </c>
      <c r="H16255" s="131"/>
    </row>
    <row r="16256" spans="1:10" ht="20.100000000000001" customHeight="1" x14ac:dyDescent="0.25">
      <c r="A16256" s="5" t="s">
        <v>1818</v>
      </c>
      <c r="C16256" s="11" t="s">
        <v>16</v>
      </c>
      <c r="D16256" s="11" t="s">
        <v>4832</v>
      </c>
      <c r="E16256" s="11" t="s">
        <v>4858</v>
      </c>
      <c r="F16256" s="11" t="s">
        <v>2781</v>
      </c>
      <c r="G16256" s="131" t="s">
        <v>642</v>
      </c>
      <c r="H16256" s="131"/>
      <c r="J16256" s="7">
        <v>694644</v>
      </c>
    </row>
    <row r="16257" spans="1:10" ht="45" customHeight="1" x14ac:dyDescent="0.25">
      <c r="G16257" s="131" t="s">
        <v>7640</v>
      </c>
      <c r="H16257" s="131"/>
    </row>
    <row r="16258" spans="1:10" ht="20.100000000000001" customHeight="1" x14ac:dyDescent="0.25">
      <c r="G16258" s="131" t="s">
        <v>5503</v>
      </c>
      <c r="H16258" s="131"/>
    </row>
    <row r="16259" spans="1:10" ht="20.100000000000001" customHeight="1" x14ac:dyDescent="0.25">
      <c r="A16259" s="5" t="s">
        <v>1818</v>
      </c>
      <c r="C16259" s="11" t="s">
        <v>16</v>
      </c>
      <c r="D16259" s="11" t="s">
        <v>4832</v>
      </c>
      <c r="E16259" s="11" t="s">
        <v>4858</v>
      </c>
      <c r="F16259" s="11" t="s">
        <v>2782</v>
      </c>
      <c r="G16259" s="131" t="s">
        <v>642</v>
      </c>
      <c r="H16259" s="131"/>
      <c r="J16259" s="7">
        <v>694644</v>
      </c>
    </row>
    <row r="16260" spans="1:10" ht="45" customHeight="1" x14ac:dyDescent="0.25">
      <c r="G16260" s="131" t="s">
        <v>7641</v>
      </c>
      <c r="H16260" s="131"/>
    </row>
    <row r="16261" spans="1:10" ht="20.100000000000001" customHeight="1" x14ac:dyDescent="0.25">
      <c r="G16261" s="131" t="s">
        <v>5503</v>
      </c>
      <c r="H16261" s="131"/>
    </row>
    <row r="16262" spans="1:10" ht="20.100000000000001" customHeight="1" x14ac:dyDescent="0.25">
      <c r="A16262" s="5" t="s">
        <v>1818</v>
      </c>
      <c r="C16262" s="11" t="s">
        <v>16</v>
      </c>
      <c r="D16262" s="11" t="s">
        <v>4832</v>
      </c>
      <c r="E16262" s="11" t="s">
        <v>4972</v>
      </c>
      <c r="F16262" s="11" t="s">
        <v>2783</v>
      </c>
      <c r="G16262" s="131" t="s">
        <v>642</v>
      </c>
      <c r="H16262" s="131"/>
      <c r="J16262" s="7">
        <v>694644</v>
      </c>
    </row>
    <row r="16263" spans="1:10" ht="45" customHeight="1" x14ac:dyDescent="0.25">
      <c r="G16263" s="131" t="s">
        <v>7642</v>
      </c>
      <c r="H16263" s="131"/>
    </row>
    <row r="16264" spans="1:10" ht="20.100000000000001" customHeight="1" x14ac:dyDescent="0.25">
      <c r="G16264" s="131" t="s">
        <v>5503</v>
      </c>
      <c r="H16264" s="131"/>
    </row>
    <row r="16265" spans="1:10" ht="20.100000000000001" customHeight="1" x14ac:dyDescent="0.25">
      <c r="A16265" s="5" t="s">
        <v>1818</v>
      </c>
      <c r="C16265" s="11" t="s">
        <v>16</v>
      </c>
      <c r="D16265" s="11" t="s">
        <v>4832</v>
      </c>
      <c r="E16265" s="11" t="s">
        <v>4858</v>
      </c>
      <c r="F16265" s="11" t="s">
        <v>2784</v>
      </c>
      <c r="G16265" s="131" t="s">
        <v>642</v>
      </c>
      <c r="H16265" s="131"/>
      <c r="J16265" s="7">
        <v>1389288</v>
      </c>
    </row>
    <row r="16266" spans="1:10" ht="45" customHeight="1" x14ac:dyDescent="0.25">
      <c r="G16266" s="131" t="s">
        <v>7643</v>
      </c>
      <c r="H16266" s="131"/>
    </row>
    <row r="16267" spans="1:10" ht="20.100000000000001" customHeight="1" x14ac:dyDescent="0.25">
      <c r="G16267" s="131" t="s">
        <v>5503</v>
      </c>
      <c r="H16267" s="131"/>
    </row>
    <row r="16268" spans="1:10" ht="20.100000000000001" customHeight="1" x14ac:dyDescent="0.25">
      <c r="A16268" s="5" t="s">
        <v>1818</v>
      </c>
      <c r="C16268" s="11" t="s">
        <v>16</v>
      </c>
      <c r="D16268" s="11" t="s">
        <v>4832</v>
      </c>
      <c r="E16268" s="11" t="s">
        <v>4858</v>
      </c>
      <c r="F16268" s="11" t="s">
        <v>2785</v>
      </c>
      <c r="G16268" s="131" t="s">
        <v>642</v>
      </c>
      <c r="H16268" s="131"/>
      <c r="J16268" s="7">
        <v>694644</v>
      </c>
    </row>
    <row r="16269" spans="1:10" ht="45" customHeight="1" x14ac:dyDescent="0.25">
      <c r="G16269" s="131" t="s">
        <v>7644</v>
      </c>
      <c r="H16269" s="131"/>
    </row>
    <row r="16270" spans="1:10" ht="20.100000000000001" customHeight="1" x14ac:dyDescent="0.25">
      <c r="G16270" s="131" t="s">
        <v>5503</v>
      </c>
      <c r="H16270" s="131"/>
    </row>
    <row r="16271" spans="1:10" ht="20.100000000000001" customHeight="1" x14ac:dyDescent="0.25">
      <c r="A16271" s="5" t="s">
        <v>1818</v>
      </c>
      <c r="C16271" s="11" t="s">
        <v>16</v>
      </c>
      <c r="D16271" s="11" t="s">
        <v>4832</v>
      </c>
      <c r="E16271" s="11" t="s">
        <v>4972</v>
      </c>
      <c r="F16271" s="11" t="s">
        <v>2786</v>
      </c>
      <c r="G16271" s="131" t="s">
        <v>642</v>
      </c>
      <c r="H16271" s="131"/>
      <c r="J16271" s="7">
        <v>694644</v>
      </c>
    </row>
    <row r="16272" spans="1:10" ht="45" customHeight="1" x14ac:dyDescent="0.25">
      <c r="G16272" s="131" t="s">
        <v>7645</v>
      </c>
      <c r="H16272" s="131"/>
    </row>
    <row r="16273" spans="1:10" ht="20.100000000000001" customHeight="1" x14ac:dyDescent="0.25">
      <c r="G16273" s="131" t="s">
        <v>5503</v>
      </c>
      <c r="H16273" s="131"/>
    </row>
    <row r="16274" spans="1:10" ht="20.100000000000001" customHeight="1" x14ac:dyDescent="0.25">
      <c r="A16274" s="5" t="s">
        <v>1818</v>
      </c>
      <c r="C16274" s="11" t="s">
        <v>16</v>
      </c>
      <c r="D16274" s="11" t="s">
        <v>4832</v>
      </c>
      <c r="E16274" s="11" t="s">
        <v>4858</v>
      </c>
      <c r="F16274" s="11" t="s">
        <v>524</v>
      </c>
      <c r="G16274" s="131" t="s">
        <v>368</v>
      </c>
      <c r="H16274" s="131"/>
      <c r="J16274" s="7">
        <v>4491920</v>
      </c>
    </row>
    <row r="16275" spans="1:10" ht="45" customHeight="1" x14ac:dyDescent="0.25">
      <c r="G16275" s="131" t="s">
        <v>7646</v>
      </c>
      <c r="H16275" s="131"/>
    </row>
    <row r="16276" spans="1:10" ht="20.100000000000001" customHeight="1" x14ac:dyDescent="0.25">
      <c r="G16276" s="131" t="s">
        <v>5397</v>
      </c>
      <c r="H16276" s="131"/>
    </row>
    <row r="16277" spans="1:10" ht="20.100000000000001" customHeight="1" x14ac:dyDescent="0.25">
      <c r="A16277" s="5" t="s">
        <v>1818</v>
      </c>
      <c r="C16277" s="11" t="s">
        <v>16</v>
      </c>
      <c r="D16277" s="11" t="s">
        <v>4832</v>
      </c>
      <c r="E16277" s="11" t="s">
        <v>4858</v>
      </c>
      <c r="F16277" s="11" t="s">
        <v>566</v>
      </c>
      <c r="G16277" s="131" t="s">
        <v>368</v>
      </c>
      <c r="H16277" s="131"/>
      <c r="J16277" s="7">
        <v>9600000</v>
      </c>
    </row>
    <row r="16278" spans="1:10" ht="45" customHeight="1" x14ac:dyDescent="0.25">
      <c r="G16278" s="131" t="s">
        <v>7647</v>
      </c>
      <c r="H16278" s="131"/>
    </row>
    <row r="16279" spans="1:10" ht="20.100000000000001" customHeight="1" x14ac:dyDescent="0.25">
      <c r="G16279" s="131" t="s">
        <v>5397</v>
      </c>
      <c r="H16279" s="131"/>
    </row>
    <row r="16280" spans="1:10" ht="20.100000000000001" customHeight="1" x14ac:dyDescent="0.25">
      <c r="A16280" s="5" t="s">
        <v>1818</v>
      </c>
      <c r="C16280" s="11" t="s">
        <v>16</v>
      </c>
      <c r="D16280" s="11" t="s">
        <v>4832</v>
      </c>
      <c r="E16280" s="11" t="s">
        <v>4858</v>
      </c>
      <c r="F16280" s="11" t="s">
        <v>559</v>
      </c>
      <c r="G16280" s="131" t="s">
        <v>368</v>
      </c>
      <c r="H16280" s="131"/>
      <c r="J16280" s="7">
        <v>5148754</v>
      </c>
    </row>
    <row r="16281" spans="1:10" ht="45" customHeight="1" x14ac:dyDescent="0.25">
      <c r="G16281" s="131" t="s">
        <v>7648</v>
      </c>
      <c r="H16281" s="131"/>
    </row>
    <row r="16282" spans="1:10" ht="20.100000000000001" customHeight="1" x14ac:dyDescent="0.25">
      <c r="G16282" s="131" t="s">
        <v>5397</v>
      </c>
      <c r="H16282" s="131"/>
    </row>
    <row r="16283" spans="1:10" ht="20.100000000000001" customHeight="1" x14ac:dyDescent="0.25">
      <c r="A16283" s="5" t="s">
        <v>1818</v>
      </c>
      <c r="C16283" s="11" t="s">
        <v>16</v>
      </c>
      <c r="D16283" s="11" t="s">
        <v>4832</v>
      </c>
      <c r="E16283" s="11" t="s">
        <v>5023</v>
      </c>
      <c r="F16283" s="11" t="s">
        <v>1162</v>
      </c>
      <c r="G16283" s="131" t="s">
        <v>368</v>
      </c>
      <c r="H16283" s="131"/>
      <c r="J16283" s="7">
        <v>5148754</v>
      </c>
    </row>
    <row r="16284" spans="1:10" ht="45" customHeight="1" x14ac:dyDescent="0.25">
      <c r="G16284" s="131" t="s">
        <v>7649</v>
      </c>
      <c r="H16284" s="131"/>
    </row>
    <row r="16285" spans="1:10" ht="20.100000000000001" customHeight="1" x14ac:dyDescent="0.25">
      <c r="G16285" s="131" t="s">
        <v>5397</v>
      </c>
      <c r="H16285" s="131"/>
    </row>
    <row r="16286" spans="1:10" ht="20.100000000000001" customHeight="1" x14ac:dyDescent="0.25">
      <c r="A16286" s="5" t="s">
        <v>1818</v>
      </c>
      <c r="C16286" s="11" t="s">
        <v>16</v>
      </c>
      <c r="D16286" s="11" t="s">
        <v>4832</v>
      </c>
      <c r="E16286" s="11" t="s">
        <v>5706</v>
      </c>
      <c r="F16286" s="11" t="s">
        <v>1080</v>
      </c>
      <c r="G16286" s="131" t="s">
        <v>368</v>
      </c>
      <c r="H16286" s="131"/>
      <c r="J16286" s="7">
        <v>4400000</v>
      </c>
    </row>
    <row r="16287" spans="1:10" ht="45" customHeight="1" x14ac:dyDescent="0.25">
      <c r="G16287" s="131" t="s">
        <v>7650</v>
      </c>
      <c r="H16287" s="131"/>
    </row>
    <row r="16288" spans="1:10" ht="20.100000000000001" customHeight="1" x14ac:dyDescent="0.25">
      <c r="G16288" s="131" t="s">
        <v>5397</v>
      </c>
      <c r="H16288" s="131"/>
    </row>
    <row r="16289" spans="1:10" ht="20.100000000000001" customHeight="1" x14ac:dyDescent="0.25">
      <c r="A16289" s="5" t="s">
        <v>1818</v>
      </c>
      <c r="C16289" s="11" t="s">
        <v>16</v>
      </c>
      <c r="D16289" s="11" t="s">
        <v>4832</v>
      </c>
      <c r="E16289" s="11" t="s">
        <v>4972</v>
      </c>
      <c r="F16289" s="11" t="s">
        <v>1122</v>
      </c>
      <c r="G16289" s="131" t="s">
        <v>368</v>
      </c>
      <c r="H16289" s="131"/>
      <c r="J16289" s="7">
        <v>4400000</v>
      </c>
    </row>
    <row r="16290" spans="1:10" ht="30" customHeight="1" x14ac:dyDescent="0.25">
      <c r="G16290" s="131" t="s">
        <v>7651</v>
      </c>
      <c r="H16290" s="131"/>
    </row>
    <row r="16291" spans="1:10" ht="20.100000000000001" customHeight="1" x14ac:dyDescent="0.25">
      <c r="G16291" s="131" t="s">
        <v>5397</v>
      </c>
      <c r="H16291" s="131"/>
    </row>
    <row r="16292" spans="1:10" ht="20.100000000000001" customHeight="1" x14ac:dyDescent="0.25">
      <c r="A16292" s="5" t="s">
        <v>1818</v>
      </c>
      <c r="C16292" s="11" t="s">
        <v>16</v>
      </c>
      <c r="D16292" s="11" t="s">
        <v>4832</v>
      </c>
      <c r="E16292" s="11" t="s">
        <v>4858</v>
      </c>
      <c r="F16292" s="11" t="s">
        <v>706</v>
      </c>
      <c r="G16292" s="131" t="s">
        <v>368</v>
      </c>
      <c r="H16292" s="131"/>
      <c r="J16292" s="7">
        <v>3330710</v>
      </c>
    </row>
    <row r="16293" spans="1:10" ht="45" customHeight="1" x14ac:dyDescent="0.25">
      <c r="G16293" s="131" t="s">
        <v>7652</v>
      </c>
      <c r="H16293" s="131"/>
    </row>
    <row r="16294" spans="1:10" ht="20.100000000000001" customHeight="1" x14ac:dyDescent="0.25">
      <c r="G16294" s="131" t="s">
        <v>5397</v>
      </c>
      <c r="H16294" s="131"/>
    </row>
    <row r="16295" spans="1:10" ht="20.100000000000001" customHeight="1" x14ac:dyDescent="0.25">
      <c r="A16295" s="5" t="s">
        <v>1818</v>
      </c>
      <c r="C16295" s="11" t="s">
        <v>16</v>
      </c>
      <c r="D16295" s="11" t="s">
        <v>4832</v>
      </c>
      <c r="E16295" s="11" t="s">
        <v>4858</v>
      </c>
      <c r="F16295" s="11" t="s">
        <v>707</v>
      </c>
      <c r="G16295" s="131" t="s">
        <v>368</v>
      </c>
      <c r="H16295" s="131"/>
      <c r="J16295" s="7">
        <v>4560000</v>
      </c>
    </row>
    <row r="16296" spans="1:10" ht="45" customHeight="1" x14ac:dyDescent="0.25">
      <c r="G16296" s="131" t="s">
        <v>7653</v>
      </c>
      <c r="H16296" s="131"/>
    </row>
    <row r="16297" spans="1:10" ht="20.100000000000001" customHeight="1" x14ac:dyDescent="0.25">
      <c r="G16297" s="131" t="s">
        <v>5397</v>
      </c>
      <c r="H16297" s="131"/>
    </row>
    <row r="16298" spans="1:10" ht="20.100000000000001" customHeight="1" x14ac:dyDescent="0.25">
      <c r="A16298" s="5" t="s">
        <v>1818</v>
      </c>
      <c r="C16298" s="11" t="s">
        <v>16</v>
      </c>
      <c r="D16298" s="11" t="s">
        <v>4832</v>
      </c>
      <c r="E16298" s="11" t="s">
        <v>5169</v>
      </c>
      <c r="F16298" s="11" t="s">
        <v>568</v>
      </c>
      <c r="G16298" s="131" t="s">
        <v>368</v>
      </c>
      <c r="H16298" s="131"/>
      <c r="J16298" s="7">
        <v>1592420</v>
      </c>
    </row>
    <row r="16299" spans="1:10" ht="45" customHeight="1" x14ac:dyDescent="0.25">
      <c r="G16299" s="131" t="s">
        <v>7654</v>
      </c>
      <c r="H16299" s="131"/>
    </row>
    <row r="16300" spans="1:10" ht="20.100000000000001" customHeight="1" x14ac:dyDescent="0.25">
      <c r="G16300" s="131" t="s">
        <v>5397</v>
      </c>
      <c r="H16300" s="131"/>
    </row>
    <row r="16301" spans="1:10" ht="20.100000000000001" customHeight="1" x14ac:dyDescent="0.25">
      <c r="A16301" s="5" t="s">
        <v>1818</v>
      </c>
      <c r="C16301" s="11" t="s">
        <v>16</v>
      </c>
      <c r="D16301" s="11" t="s">
        <v>4832</v>
      </c>
      <c r="E16301" s="11" t="s">
        <v>4858</v>
      </c>
      <c r="F16301" s="11" t="s">
        <v>569</v>
      </c>
      <c r="G16301" s="131" t="s">
        <v>368</v>
      </c>
      <c r="H16301" s="131"/>
      <c r="J16301" s="7">
        <v>4560000</v>
      </c>
    </row>
    <row r="16302" spans="1:10" ht="45" customHeight="1" x14ac:dyDescent="0.25">
      <c r="G16302" s="131" t="s">
        <v>7655</v>
      </c>
      <c r="H16302" s="131"/>
    </row>
    <row r="16303" spans="1:10" ht="20.100000000000001" customHeight="1" x14ac:dyDescent="0.25">
      <c r="G16303" s="131" t="s">
        <v>5397</v>
      </c>
      <c r="H16303" s="131"/>
    </row>
    <row r="16304" spans="1:10" ht="20.100000000000001" customHeight="1" x14ac:dyDescent="0.25">
      <c r="A16304" s="5" t="s">
        <v>1818</v>
      </c>
      <c r="C16304" s="11" t="s">
        <v>16</v>
      </c>
      <c r="D16304" s="11" t="s">
        <v>4832</v>
      </c>
      <c r="E16304" s="11" t="s">
        <v>4858</v>
      </c>
      <c r="F16304" s="11" t="s">
        <v>2807</v>
      </c>
      <c r="G16304" s="131" t="s">
        <v>644</v>
      </c>
      <c r="H16304" s="131"/>
      <c r="J16304" s="7">
        <v>3200000</v>
      </c>
    </row>
    <row r="16305" spans="1:10" ht="30" customHeight="1" x14ac:dyDescent="0.25">
      <c r="G16305" s="131" t="s">
        <v>7656</v>
      </c>
      <c r="H16305" s="131"/>
    </row>
    <row r="16306" spans="1:10" ht="20.100000000000001" customHeight="1" x14ac:dyDescent="0.25">
      <c r="G16306" s="131" t="s">
        <v>5504</v>
      </c>
      <c r="H16306" s="131"/>
    </row>
    <row r="16307" spans="1:10" ht="20.100000000000001" customHeight="1" x14ac:dyDescent="0.25">
      <c r="A16307" s="5" t="s">
        <v>1818</v>
      </c>
      <c r="C16307" s="11" t="s">
        <v>16</v>
      </c>
      <c r="D16307" s="11" t="s">
        <v>4832</v>
      </c>
      <c r="E16307" s="11" t="s">
        <v>4858</v>
      </c>
      <c r="F16307" s="11" t="s">
        <v>2808</v>
      </c>
      <c r="G16307" s="131" t="s">
        <v>644</v>
      </c>
      <c r="H16307" s="131"/>
      <c r="J16307" s="7">
        <v>800000</v>
      </c>
    </row>
    <row r="16308" spans="1:10" ht="45" customHeight="1" x14ac:dyDescent="0.25">
      <c r="G16308" s="131" t="s">
        <v>7657</v>
      </c>
      <c r="H16308" s="131"/>
    </row>
    <row r="16309" spans="1:10" ht="20.100000000000001" customHeight="1" x14ac:dyDescent="0.25">
      <c r="G16309" s="131" t="s">
        <v>5504</v>
      </c>
      <c r="H16309" s="131"/>
    </row>
    <row r="16310" spans="1:10" ht="20.100000000000001" customHeight="1" x14ac:dyDescent="0.25">
      <c r="A16310" s="5" t="s">
        <v>1818</v>
      </c>
      <c r="C16310" s="11" t="s">
        <v>16</v>
      </c>
      <c r="D16310" s="11" t="s">
        <v>4832</v>
      </c>
      <c r="E16310" s="11" t="s">
        <v>4972</v>
      </c>
      <c r="F16310" s="11" t="s">
        <v>2175</v>
      </c>
      <c r="G16310" s="131" t="s">
        <v>644</v>
      </c>
      <c r="H16310" s="131"/>
      <c r="J16310" s="7">
        <v>2075922</v>
      </c>
    </row>
    <row r="16311" spans="1:10" ht="45" customHeight="1" x14ac:dyDescent="0.25">
      <c r="G16311" s="131" t="s">
        <v>7658</v>
      </c>
      <c r="H16311" s="131"/>
    </row>
    <row r="16312" spans="1:10" ht="20.100000000000001" customHeight="1" x14ac:dyDescent="0.25">
      <c r="G16312" s="131" t="s">
        <v>5504</v>
      </c>
      <c r="H16312" s="131"/>
    </row>
    <row r="16313" spans="1:10" ht="20.100000000000001" customHeight="1" x14ac:dyDescent="0.25">
      <c r="A16313" s="5" t="s">
        <v>1818</v>
      </c>
      <c r="C16313" s="11" t="s">
        <v>16</v>
      </c>
      <c r="D16313" s="11" t="s">
        <v>4832</v>
      </c>
      <c r="E16313" s="11" t="s">
        <v>4972</v>
      </c>
      <c r="F16313" s="11" t="s">
        <v>2176</v>
      </c>
      <c r="G16313" s="131" t="s">
        <v>644</v>
      </c>
      <c r="H16313" s="131"/>
      <c r="J16313" s="7">
        <v>1443513</v>
      </c>
    </row>
    <row r="16314" spans="1:10" ht="30" customHeight="1" x14ac:dyDescent="0.25">
      <c r="G16314" s="131" t="s">
        <v>7659</v>
      </c>
      <c r="H16314" s="131"/>
    </row>
    <row r="16315" spans="1:10" ht="20.100000000000001" customHeight="1" x14ac:dyDescent="0.25">
      <c r="G16315" s="131" t="s">
        <v>5504</v>
      </c>
      <c r="H16315" s="131"/>
    </row>
    <row r="16316" spans="1:10" ht="20.100000000000001" customHeight="1" x14ac:dyDescent="0.25">
      <c r="A16316" s="5" t="s">
        <v>1818</v>
      </c>
      <c r="C16316" s="11" t="s">
        <v>16</v>
      </c>
      <c r="D16316" s="11" t="s">
        <v>4832</v>
      </c>
      <c r="E16316" s="11" t="s">
        <v>5023</v>
      </c>
      <c r="F16316" s="11" t="s">
        <v>2177</v>
      </c>
      <c r="G16316" s="131" t="s">
        <v>644</v>
      </c>
      <c r="H16316" s="131"/>
      <c r="J16316" s="7">
        <v>1443513</v>
      </c>
    </row>
    <row r="16317" spans="1:10" ht="45" customHeight="1" x14ac:dyDescent="0.25">
      <c r="G16317" s="131" t="s">
        <v>7660</v>
      </c>
      <c r="H16317" s="131"/>
    </row>
    <row r="16318" spans="1:10" ht="20.100000000000001" customHeight="1" x14ac:dyDescent="0.25">
      <c r="G16318" s="131" t="s">
        <v>5504</v>
      </c>
      <c r="H16318" s="131"/>
    </row>
    <row r="16319" spans="1:10" ht="20.100000000000001" customHeight="1" x14ac:dyDescent="0.25">
      <c r="A16319" s="5" t="s">
        <v>1818</v>
      </c>
      <c r="C16319" s="11" t="s">
        <v>16</v>
      </c>
      <c r="D16319" s="11" t="s">
        <v>4832</v>
      </c>
      <c r="E16319" s="11" t="s">
        <v>4974</v>
      </c>
      <c r="F16319" s="11" t="s">
        <v>100</v>
      </c>
      <c r="G16319" s="131" t="s">
        <v>644</v>
      </c>
      <c r="H16319" s="131"/>
      <c r="J16319" s="7">
        <v>1443513</v>
      </c>
    </row>
    <row r="16320" spans="1:10" ht="30" customHeight="1" x14ac:dyDescent="0.25">
      <c r="G16320" s="131" t="s">
        <v>7661</v>
      </c>
      <c r="H16320" s="131"/>
    </row>
    <row r="16321" spans="1:10" ht="20.100000000000001" customHeight="1" x14ac:dyDescent="0.25">
      <c r="G16321" s="131" t="s">
        <v>5504</v>
      </c>
      <c r="H16321" s="131"/>
    </row>
    <row r="16322" spans="1:10" ht="20.100000000000001" customHeight="1" x14ac:dyDescent="0.25">
      <c r="A16322" s="5" t="s">
        <v>1818</v>
      </c>
      <c r="C16322" s="11" t="s">
        <v>16</v>
      </c>
      <c r="D16322" s="11" t="s">
        <v>4832</v>
      </c>
      <c r="E16322" s="11" t="s">
        <v>5169</v>
      </c>
      <c r="F16322" s="11" t="s">
        <v>2178</v>
      </c>
      <c r="G16322" s="131" t="s">
        <v>644</v>
      </c>
      <c r="H16322" s="131"/>
      <c r="J16322" s="7">
        <v>4880512</v>
      </c>
    </row>
    <row r="16323" spans="1:10" ht="60" customHeight="1" x14ac:dyDescent="0.25">
      <c r="G16323" s="131" t="s">
        <v>7662</v>
      </c>
      <c r="H16323" s="131"/>
    </row>
    <row r="16324" spans="1:10" ht="20.100000000000001" customHeight="1" x14ac:dyDescent="0.25">
      <c r="G16324" s="131" t="s">
        <v>5504</v>
      </c>
      <c r="H16324" s="131"/>
    </row>
    <row r="16325" spans="1:10" ht="20.100000000000001" customHeight="1" x14ac:dyDescent="0.25">
      <c r="A16325" s="5" t="s">
        <v>1818</v>
      </c>
      <c r="C16325" s="11" t="s">
        <v>16</v>
      </c>
      <c r="D16325" s="11" t="s">
        <v>4832</v>
      </c>
      <c r="E16325" s="11" t="s">
        <v>4858</v>
      </c>
      <c r="F16325" s="11" t="s">
        <v>2179</v>
      </c>
      <c r="G16325" s="131" t="s">
        <v>644</v>
      </c>
      <c r="H16325" s="131"/>
      <c r="J16325" s="7">
        <v>3200000</v>
      </c>
    </row>
    <row r="16326" spans="1:10" ht="45" customHeight="1" x14ac:dyDescent="0.25">
      <c r="G16326" s="131" t="s">
        <v>7663</v>
      </c>
      <c r="H16326" s="131"/>
    </row>
    <row r="16327" spans="1:10" ht="20.100000000000001" customHeight="1" x14ac:dyDescent="0.25">
      <c r="G16327" s="131" t="s">
        <v>5504</v>
      </c>
      <c r="H16327" s="131"/>
    </row>
    <row r="16328" spans="1:10" ht="20.100000000000001" customHeight="1" x14ac:dyDescent="0.25">
      <c r="A16328" s="5" t="s">
        <v>1818</v>
      </c>
      <c r="C16328" s="11" t="s">
        <v>16</v>
      </c>
      <c r="D16328" s="11" t="s">
        <v>4832</v>
      </c>
      <c r="E16328" s="11" t="s">
        <v>4974</v>
      </c>
      <c r="F16328" s="11" t="s">
        <v>752</v>
      </c>
      <c r="G16328" s="131" t="s">
        <v>644</v>
      </c>
      <c r="H16328" s="131"/>
      <c r="J16328" s="7">
        <v>1169191</v>
      </c>
    </row>
    <row r="16329" spans="1:10" ht="30" customHeight="1" x14ac:dyDescent="0.25">
      <c r="G16329" s="131" t="s">
        <v>7664</v>
      </c>
      <c r="H16329" s="131"/>
    </row>
    <row r="16330" spans="1:10" ht="20.100000000000001" customHeight="1" x14ac:dyDescent="0.25">
      <c r="G16330" s="131" t="s">
        <v>5504</v>
      </c>
      <c r="H16330" s="131"/>
    </row>
    <row r="16331" spans="1:10" ht="20.100000000000001" customHeight="1" x14ac:dyDescent="0.25">
      <c r="A16331" s="6" t="s">
        <v>1867</v>
      </c>
      <c r="B16331" s="6" t="s">
        <v>1868</v>
      </c>
      <c r="J16331" s="10">
        <v>42920440</v>
      </c>
    </row>
    <row r="16332" spans="1:10" ht="20.100000000000001" customHeight="1" x14ac:dyDescent="0.25">
      <c r="A16332" s="6" t="s">
        <v>1872</v>
      </c>
      <c r="B16332" s="6" t="s">
        <v>1873</v>
      </c>
      <c r="J16332" s="12">
        <v>42920440</v>
      </c>
    </row>
    <row r="16333" spans="1:10" ht="20.100000000000001" customHeight="1" x14ac:dyDescent="0.25">
      <c r="A16333" s="6" t="s">
        <v>1876</v>
      </c>
      <c r="B16333" s="6" t="s">
        <v>1877</v>
      </c>
      <c r="J16333" s="9">
        <v>42920440</v>
      </c>
    </row>
    <row r="16334" spans="1:10" ht="30" customHeight="1" x14ac:dyDescent="0.25">
      <c r="A16334" s="5" t="s">
        <v>1876</v>
      </c>
      <c r="C16334" s="11" t="s">
        <v>9</v>
      </c>
      <c r="D16334" s="11" t="s">
        <v>4862</v>
      </c>
      <c r="E16334" s="11" t="s">
        <v>4858</v>
      </c>
      <c r="F16334" s="11" t="s">
        <v>1995</v>
      </c>
      <c r="G16334" s="131" t="s">
        <v>1212</v>
      </c>
      <c r="H16334" s="131"/>
      <c r="J16334" s="7">
        <v>42920440</v>
      </c>
    </row>
    <row r="16335" spans="1:10" ht="60" customHeight="1" x14ac:dyDescent="0.25">
      <c r="G16335" s="131" t="s">
        <v>5233</v>
      </c>
      <c r="H16335" s="131"/>
    </row>
    <row r="16338" spans="1:10" x14ac:dyDescent="0.25">
      <c r="A16338" s="117" t="s">
        <v>5237</v>
      </c>
      <c r="B16338" s="88"/>
      <c r="C16338" s="88"/>
      <c r="D16338" s="88"/>
      <c r="E16338" s="88"/>
      <c r="F16338" s="88"/>
      <c r="G16338" s="88"/>
      <c r="H16338" s="88"/>
    </row>
    <row r="16340" spans="1:10" x14ac:dyDescent="0.25">
      <c r="A16340" s="132" t="s">
        <v>2092</v>
      </c>
      <c r="B16340" s="132"/>
      <c r="C16340" s="132"/>
      <c r="D16340" s="132"/>
      <c r="E16340" s="132"/>
      <c r="F16340" s="132"/>
      <c r="G16340" s="132"/>
      <c r="H16340" s="132"/>
      <c r="I16340" s="132"/>
      <c r="J16340" s="132"/>
    </row>
    <row r="16342" spans="1:10" x14ac:dyDescent="0.25">
      <c r="D16342" s="6" t="s">
        <v>2140</v>
      </c>
      <c r="E16342" s="6" t="s">
        <v>2100</v>
      </c>
    </row>
    <row r="16343" spans="1:10" ht="15.75" thickBot="1" x14ac:dyDescent="0.3">
      <c r="F16343" s="6" t="s">
        <v>2103</v>
      </c>
      <c r="J16343" s="14">
        <v>161251907</v>
      </c>
    </row>
    <row r="16344" spans="1:10" x14ac:dyDescent="0.25">
      <c r="D16344" s="5" t="s">
        <v>9</v>
      </c>
      <c r="E16344" s="5" t="s">
        <v>2139</v>
      </c>
      <c r="J16344" s="7">
        <v>35634272</v>
      </c>
    </row>
    <row r="16345" spans="1:10" x14ac:dyDescent="0.25">
      <c r="D16345" s="5" t="s">
        <v>16</v>
      </c>
      <c r="E16345" s="5" t="s">
        <v>2145</v>
      </c>
      <c r="J16345" s="7">
        <v>125617635</v>
      </c>
    </row>
    <row r="16348" spans="1:10" x14ac:dyDescent="0.25">
      <c r="A16348" s="132" t="s">
        <v>2091</v>
      </c>
      <c r="B16348" s="132"/>
      <c r="C16348" s="132"/>
      <c r="D16348" s="132"/>
      <c r="E16348" s="132"/>
      <c r="F16348" s="132"/>
      <c r="G16348" s="132"/>
      <c r="H16348" s="132"/>
      <c r="I16348" s="132"/>
      <c r="J16348" s="132"/>
    </row>
    <row r="16349" spans="1:10" x14ac:dyDescent="0.25">
      <c r="A16349" s="86" t="s">
        <v>2097</v>
      </c>
      <c r="C16349" s="86" t="s">
        <v>2098</v>
      </c>
      <c r="D16349" s="86" t="s">
        <v>3</v>
      </c>
      <c r="E16349" s="86" t="s">
        <v>2099</v>
      </c>
      <c r="F16349" s="86" t="s">
        <v>1880</v>
      </c>
      <c r="G16349" s="6" t="s">
        <v>2100</v>
      </c>
      <c r="J16349" s="86" t="s">
        <v>8713</v>
      </c>
    </row>
    <row r="16351" spans="1:10" ht="15.75" thickBot="1" x14ac:dyDescent="0.3">
      <c r="G16351" s="13" t="s">
        <v>2103</v>
      </c>
      <c r="J16351" s="14">
        <v>161251907</v>
      </c>
    </row>
    <row r="16352" spans="1:10" ht="20.100000000000001" customHeight="1" x14ac:dyDescent="0.25">
      <c r="A16352" s="6" t="s">
        <v>1759</v>
      </c>
      <c r="B16352" s="6" t="s">
        <v>1760</v>
      </c>
      <c r="J16352" s="10">
        <v>10383664</v>
      </c>
    </row>
    <row r="16353" spans="1:10" ht="20.100000000000001" customHeight="1" x14ac:dyDescent="0.25">
      <c r="A16353" s="6" t="s">
        <v>1761</v>
      </c>
      <c r="B16353" s="6" t="s">
        <v>1762</v>
      </c>
      <c r="J16353" s="12">
        <v>10383664</v>
      </c>
    </row>
    <row r="16354" spans="1:10" ht="20.100000000000001" customHeight="1" x14ac:dyDescent="0.25">
      <c r="A16354" s="6" t="s">
        <v>1768</v>
      </c>
      <c r="B16354" s="6" t="s">
        <v>7150</v>
      </c>
      <c r="J16354" s="9">
        <v>10383664</v>
      </c>
    </row>
    <row r="16355" spans="1:10" ht="20.100000000000001" customHeight="1" x14ac:dyDescent="0.25">
      <c r="A16355" s="5" t="s">
        <v>1768</v>
      </c>
      <c r="C16355" s="11" t="s">
        <v>9</v>
      </c>
      <c r="D16355" s="11" t="s">
        <v>41</v>
      </c>
      <c r="E16355" s="11" t="s">
        <v>4858</v>
      </c>
      <c r="F16355" s="11" t="s">
        <v>1967</v>
      </c>
      <c r="G16355" s="131" t="s">
        <v>657</v>
      </c>
      <c r="H16355" s="131"/>
      <c r="J16355" s="7">
        <v>10383664</v>
      </c>
    </row>
    <row r="16356" spans="1:10" ht="75" customHeight="1" x14ac:dyDescent="0.25">
      <c r="G16356" s="131" t="s">
        <v>7665</v>
      </c>
      <c r="H16356" s="131"/>
    </row>
    <row r="16357" spans="1:10" ht="20.100000000000001" customHeight="1" x14ac:dyDescent="0.25">
      <c r="G16357" s="131" t="s">
        <v>5508</v>
      </c>
      <c r="H16357" s="131"/>
    </row>
    <row r="16358" spans="1:10" ht="20.100000000000001" customHeight="1" x14ac:dyDescent="0.25">
      <c r="A16358" s="6" t="s">
        <v>1811</v>
      </c>
      <c r="B16358" s="6" t="s">
        <v>1812</v>
      </c>
      <c r="J16358" s="10">
        <v>125617635</v>
      </c>
    </row>
    <row r="16359" spans="1:10" ht="20.100000000000001" customHeight="1" x14ac:dyDescent="0.25">
      <c r="A16359" s="6" t="s">
        <v>1813</v>
      </c>
      <c r="B16359" s="6" t="s">
        <v>3421</v>
      </c>
      <c r="J16359" s="12">
        <v>125617635</v>
      </c>
    </row>
    <row r="16360" spans="1:10" ht="20.100000000000001" customHeight="1" x14ac:dyDescent="0.25">
      <c r="A16360" s="6" t="s">
        <v>1818</v>
      </c>
      <c r="B16360" s="6" t="s">
        <v>1819</v>
      </c>
      <c r="J16360" s="9">
        <v>125617635</v>
      </c>
    </row>
    <row r="16361" spans="1:10" ht="20.100000000000001" customHeight="1" x14ac:dyDescent="0.25">
      <c r="A16361" s="5" t="s">
        <v>1818</v>
      </c>
      <c r="C16361" s="11" t="s">
        <v>16</v>
      </c>
      <c r="D16361" s="11" t="s">
        <v>4832</v>
      </c>
      <c r="E16361" s="11" t="s">
        <v>4972</v>
      </c>
      <c r="F16361" s="11" t="s">
        <v>1881</v>
      </c>
      <c r="G16361" s="131" t="s">
        <v>646</v>
      </c>
      <c r="H16361" s="131"/>
      <c r="J16361" s="7">
        <v>401148</v>
      </c>
    </row>
    <row r="16362" spans="1:10" ht="60" customHeight="1" x14ac:dyDescent="0.25">
      <c r="G16362" s="131" t="s">
        <v>7666</v>
      </c>
      <c r="H16362" s="131"/>
    </row>
    <row r="16363" spans="1:10" ht="20.100000000000001" customHeight="1" x14ac:dyDescent="0.25">
      <c r="G16363" s="131" t="s">
        <v>5505</v>
      </c>
      <c r="H16363" s="131"/>
    </row>
    <row r="16364" spans="1:10" ht="20.100000000000001" customHeight="1" x14ac:dyDescent="0.25">
      <c r="A16364" s="5" t="s">
        <v>1818</v>
      </c>
      <c r="C16364" s="11" t="s">
        <v>16</v>
      </c>
      <c r="D16364" s="11" t="s">
        <v>4832</v>
      </c>
      <c r="E16364" s="11" t="s">
        <v>4972</v>
      </c>
      <c r="F16364" s="11" t="s">
        <v>1256</v>
      </c>
      <c r="G16364" s="131" t="s">
        <v>646</v>
      </c>
      <c r="H16364" s="131"/>
      <c r="J16364" s="7">
        <v>401148</v>
      </c>
    </row>
    <row r="16365" spans="1:10" ht="60" customHeight="1" x14ac:dyDescent="0.25">
      <c r="G16365" s="131" t="s">
        <v>7667</v>
      </c>
      <c r="H16365" s="131"/>
    </row>
    <row r="16366" spans="1:10" ht="20.100000000000001" customHeight="1" x14ac:dyDescent="0.25">
      <c r="G16366" s="131" t="s">
        <v>5505</v>
      </c>
      <c r="H16366" s="131"/>
    </row>
    <row r="16367" spans="1:10" ht="20.100000000000001" customHeight="1" x14ac:dyDescent="0.25">
      <c r="A16367" s="5" t="s">
        <v>1818</v>
      </c>
      <c r="C16367" s="11" t="s">
        <v>16</v>
      </c>
      <c r="D16367" s="11" t="s">
        <v>4832</v>
      </c>
      <c r="E16367" s="11" t="s">
        <v>4972</v>
      </c>
      <c r="F16367" s="11" t="s">
        <v>1278</v>
      </c>
      <c r="G16367" s="131" t="s">
        <v>646</v>
      </c>
      <c r="H16367" s="131"/>
      <c r="J16367" s="7">
        <v>401148</v>
      </c>
    </row>
    <row r="16368" spans="1:10" ht="60" customHeight="1" x14ac:dyDescent="0.25">
      <c r="G16368" s="131" t="s">
        <v>7668</v>
      </c>
      <c r="H16368" s="131"/>
    </row>
    <row r="16369" spans="1:10" ht="20.100000000000001" customHeight="1" x14ac:dyDescent="0.25">
      <c r="G16369" s="131" t="s">
        <v>5505</v>
      </c>
      <c r="H16369" s="131"/>
    </row>
    <row r="16370" spans="1:10" ht="20.100000000000001" customHeight="1" x14ac:dyDescent="0.25">
      <c r="A16370" s="5" t="s">
        <v>1818</v>
      </c>
      <c r="C16370" s="11" t="s">
        <v>16</v>
      </c>
      <c r="D16370" s="11" t="s">
        <v>4832</v>
      </c>
      <c r="E16370" s="11" t="s">
        <v>4972</v>
      </c>
      <c r="F16370" s="11" t="s">
        <v>1318</v>
      </c>
      <c r="G16370" s="131" t="s">
        <v>646</v>
      </c>
      <c r="H16370" s="131"/>
      <c r="J16370" s="7">
        <v>401148</v>
      </c>
    </row>
    <row r="16371" spans="1:10" ht="60" customHeight="1" x14ac:dyDescent="0.25">
      <c r="G16371" s="131" t="s">
        <v>7669</v>
      </c>
      <c r="H16371" s="131"/>
    </row>
    <row r="16372" spans="1:10" ht="20.100000000000001" customHeight="1" x14ac:dyDescent="0.25">
      <c r="G16372" s="131" t="s">
        <v>5505</v>
      </c>
      <c r="H16372" s="131"/>
    </row>
    <row r="16373" spans="1:10" ht="20.100000000000001" customHeight="1" x14ac:dyDescent="0.25">
      <c r="A16373" s="5" t="s">
        <v>1818</v>
      </c>
      <c r="C16373" s="11" t="s">
        <v>16</v>
      </c>
      <c r="D16373" s="11" t="s">
        <v>4832</v>
      </c>
      <c r="E16373" s="11" t="s">
        <v>4972</v>
      </c>
      <c r="F16373" s="11" t="s">
        <v>1336</v>
      </c>
      <c r="G16373" s="131" t="s">
        <v>646</v>
      </c>
      <c r="H16373" s="131"/>
      <c r="J16373" s="7">
        <v>228960</v>
      </c>
    </row>
    <row r="16374" spans="1:10" ht="45" customHeight="1" x14ac:dyDescent="0.25">
      <c r="G16374" s="131" t="s">
        <v>7670</v>
      </c>
      <c r="H16374" s="131"/>
    </row>
    <row r="16375" spans="1:10" ht="20.100000000000001" customHeight="1" x14ac:dyDescent="0.25">
      <c r="G16375" s="131" t="s">
        <v>5505</v>
      </c>
      <c r="H16375" s="131"/>
    </row>
    <row r="16376" spans="1:10" ht="20.100000000000001" customHeight="1" x14ac:dyDescent="0.25">
      <c r="A16376" s="5" t="s">
        <v>1818</v>
      </c>
      <c r="C16376" s="11" t="s">
        <v>16</v>
      </c>
      <c r="D16376" s="11" t="s">
        <v>4832</v>
      </c>
      <c r="E16376" s="11" t="s">
        <v>5715</v>
      </c>
      <c r="F16376" s="11" t="s">
        <v>1359</v>
      </c>
      <c r="G16376" s="131" t="s">
        <v>646</v>
      </c>
      <c r="H16376" s="131"/>
      <c r="J16376" s="7">
        <v>287486</v>
      </c>
    </row>
    <row r="16377" spans="1:10" ht="60" customHeight="1" x14ac:dyDescent="0.25">
      <c r="G16377" s="131" t="s">
        <v>7671</v>
      </c>
      <c r="H16377" s="131"/>
    </row>
    <row r="16378" spans="1:10" ht="20.100000000000001" customHeight="1" x14ac:dyDescent="0.25">
      <c r="G16378" s="131" t="s">
        <v>5505</v>
      </c>
      <c r="H16378" s="131"/>
    </row>
    <row r="16379" spans="1:10" ht="20.100000000000001" customHeight="1" x14ac:dyDescent="0.25">
      <c r="A16379" s="5" t="s">
        <v>1818</v>
      </c>
      <c r="C16379" s="11" t="s">
        <v>16</v>
      </c>
      <c r="D16379" s="11" t="s">
        <v>4832</v>
      </c>
      <c r="E16379" s="11" t="s">
        <v>4858</v>
      </c>
      <c r="F16379" s="11" t="s">
        <v>1407</v>
      </c>
      <c r="G16379" s="131" t="s">
        <v>646</v>
      </c>
      <c r="H16379" s="131"/>
      <c r="J16379" s="7">
        <v>747111</v>
      </c>
    </row>
    <row r="16380" spans="1:10" ht="45" customHeight="1" x14ac:dyDescent="0.25">
      <c r="G16380" s="131" t="s">
        <v>7672</v>
      </c>
      <c r="H16380" s="131"/>
    </row>
    <row r="16381" spans="1:10" ht="20.100000000000001" customHeight="1" x14ac:dyDescent="0.25">
      <c r="G16381" s="131" t="s">
        <v>5505</v>
      </c>
      <c r="H16381" s="131"/>
    </row>
    <row r="16382" spans="1:10" ht="20.100000000000001" customHeight="1" x14ac:dyDescent="0.25">
      <c r="A16382" s="5" t="s">
        <v>1818</v>
      </c>
      <c r="C16382" s="11" t="s">
        <v>16</v>
      </c>
      <c r="D16382" s="11" t="s">
        <v>4832</v>
      </c>
      <c r="E16382" s="11" t="s">
        <v>5064</v>
      </c>
      <c r="F16382" s="11" t="s">
        <v>1421</v>
      </c>
      <c r="G16382" s="131" t="s">
        <v>646</v>
      </c>
      <c r="H16382" s="131"/>
      <c r="J16382" s="7">
        <v>343512</v>
      </c>
    </row>
    <row r="16383" spans="1:10" ht="45" customHeight="1" x14ac:dyDescent="0.25">
      <c r="G16383" s="131" t="s">
        <v>7673</v>
      </c>
      <c r="H16383" s="131"/>
    </row>
    <row r="16384" spans="1:10" ht="20.100000000000001" customHeight="1" x14ac:dyDescent="0.25">
      <c r="G16384" s="131" t="s">
        <v>5505</v>
      </c>
      <c r="H16384" s="131"/>
    </row>
    <row r="16385" spans="1:10" ht="20.100000000000001" customHeight="1" x14ac:dyDescent="0.25">
      <c r="A16385" s="5" t="s">
        <v>1818</v>
      </c>
      <c r="C16385" s="11" t="s">
        <v>16</v>
      </c>
      <c r="D16385" s="11" t="s">
        <v>4832</v>
      </c>
      <c r="E16385" s="11" t="s">
        <v>4972</v>
      </c>
      <c r="F16385" s="11" t="s">
        <v>1438</v>
      </c>
      <c r="G16385" s="131" t="s">
        <v>646</v>
      </c>
      <c r="H16385" s="131"/>
      <c r="J16385" s="7">
        <v>1222250</v>
      </c>
    </row>
    <row r="16386" spans="1:10" ht="60" customHeight="1" x14ac:dyDescent="0.25">
      <c r="G16386" s="131" t="s">
        <v>7674</v>
      </c>
      <c r="H16386" s="131"/>
    </row>
    <row r="16387" spans="1:10" ht="20.100000000000001" customHeight="1" x14ac:dyDescent="0.25">
      <c r="G16387" s="131" t="s">
        <v>5505</v>
      </c>
      <c r="H16387" s="131"/>
    </row>
    <row r="16388" spans="1:10" ht="20.100000000000001" customHeight="1" x14ac:dyDescent="0.25">
      <c r="A16388" s="5" t="s">
        <v>1818</v>
      </c>
      <c r="C16388" s="11" t="s">
        <v>16</v>
      </c>
      <c r="D16388" s="11" t="s">
        <v>4832</v>
      </c>
      <c r="E16388" s="11" t="s">
        <v>4974</v>
      </c>
      <c r="F16388" s="11" t="s">
        <v>1459</v>
      </c>
      <c r="G16388" s="131" t="s">
        <v>646</v>
      </c>
      <c r="H16388" s="131"/>
      <c r="J16388" s="7">
        <v>1222250</v>
      </c>
    </row>
    <row r="16389" spans="1:10" ht="45" customHeight="1" x14ac:dyDescent="0.25">
      <c r="G16389" s="131" t="s">
        <v>7675</v>
      </c>
      <c r="H16389" s="131"/>
    </row>
    <row r="16390" spans="1:10" ht="20.100000000000001" customHeight="1" x14ac:dyDescent="0.25">
      <c r="G16390" s="131" t="s">
        <v>5505</v>
      </c>
      <c r="H16390" s="131"/>
    </row>
    <row r="16391" spans="1:10" ht="20.100000000000001" customHeight="1" x14ac:dyDescent="0.25">
      <c r="A16391" s="5" t="s">
        <v>1818</v>
      </c>
      <c r="C16391" s="11" t="s">
        <v>16</v>
      </c>
      <c r="D16391" s="11" t="s">
        <v>4832</v>
      </c>
      <c r="E16391" s="11" t="s">
        <v>5169</v>
      </c>
      <c r="F16391" s="11" t="s">
        <v>1499</v>
      </c>
      <c r="G16391" s="131" t="s">
        <v>646</v>
      </c>
      <c r="H16391" s="131"/>
      <c r="J16391" s="7">
        <v>715642</v>
      </c>
    </row>
    <row r="16392" spans="1:10" ht="45" customHeight="1" x14ac:dyDescent="0.25">
      <c r="G16392" s="131" t="s">
        <v>7676</v>
      </c>
      <c r="H16392" s="131"/>
    </row>
    <row r="16393" spans="1:10" ht="20.100000000000001" customHeight="1" x14ac:dyDescent="0.25">
      <c r="G16393" s="131" t="s">
        <v>5505</v>
      </c>
      <c r="H16393" s="131"/>
    </row>
    <row r="16394" spans="1:10" ht="20.100000000000001" customHeight="1" x14ac:dyDescent="0.25">
      <c r="A16394" s="5" t="s">
        <v>1818</v>
      </c>
      <c r="C16394" s="11" t="s">
        <v>16</v>
      </c>
      <c r="D16394" s="11" t="s">
        <v>4832</v>
      </c>
      <c r="E16394" s="11" t="s">
        <v>4858</v>
      </c>
      <c r="F16394" s="11" t="s">
        <v>1516</v>
      </c>
      <c r="G16394" s="131" t="s">
        <v>646</v>
      </c>
      <c r="H16394" s="131"/>
      <c r="J16394" s="7">
        <v>616188</v>
      </c>
    </row>
    <row r="16395" spans="1:10" ht="45" customHeight="1" x14ac:dyDescent="0.25">
      <c r="G16395" s="131" t="s">
        <v>7677</v>
      </c>
      <c r="H16395" s="131"/>
    </row>
    <row r="16396" spans="1:10" ht="20.100000000000001" customHeight="1" x14ac:dyDescent="0.25">
      <c r="G16396" s="131" t="s">
        <v>5505</v>
      </c>
      <c r="H16396" s="131"/>
    </row>
    <row r="16397" spans="1:10" ht="20.100000000000001" customHeight="1" x14ac:dyDescent="0.25">
      <c r="A16397" s="5" t="s">
        <v>1818</v>
      </c>
      <c r="C16397" s="11" t="s">
        <v>16</v>
      </c>
      <c r="D16397" s="11" t="s">
        <v>4832</v>
      </c>
      <c r="E16397" s="11" t="s">
        <v>5023</v>
      </c>
      <c r="F16397" s="11" t="s">
        <v>1534</v>
      </c>
      <c r="G16397" s="131" t="s">
        <v>646</v>
      </c>
      <c r="H16397" s="131"/>
      <c r="J16397" s="7">
        <v>99452</v>
      </c>
    </row>
    <row r="16398" spans="1:10" ht="45" customHeight="1" x14ac:dyDescent="0.25">
      <c r="G16398" s="131" t="s">
        <v>7678</v>
      </c>
      <c r="H16398" s="131"/>
    </row>
    <row r="16399" spans="1:10" ht="20.100000000000001" customHeight="1" x14ac:dyDescent="0.25">
      <c r="G16399" s="131" t="s">
        <v>5505</v>
      </c>
      <c r="H16399" s="131"/>
    </row>
    <row r="16400" spans="1:10" ht="20.100000000000001" customHeight="1" x14ac:dyDescent="0.25">
      <c r="A16400" s="5" t="s">
        <v>1818</v>
      </c>
      <c r="C16400" s="11" t="s">
        <v>16</v>
      </c>
      <c r="D16400" s="11" t="s">
        <v>4832</v>
      </c>
      <c r="E16400" s="11" t="s">
        <v>113</v>
      </c>
      <c r="F16400" s="11" t="s">
        <v>1548</v>
      </c>
      <c r="G16400" s="131" t="s">
        <v>646</v>
      </c>
      <c r="H16400" s="131"/>
      <c r="J16400" s="7">
        <v>715642</v>
      </c>
    </row>
    <row r="16401" spans="1:10" ht="45" customHeight="1" x14ac:dyDescent="0.25">
      <c r="G16401" s="131" t="s">
        <v>7679</v>
      </c>
      <c r="H16401" s="131"/>
    </row>
    <row r="16402" spans="1:10" ht="20.100000000000001" customHeight="1" x14ac:dyDescent="0.25">
      <c r="G16402" s="131" t="s">
        <v>5505</v>
      </c>
      <c r="H16402" s="131"/>
    </row>
    <row r="16403" spans="1:10" ht="20.100000000000001" customHeight="1" x14ac:dyDescent="0.25">
      <c r="A16403" s="5" t="s">
        <v>1818</v>
      </c>
      <c r="C16403" s="11" t="s">
        <v>16</v>
      </c>
      <c r="D16403" s="11" t="s">
        <v>4832</v>
      </c>
      <c r="E16403" s="11" t="s">
        <v>4858</v>
      </c>
      <c r="F16403" s="11" t="s">
        <v>1560</v>
      </c>
      <c r="G16403" s="131" t="s">
        <v>646</v>
      </c>
      <c r="H16403" s="131"/>
      <c r="J16403" s="7">
        <v>715642</v>
      </c>
    </row>
    <row r="16404" spans="1:10" ht="60" customHeight="1" x14ac:dyDescent="0.25">
      <c r="G16404" s="131" t="s">
        <v>7680</v>
      </c>
      <c r="H16404" s="131"/>
    </row>
    <row r="16405" spans="1:10" ht="20.100000000000001" customHeight="1" x14ac:dyDescent="0.25">
      <c r="G16405" s="131" t="s">
        <v>5505</v>
      </c>
      <c r="H16405" s="131"/>
    </row>
    <row r="16406" spans="1:10" ht="20.100000000000001" customHeight="1" x14ac:dyDescent="0.25">
      <c r="A16406" s="5" t="s">
        <v>1818</v>
      </c>
      <c r="C16406" s="11" t="s">
        <v>16</v>
      </c>
      <c r="D16406" s="11" t="s">
        <v>4832</v>
      </c>
      <c r="E16406" s="11" t="s">
        <v>4972</v>
      </c>
      <c r="F16406" s="11" t="s">
        <v>1571</v>
      </c>
      <c r="G16406" s="131" t="s">
        <v>646</v>
      </c>
      <c r="H16406" s="131"/>
      <c r="J16406" s="7">
        <v>180000</v>
      </c>
    </row>
    <row r="16407" spans="1:10" ht="60" customHeight="1" x14ac:dyDescent="0.25">
      <c r="G16407" s="131" t="s">
        <v>7681</v>
      </c>
      <c r="H16407" s="131"/>
    </row>
    <row r="16408" spans="1:10" ht="20.100000000000001" customHeight="1" x14ac:dyDescent="0.25">
      <c r="G16408" s="131" t="s">
        <v>5505</v>
      </c>
      <c r="H16408" s="131"/>
    </row>
    <row r="16409" spans="1:10" ht="20.100000000000001" customHeight="1" x14ac:dyDescent="0.25">
      <c r="A16409" s="5" t="s">
        <v>1818</v>
      </c>
      <c r="C16409" s="11" t="s">
        <v>16</v>
      </c>
      <c r="D16409" s="11" t="s">
        <v>4832</v>
      </c>
      <c r="E16409" s="11" t="s">
        <v>4974</v>
      </c>
      <c r="F16409" s="11" t="s">
        <v>1579</v>
      </c>
      <c r="G16409" s="131" t="s">
        <v>646</v>
      </c>
      <c r="H16409" s="131"/>
      <c r="J16409" s="7">
        <v>132821</v>
      </c>
    </row>
    <row r="16410" spans="1:10" ht="45" customHeight="1" x14ac:dyDescent="0.25">
      <c r="G16410" s="131" t="s">
        <v>7682</v>
      </c>
      <c r="H16410" s="131"/>
    </row>
    <row r="16411" spans="1:10" ht="20.100000000000001" customHeight="1" x14ac:dyDescent="0.25">
      <c r="G16411" s="131" t="s">
        <v>5505</v>
      </c>
      <c r="H16411" s="131"/>
    </row>
    <row r="16412" spans="1:10" ht="20.100000000000001" customHeight="1" x14ac:dyDescent="0.25">
      <c r="A16412" s="5" t="s">
        <v>1818</v>
      </c>
      <c r="C16412" s="11" t="s">
        <v>16</v>
      </c>
      <c r="D16412" s="11" t="s">
        <v>4832</v>
      </c>
      <c r="E16412" s="11" t="s">
        <v>4858</v>
      </c>
      <c r="F16412" s="11" t="s">
        <v>1586</v>
      </c>
      <c r="G16412" s="131" t="s">
        <v>646</v>
      </c>
      <c r="H16412" s="131"/>
      <c r="J16412" s="7">
        <v>132821</v>
      </c>
    </row>
    <row r="16413" spans="1:10" ht="45" customHeight="1" x14ac:dyDescent="0.25">
      <c r="G16413" s="131" t="s">
        <v>7683</v>
      </c>
      <c r="H16413" s="131"/>
    </row>
    <row r="16414" spans="1:10" ht="20.100000000000001" customHeight="1" x14ac:dyDescent="0.25">
      <c r="G16414" s="131" t="s">
        <v>5505</v>
      </c>
      <c r="H16414" s="131"/>
    </row>
    <row r="16415" spans="1:10" ht="20.100000000000001" customHeight="1" x14ac:dyDescent="0.25">
      <c r="A16415" s="5" t="s">
        <v>1818</v>
      </c>
      <c r="C16415" s="11" t="s">
        <v>16</v>
      </c>
      <c r="D16415" s="11" t="s">
        <v>4832</v>
      </c>
      <c r="E16415" s="11" t="s">
        <v>5023</v>
      </c>
      <c r="F16415" s="11" t="s">
        <v>1598</v>
      </c>
      <c r="G16415" s="131" t="s">
        <v>646</v>
      </c>
      <c r="H16415" s="131"/>
      <c r="J16415" s="7">
        <v>270000</v>
      </c>
    </row>
    <row r="16416" spans="1:10" ht="45" customHeight="1" x14ac:dyDescent="0.25">
      <c r="G16416" s="131" t="s">
        <v>7684</v>
      </c>
      <c r="H16416" s="131"/>
    </row>
    <row r="16417" spans="1:10" ht="20.100000000000001" customHeight="1" x14ac:dyDescent="0.25">
      <c r="G16417" s="131" t="s">
        <v>5505</v>
      </c>
      <c r="H16417" s="131"/>
    </row>
    <row r="16418" spans="1:10" ht="20.100000000000001" customHeight="1" x14ac:dyDescent="0.25">
      <c r="A16418" s="5" t="s">
        <v>1818</v>
      </c>
      <c r="C16418" s="11" t="s">
        <v>16</v>
      </c>
      <c r="D16418" s="11" t="s">
        <v>4832</v>
      </c>
      <c r="E16418" s="11" t="s">
        <v>4972</v>
      </c>
      <c r="F16418" s="11" t="s">
        <v>1894</v>
      </c>
      <c r="G16418" s="131" t="s">
        <v>646</v>
      </c>
      <c r="H16418" s="131"/>
      <c r="J16418" s="7">
        <v>2278916</v>
      </c>
    </row>
    <row r="16419" spans="1:10" ht="60" customHeight="1" x14ac:dyDescent="0.25">
      <c r="G16419" s="131" t="s">
        <v>7685</v>
      </c>
      <c r="H16419" s="131"/>
    </row>
    <row r="16420" spans="1:10" ht="20.100000000000001" customHeight="1" x14ac:dyDescent="0.25">
      <c r="G16420" s="131" t="s">
        <v>5505</v>
      </c>
      <c r="H16420" s="131"/>
    </row>
    <row r="16421" spans="1:10" ht="20.100000000000001" customHeight="1" x14ac:dyDescent="0.25">
      <c r="A16421" s="5" t="s">
        <v>1818</v>
      </c>
      <c r="C16421" s="11" t="s">
        <v>16</v>
      </c>
      <c r="D16421" s="11" t="s">
        <v>4832</v>
      </c>
      <c r="E16421" s="11" t="s">
        <v>4932</v>
      </c>
      <c r="F16421" s="11" t="s">
        <v>1895</v>
      </c>
      <c r="G16421" s="131" t="s">
        <v>646</v>
      </c>
      <c r="H16421" s="131"/>
      <c r="J16421" s="7">
        <v>306000</v>
      </c>
    </row>
    <row r="16422" spans="1:10" ht="45" customHeight="1" x14ac:dyDescent="0.25">
      <c r="G16422" s="131" t="s">
        <v>7686</v>
      </c>
      <c r="H16422" s="131"/>
    </row>
    <row r="16423" spans="1:10" ht="20.100000000000001" customHeight="1" x14ac:dyDescent="0.25">
      <c r="G16423" s="131" t="s">
        <v>5505</v>
      </c>
      <c r="H16423" s="131"/>
    </row>
    <row r="16424" spans="1:10" ht="20.100000000000001" customHeight="1" x14ac:dyDescent="0.25">
      <c r="A16424" s="5" t="s">
        <v>1818</v>
      </c>
      <c r="C16424" s="11" t="s">
        <v>16</v>
      </c>
      <c r="D16424" s="11" t="s">
        <v>4832</v>
      </c>
      <c r="E16424" s="11" t="s">
        <v>4972</v>
      </c>
      <c r="F16424" s="11" t="s">
        <v>1896</v>
      </c>
      <c r="G16424" s="131" t="s">
        <v>646</v>
      </c>
      <c r="H16424" s="131"/>
      <c r="J16424" s="7">
        <v>2278924</v>
      </c>
    </row>
    <row r="16425" spans="1:10" ht="60" customHeight="1" x14ac:dyDescent="0.25">
      <c r="G16425" s="131" t="s">
        <v>7687</v>
      </c>
      <c r="H16425" s="131"/>
    </row>
    <row r="16426" spans="1:10" ht="20.100000000000001" customHeight="1" x14ac:dyDescent="0.25">
      <c r="G16426" s="131" t="s">
        <v>5505</v>
      </c>
      <c r="H16426" s="131"/>
    </row>
    <row r="16427" spans="1:10" ht="20.100000000000001" customHeight="1" x14ac:dyDescent="0.25">
      <c r="A16427" s="5" t="s">
        <v>1818</v>
      </c>
      <c r="C16427" s="11" t="s">
        <v>16</v>
      </c>
      <c r="D16427" s="11" t="s">
        <v>4832</v>
      </c>
      <c r="E16427" s="11" t="s">
        <v>4972</v>
      </c>
      <c r="F16427" s="11" t="s">
        <v>1897</v>
      </c>
      <c r="G16427" s="131" t="s">
        <v>646</v>
      </c>
      <c r="H16427" s="131"/>
      <c r="J16427" s="7">
        <v>2144019</v>
      </c>
    </row>
    <row r="16428" spans="1:10" ht="45" customHeight="1" x14ac:dyDescent="0.25">
      <c r="G16428" s="131" t="s">
        <v>7688</v>
      </c>
      <c r="H16428" s="131"/>
    </row>
    <row r="16429" spans="1:10" ht="20.100000000000001" customHeight="1" x14ac:dyDescent="0.25">
      <c r="G16429" s="131" t="s">
        <v>5505</v>
      </c>
      <c r="H16429" s="131"/>
    </row>
    <row r="16430" spans="1:10" ht="20.100000000000001" customHeight="1" x14ac:dyDescent="0.25">
      <c r="A16430" s="5" t="s">
        <v>1818</v>
      </c>
      <c r="C16430" s="11" t="s">
        <v>16</v>
      </c>
      <c r="D16430" s="11" t="s">
        <v>4832</v>
      </c>
      <c r="E16430" s="11" t="s">
        <v>4972</v>
      </c>
      <c r="F16430" s="11" t="s">
        <v>1898</v>
      </c>
      <c r="G16430" s="131" t="s">
        <v>646</v>
      </c>
      <c r="H16430" s="131"/>
      <c r="J16430" s="7">
        <v>2143383</v>
      </c>
    </row>
    <row r="16431" spans="1:10" ht="45" customHeight="1" x14ac:dyDescent="0.25">
      <c r="G16431" s="131" t="s">
        <v>7689</v>
      </c>
      <c r="H16431" s="131"/>
    </row>
    <row r="16432" spans="1:10" ht="20.100000000000001" customHeight="1" x14ac:dyDescent="0.25">
      <c r="G16432" s="131" t="s">
        <v>5505</v>
      </c>
      <c r="H16432" s="131"/>
    </row>
    <row r="16433" spans="1:10" ht="20.100000000000001" customHeight="1" x14ac:dyDescent="0.25">
      <c r="A16433" s="5" t="s">
        <v>1818</v>
      </c>
      <c r="C16433" s="11" t="s">
        <v>16</v>
      </c>
      <c r="D16433" s="11" t="s">
        <v>4832</v>
      </c>
      <c r="E16433" s="11" t="s">
        <v>4972</v>
      </c>
      <c r="F16433" s="11" t="s">
        <v>1899</v>
      </c>
      <c r="G16433" s="131" t="s">
        <v>646</v>
      </c>
      <c r="H16433" s="131"/>
      <c r="J16433" s="7">
        <v>1331484</v>
      </c>
    </row>
    <row r="16434" spans="1:10" ht="45" customHeight="1" x14ac:dyDescent="0.25">
      <c r="G16434" s="131" t="s">
        <v>7690</v>
      </c>
      <c r="H16434" s="131"/>
    </row>
    <row r="16435" spans="1:10" ht="20.100000000000001" customHeight="1" x14ac:dyDescent="0.25">
      <c r="G16435" s="131" t="s">
        <v>5505</v>
      </c>
      <c r="H16435" s="131"/>
    </row>
    <row r="16436" spans="1:10" ht="20.100000000000001" customHeight="1" x14ac:dyDescent="0.25">
      <c r="A16436" s="5" t="s">
        <v>1818</v>
      </c>
      <c r="C16436" s="11" t="s">
        <v>16</v>
      </c>
      <c r="D16436" s="11" t="s">
        <v>4832</v>
      </c>
      <c r="E16436" s="11" t="s">
        <v>4974</v>
      </c>
      <c r="F16436" s="11" t="s">
        <v>1900</v>
      </c>
      <c r="G16436" s="131" t="s">
        <v>646</v>
      </c>
      <c r="H16436" s="131"/>
      <c r="J16436" s="7">
        <v>1959572</v>
      </c>
    </row>
    <row r="16437" spans="1:10" ht="45" customHeight="1" x14ac:dyDescent="0.25">
      <c r="G16437" s="131" t="s">
        <v>7691</v>
      </c>
      <c r="H16437" s="131"/>
    </row>
    <row r="16438" spans="1:10" ht="20.100000000000001" customHeight="1" x14ac:dyDescent="0.25">
      <c r="G16438" s="131" t="s">
        <v>5505</v>
      </c>
      <c r="H16438" s="131"/>
    </row>
    <row r="16439" spans="1:10" ht="20.100000000000001" customHeight="1" x14ac:dyDescent="0.25">
      <c r="A16439" s="5" t="s">
        <v>1818</v>
      </c>
      <c r="C16439" s="11" t="s">
        <v>16</v>
      </c>
      <c r="D16439" s="11" t="s">
        <v>4832</v>
      </c>
      <c r="E16439" s="11" t="s">
        <v>4972</v>
      </c>
      <c r="F16439" s="11" t="s">
        <v>1901</v>
      </c>
      <c r="G16439" s="131" t="s">
        <v>646</v>
      </c>
      <c r="H16439" s="131"/>
      <c r="J16439" s="7">
        <v>1537458</v>
      </c>
    </row>
    <row r="16440" spans="1:10" ht="60" customHeight="1" x14ac:dyDescent="0.25">
      <c r="G16440" s="131" t="s">
        <v>7692</v>
      </c>
      <c r="H16440" s="131"/>
    </row>
    <row r="16441" spans="1:10" ht="20.100000000000001" customHeight="1" x14ac:dyDescent="0.25">
      <c r="G16441" s="131" t="s">
        <v>5505</v>
      </c>
      <c r="H16441" s="131"/>
    </row>
    <row r="16442" spans="1:10" ht="20.100000000000001" customHeight="1" x14ac:dyDescent="0.25">
      <c r="A16442" s="5" t="s">
        <v>1818</v>
      </c>
      <c r="C16442" s="11" t="s">
        <v>16</v>
      </c>
      <c r="D16442" s="11" t="s">
        <v>4832</v>
      </c>
      <c r="E16442" s="11" t="s">
        <v>4858</v>
      </c>
      <c r="F16442" s="11" t="s">
        <v>1902</v>
      </c>
      <c r="G16442" s="131" t="s">
        <v>646</v>
      </c>
      <c r="H16442" s="131"/>
      <c r="J16442" s="7">
        <v>1555842</v>
      </c>
    </row>
    <row r="16443" spans="1:10" ht="75" customHeight="1" x14ac:dyDescent="0.25">
      <c r="G16443" s="131" t="s">
        <v>7693</v>
      </c>
      <c r="H16443" s="131"/>
    </row>
    <row r="16444" spans="1:10" ht="20.100000000000001" customHeight="1" x14ac:dyDescent="0.25">
      <c r="G16444" s="131" t="s">
        <v>5505</v>
      </c>
      <c r="H16444" s="131"/>
    </row>
    <row r="16445" spans="1:10" ht="20.100000000000001" customHeight="1" x14ac:dyDescent="0.25">
      <c r="A16445" s="5" t="s">
        <v>1818</v>
      </c>
      <c r="C16445" s="11" t="s">
        <v>16</v>
      </c>
      <c r="D16445" s="11" t="s">
        <v>4832</v>
      </c>
      <c r="E16445" s="11" t="s">
        <v>4858</v>
      </c>
      <c r="F16445" s="11" t="s">
        <v>1906</v>
      </c>
      <c r="G16445" s="131" t="s">
        <v>648</v>
      </c>
      <c r="H16445" s="131"/>
      <c r="J16445" s="7">
        <v>864945</v>
      </c>
    </row>
    <row r="16446" spans="1:10" ht="45" customHeight="1" x14ac:dyDescent="0.25">
      <c r="G16446" s="131" t="s">
        <v>7694</v>
      </c>
      <c r="H16446" s="131"/>
    </row>
    <row r="16447" spans="1:10" ht="20.100000000000001" customHeight="1" x14ac:dyDescent="0.25">
      <c r="G16447" s="131" t="s">
        <v>5506</v>
      </c>
      <c r="H16447" s="131"/>
    </row>
    <row r="16448" spans="1:10" ht="20.100000000000001" customHeight="1" x14ac:dyDescent="0.25">
      <c r="A16448" s="5" t="s">
        <v>1818</v>
      </c>
      <c r="C16448" s="11" t="s">
        <v>16</v>
      </c>
      <c r="D16448" s="11" t="s">
        <v>4832</v>
      </c>
      <c r="E16448" s="11" t="s">
        <v>5609</v>
      </c>
      <c r="F16448" s="11" t="s">
        <v>1907</v>
      </c>
      <c r="G16448" s="131" t="s">
        <v>648</v>
      </c>
      <c r="H16448" s="131"/>
      <c r="J16448" s="7">
        <v>1350000</v>
      </c>
    </row>
    <row r="16449" spans="1:10" ht="30" customHeight="1" x14ac:dyDescent="0.25">
      <c r="G16449" s="131" t="s">
        <v>7695</v>
      </c>
      <c r="H16449" s="131"/>
    </row>
    <row r="16450" spans="1:10" ht="20.100000000000001" customHeight="1" x14ac:dyDescent="0.25">
      <c r="G16450" s="131" t="s">
        <v>5506</v>
      </c>
      <c r="H16450" s="131"/>
    </row>
    <row r="16451" spans="1:10" ht="20.100000000000001" customHeight="1" x14ac:dyDescent="0.25">
      <c r="A16451" s="5" t="s">
        <v>1818</v>
      </c>
      <c r="C16451" s="11" t="s">
        <v>16</v>
      </c>
      <c r="D16451" s="11" t="s">
        <v>4832</v>
      </c>
      <c r="E16451" s="11" t="s">
        <v>5023</v>
      </c>
      <c r="F16451" s="11" t="s">
        <v>1908</v>
      </c>
      <c r="G16451" s="131" t="s">
        <v>648</v>
      </c>
      <c r="H16451" s="131"/>
      <c r="J16451" s="7">
        <v>1350000</v>
      </c>
    </row>
    <row r="16452" spans="1:10" ht="30" customHeight="1" x14ac:dyDescent="0.25">
      <c r="G16452" s="131" t="s">
        <v>7696</v>
      </c>
      <c r="H16452" s="131"/>
    </row>
    <row r="16453" spans="1:10" ht="20.100000000000001" customHeight="1" x14ac:dyDescent="0.25">
      <c r="G16453" s="131" t="s">
        <v>5506</v>
      </c>
      <c r="H16453" s="131"/>
    </row>
    <row r="16454" spans="1:10" ht="20.100000000000001" customHeight="1" x14ac:dyDescent="0.25">
      <c r="A16454" s="5" t="s">
        <v>1818</v>
      </c>
      <c r="C16454" s="11" t="s">
        <v>16</v>
      </c>
      <c r="D16454" s="11" t="s">
        <v>4832</v>
      </c>
      <c r="E16454" s="11" t="s">
        <v>5023</v>
      </c>
      <c r="F16454" s="11" t="s">
        <v>1909</v>
      </c>
      <c r="G16454" s="131" t="s">
        <v>648</v>
      </c>
      <c r="H16454" s="131"/>
      <c r="J16454" s="7">
        <v>3194229</v>
      </c>
    </row>
    <row r="16455" spans="1:10" ht="45" customHeight="1" x14ac:dyDescent="0.25">
      <c r="G16455" s="131" t="s">
        <v>7697</v>
      </c>
      <c r="H16455" s="131"/>
    </row>
    <row r="16456" spans="1:10" ht="20.100000000000001" customHeight="1" x14ac:dyDescent="0.25">
      <c r="G16456" s="131" t="s">
        <v>5506</v>
      </c>
      <c r="H16456" s="131"/>
    </row>
    <row r="16457" spans="1:10" ht="20.100000000000001" customHeight="1" x14ac:dyDescent="0.25">
      <c r="A16457" s="5" t="s">
        <v>1818</v>
      </c>
      <c r="C16457" s="11" t="s">
        <v>16</v>
      </c>
      <c r="D16457" s="11" t="s">
        <v>4832</v>
      </c>
      <c r="E16457" s="11" t="s">
        <v>5169</v>
      </c>
      <c r="F16457" s="11" t="s">
        <v>1910</v>
      </c>
      <c r="G16457" s="131" t="s">
        <v>648</v>
      </c>
      <c r="H16457" s="131"/>
      <c r="J16457" s="7">
        <v>5727427</v>
      </c>
    </row>
    <row r="16458" spans="1:10" ht="45" customHeight="1" x14ac:dyDescent="0.25">
      <c r="G16458" s="131" t="s">
        <v>7698</v>
      </c>
      <c r="H16458" s="131"/>
    </row>
    <row r="16459" spans="1:10" ht="20.100000000000001" customHeight="1" x14ac:dyDescent="0.25">
      <c r="G16459" s="131" t="s">
        <v>5506</v>
      </c>
      <c r="H16459" s="131"/>
    </row>
    <row r="16460" spans="1:10" ht="20.100000000000001" customHeight="1" x14ac:dyDescent="0.25">
      <c r="A16460" s="5" t="s">
        <v>1818</v>
      </c>
      <c r="C16460" s="11" t="s">
        <v>16</v>
      </c>
      <c r="D16460" s="11" t="s">
        <v>4832</v>
      </c>
      <c r="E16460" s="11" t="s">
        <v>4972</v>
      </c>
      <c r="F16460" s="11" t="s">
        <v>1911</v>
      </c>
      <c r="G16460" s="131" t="s">
        <v>648</v>
      </c>
      <c r="H16460" s="131"/>
      <c r="J16460" s="7">
        <v>2636655</v>
      </c>
    </row>
    <row r="16461" spans="1:10" ht="30" customHeight="1" x14ac:dyDescent="0.25">
      <c r="G16461" s="131" t="s">
        <v>7699</v>
      </c>
      <c r="H16461" s="131"/>
    </row>
    <row r="16462" spans="1:10" ht="20.100000000000001" customHeight="1" x14ac:dyDescent="0.25">
      <c r="G16462" s="131" t="s">
        <v>5506</v>
      </c>
      <c r="H16462" s="131"/>
    </row>
    <row r="16463" spans="1:10" ht="20.100000000000001" customHeight="1" x14ac:dyDescent="0.25">
      <c r="A16463" s="5" t="s">
        <v>1818</v>
      </c>
      <c r="C16463" s="11" t="s">
        <v>16</v>
      </c>
      <c r="D16463" s="11" t="s">
        <v>4832</v>
      </c>
      <c r="E16463" s="11" t="s">
        <v>5023</v>
      </c>
      <c r="F16463" s="11" t="s">
        <v>1912</v>
      </c>
      <c r="G16463" s="131" t="s">
        <v>648</v>
      </c>
      <c r="H16463" s="131"/>
      <c r="J16463" s="7">
        <v>1839957</v>
      </c>
    </row>
    <row r="16464" spans="1:10" ht="45" customHeight="1" x14ac:dyDescent="0.25">
      <c r="G16464" s="131" t="s">
        <v>7700</v>
      </c>
      <c r="H16464" s="131"/>
    </row>
    <row r="16465" spans="1:10" ht="20.100000000000001" customHeight="1" x14ac:dyDescent="0.25">
      <c r="G16465" s="131" t="s">
        <v>5506</v>
      </c>
      <c r="H16465" s="131"/>
    </row>
    <row r="16466" spans="1:10" ht="20.100000000000001" customHeight="1" x14ac:dyDescent="0.25">
      <c r="A16466" s="5" t="s">
        <v>1818</v>
      </c>
      <c r="C16466" s="11" t="s">
        <v>16</v>
      </c>
      <c r="D16466" s="11" t="s">
        <v>4832</v>
      </c>
      <c r="E16466" s="11" t="s">
        <v>5023</v>
      </c>
      <c r="F16466" s="11" t="s">
        <v>1913</v>
      </c>
      <c r="G16466" s="131" t="s">
        <v>648</v>
      </c>
      <c r="H16466" s="131"/>
      <c r="J16466" s="7">
        <v>1839957</v>
      </c>
    </row>
    <row r="16467" spans="1:10" ht="60" customHeight="1" x14ac:dyDescent="0.25">
      <c r="G16467" s="131" t="s">
        <v>7701</v>
      </c>
      <c r="H16467" s="131"/>
    </row>
    <row r="16468" spans="1:10" ht="20.100000000000001" customHeight="1" x14ac:dyDescent="0.25">
      <c r="G16468" s="131" t="s">
        <v>5506</v>
      </c>
      <c r="H16468" s="131"/>
    </row>
    <row r="16469" spans="1:10" ht="20.100000000000001" customHeight="1" x14ac:dyDescent="0.25">
      <c r="A16469" s="5" t="s">
        <v>1818</v>
      </c>
      <c r="C16469" s="11" t="s">
        <v>16</v>
      </c>
      <c r="D16469" s="11" t="s">
        <v>4832</v>
      </c>
      <c r="E16469" s="11" t="s">
        <v>4974</v>
      </c>
      <c r="F16469" s="11" t="s">
        <v>1922</v>
      </c>
      <c r="G16469" s="131" t="s">
        <v>651</v>
      </c>
      <c r="H16469" s="131"/>
      <c r="J16469" s="7">
        <v>1259317</v>
      </c>
    </row>
    <row r="16470" spans="1:10" ht="45" customHeight="1" x14ac:dyDescent="0.25">
      <c r="G16470" s="131" t="s">
        <v>7702</v>
      </c>
      <c r="H16470" s="131"/>
    </row>
    <row r="16471" spans="1:10" ht="20.100000000000001" customHeight="1" x14ac:dyDescent="0.25">
      <c r="G16471" s="131" t="s">
        <v>5239</v>
      </c>
      <c r="H16471" s="131"/>
    </row>
    <row r="16472" spans="1:10" ht="20.100000000000001" customHeight="1" x14ac:dyDescent="0.25">
      <c r="A16472" s="5" t="s">
        <v>1818</v>
      </c>
      <c r="C16472" s="11" t="s">
        <v>16</v>
      </c>
      <c r="D16472" s="11" t="s">
        <v>4832</v>
      </c>
      <c r="E16472" s="11" t="s">
        <v>4974</v>
      </c>
      <c r="F16472" s="11" t="s">
        <v>1923</v>
      </c>
      <c r="G16472" s="131" t="s">
        <v>651</v>
      </c>
      <c r="H16472" s="131"/>
      <c r="J16472" s="7">
        <v>2705983</v>
      </c>
    </row>
    <row r="16473" spans="1:10" ht="30" customHeight="1" x14ac:dyDescent="0.25">
      <c r="G16473" s="131" t="s">
        <v>7703</v>
      </c>
      <c r="H16473" s="131"/>
    </row>
    <row r="16474" spans="1:10" ht="20.100000000000001" customHeight="1" x14ac:dyDescent="0.25">
      <c r="G16474" s="131" t="s">
        <v>5239</v>
      </c>
      <c r="H16474" s="131"/>
    </row>
    <row r="16475" spans="1:10" ht="20.100000000000001" customHeight="1" x14ac:dyDescent="0.25">
      <c r="A16475" s="5" t="s">
        <v>1818</v>
      </c>
      <c r="C16475" s="11" t="s">
        <v>16</v>
      </c>
      <c r="D16475" s="11" t="s">
        <v>4832</v>
      </c>
      <c r="E16475" s="11" t="s">
        <v>4972</v>
      </c>
      <c r="F16475" s="11" t="s">
        <v>1924</v>
      </c>
      <c r="G16475" s="131" t="s">
        <v>651</v>
      </c>
      <c r="H16475" s="131"/>
      <c r="J16475" s="7">
        <v>1644009</v>
      </c>
    </row>
    <row r="16476" spans="1:10" ht="60" customHeight="1" x14ac:dyDescent="0.25">
      <c r="G16476" s="131" t="s">
        <v>7704</v>
      </c>
      <c r="H16476" s="131"/>
    </row>
    <row r="16477" spans="1:10" ht="20.100000000000001" customHeight="1" x14ac:dyDescent="0.25">
      <c r="G16477" s="131" t="s">
        <v>5239</v>
      </c>
      <c r="H16477" s="131"/>
    </row>
    <row r="16478" spans="1:10" ht="20.100000000000001" customHeight="1" x14ac:dyDescent="0.25">
      <c r="A16478" s="5" t="s">
        <v>1818</v>
      </c>
      <c r="C16478" s="11" t="s">
        <v>16</v>
      </c>
      <c r="D16478" s="11" t="s">
        <v>4832</v>
      </c>
      <c r="E16478" s="11" t="s">
        <v>4972</v>
      </c>
      <c r="F16478" s="11" t="s">
        <v>1925</v>
      </c>
      <c r="G16478" s="131" t="s">
        <v>651</v>
      </c>
      <c r="H16478" s="131"/>
      <c r="J16478" s="7">
        <v>2003249</v>
      </c>
    </row>
    <row r="16479" spans="1:10" ht="45" customHeight="1" x14ac:dyDescent="0.25">
      <c r="G16479" s="131" t="s">
        <v>7705</v>
      </c>
      <c r="H16479" s="131"/>
    </row>
    <row r="16480" spans="1:10" ht="20.100000000000001" customHeight="1" x14ac:dyDescent="0.25">
      <c r="G16480" s="131" t="s">
        <v>5239</v>
      </c>
      <c r="H16480" s="131"/>
    </row>
    <row r="16481" spans="1:10" ht="20.100000000000001" customHeight="1" x14ac:dyDescent="0.25">
      <c r="A16481" s="5" t="s">
        <v>1818</v>
      </c>
      <c r="C16481" s="11" t="s">
        <v>16</v>
      </c>
      <c r="D16481" s="11" t="s">
        <v>4832</v>
      </c>
      <c r="E16481" s="11" t="s">
        <v>4972</v>
      </c>
      <c r="F16481" s="11" t="s">
        <v>1926</v>
      </c>
      <c r="G16481" s="131" t="s">
        <v>651</v>
      </c>
      <c r="H16481" s="131"/>
      <c r="J16481" s="7">
        <v>2098922</v>
      </c>
    </row>
    <row r="16482" spans="1:10" ht="45" customHeight="1" x14ac:dyDescent="0.25">
      <c r="G16482" s="131" t="s">
        <v>7706</v>
      </c>
      <c r="H16482" s="131"/>
    </row>
    <row r="16483" spans="1:10" ht="20.100000000000001" customHeight="1" x14ac:dyDescent="0.25">
      <c r="G16483" s="131" t="s">
        <v>5239</v>
      </c>
      <c r="H16483" s="131"/>
    </row>
    <row r="16484" spans="1:10" ht="20.100000000000001" customHeight="1" x14ac:dyDescent="0.25">
      <c r="A16484" s="5" t="s">
        <v>1818</v>
      </c>
      <c r="C16484" s="11" t="s">
        <v>16</v>
      </c>
      <c r="D16484" s="11" t="s">
        <v>4832</v>
      </c>
      <c r="E16484" s="11" t="s">
        <v>4972</v>
      </c>
      <c r="F16484" s="11" t="s">
        <v>1927</v>
      </c>
      <c r="G16484" s="131" t="s">
        <v>651</v>
      </c>
      <c r="H16484" s="131"/>
      <c r="J16484" s="7">
        <v>1623385</v>
      </c>
    </row>
    <row r="16485" spans="1:10" ht="45" customHeight="1" x14ac:dyDescent="0.25">
      <c r="G16485" s="131" t="s">
        <v>7707</v>
      </c>
      <c r="H16485" s="131"/>
    </row>
    <row r="16486" spans="1:10" ht="20.100000000000001" customHeight="1" x14ac:dyDescent="0.25">
      <c r="G16486" s="131" t="s">
        <v>5239</v>
      </c>
      <c r="H16486" s="131"/>
    </row>
    <row r="16487" spans="1:10" ht="20.100000000000001" customHeight="1" x14ac:dyDescent="0.25">
      <c r="A16487" s="5" t="s">
        <v>1818</v>
      </c>
      <c r="C16487" s="11" t="s">
        <v>16</v>
      </c>
      <c r="D16487" s="11" t="s">
        <v>4832</v>
      </c>
      <c r="E16487" s="11" t="s">
        <v>4974</v>
      </c>
      <c r="F16487" s="11" t="s">
        <v>1928</v>
      </c>
      <c r="G16487" s="131" t="s">
        <v>651</v>
      </c>
      <c r="H16487" s="131"/>
      <c r="J16487" s="7">
        <v>988700</v>
      </c>
    </row>
    <row r="16488" spans="1:10" ht="45" customHeight="1" x14ac:dyDescent="0.25">
      <c r="G16488" s="131" t="s">
        <v>7708</v>
      </c>
      <c r="H16488" s="131"/>
    </row>
    <row r="16489" spans="1:10" ht="20.100000000000001" customHeight="1" x14ac:dyDescent="0.25">
      <c r="G16489" s="131" t="s">
        <v>5239</v>
      </c>
      <c r="H16489" s="131"/>
    </row>
    <row r="16490" spans="1:10" ht="20.100000000000001" customHeight="1" x14ac:dyDescent="0.25">
      <c r="A16490" s="5" t="s">
        <v>1818</v>
      </c>
      <c r="C16490" s="11" t="s">
        <v>16</v>
      </c>
      <c r="D16490" s="11" t="s">
        <v>4832</v>
      </c>
      <c r="E16490" s="11" t="s">
        <v>4974</v>
      </c>
      <c r="F16490" s="11" t="s">
        <v>1929</v>
      </c>
      <c r="G16490" s="131" t="s">
        <v>651</v>
      </c>
      <c r="H16490" s="131"/>
      <c r="J16490" s="7">
        <v>1986262</v>
      </c>
    </row>
    <row r="16491" spans="1:10" ht="30" customHeight="1" x14ac:dyDescent="0.25">
      <c r="G16491" s="131" t="s">
        <v>7709</v>
      </c>
      <c r="H16491" s="131"/>
    </row>
    <row r="16492" spans="1:10" ht="20.100000000000001" customHeight="1" x14ac:dyDescent="0.25">
      <c r="G16492" s="131" t="s">
        <v>5239</v>
      </c>
      <c r="H16492" s="131"/>
    </row>
    <row r="16493" spans="1:10" ht="20.100000000000001" customHeight="1" x14ac:dyDescent="0.25">
      <c r="A16493" s="5" t="s">
        <v>1818</v>
      </c>
      <c r="C16493" s="11" t="s">
        <v>16</v>
      </c>
      <c r="D16493" s="11" t="s">
        <v>4832</v>
      </c>
      <c r="E16493" s="11" t="s">
        <v>4972</v>
      </c>
      <c r="F16493" s="11" t="s">
        <v>1933</v>
      </c>
      <c r="G16493" s="131" t="s">
        <v>654</v>
      </c>
      <c r="H16493" s="131"/>
      <c r="J16493" s="7">
        <v>3513807</v>
      </c>
    </row>
    <row r="16494" spans="1:10" ht="45" customHeight="1" x14ac:dyDescent="0.25">
      <c r="G16494" s="131" t="s">
        <v>7710</v>
      </c>
      <c r="H16494" s="131"/>
    </row>
    <row r="16495" spans="1:10" ht="20.100000000000001" customHeight="1" x14ac:dyDescent="0.25">
      <c r="G16495" s="131" t="s">
        <v>5507</v>
      </c>
      <c r="H16495" s="131"/>
    </row>
    <row r="16496" spans="1:10" ht="20.100000000000001" customHeight="1" x14ac:dyDescent="0.25">
      <c r="A16496" s="5" t="s">
        <v>1818</v>
      </c>
      <c r="C16496" s="11" t="s">
        <v>16</v>
      </c>
      <c r="D16496" s="11" t="s">
        <v>4832</v>
      </c>
      <c r="E16496" s="11" t="s">
        <v>4858</v>
      </c>
      <c r="F16496" s="11" t="s">
        <v>1934</v>
      </c>
      <c r="G16496" s="131" t="s">
        <v>654</v>
      </c>
      <c r="H16496" s="131"/>
      <c r="J16496" s="7">
        <v>3846227</v>
      </c>
    </row>
    <row r="16497" spans="1:10" ht="45" customHeight="1" x14ac:dyDescent="0.25">
      <c r="G16497" s="131" t="s">
        <v>7711</v>
      </c>
      <c r="H16497" s="131"/>
    </row>
    <row r="16498" spans="1:10" ht="20.100000000000001" customHeight="1" x14ac:dyDescent="0.25">
      <c r="G16498" s="131" t="s">
        <v>5507</v>
      </c>
      <c r="H16498" s="131"/>
    </row>
    <row r="16499" spans="1:10" ht="20.100000000000001" customHeight="1" x14ac:dyDescent="0.25">
      <c r="A16499" s="5" t="s">
        <v>1818</v>
      </c>
      <c r="C16499" s="11" t="s">
        <v>16</v>
      </c>
      <c r="D16499" s="11" t="s">
        <v>4832</v>
      </c>
      <c r="E16499" s="11" t="s">
        <v>4858</v>
      </c>
      <c r="F16499" s="11" t="s">
        <v>1935</v>
      </c>
      <c r="G16499" s="131" t="s">
        <v>654</v>
      </c>
      <c r="H16499" s="131"/>
      <c r="J16499" s="7">
        <v>5269342</v>
      </c>
    </row>
    <row r="16500" spans="1:10" ht="45" customHeight="1" x14ac:dyDescent="0.25">
      <c r="G16500" s="131" t="s">
        <v>7712</v>
      </c>
      <c r="H16500" s="131"/>
    </row>
    <row r="16501" spans="1:10" ht="20.100000000000001" customHeight="1" x14ac:dyDescent="0.25">
      <c r="G16501" s="131" t="s">
        <v>5507</v>
      </c>
      <c r="H16501" s="131"/>
    </row>
    <row r="16502" spans="1:10" ht="20.100000000000001" customHeight="1" x14ac:dyDescent="0.25">
      <c r="A16502" s="5" t="s">
        <v>1818</v>
      </c>
      <c r="C16502" s="11" t="s">
        <v>16</v>
      </c>
      <c r="D16502" s="11" t="s">
        <v>4832</v>
      </c>
      <c r="E16502" s="11" t="s">
        <v>4972</v>
      </c>
      <c r="F16502" s="11" t="s">
        <v>1186</v>
      </c>
      <c r="G16502" s="131" t="s">
        <v>657</v>
      </c>
      <c r="H16502" s="131"/>
      <c r="J16502" s="7">
        <v>1600000</v>
      </c>
    </row>
    <row r="16503" spans="1:10" ht="45" customHeight="1" x14ac:dyDescent="0.25">
      <c r="G16503" s="131" t="s">
        <v>7713</v>
      </c>
      <c r="H16503" s="131"/>
    </row>
    <row r="16504" spans="1:10" ht="20.100000000000001" customHeight="1" x14ac:dyDescent="0.25">
      <c r="G16504" s="131" t="s">
        <v>5508</v>
      </c>
      <c r="H16504" s="131"/>
    </row>
    <row r="16505" spans="1:10" ht="20.100000000000001" customHeight="1" x14ac:dyDescent="0.25">
      <c r="A16505" s="5" t="s">
        <v>1818</v>
      </c>
      <c r="C16505" s="11" t="s">
        <v>16</v>
      </c>
      <c r="D16505" s="11" t="s">
        <v>4832</v>
      </c>
      <c r="E16505" s="11" t="s">
        <v>5023</v>
      </c>
      <c r="F16505" s="11" t="s">
        <v>1951</v>
      </c>
      <c r="G16505" s="131" t="s">
        <v>657</v>
      </c>
      <c r="H16505" s="131"/>
      <c r="J16505" s="7">
        <v>386962</v>
      </c>
    </row>
    <row r="16506" spans="1:10" ht="45" customHeight="1" x14ac:dyDescent="0.25">
      <c r="G16506" s="131" t="s">
        <v>7714</v>
      </c>
      <c r="H16506" s="131"/>
    </row>
    <row r="16507" spans="1:10" ht="20.100000000000001" customHeight="1" x14ac:dyDescent="0.25">
      <c r="G16507" s="131" t="s">
        <v>5508</v>
      </c>
      <c r="H16507" s="131"/>
    </row>
    <row r="16508" spans="1:10" ht="20.100000000000001" customHeight="1" x14ac:dyDescent="0.25">
      <c r="A16508" s="5" t="s">
        <v>1818</v>
      </c>
      <c r="C16508" s="11" t="s">
        <v>16</v>
      </c>
      <c r="D16508" s="11" t="s">
        <v>4832</v>
      </c>
      <c r="E16508" s="11" t="s">
        <v>4858</v>
      </c>
      <c r="F16508" s="11" t="s">
        <v>1952</v>
      </c>
      <c r="G16508" s="131" t="s">
        <v>657</v>
      </c>
      <c r="H16508" s="131"/>
      <c r="J16508" s="7">
        <v>1600000</v>
      </c>
    </row>
    <row r="16509" spans="1:10" ht="45" customHeight="1" x14ac:dyDescent="0.25">
      <c r="G16509" s="131" t="s">
        <v>7715</v>
      </c>
      <c r="H16509" s="131"/>
    </row>
    <row r="16510" spans="1:10" ht="20.100000000000001" customHeight="1" x14ac:dyDescent="0.25">
      <c r="G16510" s="131" t="s">
        <v>5508</v>
      </c>
      <c r="H16510" s="131"/>
    </row>
    <row r="16511" spans="1:10" ht="20.100000000000001" customHeight="1" x14ac:dyDescent="0.25">
      <c r="A16511" s="5" t="s">
        <v>1818</v>
      </c>
      <c r="C16511" s="11" t="s">
        <v>16</v>
      </c>
      <c r="D16511" s="11" t="s">
        <v>4832</v>
      </c>
      <c r="E16511" s="11" t="s">
        <v>4972</v>
      </c>
      <c r="F16511" s="11" t="s">
        <v>1953</v>
      </c>
      <c r="G16511" s="131" t="s">
        <v>657</v>
      </c>
      <c r="H16511" s="131"/>
      <c r="J16511" s="7">
        <v>2984673</v>
      </c>
    </row>
    <row r="16512" spans="1:10" ht="60" customHeight="1" x14ac:dyDescent="0.25">
      <c r="G16512" s="131" t="s">
        <v>7716</v>
      </c>
      <c r="H16512" s="131"/>
    </row>
    <row r="16513" spans="1:10" ht="20.100000000000001" customHeight="1" x14ac:dyDescent="0.25">
      <c r="G16513" s="131" t="s">
        <v>5508</v>
      </c>
      <c r="H16513" s="131"/>
    </row>
    <row r="16514" spans="1:10" ht="20.100000000000001" customHeight="1" x14ac:dyDescent="0.25">
      <c r="A16514" s="5" t="s">
        <v>1818</v>
      </c>
      <c r="C16514" s="11" t="s">
        <v>16</v>
      </c>
      <c r="D16514" s="11" t="s">
        <v>4832</v>
      </c>
      <c r="E16514" s="11" t="s">
        <v>5169</v>
      </c>
      <c r="F16514" s="11" t="s">
        <v>1954</v>
      </c>
      <c r="G16514" s="131" t="s">
        <v>657</v>
      </c>
      <c r="H16514" s="131"/>
      <c r="J16514" s="7">
        <v>1587474</v>
      </c>
    </row>
    <row r="16515" spans="1:10" ht="45" customHeight="1" x14ac:dyDescent="0.25">
      <c r="G16515" s="131" t="s">
        <v>7717</v>
      </c>
      <c r="H16515" s="131"/>
    </row>
    <row r="16516" spans="1:10" ht="20.100000000000001" customHeight="1" x14ac:dyDescent="0.25">
      <c r="G16516" s="131" t="s">
        <v>5508</v>
      </c>
      <c r="H16516" s="131"/>
    </row>
    <row r="16517" spans="1:10" ht="20.100000000000001" customHeight="1" x14ac:dyDescent="0.25">
      <c r="A16517" s="5" t="s">
        <v>1818</v>
      </c>
      <c r="C16517" s="11" t="s">
        <v>16</v>
      </c>
      <c r="D16517" s="11" t="s">
        <v>4832</v>
      </c>
      <c r="E16517" s="11" t="s">
        <v>4974</v>
      </c>
      <c r="F16517" s="11" t="s">
        <v>1955</v>
      </c>
      <c r="G16517" s="131" t="s">
        <v>657</v>
      </c>
      <c r="H16517" s="131"/>
      <c r="J16517" s="7">
        <v>2635943</v>
      </c>
    </row>
    <row r="16518" spans="1:10" ht="30" customHeight="1" x14ac:dyDescent="0.25">
      <c r="G16518" s="131" t="s">
        <v>7718</v>
      </c>
      <c r="H16518" s="131"/>
    </row>
    <row r="16519" spans="1:10" ht="20.100000000000001" customHeight="1" x14ac:dyDescent="0.25">
      <c r="G16519" s="131" t="s">
        <v>5508</v>
      </c>
      <c r="H16519" s="131"/>
    </row>
    <row r="16520" spans="1:10" ht="20.100000000000001" customHeight="1" x14ac:dyDescent="0.25">
      <c r="A16520" s="5" t="s">
        <v>1818</v>
      </c>
      <c r="C16520" s="11" t="s">
        <v>16</v>
      </c>
      <c r="D16520" s="11" t="s">
        <v>4832</v>
      </c>
      <c r="E16520" s="11" t="s">
        <v>4972</v>
      </c>
      <c r="F16520" s="11" t="s">
        <v>1956</v>
      </c>
      <c r="G16520" s="131" t="s">
        <v>657</v>
      </c>
      <c r="H16520" s="131"/>
      <c r="J16520" s="7">
        <v>1030979</v>
      </c>
    </row>
    <row r="16521" spans="1:10" ht="45" customHeight="1" x14ac:dyDescent="0.25">
      <c r="G16521" s="131" t="s">
        <v>7719</v>
      </c>
      <c r="H16521" s="131"/>
    </row>
    <row r="16522" spans="1:10" ht="20.100000000000001" customHeight="1" x14ac:dyDescent="0.25">
      <c r="G16522" s="131" t="s">
        <v>5508</v>
      </c>
      <c r="H16522" s="131"/>
    </row>
    <row r="16523" spans="1:10" ht="20.100000000000001" customHeight="1" x14ac:dyDescent="0.25">
      <c r="A16523" s="5" t="s">
        <v>1818</v>
      </c>
      <c r="C16523" s="11" t="s">
        <v>16</v>
      </c>
      <c r="D16523" s="11" t="s">
        <v>4832</v>
      </c>
      <c r="E16523" s="11" t="s">
        <v>4972</v>
      </c>
      <c r="F16523" s="11" t="s">
        <v>1957</v>
      </c>
      <c r="G16523" s="131" t="s">
        <v>657</v>
      </c>
      <c r="H16523" s="131"/>
      <c r="J16523" s="7">
        <v>1000000</v>
      </c>
    </row>
    <row r="16524" spans="1:10" ht="60" customHeight="1" x14ac:dyDescent="0.25">
      <c r="G16524" s="131" t="s">
        <v>7720</v>
      </c>
      <c r="H16524" s="131"/>
    </row>
    <row r="16525" spans="1:10" ht="20.100000000000001" customHeight="1" x14ac:dyDescent="0.25">
      <c r="G16525" s="131" t="s">
        <v>5508</v>
      </c>
      <c r="H16525" s="131"/>
    </row>
    <row r="16526" spans="1:10" ht="20.100000000000001" customHeight="1" x14ac:dyDescent="0.25">
      <c r="A16526" s="5" t="s">
        <v>1818</v>
      </c>
      <c r="C16526" s="11" t="s">
        <v>16</v>
      </c>
      <c r="D16526" s="11" t="s">
        <v>4832</v>
      </c>
      <c r="E16526" s="11" t="s">
        <v>4972</v>
      </c>
      <c r="F16526" s="11" t="s">
        <v>1958</v>
      </c>
      <c r="G16526" s="131" t="s">
        <v>657</v>
      </c>
      <c r="H16526" s="131"/>
      <c r="J16526" s="7">
        <v>1838457</v>
      </c>
    </row>
    <row r="16527" spans="1:10" ht="60" customHeight="1" x14ac:dyDescent="0.25">
      <c r="G16527" s="131" t="s">
        <v>7721</v>
      </c>
      <c r="H16527" s="131"/>
    </row>
    <row r="16528" spans="1:10" ht="20.100000000000001" customHeight="1" x14ac:dyDescent="0.25">
      <c r="G16528" s="131" t="s">
        <v>5508</v>
      </c>
      <c r="H16528" s="131"/>
    </row>
    <row r="16529" spans="1:10" ht="20.100000000000001" customHeight="1" x14ac:dyDescent="0.25">
      <c r="A16529" s="5" t="s">
        <v>1818</v>
      </c>
      <c r="C16529" s="11" t="s">
        <v>16</v>
      </c>
      <c r="D16529" s="11" t="s">
        <v>4832</v>
      </c>
      <c r="E16529" s="11" t="s">
        <v>4972</v>
      </c>
      <c r="F16529" s="11" t="s">
        <v>1959</v>
      </c>
      <c r="G16529" s="131" t="s">
        <v>657</v>
      </c>
      <c r="H16529" s="131"/>
      <c r="J16529" s="7">
        <v>1902552</v>
      </c>
    </row>
    <row r="16530" spans="1:10" ht="45" customHeight="1" x14ac:dyDescent="0.25">
      <c r="G16530" s="131" t="s">
        <v>7722</v>
      </c>
      <c r="H16530" s="131"/>
    </row>
    <row r="16531" spans="1:10" ht="20.100000000000001" customHeight="1" x14ac:dyDescent="0.25">
      <c r="G16531" s="131" t="s">
        <v>5508</v>
      </c>
      <c r="H16531" s="131"/>
    </row>
    <row r="16532" spans="1:10" ht="20.100000000000001" customHeight="1" x14ac:dyDescent="0.25">
      <c r="A16532" s="5" t="s">
        <v>1818</v>
      </c>
      <c r="C16532" s="11" t="s">
        <v>16</v>
      </c>
      <c r="D16532" s="11" t="s">
        <v>4832</v>
      </c>
      <c r="E16532" s="11" t="s">
        <v>4858</v>
      </c>
      <c r="F16532" s="11" t="s">
        <v>1960</v>
      </c>
      <c r="G16532" s="131" t="s">
        <v>657</v>
      </c>
      <c r="H16532" s="131"/>
      <c r="J16532" s="7">
        <v>1267251</v>
      </c>
    </row>
    <row r="16533" spans="1:10" ht="45" customHeight="1" x14ac:dyDescent="0.25">
      <c r="G16533" s="131" t="s">
        <v>7723</v>
      </c>
      <c r="H16533" s="131"/>
    </row>
    <row r="16534" spans="1:10" ht="20.100000000000001" customHeight="1" x14ac:dyDescent="0.25">
      <c r="G16534" s="131" t="s">
        <v>5508</v>
      </c>
      <c r="H16534" s="131"/>
    </row>
    <row r="16535" spans="1:10" ht="20.100000000000001" customHeight="1" x14ac:dyDescent="0.25">
      <c r="A16535" s="5" t="s">
        <v>1818</v>
      </c>
      <c r="C16535" s="11" t="s">
        <v>16</v>
      </c>
      <c r="D16535" s="11" t="s">
        <v>4832</v>
      </c>
      <c r="E16535" s="11" t="s">
        <v>4972</v>
      </c>
      <c r="F16535" s="11" t="s">
        <v>1961</v>
      </c>
      <c r="G16535" s="131" t="s">
        <v>657</v>
      </c>
      <c r="H16535" s="131"/>
      <c r="J16535" s="7">
        <v>1200000</v>
      </c>
    </row>
    <row r="16536" spans="1:10" ht="45" customHeight="1" x14ac:dyDescent="0.25">
      <c r="G16536" s="131" t="s">
        <v>7724</v>
      </c>
      <c r="H16536" s="131"/>
    </row>
    <row r="16537" spans="1:10" ht="20.100000000000001" customHeight="1" x14ac:dyDescent="0.25">
      <c r="G16537" s="131" t="s">
        <v>5508</v>
      </c>
      <c r="H16537" s="131"/>
    </row>
    <row r="16538" spans="1:10" ht="20.100000000000001" customHeight="1" x14ac:dyDescent="0.25">
      <c r="A16538" s="5" t="s">
        <v>1818</v>
      </c>
      <c r="C16538" s="11" t="s">
        <v>16</v>
      </c>
      <c r="D16538" s="11" t="s">
        <v>4832</v>
      </c>
      <c r="E16538" s="11" t="s">
        <v>4974</v>
      </c>
      <c r="F16538" s="11" t="s">
        <v>1962</v>
      </c>
      <c r="G16538" s="131" t="s">
        <v>657</v>
      </c>
      <c r="H16538" s="131"/>
      <c r="J16538" s="7">
        <v>800000</v>
      </c>
    </row>
    <row r="16539" spans="1:10" ht="45" customHeight="1" x14ac:dyDescent="0.25">
      <c r="G16539" s="131" t="s">
        <v>7725</v>
      </c>
      <c r="H16539" s="131"/>
    </row>
    <row r="16540" spans="1:10" ht="20.100000000000001" customHeight="1" x14ac:dyDescent="0.25">
      <c r="G16540" s="131" t="s">
        <v>5508</v>
      </c>
      <c r="H16540" s="131"/>
    </row>
    <row r="16541" spans="1:10" ht="20.100000000000001" customHeight="1" x14ac:dyDescent="0.25">
      <c r="A16541" s="5" t="s">
        <v>1818</v>
      </c>
      <c r="C16541" s="11" t="s">
        <v>16</v>
      </c>
      <c r="D16541" s="11" t="s">
        <v>4832</v>
      </c>
      <c r="E16541" s="11" t="s">
        <v>4974</v>
      </c>
      <c r="F16541" s="11" t="s">
        <v>1963</v>
      </c>
      <c r="G16541" s="131" t="s">
        <v>657</v>
      </c>
      <c r="H16541" s="131"/>
      <c r="J16541" s="7">
        <v>828131</v>
      </c>
    </row>
    <row r="16542" spans="1:10" ht="45" customHeight="1" x14ac:dyDescent="0.25">
      <c r="G16542" s="131" t="s">
        <v>7726</v>
      </c>
      <c r="H16542" s="131"/>
    </row>
    <row r="16543" spans="1:10" ht="20.100000000000001" customHeight="1" x14ac:dyDescent="0.25">
      <c r="G16543" s="131" t="s">
        <v>5508</v>
      </c>
      <c r="H16543" s="131"/>
    </row>
    <row r="16544" spans="1:10" ht="20.100000000000001" customHeight="1" x14ac:dyDescent="0.25">
      <c r="A16544" s="5" t="s">
        <v>1818</v>
      </c>
      <c r="C16544" s="11" t="s">
        <v>16</v>
      </c>
      <c r="D16544" s="11" t="s">
        <v>4832</v>
      </c>
      <c r="E16544" s="11" t="s">
        <v>4974</v>
      </c>
      <c r="F16544" s="11" t="s">
        <v>1964</v>
      </c>
      <c r="G16544" s="131" t="s">
        <v>657</v>
      </c>
      <c r="H16544" s="131"/>
      <c r="J16544" s="7">
        <v>1834920</v>
      </c>
    </row>
    <row r="16545" spans="1:10" ht="45" customHeight="1" x14ac:dyDescent="0.25">
      <c r="G16545" s="131" t="s">
        <v>7727</v>
      </c>
      <c r="H16545" s="131"/>
    </row>
    <row r="16546" spans="1:10" ht="20.100000000000001" customHeight="1" x14ac:dyDescent="0.25">
      <c r="G16546" s="131" t="s">
        <v>5508</v>
      </c>
      <c r="H16546" s="131"/>
    </row>
    <row r="16547" spans="1:10" ht="20.100000000000001" customHeight="1" x14ac:dyDescent="0.25">
      <c r="A16547" s="5" t="s">
        <v>1818</v>
      </c>
      <c r="C16547" s="11" t="s">
        <v>16</v>
      </c>
      <c r="D16547" s="11" t="s">
        <v>4832</v>
      </c>
      <c r="E16547" s="11" t="s">
        <v>4974</v>
      </c>
      <c r="F16547" s="11" t="s">
        <v>1965</v>
      </c>
      <c r="G16547" s="131" t="s">
        <v>657</v>
      </c>
      <c r="H16547" s="131"/>
      <c r="J16547" s="7">
        <v>329292</v>
      </c>
    </row>
    <row r="16548" spans="1:10" ht="45" customHeight="1" x14ac:dyDescent="0.25">
      <c r="G16548" s="131" t="s">
        <v>7728</v>
      </c>
      <c r="H16548" s="131"/>
    </row>
    <row r="16549" spans="1:10" ht="20.100000000000001" customHeight="1" x14ac:dyDescent="0.25">
      <c r="G16549" s="131" t="s">
        <v>5508</v>
      </c>
      <c r="H16549" s="131"/>
    </row>
    <row r="16550" spans="1:10" ht="20.100000000000001" customHeight="1" x14ac:dyDescent="0.25">
      <c r="A16550" s="5" t="s">
        <v>1818</v>
      </c>
      <c r="C16550" s="11" t="s">
        <v>16</v>
      </c>
      <c r="D16550" s="11" t="s">
        <v>4832</v>
      </c>
      <c r="E16550" s="11" t="s">
        <v>4858</v>
      </c>
      <c r="F16550" s="11" t="s">
        <v>1966</v>
      </c>
      <c r="G16550" s="131" t="s">
        <v>657</v>
      </c>
      <c r="H16550" s="131"/>
      <c r="J16550" s="7">
        <v>800000</v>
      </c>
    </row>
    <row r="16551" spans="1:10" ht="60" customHeight="1" x14ac:dyDescent="0.25">
      <c r="G16551" s="131" t="s">
        <v>7729</v>
      </c>
      <c r="H16551" s="131"/>
    </row>
    <row r="16552" spans="1:10" ht="20.100000000000001" customHeight="1" x14ac:dyDescent="0.25">
      <c r="G16552" s="131" t="s">
        <v>5508</v>
      </c>
      <c r="H16552" s="131"/>
    </row>
    <row r="16553" spans="1:10" ht="20.100000000000001" customHeight="1" x14ac:dyDescent="0.25">
      <c r="A16553" s="5" t="s">
        <v>1818</v>
      </c>
      <c r="C16553" s="11" t="s">
        <v>16</v>
      </c>
      <c r="D16553" s="11" t="s">
        <v>4832</v>
      </c>
      <c r="E16553" s="11" t="s">
        <v>4972</v>
      </c>
      <c r="F16553" s="11" t="s">
        <v>1572</v>
      </c>
      <c r="G16553" s="131" t="s">
        <v>657</v>
      </c>
      <c r="H16553" s="131"/>
      <c r="J16553" s="7">
        <v>680000</v>
      </c>
    </row>
    <row r="16554" spans="1:10" ht="45" customHeight="1" x14ac:dyDescent="0.25">
      <c r="G16554" s="131" t="s">
        <v>7730</v>
      </c>
      <c r="H16554" s="131"/>
    </row>
    <row r="16555" spans="1:10" ht="20.100000000000001" customHeight="1" x14ac:dyDescent="0.25">
      <c r="G16555" s="131" t="s">
        <v>5508</v>
      </c>
      <c r="H16555" s="131"/>
    </row>
    <row r="16556" spans="1:10" ht="20.100000000000001" customHeight="1" x14ac:dyDescent="0.25">
      <c r="A16556" s="5" t="s">
        <v>1818</v>
      </c>
      <c r="C16556" s="11" t="s">
        <v>16</v>
      </c>
      <c r="D16556" s="11" t="s">
        <v>4832</v>
      </c>
      <c r="E16556" s="11" t="s">
        <v>4974</v>
      </c>
      <c r="F16556" s="11" t="s">
        <v>1968</v>
      </c>
      <c r="G16556" s="131" t="s">
        <v>1217</v>
      </c>
      <c r="H16556" s="131"/>
      <c r="J16556" s="7">
        <v>2572577</v>
      </c>
    </row>
    <row r="16557" spans="1:10" ht="45" customHeight="1" x14ac:dyDescent="0.25">
      <c r="G16557" s="131" t="s">
        <v>7731</v>
      </c>
      <c r="H16557" s="131"/>
    </row>
    <row r="16558" spans="1:10" ht="20.100000000000001" customHeight="1" x14ac:dyDescent="0.25">
      <c r="G16558" s="131" t="s">
        <v>5238</v>
      </c>
      <c r="H16558" s="131"/>
    </row>
    <row r="16559" spans="1:10" ht="20.100000000000001" customHeight="1" x14ac:dyDescent="0.25">
      <c r="A16559" s="5" t="s">
        <v>1818</v>
      </c>
      <c r="C16559" s="11" t="s">
        <v>16</v>
      </c>
      <c r="D16559" s="11" t="s">
        <v>4832</v>
      </c>
      <c r="E16559" s="11" t="s">
        <v>4972</v>
      </c>
      <c r="F16559" s="11" t="s">
        <v>1969</v>
      </c>
      <c r="G16559" s="131" t="s">
        <v>1217</v>
      </c>
      <c r="H16559" s="131"/>
      <c r="J16559" s="7">
        <v>2236141</v>
      </c>
    </row>
    <row r="16560" spans="1:10" ht="45" customHeight="1" x14ac:dyDescent="0.25">
      <c r="G16560" s="131" t="s">
        <v>7732</v>
      </c>
      <c r="H16560" s="131"/>
    </row>
    <row r="16561" spans="1:10" ht="20.100000000000001" customHeight="1" x14ac:dyDescent="0.25">
      <c r="G16561" s="131" t="s">
        <v>5238</v>
      </c>
      <c r="H16561" s="131"/>
    </row>
    <row r="16562" spans="1:10" ht="20.100000000000001" customHeight="1" x14ac:dyDescent="0.25">
      <c r="A16562" s="5" t="s">
        <v>1818</v>
      </c>
      <c r="C16562" s="11" t="s">
        <v>16</v>
      </c>
      <c r="D16562" s="11" t="s">
        <v>4832</v>
      </c>
      <c r="E16562" s="11" t="s">
        <v>4974</v>
      </c>
      <c r="F16562" s="11" t="s">
        <v>1970</v>
      </c>
      <c r="G16562" s="131" t="s">
        <v>1217</v>
      </c>
      <c r="H16562" s="131"/>
      <c r="J16562" s="7">
        <v>1986728</v>
      </c>
    </row>
    <row r="16563" spans="1:10" ht="45" customHeight="1" x14ac:dyDescent="0.25">
      <c r="G16563" s="131" t="s">
        <v>7733</v>
      </c>
      <c r="H16563" s="131"/>
    </row>
    <row r="16564" spans="1:10" ht="20.100000000000001" customHeight="1" x14ac:dyDescent="0.25">
      <c r="G16564" s="131" t="s">
        <v>5238</v>
      </c>
      <c r="H16564" s="131"/>
    </row>
    <row r="16565" spans="1:10" ht="20.100000000000001" customHeight="1" x14ac:dyDescent="0.25">
      <c r="A16565" s="5" t="s">
        <v>1818</v>
      </c>
      <c r="C16565" s="11" t="s">
        <v>16</v>
      </c>
      <c r="D16565" s="11" t="s">
        <v>4832</v>
      </c>
      <c r="E16565" s="11" t="s">
        <v>4972</v>
      </c>
      <c r="F16565" s="11" t="s">
        <v>2010</v>
      </c>
      <c r="G16565" s="131" t="s">
        <v>661</v>
      </c>
      <c r="H16565" s="131"/>
      <c r="J16565" s="7">
        <v>878809</v>
      </c>
    </row>
    <row r="16566" spans="1:10" ht="45" customHeight="1" x14ac:dyDescent="0.25">
      <c r="G16566" s="131" t="s">
        <v>7734</v>
      </c>
      <c r="H16566" s="131"/>
    </row>
    <row r="16567" spans="1:10" ht="20.100000000000001" customHeight="1" x14ac:dyDescent="0.25">
      <c r="G16567" s="131" t="s">
        <v>5509</v>
      </c>
      <c r="H16567" s="131"/>
    </row>
    <row r="16568" spans="1:10" ht="20.100000000000001" customHeight="1" x14ac:dyDescent="0.25">
      <c r="A16568" s="5" t="s">
        <v>1818</v>
      </c>
      <c r="C16568" s="11" t="s">
        <v>16</v>
      </c>
      <c r="D16568" s="11" t="s">
        <v>4832</v>
      </c>
      <c r="E16568" s="11" t="s">
        <v>4974</v>
      </c>
      <c r="F16568" s="11" t="s">
        <v>1981</v>
      </c>
      <c r="G16568" s="131" t="s">
        <v>661</v>
      </c>
      <c r="H16568" s="131"/>
      <c r="J16568" s="7">
        <v>878809</v>
      </c>
    </row>
    <row r="16569" spans="1:10" ht="45" customHeight="1" x14ac:dyDescent="0.25">
      <c r="G16569" s="131" t="s">
        <v>7735</v>
      </c>
      <c r="H16569" s="131"/>
    </row>
    <row r="16570" spans="1:10" ht="20.100000000000001" customHeight="1" x14ac:dyDescent="0.25">
      <c r="G16570" s="131" t="s">
        <v>5509</v>
      </c>
      <c r="H16570" s="131"/>
    </row>
    <row r="16571" spans="1:10" ht="20.100000000000001" customHeight="1" x14ac:dyDescent="0.25">
      <c r="A16571" s="5" t="s">
        <v>1818</v>
      </c>
      <c r="C16571" s="11" t="s">
        <v>16</v>
      </c>
      <c r="D16571" s="11" t="s">
        <v>4832</v>
      </c>
      <c r="E16571" s="11" t="s">
        <v>4974</v>
      </c>
      <c r="F16571" s="11" t="s">
        <v>2001</v>
      </c>
      <c r="G16571" s="131" t="s">
        <v>661</v>
      </c>
      <c r="H16571" s="131"/>
      <c r="J16571" s="7">
        <v>878809</v>
      </c>
    </row>
    <row r="16572" spans="1:10" ht="45" customHeight="1" x14ac:dyDescent="0.25">
      <c r="G16572" s="131" t="s">
        <v>7736</v>
      </c>
      <c r="H16572" s="131"/>
    </row>
    <row r="16573" spans="1:10" ht="20.100000000000001" customHeight="1" x14ac:dyDescent="0.25">
      <c r="G16573" s="131" t="s">
        <v>5509</v>
      </c>
      <c r="H16573" s="131"/>
    </row>
    <row r="16574" spans="1:10" ht="20.100000000000001" customHeight="1" x14ac:dyDescent="0.25">
      <c r="A16574" s="5" t="s">
        <v>1818</v>
      </c>
      <c r="C16574" s="11" t="s">
        <v>16</v>
      </c>
      <c r="D16574" s="11" t="s">
        <v>4832</v>
      </c>
      <c r="E16574" s="11" t="s">
        <v>4974</v>
      </c>
      <c r="F16574" s="11" t="s">
        <v>2011</v>
      </c>
      <c r="G16574" s="131" t="s">
        <v>661</v>
      </c>
      <c r="H16574" s="131"/>
      <c r="J16574" s="7">
        <v>878809</v>
      </c>
    </row>
    <row r="16575" spans="1:10" ht="30" customHeight="1" x14ac:dyDescent="0.25">
      <c r="G16575" s="131" t="s">
        <v>7737</v>
      </c>
      <c r="H16575" s="131"/>
    </row>
    <row r="16576" spans="1:10" ht="20.100000000000001" customHeight="1" x14ac:dyDescent="0.25">
      <c r="G16576" s="131" t="s">
        <v>5509</v>
      </c>
      <c r="H16576" s="131"/>
    </row>
    <row r="16577" spans="1:10" ht="20.100000000000001" customHeight="1" x14ac:dyDescent="0.25">
      <c r="A16577" s="5" t="s">
        <v>1818</v>
      </c>
      <c r="C16577" s="11" t="s">
        <v>16</v>
      </c>
      <c r="D16577" s="11" t="s">
        <v>4832</v>
      </c>
      <c r="E16577" s="11" t="s">
        <v>4974</v>
      </c>
      <c r="F16577" s="11" t="s">
        <v>2009</v>
      </c>
      <c r="G16577" s="131" t="s">
        <v>661</v>
      </c>
      <c r="H16577" s="131"/>
      <c r="J16577" s="7">
        <v>1079471</v>
      </c>
    </row>
    <row r="16578" spans="1:10" ht="45" customHeight="1" x14ac:dyDescent="0.25">
      <c r="G16578" s="131" t="s">
        <v>7738</v>
      </c>
      <c r="H16578" s="131"/>
    </row>
    <row r="16579" spans="1:10" ht="20.100000000000001" customHeight="1" x14ac:dyDescent="0.25">
      <c r="G16579" s="131" t="s">
        <v>5509</v>
      </c>
      <c r="H16579" s="131"/>
    </row>
    <row r="16580" spans="1:10" ht="20.100000000000001" customHeight="1" x14ac:dyDescent="0.25">
      <c r="A16580" s="5" t="s">
        <v>1818</v>
      </c>
      <c r="C16580" s="11" t="s">
        <v>16</v>
      </c>
      <c r="D16580" s="11" t="s">
        <v>4832</v>
      </c>
      <c r="E16580" s="11" t="s">
        <v>4974</v>
      </c>
      <c r="F16580" s="11" t="s">
        <v>2012</v>
      </c>
      <c r="G16580" s="131" t="s">
        <v>661</v>
      </c>
      <c r="H16580" s="131"/>
      <c r="J16580" s="7">
        <v>1079511</v>
      </c>
    </row>
    <row r="16581" spans="1:10" ht="45" customHeight="1" x14ac:dyDescent="0.25">
      <c r="G16581" s="131" t="s">
        <v>7739</v>
      </c>
      <c r="H16581" s="131"/>
    </row>
    <row r="16582" spans="1:10" ht="20.100000000000001" customHeight="1" x14ac:dyDescent="0.25">
      <c r="G16582" s="131" t="s">
        <v>5509</v>
      </c>
      <c r="H16582" s="131"/>
    </row>
    <row r="16583" spans="1:10" ht="20.100000000000001" customHeight="1" x14ac:dyDescent="0.25">
      <c r="A16583" s="5" t="s">
        <v>1818</v>
      </c>
      <c r="C16583" s="11" t="s">
        <v>16</v>
      </c>
      <c r="D16583" s="11" t="s">
        <v>4832</v>
      </c>
      <c r="E16583" s="11" t="s">
        <v>4974</v>
      </c>
      <c r="F16583" s="11" t="s">
        <v>2013</v>
      </c>
      <c r="G16583" s="131" t="s">
        <v>661</v>
      </c>
      <c r="H16583" s="131"/>
      <c r="J16583" s="7">
        <v>1947042</v>
      </c>
    </row>
    <row r="16584" spans="1:10" ht="45" customHeight="1" x14ac:dyDescent="0.25">
      <c r="G16584" s="131" t="s">
        <v>7740</v>
      </c>
      <c r="H16584" s="131"/>
    </row>
    <row r="16585" spans="1:10" ht="20.100000000000001" customHeight="1" x14ac:dyDescent="0.25">
      <c r="G16585" s="131" t="s">
        <v>5509</v>
      </c>
      <c r="H16585" s="131"/>
    </row>
    <row r="16586" spans="1:10" ht="20.100000000000001" customHeight="1" x14ac:dyDescent="0.25">
      <c r="A16586" s="5" t="s">
        <v>1818</v>
      </c>
      <c r="C16586" s="11" t="s">
        <v>16</v>
      </c>
      <c r="D16586" s="11" t="s">
        <v>4832</v>
      </c>
      <c r="E16586" s="11" t="s">
        <v>5064</v>
      </c>
      <c r="F16586" s="11" t="s">
        <v>2014</v>
      </c>
      <c r="G16586" s="131" t="s">
        <v>661</v>
      </c>
      <c r="H16586" s="131"/>
      <c r="J16586" s="7">
        <v>1646893</v>
      </c>
    </row>
    <row r="16587" spans="1:10" ht="30" customHeight="1" x14ac:dyDescent="0.25">
      <c r="G16587" s="131" t="s">
        <v>7741</v>
      </c>
      <c r="H16587" s="131"/>
    </row>
    <row r="16588" spans="1:10" ht="20.100000000000001" customHeight="1" x14ac:dyDescent="0.25">
      <c r="G16588" s="131" t="s">
        <v>5509</v>
      </c>
      <c r="H16588" s="131"/>
    </row>
    <row r="16589" spans="1:10" ht="20.100000000000001" customHeight="1" x14ac:dyDescent="0.25">
      <c r="A16589" s="5" t="s">
        <v>1818</v>
      </c>
      <c r="C16589" s="11" t="s">
        <v>16</v>
      </c>
      <c r="D16589" s="11" t="s">
        <v>4832</v>
      </c>
      <c r="E16589" s="11" t="s">
        <v>5169</v>
      </c>
      <c r="F16589" s="11" t="s">
        <v>2015</v>
      </c>
      <c r="G16589" s="131" t="s">
        <v>661</v>
      </c>
      <c r="H16589" s="131"/>
      <c r="J16589" s="7">
        <v>3019488</v>
      </c>
    </row>
    <row r="16590" spans="1:10" ht="45" customHeight="1" x14ac:dyDescent="0.25">
      <c r="G16590" s="131" t="s">
        <v>7742</v>
      </c>
      <c r="H16590" s="131"/>
    </row>
    <row r="16591" spans="1:10" ht="20.100000000000001" customHeight="1" x14ac:dyDescent="0.25">
      <c r="G16591" s="131" t="s">
        <v>5509</v>
      </c>
      <c r="H16591" s="131"/>
    </row>
    <row r="16592" spans="1:10" ht="20.100000000000001" customHeight="1" x14ac:dyDescent="0.25">
      <c r="A16592" s="5" t="s">
        <v>1818</v>
      </c>
      <c r="C16592" s="11" t="s">
        <v>16</v>
      </c>
      <c r="D16592" s="11" t="s">
        <v>4832</v>
      </c>
      <c r="E16592" s="11" t="s">
        <v>5023</v>
      </c>
      <c r="F16592" s="11" t="s">
        <v>2025</v>
      </c>
      <c r="G16592" s="131" t="s">
        <v>663</v>
      </c>
      <c r="H16592" s="131"/>
      <c r="J16592" s="7">
        <v>1600000</v>
      </c>
    </row>
    <row r="16593" spans="1:10" ht="30" customHeight="1" x14ac:dyDescent="0.25">
      <c r="G16593" s="131" t="s">
        <v>7743</v>
      </c>
      <c r="H16593" s="131"/>
    </row>
    <row r="16594" spans="1:10" ht="20.100000000000001" customHeight="1" x14ac:dyDescent="0.25">
      <c r="G16594" s="131" t="s">
        <v>5511</v>
      </c>
      <c r="H16594" s="131"/>
    </row>
    <row r="16595" spans="1:10" ht="20.100000000000001" customHeight="1" x14ac:dyDescent="0.25">
      <c r="A16595" s="5" t="s">
        <v>1818</v>
      </c>
      <c r="C16595" s="11" t="s">
        <v>16</v>
      </c>
      <c r="D16595" s="11" t="s">
        <v>4832</v>
      </c>
      <c r="E16595" s="11" t="s">
        <v>5248</v>
      </c>
      <c r="F16595" s="11" t="s">
        <v>2026</v>
      </c>
      <c r="G16595" s="131" t="s">
        <v>663</v>
      </c>
      <c r="H16595" s="131"/>
      <c r="J16595" s="7">
        <v>1159919</v>
      </c>
    </row>
    <row r="16596" spans="1:10" ht="30" customHeight="1" x14ac:dyDescent="0.25">
      <c r="G16596" s="131" t="s">
        <v>7744</v>
      </c>
      <c r="H16596" s="131"/>
    </row>
    <row r="16597" spans="1:10" ht="20.100000000000001" customHeight="1" x14ac:dyDescent="0.25">
      <c r="G16597" s="131" t="s">
        <v>5511</v>
      </c>
      <c r="H16597" s="131"/>
    </row>
    <row r="16598" spans="1:10" ht="20.100000000000001" customHeight="1" x14ac:dyDescent="0.25">
      <c r="A16598" s="5" t="s">
        <v>1818</v>
      </c>
      <c r="C16598" s="11" t="s">
        <v>16</v>
      </c>
      <c r="D16598" s="11" t="s">
        <v>4832</v>
      </c>
      <c r="E16598" s="11" t="s">
        <v>4974</v>
      </c>
      <c r="F16598" s="11" t="s">
        <v>2003</v>
      </c>
      <c r="G16598" s="131" t="s">
        <v>663</v>
      </c>
      <c r="H16598" s="131"/>
      <c r="J16598" s="7">
        <v>600000</v>
      </c>
    </row>
    <row r="16599" spans="1:10" ht="45" customHeight="1" x14ac:dyDescent="0.25">
      <c r="G16599" s="131" t="s">
        <v>7745</v>
      </c>
      <c r="H16599" s="131"/>
    </row>
    <row r="16600" spans="1:10" ht="20.100000000000001" customHeight="1" x14ac:dyDescent="0.25">
      <c r="G16600" s="131" t="s">
        <v>5511</v>
      </c>
      <c r="H16600" s="131"/>
    </row>
    <row r="16601" spans="1:10" ht="20.100000000000001" customHeight="1" x14ac:dyDescent="0.25">
      <c r="A16601" s="5" t="s">
        <v>1818</v>
      </c>
      <c r="C16601" s="11" t="s">
        <v>16</v>
      </c>
      <c r="D16601" s="11" t="s">
        <v>4832</v>
      </c>
      <c r="E16601" s="11" t="s">
        <v>4858</v>
      </c>
      <c r="F16601" s="11" t="s">
        <v>2027</v>
      </c>
      <c r="G16601" s="131" t="s">
        <v>663</v>
      </c>
      <c r="H16601" s="131"/>
      <c r="J16601" s="7">
        <v>1600000</v>
      </c>
    </row>
    <row r="16602" spans="1:10" ht="30" customHeight="1" x14ac:dyDescent="0.25">
      <c r="G16602" s="131" t="s">
        <v>7746</v>
      </c>
      <c r="H16602" s="131"/>
    </row>
    <row r="16603" spans="1:10" ht="20.100000000000001" customHeight="1" x14ac:dyDescent="0.25">
      <c r="G16603" s="131" t="s">
        <v>5511</v>
      </c>
      <c r="H16603" s="131"/>
    </row>
    <row r="16604" spans="1:10" ht="20.100000000000001" customHeight="1" x14ac:dyDescent="0.25">
      <c r="A16604" s="5" t="s">
        <v>1818</v>
      </c>
      <c r="C16604" s="11" t="s">
        <v>16</v>
      </c>
      <c r="D16604" s="11" t="s">
        <v>4832</v>
      </c>
      <c r="E16604" s="11" t="s">
        <v>4858</v>
      </c>
      <c r="F16604" s="11" t="s">
        <v>2028</v>
      </c>
      <c r="G16604" s="131" t="s">
        <v>663</v>
      </c>
      <c r="H16604" s="131"/>
      <c r="J16604" s="7">
        <v>800000</v>
      </c>
    </row>
    <row r="16605" spans="1:10" ht="30" customHeight="1" x14ac:dyDescent="0.25">
      <c r="G16605" s="131" t="s">
        <v>7747</v>
      </c>
      <c r="H16605" s="131"/>
    </row>
    <row r="16606" spans="1:10" ht="20.100000000000001" customHeight="1" x14ac:dyDescent="0.25">
      <c r="G16606" s="131" t="s">
        <v>5511</v>
      </c>
      <c r="H16606" s="131"/>
    </row>
    <row r="16607" spans="1:10" ht="20.100000000000001" customHeight="1" x14ac:dyDescent="0.25">
      <c r="A16607" s="5" t="s">
        <v>1818</v>
      </c>
      <c r="C16607" s="11" t="s">
        <v>16</v>
      </c>
      <c r="D16607" s="11" t="s">
        <v>4832</v>
      </c>
      <c r="E16607" s="11" t="s">
        <v>4858</v>
      </c>
      <c r="F16607" s="11" t="s">
        <v>2029</v>
      </c>
      <c r="G16607" s="131" t="s">
        <v>663</v>
      </c>
      <c r="H16607" s="131"/>
      <c r="J16607" s="7">
        <v>800000</v>
      </c>
    </row>
    <row r="16608" spans="1:10" ht="30" customHeight="1" x14ac:dyDescent="0.25">
      <c r="G16608" s="131" t="s">
        <v>7748</v>
      </c>
      <c r="H16608" s="131"/>
    </row>
    <row r="16609" spans="1:10" ht="20.100000000000001" customHeight="1" x14ac:dyDescent="0.25">
      <c r="G16609" s="131" t="s">
        <v>5511</v>
      </c>
      <c r="H16609" s="131"/>
    </row>
    <row r="16610" spans="1:10" ht="20.100000000000001" customHeight="1" x14ac:dyDescent="0.25">
      <c r="A16610" s="5" t="s">
        <v>1818</v>
      </c>
      <c r="C16610" s="11" t="s">
        <v>16</v>
      </c>
      <c r="D16610" s="11" t="s">
        <v>4832</v>
      </c>
      <c r="E16610" s="11" t="s">
        <v>5169</v>
      </c>
      <c r="F16610" s="11" t="s">
        <v>2030</v>
      </c>
      <c r="G16610" s="131" t="s">
        <v>663</v>
      </c>
      <c r="H16610" s="131"/>
      <c r="J16610" s="7">
        <v>590815</v>
      </c>
    </row>
    <row r="16611" spans="1:10" ht="30" customHeight="1" x14ac:dyDescent="0.25">
      <c r="G16611" s="131" t="s">
        <v>7749</v>
      </c>
      <c r="H16611" s="131"/>
    </row>
    <row r="16612" spans="1:10" ht="20.100000000000001" customHeight="1" x14ac:dyDescent="0.25">
      <c r="G16612" s="131" t="s">
        <v>5511</v>
      </c>
      <c r="H16612" s="131"/>
    </row>
    <row r="16613" spans="1:10" ht="20.100000000000001" customHeight="1" x14ac:dyDescent="0.25">
      <c r="A16613" s="5" t="s">
        <v>1818</v>
      </c>
      <c r="C16613" s="11" t="s">
        <v>16</v>
      </c>
      <c r="D16613" s="11" t="s">
        <v>4832</v>
      </c>
      <c r="E16613" s="11" t="s">
        <v>4858</v>
      </c>
      <c r="F16613" s="11" t="s">
        <v>2031</v>
      </c>
      <c r="G16613" s="131" t="s">
        <v>663</v>
      </c>
      <c r="H16613" s="131"/>
      <c r="J16613" s="7">
        <v>837964</v>
      </c>
    </row>
    <row r="16614" spans="1:10" ht="45" customHeight="1" x14ac:dyDescent="0.25">
      <c r="G16614" s="131" t="s">
        <v>7750</v>
      </c>
      <c r="H16614" s="131"/>
    </row>
    <row r="16615" spans="1:10" ht="20.100000000000001" customHeight="1" x14ac:dyDescent="0.25">
      <c r="G16615" s="131" t="s">
        <v>5511</v>
      </c>
      <c r="H16615" s="131"/>
    </row>
    <row r="16616" spans="1:10" ht="20.100000000000001" customHeight="1" x14ac:dyDescent="0.25">
      <c r="A16616" s="5" t="s">
        <v>1818</v>
      </c>
      <c r="C16616" s="11" t="s">
        <v>16</v>
      </c>
      <c r="D16616" s="11" t="s">
        <v>4832</v>
      </c>
      <c r="E16616" s="11" t="s">
        <v>5169</v>
      </c>
      <c r="F16616" s="11" t="s">
        <v>2032</v>
      </c>
      <c r="G16616" s="131" t="s">
        <v>663</v>
      </c>
      <c r="H16616" s="131"/>
      <c r="J16616" s="7">
        <v>837964</v>
      </c>
    </row>
    <row r="16617" spans="1:10" ht="30" customHeight="1" x14ac:dyDescent="0.25">
      <c r="G16617" s="131" t="s">
        <v>7751</v>
      </c>
      <c r="H16617" s="131"/>
    </row>
    <row r="16618" spans="1:10" ht="20.100000000000001" customHeight="1" x14ac:dyDescent="0.25">
      <c r="G16618" s="131" t="s">
        <v>5511</v>
      </c>
      <c r="H16618" s="131"/>
    </row>
    <row r="16619" spans="1:10" ht="20.100000000000001" customHeight="1" x14ac:dyDescent="0.25">
      <c r="A16619" s="5" t="s">
        <v>1818</v>
      </c>
      <c r="C16619" s="11" t="s">
        <v>16</v>
      </c>
      <c r="D16619" s="11" t="s">
        <v>4832</v>
      </c>
      <c r="E16619" s="11" t="s">
        <v>5169</v>
      </c>
      <c r="F16619" s="11" t="s">
        <v>2033</v>
      </c>
      <c r="G16619" s="131" t="s">
        <v>663</v>
      </c>
      <c r="H16619" s="131"/>
      <c r="J16619" s="7">
        <v>837964</v>
      </c>
    </row>
    <row r="16620" spans="1:10" ht="30" customHeight="1" x14ac:dyDescent="0.25">
      <c r="G16620" s="131" t="s">
        <v>7752</v>
      </c>
      <c r="H16620" s="131"/>
    </row>
    <row r="16621" spans="1:10" ht="20.100000000000001" customHeight="1" x14ac:dyDescent="0.25">
      <c r="G16621" s="131" t="s">
        <v>5511</v>
      </c>
      <c r="H16621" s="131"/>
    </row>
    <row r="16622" spans="1:10" ht="20.100000000000001" customHeight="1" x14ac:dyDescent="0.25">
      <c r="A16622" s="5" t="s">
        <v>1818</v>
      </c>
      <c r="C16622" s="11" t="s">
        <v>16</v>
      </c>
      <c r="D16622" s="11" t="s">
        <v>4832</v>
      </c>
      <c r="E16622" s="11" t="s">
        <v>4974</v>
      </c>
      <c r="F16622" s="11" t="s">
        <v>2034</v>
      </c>
      <c r="G16622" s="131" t="s">
        <v>663</v>
      </c>
      <c r="H16622" s="131"/>
      <c r="J16622" s="7">
        <v>683200</v>
      </c>
    </row>
    <row r="16623" spans="1:10" ht="30" customHeight="1" x14ac:dyDescent="0.25">
      <c r="G16623" s="131" t="s">
        <v>7753</v>
      </c>
      <c r="H16623" s="131"/>
    </row>
    <row r="16624" spans="1:10" ht="20.100000000000001" customHeight="1" x14ac:dyDescent="0.25">
      <c r="G16624" s="131" t="s">
        <v>5511</v>
      </c>
      <c r="H16624" s="131"/>
    </row>
    <row r="16625" spans="1:10" ht="20.100000000000001" customHeight="1" x14ac:dyDescent="0.25">
      <c r="A16625" s="5" t="s">
        <v>1818</v>
      </c>
      <c r="C16625" s="11" t="s">
        <v>16</v>
      </c>
      <c r="D16625" s="11" t="s">
        <v>4832</v>
      </c>
      <c r="E16625" s="11" t="s">
        <v>4858</v>
      </c>
      <c r="F16625" s="11" t="s">
        <v>2035</v>
      </c>
      <c r="G16625" s="131" t="s">
        <v>663</v>
      </c>
      <c r="H16625" s="131"/>
      <c r="J16625" s="7">
        <v>683200</v>
      </c>
    </row>
    <row r="16626" spans="1:10" ht="30" customHeight="1" x14ac:dyDescent="0.25">
      <c r="G16626" s="131" t="s">
        <v>7754</v>
      </c>
      <c r="H16626" s="131"/>
    </row>
    <row r="16627" spans="1:10" ht="20.100000000000001" customHeight="1" x14ac:dyDescent="0.25">
      <c r="G16627" s="131" t="s">
        <v>5511</v>
      </c>
      <c r="H16627" s="131"/>
    </row>
    <row r="16628" spans="1:10" ht="20.100000000000001" customHeight="1" x14ac:dyDescent="0.25">
      <c r="A16628" s="5" t="s">
        <v>1818</v>
      </c>
      <c r="C16628" s="11" t="s">
        <v>16</v>
      </c>
      <c r="D16628" s="11" t="s">
        <v>4832</v>
      </c>
      <c r="E16628" s="11" t="s">
        <v>4974</v>
      </c>
      <c r="F16628" s="11" t="s">
        <v>1883</v>
      </c>
      <c r="G16628" s="131" t="s">
        <v>663</v>
      </c>
      <c r="H16628" s="131"/>
      <c r="J16628" s="7">
        <v>684548</v>
      </c>
    </row>
    <row r="16629" spans="1:10" ht="30" customHeight="1" x14ac:dyDescent="0.25">
      <c r="G16629" s="131" t="s">
        <v>7755</v>
      </c>
      <c r="H16629" s="131"/>
    </row>
    <row r="16630" spans="1:10" ht="20.100000000000001" customHeight="1" x14ac:dyDescent="0.25">
      <c r="G16630" s="131" t="s">
        <v>5511</v>
      </c>
      <c r="H16630" s="131"/>
    </row>
    <row r="16631" spans="1:10" ht="20.100000000000001" customHeight="1" x14ac:dyDescent="0.25">
      <c r="A16631" s="6" t="s">
        <v>1867</v>
      </c>
      <c r="B16631" s="6" t="s">
        <v>1868</v>
      </c>
      <c r="J16631" s="10">
        <v>25250608</v>
      </c>
    </row>
    <row r="16632" spans="1:10" ht="20.100000000000001" customHeight="1" x14ac:dyDescent="0.25">
      <c r="A16632" s="6" t="s">
        <v>1872</v>
      </c>
      <c r="B16632" s="6" t="s">
        <v>1873</v>
      </c>
      <c r="J16632" s="12">
        <v>25250608</v>
      </c>
    </row>
    <row r="16633" spans="1:10" ht="20.100000000000001" customHeight="1" x14ac:dyDescent="0.25">
      <c r="A16633" s="6" t="s">
        <v>1876</v>
      </c>
      <c r="B16633" s="6" t="s">
        <v>1877</v>
      </c>
      <c r="J16633" s="9">
        <v>25250608</v>
      </c>
    </row>
    <row r="16634" spans="1:10" ht="30" customHeight="1" x14ac:dyDescent="0.25">
      <c r="A16634" s="5" t="s">
        <v>1876</v>
      </c>
      <c r="C16634" s="11" t="s">
        <v>9</v>
      </c>
      <c r="D16634" s="11" t="s">
        <v>4862</v>
      </c>
      <c r="E16634" s="11" t="s">
        <v>4858</v>
      </c>
      <c r="F16634" s="11" t="s">
        <v>2037</v>
      </c>
      <c r="G16634" s="131" t="s">
        <v>1212</v>
      </c>
      <c r="H16634" s="131"/>
      <c r="J16634" s="7">
        <v>25250608</v>
      </c>
    </row>
    <row r="16635" spans="1:10" ht="60" customHeight="1" x14ac:dyDescent="0.25">
      <c r="G16635" s="131" t="s">
        <v>5233</v>
      </c>
      <c r="H16635" s="131"/>
    </row>
    <row r="16638" spans="1:10" x14ac:dyDescent="0.25">
      <c r="A16638" s="117" t="s">
        <v>5240</v>
      </c>
      <c r="B16638" s="88"/>
      <c r="C16638" s="88"/>
      <c r="D16638" s="88"/>
      <c r="E16638" s="88"/>
      <c r="F16638" s="88"/>
      <c r="G16638" s="88"/>
      <c r="H16638" s="88"/>
    </row>
    <row r="16640" spans="1:10" x14ac:dyDescent="0.25">
      <c r="A16640" s="132" t="s">
        <v>2092</v>
      </c>
      <c r="B16640" s="132"/>
      <c r="C16640" s="132"/>
      <c r="D16640" s="132"/>
      <c r="E16640" s="132"/>
      <c r="F16640" s="132"/>
      <c r="G16640" s="132"/>
      <c r="H16640" s="132"/>
      <c r="I16640" s="132"/>
      <c r="J16640" s="132"/>
    </row>
    <row r="16642" spans="1:10" x14ac:dyDescent="0.25">
      <c r="D16642" s="6" t="s">
        <v>2140</v>
      </c>
      <c r="E16642" s="6" t="s">
        <v>2100</v>
      </c>
    </row>
    <row r="16643" spans="1:10" ht="15.75" thickBot="1" x14ac:dyDescent="0.3">
      <c r="F16643" s="6" t="s">
        <v>2103</v>
      </c>
      <c r="J16643" s="14">
        <v>125420645</v>
      </c>
    </row>
    <row r="16644" spans="1:10" x14ac:dyDescent="0.25">
      <c r="D16644" s="5" t="s">
        <v>16</v>
      </c>
      <c r="E16644" s="5" t="s">
        <v>2145</v>
      </c>
      <c r="J16644" s="7">
        <v>108963843</v>
      </c>
    </row>
    <row r="16645" spans="1:10" x14ac:dyDescent="0.25">
      <c r="D16645" s="5" t="s">
        <v>9</v>
      </c>
      <c r="E16645" s="5" t="s">
        <v>2139</v>
      </c>
      <c r="J16645" s="7">
        <v>16456802</v>
      </c>
    </row>
    <row r="16648" spans="1:10" x14ac:dyDescent="0.25">
      <c r="A16648" s="132" t="s">
        <v>2091</v>
      </c>
      <c r="B16648" s="132"/>
      <c r="C16648" s="132"/>
      <c r="D16648" s="132"/>
      <c r="E16648" s="132"/>
      <c r="F16648" s="132"/>
      <c r="G16648" s="132"/>
      <c r="H16648" s="132"/>
      <c r="I16648" s="132"/>
      <c r="J16648" s="132"/>
    </row>
    <row r="16649" spans="1:10" x14ac:dyDescent="0.25">
      <c r="A16649" s="86" t="s">
        <v>2097</v>
      </c>
      <c r="C16649" s="86" t="s">
        <v>2098</v>
      </c>
      <c r="D16649" s="86" t="s">
        <v>3</v>
      </c>
      <c r="E16649" s="86" t="s">
        <v>2099</v>
      </c>
      <c r="F16649" s="86" t="s">
        <v>1880</v>
      </c>
      <c r="G16649" s="6" t="s">
        <v>2100</v>
      </c>
      <c r="J16649" s="86" t="s">
        <v>8713</v>
      </c>
    </row>
    <row r="16651" spans="1:10" ht="15.75" thickBot="1" x14ac:dyDescent="0.3">
      <c r="G16651" s="13" t="s">
        <v>2103</v>
      </c>
      <c r="J16651" s="14">
        <v>125420645</v>
      </c>
    </row>
    <row r="16652" spans="1:10" ht="20.100000000000001" customHeight="1" x14ac:dyDescent="0.25">
      <c r="A16652" s="6" t="s">
        <v>1811</v>
      </c>
      <c r="B16652" s="6" t="s">
        <v>1812</v>
      </c>
      <c r="J16652" s="10">
        <v>108963843</v>
      </c>
    </row>
    <row r="16653" spans="1:10" ht="20.100000000000001" customHeight="1" x14ac:dyDescent="0.25">
      <c r="A16653" s="6" t="s">
        <v>1813</v>
      </c>
      <c r="B16653" s="6" t="s">
        <v>3421</v>
      </c>
      <c r="J16653" s="12">
        <v>108963843</v>
      </c>
    </row>
    <row r="16654" spans="1:10" ht="20.100000000000001" customHeight="1" x14ac:dyDescent="0.25">
      <c r="A16654" s="6" t="s">
        <v>1818</v>
      </c>
      <c r="B16654" s="6" t="s">
        <v>1819</v>
      </c>
      <c r="J16654" s="9">
        <v>108963843</v>
      </c>
    </row>
    <row r="16655" spans="1:10" ht="20.100000000000001" customHeight="1" x14ac:dyDescent="0.25">
      <c r="A16655" s="5" t="s">
        <v>1818</v>
      </c>
      <c r="C16655" s="11" t="s">
        <v>16</v>
      </c>
      <c r="D16655" s="11" t="s">
        <v>4832</v>
      </c>
      <c r="E16655" s="11" t="s">
        <v>4972</v>
      </c>
      <c r="F16655" s="11" t="s">
        <v>1881</v>
      </c>
      <c r="G16655" s="131" t="s">
        <v>665</v>
      </c>
      <c r="H16655" s="131"/>
      <c r="J16655" s="7">
        <v>5900064</v>
      </c>
    </row>
    <row r="16656" spans="1:10" ht="75" customHeight="1" x14ac:dyDescent="0.25">
      <c r="G16656" s="131" t="s">
        <v>7756</v>
      </c>
      <c r="H16656" s="131"/>
    </row>
    <row r="16657" spans="1:10" ht="20.100000000000001" customHeight="1" x14ac:dyDescent="0.25">
      <c r="G16657" s="131" t="s">
        <v>5513</v>
      </c>
      <c r="H16657" s="131"/>
    </row>
    <row r="16658" spans="1:10" ht="20.100000000000001" customHeight="1" x14ac:dyDescent="0.25">
      <c r="A16658" s="5" t="s">
        <v>1818</v>
      </c>
      <c r="C16658" s="11" t="s">
        <v>16</v>
      </c>
      <c r="D16658" s="11" t="s">
        <v>4832</v>
      </c>
      <c r="E16658" s="11" t="s">
        <v>4858</v>
      </c>
      <c r="F16658" s="11" t="s">
        <v>1256</v>
      </c>
      <c r="G16658" s="131" t="s">
        <v>665</v>
      </c>
      <c r="H16658" s="131"/>
      <c r="J16658" s="7">
        <v>9177122</v>
      </c>
    </row>
    <row r="16659" spans="1:10" ht="75" customHeight="1" x14ac:dyDescent="0.25">
      <c r="G16659" s="131" t="s">
        <v>7757</v>
      </c>
      <c r="H16659" s="131"/>
    </row>
    <row r="16660" spans="1:10" ht="20.100000000000001" customHeight="1" x14ac:dyDescent="0.25">
      <c r="G16660" s="131" t="s">
        <v>5513</v>
      </c>
      <c r="H16660" s="131"/>
    </row>
    <row r="16661" spans="1:10" ht="20.100000000000001" customHeight="1" x14ac:dyDescent="0.25">
      <c r="A16661" s="5" t="s">
        <v>1818</v>
      </c>
      <c r="C16661" s="11" t="s">
        <v>16</v>
      </c>
      <c r="D16661" s="11" t="s">
        <v>4832</v>
      </c>
      <c r="E16661" s="11" t="s">
        <v>4974</v>
      </c>
      <c r="F16661" s="11" t="s">
        <v>1278</v>
      </c>
      <c r="G16661" s="131" t="s">
        <v>665</v>
      </c>
      <c r="H16661" s="131"/>
      <c r="J16661" s="7">
        <v>3441309</v>
      </c>
    </row>
    <row r="16662" spans="1:10" ht="45" customHeight="1" x14ac:dyDescent="0.25">
      <c r="G16662" s="131" t="s">
        <v>7758</v>
      </c>
      <c r="H16662" s="131"/>
    </row>
    <row r="16663" spans="1:10" ht="20.100000000000001" customHeight="1" x14ac:dyDescent="0.25">
      <c r="G16663" s="131" t="s">
        <v>5513</v>
      </c>
      <c r="H16663" s="131"/>
    </row>
    <row r="16664" spans="1:10" ht="20.100000000000001" customHeight="1" x14ac:dyDescent="0.25">
      <c r="A16664" s="5" t="s">
        <v>1818</v>
      </c>
      <c r="C16664" s="11" t="s">
        <v>16</v>
      </c>
      <c r="D16664" s="11" t="s">
        <v>4832</v>
      </c>
      <c r="E16664" s="11" t="s">
        <v>4972</v>
      </c>
      <c r="F16664" s="11" t="s">
        <v>1359</v>
      </c>
      <c r="G16664" s="131" t="s">
        <v>667</v>
      </c>
      <c r="H16664" s="131"/>
      <c r="J16664" s="7">
        <v>939417</v>
      </c>
    </row>
    <row r="16665" spans="1:10" ht="45" customHeight="1" x14ac:dyDescent="0.25">
      <c r="G16665" s="131" t="s">
        <v>7759</v>
      </c>
      <c r="H16665" s="131"/>
    </row>
    <row r="16666" spans="1:10" ht="20.100000000000001" customHeight="1" x14ac:dyDescent="0.25">
      <c r="G16666" s="131" t="s">
        <v>5242</v>
      </c>
      <c r="H16666" s="131"/>
    </row>
    <row r="16667" spans="1:10" ht="20.100000000000001" customHeight="1" x14ac:dyDescent="0.25">
      <c r="A16667" s="5" t="s">
        <v>1818</v>
      </c>
      <c r="C16667" s="11" t="s">
        <v>16</v>
      </c>
      <c r="D16667" s="11" t="s">
        <v>4832</v>
      </c>
      <c r="E16667" s="11" t="s">
        <v>4972</v>
      </c>
      <c r="F16667" s="11" t="s">
        <v>1407</v>
      </c>
      <c r="G16667" s="131" t="s">
        <v>667</v>
      </c>
      <c r="H16667" s="131"/>
      <c r="J16667" s="7">
        <v>1686624</v>
      </c>
    </row>
    <row r="16668" spans="1:10" ht="45" customHeight="1" x14ac:dyDescent="0.25">
      <c r="G16668" s="131" t="s">
        <v>7760</v>
      </c>
      <c r="H16668" s="131"/>
    </row>
    <row r="16669" spans="1:10" ht="20.100000000000001" customHeight="1" x14ac:dyDescent="0.25">
      <c r="G16669" s="131" t="s">
        <v>5242</v>
      </c>
      <c r="H16669" s="131"/>
    </row>
    <row r="16670" spans="1:10" ht="20.100000000000001" customHeight="1" x14ac:dyDescent="0.25">
      <c r="A16670" s="5" t="s">
        <v>1818</v>
      </c>
      <c r="C16670" s="11" t="s">
        <v>16</v>
      </c>
      <c r="D16670" s="11" t="s">
        <v>4832</v>
      </c>
      <c r="E16670" s="11" t="s">
        <v>4972</v>
      </c>
      <c r="F16670" s="11" t="s">
        <v>1421</v>
      </c>
      <c r="G16670" s="131" t="s">
        <v>667</v>
      </c>
      <c r="H16670" s="131"/>
      <c r="J16670" s="7">
        <v>1470491</v>
      </c>
    </row>
    <row r="16671" spans="1:10" ht="45" customHeight="1" x14ac:dyDescent="0.25">
      <c r="G16671" s="131" t="s">
        <v>7761</v>
      </c>
      <c r="H16671" s="131"/>
    </row>
    <row r="16672" spans="1:10" ht="20.100000000000001" customHeight="1" x14ac:dyDescent="0.25">
      <c r="G16672" s="131" t="s">
        <v>5242</v>
      </c>
      <c r="H16672" s="131"/>
    </row>
    <row r="16673" spans="1:10" ht="20.100000000000001" customHeight="1" x14ac:dyDescent="0.25">
      <c r="A16673" s="5" t="s">
        <v>1818</v>
      </c>
      <c r="C16673" s="11" t="s">
        <v>16</v>
      </c>
      <c r="D16673" s="11" t="s">
        <v>4832</v>
      </c>
      <c r="E16673" s="11" t="s">
        <v>4972</v>
      </c>
      <c r="F16673" s="11" t="s">
        <v>1438</v>
      </c>
      <c r="G16673" s="131" t="s">
        <v>667</v>
      </c>
      <c r="H16673" s="131"/>
      <c r="J16673" s="7">
        <v>1102046</v>
      </c>
    </row>
    <row r="16674" spans="1:10" ht="45" customHeight="1" x14ac:dyDescent="0.25">
      <c r="G16674" s="131" t="s">
        <v>7762</v>
      </c>
      <c r="H16674" s="131"/>
    </row>
    <row r="16675" spans="1:10" ht="20.100000000000001" customHeight="1" x14ac:dyDescent="0.25">
      <c r="G16675" s="131" t="s">
        <v>5242</v>
      </c>
      <c r="H16675" s="131"/>
    </row>
    <row r="16676" spans="1:10" ht="20.100000000000001" customHeight="1" x14ac:dyDescent="0.25">
      <c r="A16676" s="5" t="s">
        <v>1818</v>
      </c>
      <c r="C16676" s="11" t="s">
        <v>16</v>
      </c>
      <c r="D16676" s="11" t="s">
        <v>4832</v>
      </c>
      <c r="E16676" s="11" t="s">
        <v>113</v>
      </c>
      <c r="F16676" s="11" t="s">
        <v>1459</v>
      </c>
      <c r="G16676" s="131" t="s">
        <v>667</v>
      </c>
      <c r="H16676" s="131"/>
      <c r="J16676" s="7">
        <v>1188168</v>
      </c>
    </row>
    <row r="16677" spans="1:10" ht="60" customHeight="1" x14ac:dyDescent="0.25">
      <c r="G16677" s="131" t="s">
        <v>7763</v>
      </c>
      <c r="H16677" s="131"/>
    </row>
    <row r="16678" spans="1:10" ht="20.100000000000001" customHeight="1" x14ac:dyDescent="0.25">
      <c r="G16678" s="131" t="s">
        <v>5242</v>
      </c>
      <c r="H16678" s="131"/>
    </row>
    <row r="16679" spans="1:10" ht="20.100000000000001" customHeight="1" x14ac:dyDescent="0.25">
      <c r="A16679" s="5" t="s">
        <v>1818</v>
      </c>
      <c r="C16679" s="11" t="s">
        <v>16</v>
      </c>
      <c r="D16679" s="11" t="s">
        <v>4832</v>
      </c>
      <c r="E16679" s="11" t="s">
        <v>113</v>
      </c>
      <c r="F16679" s="11" t="s">
        <v>1499</v>
      </c>
      <c r="G16679" s="131" t="s">
        <v>667</v>
      </c>
      <c r="H16679" s="131"/>
      <c r="J16679" s="7">
        <v>1599671</v>
      </c>
    </row>
    <row r="16680" spans="1:10" ht="60" customHeight="1" x14ac:dyDescent="0.25">
      <c r="G16680" s="131" t="s">
        <v>7764</v>
      </c>
      <c r="H16680" s="131"/>
    </row>
    <row r="16681" spans="1:10" ht="20.100000000000001" customHeight="1" x14ac:dyDescent="0.25">
      <c r="G16681" s="131" t="s">
        <v>5242</v>
      </c>
      <c r="H16681" s="131"/>
    </row>
    <row r="16682" spans="1:10" ht="20.100000000000001" customHeight="1" x14ac:dyDescent="0.25">
      <c r="A16682" s="5" t="s">
        <v>1818</v>
      </c>
      <c r="C16682" s="11" t="s">
        <v>16</v>
      </c>
      <c r="D16682" s="11" t="s">
        <v>4832</v>
      </c>
      <c r="E16682" s="11" t="s">
        <v>5023</v>
      </c>
      <c r="F16682" s="11" t="s">
        <v>1894</v>
      </c>
      <c r="G16682" s="131" t="s">
        <v>669</v>
      </c>
      <c r="H16682" s="131"/>
      <c r="J16682" s="7">
        <v>651623</v>
      </c>
    </row>
    <row r="16683" spans="1:10" ht="45" customHeight="1" x14ac:dyDescent="0.25">
      <c r="G16683" s="131" t="s">
        <v>7765</v>
      </c>
      <c r="H16683" s="131"/>
    </row>
    <row r="16684" spans="1:10" ht="20.100000000000001" customHeight="1" x14ac:dyDescent="0.25">
      <c r="G16684" s="131" t="s">
        <v>5514</v>
      </c>
      <c r="H16684" s="131"/>
    </row>
    <row r="16685" spans="1:10" ht="20.100000000000001" customHeight="1" x14ac:dyDescent="0.25">
      <c r="A16685" s="5" t="s">
        <v>1818</v>
      </c>
      <c r="C16685" s="11" t="s">
        <v>16</v>
      </c>
      <c r="D16685" s="11" t="s">
        <v>4832</v>
      </c>
      <c r="E16685" s="11" t="s">
        <v>4972</v>
      </c>
      <c r="F16685" s="11" t="s">
        <v>1895</v>
      </c>
      <c r="G16685" s="131" t="s">
        <v>669</v>
      </c>
      <c r="H16685" s="131"/>
      <c r="J16685" s="7">
        <v>842788</v>
      </c>
    </row>
    <row r="16686" spans="1:10" ht="45" customHeight="1" x14ac:dyDescent="0.25">
      <c r="G16686" s="131" t="s">
        <v>7766</v>
      </c>
      <c r="H16686" s="131"/>
    </row>
    <row r="16687" spans="1:10" ht="20.100000000000001" customHeight="1" x14ac:dyDescent="0.25">
      <c r="G16687" s="131" t="s">
        <v>5514</v>
      </c>
      <c r="H16687" s="131"/>
    </row>
    <row r="16688" spans="1:10" ht="20.100000000000001" customHeight="1" x14ac:dyDescent="0.25">
      <c r="A16688" s="5" t="s">
        <v>1818</v>
      </c>
      <c r="C16688" s="11" t="s">
        <v>16</v>
      </c>
      <c r="D16688" s="11" t="s">
        <v>4832</v>
      </c>
      <c r="E16688" s="11" t="s">
        <v>5023</v>
      </c>
      <c r="F16688" s="11" t="s">
        <v>1896</v>
      </c>
      <c r="G16688" s="131" t="s">
        <v>669</v>
      </c>
      <c r="H16688" s="131"/>
      <c r="J16688" s="7">
        <v>971698</v>
      </c>
    </row>
    <row r="16689" spans="1:10" ht="45" customHeight="1" x14ac:dyDescent="0.25">
      <c r="G16689" s="131" t="s">
        <v>7767</v>
      </c>
      <c r="H16689" s="131"/>
    </row>
    <row r="16690" spans="1:10" ht="20.100000000000001" customHeight="1" x14ac:dyDescent="0.25">
      <c r="G16690" s="131" t="s">
        <v>5514</v>
      </c>
      <c r="H16690" s="131"/>
    </row>
    <row r="16691" spans="1:10" ht="20.100000000000001" customHeight="1" x14ac:dyDescent="0.25">
      <c r="A16691" s="5" t="s">
        <v>1818</v>
      </c>
      <c r="C16691" s="11" t="s">
        <v>16</v>
      </c>
      <c r="D16691" s="11" t="s">
        <v>4832</v>
      </c>
      <c r="E16691" s="11" t="s">
        <v>4858</v>
      </c>
      <c r="F16691" s="11" t="s">
        <v>1897</v>
      </c>
      <c r="G16691" s="131" t="s">
        <v>669</v>
      </c>
      <c r="H16691" s="131"/>
      <c r="J16691" s="7">
        <v>541536</v>
      </c>
    </row>
    <row r="16692" spans="1:10" ht="45" customHeight="1" x14ac:dyDescent="0.25">
      <c r="G16692" s="131" t="s">
        <v>7768</v>
      </c>
      <c r="H16692" s="131"/>
    </row>
    <row r="16693" spans="1:10" ht="20.100000000000001" customHeight="1" x14ac:dyDescent="0.25">
      <c r="G16693" s="131" t="s">
        <v>5514</v>
      </c>
      <c r="H16693" s="131"/>
    </row>
    <row r="16694" spans="1:10" ht="20.100000000000001" customHeight="1" x14ac:dyDescent="0.25">
      <c r="A16694" s="5" t="s">
        <v>1818</v>
      </c>
      <c r="C16694" s="11" t="s">
        <v>16</v>
      </c>
      <c r="D16694" s="11" t="s">
        <v>4832</v>
      </c>
      <c r="E16694" s="11" t="s">
        <v>5064</v>
      </c>
      <c r="F16694" s="11" t="s">
        <v>1898</v>
      </c>
      <c r="G16694" s="131" t="s">
        <v>669</v>
      </c>
      <c r="H16694" s="131"/>
      <c r="J16694" s="7">
        <v>935700</v>
      </c>
    </row>
    <row r="16695" spans="1:10" ht="30" customHeight="1" x14ac:dyDescent="0.25">
      <c r="G16695" s="131" t="s">
        <v>7769</v>
      </c>
      <c r="H16695" s="131"/>
    </row>
    <row r="16696" spans="1:10" ht="20.100000000000001" customHeight="1" x14ac:dyDescent="0.25">
      <c r="G16696" s="131" t="s">
        <v>5514</v>
      </c>
      <c r="H16696" s="131"/>
    </row>
    <row r="16697" spans="1:10" ht="20.100000000000001" customHeight="1" x14ac:dyDescent="0.25">
      <c r="A16697" s="5" t="s">
        <v>1818</v>
      </c>
      <c r="C16697" s="11" t="s">
        <v>16</v>
      </c>
      <c r="D16697" s="11" t="s">
        <v>4832</v>
      </c>
      <c r="E16697" s="11" t="s">
        <v>4974</v>
      </c>
      <c r="F16697" s="11" t="s">
        <v>1899</v>
      </c>
      <c r="G16697" s="131" t="s">
        <v>669</v>
      </c>
      <c r="H16697" s="131"/>
      <c r="J16697" s="7">
        <v>1093581</v>
      </c>
    </row>
    <row r="16698" spans="1:10" ht="45" customHeight="1" x14ac:dyDescent="0.25">
      <c r="G16698" s="131" t="s">
        <v>7770</v>
      </c>
      <c r="H16698" s="131"/>
    </row>
    <row r="16699" spans="1:10" ht="20.100000000000001" customHeight="1" x14ac:dyDescent="0.25">
      <c r="G16699" s="131" t="s">
        <v>5514</v>
      </c>
      <c r="H16699" s="131"/>
    </row>
    <row r="16700" spans="1:10" ht="20.100000000000001" customHeight="1" x14ac:dyDescent="0.25">
      <c r="A16700" s="5" t="s">
        <v>1818</v>
      </c>
      <c r="C16700" s="11" t="s">
        <v>16</v>
      </c>
      <c r="D16700" s="11" t="s">
        <v>4832</v>
      </c>
      <c r="E16700" s="11" t="s">
        <v>4858</v>
      </c>
      <c r="F16700" s="11" t="s">
        <v>1900</v>
      </c>
      <c r="G16700" s="131" t="s">
        <v>669</v>
      </c>
      <c r="H16700" s="131"/>
      <c r="J16700" s="7">
        <v>677006</v>
      </c>
    </row>
    <row r="16701" spans="1:10" ht="45" customHeight="1" x14ac:dyDescent="0.25">
      <c r="G16701" s="131" t="s">
        <v>7771</v>
      </c>
      <c r="H16701" s="131"/>
    </row>
    <row r="16702" spans="1:10" ht="20.100000000000001" customHeight="1" x14ac:dyDescent="0.25">
      <c r="G16702" s="131" t="s">
        <v>5514</v>
      </c>
      <c r="H16702" s="131"/>
    </row>
    <row r="16703" spans="1:10" ht="20.100000000000001" customHeight="1" x14ac:dyDescent="0.25">
      <c r="A16703" s="5" t="s">
        <v>1818</v>
      </c>
      <c r="C16703" s="11" t="s">
        <v>16</v>
      </c>
      <c r="D16703" s="11" t="s">
        <v>4832</v>
      </c>
      <c r="E16703" s="11" t="s">
        <v>5064</v>
      </c>
      <c r="F16703" s="11" t="s">
        <v>1901</v>
      </c>
      <c r="G16703" s="131" t="s">
        <v>669</v>
      </c>
      <c r="H16703" s="131"/>
      <c r="J16703" s="7">
        <v>628152</v>
      </c>
    </row>
    <row r="16704" spans="1:10" ht="30" customHeight="1" x14ac:dyDescent="0.25">
      <c r="G16704" s="131" t="s">
        <v>7772</v>
      </c>
      <c r="H16704" s="131"/>
    </row>
    <row r="16705" spans="1:10" ht="20.100000000000001" customHeight="1" x14ac:dyDescent="0.25">
      <c r="G16705" s="131" t="s">
        <v>5514</v>
      </c>
      <c r="H16705" s="131"/>
    </row>
    <row r="16706" spans="1:10" ht="20.100000000000001" customHeight="1" x14ac:dyDescent="0.25">
      <c r="A16706" s="5" t="s">
        <v>1818</v>
      </c>
      <c r="C16706" s="11" t="s">
        <v>16</v>
      </c>
      <c r="D16706" s="11" t="s">
        <v>4832</v>
      </c>
      <c r="E16706" s="11" t="s">
        <v>5706</v>
      </c>
      <c r="F16706" s="11" t="s">
        <v>1905</v>
      </c>
      <c r="G16706" s="131" t="s">
        <v>1220</v>
      </c>
      <c r="H16706" s="131"/>
      <c r="J16706" s="7">
        <v>1014132</v>
      </c>
    </row>
    <row r="16707" spans="1:10" ht="45" customHeight="1" x14ac:dyDescent="0.25">
      <c r="G16707" s="131" t="s">
        <v>7773</v>
      </c>
      <c r="H16707" s="131"/>
    </row>
    <row r="16708" spans="1:10" ht="20.100000000000001" customHeight="1" x14ac:dyDescent="0.25">
      <c r="G16708" s="131" t="s">
        <v>5515</v>
      </c>
      <c r="H16708" s="131"/>
    </row>
    <row r="16709" spans="1:10" ht="20.100000000000001" customHeight="1" x14ac:dyDescent="0.25">
      <c r="A16709" s="5" t="s">
        <v>1818</v>
      </c>
      <c r="C16709" s="11" t="s">
        <v>16</v>
      </c>
      <c r="D16709" s="11" t="s">
        <v>4832</v>
      </c>
      <c r="E16709" s="11" t="s">
        <v>4974</v>
      </c>
      <c r="F16709" s="11" t="s">
        <v>1906</v>
      </c>
      <c r="G16709" s="131" t="s">
        <v>1220</v>
      </c>
      <c r="H16709" s="131"/>
      <c r="J16709" s="7">
        <v>1156315</v>
      </c>
    </row>
    <row r="16710" spans="1:10" ht="30" customHeight="1" x14ac:dyDescent="0.25">
      <c r="G16710" s="131" t="s">
        <v>7774</v>
      </c>
      <c r="H16710" s="131"/>
    </row>
    <row r="16711" spans="1:10" ht="20.100000000000001" customHeight="1" x14ac:dyDescent="0.25">
      <c r="G16711" s="131" t="s">
        <v>5515</v>
      </c>
      <c r="H16711" s="131"/>
    </row>
    <row r="16712" spans="1:10" ht="20.100000000000001" customHeight="1" x14ac:dyDescent="0.25">
      <c r="A16712" s="5" t="s">
        <v>1818</v>
      </c>
      <c r="C16712" s="11" t="s">
        <v>16</v>
      </c>
      <c r="D16712" s="11" t="s">
        <v>4832</v>
      </c>
      <c r="E16712" s="11" t="s">
        <v>4974</v>
      </c>
      <c r="F16712" s="11" t="s">
        <v>1907</v>
      </c>
      <c r="G16712" s="131" t="s">
        <v>1220</v>
      </c>
      <c r="H16712" s="131"/>
      <c r="J16712" s="7">
        <v>1379902</v>
      </c>
    </row>
    <row r="16713" spans="1:10" ht="45" customHeight="1" x14ac:dyDescent="0.25">
      <c r="G16713" s="131" t="s">
        <v>7775</v>
      </c>
      <c r="H16713" s="131"/>
    </row>
    <row r="16714" spans="1:10" ht="20.100000000000001" customHeight="1" x14ac:dyDescent="0.25">
      <c r="G16714" s="131" t="s">
        <v>5515</v>
      </c>
      <c r="H16714" s="131"/>
    </row>
    <row r="16715" spans="1:10" ht="20.100000000000001" customHeight="1" x14ac:dyDescent="0.25">
      <c r="A16715" s="5" t="s">
        <v>1818</v>
      </c>
      <c r="C16715" s="11" t="s">
        <v>16</v>
      </c>
      <c r="D16715" s="11" t="s">
        <v>4832</v>
      </c>
      <c r="E16715" s="11" t="s">
        <v>4858</v>
      </c>
      <c r="F16715" s="11" t="s">
        <v>1908</v>
      </c>
      <c r="G16715" s="131" t="s">
        <v>1220</v>
      </c>
      <c r="H16715" s="131"/>
      <c r="J16715" s="7">
        <v>804785</v>
      </c>
    </row>
    <row r="16716" spans="1:10" ht="30" customHeight="1" x14ac:dyDescent="0.25">
      <c r="G16716" s="131" t="s">
        <v>7776</v>
      </c>
      <c r="H16716" s="131"/>
    </row>
    <row r="16717" spans="1:10" ht="20.100000000000001" customHeight="1" x14ac:dyDescent="0.25">
      <c r="G16717" s="131" t="s">
        <v>5515</v>
      </c>
      <c r="H16717" s="131"/>
    </row>
    <row r="16718" spans="1:10" ht="20.100000000000001" customHeight="1" x14ac:dyDescent="0.25">
      <c r="A16718" s="5" t="s">
        <v>1818</v>
      </c>
      <c r="C16718" s="11" t="s">
        <v>16</v>
      </c>
      <c r="D16718" s="11" t="s">
        <v>4832</v>
      </c>
      <c r="E16718" s="11" t="s">
        <v>4972</v>
      </c>
      <c r="F16718" s="11" t="s">
        <v>1909</v>
      </c>
      <c r="G16718" s="131" t="s">
        <v>1220</v>
      </c>
      <c r="H16718" s="131"/>
      <c r="J16718" s="7">
        <v>900000</v>
      </c>
    </row>
    <row r="16719" spans="1:10" ht="60" customHeight="1" x14ac:dyDescent="0.25">
      <c r="G16719" s="131" t="s">
        <v>7777</v>
      </c>
      <c r="H16719" s="131"/>
    </row>
    <row r="16720" spans="1:10" ht="20.100000000000001" customHeight="1" x14ac:dyDescent="0.25">
      <c r="G16720" s="131" t="s">
        <v>5515</v>
      </c>
      <c r="H16720" s="131"/>
    </row>
    <row r="16721" spans="1:10" ht="20.100000000000001" customHeight="1" x14ac:dyDescent="0.25">
      <c r="A16721" s="5" t="s">
        <v>1818</v>
      </c>
      <c r="C16721" s="11" t="s">
        <v>16</v>
      </c>
      <c r="D16721" s="11" t="s">
        <v>4832</v>
      </c>
      <c r="E16721" s="11" t="s">
        <v>4972</v>
      </c>
      <c r="F16721" s="11" t="s">
        <v>1910</v>
      </c>
      <c r="G16721" s="131" t="s">
        <v>1220</v>
      </c>
      <c r="H16721" s="131"/>
      <c r="J16721" s="7">
        <v>1265363</v>
      </c>
    </row>
    <row r="16722" spans="1:10" ht="45" customHeight="1" x14ac:dyDescent="0.25">
      <c r="G16722" s="131" t="s">
        <v>7778</v>
      </c>
      <c r="H16722" s="131"/>
    </row>
    <row r="16723" spans="1:10" ht="20.100000000000001" customHeight="1" x14ac:dyDescent="0.25">
      <c r="G16723" s="131" t="s">
        <v>5515</v>
      </c>
      <c r="H16723" s="131"/>
    </row>
    <row r="16724" spans="1:10" ht="20.100000000000001" customHeight="1" x14ac:dyDescent="0.25">
      <c r="A16724" s="5" t="s">
        <v>1818</v>
      </c>
      <c r="C16724" s="11" t="s">
        <v>16</v>
      </c>
      <c r="D16724" s="11" t="s">
        <v>4832</v>
      </c>
      <c r="E16724" s="11" t="s">
        <v>5169</v>
      </c>
      <c r="F16724" s="11" t="s">
        <v>1911</v>
      </c>
      <c r="G16724" s="131" t="s">
        <v>1220</v>
      </c>
      <c r="H16724" s="131"/>
      <c r="J16724" s="7">
        <v>1092715</v>
      </c>
    </row>
    <row r="16725" spans="1:10" ht="45" customHeight="1" x14ac:dyDescent="0.25">
      <c r="G16725" s="131" t="s">
        <v>7779</v>
      </c>
      <c r="H16725" s="131"/>
    </row>
    <row r="16726" spans="1:10" ht="20.100000000000001" customHeight="1" x14ac:dyDescent="0.25">
      <c r="G16726" s="131" t="s">
        <v>5515</v>
      </c>
      <c r="H16726" s="131"/>
    </row>
    <row r="16727" spans="1:10" ht="20.100000000000001" customHeight="1" x14ac:dyDescent="0.25">
      <c r="A16727" s="5" t="s">
        <v>1818</v>
      </c>
      <c r="C16727" s="11" t="s">
        <v>16</v>
      </c>
      <c r="D16727" s="11" t="s">
        <v>4832</v>
      </c>
      <c r="E16727" s="11" t="s">
        <v>4974</v>
      </c>
      <c r="F16727" s="11" t="s">
        <v>1913</v>
      </c>
      <c r="G16727" s="131" t="s">
        <v>673</v>
      </c>
      <c r="H16727" s="131"/>
      <c r="J16727" s="7">
        <v>1551611</v>
      </c>
    </row>
    <row r="16728" spans="1:10" ht="45" customHeight="1" x14ac:dyDescent="0.25">
      <c r="G16728" s="131" t="s">
        <v>7780</v>
      </c>
      <c r="H16728" s="131"/>
    </row>
    <row r="16729" spans="1:10" ht="20.100000000000001" customHeight="1" x14ac:dyDescent="0.25">
      <c r="G16729" s="131" t="s">
        <v>5516</v>
      </c>
      <c r="H16729" s="131"/>
    </row>
    <row r="16730" spans="1:10" ht="20.100000000000001" customHeight="1" x14ac:dyDescent="0.25">
      <c r="A16730" s="5" t="s">
        <v>1818</v>
      </c>
      <c r="C16730" s="11" t="s">
        <v>16</v>
      </c>
      <c r="D16730" s="11" t="s">
        <v>4832</v>
      </c>
      <c r="E16730" s="11" t="s">
        <v>4858</v>
      </c>
      <c r="F16730" s="11" t="s">
        <v>1914</v>
      </c>
      <c r="G16730" s="131" t="s">
        <v>673</v>
      </c>
      <c r="H16730" s="131"/>
      <c r="J16730" s="7">
        <v>1958650</v>
      </c>
    </row>
    <row r="16731" spans="1:10" ht="45" customHeight="1" x14ac:dyDescent="0.25">
      <c r="G16731" s="131" t="s">
        <v>7781</v>
      </c>
      <c r="H16731" s="131"/>
    </row>
    <row r="16732" spans="1:10" ht="20.100000000000001" customHeight="1" x14ac:dyDescent="0.25">
      <c r="G16732" s="131" t="s">
        <v>5516</v>
      </c>
      <c r="H16732" s="131"/>
    </row>
    <row r="16733" spans="1:10" ht="20.100000000000001" customHeight="1" x14ac:dyDescent="0.25">
      <c r="A16733" s="5" t="s">
        <v>1818</v>
      </c>
      <c r="C16733" s="11" t="s">
        <v>16</v>
      </c>
      <c r="D16733" s="11" t="s">
        <v>4832</v>
      </c>
      <c r="E16733" s="11" t="s">
        <v>4972</v>
      </c>
      <c r="F16733" s="11" t="s">
        <v>1915</v>
      </c>
      <c r="G16733" s="131" t="s">
        <v>673</v>
      </c>
      <c r="H16733" s="131"/>
      <c r="J16733" s="7">
        <v>1533174</v>
      </c>
    </row>
    <row r="16734" spans="1:10" ht="45" customHeight="1" x14ac:dyDescent="0.25">
      <c r="G16734" s="131" t="s">
        <v>7782</v>
      </c>
      <c r="H16734" s="131"/>
    </row>
    <row r="16735" spans="1:10" ht="20.100000000000001" customHeight="1" x14ac:dyDescent="0.25">
      <c r="G16735" s="131" t="s">
        <v>5516</v>
      </c>
      <c r="H16735" s="131"/>
    </row>
    <row r="16736" spans="1:10" ht="20.100000000000001" customHeight="1" x14ac:dyDescent="0.25">
      <c r="A16736" s="5" t="s">
        <v>1818</v>
      </c>
      <c r="C16736" s="11" t="s">
        <v>16</v>
      </c>
      <c r="D16736" s="11" t="s">
        <v>4832</v>
      </c>
      <c r="E16736" s="11" t="s">
        <v>4974</v>
      </c>
      <c r="F16736" s="11" t="s">
        <v>1916</v>
      </c>
      <c r="G16736" s="131" t="s">
        <v>673</v>
      </c>
      <c r="H16736" s="131"/>
      <c r="J16736" s="7">
        <v>2076456</v>
      </c>
    </row>
    <row r="16737" spans="1:10" ht="45" customHeight="1" x14ac:dyDescent="0.25">
      <c r="G16737" s="131" t="s">
        <v>7783</v>
      </c>
      <c r="H16737" s="131"/>
    </row>
    <row r="16738" spans="1:10" ht="20.100000000000001" customHeight="1" x14ac:dyDescent="0.25">
      <c r="G16738" s="131" t="s">
        <v>5516</v>
      </c>
      <c r="H16738" s="131"/>
    </row>
    <row r="16739" spans="1:10" ht="20.100000000000001" customHeight="1" x14ac:dyDescent="0.25">
      <c r="A16739" s="5" t="s">
        <v>1818</v>
      </c>
      <c r="C16739" s="11" t="s">
        <v>16</v>
      </c>
      <c r="D16739" s="11" t="s">
        <v>4832</v>
      </c>
      <c r="E16739" s="11" t="s">
        <v>4858</v>
      </c>
      <c r="F16739" s="11" t="s">
        <v>1917</v>
      </c>
      <c r="G16739" s="131" t="s">
        <v>673</v>
      </c>
      <c r="H16739" s="131"/>
      <c r="J16739" s="7">
        <v>1557555</v>
      </c>
    </row>
    <row r="16740" spans="1:10" ht="30" customHeight="1" x14ac:dyDescent="0.25">
      <c r="G16740" s="131" t="s">
        <v>7784</v>
      </c>
      <c r="H16740" s="131"/>
    </row>
    <row r="16741" spans="1:10" ht="20.100000000000001" customHeight="1" x14ac:dyDescent="0.25">
      <c r="G16741" s="131" t="s">
        <v>5516</v>
      </c>
      <c r="H16741" s="131"/>
    </row>
    <row r="16742" spans="1:10" ht="20.100000000000001" customHeight="1" x14ac:dyDescent="0.25">
      <c r="A16742" s="5" t="s">
        <v>1818</v>
      </c>
      <c r="C16742" s="11" t="s">
        <v>16</v>
      </c>
      <c r="D16742" s="11" t="s">
        <v>4832</v>
      </c>
      <c r="E16742" s="11" t="s">
        <v>4974</v>
      </c>
      <c r="F16742" s="11" t="s">
        <v>1924</v>
      </c>
      <c r="G16742" s="131" t="s">
        <v>675</v>
      </c>
      <c r="H16742" s="131"/>
      <c r="J16742" s="7">
        <v>5705809</v>
      </c>
    </row>
    <row r="16743" spans="1:10" ht="45" customHeight="1" x14ac:dyDescent="0.25">
      <c r="G16743" s="131" t="s">
        <v>7785</v>
      </c>
      <c r="H16743" s="131"/>
    </row>
    <row r="16744" spans="1:10" ht="20.100000000000001" customHeight="1" x14ac:dyDescent="0.25">
      <c r="G16744" s="131" t="s">
        <v>5517</v>
      </c>
      <c r="H16744" s="131"/>
    </row>
    <row r="16745" spans="1:10" ht="20.100000000000001" customHeight="1" x14ac:dyDescent="0.25">
      <c r="A16745" s="5" t="s">
        <v>1818</v>
      </c>
      <c r="C16745" s="11" t="s">
        <v>16</v>
      </c>
      <c r="D16745" s="11" t="s">
        <v>4832</v>
      </c>
      <c r="E16745" s="11" t="s">
        <v>4972</v>
      </c>
      <c r="F16745" s="11" t="s">
        <v>1926</v>
      </c>
      <c r="G16745" s="131" t="s">
        <v>677</v>
      </c>
      <c r="H16745" s="131"/>
      <c r="J16745" s="7">
        <v>4707112</v>
      </c>
    </row>
    <row r="16746" spans="1:10" ht="60" customHeight="1" x14ac:dyDescent="0.25">
      <c r="G16746" s="131" t="s">
        <v>7786</v>
      </c>
      <c r="H16746" s="131"/>
    </row>
    <row r="16747" spans="1:10" ht="20.100000000000001" customHeight="1" x14ac:dyDescent="0.25">
      <c r="G16747" s="131" t="s">
        <v>5518</v>
      </c>
      <c r="H16747" s="131"/>
    </row>
    <row r="16748" spans="1:10" ht="20.100000000000001" customHeight="1" x14ac:dyDescent="0.25">
      <c r="A16748" s="5" t="s">
        <v>1818</v>
      </c>
      <c r="C16748" s="11" t="s">
        <v>16</v>
      </c>
      <c r="D16748" s="11" t="s">
        <v>4832</v>
      </c>
      <c r="E16748" s="11" t="s">
        <v>4972</v>
      </c>
      <c r="F16748" s="11" t="s">
        <v>1927</v>
      </c>
      <c r="G16748" s="131" t="s">
        <v>680</v>
      </c>
      <c r="H16748" s="131"/>
      <c r="J16748" s="7">
        <v>4470634</v>
      </c>
    </row>
    <row r="16749" spans="1:10" ht="45" customHeight="1" x14ac:dyDescent="0.25">
      <c r="G16749" s="131" t="s">
        <v>7787</v>
      </c>
      <c r="H16749" s="131"/>
    </row>
    <row r="16750" spans="1:10" ht="20.100000000000001" customHeight="1" x14ac:dyDescent="0.25">
      <c r="G16750" s="131" t="s">
        <v>5519</v>
      </c>
      <c r="H16750" s="131"/>
    </row>
    <row r="16751" spans="1:10" ht="20.100000000000001" customHeight="1" x14ac:dyDescent="0.25">
      <c r="A16751" s="5" t="s">
        <v>1818</v>
      </c>
      <c r="C16751" s="11" t="s">
        <v>16</v>
      </c>
      <c r="D16751" s="11" t="s">
        <v>4832</v>
      </c>
      <c r="E16751" s="11" t="s">
        <v>4972</v>
      </c>
      <c r="F16751" s="11" t="s">
        <v>1931</v>
      </c>
      <c r="G16751" s="131" t="s">
        <v>1219</v>
      </c>
      <c r="H16751" s="131"/>
      <c r="J16751" s="7">
        <v>3629853</v>
      </c>
    </row>
    <row r="16752" spans="1:10" ht="60" customHeight="1" x14ac:dyDescent="0.25">
      <c r="G16752" s="131" t="s">
        <v>7788</v>
      </c>
      <c r="H16752" s="131"/>
    </row>
    <row r="16753" spans="1:10" ht="20.100000000000001" customHeight="1" x14ac:dyDescent="0.25">
      <c r="G16753" s="131" t="s">
        <v>5520</v>
      </c>
      <c r="H16753" s="131"/>
    </row>
    <row r="16754" spans="1:10" ht="20.100000000000001" customHeight="1" x14ac:dyDescent="0.25">
      <c r="A16754" s="5" t="s">
        <v>1818</v>
      </c>
      <c r="C16754" s="11" t="s">
        <v>16</v>
      </c>
      <c r="D16754" s="11" t="s">
        <v>4832</v>
      </c>
      <c r="E16754" s="11" t="s">
        <v>4972</v>
      </c>
      <c r="F16754" s="11" t="s">
        <v>1932</v>
      </c>
      <c r="G16754" s="131" t="s">
        <v>1219</v>
      </c>
      <c r="H16754" s="131"/>
      <c r="J16754" s="7">
        <v>2652684</v>
      </c>
    </row>
    <row r="16755" spans="1:10" ht="45" customHeight="1" x14ac:dyDescent="0.25">
      <c r="G16755" s="131" t="s">
        <v>7789</v>
      </c>
      <c r="H16755" s="131"/>
    </row>
    <row r="16756" spans="1:10" ht="20.100000000000001" customHeight="1" x14ac:dyDescent="0.25">
      <c r="G16756" s="131" t="s">
        <v>5520</v>
      </c>
      <c r="H16756" s="131"/>
    </row>
    <row r="16757" spans="1:10" ht="20.100000000000001" customHeight="1" x14ac:dyDescent="0.25">
      <c r="A16757" s="5" t="s">
        <v>1818</v>
      </c>
      <c r="C16757" s="11" t="s">
        <v>16</v>
      </c>
      <c r="D16757" s="11" t="s">
        <v>4832</v>
      </c>
      <c r="E16757" s="11" t="s">
        <v>4974</v>
      </c>
      <c r="F16757" s="11" t="s">
        <v>1938</v>
      </c>
      <c r="G16757" s="131" t="s">
        <v>139</v>
      </c>
      <c r="H16757" s="131"/>
      <c r="J16757" s="7">
        <v>8258041</v>
      </c>
    </row>
    <row r="16758" spans="1:10" ht="45" customHeight="1" x14ac:dyDescent="0.25">
      <c r="G16758" s="131" t="s">
        <v>7790</v>
      </c>
      <c r="H16758" s="131"/>
    </row>
    <row r="16759" spans="1:10" ht="20.100000000000001" customHeight="1" x14ac:dyDescent="0.25">
      <c r="G16759" s="131" t="s">
        <v>5241</v>
      </c>
      <c r="H16759" s="131"/>
    </row>
    <row r="16760" spans="1:10" ht="20.100000000000001" customHeight="1" x14ac:dyDescent="0.25">
      <c r="A16760" s="5" t="s">
        <v>1818</v>
      </c>
      <c r="C16760" s="11" t="s">
        <v>16</v>
      </c>
      <c r="D16760" s="11" t="s">
        <v>4832</v>
      </c>
      <c r="E16760" s="11" t="s">
        <v>4858</v>
      </c>
      <c r="F16760" s="11" t="s">
        <v>1939</v>
      </c>
      <c r="G16760" s="131" t="s">
        <v>139</v>
      </c>
      <c r="H16760" s="131"/>
      <c r="J16760" s="7">
        <v>7815377</v>
      </c>
    </row>
    <row r="16761" spans="1:10" ht="30" customHeight="1" x14ac:dyDescent="0.25">
      <c r="G16761" s="131" t="s">
        <v>7791</v>
      </c>
      <c r="H16761" s="131"/>
    </row>
    <row r="16762" spans="1:10" ht="20.100000000000001" customHeight="1" x14ac:dyDescent="0.25">
      <c r="G16762" s="131" t="s">
        <v>5241</v>
      </c>
      <c r="H16762" s="131"/>
    </row>
    <row r="16763" spans="1:10" ht="20.100000000000001" customHeight="1" x14ac:dyDescent="0.25">
      <c r="A16763" s="5" t="s">
        <v>1818</v>
      </c>
      <c r="C16763" s="11" t="s">
        <v>16</v>
      </c>
      <c r="D16763" s="11" t="s">
        <v>4832</v>
      </c>
      <c r="E16763" s="11" t="s">
        <v>4858</v>
      </c>
      <c r="F16763" s="11" t="s">
        <v>1940</v>
      </c>
      <c r="G16763" s="131" t="s">
        <v>139</v>
      </c>
      <c r="H16763" s="131"/>
      <c r="J16763" s="7">
        <v>9252081</v>
      </c>
    </row>
    <row r="16764" spans="1:10" ht="45" customHeight="1" x14ac:dyDescent="0.25">
      <c r="G16764" s="131" t="s">
        <v>7792</v>
      </c>
      <c r="H16764" s="131"/>
    </row>
    <row r="16765" spans="1:10" ht="20.100000000000001" customHeight="1" x14ac:dyDescent="0.25">
      <c r="G16765" s="131" t="s">
        <v>5241</v>
      </c>
      <c r="H16765" s="131"/>
    </row>
    <row r="16766" spans="1:10" ht="20.100000000000001" customHeight="1" x14ac:dyDescent="0.25">
      <c r="A16766" s="5" t="s">
        <v>1818</v>
      </c>
      <c r="C16766" s="11" t="s">
        <v>16</v>
      </c>
      <c r="D16766" s="11" t="s">
        <v>4832</v>
      </c>
      <c r="E16766" s="11" t="s">
        <v>5715</v>
      </c>
      <c r="F16766" s="11" t="s">
        <v>1941</v>
      </c>
      <c r="G16766" s="131" t="s">
        <v>139</v>
      </c>
      <c r="H16766" s="131"/>
      <c r="J16766" s="7">
        <v>6058213</v>
      </c>
    </row>
    <row r="16767" spans="1:10" ht="45" customHeight="1" x14ac:dyDescent="0.25">
      <c r="G16767" s="131" t="s">
        <v>7793</v>
      </c>
      <c r="H16767" s="131"/>
    </row>
    <row r="16768" spans="1:10" ht="20.100000000000001" customHeight="1" x14ac:dyDescent="0.25">
      <c r="G16768" s="131" t="s">
        <v>5241</v>
      </c>
      <c r="H16768" s="131"/>
    </row>
    <row r="16769" spans="1:10" ht="20.100000000000001" customHeight="1" x14ac:dyDescent="0.25">
      <c r="A16769" s="5" t="s">
        <v>1818</v>
      </c>
      <c r="C16769" s="11" t="s">
        <v>16</v>
      </c>
      <c r="D16769" s="11" t="s">
        <v>4832</v>
      </c>
      <c r="E16769" s="11" t="s">
        <v>4858</v>
      </c>
      <c r="F16769" s="11" t="s">
        <v>1942</v>
      </c>
      <c r="G16769" s="131" t="s">
        <v>139</v>
      </c>
      <c r="H16769" s="131"/>
      <c r="J16769" s="7">
        <v>7276385</v>
      </c>
    </row>
    <row r="16770" spans="1:10" ht="30" customHeight="1" x14ac:dyDescent="0.25">
      <c r="G16770" s="131" t="s">
        <v>7794</v>
      </c>
      <c r="H16770" s="131"/>
    </row>
    <row r="16771" spans="1:10" ht="20.100000000000001" customHeight="1" x14ac:dyDescent="0.25">
      <c r="G16771" s="131" t="s">
        <v>5241</v>
      </c>
      <c r="H16771" s="131"/>
    </row>
    <row r="16772" spans="1:10" ht="20.100000000000001" customHeight="1" x14ac:dyDescent="0.25">
      <c r="A16772" s="6" t="s">
        <v>1867</v>
      </c>
      <c r="B16772" s="6" t="s">
        <v>1868</v>
      </c>
      <c r="J16772" s="10">
        <v>16456802</v>
      </c>
    </row>
    <row r="16773" spans="1:10" ht="20.100000000000001" customHeight="1" x14ac:dyDescent="0.25">
      <c r="A16773" s="6" t="s">
        <v>1872</v>
      </c>
      <c r="B16773" s="6" t="s">
        <v>1873</v>
      </c>
      <c r="J16773" s="12">
        <v>16456802</v>
      </c>
    </row>
    <row r="16774" spans="1:10" ht="20.100000000000001" customHeight="1" x14ac:dyDescent="0.25">
      <c r="A16774" s="6" t="s">
        <v>1876</v>
      </c>
      <c r="B16774" s="6" t="s">
        <v>1877</v>
      </c>
      <c r="J16774" s="9">
        <v>16456802</v>
      </c>
    </row>
    <row r="16775" spans="1:10" ht="30" customHeight="1" x14ac:dyDescent="0.25">
      <c r="A16775" s="5" t="s">
        <v>1876</v>
      </c>
      <c r="C16775" s="11" t="s">
        <v>9</v>
      </c>
      <c r="D16775" s="11" t="s">
        <v>4862</v>
      </c>
      <c r="E16775" s="11" t="s">
        <v>4858</v>
      </c>
      <c r="F16775" s="11" t="s">
        <v>1944</v>
      </c>
      <c r="G16775" s="131" t="s">
        <v>1212</v>
      </c>
      <c r="H16775" s="131"/>
      <c r="J16775" s="7">
        <v>16456802</v>
      </c>
    </row>
    <row r="16776" spans="1:10" ht="60" customHeight="1" x14ac:dyDescent="0.25">
      <c r="G16776" s="131" t="s">
        <v>5233</v>
      </c>
      <c r="H16776" s="131"/>
    </row>
    <row r="16779" spans="1:10" x14ac:dyDescent="0.25">
      <c r="A16779" s="117" t="s">
        <v>5243</v>
      </c>
      <c r="B16779" s="88"/>
      <c r="C16779" s="88"/>
      <c r="D16779" s="88"/>
      <c r="E16779" s="88"/>
      <c r="F16779" s="88"/>
      <c r="G16779" s="88"/>
      <c r="H16779" s="88"/>
    </row>
    <row r="16781" spans="1:10" x14ac:dyDescent="0.25">
      <c r="A16781" s="132" t="s">
        <v>2092</v>
      </c>
      <c r="B16781" s="132"/>
      <c r="C16781" s="132"/>
      <c r="D16781" s="132"/>
      <c r="E16781" s="132"/>
      <c r="F16781" s="132"/>
      <c r="G16781" s="132"/>
      <c r="H16781" s="132"/>
      <c r="I16781" s="132"/>
      <c r="J16781" s="132"/>
    </row>
    <row r="16783" spans="1:10" x14ac:dyDescent="0.25">
      <c r="D16783" s="6" t="s">
        <v>2140</v>
      </c>
      <c r="E16783" s="6" t="s">
        <v>2100</v>
      </c>
    </row>
    <row r="16784" spans="1:10" ht="15.75" thickBot="1" x14ac:dyDescent="0.3">
      <c r="F16784" s="6" t="s">
        <v>2103</v>
      </c>
      <c r="J16784" s="14">
        <v>247805541</v>
      </c>
    </row>
    <row r="16785" spans="1:10" x14ac:dyDescent="0.25">
      <c r="D16785" s="5" t="s">
        <v>9</v>
      </c>
      <c r="E16785" s="5" t="s">
        <v>2139</v>
      </c>
      <c r="J16785" s="7">
        <v>63627996</v>
      </c>
    </row>
    <row r="16786" spans="1:10" x14ac:dyDescent="0.25">
      <c r="D16786" s="5" t="s">
        <v>16</v>
      </c>
      <c r="E16786" s="5" t="s">
        <v>2145</v>
      </c>
      <c r="J16786" s="7">
        <v>184177545</v>
      </c>
    </row>
    <row r="16789" spans="1:10" x14ac:dyDescent="0.25">
      <c r="A16789" s="132" t="s">
        <v>2091</v>
      </c>
      <c r="B16789" s="132"/>
      <c r="C16789" s="132"/>
      <c r="D16789" s="132"/>
      <c r="E16789" s="132"/>
      <c r="F16789" s="132"/>
      <c r="G16789" s="132"/>
      <c r="H16789" s="132"/>
      <c r="I16789" s="132"/>
      <c r="J16789" s="132"/>
    </row>
    <row r="16790" spans="1:10" x14ac:dyDescent="0.25">
      <c r="A16790" s="86" t="s">
        <v>2097</v>
      </c>
      <c r="C16790" s="86" t="s">
        <v>2098</v>
      </c>
      <c r="D16790" s="86" t="s">
        <v>3</v>
      </c>
      <c r="E16790" s="86" t="s">
        <v>2099</v>
      </c>
      <c r="F16790" s="86" t="s">
        <v>1880</v>
      </c>
      <c r="G16790" s="6" t="s">
        <v>2100</v>
      </c>
      <c r="J16790" s="86" t="s">
        <v>8713</v>
      </c>
    </row>
    <row r="16792" spans="1:10" ht="15.75" thickBot="1" x14ac:dyDescent="0.3">
      <c r="G16792" s="13" t="s">
        <v>2103</v>
      </c>
      <c r="J16792" s="14">
        <v>247805541</v>
      </c>
    </row>
    <row r="16793" spans="1:10" ht="20.100000000000001" customHeight="1" x14ac:dyDescent="0.25">
      <c r="A16793" s="6" t="s">
        <v>1759</v>
      </c>
      <c r="B16793" s="6" t="s">
        <v>1760</v>
      </c>
      <c r="J16793" s="10">
        <v>19703286</v>
      </c>
    </row>
    <row r="16794" spans="1:10" ht="20.100000000000001" customHeight="1" x14ac:dyDescent="0.25">
      <c r="A16794" s="6" t="s">
        <v>1761</v>
      </c>
      <c r="B16794" s="6" t="s">
        <v>1762</v>
      </c>
      <c r="J16794" s="12">
        <v>19703286</v>
      </c>
    </row>
    <row r="16795" spans="1:10" ht="20.100000000000001" customHeight="1" x14ac:dyDescent="0.25">
      <c r="A16795" s="6" t="s">
        <v>1768</v>
      </c>
      <c r="B16795" s="6" t="s">
        <v>7150</v>
      </c>
      <c r="J16795" s="9">
        <v>19703286</v>
      </c>
    </row>
    <row r="16796" spans="1:10" ht="20.100000000000001" customHeight="1" x14ac:dyDescent="0.25">
      <c r="A16796" s="5" t="s">
        <v>1768</v>
      </c>
      <c r="C16796" s="11" t="s">
        <v>9</v>
      </c>
      <c r="D16796" s="11" t="s">
        <v>41</v>
      </c>
      <c r="E16796" s="11" t="s">
        <v>4858</v>
      </c>
      <c r="F16796" s="11" t="s">
        <v>1633</v>
      </c>
      <c r="G16796" s="131" t="s">
        <v>386</v>
      </c>
      <c r="H16796" s="131"/>
      <c r="J16796" s="7">
        <v>19703286</v>
      </c>
    </row>
    <row r="16797" spans="1:10" ht="75" customHeight="1" x14ac:dyDescent="0.25">
      <c r="G16797" s="131" t="s">
        <v>7665</v>
      </c>
      <c r="H16797" s="131"/>
    </row>
    <row r="16798" spans="1:10" ht="20.100000000000001" customHeight="1" x14ac:dyDescent="0.25">
      <c r="G16798" s="131" t="s">
        <v>5245</v>
      </c>
      <c r="H16798" s="131"/>
    </row>
    <row r="16799" spans="1:10" ht="20.100000000000001" customHeight="1" x14ac:dyDescent="0.25">
      <c r="A16799" s="6" t="s">
        <v>1811</v>
      </c>
      <c r="B16799" s="6" t="s">
        <v>1812</v>
      </c>
      <c r="J16799" s="10">
        <v>184177545</v>
      </c>
    </row>
    <row r="16800" spans="1:10" ht="20.100000000000001" customHeight="1" x14ac:dyDescent="0.25">
      <c r="A16800" s="6" t="s">
        <v>1813</v>
      </c>
      <c r="B16800" s="6" t="s">
        <v>3421</v>
      </c>
      <c r="J16800" s="12">
        <v>184177545</v>
      </c>
    </row>
    <row r="16801" spans="1:10" ht="20.100000000000001" customHeight="1" x14ac:dyDescent="0.25">
      <c r="A16801" s="6" t="s">
        <v>1818</v>
      </c>
      <c r="B16801" s="6" t="s">
        <v>1819</v>
      </c>
      <c r="J16801" s="9">
        <v>184177545</v>
      </c>
    </row>
    <row r="16802" spans="1:10" ht="20.100000000000001" customHeight="1" x14ac:dyDescent="0.25">
      <c r="A16802" s="5" t="s">
        <v>1818</v>
      </c>
      <c r="C16802" s="11" t="s">
        <v>16</v>
      </c>
      <c r="D16802" s="11" t="s">
        <v>4832</v>
      </c>
      <c r="E16802" s="11" t="s">
        <v>4974</v>
      </c>
      <c r="F16802" s="11" t="s">
        <v>1881</v>
      </c>
      <c r="G16802" s="131" t="s">
        <v>373</v>
      </c>
      <c r="H16802" s="131"/>
      <c r="J16802" s="7">
        <v>10531765</v>
      </c>
    </row>
    <row r="16803" spans="1:10" ht="30" customHeight="1" x14ac:dyDescent="0.25">
      <c r="G16803" s="131" t="s">
        <v>7795</v>
      </c>
      <c r="H16803" s="131"/>
    </row>
    <row r="16804" spans="1:10" ht="20.100000000000001" customHeight="1" x14ac:dyDescent="0.25">
      <c r="G16804" s="131" t="s">
        <v>5400</v>
      </c>
      <c r="H16804" s="131"/>
    </row>
    <row r="16805" spans="1:10" ht="20.100000000000001" customHeight="1" x14ac:dyDescent="0.25">
      <c r="A16805" s="5" t="s">
        <v>1818</v>
      </c>
      <c r="C16805" s="11" t="s">
        <v>16</v>
      </c>
      <c r="D16805" s="11" t="s">
        <v>4832</v>
      </c>
      <c r="E16805" s="11" t="s">
        <v>4974</v>
      </c>
      <c r="F16805" s="11" t="s">
        <v>1256</v>
      </c>
      <c r="G16805" s="131" t="s">
        <v>373</v>
      </c>
      <c r="H16805" s="131"/>
      <c r="J16805" s="7">
        <v>3500772</v>
      </c>
    </row>
    <row r="16806" spans="1:10" ht="45" customHeight="1" x14ac:dyDescent="0.25">
      <c r="G16806" s="131" t="s">
        <v>7796</v>
      </c>
      <c r="H16806" s="131"/>
    </row>
    <row r="16807" spans="1:10" ht="20.100000000000001" customHeight="1" x14ac:dyDescent="0.25">
      <c r="G16807" s="131" t="s">
        <v>5400</v>
      </c>
      <c r="H16807" s="131"/>
    </row>
    <row r="16808" spans="1:10" ht="20.100000000000001" customHeight="1" x14ac:dyDescent="0.25">
      <c r="A16808" s="5" t="s">
        <v>1818</v>
      </c>
      <c r="C16808" s="11" t="s">
        <v>16</v>
      </c>
      <c r="D16808" s="11" t="s">
        <v>4832</v>
      </c>
      <c r="E16808" s="11" t="s">
        <v>4972</v>
      </c>
      <c r="F16808" s="11" t="s">
        <v>1278</v>
      </c>
      <c r="G16808" s="131" t="s">
        <v>373</v>
      </c>
      <c r="H16808" s="131"/>
      <c r="J16808" s="7">
        <v>3746523</v>
      </c>
    </row>
    <row r="16809" spans="1:10" ht="30" customHeight="1" x14ac:dyDescent="0.25">
      <c r="G16809" s="131" t="s">
        <v>7797</v>
      </c>
      <c r="H16809" s="131"/>
    </row>
    <row r="16810" spans="1:10" ht="20.100000000000001" customHeight="1" x14ac:dyDescent="0.25">
      <c r="G16810" s="131" t="s">
        <v>5400</v>
      </c>
      <c r="H16810" s="131"/>
    </row>
    <row r="16811" spans="1:10" ht="20.100000000000001" customHeight="1" x14ac:dyDescent="0.25">
      <c r="A16811" s="5" t="s">
        <v>1818</v>
      </c>
      <c r="C16811" s="11" t="s">
        <v>16</v>
      </c>
      <c r="D16811" s="11" t="s">
        <v>4832</v>
      </c>
      <c r="E16811" s="11" t="s">
        <v>4974</v>
      </c>
      <c r="F16811" s="11" t="s">
        <v>1292</v>
      </c>
      <c r="G16811" s="131" t="s">
        <v>373</v>
      </c>
      <c r="H16811" s="131"/>
      <c r="J16811" s="7">
        <v>4364582</v>
      </c>
    </row>
    <row r="16812" spans="1:10" ht="45" customHeight="1" x14ac:dyDescent="0.25">
      <c r="G16812" s="131" t="s">
        <v>7798</v>
      </c>
      <c r="H16812" s="131"/>
    </row>
    <row r="16813" spans="1:10" ht="20.100000000000001" customHeight="1" x14ac:dyDescent="0.25">
      <c r="G16813" s="131" t="s">
        <v>5400</v>
      </c>
      <c r="H16813" s="131"/>
    </row>
    <row r="16814" spans="1:10" ht="20.100000000000001" customHeight="1" x14ac:dyDescent="0.25">
      <c r="A16814" s="5" t="s">
        <v>1818</v>
      </c>
      <c r="C16814" s="11" t="s">
        <v>16</v>
      </c>
      <c r="D16814" s="11" t="s">
        <v>4832</v>
      </c>
      <c r="E16814" s="11" t="s">
        <v>5023</v>
      </c>
      <c r="F16814" s="11" t="s">
        <v>1318</v>
      </c>
      <c r="G16814" s="131" t="s">
        <v>373</v>
      </c>
      <c r="H16814" s="131"/>
      <c r="J16814" s="7">
        <v>2618641</v>
      </c>
    </row>
    <row r="16815" spans="1:10" ht="45" customHeight="1" x14ac:dyDescent="0.25">
      <c r="G16815" s="131" t="s">
        <v>7799</v>
      </c>
      <c r="H16815" s="131"/>
    </row>
    <row r="16816" spans="1:10" ht="20.100000000000001" customHeight="1" x14ac:dyDescent="0.25">
      <c r="G16816" s="131" t="s">
        <v>5400</v>
      </c>
      <c r="H16816" s="131"/>
    </row>
    <row r="16817" spans="1:10" ht="20.100000000000001" customHeight="1" x14ac:dyDescent="0.25">
      <c r="A16817" s="5" t="s">
        <v>1818</v>
      </c>
      <c r="C16817" s="11" t="s">
        <v>16</v>
      </c>
      <c r="D16817" s="11" t="s">
        <v>4832</v>
      </c>
      <c r="E16817" s="11" t="s">
        <v>4858</v>
      </c>
      <c r="F16817" s="11" t="s">
        <v>1459</v>
      </c>
      <c r="G16817" s="131" t="s">
        <v>384</v>
      </c>
      <c r="H16817" s="131"/>
      <c r="J16817" s="7">
        <v>1200314</v>
      </c>
    </row>
    <row r="16818" spans="1:10" ht="30" customHeight="1" x14ac:dyDescent="0.25">
      <c r="G16818" s="131" t="s">
        <v>7800</v>
      </c>
      <c r="H16818" s="131"/>
    </row>
    <row r="16819" spans="1:10" ht="20.100000000000001" customHeight="1" x14ac:dyDescent="0.25">
      <c r="G16819" s="131" t="s">
        <v>5404</v>
      </c>
      <c r="H16819" s="131"/>
    </row>
    <row r="16820" spans="1:10" ht="20.100000000000001" customHeight="1" x14ac:dyDescent="0.25">
      <c r="A16820" s="5" t="s">
        <v>1818</v>
      </c>
      <c r="C16820" s="11" t="s">
        <v>16</v>
      </c>
      <c r="D16820" s="11" t="s">
        <v>4832</v>
      </c>
      <c r="E16820" s="11" t="s">
        <v>4972</v>
      </c>
      <c r="F16820" s="11" t="s">
        <v>1499</v>
      </c>
      <c r="G16820" s="131" t="s">
        <v>384</v>
      </c>
      <c r="H16820" s="131"/>
      <c r="J16820" s="7">
        <v>1200000</v>
      </c>
    </row>
    <row r="16821" spans="1:10" ht="45" customHeight="1" x14ac:dyDescent="0.25">
      <c r="G16821" s="131" t="s">
        <v>7801</v>
      </c>
      <c r="H16821" s="131"/>
    </row>
    <row r="16822" spans="1:10" ht="20.100000000000001" customHeight="1" x14ac:dyDescent="0.25">
      <c r="G16822" s="131" t="s">
        <v>5404</v>
      </c>
      <c r="H16822" s="131"/>
    </row>
    <row r="16823" spans="1:10" ht="20.100000000000001" customHeight="1" x14ac:dyDescent="0.25">
      <c r="A16823" s="5" t="s">
        <v>1818</v>
      </c>
      <c r="C16823" s="11" t="s">
        <v>16</v>
      </c>
      <c r="D16823" s="11" t="s">
        <v>4832</v>
      </c>
      <c r="E16823" s="11" t="s">
        <v>4972</v>
      </c>
      <c r="F16823" s="11" t="s">
        <v>1516</v>
      </c>
      <c r="G16823" s="131" t="s">
        <v>384</v>
      </c>
      <c r="H16823" s="131"/>
      <c r="J16823" s="7">
        <v>1200000</v>
      </c>
    </row>
    <row r="16824" spans="1:10" ht="30" customHeight="1" x14ac:dyDescent="0.25">
      <c r="G16824" s="131" t="s">
        <v>7802</v>
      </c>
      <c r="H16824" s="131"/>
    </row>
    <row r="16825" spans="1:10" ht="20.100000000000001" customHeight="1" x14ac:dyDescent="0.25">
      <c r="G16825" s="131" t="s">
        <v>5404</v>
      </c>
      <c r="H16825" s="131"/>
    </row>
    <row r="16826" spans="1:10" ht="20.100000000000001" customHeight="1" x14ac:dyDescent="0.25">
      <c r="A16826" s="5" t="s">
        <v>1818</v>
      </c>
      <c r="C16826" s="11" t="s">
        <v>16</v>
      </c>
      <c r="D16826" s="11" t="s">
        <v>4832</v>
      </c>
      <c r="E16826" s="11" t="s">
        <v>4974</v>
      </c>
      <c r="F16826" s="11" t="s">
        <v>1534</v>
      </c>
      <c r="G16826" s="131" t="s">
        <v>384</v>
      </c>
      <c r="H16826" s="131"/>
      <c r="J16826" s="7">
        <v>800000</v>
      </c>
    </row>
    <row r="16827" spans="1:10" ht="45" customHeight="1" x14ac:dyDescent="0.25">
      <c r="G16827" s="131" t="s">
        <v>7803</v>
      </c>
      <c r="H16827" s="131"/>
    </row>
    <row r="16828" spans="1:10" ht="20.100000000000001" customHeight="1" x14ac:dyDescent="0.25">
      <c r="G16828" s="131" t="s">
        <v>5404</v>
      </c>
      <c r="H16828" s="131"/>
    </row>
    <row r="16829" spans="1:10" ht="20.100000000000001" customHeight="1" x14ac:dyDescent="0.25">
      <c r="A16829" s="5" t="s">
        <v>1818</v>
      </c>
      <c r="C16829" s="11" t="s">
        <v>16</v>
      </c>
      <c r="D16829" s="11" t="s">
        <v>4832</v>
      </c>
      <c r="E16829" s="11" t="s">
        <v>5023</v>
      </c>
      <c r="F16829" s="11" t="s">
        <v>1548</v>
      </c>
      <c r="G16829" s="131" t="s">
        <v>384</v>
      </c>
      <c r="H16829" s="131"/>
      <c r="J16829" s="7">
        <v>1200000</v>
      </c>
    </row>
    <row r="16830" spans="1:10" ht="45" customHeight="1" x14ac:dyDescent="0.25">
      <c r="G16830" s="131" t="s">
        <v>7804</v>
      </c>
      <c r="H16830" s="131"/>
    </row>
    <row r="16831" spans="1:10" ht="20.100000000000001" customHeight="1" x14ac:dyDescent="0.25">
      <c r="G16831" s="131" t="s">
        <v>5404</v>
      </c>
      <c r="H16831" s="131"/>
    </row>
    <row r="16832" spans="1:10" ht="20.100000000000001" customHeight="1" x14ac:dyDescent="0.25">
      <c r="A16832" s="5" t="s">
        <v>1818</v>
      </c>
      <c r="C16832" s="11" t="s">
        <v>16</v>
      </c>
      <c r="D16832" s="11" t="s">
        <v>4832</v>
      </c>
      <c r="E16832" s="11" t="s">
        <v>4972</v>
      </c>
      <c r="F16832" s="11" t="s">
        <v>1560</v>
      </c>
      <c r="G16832" s="131" t="s">
        <v>384</v>
      </c>
      <c r="H16832" s="131"/>
      <c r="J16832" s="7">
        <v>1573648</v>
      </c>
    </row>
    <row r="16833" spans="1:10" ht="45" customHeight="1" x14ac:dyDescent="0.25">
      <c r="G16833" s="131" t="s">
        <v>7805</v>
      </c>
      <c r="H16833" s="131"/>
    </row>
    <row r="16834" spans="1:10" ht="20.100000000000001" customHeight="1" x14ac:dyDescent="0.25">
      <c r="G16834" s="131" t="s">
        <v>5404</v>
      </c>
      <c r="H16834" s="131"/>
    </row>
    <row r="16835" spans="1:10" ht="20.100000000000001" customHeight="1" x14ac:dyDescent="0.25">
      <c r="A16835" s="5" t="s">
        <v>1818</v>
      </c>
      <c r="C16835" s="11" t="s">
        <v>16</v>
      </c>
      <c r="D16835" s="11" t="s">
        <v>4832</v>
      </c>
      <c r="E16835" s="11" t="s">
        <v>5169</v>
      </c>
      <c r="F16835" s="11" t="s">
        <v>1571</v>
      </c>
      <c r="G16835" s="131" t="s">
        <v>384</v>
      </c>
      <c r="H16835" s="131"/>
      <c r="J16835" s="7">
        <v>1600000</v>
      </c>
    </row>
    <row r="16836" spans="1:10" ht="30" customHeight="1" x14ac:dyDescent="0.25">
      <c r="G16836" s="131" t="s">
        <v>7806</v>
      </c>
      <c r="H16836" s="131"/>
    </row>
    <row r="16837" spans="1:10" ht="20.100000000000001" customHeight="1" x14ac:dyDescent="0.25">
      <c r="G16837" s="131" t="s">
        <v>5404</v>
      </c>
      <c r="H16837" s="131"/>
    </row>
    <row r="16838" spans="1:10" ht="20.100000000000001" customHeight="1" x14ac:dyDescent="0.25">
      <c r="A16838" s="5" t="s">
        <v>1818</v>
      </c>
      <c r="C16838" s="11" t="s">
        <v>16</v>
      </c>
      <c r="D16838" s="11" t="s">
        <v>4832</v>
      </c>
      <c r="E16838" s="11" t="s">
        <v>4972</v>
      </c>
      <c r="F16838" s="11" t="s">
        <v>1579</v>
      </c>
      <c r="G16838" s="131" t="s">
        <v>384</v>
      </c>
      <c r="H16838" s="131"/>
      <c r="J16838" s="7">
        <v>2283885</v>
      </c>
    </row>
    <row r="16839" spans="1:10" ht="45" customHeight="1" x14ac:dyDescent="0.25">
      <c r="G16839" s="131" t="s">
        <v>7807</v>
      </c>
      <c r="H16839" s="131"/>
    </row>
    <row r="16840" spans="1:10" ht="20.100000000000001" customHeight="1" x14ac:dyDescent="0.25">
      <c r="G16840" s="131" t="s">
        <v>5404</v>
      </c>
      <c r="H16840" s="131"/>
    </row>
    <row r="16841" spans="1:10" ht="20.100000000000001" customHeight="1" x14ac:dyDescent="0.25">
      <c r="A16841" s="5" t="s">
        <v>1818</v>
      </c>
      <c r="C16841" s="11" t="s">
        <v>16</v>
      </c>
      <c r="D16841" s="11" t="s">
        <v>4832</v>
      </c>
      <c r="E16841" s="11" t="s">
        <v>4972</v>
      </c>
      <c r="F16841" s="11" t="s">
        <v>1586</v>
      </c>
      <c r="G16841" s="131" t="s">
        <v>384</v>
      </c>
      <c r="H16841" s="131"/>
      <c r="J16841" s="7">
        <v>2283885</v>
      </c>
    </row>
    <row r="16842" spans="1:10" ht="45" customHeight="1" x14ac:dyDescent="0.25">
      <c r="G16842" s="131" t="s">
        <v>7808</v>
      </c>
      <c r="H16842" s="131"/>
    </row>
    <row r="16843" spans="1:10" ht="20.100000000000001" customHeight="1" x14ac:dyDescent="0.25">
      <c r="G16843" s="131" t="s">
        <v>5404</v>
      </c>
      <c r="H16843" s="131"/>
    </row>
    <row r="16844" spans="1:10" ht="20.100000000000001" customHeight="1" x14ac:dyDescent="0.25">
      <c r="A16844" s="5" t="s">
        <v>1818</v>
      </c>
      <c r="C16844" s="11" t="s">
        <v>16</v>
      </c>
      <c r="D16844" s="11" t="s">
        <v>4832</v>
      </c>
      <c r="E16844" s="11" t="s">
        <v>4858</v>
      </c>
      <c r="F16844" s="11" t="s">
        <v>1598</v>
      </c>
      <c r="G16844" s="131" t="s">
        <v>384</v>
      </c>
      <c r="H16844" s="131"/>
      <c r="J16844" s="7">
        <v>324278</v>
      </c>
    </row>
    <row r="16845" spans="1:10" ht="45" customHeight="1" x14ac:dyDescent="0.25">
      <c r="G16845" s="131" t="s">
        <v>7809</v>
      </c>
      <c r="H16845" s="131"/>
    </row>
    <row r="16846" spans="1:10" ht="20.100000000000001" customHeight="1" x14ac:dyDescent="0.25">
      <c r="G16846" s="131" t="s">
        <v>5404</v>
      </c>
      <c r="H16846" s="131"/>
    </row>
    <row r="16847" spans="1:10" ht="20.100000000000001" customHeight="1" x14ac:dyDescent="0.25">
      <c r="A16847" s="5" t="s">
        <v>1818</v>
      </c>
      <c r="C16847" s="11" t="s">
        <v>16</v>
      </c>
      <c r="D16847" s="11" t="s">
        <v>4832</v>
      </c>
      <c r="E16847" s="11" t="s">
        <v>4858</v>
      </c>
      <c r="F16847" s="11" t="s">
        <v>1894</v>
      </c>
      <c r="G16847" s="131" t="s">
        <v>384</v>
      </c>
      <c r="H16847" s="131"/>
      <c r="J16847" s="7">
        <v>324278</v>
      </c>
    </row>
    <row r="16848" spans="1:10" ht="45" customHeight="1" x14ac:dyDescent="0.25">
      <c r="G16848" s="131" t="s">
        <v>7810</v>
      </c>
      <c r="H16848" s="131"/>
    </row>
    <row r="16849" spans="1:10" ht="20.100000000000001" customHeight="1" x14ac:dyDescent="0.25">
      <c r="G16849" s="131" t="s">
        <v>5404</v>
      </c>
      <c r="H16849" s="131"/>
    </row>
    <row r="16850" spans="1:10" ht="20.100000000000001" customHeight="1" x14ac:dyDescent="0.25">
      <c r="A16850" s="5" t="s">
        <v>1818</v>
      </c>
      <c r="C16850" s="11" t="s">
        <v>16</v>
      </c>
      <c r="D16850" s="11" t="s">
        <v>4832</v>
      </c>
      <c r="E16850" s="11" t="s">
        <v>4858</v>
      </c>
      <c r="F16850" s="11" t="s">
        <v>1895</v>
      </c>
      <c r="G16850" s="131" t="s">
        <v>384</v>
      </c>
      <c r="H16850" s="131"/>
      <c r="J16850" s="7">
        <v>324278</v>
      </c>
    </row>
    <row r="16851" spans="1:10" ht="45" customHeight="1" x14ac:dyDescent="0.25">
      <c r="G16851" s="131" t="s">
        <v>7811</v>
      </c>
      <c r="H16851" s="131"/>
    </row>
    <row r="16852" spans="1:10" ht="20.100000000000001" customHeight="1" x14ac:dyDescent="0.25">
      <c r="G16852" s="131" t="s">
        <v>5404</v>
      </c>
      <c r="H16852" s="131"/>
    </row>
    <row r="16853" spans="1:10" ht="20.100000000000001" customHeight="1" x14ac:dyDescent="0.25">
      <c r="A16853" s="5" t="s">
        <v>1818</v>
      </c>
      <c r="C16853" s="11" t="s">
        <v>16</v>
      </c>
      <c r="D16853" s="11" t="s">
        <v>4832</v>
      </c>
      <c r="E16853" s="11" t="s">
        <v>4972</v>
      </c>
      <c r="F16853" s="11" t="s">
        <v>1896</v>
      </c>
      <c r="G16853" s="131" t="s">
        <v>384</v>
      </c>
      <c r="H16853" s="131"/>
      <c r="J16853" s="7">
        <v>324278</v>
      </c>
    </row>
    <row r="16854" spans="1:10" ht="45" customHeight="1" x14ac:dyDescent="0.25">
      <c r="G16854" s="131" t="s">
        <v>7812</v>
      </c>
      <c r="H16854" s="131"/>
    </row>
    <row r="16855" spans="1:10" ht="20.100000000000001" customHeight="1" x14ac:dyDescent="0.25">
      <c r="G16855" s="131" t="s">
        <v>5404</v>
      </c>
      <c r="H16855" s="131"/>
    </row>
    <row r="16856" spans="1:10" ht="20.100000000000001" customHeight="1" x14ac:dyDescent="0.25">
      <c r="A16856" s="5" t="s">
        <v>1818</v>
      </c>
      <c r="C16856" s="11" t="s">
        <v>16</v>
      </c>
      <c r="D16856" s="11" t="s">
        <v>4832</v>
      </c>
      <c r="E16856" s="11" t="s">
        <v>4858</v>
      </c>
      <c r="F16856" s="11" t="s">
        <v>1897</v>
      </c>
      <c r="G16856" s="131" t="s">
        <v>384</v>
      </c>
      <c r="H16856" s="131"/>
      <c r="J16856" s="7">
        <v>324278</v>
      </c>
    </row>
    <row r="16857" spans="1:10" ht="45" customHeight="1" x14ac:dyDescent="0.25">
      <c r="G16857" s="131" t="s">
        <v>7813</v>
      </c>
      <c r="H16857" s="131"/>
    </row>
    <row r="16858" spans="1:10" ht="20.100000000000001" customHeight="1" x14ac:dyDescent="0.25">
      <c r="G16858" s="131" t="s">
        <v>5404</v>
      </c>
      <c r="H16858" s="131"/>
    </row>
    <row r="16859" spans="1:10" ht="20.100000000000001" customHeight="1" x14ac:dyDescent="0.25">
      <c r="A16859" s="5" t="s">
        <v>1818</v>
      </c>
      <c r="C16859" s="11" t="s">
        <v>16</v>
      </c>
      <c r="D16859" s="11" t="s">
        <v>4832</v>
      </c>
      <c r="E16859" s="11" t="s">
        <v>4858</v>
      </c>
      <c r="F16859" s="11" t="s">
        <v>1898</v>
      </c>
      <c r="G16859" s="131" t="s">
        <v>384</v>
      </c>
      <c r="H16859" s="131"/>
      <c r="J16859" s="7">
        <v>324278</v>
      </c>
    </row>
    <row r="16860" spans="1:10" ht="45" customHeight="1" x14ac:dyDescent="0.25">
      <c r="G16860" s="131" t="s">
        <v>7814</v>
      </c>
      <c r="H16860" s="131"/>
    </row>
    <row r="16861" spans="1:10" ht="20.100000000000001" customHeight="1" x14ac:dyDescent="0.25">
      <c r="G16861" s="131" t="s">
        <v>5404</v>
      </c>
      <c r="H16861" s="131"/>
    </row>
    <row r="16862" spans="1:10" ht="20.100000000000001" customHeight="1" x14ac:dyDescent="0.25">
      <c r="A16862" s="5" t="s">
        <v>1818</v>
      </c>
      <c r="C16862" s="11" t="s">
        <v>16</v>
      </c>
      <c r="D16862" s="11" t="s">
        <v>4832</v>
      </c>
      <c r="E16862" s="11" t="s">
        <v>4858</v>
      </c>
      <c r="F16862" s="11" t="s">
        <v>1899</v>
      </c>
      <c r="G16862" s="131" t="s">
        <v>384</v>
      </c>
      <c r="H16862" s="131"/>
      <c r="J16862" s="7">
        <v>324278</v>
      </c>
    </row>
    <row r="16863" spans="1:10" ht="45" customHeight="1" x14ac:dyDescent="0.25">
      <c r="G16863" s="131" t="s">
        <v>7815</v>
      </c>
      <c r="H16863" s="131"/>
    </row>
    <row r="16864" spans="1:10" ht="20.100000000000001" customHeight="1" x14ac:dyDescent="0.25">
      <c r="G16864" s="131" t="s">
        <v>5404</v>
      </c>
      <c r="H16864" s="131"/>
    </row>
    <row r="16865" spans="1:10" ht="20.100000000000001" customHeight="1" x14ac:dyDescent="0.25">
      <c r="A16865" s="5" t="s">
        <v>1818</v>
      </c>
      <c r="C16865" s="11" t="s">
        <v>16</v>
      </c>
      <c r="D16865" s="11" t="s">
        <v>4832</v>
      </c>
      <c r="E16865" s="11" t="s">
        <v>4858</v>
      </c>
      <c r="F16865" s="11" t="s">
        <v>1900</v>
      </c>
      <c r="G16865" s="131" t="s">
        <v>384</v>
      </c>
      <c r="H16865" s="131"/>
      <c r="J16865" s="7">
        <v>2525804</v>
      </c>
    </row>
    <row r="16866" spans="1:10" ht="30" customHeight="1" x14ac:dyDescent="0.25">
      <c r="G16866" s="131" t="s">
        <v>7816</v>
      </c>
      <c r="H16866" s="131"/>
    </row>
    <row r="16867" spans="1:10" ht="20.100000000000001" customHeight="1" x14ac:dyDescent="0.25">
      <c r="G16867" s="131" t="s">
        <v>5404</v>
      </c>
      <c r="H16867" s="131"/>
    </row>
    <row r="16868" spans="1:10" ht="20.100000000000001" customHeight="1" x14ac:dyDescent="0.25">
      <c r="A16868" s="5" t="s">
        <v>1818</v>
      </c>
      <c r="C16868" s="11" t="s">
        <v>16</v>
      </c>
      <c r="D16868" s="11" t="s">
        <v>4832</v>
      </c>
      <c r="E16868" s="11" t="s">
        <v>5169</v>
      </c>
      <c r="F16868" s="11" t="s">
        <v>1901</v>
      </c>
      <c r="G16868" s="131" t="s">
        <v>384</v>
      </c>
      <c r="H16868" s="131"/>
      <c r="J16868" s="7">
        <v>2643246</v>
      </c>
    </row>
    <row r="16869" spans="1:10" ht="45" customHeight="1" x14ac:dyDescent="0.25">
      <c r="G16869" s="131" t="s">
        <v>7817</v>
      </c>
      <c r="H16869" s="131"/>
    </row>
    <row r="16870" spans="1:10" ht="20.100000000000001" customHeight="1" x14ac:dyDescent="0.25">
      <c r="G16870" s="131" t="s">
        <v>5404</v>
      </c>
      <c r="H16870" s="131"/>
    </row>
    <row r="16871" spans="1:10" ht="20.100000000000001" customHeight="1" x14ac:dyDescent="0.25">
      <c r="A16871" s="5" t="s">
        <v>1818</v>
      </c>
      <c r="C16871" s="11" t="s">
        <v>16</v>
      </c>
      <c r="D16871" s="11" t="s">
        <v>4832</v>
      </c>
      <c r="E16871" s="11" t="s">
        <v>4858</v>
      </c>
      <c r="F16871" s="11" t="s">
        <v>1902</v>
      </c>
      <c r="G16871" s="131" t="s">
        <v>384</v>
      </c>
      <c r="H16871" s="131"/>
      <c r="J16871" s="7">
        <v>880000</v>
      </c>
    </row>
    <row r="16872" spans="1:10" ht="30" customHeight="1" x14ac:dyDescent="0.25">
      <c r="G16872" s="131" t="s">
        <v>7818</v>
      </c>
      <c r="H16872" s="131"/>
    </row>
    <row r="16873" spans="1:10" ht="20.100000000000001" customHeight="1" x14ac:dyDescent="0.25">
      <c r="G16873" s="131" t="s">
        <v>5404</v>
      </c>
      <c r="H16873" s="131"/>
    </row>
    <row r="16874" spans="1:10" ht="20.100000000000001" customHeight="1" x14ac:dyDescent="0.25">
      <c r="A16874" s="5" t="s">
        <v>1818</v>
      </c>
      <c r="C16874" s="11" t="s">
        <v>16</v>
      </c>
      <c r="D16874" s="11" t="s">
        <v>4832</v>
      </c>
      <c r="E16874" s="11" t="s">
        <v>4972</v>
      </c>
      <c r="F16874" s="11" t="s">
        <v>1903</v>
      </c>
      <c r="G16874" s="131" t="s">
        <v>384</v>
      </c>
      <c r="H16874" s="131"/>
      <c r="J16874" s="7">
        <v>880000</v>
      </c>
    </row>
    <row r="16875" spans="1:10" ht="45" customHeight="1" x14ac:dyDescent="0.25">
      <c r="G16875" s="131" t="s">
        <v>7819</v>
      </c>
      <c r="H16875" s="131"/>
    </row>
    <row r="16876" spans="1:10" ht="20.100000000000001" customHeight="1" x14ac:dyDescent="0.25">
      <c r="G16876" s="131" t="s">
        <v>5404</v>
      </c>
      <c r="H16876" s="131"/>
    </row>
    <row r="16877" spans="1:10" ht="20.100000000000001" customHeight="1" x14ac:dyDescent="0.25">
      <c r="A16877" s="5" t="s">
        <v>1818</v>
      </c>
      <c r="C16877" s="11" t="s">
        <v>16</v>
      </c>
      <c r="D16877" s="11" t="s">
        <v>4832</v>
      </c>
      <c r="E16877" s="11" t="s">
        <v>4858</v>
      </c>
      <c r="F16877" s="11" t="s">
        <v>1622</v>
      </c>
      <c r="G16877" s="131" t="s">
        <v>384</v>
      </c>
      <c r="H16877" s="131"/>
      <c r="J16877" s="7">
        <v>852329</v>
      </c>
    </row>
    <row r="16878" spans="1:10" ht="45" customHeight="1" x14ac:dyDescent="0.25">
      <c r="G16878" s="131" t="s">
        <v>7820</v>
      </c>
      <c r="H16878" s="131"/>
    </row>
    <row r="16879" spans="1:10" ht="20.100000000000001" customHeight="1" x14ac:dyDescent="0.25">
      <c r="G16879" s="131" t="s">
        <v>5404</v>
      </c>
      <c r="H16879" s="131"/>
    </row>
    <row r="16880" spans="1:10" ht="20.100000000000001" customHeight="1" x14ac:dyDescent="0.25">
      <c r="A16880" s="5" t="s">
        <v>1818</v>
      </c>
      <c r="C16880" s="11" t="s">
        <v>16</v>
      </c>
      <c r="D16880" s="11" t="s">
        <v>4832</v>
      </c>
      <c r="E16880" s="11" t="s">
        <v>4974</v>
      </c>
      <c r="F16880" s="11" t="s">
        <v>1909</v>
      </c>
      <c r="G16880" s="131" t="s">
        <v>391</v>
      </c>
      <c r="H16880" s="131"/>
      <c r="J16880" s="7">
        <v>1600000</v>
      </c>
    </row>
    <row r="16881" spans="1:10" ht="45" customHeight="1" x14ac:dyDescent="0.25">
      <c r="G16881" s="131" t="s">
        <v>7821</v>
      </c>
      <c r="H16881" s="131"/>
    </row>
    <row r="16882" spans="1:10" ht="20.100000000000001" customHeight="1" x14ac:dyDescent="0.25">
      <c r="G16882" s="131" t="s">
        <v>4881</v>
      </c>
      <c r="H16882" s="131"/>
    </row>
    <row r="16883" spans="1:10" ht="20.100000000000001" customHeight="1" x14ac:dyDescent="0.25">
      <c r="A16883" s="5" t="s">
        <v>1818</v>
      </c>
      <c r="C16883" s="11" t="s">
        <v>16</v>
      </c>
      <c r="D16883" s="11" t="s">
        <v>4832</v>
      </c>
      <c r="E16883" s="11" t="s">
        <v>4974</v>
      </c>
      <c r="F16883" s="11" t="s">
        <v>1910</v>
      </c>
      <c r="G16883" s="131" t="s">
        <v>391</v>
      </c>
      <c r="H16883" s="131"/>
      <c r="J16883" s="7">
        <v>1600000</v>
      </c>
    </row>
    <row r="16884" spans="1:10" ht="45" customHeight="1" x14ac:dyDescent="0.25">
      <c r="G16884" s="131" t="s">
        <v>7822</v>
      </c>
      <c r="H16884" s="131"/>
    </row>
    <row r="16885" spans="1:10" ht="20.100000000000001" customHeight="1" x14ac:dyDescent="0.25">
      <c r="G16885" s="131" t="s">
        <v>4881</v>
      </c>
      <c r="H16885" s="131"/>
    </row>
    <row r="16886" spans="1:10" ht="20.100000000000001" customHeight="1" x14ac:dyDescent="0.25">
      <c r="A16886" s="5" t="s">
        <v>1818</v>
      </c>
      <c r="C16886" s="11" t="s">
        <v>16</v>
      </c>
      <c r="D16886" s="11" t="s">
        <v>4832</v>
      </c>
      <c r="E16886" s="11" t="s">
        <v>4972</v>
      </c>
      <c r="F16886" s="11" t="s">
        <v>1911</v>
      </c>
      <c r="G16886" s="131" t="s">
        <v>391</v>
      </c>
      <c r="H16886" s="131"/>
      <c r="J16886" s="7">
        <v>1600000</v>
      </c>
    </row>
    <row r="16887" spans="1:10" ht="30" customHeight="1" x14ac:dyDescent="0.25">
      <c r="G16887" s="131" t="s">
        <v>7823</v>
      </c>
      <c r="H16887" s="131"/>
    </row>
    <row r="16888" spans="1:10" ht="20.100000000000001" customHeight="1" x14ac:dyDescent="0.25">
      <c r="G16888" s="131" t="s">
        <v>4881</v>
      </c>
      <c r="H16888" s="131"/>
    </row>
    <row r="16889" spans="1:10" ht="20.100000000000001" customHeight="1" x14ac:dyDescent="0.25">
      <c r="A16889" s="5" t="s">
        <v>1818</v>
      </c>
      <c r="C16889" s="11" t="s">
        <v>16</v>
      </c>
      <c r="D16889" s="11" t="s">
        <v>4832</v>
      </c>
      <c r="E16889" s="11" t="s">
        <v>4972</v>
      </c>
      <c r="F16889" s="11" t="s">
        <v>1912</v>
      </c>
      <c r="G16889" s="131" t="s">
        <v>391</v>
      </c>
      <c r="H16889" s="131"/>
      <c r="J16889" s="7">
        <v>5120409</v>
      </c>
    </row>
    <row r="16890" spans="1:10" ht="45" customHeight="1" x14ac:dyDescent="0.25">
      <c r="G16890" s="131" t="s">
        <v>7824</v>
      </c>
      <c r="H16890" s="131"/>
    </row>
    <row r="16891" spans="1:10" ht="20.100000000000001" customHeight="1" x14ac:dyDescent="0.25">
      <c r="G16891" s="131" t="s">
        <v>4881</v>
      </c>
      <c r="H16891" s="131"/>
    </row>
    <row r="16892" spans="1:10" ht="20.100000000000001" customHeight="1" x14ac:dyDescent="0.25">
      <c r="A16892" s="5" t="s">
        <v>1818</v>
      </c>
      <c r="C16892" s="11" t="s">
        <v>16</v>
      </c>
      <c r="D16892" s="11" t="s">
        <v>4832</v>
      </c>
      <c r="E16892" s="11" t="s">
        <v>5248</v>
      </c>
      <c r="F16892" s="11" t="s">
        <v>1913</v>
      </c>
      <c r="G16892" s="131" t="s">
        <v>391</v>
      </c>
      <c r="H16892" s="131"/>
      <c r="J16892" s="7">
        <v>3628047</v>
      </c>
    </row>
    <row r="16893" spans="1:10" ht="60" customHeight="1" x14ac:dyDescent="0.25">
      <c r="G16893" s="131" t="s">
        <v>7825</v>
      </c>
      <c r="H16893" s="131"/>
    </row>
    <row r="16894" spans="1:10" ht="20.100000000000001" customHeight="1" x14ac:dyDescent="0.25">
      <c r="G16894" s="131" t="s">
        <v>4881</v>
      </c>
      <c r="H16894" s="131"/>
    </row>
    <row r="16895" spans="1:10" ht="20.100000000000001" customHeight="1" x14ac:dyDescent="0.25">
      <c r="A16895" s="5" t="s">
        <v>1818</v>
      </c>
      <c r="C16895" s="11" t="s">
        <v>16</v>
      </c>
      <c r="D16895" s="11" t="s">
        <v>4832</v>
      </c>
      <c r="E16895" s="11" t="s">
        <v>4858</v>
      </c>
      <c r="F16895" s="11" t="s">
        <v>1914</v>
      </c>
      <c r="G16895" s="131" t="s">
        <v>391</v>
      </c>
      <c r="H16895" s="131"/>
      <c r="J16895" s="7">
        <v>3573074</v>
      </c>
    </row>
    <row r="16896" spans="1:10" ht="45" customHeight="1" x14ac:dyDescent="0.25">
      <c r="G16896" s="131" t="s">
        <v>7826</v>
      </c>
      <c r="H16896" s="131"/>
    </row>
    <row r="16897" spans="1:10" ht="20.100000000000001" customHeight="1" x14ac:dyDescent="0.25">
      <c r="G16897" s="131" t="s">
        <v>4881</v>
      </c>
      <c r="H16897" s="131"/>
    </row>
    <row r="16898" spans="1:10" ht="20.100000000000001" customHeight="1" x14ac:dyDescent="0.25">
      <c r="A16898" s="5" t="s">
        <v>1818</v>
      </c>
      <c r="C16898" s="11" t="s">
        <v>16</v>
      </c>
      <c r="D16898" s="11" t="s">
        <v>4832</v>
      </c>
      <c r="E16898" s="11" t="s">
        <v>5169</v>
      </c>
      <c r="F16898" s="11" t="s">
        <v>1915</v>
      </c>
      <c r="G16898" s="131" t="s">
        <v>391</v>
      </c>
      <c r="H16898" s="131"/>
      <c r="J16898" s="7">
        <v>766593</v>
      </c>
    </row>
    <row r="16899" spans="1:10" ht="30" customHeight="1" x14ac:dyDescent="0.25">
      <c r="G16899" s="131" t="s">
        <v>7827</v>
      </c>
      <c r="H16899" s="131"/>
    </row>
    <row r="16900" spans="1:10" ht="20.100000000000001" customHeight="1" x14ac:dyDescent="0.25">
      <c r="G16900" s="131" t="s">
        <v>4881</v>
      </c>
      <c r="H16900" s="131"/>
    </row>
    <row r="16901" spans="1:10" ht="20.100000000000001" customHeight="1" x14ac:dyDescent="0.25">
      <c r="A16901" s="5" t="s">
        <v>1818</v>
      </c>
      <c r="C16901" s="11" t="s">
        <v>16</v>
      </c>
      <c r="D16901" s="11" t="s">
        <v>4832</v>
      </c>
      <c r="E16901" s="11" t="s">
        <v>5169</v>
      </c>
      <c r="F16901" s="11" t="s">
        <v>1916</v>
      </c>
      <c r="G16901" s="131" t="s">
        <v>391</v>
      </c>
      <c r="H16901" s="131"/>
      <c r="J16901" s="7">
        <v>1600000</v>
      </c>
    </row>
    <row r="16902" spans="1:10" ht="30" customHeight="1" x14ac:dyDescent="0.25">
      <c r="G16902" s="131" t="s">
        <v>7828</v>
      </c>
      <c r="H16902" s="131"/>
    </row>
    <row r="16903" spans="1:10" ht="20.100000000000001" customHeight="1" x14ac:dyDescent="0.25">
      <c r="G16903" s="131" t="s">
        <v>4881</v>
      </c>
      <c r="H16903" s="131"/>
    </row>
    <row r="16904" spans="1:10" ht="20.100000000000001" customHeight="1" x14ac:dyDescent="0.25">
      <c r="A16904" s="5" t="s">
        <v>1818</v>
      </c>
      <c r="C16904" s="11" t="s">
        <v>16</v>
      </c>
      <c r="D16904" s="11" t="s">
        <v>4832</v>
      </c>
      <c r="E16904" s="11" t="s">
        <v>4972</v>
      </c>
      <c r="F16904" s="11" t="s">
        <v>1918</v>
      </c>
      <c r="G16904" s="131" t="s">
        <v>378</v>
      </c>
      <c r="H16904" s="131"/>
      <c r="J16904" s="7">
        <v>13126381</v>
      </c>
    </row>
    <row r="16905" spans="1:10" ht="30" customHeight="1" x14ac:dyDescent="0.25">
      <c r="G16905" s="131" t="s">
        <v>7829</v>
      </c>
      <c r="H16905" s="131"/>
    </row>
    <row r="16906" spans="1:10" ht="20.100000000000001" customHeight="1" x14ac:dyDescent="0.25">
      <c r="G16906" s="131" t="s">
        <v>5244</v>
      </c>
      <c r="H16906" s="131"/>
    </row>
    <row r="16907" spans="1:10" ht="20.100000000000001" customHeight="1" x14ac:dyDescent="0.25">
      <c r="A16907" s="5" t="s">
        <v>1818</v>
      </c>
      <c r="C16907" s="11" t="s">
        <v>16</v>
      </c>
      <c r="D16907" s="11" t="s">
        <v>4832</v>
      </c>
      <c r="E16907" s="11" t="s">
        <v>5169</v>
      </c>
      <c r="F16907" s="11" t="s">
        <v>1933</v>
      </c>
      <c r="G16907" s="131" t="s">
        <v>393</v>
      </c>
      <c r="H16907" s="131"/>
      <c r="J16907" s="7">
        <v>5384192</v>
      </c>
    </row>
    <row r="16908" spans="1:10" ht="45" customHeight="1" x14ac:dyDescent="0.25">
      <c r="G16908" s="131" t="s">
        <v>7830</v>
      </c>
      <c r="H16908" s="131"/>
    </row>
    <row r="16909" spans="1:10" ht="20.100000000000001" customHeight="1" x14ac:dyDescent="0.25">
      <c r="G16909" s="131" t="s">
        <v>5406</v>
      </c>
      <c r="H16909" s="131"/>
    </row>
    <row r="16910" spans="1:10" ht="20.100000000000001" customHeight="1" x14ac:dyDescent="0.25">
      <c r="A16910" s="5" t="s">
        <v>1818</v>
      </c>
      <c r="C16910" s="11" t="s">
        <v>16</v>
      </c>
      <c r="D16910" s="11" t="s">
        <v>4832</v>
      </c>
      <c r="E16910" s="11" t="s">
        <v>4858</v>
      </c>
      <c r="F16910" s="11" t="s">
        <v>1934</v>
      </c>
      <c r="G16910" s="131" t="s">
        <v>393</v>
      </c>
      <c r="H16910" s="131"/>
      <c r="J16910" s="7">
        <v>1318304</v>
      </c>
    </row>
    <row r="16911" spans="1:10" ht="60" customHeight="1" x14ac:dyDescent="0.25">
      <c r="G16911" s="131" t="s">
        <v>7831</v>
      </c>
      <c r="H16911" s="131"/>
    </row>
    <row r="16912" spans="1:10" ht="20.100000000000001" customHeight="1" x14ac:dyDescent="0.25">
      <c r="G16912" s="131" t="s">
        <v>5406</v>
      </c>
      <c r="H16912" s="131"/>
    </row>
    <row r="16913" spans="1:10" ht="20.100000000000001" customHeight="1" x14ac:dyDescent="0.25">
      <c r="A16913" s="5" t="s">
        <v>1818</v>
      </c>
      <c r="C16913" s="11" t="s">
        <v>16</v>
      </c>
      <c r="D16913" s="11" t="s">
        <v>4832</v>
      </c>
      <c r="E16913" s="11" t="s">
        <v>5169</v>
      </c>
      <c r="F16913" s="11" t="s">
        <v>1935</v>
      </c>
      <c r="G16913" s="131" t="s">
        <v>393</v>
      </c>
      <c r="H16913" s="131"/>
      <c r="J16913" s="7">
        <v>1318304</v>
      </c>
    </row>
    <row r="16914" spans="1:10" ht="45" customHeight="1" x14ac:dyDescent="0.25">
      <c r="G16914" s="131" t="s">
        <v>7832</v>
      </c>
      <c r="H16914" s="131"/>
    </row>
    <row r="16915" spans="1:10" ht="20.100000000000001" customHeight="1" x14ac:dyDescent="0.25">
      <c r="G16915" s="131" t="s">
        <v>5406</v>
      </c>
      <c r="H16915" s="131"/>
    </row>
    <row r="16916" spans="1:10" ht="20.100000000000001" customHeight="1" x14ac:dyDescent="0.25">
      <c r="A16916" s="5" t="s">
        <v>1818</v>
      </c>
      <c r="C16916" s="11" t="s">
        <v>16</v>
      </c>
      <c r="D16916" s="11" t="s">
        <v>4832</v>
      </c>
      <c r="E16916" s="11" t="s">
        <v>4858</v>
      </c>
      <c r="F16916" s="11" t="s">
        <v>1936</v>
      </c>
      <c r="G16916" s="131" t="s">
        <v>393</v>
      </c>
      <c r="H16916" s="131"/>
      <c r="J16916" s="7">
        <v>1318304</v>
      </c>
    </row>
    <row r="16917" spans="1:10" ht="45" customHeight="1" x14ac:dyDescent="0.25">
      <c r="G16917" s="131" t="s">
        <v>7833</v>
      </c>
      <c r="H16917" s="131"/>
    </row>
    <row r="16918" spans="1:10" ht="20.100000000000001" customHeight="1" x14ac:dyDescent="0.25">
      <c r="G16918" s="131" t="s">
        <v>5406</v>
      </c>
      <c r="H16918" s="131"/>
    </row>
    <row r="16919" spans="1:10" ht="20.100000000000001" customHeight="1" x14ac:dyDescent="0.25">
      <c r="A16919" s="5" t="s">
        <v>1818</v>
      </c>
      <c r="C16919" s="11" t="s">
        <v>16</v>
      </c>
      <c r="D16919" s="11" t="s">
        <v>4832</v>
      </c>
      <c r="E16919" s="11" t="s">
        <v>4858</v>
      </c>
      <c r="F16919" s="11" t="s">
        <v>1937</v>
      </c>
      <c r="G16919" s="131" t="s">
        <v>393</v>
      </c>
      <c r="H16919" s="131"/>
      <c r="J16919" s="7">
        <v>1670302</v>
      </c>
    </row>
    <row r="16920" spans="1:10" ht="30" customHeight="1" x14ac:dyDescent="0.25">
      <c r="G16920" s="131" t="s">
        <v>7834</v>
      </c>
      <c r="H16920" s="131"/>
    </row>
    <row r="16921" spans="1:10" ht="20.100000000000001" customHeight="1" x14ac:dyDescent="0.25">
      <c r="G16921" s="131" t="s">
        <v>5406</v>
      </c>
      <c r="H16921" s="131"/>
    </row>
    <row r="16922" spans="1:10" ht="20.100000000000001" customHeight="1" x14ac:dyDescent="0.25">
      <c r="A16922" s="5" t="s">
        <v>1818</v>
      </c>
      <c r="C16922" s="11" t="s">
        <v>16</v>
      </c>
      <c r="D16922" s="11" t="s">
        <v>4832</v>
      </c>
      <c r="E16922" s="11" t="s">
        <v>4972</v>
      </c>
      <c r="F16922" s="11" t="s">
        <v>1938</v>
      </c>
      <c r="G16922" s="131" t="s">
        <v>393</v>
      </c>
      <c r="H16922" s="131"/>
      <c r="J16922" s="7">
        <v>1670302</v>
      </c>
    </row>
    <row r="16923" spans="1:10" ht="45" customHeight="1" x14ac:dyDescent="0.25">
      <c r="G16923" s="131" t="s">
        <v>7835</v>
      </c>
      <c r="H16923" s="131"/>
    </row>
    <row r="16924" spans="1:10" ht="20.100000000000001" customHeight="1" x14ac:dyDescent="0.25">
      <c r="G16924" s="131" t="s">
        <v>5406</v>
      </c>
      <c r="H16924" s="131"/>
    </row>
    <row r="16925" spans="1:10" ht="20.100000000000001" customHeight="1" x14ac:dyDescent="0.25">
      <c r="A16925" s="5" t="s">
        <v>1818</v>
      </c>
      <c r="C16925" s="11" t="s">
        <v>16</v>
      </c>
      <c r="D16925" s="11" t="s">
        <v>4832</v>
      </c>
      <c r="E16925" s="11" t="s">
        <v>4858</v>
      </c>
      <c r="F16925" s="11" t="s">
        <v>1939</v>
      </c>
      <c r="G16925" s="131" t="s">
        <v>393</v>
      </c>
      <c r="H16925" s="131"/>
      <c r="J16925" s="7">
        <v>2594232</v>
      </c>
    </row>
    <row r="16926" spans="1:10" ht="45" customHeight="1" x14ac:dyDescent="0.25">
      <c r="G16926" s="131" t="s">
        <v>7836</v>
      </c>
      <c r="H16926" s="131"/>
    </row>
    <row r="16927" spans="1:10" ht="20.100000000000001" customHeight="1" x14ac:dyDescent="0.25">
      <c r="G16927" s="131" t="s">
        <v>5406</v>
      </c>
      <c r="H16927" s="131"/>
    </row>
    <row r="16928" spans="1:10" ht="20.100000000000001" customHeight="1" x14ac:dyDescent="0.25">
      <c r="A16928" s="5" t="s">
        <v>1818</v>
      </c>
      <c r="C16928" s="11" t="s">
        <v>16</v>
      </c>
      <c r="D16928" s="11" t="s">
        <v>4832</v>
      </c>
      <c r="E16928" s="11" t="s">
        <v>5169</v>
      </c>
      <c r="F16928" s="11" t="s">
        <v>1940</v>
      </c>
      <c r="G16928" s="131" t="s">
        <v>393</v>
      </c>
      <c r="H16928" s="131"/>
      <c r="J16928" s="7">
        <v>3166595</v>
      </c>
    </row>
    <row r="16929" spans="1:10" ht="30" customHeight="1" x14ac:dyDescent="0.25">
      <c r="G16929" s="131" t="s">
        <v>7837</v>
      </c>
      <c r="H16929" s="131"/>
    </row>
    <row r="16930" spans="1:10" ht="20.100000000000001" customHeight="1" x14ac:dyDescent="0.25">
      <c r="G16930" s="131" t="s">
        <v>5406</v>
      </c>
      <c r="H16930" s="131"/>
    </row>
    <row r="16931" spans="1:10" ht="20.100000000000001" customHeight="1" x14ac:dyDescent="0.25">
      <c r="A16931" s="5" t="s">
        <v>1818</v>
      </c>
      <c r="C16931" s="11" t="s">
        <v>16</v>
      </c>
      <c r="D16931" s="11" t="s">
        <v>4832</v>
      </c>
      <c r="E16931" s="11" t="s">
        <v>4972</v>
      </c>
      <c r="F16931" s="11" t="s">
        <v>1186</v>
      </c>
      <c r="G16931" s="131" t="s">
        <v>376</v>
      </c>
      <c r="H16931" s="131"/>
      <c r="J16931" s="7">
        <v>3134780</v>
      </c>
    </row>
    <row r="16932" spans="1:10" ht="45" customHeight="1" x14ac:dyDescent="0.25">
      <c r="G16932" s="131" t="s">
        <v>7838</v>
      </c>
      <c r="H16932" s="131"/>
    </row>
    <row r="16933" spans="1:10" ht="20.100000000000001" customHeight="1" x14ac:dyDescent="0.25">
      <c r="G16933" s="131" t="s">
        <v>5401</v>
      </c>
      <c r="H16933" s="131"/>
    </row>
    <row r="16934" spans="1:10" ht="20.100000000000001" customHeight="1" x14ac:dyDescent="0.25">
      <c r="A16934" s="5" t="s">
        <v>1818</v>
      </c>
      <c r="C16934" s="11" t="s">
        <v>16</v>
      </c>
      <c r="D16934" s="11" t="s">
        <v>4832</v>
      </c>
      <c r="E16934" s="11" t="s">
        <v>4858</v>
      </c>
      <c r="F16934" s="11" t="s">
        <v>1951</v>
      </c>
      <c r="G16934" s="131" t="s">
        <v>376</v>
      </c>
      <c r="H16934" s="131"/>
      <c r="J16934" s="7">
        <v>2800000</v>
      </c>
    </row>
    <row r="16935" spans="1:10" ht="45" customHeight="1" x14ac:dyDescent="0.25">
      <c r="G16935" s="131" t="s">
        <v>7839</v>
      </c>
      <c r="H16935" s="131"/>
    </row>
    <row r="16936" spans="1:10" ht="20.100000000000001" customHeight="1" x14ac:dyDescent="0.25">
      <c r="G16936" s="131" t="s">
        <v>5401</v>
      </c>
      <c r="H16936" s="131"/>
    </row>
    <row r="16937" spans="1:10" ht="20.100000000000001" customHeight="1" x14ac:dyDescent="0.25">
      <c r="A16937" s="5" t="s">
        <v>1818</v>
      </c>
      <c r="C16937" s="11" t="s">
        <v>16</v>
      </c>
      <c r="D16937" s="11" t="s">
        <v>4832</v>
      </c>
      <c r="E16937" s="11" t="s">
        <v>4972</v>
      </c>
      <c r="F16937" s="11" t="s">
        <v>1952</v>
      </c>
      <c r="G16937" s="131" t="s">
        <v>376</v>
      </c>
      <c r="H16937" s="131"/>
      <c r="J16937" s="7">
        <v>2361248</v>
      </c>
    </row>
    <row r="16938" spans="1:10" ht="45" customHeight="1" x14ac:dyDescent="0.25">
      <c r="G16938" s="131" t="s">
        <v>7840</v>
      </c>
      <c r="H16938" s="131"/>
    </row>
    <row r="16939" spans="1:10" ht="20.100000000000001" customHeight="1" x14ac:dyDescent="0.25">
      <c r="G16939" s="131" t="s">
        <v>5401</v>
      </c>
      <c r="H16939" s="131"/>
    </row>
    <row r="16940" spans="1:10" ht="20.100000000000001" customHeight="1" x14ac:dyDescent="0.25">
      <c r="A16940" s="5" t="s">
        <v>1818</v>
      </c>
      <c r="C16940" s="11" t="s">
        <v>16</v>
      </c>
      <c r="D16940" s="11" t="s">
        <v>4832</v>
      </c>
      <c r="E16940" s="11" t="s">
        <v>5169</v>
      </c>
      <c r="F16940" s="11" t="s">
        <v>1953</v>
      </c>
      <c r="G16940" s="131" t="s">
        <v>376</v>
      </c>
      <c r="H16940" s="131"/>
      <c r="J16940" s="7">
        <v>2400000</v>
      </c>
    </row>
    <row r="16941" spans="1:10" ht="45" customHeight="1" x14ac:dyDescent="0.25">
      <c r="G16941" s="131" t="s">
        <v>7841</v>
      </c>
      <c r="H16941" s="131"/>
    </row>
    <row r="16942" spans="1:10" ht="20.100000000000001" customHeight="1" x14ac:dyDescent="0.25">
      <c r="G16942" s="131" t="s">
        <v>5401</v>
      </c>
      <c r="H16942" s="131"/>
    </row>
    <row r="16943" spans="1:10" ht="20.100000000000001" customHeight="1" x14ac:dyDescent="0.25">
      <c r="A16943" s="5" t="s">
        <v>1818</v>
      </c>
      <c r="C16943" s="11" t="s">
        <v>16</v>
      </c>
      <c r="D16943" s="11" t="s">
        <v>4832</v>
      </c>
      <c r="E16943" s="11" t="s">
        <v>4858</v>
      </c>
      <c r="F16943" s="11" t="s">
        <v>1954</v>
      </c>
      <c r="G16943" s="131" t="s">
        <v>376</v>
      </c>
      <c r="H16943" s="131"/>
      <c r="J16943" s="7">
        <v>1385774</v>
      </c>
    </row>
    <row r="16944" spans="1:10" ht="60" customHeight="1" x14ac:dyDescent="0.25">
      <c r="G16944" s="131" t="s">
        <v>7842</v>
      </c>
      <c r="H16944" s="131"/>
    </row>
    <row r="16945" spans="1:10" ht="20.100000000000001" customHeight="1" x14ac:dyDescent="0.25">
      <c r="G16945" s="131" t="s">
        <v>5401</v>
      </c>
      <c r="H16945" s="131"/>
    </row>
    <row r="16946" spans="1:10" ht="20.100000000000001" customHeight="1" x14ac:dyDescent="0.25">
      <c r="A16946" s="5" t="s">
        <v>1818</v>
      </c>
      <c r="C16946" s="11" t="s">
        <v>16</v>
      </c>
      <c r="D16946" s="11" t="s">
        <v>4832</v>
      </c>
      <c r="E16946" s="11" t="s">
        <v>4972</v>
      </c>
      <c r="F16946" s="11" t="s">
        <v>1955</v>
      </c>
      <c r="G16946" s="131" t="s">
        <v>376</v>
      </c>
      <c r="H16946" s="131"/>
      <c r="J16946" s="7">
        <v>1385774</v>
      </c>
    </row>
    <row r="16947" spans="1:10" ht="45" customHeight="1" x14ac:dyDescent="0.25">
      <c r="G16947" s="131" t="s">
        <v>7843</v>
      </c>
      <c r="H16947" s="131"/>
    </row>
    <row r="16948" spans="1:10" ht="20.100000000000001" customHeight="1" x14ac:dyDescent="0.25">
      <c r="G16948" s="131" t="s">
        <v>5401</v>
      </c>
      <c r="H16948" s="131"/>
    </row>
    <row r="16949" spans="1:10" ht="20.100000000000001" customHeight="1" x14ac:dyDescent="0.25">
      <c r="A16949" s="5" t="s">
        <v>1818</v>
      </c>
      <c r="C16949" s="11" t="s">
        <v>16</v>
      </c>
      <c r="D16949" s="11" t="s">
        <v>4832</v>
      </c>
      <c r="E16949" s="11" t="s">
        <v>5169</v>
      </c>
      <c r="F16949" s="11" t="s">
        <v>1956</v>
      </c>
      <c r="G16949" s="131" t="s">
        <v>376</v>
      </c>
      <c r="H16949" s="131"/>
      <c r="J16949" s="7">
        <v>1385774</v>
      </c>
    </row>
    <row r="16950" spans="1:10" ht="45" customHeight="1" x14ac:dyDescent="0.25">
      <c r="G16950" s="131" t="s">
        <v>7844</v>
      </c>
      <c r="H16950" s="131"/>
    </row>
    <row r="16951" spans="1:10" ht="20.100000000000001" customHeight="1" x14ac:dyDescent="0.25">
      <c r="G16951" s="131" t="s">
        <v>5401</v>
      </c>
      <c r="H16951" s="131"/>
    </row>
    <row r="16952" spans="1:10" ht="20.100000000000001" customHeight="1" x14ac:dyDescent="0.25">
      <c r="A16952" s="5" t="s">
        <v>1818</v>
      </c>
      <c r="C16952" s="11" t="s">
        <v>16</v>
      </c>
      <c r="D16952" s="11" t="s">
        <v>4832</v>
      </c>
      <c r="E16952" s="11" t="s">
        <v>4972</v>
      </c>
      <c r="F16952" s="11" t="s">
        <v>1957</v>
      </c>
      <c r="G16952" s="131" t="s">
        <v>376</v>
      </c>
      <c r="H16952" s="131"/>
      <c r="J16952" s="7">
        <v>4248314</v>
      </c>
    </row>
    <row r="16953" spans="1:10" ht="45" customHeight="1" x14ac:dyDescent="0.25">
      <c r="G16953" s="131" t="s">
        <v>7845</v>
      </c>
      <c r="H16953" s="131"/>
    </row>
    <row r="16954" spans="1:10" ht="20.100000000000001" customHeight="1" x14ac:dyDescent="0.25">
      <c r="G16954" s="131" t="s">
        <v>5401</v>
      </c>
      <c r="H16954" s="131"/>
    </row>
    <row r="16955" spans="1:10" ht="20.100000000000001" customHeight="1" x14ac:dyDescent="0.25">
      <c r="A16955" s="5" t="s">
        <v>1818</v>
      </c>
      <c r="C16955" s="11" t="s">
        <v>16</v>
      </c>
      <c r="D16955" s="11" t="s">
        <v>4832</v>
      </c>
      <c r="E16955" s="11" t="s">
        <v>5112</v>
      </c>
      <c r="F16955" s="11" t="s">
        <v>1645</v>
      </c>
      <c r="G16955" s="131" t="s">
        <v>388</v>
      </c>
      <c r="H16955" s="131"/>
      <c r="J16955" s="7">
        <v>2287241</v>
      </c>
    </row>
    <row r="16956" spans="1:10" ht="45" customHeight="1" x14ac:dyDescent="0.25">
      <c r="G16956" s="131" t="s">
        <v>7846</v>
      </c>
      <c r="H16956" s="131"/>
    </row>
    <row r="16957" spans="1:10" ht="20.100000000000001" customHeight="1" x14ac:dyDescent="0.25">
      <c r="G16957" s="131" t="s">
        <v>5405</v>
      </c>
      <c r="H16957" s="131"/>
    </row>
    <row r="16958" spans="1:10" ht="20.100000000000001" customHeight="1" x14ac:dyDescent="0.25">
      <c r="A16958" s="5" t="s">
        <v>1818</v>
      </c>
      <c r="C16958" s="11" t="s">
        <v>16</v>
      </c>
      <c r="D16958" s="11" t="s">
        <v>4832</v>
      </c>
      <c r="E16958" s="11" t="s">
        <v>5023</v>
      </c>
      <c r="F16958" s="11" t="s">
        <v>1968</v>
      </c>
      <c r="G16958" s="131" t="s">
        <v>388</v>
      </c>
      <c r="H16958" s="131"/>
      <c r="J16958" s="7">
        <v>560391</v>
      </c>
    </row>
    <row r="16959" spans="1:10" ht="45" customHeight="1" x14ac:dyDescent="0.25">
      <c r="G16959" s="131" t="s">
        <v>7847</v>
      </c>
      <c r="H16959" s="131"/>
    </row>
    <row r="16960" spans="1:10" ht="20.100000000000001" customHeight="1" x14ac:dyDescent="0.25">
      <c r="G16960" s="131" t="s">
        <v>5405</v>
      </c>
      <c r="H16960" s="131"/>
    </row>
    <row r="16961" spans="1:10" ht="20.100000000000001" customHeight="1" x14ac:dyDescent="0.25">
      <c r="A16961" s="5" t="s">
        <v>1818</v>
      </c>
      <c r="C16961" s="11" t="s">
        <v>16</v>
      </c>
      <c r="D16961" s="11" t="s">
        <v>4832</v>
      </c>
      <c r="E16961" s="11" t="s">
        <v>4858</v>
      </c>
      <c r="F16961" s="11" t="s">
        <v>1969</v>
      </c>
      <c r="G16961" s="131" t="s">
        <v>388</v>
      </c>
      <c r="H16961" s="131"/>
      <c r="J16961" s="7">
        <v>560391</v>
      </c>
    </row>
    <row r="16962" spans="1:10" ht="45" customHeight="1" x14ac:dyDescent="0.25">
      <c r="G16962" s="131" t="s">
        <v>7848</v>
      </c>
      <c r="H16962" s="131"/>
    </row>
    <row r="16963" spans="1:10" ht="20.100000000000001" customHeight="1" x14ac:dyDescent="0.25">
      <c r="G16963" s="131" t="s">
        <v>5405</v>
      </c>
      <c r="H16963" s="131"/>
    </row>
    <row r="16964" spans="1:10" ht="20.100000000000001" customHeight="1" x14ac:dyDescent="0.25">
      <c r="A16964" s="5" t="s">
        <v>1818</v>
      </c>
      <c r="C16964" s="11" t="s">
        <v>16</v>
      </c>
      <c r="D16964" s="11" t="s">
        <v>4832</v>
      </c>
      <c r="E16964" s="11" t="s">
        <v>5023</v>
      </c>
      <c r="F16964" s="11" t="s">
        <v>1970</v>
      </c>
      <c r="G16964" s="131" t="s">
        <v>388</v>
      </c>
      <c r="H16964" s="131"/>
      <c r="J16964" s="7">
        <v>560391</v>
      </c>
    </row>
    <row r="16965" spans="1:10" ht="45" customHeight="1" x14ac:dyDescent="0.25">
      <c r="G16965" s="131" t="s">
        <v>7849</v>
      </c>
      <c r="H16965" s="131"/>
    </row>
    <row r="16966" spans="1:10" ht="20.100000000000001" customHeight="1" x14ac:dyDescent="0.25">
      <c r="G16966" s="131" t="s">
        <v>5405</v>
      </c>
      <c r="H16966" s="131"/>
    </row>
    <row r="16967" spans="1:10" ht="20.100000000000001" customHeight="1" x14ac:dyDescent="0.25">
      <c r="A16967" s="5" t="s">
        <v>1818</v>
      </c>
      <c r="C16967" s="11" t="s">
        <v>16</v>
      </c>
      <c r="D16967" s="11" t="s">
        <v>4832</v>
      </c>
      <c r="E16967" s="11" t="s">
        <v>4858</v>
      </c>
      <c r="F16967" s="11" t="s">
        <v>1971</v>
      </c>
      <c r="G16967" s="131" t="s">
        <v>388</v>
      </c>
      <c r="H16967" s="131"/>
      <c r="J16967" s="7">
        <v>1361700</v>
      </c>
    </row>
    <row r="16968" spans="1:10" ht="45" customHeight="1" x14ac:dyDescent="0.25">
      <c r="G16968" s="131" t="s">
        <v>7850</v>
      </c>
      <c r="H16968" s="131"/>
    </row>
    <row r="16969" spans="1:10" ht="20.100000000000001" customHeight="1" x14ac:dyDescent="0.25">
      <c r="G16969" s="131" t="s">
        <v>5405</v>
      </c>
      <c r="H16969" s="131"/>
    </row>
    <row r="16970" spans="1:10" ht="20.100000000000001" customHeight="1" x14ac:dyDescent="0.25">
      <c r="A16970" s="5" t="s">
        <v>1818</v>
      </c>
      <c r="C16970" s="11" t="s">
        <v>16</v>
      </c>
      <c r="D16970" s="11" t="s">
        <v>4832</v>
      </c>
      <c r="E16970" s="11" t="s">
        <v>4858</v>
      </c>
      <c r="F16970" s="11" t="s">
        <v>1972</v>
      </c>
      <c r="G16970" s="131" t="s">
        <v>388</v>
      </c>
      <c r="H16970" s="131"/>
      <c r="J16970" s="7">
        <v>617265</v>
      </c>
    </row>
    <row r="16971" spans="1:10" ht="45" customHeight="1" x14ac:dyDescent="0.25">
      <c r="G16971" s="131" t="s">
        <v>7851</v>
      </c>
      <c r="H16971" s="131"/>
    </row>
    <row r="16972" spans="1:10" ht="20.100000000000001" customHeight="1" x14ac:dyDescent="0.25">
      <c r="G16972" s="131" t="s">
        <v>5405</v>
      </c>
      <c r="H16972" s="131"/>
    </row>
    <row r="16973" spans="1:10" ht="20.100000000000001" customHeight="1" x14ac:dyDescent="0.25">
      <c r="A16973" s="5" t="s">
        <v>1818</v>
      </c>
      <c r="C16973" s="11" t="s">
        <v>16</v>
      </c>
      <c r="D16973" s="11" t="s">
        <v>4832</v>
      </c>
      <c r="E16973" s="11" t="s">
        <v>5169</v>
      </c>
      <c r="F16973" s="11" t="s">
        <v>1973</v>
      </c>
      <c r="G16973" s="131" t="s">
        <v>388</v>
      </c>
      <c r="H16973" s="131"/>
      <c r="J16973" s="7">
        <v>1503420</v>
      </c>
    </row>
    <row r="16974" spans="1:10" ht="45" customHeight="1" x14ac:dyDescent="0.25">
      <c r="G16974" s="131" t="s">
        <v>7852</v>
      </c>
      <c r="H16974" s="131"/>
    </row>
    <row r="16975" spans="1:10" ht="20.100000000000001" customHeight="1" x14ac:dyDescent="0.25">
      <c r="G16975" s="131" t="s">
        <v>5405</v>
      </c>
      <c r="H16975" s="131"/>
    </row>
    <row r="16976" spans="1:10" ht="20.100000000000001" customHeight="1" x14ac:dyDescent="0.25">
      <c r="A16976" s="5" t="s">
        <v>1818</v>
      </c>
      <c r="C16976" s="11" t="s">
        <v>16</v>
      </c>
      <c r="D16976" s="11" t="s">
        <v>4832</v>
      </c>
      <c r="E16976" s="11" t="s">
        <v>4858</v>
      </c>
      <c r="F16976" s="11" t="s">
        <v>1974</v>
      </c>
      <c r="G16976" s="131" t="s">
        <v>388</v>
      </c>
      <c r="H16976" s="131"/>
      <c r="J16976" s="7">
        <v>1411481</v>
      </c>
    </row>
    <row r="16977" spans="1:10" ht="45" customHeight="1" x14ac:dyDescent="0.25">
      <c r="G16977" s="131" t="s">
        <v>7853</v>
      </c>
      <c r="H16977" s="131"/>
    </row>
    <row r="16978" spans="1:10" ht="20.100000000000001" customHeight="1" x14ac:dyDescent="0.25">
      <c r="G16978" s="131" t="s">
        <v>5405</v>
      </c>
      <c r="H16978" s="131"/>
    </row>
    <row r="16979" spans="1:10" ht="20.100000000000001" customHeight="1" x14ac:dyDescent="0.25">
      <c r="A16979" s="5" t="s">
        <v>1818</v>
      </c>
      <c r="C16979" s="11" t="s">
        <v>16</v>
      </c>
      <c r="D16979" s="11" t="s">
        <v>4832</v>
      </c>
      <c r="E16979" s="11" t="s">
        <v>4972</v>
      </c>
      <c r="F16979" s="11" t="s">
        <v>1975</v>
      </c>
      <c r="G16979" s="131" t="s">
        <v>388</v>
      </c>
      <c r="H16979" s="131"/>
      <c r="J16979" s="7">
        <v>720000</v>
      </c>
    </row>
    <row r="16980" spans="1:10" ht="60" customHeight="1" x14ac:dyDescent="0.25">
      <c r="G16980" s="131" t="s">
        <v>7854</v>
      </c>
      <c r="H16980" s="131"/>
    </row>
    <row r="16981" spans="1:10" ht="20.100000000000001" customHeight="1" x14ac:dyDescent="0.25">
      <c r="G16981" s="131" t="s">
        <v>5405</v>
      </c>
      <c r="H16981" s="131"/>
    </row>
    <row r="16982" spans="1:10" ht="20.100000000000001" customHeight="1" x14ac:dyDescent="0.25">
      <c r="A16982" s="5" t="s">
        <v>1818</v>
      </c>
      <c r="C16982" s="11" t="s">
        <v>16</v>
      </c>
      <c r="D16982" s="11" t="s">
        <v>4832</v>
      </c>
      <c r="E16982" s="11" t="s">
        <v>4974</v>
      </c>
      <c r="F16982" s="11" t="s">
        <v>1976</v>
      </c>
      <c r="G16982" s="131" t="s">
        <v>388</v>
      </c>
      <c r="H16982" s="131"/>
      <c r="J16982" s="7">
        <v>741335</v>
      </c>
    </row>
    <row r="16983" spans="1:10" ht="45" customHeight="1" x14ac:dyDescent="0.25">
      <c r="G16983" s="131" t="s">
        <v>7855</v>
      </c>
      <c r="H16983" s="131"/>
    </row>
    <row r="16984" spans="1:10" ht="20.100000000000001" customHeight="1" x14ac:dyDescent="0.25">
      <c r="G16984" s="131" t="s">
        <v>5405</v>
      </c>
      <c r="H16984" s="131"/>
    </row>
    <row r="16985" spans="1:10" ht="20.100000000000001" customHeight="1" x14ac:dyDescent="0.25">
      <c r="A16985" s="5" t="s">
        <v>1818</v>
      </c>
      <c r="C16985" s="11" t="s">
        <v>16</v>
      </c>
      <c r="D16985" s="11" t="s">
        <v>4832</v>
      </c>
      <c r="E16985" s="11" t="s">
        <v>4858</v>
      </c>
      <c r="F16985" s="11" t="s">
        <v>1977</v>
      </c>
      <c r="G16985" s="131" t="s">
        <v>388</v>
      </c>
      <c r="H16985" s="131"/>
      <c r="J16985" s="7">
        <v>1549625</v>
      </c>
    </row>
    <row r="16986" spans="1:10" ht="30" customHeight="1" x14ac:dyDescent="0.25">
      <c r="G16986" s="131" t="s">
        <v>7856</v>
      </c>
      <c r="H16986" s="131"/>
    </row>
    <row r="16987" spans="1:10" ht="20.100000000000001" customHeight="1" x14ac:dyDescent="0.25">
      <c r="G16987" s="131" t="s">
        <v>5405</v>
      </c>
      <c r="H16987" s="131"/>
    </row>
    <row r="16988" spans="1:10" ht="20.100000000000001" customHeight="1" x14ac:dyDescent="0.25">
      <c r="A16988" s="5" t="s">
        <v>1818</v>
      </c>
      <c r="C16988" s="11" t="s">
        <v>16</v>
      </c>
      <c r="D16988" s="11" t="s">
        <v>4832</v>
      </c>
      <c r="E16988" s="11" t="s">
        <v>4858</v>
      </c>
      <c r="F16988" s="11" t="s">
        <v>2009</v>
      </c>
      <c r="G16988" s="131" t="s">
        <v>382</v>
      </c>
      <c r="H16988" s="131"/>
      <c r="J16988" s="7">
        <v>1482410</v>
      </c>
    </row>
    <row r="16989" spans="1:10" ht="30" customHeight="1" x14ac:dyDescent="0.25">
      <c r="G16989" s="131" t="s">
        <v>7857</v>
      </c>
      <c r="H16989" s="131"/>
    </row>
    <row r="16990" spans="1:10" ht="20.100000000000001" customHeight="1" x14ac:dyDescent="0.25">
      <c r="G16990" s="131" t="s">
        <v>5403</v>
      </c>
      <c r="H16990" s="131"/>
    </row>
    <row r="16991" spans="1:10" ht="20.100000000000001" customHeight="1" x14ac:dyDescent="0.25">
      <c r="A16991" s="5" t="s">
        <v>1818</v>
      </c>
      <c r="C16991" s="11" t="s">
        <v>16</v>
      </c>
      <c r="D16991" s="11" t="s">
        <v>4832</v>
      </c>
      <c r="E16991" s="11" t="s">
        <v>4858</v>
      </c>
      <c r="F16991" s="11" t="s">
        <v>2012</v>
      </c>
      <c r="G16991" s="131" t="s">
        <v>382</v>
      </c>
      <c r="H16991" s="131"/>
      <c r="J16991" s="7">
        <v>1865016</v>
      </c>
    </row>
    <row r="16992" spans="1:10" ht="60" customHeight="1" x14ac:dyDescent="0.25">
      <c r="G16992" s="131" t="s">
        <v>7858</v>
      </c>
      <c r="H16992" s="131"/>
    </row>
    <row r="16993" spans="1:10" ht="20.100000000000001" customHeight="1" x14ac:dyDescent="0.25">
      <c r="G16993" s="131" t="s">
        <v>5403</v>
      </c>
      <c r="H16993" s="131"/>
    </row>
    <row r="16994" spans="1:10" ht="20.100000000000001" customHeight="1" x14ac:dyDescent="0.25">
      <c r="A16994" s="5" t="s">
        <v>1818</v>
      </c>
      <c r="C16994" s="11" t="s">
        <v>16</v>
      </c>
      <c r="D16994" s="11" t="s">
        <v>4832</v>
      </c>
      <c r="E16994" s="11" t="s">
        <v>5169</v>
      </c>
      <c r="F16994" s="11" t="s">
        <v>2013</v>
      </c>
      <c r="G16994" s="131" t="s">
        <v>382</v>
      </c>
      <c r="H16994" s="131"/>
      <c r="J16994" s="7">
        <v>2440889</v>
      </c>
    </row>
    <row r="16995" spans="1:10" ht="30" customHeight="1" x14ac:dyDescent="0.25">
      <c r="G16995" s="131" t="s">
        <v>7859</v>
      </c>
      <c r="H16995" s="131"/>
    </row>
    <row r="16996" spans="1:10" ht="20.100000000000001" customHeight="1" x14ac:dyDescent="0.25">
      <c r="G16996" s="131" t="s">
        <v>5403</v>
      </c>
      <c r="H16996" s="131"/>
    </row>
    <row r="16997" spans="1:10" ht="20.100000000000001" customHeight="1" x14ac:dyDescent="0.25">
      <c r="A16997" s="5" t="s">
        <v>1818</v>
      </c>
      <c r="C16997" s="11" t="s">
        <v>16</v>
      </c>
      <c r="D16997" s="11" t="s">
        <v>4832</v>
      </c>
      <c r="E16997" s="11" t="s">
        <v>4972</v>
      </c>
      <c r="F16997" s="11" t="s">
        <v>2014</v>
      </c>
      <c r="G16997" s="131" t="s">
        <v>382</v>
      </c>
      <c r="H16997" s="131"/>
      <c r="J16997" s="7">
        <v>2302937</v>
      </c>
    </row>
    <row r="16998" spans="1:10" ht="45" customHeight="1" x14ac:dyDescent="0.25">
      <c r="G16998" s="131" t="s">
        <v>7860</v>
      </c>
      <c r="H16998" s="131"/>
    </row>
    <row r="16999" spans="1:10" ht="20.100000000000001" customHeight="1" x14ac:dyDescent="0.25">
      <c r="G16999" s="131" t="s">
        <v>5403</v>
      </c>
      <c r="H16999" s="131"/>
    </row>
    <row r="17000" spans="1:10" ht="20.100000000000001" customHeight="1" x14ac:dyDescent="0.25">
      <c r="A17000" s="5" t="s">
        <v>1818</v>
      </c>
      <c r="C17000" s="11" t="s">
        <v>16</v>
      </c>
      <c r="D17000" s="11" t="s">
        <v>4832</v>
      </c>
      <c r="E17000" s="11" t="s">
        <v>5169</v>
      </c>
      <c r="F17000" s="11" t="s">
        <v>2015</v>
      </c>
      <c r="G17000" s="131" t="s">
        <v>382</v>
      </c>
      <c r="H17000" s="131"/>
      <c r="J17000" s="7">
        <v>1815959</v>
      </c>
    </row>
    <row r="17001" spans="1:10" ht="30" customHeight="1" x14ac:dyDescent="0.25">
      <c r="G17001" s="131" t="s">
        <v>7861</v>
      </c>
      <c r="H17001" s="131"/>
    </row>
    <row r="17002" spans="1:10" ht="20.100000000000001" customHeight="1" x14ac:dyDescent="0.25">
      <c r="G17002" s="131" t="s">
        <v>5403</v>
      </c>
      <c r="H17002" s="131"/>
    </row>
    <row r="17003" spans="1:10" ht="20.100000000000001" customHeight="1" x14ac:dyDescent="0.25">
      <c r="A17003" s="5" t="s">
        <v>1818</v>
      </c>
      <c r="C17003" s="11" t="s">
        <v>16</v>
      </c>
      <c r="D17003" s="11" t="s">
        <v>4832</v>
      </c>
      <c r="E17003" s="11" t="s">
        <v>4974</v>
      </c>
      <c r="F17003" s="11" t="s">
        <v>2016</v>
      </c>
      <c r="G17003" s="131" t="s">
        <v>382</v>
      </c>
      <c r="H17003" s="131"/>
      <c r="J17003" s="7">
        <v>3971915</v>
      </c>
    </row>
    <row r="17004" spans="1:10" ht="30" customHeight="1" x14ac:dyDescent="0.25">
      <c r="G17004" s="131" t="s">
        <v>7862</v>
      </c>
      <c r="H17004" s="131"/>
    </row>
    <row r="17005" spans="1:10" ht="20.100000000000001" customHeight="1" x14ac:dyDescent="0.25">
      <c r="G17005" s="131" t="s">
        <v>5403</v>
      </c>
      <c r="H17005" s="131"/>
    </row>
    <row r="17006" spans="1:10" ht="20.100000000000001" customHeight="1" x14ac:dyDescent="0.25">
      <c r="A17006" s="5" t="s">
        <v>1818</v>
      </c>
      <c r="C17006" s="11" t="s">
        <v>16</v>
      </c>
      <c r="D17006" s="11" t="s">
        <v>4832</v>
      </c>
      <c r="E17006" s="11" t="s">
        <v>4858</v>
      </c>
      <c r="F17006" s="11" t="s">
        <v>2025</v>
      </c>
      <c r="G17006" s="131" t="s">
        <v>362</v>
      </c>
      <c r="H17006" s="131"/>
      <c r="J17006" s="7">
        <v>7492264</v>
      </c>
    </row>
    <row r="17007" spans="1:10" ht="30" customHeight="1" x14ac:dyDescent="0.25">
      <c r="G17007" s="131" t="s">
        <v>7863</v>
      </c>
      <c r="H17007" s="131"/>
    </row>
    <row r="17008" spans="1:10" ht="20.100000000000001" customHeight="1" x14ac:dyDescent="0.25">
      <c r="G17008" s="131" t="s">
        <v>4879</v>
      </c>
      <c r="H17008" s="131"/>
    </row>
    <row r="17009" spans="1:10" ht="20.100000000000001" customHeight="1" x14ac:dyDescent="0.25">
      <c r="A17009" s="5" t="s">
        <v>1818</v>
      </c>
      <c r="C17009" s="11" t="s">
        <v>16</v>
      </c>
      <c r="D17009" s="11" t="s">
        <v>4832</v>
      </c>
      <c r="E17009" s="11" t="s">
        <v>5714</v>
      </c>
      <c r="F17009" s="11" t="s">
        <v>2026</v>
      </c>
      <c r="G17009" s="131" t="s">
        <v>362</v>
      </c>
      <c r="H17009" s="131"/>
      <c r="J17009" s="7">
        <v>8445461</v>
      </c>
    </row>
    <row r="17010" spans="1:10" ht="45" customHeight="1" x14ac:dyDescent="0.25">
      <c r="G17010" s="131" t="s">
        <v>7864</v>
      </c>
      <c r="H17010" s="131"/>
    </row>
    <row r="17011" spans="1:10" ht="20.100000000000001" customHeight="1" x14ac:dyDescent="0.25">
      <c r="G17011" s="131" t="s">
        <v>4879</v>
      </c>
      <c r="H17011" s="131"/>
    </row>
    <row r="17012" spans="1:10" ht="20.100000000000001" customHeight="1" x14ac:dyDescent="0.25">
      <c r="A17012" s="5" t="s">
        <v>1818</v>
      </c>
      <c r="C17012" s="11" t="s">
        <v>16</v>
      </c>
      <c r="D17012" s="11" t="s">
        <v>4832</v>
      </c>
      <c r="E17012" s="11" t="s">
        <v>5023</v>
      </c>
      <c r="F17012" s="11" t="s">
        <v>2003</v>
      </c>
      <c r="G17012" s="131" t="s">
        <v>362</v>
      </c>
      <c r="H17012" s="131"/>
      <c r="J17012" s="7">
        <v>3698157</v>
      </c>
    </row>
    <row r="17013" spans="1:10" ht="30" customHeight="1" x14ac:dyDescent="0.25">
      <c r="G17013" s="131" t="s">
        <v>7865</v>
      </c>
      <c r="H17013" s="131"/>
    </row>
    <row r="17014" spans="1:10" ht="20.100000000000001" customHeight="1" x14ac:dyDescent="0.25">
      <c r="G17014" s="131" t="s">
        <v>4879</v>
      </c>
      <c r="H17014" s="131"/>
    </row>
    <row r="17015" spans="1:10" ht="20.100000000000001" customHeight="1" x14ac:dyDescent="0.25">
      <c r="A17015" s="5" t="s">
        <v>1818</v>
      </c>
      <c r="C17015" s="11" t="s">
        <v>16</v>
      </c>
      <c r="D17015" s="11" t="s">
        <v>4832</v>
      </c>
      <c r="E17015" s="11" t="s">
        <v>5023</v>
      </c>
      <c r="F17015" s="11" t="s">
        <v>2027</v>
      </c>
      <c r="G17015" s="131" t="s">
        <v>362</v>
      </c>
      <c r="H17015" s="131"/>
      <c r="J17015" s="7">
        <v>4050000</v>
      </c>
    </row>
    <row r="17016" spans="1:10" ht="45" customHeight="1" x14ac:dyDescent="0.25">
      <c r="G17016" s="131" t="s">
        <v>7866</v>
      </c>
      <c r="H17016" s="131"/>
    </row>
    <row r="17017" spans="1:10" ht="20.100000000000001" customHeight="1" x14ac:dyDescent="0.25">
      <c r="G17017" s="131" t="s">
        <v>4879</v>
      </c>
      <c r="H17017" s="131"/>
    </row>
    <row r="17018" spans="1:10" ht="20.100000000000001" customHeight="1" x14ac:dyDescent="0.25">
      <c r="A17018" s="5" t="s">
        <v>1818</v>
      </c>
      <c r="C17018" s="11" t="s">
        <v>16</v>
      </c>
      <c r="D17018" s="11" t="s">
        <v>4832</v>
      </c>
      <c r="E17018" s="11" t="s">
        <v>5706</v>
      </c>
      <c r="F17018" s="11" t="s">
        <v>2028</v>
      </c>
      <c r="G17018" s="131" t="s">
        <v>362</v>
      </c>
      <c r="H17018" s="131"/>
      <c r="J17018" s="7">
        <v>6216216</v>
      </c>
    </row>
    <row r="17019" spans="1:10" ht="45" customHeight="1" x14ac:dyDescent="0.25">
      <c r="G17019" s="131" t="s">
        <v>7867</v>
      </c>
      <c r="H17019" s="131"/>
    </row>
    <row r="17020" spans="1:10" ht="20.100000000000001" customHeight="1" x14ac:dyDescent="0.25">
      <c r="G17020" s="131" t="s">
        <v>4879</v>
      </c>
      <c r="H17020" s="131"/>
    </row>
    <row r="17021" spans="1:10" ht="20.100000000000001" customHeight="1" x14ac:dyDescent="0.25">
      <c r="A17021" s="5" t="s">
        <v>1818</v>
      </c>
      <c r="C17021" s="11" t="s">
        <v>16</v>
      </c>
      <c r="D17021" s="11" t="s">
        <v>4832</v>
      </c>
      <c r="E17021" s="11" t="s">
        <v>4972</v>
      </c>
      <c r="F17021" s="11" t="s">
        <v>2029</v>
      </c>
      <c r="G17021" s="131" t="s">
        <v>362</v>
      </c>
      <c r="H17021" s="131"/>
      <c r="J17021" s="7">
        <v>2384958</v>
      </c>
    </row>
    <row r="17022" spans="1:10" ht="60" customHeight="1" x14ac:dyDescent="0.25">
      <c r="G17022" s="131" t="s">
        <v>7868</v>
      </c>
      <c r="H17022" s="131"/>
    </row>
    <row r="17023" spans="1:10" ht="20.100000000000001" customHeight="1" x14ac:dyDescent="0.25">
      <c r="G17023" s="131" t="s">
        <v>4879</v>
      </c>
      <c r="H17023" s="131"/>
    </row>
    <row r="17024" spans="1:10" ht="20.100000000000001" customHeight="1" x14ac:dyDescent="0.25">
      <c r="A17024" s="5" t="s">
        <v>1818</v>
      </c>
      <c r="C17024" s="11" t="s">
        <v>16</v>
      </c>
      <c r="D17024" s="11" t="s">
        <v>4832</v>
      </c>
      <c r="E17024" s="11" t="s">
        <v>5023</v>
      </c>
      <c r="F17024" s="11" t="s">
        <v>1884</v>
      </c>
      <c r="G17024" s="131" t="s">
        <v>380</v>
      </c>
      <c r="H17024" s="131"/>
      <c r="J17024" s="7">
        <v>800000</v>
      </c>
    </row>
    <row r="17025" spans="1:10" ht="60" customHeight="1" x14ac:dyDescent="0.25">
      <c r="G17025" s="131" t="s">
        <v>7869</v>
      </c>
      <c r="H17025" s="131"/>
    </row>
    <row r="17026" spans="1:10" ht="20.100000000000001" customHeight="1" x14ac:dyDescent="0.25">
      <c r="G17026" s="131" t="s">
        <v>5402</v>
      </c>
      <c r="H17026" s="131"/>
    </row>
    <row r="17027" spans="1:10" ht="20.100000000000001" customHeight="1" x14ac:dyDescent="0.25">
      <c r="A17027" s="5" t="s">
        <v>1818</v>
      </c>
      <c r="C17027" s="11" t="s">
        <v>16</v>
      </c>
      <c r="D17027" s="11" t="s">
        <v>4832</v>
      </c>
      <c r="E17027" s="11" t="s">
        <v>5023</v>
      </c>
      <c r="F17027" s="11" t="s">
        <v>2040</v>
      </c>
      <c r="G17027" s="131" t="s">
        <v>380</v>
      </c>
      <c r="H17027" s="131"/>
      <c r="J17027" s="7">
        <v>1292166</v>
      </c>
    </row>
    <row r="17028" spans="1:10" ht="45" customHeight="1" x14ac:dyDescent="0.25">
      <c r="G17028" s="131" t="s">
        <v>7870</v>
      </c>
      <c r="H17028" s="131"/>
    </row>
    <row r="17029" spans="1:10" ht="20.100000000000001" customHeight="1" x14ac:dyDescent="0.25">
      <c r="G17029" s="131" t="s">
        <v>5402</v>
      </c>
      <c r="H17029" s="131"/>
    </row>
    <row r="17030" spans="1:10" ht="20.100000000000001" customHeight="1" x14ac:dyDescent="0.25">
      <c r="A17030" s="5" t="s">
        <v>1818</v>
      </c>
      <c r="C17030" s="11" t="s">
        <v>16</v>
      </c>
      <c r="D17030" s="11" t="s">
        <v>4832</v>
      </c>
      <c r="E17030" s="11" t="s">
        <v>4972</v>
      </c>
      <c r="F17030" s="11" t="s">
        <v>2041</v>
      </c>
      <c r="G17030" s="131" t="s">
        <v>380</v>
      </c>
      <c r="H17030" s="131"/>
      <c r="J17030" s="7">
        <v>1059393</v>
      </c>
    </row>
    <row r="17031" spans="1:10" ht="60" customHeight="1" x14ac:dyDescent="0.25">
      <c r="G17031" s="131" t="s">
        <v>7871</v>
      </c>
      <c r="H17031" s="131"/>
    </row>
    <row r="17032" spans="1:10" ht="20.100000000000001" customHeight="1" x14ac:dyDescent="0.25">
      <c r="G17032" s="131" t="s">
        <v>5402</v>
      </c>
      <c r="H17032" s="131"/>
    </row>
    <row r="17033" spans="1:10" ht="20.100000000000001" customHeight="1" x14ac:dyDescent="0.25">
      <c r="A17033" s="5" t="s">
        <v>1818</v>
      </c>
      <c r="C17033" s="11" t="s">
        <v>16</v>
      </c>
      <c r="D17033" s="11" t="s">
        <v>4832</v>
      </c>
      <c r="E17033" s="11" t="s">
        <v>5169</v>
      </c>
      <c r="F17033" s="11" t="s">
        <v>2042</v>
      </c>
      <c r="G17033" s="131" t="s">
        <v>380</v>
      </c>
      <c r="H17033" s="131"/>
      <c r="J17033" s="7">
        <v>1059393</v>
      </c>
    </row>
    <row r="17034" spans="1:10" ht="45" customHeight="1" x14ac:dyDescent="0.25">
      <c r="G17034" s="131" t="s">
        <v>7872</v>
      </c>
      <c r="H17034" s="131"/>
    </row>
    <row r="17035" spans="1:10" ht="20.100000000000001" customHeight="1" x14ac:dyDescent="0.25">
      <c r="G17035" s="131" t="s">
        <v>5402</v>
      </c>
      <c r="H17035" s="131"/>
    </row>
    <row r="17036" spans="1:10" ht="20.100000000000001" customHeight="1" x14ac:dyDescent="0.25">
      <c r="A17036" s="5" t="s">
        <v>1818</v>
      </c>
      <c r="C17036" s="11" t="s">
        <v>16</v>
      </c>
      <c r="D17036" s="11" t="s">
        <v>4832</v>
      </c>
      <c r="E17036" s="11" t="s">
        <v>4858</v>
      </c>
      <c r="F17036" s="11" t="s">
        <v>2043</v>
      </c>
      <c r="G17036" s="131" t="s">
        <v>380</v>
      </c>
      <c r="H17036" s="131"/>
      <c r="J17036" s="7">
        <v>2056988</v>
      </c>
    </row>
    <row r="17037" spans="1:10" ht="45" customHeight="1" x14ac:dyDescent="0.25">
      <c r="G17037" s="131" t="s">
        <v>7873</v>
      </c>
      <c r="H17037" s="131"/>
    </row>
    <row r="17038" spans="1:10" ht="20.100000000000001" customHeight="1" x14ac:dyDescent="0.25">
      <c r="G17038" s="131" t="s">
        <v>5402</v>
      </c>
      <c r="H17038" s="131"/>
    </row>
    <row r="17039" spans="1:10" ht="20.100000000000001" customHeight="1" x14ac:dyDescent="0.25">
      <c r="A17039" s="5" t="s">
        <v>1818</v>
      </c>
      <c r="C17039" s="11" t="s">
        <v>16</v>
      </c>
      <c r="D17039" s="11" t="s">
        <v>4832</v>
      </c>
      <c r="E17039" s="11" t="s">
        <v>4858</v>
      </c>
      <c r="F17039" s="11" t="s">
        <v>1885</v>
      </c>
      <c r="G17039" s="131" t="s">
        <v>380</v>
      </c>
      <c r="H17039" s="131"/>
      <c r="J17039" s="7">
        <v>779070</v>
      </c>
    </row>
    <row r="17040" spans="1:10" ht="45" customHeight="1" x14ac:dyDescent="0.25">
      <c r="G17040" s="131" t="s">
        <v>7874</v>
      </c>
      <c r="H17040" s="131"/>
    </row>
    <row r="17041" spans="1:10" ht="20.100000000000001" customHeight="1" x14ac:dyDescent="0.25">
      <c r="G17041" s="131" t="s">
        <v>5402</v>
      </c>
      <c r="H17041" s="131"/>
    </row>
    <row r="17042" spans="1:10" ht="20.100000000000001" customHeight="1" x14ac:dyDescent="0.25">
      <c r="A17042" s="5" t="s">
        <v>1818</v>
      </c>
      <c r="C17042" s="11" t="s">
        <v>16</v>
      </c>
      <c r="D17042" s="11" t="s">
        <v>4832</v>
      </c>
      <c r="E17042" s="11" t="s">
        <v>4858</v>
      </c>
      <c r="F17042" s="11" t="s">
        <v>2044</v>
      </c>
      <c r="G17042" s="131" t="s">
        <v>380</v>
      </c>
      <c r="H17042" s="131"/>
      <c r="J17042" s="7">
        <v>779070</v>
      </c>
    </row>
    <row r="17043" spans="1:10" ht="45" customHeight="1" x14ac:dyDescent="0.25">
      <c r="G17043" s="131" t="s">
        <v>7875</v>
      </c>
      <c r="H17043" s="131"/>
    </row>
    <row r="17044" spans="1:10" ht="20.100000000000001" customHeight="1" x14ac:dyDescent="0.25">
      <c r="G17044" s="131" t="s">
        <v>5402</v>
      </c>
      <c r="H17044" s="131"/>
    </row>
    <row r="17045" spans="1:10" ht="20.100000000000001" customHeight="1" x14ac:dyDescent="0.25">
      <c r="A17045" s="6" t="s">
        <v>1867</v>
      </c>
      <c r="B17045" s="6" t="s">
        <v>1868</v>
      </c>
      <c r="J17045" s="10">
        <v>43924710</v>
      </c>
    </row>
    <row r="17046" spans="1:10" ht="20.100000000000001" customHeight="1" x14ac:dyDescent="0.25">
      <c r="A17046" s="6" t="s">
        <v>1872</v>
      </c>
      <c r="B17046" s="6" t="s">
        <v>1873</v>
      </c>
      <c r="J17046" s="12">
        <v>43924710</v>
      </c>
    </row>
    <row r="17047" spans="1:10" ht="20.100000000000001" customHeight="1" x14ac:dyDescent="0.25">
      <c r="A17047" s="6" t="s">
        <v>1876</v>
      </c>
      <c r="B17047" s="6" t="s">
        <v>1877</v>
      </c>
      <c r="J17047" s="9">
        <v>43924710</v>
      </c>
    </row>
    <row r="17048" spans="1:10" ht="30" customHeight="1" x14ac:dyDescent="0.25">
      <c r="A17048" s="5" t="s">
        <v>1876</v>
      </c>
      <c r="C17048" s="11" t="s">
        <v>9</v>
      </c>
      <c r="D17048" s="11" t="s">
        <v>4862</v>
      </c>
      <c r="E17048" s="11" t="s">
        <v>4858</v>
      </c>
      <c r="F17048" s="11" t="s">
        <v>2045</v>
      </c>
      <c r="G17048" s="131" t="s">
        <v>1212</v>
      </c>
      <c r="H17048" s="131"/>
      <c r="J17048" s="7">
        <v>43924710</v>
      </c>
    </row>
    <row r="17049" spans="1:10" ht="60" customHeight="1" x14ac:dyDescent="0.25">
      <c r="G17049" s="131" t="s">
        <v>5233</v>
      </c>
      <c r="H17049" s="131"/>
    </row>
    <row r="17052" spans="1:10" x14ac:dyDescent="0.25">
      <c r="A17052" s="117" t="s">
        <v>5246</v>
      </c>
      <c r="B17052" s="88"/>
      <c r="C17052" s="88"/>
      <c r="D17052" s="88"/>
      <c r="E17052" s="88"/>
      <c r="F17052" s="88"/>
      <c r="G17052" s="88"/>
      <c r="H17052" s="88"/>
    </row>
    <row r="17054" spans="1:10" x14ac:dyDescent="0.25">
      <c r="A17054" s="132" t="s">
        <v>2092</v>
      </c>
      <c r="B17054" s="132"/>
      <c r="C17054" s="132"/>
      <c r="D17054" s="132"/>
      <c r="E17054" s="132"/>
      <c r="F17054" s="132"/>
      <c r="G17054" s="132"/>
      <c r="H17054" s="132"/>
      <c r="I17054" s="132"/>
      <c r="J17054" s="132"/>
    </row>
    <row r="17056" spans="1:10" x14ac:dyDescent="0.25">
      <c r="D17056" s="6" t="s">
        <v>2140</v>
      </c>
      <c r="E17056" s="6" t="s">
        <v>2100</v>
      </c>
    </row>
    <row r="17057" spans="1:10" ht="15.75" thickBot="1" x14ac:dyDescent="0.3">
      <c r="F17057" s="6" t="s">
        <v>2103</v>
      </c>
      <c r="J17057" s="14">
        <v>421415875</v>
      </c>
    </row>
    <row r="17058" spans="1:10" x14ac:dyDescent="0.25">
      <c r="D17058" s="5" t="s">
        <v>9</v>
      </c>
      <c r="E17058" s="5" t="s">
        <v>2139</v>
      </c>
      <c r="J17058" s="7">
        <v>177693553</v>
      </c>
    </row>
    <row r="17059" spans="1:10" x14ac:dyDescent="0.25">
      <c r="D17059" s="5" t="s">
        <v>16</v>
      </c>
      <c r="E17059" s="5" t="s">
        <v>2145</v>
      </c>
      <c r="J17059" s="7">
        <v>243722322</v>
      </c>
    </row>
    <row r="17062" spans="1:10" x14ac:dyDescent="0.25">
      <c r="A17062" s="132" t="s">
        <v>2091</v>
      </c>
      <c r="B17062" s="132"/>
      <c r="C17062" s="132"/>
      <c r="D17062" s="132"/>
      <c r="E17062" s="132"/>
      <c r="F17062" s="132"/>
      <c r="G17062" s="132"/>
      <c r="H17062" s="132"/>
      <c r="I17062" s="132"/>
      <c r="J17062" s="132"/>
    </row>
    <row r="17063" spans="1:10" x14ac:dyDescent="0.25">
      <c r="A17063" s="86" t="s">
        <v>2097</v>
      </c>
      <c r="C17063" s="86" t="s">
        <v>2098</v>
      </c>
      <c r="D17063" s="86" t="s">
        <v>3</v>
      </c>
      <c r="E17063" s="86" t="s">
        <v>2099</v>
      </c>
      <c r="F17063" s="86" t="s">
        <v>1880</v>
      </c>
      <c r="G17063" s="6" t="s">
        <v>2100</v>
      </c>
      <c r="J17063" s="86" t="s">
        <v>8713</v>
      </c>
    </row>
    <row r="17065" spans="1:10" ht="15.75" thickBot="1" x14ac:dyDescent="0.3">
      <c r="G17065" s="13" t="s">
        <v>2103</v>
      </c>
      <c r="J17065" s="14">
        <v>421415875</v>
      </c>
    </row>
    <row r="17066" spans="1:10" ht="20.100000000000001" customHeight="1" x14ac:dyDescent="0.25">
      <c r="A17066" s="6" t="s">
        <v>1759</v>
      </c>
      <c r="B17066" s="6" t="s">
        <v>1760</v>
      </c>
      <c r="J17066" s="10">
        <v>122482473</v>
      </c>
    </row>
    <row r="17067" spans="1:10" ht="20.100000000000001" customHeight="1" x14ac:dyDescent="0.25">
      <c r="A17067" s="6" t="s">
        <v>1761</v>
      </c>
      <c r="B17067" s="6" t="s">
        <v>1762</v>
      </c>
      <c r="J17067" s="12">
        <v>122482473</v>
      </c>
    </row>
    <row r="17068" spans="1:10" ht="20.100000000000001" customHeight="1" x14ac:dyDescent="0.25">
      <c r="A17068" s="6" t="s">
        <v>1768</v>
      </c>
      <c r="B17068" s="6" t="s">
        <v>7150</v>
      </c>
      <c r="J17068" s="9">
        <v>122482473</v>
      </c>
    </row>
    <row r="17069" spans="1:10" ht="20.100000000000001" customHeight="1" x14ac:dyDescent="0.25">
      <c r="A17069" s="5" t="s">
        <v>1768</v>
      </c>
      <c r="C17069" s="11" t="s">
        <v>9</v>
      </c>
      <c r="D17069" s="11" t="s">
        <v>41</v>
      </c>
      <c r="E17069" s="11" t="s">
        <v>4858</v>
      </c>
      <c r="F17069" s="11" t="s">
        <v>1916</v>
      </c>
      <c r="G17069" s="131" t="s">
        <v>690</v>
      </c>
      <c r="H17069" s="131"/>
      <c r="J17069" s="7">
        <v>71115371</v>
      </c>
    </row>
    <row r="17070" spans="1:10" ht="75" customHeight="1" x14ac:dyDescent="0.25">
      <c r="G17070" s="131" t="s">
        <v>7665</v>
      </c>
      <c r="H17070" s="131"/>
    </row>
    <row r="17071" spans="1:10" ht="20.100000000000001" customHeight="1" x14ac:dyDescent="0.25">
      <c r="G17071" s="131" t="s">
        <v>5249</v>
      </c>
      <c r="H17071" s="131"/>
    </row>
    <row r="17072" spans="1:10" ht="20.100000000000001" customHeight="1" x14ac:dyDescent="0.25">
      <c r="A17072" s="5" t="s">
        <v>1768</v>
      </c>
      <c r="C17072" s="11" t="s">
        <v>9</v>
      </c>
      <c r="D17072" s="11" t="s">
        <v>41</v>
      </c>
      <c r="E17072" s="11" t="s">
        <v>4858</v>
      </c>
      <c r="F17072" s="11" t="s">
        <v>2023</v>
      </c>
      <c r="G17072" s="131" t="s">
        <v>696</v>
      </c>
      <c r="H17072" s="131"/>
      <c r="J17072" s="7">
        <v>51367102</v>
      </c>
    </row>
    <row r="17073" spans="1:10" ht="75" customHeight="1" x14ac:dyDescent="0.25">
      <c r="G17073" s="131" t="s">
        <v>7665</v>
      </c>
      <c r="H17073" s="131"/>
    </row>
    <row r="17074" spans="1:10" ht="20.100000000000001" customHeight="1" x14ac:dyDescent="0.25">
      <c r="G17074" s="131" t="s">
        <v>5524</v>
      </c>
      <c r="H17074" s="131"/>
    </row>
    <row r="17075" spans="1:10" ht="20.100000000000001" customHeight="1" x14ac:dyDescent="0.25">
      <c r="A17075" s="6" t="s">
        <v>1811</v>
      </c>
      <c r="B17075" s="6" t="s">
        <v>1812</v>
      </c>
      <c r="J17075" s="10">
        <v>243722322</v>
      </c>
    </row>
    <row r="17076" spans="1:10" ht="20.100000000000001" customHeight="1" x14ac:dyDescent="0.25">
      <c r="A17076" s="6" t="s">
        <v>1813</v>
      </c>
      <c r="B17076" s="6" t="s">
        <v>3421</v>
      </c>
      <c r="J17076" s="12">
        <v>243722322</v>
      </c>
    </row>
    <row r="17077" spans="1:10" ht="20.100000000000001" customHeight="1" x14ac:dyDescent="0.25">
      <c r="A17077" s="6" t="s">
        <v>1818</v>
      </c>
      <c r="B17077" s="6" t="s">
        <v>1819</v>
      </c>
      <c r="J17077" s="9">
        <v>243722322</v>
      </c>
    </row>
    <row r="17078" spans="1:10" ht="20.100000000000001" customHeight="1" x14ac:dyDescent="0.25">
      <c r="A17078" s="5" t="s">
        <v>1818</v>
      </c>
      <c r="C17078" s="11" t="s">
        <v>16</v>
      </c>
      <c r="D17078" s="11" t="s">
        <v>4832</v>
      </c>
      <c r="E17078" s="11" t="s">
        <v>5715</v>
      </c>
      <c r="F17078" s="11" t="s">
        <v>1881</v>
      </c>
      <c r="G17078" s="131" t="s">
        <v>686</v>
      </c>
      <c r="H17078" s="131"/>
      <c r="J17078" s="7">
        <v>861340</v>
      </c>
    </row>
    <row r="17079" spans="1:10" ht="45" customHeight="1" x14ac:dyDescent="0.25">
      <c r="G17079" s="131" t="s">
        <v>7876</v>
      </c>
      <c r="H17079" s="131"/>
    </row>
    <row r="17080" spans="1:10" ht="20.100000000000001" customHeight="1" x14ac:dyDescent="0.25">
      <c r="G17080" s="131" t="s">
        <v>5247</v>
      </c>
      <c r="H17080" s="131"/>
    </row>
    <row r="17081" spans="1:10" ht="20.100000000000001" customHeight="1" x14ac:dyDescent="0.25">
      <c r="A17081" s="5" t="s">
        <v>1818</v>
      </c>
      <c r="C17081" s="11" t="s">
        <v>16</v>
      </c>
      <c r="D17081" s="11" t="s">
        <v>4832</v>
      </c>
      <c r="E17081" s="11" t="s">
        <v>5706</v>
      </c>
      <c r="F17081" s="11" t="s">
        <v>1256</v>
      </c>
      <c r="G17081" s="131" t="s">
        <v>686</v>
      </c>
      <c r="H17081" s="131"/>
      <c r="J17081" s="7">
        <v>861338</v>
      </c>
    </row>
    <row r="17082" spans="1:10" ht="45" customHeight="1" x14ac:dyDescent="0.25">
      <c r="G17082" s="131" t="s">
        <v>7877</v>
      </c>
      <c r="H17082" s="131"/>
    </row>
    <row r="17083" spans="1:10" ht="20.100000000000001" customHeight="1" x14ac:dyDescent="0.25">
      <c r="G17083" s="131" t="s">
        <v>5247</v>
      </c>
      <c r="H17083" s="131"/>
    </row>
    <row r="17084" spans="1:10" ht="20.100000000000001" customHeight="1" x14ac:dyDescent="0.25">
      <c r="A17084" s="5" t="s">
        <v>1818</v>
      </c>
      <c r="C17084" s="11" t="s">
        <v>16</v>
      </c>
      <c r="D17084" s="11" t="s">
        <v>4832</v>
      </c>
      <c r="E17084" s="11" t="s">
        <v>5023</v>
      </c>
      <c r="F17084" s="11" t="s">
        <v>1278</v>
      </c>
      <c r="G17084" s="131" t="s">
        <v>686</v>
      </c>
      <c r="H17084" s="131"/>
      <c r="J17084" s="7">
        <v>1927464</v>
      </c>
    </row>
    <row r="17085" spans="1:10" ht="45" customHeight="1" x14ac:dyDescent="0.25">
      <c r="G17085" s="131" t="s">
        <v>7878</v>
      </c>
      <c r="H17085" s="131"/>
    </row>
    <row r="17086" spans="1:10" ht="20.100000000000001" customHeight="1" x14ac:dyDescent="0.25">
      <c r="G17086" s="131" t="s">
        <v>5247</v>
      </c>
      <c r="H17086" s="131"/>
    </row>
    <row r="17087" spans="1:10" ht="20.100000000000001" customHeight="1" x14ac:dyDescent="0.25">
      <c r="A17087" s="5" t="s">
        <v>1818</v>
      </c>
      <c r="C17087" s="11" t="s">
        <v>16</v>
      </c>
      <c r="D17087" s="11" t="s">
        <v>4832</v>
      </c>
      <c r="E17087" s="11" t="s">
        <v>5064</v>
      </c>
      <c r="F17087" s="11" t="s">
        <v>1292</v>
      </c>
      <c r="G17087" s="131" t="s">
        <v>686</v>
      </c>
      <c r="H17087" s="131"/>
      <c r="J17087" s="7">
        <v>2515991</v>
      </c>
    </row>
    <row r="17088" spans="1:10" ht="30" customHeight="1" x14ac:dyDescent="0.25">
      <c r="G17088" s="131" t="s">
        <v>7879</v>
      </c>
      <c r="H17088" s="131"/>
    </row>
    <row r="17089" spans="1:10" ht="20.100000000000001" customHeight="1" x14ac:dyDescent="0.25">
      <c r="G17089" s="131" t="s">
        <v>5247</v>
      </c>
      <c r="H17089" s="131"/>
    </row>
    <row r="17090" spans="1:10" ht="20.100000000000001" customHeight="1" x14ac:dyDescent="0.25">
      <c r="A17090" s="5" t="s">
        <v>1818</v>
      </c>
      <c r="C17090" s="11" t="s">
        <v>16</v>
      </c>
      <c r="D17090" s="11" t="s">
        <v>4832</v>
      </c>
      <c r="E17090" s="11" t="s">
        <v>5169</v>
      </c>
      <c r="F17090" s="11" t="s">
        <v>1318</v>
      </c>
      <c r="G17090" s="131" t="s">
        <v>686</v>
      </c>
      <c r="H17090" s="131"/>
      <c r="J17090" s="7">
        <v>4925923</v>
      </c>
    </row>
    <row r="17091" spans="1:10" ht="30" customHeight="1" x14ac:dyDescent="0.25">
      <c r="G17091" s="131" t="s">
        <v>7880</v>
      </c>
      <c r="H17091" s="131"/>
    </row>
    <row r="17092" spans="1:10" ht="20.100000000000001" customHeight="1" x14ac:dyDescent="0.25">
      <c r="G17092" s="131" t="s">
        <v>5247</v>
      </c>
      <c r="H17092" s="131"/>
    </row>
    <row r="17093" spans="1:10" ht="20.100000000000001" customHeight="1" x14ac:dyDescent="0.25">
      <c r="A17093" s="5" t="s">
        <v>1818</v>
      </c>
      <c r="C17093" s="11" t="s">
        <v>16</v>
      </c>
      <c r="D17093" s="11" t="s">
        <v>4832</v>
      </c>
      <c r="E17093" s="11" t="s">
        <v>4972</v>
      </c>
      <c r="F17093" s="11" t="s">
        <v>1336</v>
      </c>
      <c r="G17093" s="131" t="s">
        <v>686</v>
      </c>
      <c r="H17093" s="131"/>
      <c r="J17093" s="7">
        <v>4162124</v>
      </c>
    </row>
    <row r="17094" spans="1:10" ht="30" customHeight="1" x14ac:dyDescent="0.25">
      <c r="G17094" s="131" t="s">
        <v>7881</v>
      </c>
      <c r="H17094" s="131"/>
    </row>
    <row r="17095" spans="1:10" ht="20.100000000000001" customHeight="1" x14ac:dyDescent="0.25">
      <c r="G17095" s="131" t="s">
        <v>5247</v>
      </c>
      <c r="H17095" s="131"/>
    </row>
    <row r="17096" spans="1:10" ht="20.100000000000001" customHeight="1" x14ac:dyDescent="0.25">
      <c r="A17096" s="5" t="s">
        <v>1818</v>
      </c>
      <c r="C17096" s="11" t="s">
        <v>16</v>
      </c>
      <c r="D17096" s="11" t="s">
        <v>4832</v>
      </c>
      <c r="E17096" s="11" t="s">
        <v>5112</v>
      </c>
      <c r="F17096" s="11" t="s">
        <v>1359</v>
      </c>
      <c r="G17096" s="131" t="s">
        <v>686</v>
      </c>
      <c r="H17096" s="131"/>
      <c r="J17096" s="7">
        <v>1555200</v>
      </c>
    </row>
    <row r="17097" spans="1:10" ht="45" customHeight="1" x14ac:dyDescent="0.25">
      <c r="G17097" s="131" t="s">
        <v>7882</v>
      </c>
      <c r="H17097" s="131"/>
    </row>
    <row r="17098" spans="1:10" ht="20.100000000000001" customHeight="1" x14ac:dyDescent="0.25">
      <c r="G17098" s="131" t="s">
        <v>5247</v>
      </c>
      <c r="H17098" s="131"/>
    </row>
    <row r="17099" spans="1:10" ht="20.100000000000001" customHeight="1" x14ac:dyDescent="0.25">
      <c r="A17099" s="5" t="s">
        <v>1818</v>
      </c>
      <c r="C17099" s="11" t="s">
        <v>16</v>
      </c>
      <c r="D17099" s="11" t="s">
        <v>4832</v>
      </c>
      <c r="E17099" s="11" t="s">
        <v>5023</v>
      </c>
      <c r="F17099" s="11" t="s">
        <v>1407</v>
      </c>
      <c r="G17099" s="131" t="s">
        <v>686</v>
      </c>
      <c r="H17099" s="131"/>
      <c r="J17099" s="7">
        <v>1860685</v>
      </c>
    </row>
    <row r="17100" spans="1:10" ht="45" customHeight="1" x14ac:dyDescent="0.25">
      <c r="G17100" s="131" t="s">
        <v>7883</v>
      </c>
      <c r="H17100" s="131"/>
    </row>
    <row r="17101" spans="1:10" ht="20.100000000000001" customHeight="1" x14ac:dyDescent="0.25">
      <c r="G17101" s="131" t="s">
        <v>5247</v>
      </c>
      <c r="H17101" s="131"/>
    </row>
    <row r="17102" spans="1:10" ht="20.100000000000001" customHeight="1" x14ac:dyDescent="0.25">
      <c r="A17102" s="5" t="s">
        <v>1818</v>
      </c>
      <c r="C17102" s="11" t="s">
        <v>16</v>
      </c>
      <c r="D17102" s="11" t="s">
        <v>4832</v>
      </c>
      <c r="E17102" s="11" t="s">
        <v>4972</v>
      </c>
      <c r="F17102" s="11" t="s">
        <v>1421</v>
      </c>
      <c r="G17102" s="131" t="s">
        <v>686</v>
      </c>
      <c r="H17102" s="131"/>
      <c r="J17102" s="7">
        <v>800000</v>
      </c>
    </row>
    <row r="17103" spans="1:10" ht="45" customHeight="1" x14ac:dyDescent="0.25">
      <c r="G17103" s="131" t="s">
        <v>7884</v>
      </c>
      <c r="H17103" s="131"/>
    </row>
    <row r="17104" spans="1:10" ht="20.100000000000001" customHeight="1" x14ac:dyDescent="0.25">
      <c r="G17104" s="131" t="s">
        <v>5247</v>
      </c>
      <c r="H17104" s="131"/>
    </row>
    <row r="17105" spans="1:10" ht="20.100000000000001" customHeight="1" x14ac:dyDescent="0.25">
      <c r="A17105" s="5" t="s">
        <v>1818</v>
      </c>
      <c r="C17105" s="11" t="s">
        <v>16</v>
      </c>
      <c r="D17105" s="11" t="s">
        <v>4832</v>
      </c>
      <c r="E17105" s="11" t="s">
        <v>4972</v>
      </c>
      <c r="F17105" s="11" t="s">
        <v>1438</v>
      </c>
      <c r="G17105" s="131" t="s">
        <v>686</v>
      </c>
      <c r="H17105" s="131"/>
      <c r="J17105" s="7">
        <v>1760000</v>
      </c>
    </row>
    <row r="17106" spans="1:10" ht="45" customHeight="1" x14ac:dyDescent="0.25">
      <c r="G17106" s="131" t="s">
        <v>7885</v>
      </c>
      <c r="H17106" s="131"/>
    </row>
    <row r="17107" spans="1:10" ht="20.100000000000001" customHeight="1" x14ac:dyDescent="0.25">
      <c r="G17107" s="131" t="s">
        <v>5247</v>
      </c>
      <c r="H17107" s="131"/>
    </row>
    <row r="17108" spans="1:10" ht="20.100000000000001" customHeight="1" x14ac:dyDescent="0.25">
      <c r="A17108" s="5" t="s">
        <v>1818</v>
      </c>
      <c r="C17108" s="11" t="s">
        <v>16</v>
      </c>
      <c r="D17108" s="11" t="s">
        <v>4832</v>
      </c>
      <c r="E17108" s="11" t="s">
        <v>53</v>
      </c>
      <c r="F17108" s="11" t="s">
        <v>1459</v>
      </c>
      <c r="G17108" s="131" t="s">
        <v>686</v>
      </c>
      <c r="H17108" s="131"/>
      <c r="J17108" s="7">
        <v>1313167</v>
      </c>
    </row>
    <row r="17109" spans="1:10" ht="45" customHeight="1" x14ac:dyDescent="0.25">
      <c r="G17109" s="131" t="s">
        <v>7886</v>
      </c>
      <c r="H17109" s="131"/>
    </row>
    <row r="17110" spans="1:10" ht="20.100000000000001" customHeight="1" x14ac:dyDescent="0.25">
      <c r="G17110" s="131" t="s">
        <v>5247</v>
      </c>
      <c r="H17110" s="131"/>
    </row>
    <row r="17111" spans="1:10" ht="20.100000000000001" customHeight="1" x14ac:dyDescent="0.25">
      <c r="A17111" s="5" t="s">
        <v>1818</v>
      </c>
      <c r="C17111" s="11" t="s">
        <v>16</v>
      </c>
      <c r="D17111" s="11" t="s">
        <v>4832</v>
      </c>
      <c r="E17111" s="11" t="s">
        <v>4974</v>
      </c>
      <c r="F17111" s="11" t="s">
        <v>1499</v>
      </c>
      <c r="G17111" s="131" t="s">
        <v>686</v>
      </c>
      <c r="H17111" s="131"/>
      <c r="J17111" s="7">
        <v>1421117</v>
      </c>
    </row>
    <row r="17112" spans="1:10" ht="45" customHeight="1" x14ac:dyDescent="0.25">
      <c r="G17112" s="131" t="s">
        <v>7887</v>
      </c>
      <c r="H17112" s="131"/>
    </row>
    <row r="17113" spans="1:10" ht="20.100000000000001" customHeight="1" x14ac:dyDescent="0.25">
      <c r="G17113" s="131" t="s">
        <v>5247</v>
      </c>
      <c r="H17113" s="131"/>
    </row>
    <row r="17114" spans="1:10" ht="20.100000000000001" customHeight="1" x14ac:dyDescent="0.25">
      <c r="A17114" s="5" t="s">
        <v>1818</v>
      </c>
      <c r="C17114" s="11" t="s">
        <v>16</v>
      </c>
      <c r="D17114" s="11" t="s">
        <v>4832</v>
      </c>
      <c r="E17114" s="11" t="s">
        <v>4974</v>
      </c>
      <c r="F17114" s="11" t="s">
        <v>1516</v>
      </c>
      <c r="G17114" s="131" t="s">
        <v>686</v>
      </c>
      <c r="H17114" s="131"/>
      <c r="J17114" s="7">
        <v>4014681</v>
      </c>
    </row>
    <row r="17115" spans="1:10" ht="45" customHeight="1" x14ac:dyDescent="0.25">
      <c r="G17115" s="131" t="s">
        <v>7888</v>
      </c>
      <c r="H17115" s="131"/>
    </row>
    <row r="17116" spans="1:10" ht="20.100000000000001" customHeight="1" x14ac:dyDescent="0.25">
      <c r="G17116" s="131" t="s">
        <v>5247</v>
      </c>
      <c r="H17116" s="131"/>
    </row>
    <row r="17117" spans="1:10" ht="20.100000000000001" customHeight="1" x14ac:dyDescent="0.25">
      <c r="A17117" s="5" t="s">
        <v>1818</v>
      </c>
      <c r="C17117" s="11" t="s">
        <v>16</v>
      </c>
      <c r="D17117" s="11" t="s">
        <v>4832</v>
      </c>
      <c r="E17117" s="11" t="s">
        <v>4974</v>
      </c>
      <c r="F17117" s="11" t="s">
        <v>1534</v>
      </c>
      <c r="G17117" s="131" t="s">
        <v>686</v>
      </c>
      <c r="H17117" s="131"/>
      <c r="J17117" s="7">
        <v>2447741</v>
      </c>
    </row>
    <row r="17118" spans="1:10" ht="45" customHeight="1" x14ac:dyDescent="0.25">
      <c r="G17118" s="131" t="s">
        <v>7889</v>
      </c>
      <c r="H17118" s="131"/>
    </row>
    <row r="17119" spans="1:10" ht="20.100000000000001" customHeight="1" x14ac:dyDescent="0.25">
      <c r="G17119" s="131" t="s">
        <v>5247</v>
      </c>
      <c r="H17119" s="131"/>
    </row>
    <row r="17120" spans="1:10" ht="20.100000000000001" customHeight="1" x14ac:dyDescent="0.25">
      <c r="A17120" s="5" t="s">
        <v>1818</v>
      </c>
      <c r="C17120" s="11" t="s">
        <v>16</v>
      </c>
      <c r="D17120" s="11" t="s">
        <v>4832</v>
      </c>
      <c r="E17120" s="11" t="s">
        <v>4858</v>
      </c>
      <c r="F17120" s="11" t="s">
        <v>1548</v>
      </c>
      <c r="G17120" s="131" t="s">
        <v>686</v>
      </c>
      <c r="H17120" s="131"/>
      <c r="J17120" s="7">
        <v>1427432</v>
      </c>
    </row>
    <row r="17121" spans="1:10" ht="45" customHeight="1" x14ac:dyDescent="0.25">
      <c r="G17121" s="131" t="s">
        <v>7890</v>
      </c>
      <c r="H17121" s="131"/>
    </row>
    <row r="17122" spans="1:10" ht="20.100000000000001" customHeight="1" x14ac:dyDescent="0.25">
      <c r="G17122" s="131" t="s">
        <v>5247</v>
      </c>
      <c r="H17122" s="131"/>
    </row>
    <row r="17123" spans="1:10" ht="20.100000000000001" customHeight="1" x14ac:dyDescent="0.25">
      <c r="A17123" s="5" t="s">
        <v>1818</v>
      </c>
      <c r="C17123" s="11" t="s">
        <v>16</v>
      </c>
      <c r="D17123" s="11" t="s">
        <v>4832</v>
      </c>
      <c r="E17123" s="11" t="s">
        <v>4858</v>
      </c>
      <c r="F17123" s="11" t="s">
        <v>1560</v>
      </c>
      <c r="G17123" s="131" t="s">
        <v>686</v>
      </c>
      <c r="H17123" s="131"/>
      <c r="J17123" s="7">
        <v>1804275</v>
      </c>
    </row>
    <row r="17124" spans="1:10" ht="45" customHeight="1" x14ac:dyDescent="0.25">
      <c r="G17124" s="131" t="s">
        <v>7891</v>
      </c>
      <c r="H17124" s="131"/>
    </row>
    <row r="17125" spans="1:10" ht="20.100000000000001" customHeight="1" x14ac:dyDescent="0.25">
      <c r="G17125" s="131" t="s">
        <v>5247</v>
      </c>
      <c r="H17125" s="131"/>
    </row>
    <row r="17126" spans="1:10" ht="20.100000000000001" customHeight="1" x14ac:dyDescent="0.25">
      <c r="A17126" s="5" t="s">
        <v>1818</v>
      </c>
      <c r="C17126" s="11" t="s">
        <v>16</v>
      </c>
      <c r="D17126" s="11" t="s">
        <v>4832</v>
      </c>
      <c r="E17126" s="11" t="s">
        <v>4972</v>
      </c>
      <c r="F17126" s="11" t="s">
        <v>1571</v>
      </c>
      <c r="G17126" s="131" t="s">
        <v>686</v>
      </c>
      <c r="H17126" s="131"/>
      <c r="J17126" s="7">
        <v>2183192</v>
      </c>
    </row>
    <row r="17127" spans="1:10" ht="45" customHeight="1" x14ac:dyDescent="0.25">
      <c r="G17127" s="131" t="s">
        <v>7892</v>
      </c>
      <c r="H17127" s="131"/>
    </row>
    <row r="17128" spans="1:10" ht="20.100000000000001" customHeight="1" x14ac:dyDescent="0.25">
      <c r="G17128" s="131" t="s">
        <v>5247</v>
      </c>
      <c r="H17128" s="131"/>
    </row>
    <row r="17129" spans="1:10" ht="20.100000000000001" customHeight="1" x14ac:dyDescent="0.25">
      <c r="A17129" s="5" t="s">
        <v>1818</v>
      </c>
      <c r="C17129" s="11" t="s">
        <v>16</v>
      </c>
      <c r="D17129" s="11" t="s">
        <v>4832</v>
      </c>
      <c r="E17129" s="11" t="s">
        <v>5169</v>
      </c>
      <c r="F17129" s="11" t="s">
        <v>1579</v>
      </c>
      <c r="G17129" s="131" t="s">
        <v>686</v>
      </c>
      <c r="H17129" s="131"/>
      <c r="J17129" s="7">
        <v>1457065</v>
      </c>
    </row>
    <row r="17130" spans="1:10" ht="30" customHeight="1" x14ac:dyDescent="0.25">
      <c r="G17130" s="131" t="s">
        <v>7893</v>
      </c>
      <c r="H17130" s="131"/>
    </row>
    <row r="17131" spans="1:10" ht="20.100000000000001" customHeight="1" x14ac:dyDescent="0.25">
      <c r="G17131" s="131" t="s">
        <v>5247</v>
      </c>
      <c r="H17131" s="131"/>
    </row>
    <row r="17132" spans="1:10" ht="20.100000000000001" customHeight="1" x14ac:dyDescent="0.25">
      <c r="A17132" s="5" t="s">
        <v>1818</v>
      </c>
      <c r="C17132" s="11" t="s">
        <v>16</v>
      </c>
      <c r="D17132" s="11" t="s">
        <v>4832</v>
      </c>
      <c r="E17132" s="11" t="s">
        <v>5609</v>
      </c>
      <c r="F17132" s="11" t="s">
        <v>1898</v>
      </c>
      <c r="G17132" s="131" t="s">
        <v>1223</v>
      </c>
      <c r="H17132" s="131"/>
      <c r="J17132" s="7">
        <v>11011733</v>
      </c>
    </row>
    <row r="17133" spans="1:10" ht="75" customHeight="1" x14ac:dyDescent="0.25">
      <c r="G17133" s="131" t="s">
        <v>7894</v>
      </c>
      <c r="H17133" s="131"/>
    </row>
    <row r="17134" spans="1:10" ht="20.100000000000001" customHeight="1" x14ac:dyDescent="0.25">
      <c r="G17134" s="131" t="s">
        <v>5521</v>
      </c>
      <c r="H17134" s="131"/>
    </row>
    <row r="17135" spans="1:10" ht="20.100000000000001" customHeight="1" x14ac:dyDescent="0.25">
      <c r="A17135" s="5" t="s">
        <v>1818</v>
      </c>
      <c r="C17135" s="11" t="s">
        <v>16</v>
      </c>
      <c r="D17135" s="11" t="s">
        <v>4832</v>
      </c>
      <c r="E17135" s="11" t="s">
        <v>4972</v>
      </c>
      <c r="F17135" s="11" t="s">
        <v>1945</v>
      </c>
      <c r="G17135" s="131" t="s">
        <v>692</v>
      </c>
      <c r="H17135" s="131"/>
      <c r="J17135" s="7">
        <v>1945349</v>
      </c>
    </row>
    <row r="17136" spans="1:10" ht="30" customHeight="1" x14ac:dyDescent="0.25">
      <c r="G17136" s="131" t="s">
        <v>7895</v>
      </c>
      <c r="H17136" s="131"/>
    </row>
    <row r="17137" spans="1:10" ht="20.100000000000001" customHeight="1" x14ac:dyDescent="0.25">
      <c r="G17137" s="131" t="s">
        <v>5522</v>
      </c>
      <c r="H17137" s="131"/>
    </row>
    <row r="17138" spans="1:10" ht="20.100000000000001" customHeight="1" x14ac:dyDescent="0.25">
      <c r="A17138" s="5" t="s">
        <v>1818</v>
      </c>
      <c r="C17138" s="11" t="s">
        <v>16</v>
      </c>
      <c r="D17138" s="11" t="s">
        <v>4832</v>
      </c>
      <c r="E17138" s="11" t="s">
        <v>4972</v>
      </c>
      <c r="F17138" s="11" t="s">
        <v>1946</v>
      </c>
      <c r="G17138" s="131" t="s">
        <v>692</v>
      </c>
      <c r="H17138" s="131"/>
      <c r="J17138" s="7">
        <v>1360000</v>
      </c>
    </row>
    <row r="17139" spans="1:10" ht="30" customHeight="1" x14ac:dyDescent="0.25">
      <c r="G17139" s="131" t="s">
        <v>7896</v>
      </c>
      <c r="H17139" s="131"/>
    </row>
    <row r="17140" spans="1:10" ht="20.100000000000001" customHeight="1" x14ac:dyDescent="0.25">
      <c r="G17140" s="131" t="s">
        <v>5522</v>
      </c>
      <c r="H17140" s="131"/>
    </row>
    <row r="17141" spans="1:10" ht="20.100000000000001" customHeight="1" x14ac:dyDescent="0.25">
      <c r="A17141" s="5" t="s">
        <v>1818</v>
      </c>
      <c r="C17141" s="11" t="s">
        <v>16</v>
      </c>
      <c r="D17141" s="11" t="s">
        <v>4832</v>
      </c>
      <c r="E17141" s="11" t="s">
        <v>53</v>
      </c>
      <c r="F17141" s="11" t="s">
        <v>1947</v>
      </c>
      <c r="G17141" s="131" t="s">
        <v>692</v>
      </c>
      <c r="H17141" s="131"/>
      <c r="J17141" s="7">
        <v>585341</v>
      </c>
    </row>
    <row r="17142" spans="1:10" ht="45" customHeight="1" x14ac:dyDescent="0.25">
      <c r="G17142" s="131" t="s">
        <v>7897</v>
      </c>
      <c r="H17142" s="131"/>
    </row>
    <row r="17143" spans="1:10" ht="20.100000000000001" customHeight="1" x14ac:dyDescent="0.25">
      <c r="G17143" s="131" t="s">
        <v>5522</v>
      </c>
      <c r="H17143" s="131"/>
    </row>
    <row r="17144" spans="1:10" ht="20.100000000000001" customHeight="1" x14ac:dyDescent="0.25">
      <c r="A17144" s="5" t="s">
        <v>1818</v>
      </c>
      <c r="C17144" s="11" t="s">
        <v>16</v>
      </c>
      <c r="D17144" s="11" t="s">
        <v>4832</v>
      </c>
      <c r="E17144" s="11" t="s">
        <v>4858</v>
      </c>
      <c r="F17144" s="11" t="s">
        <v>1948</v>
      </c>
      <c r="G17144" s="131" t="s">
        <v>692</v>
      </c>
      <c r="H17144" s="131"/>
      <c r="J17144" s="7">
        <v>623017</v>
      </c>
    </row>
    <row r="17145" spans="1:10" ht="30" customHeight="1" x14ac:dyDescent="0.25">
      <c r="G17145" s="131" t="s">
        <v>7898</v>
      </c>
      <c r="H17145" s="131"/>
    </row>
    <row r="17146" spans="1:10" ht="20.100000000000001" customHeight="1" x14ac:dyDescent="0.25">
      <c r="G17146" s="131" t="s">
        <v>5522</v>
      </c>
      <c r="H17146" s="131"/>
    </row>
    <row r="17147" spans="1:10" ht="20.100000000000001" customHeight="1" x14ac:dyDescent="0.25">
      <c r="A17147" s="5" t="s">
        <v>1818</v>
      </c>
      <c r="C17147" s="11" t="s">
        <v>16</v>
      </c>
      <c r="D17147" s="11" t="s">
        <v>4832</v>
      </c>
      <c r="E17147" s="11" t="s">
        <v>4858</v>
      </c>
      <c r="F17147" s="11" t="s">
        <v>1949</v>
      </c>
      <c r="G17147" s="131" t="s">
        <v>692</v>
      </c>
      <c r="H17147" s="131"/>
      <c r="J17147" s="7">
        <v>623017</v>
      </c>
    </row>
    <row r="17148" spans="1:10" ht="30" customHeight="1" x14ac:dyDescent="0.25">
      <c r="G17148" s="131" t="s">
        <v>7899</v>
      </c>
      <c r="H17148" s="131"/>
    </row>
    <row r="17149" spans="1:10" ht="20.100000000000001" customHeight="1" x14ac:dyDescent="0.25">
      <c r="G17149" s="131" t="s">
        <v>5522</v>
      </c>
      <c r="H17149" s="131"/>
    </row>
    <row r="17150" spans="1:10" ht="20.100000000000001" customHeight="1" x14ac:dyDescent="0.25">
      <c r="A17150" s="5" t="s">
        <v>1818</v>
      </c>
      <c r="C17150" s="11" t="s">
        <v>16</v>
      </c>
      <c r="D17150" s="11" t="s">
        <v>4832</v>
      </c>
      <c r="E17150" s="11" t="s">
        <v>4858</v>
      </c>
      <c r="F17150" s="11" t="s">
        <v>16</v>
      </c>
      <c r="G17150" s="131" t="s">
        <v>692</v>
      </c>
      <c r="H17150" s="131"/>
      <c r="J17150" s="7">
        <v>623017</v>
      </c>
    </row>
    <row r="17151" spans="1:10" ht="30" customHeight="1" x14ac:dyDescent="0.25">
      <c r="G17151" s="131" t="s">
        <v>7900</v>
      </c>
      <c r="H17151" s="131"/>
    </row>
    <row r="17152" spans="1:10" ht="20.100000000000001" customHeight="1" x14ac:dyDescent="0.25">
      <c r="G17152" s="131" t="s">
        <v>5522</v>
      </c>
      <c r="H17152" s="131"/>
    </row>
    <row r="17153" spans="1:10" ht="20.100000000000001" customHeight="1" x14ac:dyDescent="0.25">
      <c r="A17153" s="5" t="s">
        <v>1818</v>
      </c>
      <c r="C17153" s="11" t="s">
        <v>16</v>
      </c>
      <c r="D17153" s="11" t="s">
        <v>4832</v>
      </c>
      <c r="E17153" s="11" t="s">
        <v>4858</v>
      </c>
      <c r="F17153" s="11" t="s">
        <v>1950</v>
      </c>
      <c r="G17153" s="131" t="s">
        <v>692</v>
      </c>
      <c r="H17153" s="131"/>
      <c r="J17153" s="7">
        <v>623017</v>
      </c>
    </row>
    <row r="17154" spans="1:10" ht="30" customHeight="1" x14ac:dyDescent="0.25">
      <c r="G17154" s="131" t="s">
        <v>7901</v>
      </c>
      <c r="H17154" s="131"/>
    </row>
    <row r="17155" spans="1:10" ht="20.100000000000001" customHeight="1" x14ac:dyDescent="0.25">
      <c r="G17155" s="131" t="s">
        <v>5522</v>
      </c>
      <c r="H17155" s="131"/>
    </row>
    <row r="17156" spans="1:10" ht="20.100000000000001" customHeight="1" x14ac:dyDescent="0.25">
      <c r="A17156" s="5" t="s">
        <v>1818</v>
      </c>
      <c r="C17156" s="11" t="s">
        <v>16</v>
      </c>
      <c r="D17156" s="11" t="s">
        <v>4832</v>
      </c>
      <c r="E17156" s="11" t="s">
        <v>4858</v>
      </c>
      <c r="F17156" s="11" t="s">
        <v>1186</v>
      </c>
      <c r="G17156" s="131" t="s">
        <v>692</v>
      </c>
      <c r="H17156" s="131"/>
      <c r="J17156" s="7">
        <v>623017</v>
      </c>
    </row>
    <row r="17157" spans="1:10" ht="30" customHeight="1" x14ac:dyDescent="0.25">
      <c r="G17157" s="131" t="s">
        <v>7902</v>
      </c>
      <c r="H17157" s="131"/>
    </row>
    <row r="17158" spans="1:10" ht="20.100000000000001" customHeight="1" x14ac:dyDescent="0.25">
      <c r="G17158" s="131" t="s">
        <v>5522</v>
      </c>
      <c r="H17158" s="131"/>
    </row>
    <row r="17159" spans="1:10" ht="20.100000000000001" customHeight="1" x14ac:dyDescent="0.25">
      <c r="A17159" s="5" t="s">
        <v>1818</v>
      </c>
      <c r="C17159" s="11" t="s">
        <v>16</v>
      </c>
      <c r="D17159" s="11" t="s">
        <v>4832</v>
      </c>
      <c r="E17159" s="11" t="s">
        <v>4858</v>
      </c>
      <c r="F17159" s="11" t="s">
        <v>1951</v>
      </c>
      <c r="G17159" s="131" t="s">
        <v>692</v>
      </c>
      <c r="H17159" s="131"/>
      <c r="J17159" s="7">
        <v>623017</v>
      </c>
    </row>
    <row r="17160" spans="1:10" ht="30" customHeight="1" x14ac:dyDescent="0.25">
      <c r="G17160" s="131" t="s">
        <v>7903</v>
      </c>
      <c r="H17160" s="131"/>
    </row>
    <row r="17161" spans="1:10" ht="20.100000000000001" customHeight="1" x14ac:dyDescent="0.25">
      <c r="G17161" s="131" t="s">
        <v>5522</v>
      </c>
      <c r="H17161" s="131"/>
    </row>
    <row r="17162" spans="1:10" ht="20.100000000000001" customHeight="1" x14ac:dyDescent="0.25">
      <c r="A17162" s="5" t="s">
        <v>1818</v>
      </c>
      <c r="C17162" s="11" t="s">
        <v>16</v>
      </c>
      <c r="D17162" s="11" t="s">
        <v>4832</v>
      </c>
      <c r="E17162" s="11" t="s">
        <v>4972</v>
      </c>
      <c r="F17162" s="11" t="s">
        <v>1952</v>
      </c>
      <c r="G17162" s="131" t="s">
        <v>692</v>
      </c>
      <c r="H17162" s="131"/>
      <c r="J17162" s="7">
        <v>1535827</v>
      </c>
    </row>
    <row r="17163" spans="1:10" ht="30" customHeight="1" x14ac:dyDescent="0.25">
      <c r="G17163" s="131" t="s">
        <v>7904</v>
      </c>
      <c r="H17163" s="131"/>
    </row>
    <row r="17164" spans="1:10" ht="20.100000000000001" customHeight="1" x14ac:dyDescent="0.25">
      <c r="G17164" s="131" t="s">
        <v>5522</v>
      </c>
      <c r="H17164" s="131"/>
    </row>
    <row r="17165" spans="1:10" ht="20.100000000000001" customHeight="1" x14ac:dyDescent="0.25">
      <c r="A17165" s="5" t="s">
        <v>1818</v>
      </c>
      <c r="C17165" s="11" t="s">
        <v>16</v>
      </c>
      <c r="D17165" s="11" t="s">
        <v>4832</v>
      </c>
      <c r="E17165" s="11" t="s">
        <v>4972</v>
      </c>
      <c r="F17165" s="11" t="s">
        <v>1953</v>
      </c>
      <c r="G17165" s="131" t="s">
        <v>692</v>
      </c>
      <c r="H17165" s="131"/>
      <c r="J17165" s="7">
        <v>1535827</v>
      </c>
    </row>
    <row r="17166" spans="1:10" ht="45" customHeight="1" x14ac:dyDescent="0.25">
      <c r="G17166" s="131" t="s">
        <v>7905</v>
      </c>
      <c r="H17166" s="131"/>
    </row>
    <row r="17167" spans="1:10" ht="20.100000000000001" customHeight="1" x14ac:dyDescent="0.25">
      <c r="G17167" s="131" t="s">
        <v>5522</v>
      </c>
      <c r="H17167" s="131"/>
    </row>
    <row r="17168" spans="1:10" ht="20.100000000000001" customHeight="1" x14ac:dyDescent="0.25">
      <c r="A17168" s="5" t="s">
        <v>1818</v>
      </c>
      <c r="C17168" s="11" t="s">
        <v>16</v>
      </c>
      <c r="D17168" s="11" t="s">
        <v>4832</v>
      </c>
      <c r="E17168" s="11" t="s">
        <v>4972</v>
      </c>
      <c r="F17168" s="11" t="s">
        <v>1960</v>
      </c>
      <c r="G17168" s="131" t="s">
        <v>146</v>
      </c>
      <c r="H17168" s="131"/>
      <c r="J17168" s="7">
        <v>4491941</v>
      </c>
    </row>
    <row r="17169" spans="1:10" ht="45" customHeight="1" x14ac:dyDescent="0.25">
      <c r="G17169" s="131" t="s">
        <v>7906</v>
      </c>
      <c r="H17169" s="131"/>
    </row>
    <row r="17170" spans="1:10" ht="20.100000000000001" customHeight="1" x14ac:dyDescent="0.25">
      <c r="G17170" s="131" t="s">
        <v>5293</v>
      </c>
      <c r="H17170" s="131"/>
    </row>
    <row r="17171" spans="1:10" ht="20.100000000000001" customHeight="1" x14ac:dyDescent="0.25">
      <c r="A17171" s="5" t="s">
        <v>1818</v>
      </c>
      <c r="C17171" s="11" t="s">
        <v>16</v>
      </c>
      <c r="D17171" s="11" t="s">
        <v>4832</v>
      </c>
      <c r="E17171" s="11" t="s">
        <v>4974</v>
      </c>
      <c r="F17171" s="11" t="s">
        <v>1961</v>
      </c>
      <c r="G17171" s="131" t="s">
        <v>146</v>
      </c>
      <c r="H17171" s="131"/>
      <c r="J17171" s="7">
        <v>5208487</v>
      </c>
    </row>
    <row r="17172" spans="1:10" ht="75" customHeight="1" x14ac:dyDescent="0.25">
      <c r="G17172" s="131" t="s">
        <v>7907</v>
      </c>
      <c r="H17172" s="131"/>
    </row>
    <row r="17173" spans="1:10" ht="20.100000000000001" customHeight="1" x14ac:dyDescent="0.25">
      <c r="G17173" s="131" t="s">
        <v>5293</v>
      </c>
      <c r="H17173" s="131"/>
    </row>
    <row r="17174" spans="1:10" ht="20.100000000000001" customHeight="1" x14ac:dyDescent="0.25">
      <c r="A17174" s="5" t="s">
        <v>1818</v>
      </c>
      <c r="C17174" s="11" t="s">
        <v>16</v>
      </c>
      <c r="D17174" s="11" t="s">
        <v>4832</v>
      </c>
      <c r="E17174" s="11" t="s">
        <v>4858</v>
      </c>
      <c r="F17174" s="11" t="s">
        <v>1962</v>
      </c>
      <c r="G17174" s="131" t="s">
        <v>146</v>
      </c>
      <c r="H17174" s="131"/>
      <c r="J17174" s="7">
        <v>8331645</v>
      </c>
    </row>
    <row r="17175" spans="1:10" ht="60" customHeight="1" x14ac:dyDescent="0.25">
      <c r="G17175" s="131" t="s">
        <v>7908</v>
      </c>
      <c r="H17175" s="131"/>
    </row>
    <row r="17176" spans="1:10" ht="20.100000000000001" customHeight="1" x14ac:dyDescent="0.25">
      <c r="G17176" s="131" t="s">
        <v>5293</v>
      </c>
      <c r="H17176" s="131"/>
    </row>
    <row r="17177" spans="1:10" ht="20.100000000000001" customHeight="1" x14ac:dyDescent="0.25">
      <c r="A17177" s="5" t="s">
        <v>1818</v>
      </c>
      <c r="C17177" s="11" t="s">
        <v>16</v>
      </c>
      <c r="D17177" s="11" t="s">
        <v>4832</v>
      </c>
      <c r="E17177" s="11" t="s">
        <v>5023</v>
      </c>
      <c r="F17177" s="11" t="s">
        <v>1963</v>
      </c>
      <c r="G17177" s="131" t="s">
        <v>146</v>
      </c>
      <c r="H17177" s="131"/>
      <c r="J17177" s="7">
        <v>3822678</v>
      </c>
    </row>
    <row r="17178" spans="1:10" ht="45" customHeight="1" x14ac:dyDescent="0.25">
      <c r="G17178" s="131" t="s">
        <v>7909</v>
      </c>
      <c r="H17178" s="131"/>
    </row>
    <row r="17179" spans="1:10" ht="20.100000000000001" customHeight="1" x14ac:dyDescent="0.25">
      <c r="G17179" s="131" t="s">
        <v>5293</v>
      </c>
      <c r="H17179" s="131"/>
    </row>
    <row r="17180" spans="1:10" ht="20.100000000000001" customHeight="1" x14ac:dyDescent="0.25">
      <c r="A17180" s="5" t="s">
        <v>1818</v>
      </c>
      <c r="C17180" s="11" t="s">
        <v>16</v>
      </c>
      <c r="D17180" s="11" t="s">
        <v>4832</v>
      </c>
      <c r="E17180" s="11" t="s">
        <v>4858</v>
      </c>
      <c r="F17180" s="11" t="s">
        <v>1964</v>
      </c>
      <c r="G17180" s="131" t="s">
        <v>146</v>
      </c>
      <c r="H17180" s="131"/>
      <c r="J17180" s="7">
        <v>5814166</v>
      </c>
    </row>
    <row r="17181" spans="1:10" ht="60" customHeight="1" x14ac:dyDescent="0.25">
      <c r="G17181" s="131" t="s">
        <v>7910</v>
      </c>
      <c r="H17181" s="131"/>
    </row>
    <row r="17182" spans="1:10" ht="20.100000000000001" customHeight="1" x14ac:dyDescent="0.25">
      <c r="G17182" s="131" t="s">
        <v>5293</v>
      </c>
      <c r="H17182" s="131"/>
    </row>
    <row r="17183" spans="1:10" ht="20.100000000000001" customHeight="1" x14ac:dyDescent="0.25">
      <c r="A17183" s="5" t="s">
        <v>1818</v>
      </c>
      <c r="C17183" s="11" t="s">
        <v>16</v>
      </c>
      <c r="D17183" s="11" t="s">
        <v>4832</v>
      </c>
      <c r="E17183" s="11" t="s">
        <v>5023</v>
      </c>
      <c r="F17183" s="11" t="s">
        <v>1965</v>
      </c>
      <c r="G17183" s="131" t="s">
        <v>146</v>
      </c>
      <c r="H17183" s="131"/>
      <c r="J17183" s="7">
        <v>5749791</v>
      </c>
    </row>
    <row r="17184" spans="1:10" ht="45" customHeight="1" x14ac:dyDescent="0.25">
      <c r="G17184" s="131" t="s">
        <v>7911</v>
      </c>
      <c r="H17184" s="131"/>
    </row>
    <row r="17185" spans="1:10" ht="20.100000000000001" customHeight="1" x14ac:dyDescent="0.25">
      <c r="G17185" s="131" t="s">
        <v>5293</v>
      </c>
      <c r="H17185" s="131"/>
    </row>
    <row r="17186" spans="1:10" ht="20.100000000000001" customHeight="1" x14ac:dyDescent="0.25">
      <c r="A17186" s="5" t="s">
        <v>1818</v>
      </c>
      <c r="C17186" s="11" t="s">
        <v>16</v>
      </c>
      <c r="D17186" s="11" t="s">
        <v>4832</v>
      </c>
      <c r="E17186" s="11" t="s">
        <v>5705</v>
      </c>
      <c r="F17186" s="11" t="s">
        <v>1969</v>
      </c>
      <c r="G17186" s="131" t="s">
        <v>694</v>
      </c>
      <c r="H17186" s="131"/>
      <c r="J17186" s="7">
        <v>7200000</v>
      </c>
    </row>
    <row r="17187" spans="1:10" ht="45" customHeight="1" x14ac:dyDescent="0.25">
      <c r="G17187" s="131" t="s">
        <v>7912</v>
      </c>
      <c r="H17187" s="131"/>
    </row>
    <row r="17188" spans="1:10" ht="20.100000000000001" customHeight="1" x14ac:dyDescent="0.25">
      <c r="G17188" s="131" t="s">
        <v>5523</v>
      </c>
      <c r="H17188" s="131"/>
    </row>
    <row r="17189" spans="1:10" ht="20.100000000000001" customHeight="1" x14ac:dyDescent="0.25">
      <c r="A17189" s="5" t="s">
        <v>1818</v>
      </c>
      <c r="C17189" s="11" t="s">
        <v>16</v>
      </c>
      <c r="D17189" s="11" t="s">
        <v>4832</v>
      </c>
      <c r="E17189" s="11" t="s">
        <v>4858</v>
      </c>
      <c r="F17189" s="11" t="s">
        <v>1970</v>
      </c>
      <c r="G17189" s="131" t="s">
        <v>694</v>
      </c>
      <c r="H17189" s="131"/>
      <c r="J17189" s="7">
        <v>509251</v>
      </c>
    </row>
    <row r="17190" spans="1:10" ht="45" customHeight="1" x14ac:dyDescent="0.25">
      <c r="G17190" s="131" t="s">
        <v>7913</v>
      </c>
      <c r="H17190" s="131"/>
    </row>
    <row r="17191" spans="1:10" ht="20.100000000000001" customHeight="1" x14ac:dyDescent="0.25">
      <c r="G17191" s="131" t="s">
        <v>5523</v>
      </c>
      <c r="H17191" s="131"/>
    </row>
    <row r="17192" spans="1:10" ht="20.100000000000001" customHeight="1" x14ac:dyDescent="0.25">
      <c r="A17192" s="5" t="s">
        <v>1818</v>
      </c>
      <c r="C17192" s="11" t="s">
        <v>16</v>
      </c>
      <c r="D17192" s="11" t="s">
        <v>4832</v>
      </c>
      <c r="E17192" s="11" t="s">
        <v>4858</v>
      </c>
      <c r="F17192" s="11" t="s">
        <v>1971</v>
      </c>
      <c r="G17192" s="131" t="s">
        <v>694</v>
      </c>
      <c r="H17192" s="131"/>
      <c r="J17192" s="7">
        <v>180000</v>
      </c>
    </row>
    <row r="17193" spans="1:10" ht="45" customHeight="1" x14ac:dyDescent="0.25">
      <c r="G17193" s="131" t="s">
        <v>7914</v>
      </c>
      <c r="H17193" s="131"/>
    </row>
    <row r="17194" spans="1:10" ht="20.100000000000001" customHeight="1" x14ac:dyDescent="0.25">
      <c r="G17194" s="131" t="s">
        <v>5523</v>
      </c>
      <c r="H17194" s="131"/>
    </row>
    <row r="17195" spans="1:10" ht="20.100000000000001" customHeight="1" x14ac:dyDescent="0.25">
      <c r="A17195" s="5" t="s">
        <v>1818</v>
      </c>
      <c r="C17195" s="11" t="s">
        <v>16</v>
      </c>
      <c r="D17195" s="11" t="s">
        <v>4832</v>
      </c>
      <c r="E17195" s="11" t="s">
        <v>4974</v>
      </c>
      <c r="F17195" s="11" t="s">
        <v>1972</v>
      </c>
      <c r="G17195" s="131" t="s">
        <v>694</v>
      </c>
      <c r="H17195" s="131"/>
      <c r="J17195" s="7">
        <v>7283272</v>
      </c>
    </row>
    <row r="17196" spans="1:10" ht="45" customHeight="1" x14ac:dyDescent="0.25">
      <c r="G17196" s="131" t="s">
        <v>7915</v>
      </c>
      <c r="H17196" s="131"/>
    </row>
    <row r="17197" spans="1:10" ht="20.100000000000001" customHeight="1" x14ac:dyDescent="0.25">
      <c r="G17197" s="131" t="s">
        <v>5523</v>
      </c>
      <c r="H17197" s="131"/>
    </row>
    <row r="17198" spans="1:10" ht="20.100000000000001" customHeight="1" x14ac:dyDescent="0.25">
      <c r="A17198" s="5" t="s">
        <v>1818</v>
      </c>
      <c r="C17198" s="11" t="s">
        <v>16</v>
      </c>
      <c r="D17198" s="11" t="s">
        <v>4832</v>
      </c>
      <c r="E17198" s="11" t="s">
        <v>5023</v>
      </c>
      <c r="F17198" s="11" t="s">
        <v>1973</v>
      </c>
      <c r="G17198" s="131" t="s">
        <v>694</v>
      </c>
      <c r="H17198" s="131"/>
      <c r="J17198" s="7">
        <v>3115851</v>
      </c>
    </row>
    <row r="17199" spans="1:10" ht="45" customHeight="1" x14ac:dyDescent="0.25">
      <c r="G17199" s="131" t="s">
        <v>7916</v>
      </c>
      <c r="H17199" s="131"/>
    </row>
    <row r="17200" spans="1:10" ht="20.100000000000001" customHeight="1" x14ac:dyDescent="0.25">
      <c r="G17200" s="131" t="s">
        <v>5523</v>
      </c>
      <c r="H17200" s="131"/>
    </row>
    <row r="17201" spans="1:10" ht="20.100000000000001" customHeight="1" x14ac:dyDescent="0.25">
      <c r="A17201" s="5" t="s">
        <v>1818</v>
      </c>
      <c r="C17201" s="11" t="s">
        <v>16</v>
      </c>
      <c r="D17201" s="11" t="s">
        <v>4832</v>
      </c>
      <c r="E17201" s="11" t="s">
        <v>4858</v>
      </c>
      <c r="F17201" s="11" t="s">
        <v>1974</v>
      </c>
      <c r="G17201" s="131" t="s">
        <v>694</v>
      </c>
      <c r="H17201" s="131"/>
      <c r="J17201" s="7">
        <v>3115851</v>
      </c>
    </row>
    <row r="17202" spans="1:10" ht="45" customHeight="1" x14ac:dyDescent="0.25">
      <c r="G17202" s="131" t="s">
        <v>7917</v>
      </c>
      <c r="H17202" s="131"/>
    </row>
    <row r="17203" spans="1:10" ht="20.100000000000001" customHeight="1" x14ac:dyDescent="0.25">
      <c r="G17203" s="131" t="s">
        <v>5523</v>
      </c>
      <c r="H17203" s="131"/>
    </row>
    <row r="17204" spans="1:10" ht="20.100000000000001" customHeight="1" x14ac:dyDescent="0.25">
      <c r="A17204" s="5" t="s">
        <v>1818</v>
      </c>
      <c r="C17204" s="11" t="s">
        <v>16</v>
      </c>
      <c r="D17204" s="11" t="s">
        <v>4832</v>
      </c>
      <c r="E17204" s="11" t="s">
        <v>5023</v>
      </c>
      <c r="F17204" s="11" t="s">
        <v>2051</v>
      </c>
      <c r="G17204" s="131" t="s">
        <v>365</v>
      </c>
      <c r="H17204" s="131"/>
      <c r="J17204" s="7">
        <v>3591846</v>
      </c>
    </row>
    <row r="17205" spans="1:10" ht="45" customHeight="1" x14ac:dyDescent="0.25">
      <c r="G17205" s="131" t="s">
        <v>7918</v>
      </c>
      <c r="H17205" s="131"/>
    </row>
    <row r="17206" spans="1:10" ht="20.100000000000001" customHeight="1" x14ac:dyDescent="0.25">
      <c r="G17206" s="131" t="s">
        <v>5396</v>
      </c>
      <c r="H17206" s="131"/>
    </row>
    <row r="17207" spans="1:10" ht="20.100000000000001" customHeight="1" x14ac:dyDescent="0.25">
      <c r="A17207" s="5" t="s">
        <v>1818</v>
      </c>
      <c r="C17207" s="11" t="s">
        <v>16</v>
      </c>
      <c r="D17207" s="11" t="s">
        <v>4832</v>
      </c>
      <c r="E17207" s="11" t="s">
        <v>5248</v>
      </c>
      <c r="F17207" s="11" t="s">
        <v>2052</v>
      </c>
      <c r="G17207" s="131" t="s">
        <v>365</v>
      </c>
      <c r="H17207" s="131"/>
      <c r="J17207" s="7">
        <v>1500000</v>
      </c>
    </row>
    <row r="17208" spans="1:10" ht="45" customHeight="1" x14ac:dyDescent="0.25">
      <c r="G17208" s="131" t="s">
        <v>7919</v>
      </c>
      <c r="H17208" s="131"/>
    </row>
    <row r="17209" spans="1:10" ht="20.100000000000001" customHeight="1" x14ac:dyDescent="0.25">
      <c r="G17209" s="131" t="s">
        <v>5396</v>
      </c>
      <c r="H17209" s="131"/>
    </row>
    <row r="17210" spans="1:10" ht="20.100000000000001" customHeight="1" x14ac:dyDescent="0.25">
      <c r="A17210" s="5" t="s">
        <v>1818</v>
      </c>
      <c r="C17210" s="11" t="s">
        <v>16</v>
      </c>
      <c r="D17210" s="11" t="s">
        <v>4832</v>
      </c>
      <c r="E17210" s="11" t="s">
        <v>4972</v>
      </c>
      <c r="F17210" s="11" t="s">
        <v>1888</v>
      </c>
      <c r="G17210" s="131" t="s">
        <v>365</v>
      </c>
      <c r="H17210" s="131"/>
      <c r="J17210" s="7">
        <v>2000000</v>
      </c>
    </row>
    <row r="17211" spans="1:10" ht="45" customHeight="1" x14ac:dyDescent="0.25">
      <c r="G17211" s="131" t="s">
        <v>7920</v>
      </c>
      <c r="H17211" s="131"/>
    </row>
    <row r="17212" spans="1:10" ht="20.100000000000001" customHeight="1" x14ac:dyDescent="0.25">
      <c r="G17212" s="131" t="s">
        <v>5396</v>
      </c>
      <c r="H17212" s="131"/>
    </row>
    <row r="17213" spans="1:10" ht="20.100000000000001" customHeight="1" x14ac:dyDescent="0.25">
      <c r="A17213" s="5" t="s">
        <v>1818</v>
      </c>
      <c r="C17213" s="11" t="s">
        <v>16</v>
      </c>
      <c r="D17213" s="11" t="s">
        <v>4832</v>
      </c>
      <c r="E17213" s="11" t="s">
        <v>4974</v>
      </c>
      <c r="F17213" s="11" t="s">
        <v>2053</v>
      </c>
      <c r="G17213" s="131" t="s">
        <v>365</v>
      </c>
      <c r="H17213" s="131"/>
      <c r="J17213" s="7">
        <v>1600000</v>
      </c>
    </row>
    <row r="17214" spans="1:10" ht="45" customHeight="1" x14ac:dyDescent="0.25">
      <c r="G17214" s="131" t="s">
        <v>7921</v>
      </c>
      <c r="H17214" s="131"/>
    </row>
    <row r="17215" spans="1:10" ht="20.100000000000001" customHeight="1" x14ac:dyDescent="0.25">
      <c r="G17215" s="131" t="s">
        <v>5396</v>
      </c>
      <c r="H17215" s="131"/>
    </row>
    <row r="17216" spans="1:10" ht="20.100000000000001" customHeight="1" x14ac:dyDescent="0.25">
      <c r="A17216" s="5" t="s">
        <v>1818</v>
      </c>
      <c r="C17216" s="11" t="s">
        <v>16</v>
      </c>
      <c r="D17216" s="11" t="s">
        <v>4832</v>
      </c>
      <c r="E17216" s="11" t="s">
        <v>4974</v>
      </c>
      <c r="F17216" s="11" t="s">
        <v>2069</v>
      </c>
      <c r="G17216" s="131" t="s">
        <v>365</v>
      </c>
      <c r="H17216" s="131"/>
      <c r="J17216" s="7">
        <v>500000</v>
      </c>
    </row>
    <row r="17217" spans="1:10" ht="30" customHeight="1" x14ac:dyDescent="0.25">
      <c r="G17217" s="131" t="s">
        <v>7922</v>
      </c>
      <c r="H17217" s="131"/>
    </row>
    <row r="17218" spans="1:10" ht="20.100000000000001" customHeight="1" x14ac:dyDescent="0.25">
      <c r="G17218" s="131" t="s">
        <v>5396</v>
      </c>
      <c r="H17218" s="131"/>
    </row>
    <row r="17219" spans="1:10" ht="20.100000000000001" customHeight="1" x14ac:dyDescent="0.25">
      <c r="A17219" s="5" t="s">
        <v>1818</v>
      </c>
      <c r="C17219" s="11" t="s">
        <v>16</v>
      </c>
      <c r="D17219" s="11" t="s">
        <v>4832</v>
      </c>
      <c r="E17219" s="11" t="s">
        <v>4974</v>
      </c>
      <c r="F17219" s="11" t="s">
        <v>2070</v>
      </c>
      <c r="G17219" s="131" t="s">
        <v>365</v>
      </c>
      <c r="H17219" s="131"/>
      <c r="J17219" s="7">
        <v>1500000</v>
      </c>
    </row>
    <row r="17220" spans="1:10" ht="30" customHeight="1" x14ac:dyDescent="0.25">
      <c r="G17220" s="131" t="s">
        <v>7923</v>
      </c>
      <c r="H17220" s="131"/>
    </row>
    <row r="17221" spans="1:10" ht="20.100000000000001" customHeight="1" x14ac:dyDescent="0.25">
      <c r="G17221" s="131" t="s">
        <v>5396</v>
      </c>
      <c r="H17221" s="131"/>
    </row>
    <row r="17222" spans="1:10" ht="20.100000000000001" customHeight="1" x14ac:dyDescent="0.25">
      <c r="A17222" s="5" t="s">
        <v>1818</v>
      </c>
      <c r="C17222" s="11" t="s">
        <v>16</v>
      </c>
      <c r="D17222" s="11" t="s">
        <v>4832</v>
      </c>
      <c r="E17222" s="11" t="s">
        <v>5248</v>
      </c>
      <c r="F17222" s="11" t="s">
        <v>2071</v>
      </c>
      <c r="G17222" s="131" t="s">
        <v>365</v>
      </c>
      <c r="H17222" s="131"/>
      <c r="J17222" s="7">
        <v>1593071</v>
      </c>
    </row>
    <row r="17223" spans="1:10" ht="30" customHeight="1" x14ac:dyDescent="0.25">
      <c r="G17223" s="131" t="s">
        <v>7924</v>
      </c>
      <c r="H17223" s="131"/>
    </row>
    <row r="17224" spans="1:10" ht="20.100000000000001" customHeight="1" x14ac:dyDescent="0.25">
      <c r="G17224" s="131" t="s">
        <v>5396</v>
      </c>
      <c r="H17224" s="131"/>
    </row>
    <row r="17225" spans="1:10" ht="20.100000000000001" customHeight="1" x14ac:dyDescent="0.25">
      <c r="A17225" s="5" t="s">
        <v>1818</v>
      </c>
      <c r="C17225" s="11" t="s">
        <v>16</v>
      </c>
      <c r="D17225" s="11" t="s">
        <v>4832</v>
      </c>
      <c r="E17225" s="11" t="s">
        <v>4972</v>
      </c>
      <c r="F17225" s="11" t="s">
        <v>1889</v>
      </c>
      <c r="G17225" s="131" t="s">
        <v>365</v>
      </c>
      <c r="H17225" s="131"/>
      <c r="J17225" s="7">
        <v>2800000</v>
      </c>
    </row>
    <row r="17226" spans="1:10" ht="45" customHeight="1" x14ac:dyDescent="0.25">
      <c r="G17226" s="131" t="s">
        <v>7925</v>
      </c>
      <c r="H17226" s="131"/>
    </row>
    <row r="17227" spans="1:10" ht="20.100000000000001" customHeight="1" x14ac:dyDescent="0.25">
      <c r="G17227" s="131" t="s">
        <v>5396</v>
      </c>
      <c r="H17227" s="131"/>
    </row>
    <row r="17228" spans="1:10" ht="20.100000000000001" customHeight="1" x14ac:dyDescent="0.25">
      <c r="A17228" s="5" t="s">
        <v>1818</v>
      </c>
      <c r="C17228" s="11" t="s">
        <v>16</v>
      </c>
      <c r="D17228" s="11" t="s">
        <v>4832</v>
      </c>
      <c r="E17228" s="11" t="s">
        <v>4974</v>
      </c>
      <c r="F17228" s="11" t="s">
        <v>2072</v>
      </c>
      <c r="G17228" s="131" t="s">
        <v>365</v>
      </c>
      <c r="H17228" s="131"/>
      <c r="J17228" s="7">
        <v>2000000</v>
      </c>
    </row>
    <row r="17229" spans="1:10" ht="45" customHeight="1" x14ac:dyDescent="0.25">
      <c r="G17229" s="131" t="s">
        <v>7926</v>
      </c>
      <c r="H17229" s="131"/>
    </row>
    <row r="17230" spans="1:10" ht="20.100000000000001" customHeight="1" x14ac:dyDescent="0.25">
      <c r="G17230" s="131" t="s">
        <v>5396</v>
      </c>
      <c r="H17230" s="131"/>
    </row>
    <row r="17231" spans="1:10" ht="20.100000000000001" customHeight="1" x14ac:dyDescent="0.25">
      <c r="A17231" s="5" t="s">
        <v>1818</v>
      </c>
      <c r="C17231" s="11" t="s">
        <v>16</v>
      </c>
      <c r="D17231" s="11" t="s">
        <v>4832</v>
      </c>
      <c r="E17231" s="11" t="s">
        <v>4974</v>
      </c>
      <c r="F17231" s="11" t="s">
        <v>2073</v>
      </c>
      <c r="G17231" s="131" t="s">
        <v>365</v>
      </c>
      <c r="H17231" s="131"/>
      <c r="J17231" s="7">
        <v>7360586</v>
      </c>
    </row>
    <row r="17232" spans="1:10" ht="30" customHeight="1" x14ac:dyDescent="0.25">
      <c r="G17232" s="131" t="s">
        <v>7927</v>
      </c>
      <c r="H17232" s="131"/>
    </row>
    <row r="17233" spans="1:10" ht="20.100000000000001" customHeight="1" x14ac:dyDescent="0.25">
      <c r="G17233" s="131" t="s">
        <v>5396</v>
      </c>
      <c r="H17233" s="131"/>
    </row>
    <row r="17234" spans="1:10" ht="20.100000000000001" customHeight="1" x14ac:dyDescent="0.25">
      <c r="A17234" s="5" t="s">
        <v>1818</v>
      </c>
      <c r="C17234" s="11" t="s">
        <v>16</v>
      </c>
      <c r="D17234" s="11" t="s">
        <v>4832</v>
      </c>
      <c r="E17234" s="11" t="s">
        <v>5169</v>
      </c>
      <c r="F17234" s="11" t="s">
        <v>2074</v>
      </c>
      <c r="G17234" s="131" t="s">
        <v>365</v>
      </c>
      <c r="H17234" s="131"/>
      <c r="J17234" s="7">
        <v>3410000</v>
      </c>
    </row>
    <row r="17235" spans="1:10" ht="45" customHeight="1" x14ac:dyDescent="0.25">
      <c r="G17235" s="131" t="s">
        <v>7928</v>
      </c>
      <c r="H17235" s="131"/>
    </row>
    <row r="17236" spans="1:10" ht="20.100000000000001" customHeight="1" x14ac:dyDescent="0.25">
      <c r="G17236" s="131" t="s">
        <v>5396</v>
      </c>
      <c r="H17236" s="131"/>
    </row>
    <row r="17237" spans="1:10" ht="20.100000000000001" customHeight="1" x14ac:dyDescent="0.25">
      <c r="A17237" s="5" t="s">
        <v>1818</v>
      </c>
      <c r="C17237" s="11" t="s">
        <v>16</v>
      </c>
      <c r="D17237" s="11" t="s">
        <v>4832</v>
      </c>
      <c r="E17237" s="11" t="s">
        <v>5023</v>
      </c>
      <c r="F17237" s="11" t="s">
        <v>2083</v>
      </c>
      <c r="G17237" s="131" t="s">
        <v>365</v>
      </c>
      <c r="H17237" s="131"/>
      <c r="J17237" s="7">
        <v>2400000</v>
      </c>
    </row>
    <row r="17238" spans="1:10" ht="30" customHeight="1" x14ac:dyDescent="0.25">
      <c r="G17238" s="131" t="s">
        <v>7929</v>
      </c>
      <c r="H17238" s="131"/>
    </row>
    <row r="17239" spans="1:10" ht="20.100000000000001" customHeight="1" x14ac:dyDescent="0.25">
      <c r="G17239" s="131" t="s">
        <v>5396</v>
      </c>
      <c r="H17239" s="131"/>
    </row>
    <row r="17240" spans="1:10" ht="20.100000000000001" customHeight="1" x14ac:dyDescent="0.25">
      <c r="A17240" s="5" t="s">
        <v>1818</v>
      </c>
      <c r="C17240" s="11" t="s">
        <v>16</v>
      </c>
      <c r="D17240" s="11" t="s">
        <v>4832</v>
      </c>
      <c r="E17240" s="11" t="s">
        <v>4858</v>
      </c>
      <c r="F17240" s="11" t="s">
        <v>1890</v>
      </c>
      <c r="G17240" s="131" t="s">
        <v>365</v>
      </c>
      <c r="H17240" s="131"/>
      <c r="J17240" s="7">
        <v>4013577</v>
      </c>
    </row>
    <row r="17241" spans="1:10" ht="45" customHeight="1" x14ac:dyDescent="0.25">
      <c r="G17241" s="131" t="s">
        <v>7930</v>
      </c>
      <c r="H17241" s="131"/>
    </row>
    <row r="17242" spans="1:10" ht="20.100000000000001" customHeight="1" x14ac:dyDescent="0.25">
      <c r="G17242" s="131" t="s">
        <v>5396</v>
      </c>
      <c r="H17242" s="131"/>
    </row>
    <row r="17243" spans="1:10" ht="20.100000000000001" customHeight="1" x14ac:dyDescent="0.25">
      <c r="A17243" s="5" t="s">
        <v>1818</v>
      </c>
      <c r="C17243" s="11" t="s">
        <v>16</v>
      </c>
      <c r="D17243" s="11" t="s">
        <v>4832</v>
      </c>
      <c r="E17243" s="11" t="s">
        <v>5064</v>
      </c>
      <c r="F17243" s="11" t="s">
        <v>2089</v>
      </c>
      <c r="G17243" s="131" t="s">
        <v>365</v>
      </c>
      <c r="H17243" s="131"/>
      <c r="J17243" s="7">
        <v>706874</v>
      </c>
    </row>
    <row r="17244" spans="1:10" ht="45" customHeight="1" x14ac:dyDescent="0.25">
      <c r="G17244" s="131" t="s">
        <v>7931</v>
      </c>
      <c r="H17244" s="131"/>
    </row>
    <row r="17245" spans="1:10" ht="20.100000000000001" customHeight="1" x14ac:dyDescent="0.25">
      <c r="G17245" s="131" t="s">
        <v>5396</v>
      </c>
      <c r="H17245" s="131"/>
    </row>
    <row r="17246" spans="1:10" ht="20.100000000000001" customHeight="1" x14ac:dyDescent="0.25">
      <c r="A17246" s="5" t="s">
        <v>1818</v>
      </c>
      <c r="C17246" s="11" t="s">
        <v>16</v>
      </c>
      <c r="D17246" s="11" t="s">
        <v>4832</v>
      </c>
      <c r="E17246" s="11" t="s">
        <v>5248</v>
      </c>
      <c r="F17246" s="11" t="s">
        <v>2694</v>
      </c>
      <c r="G17246" s="131" t="s">
        <v>365</v>
      </c>
      <c r="H17246" s="131"/>
      <c r="J17246" s="7">
        <v>740520</v>
      </c>
    </row>
    <row r="17247" spans="1:10" ht="45" customHeight="1" x14ac:dyDescent="0.25">
      <c r="G17247" s="131" t="s">
        <v>7932</v>
      </c>
      <c r="H17247" s="131"/>
    </row>
    <row r="17248" spans="1:10" ht="20.100000000000001" customHeight="1" x14ac:dyDescent="0.25">
      <c r="G17248" s="131" t="s">
        <v>5396</v>
      </c>
      <c r="H17248" s="131"/>
    </row>
    <row r="17249" spans="1:10" ht="20.100000000000001" customHeight="1" x14ac:dyDescent="0.25">
      <c r="A17249" s="5" t="s">
        <v>1818</v>
      </c>
      <c r="C17249" s="11" t="s">
        <v>16</v>
      </c>
      <c r="D17249" s="11" t="s">
        <v>4832</v>
      </c>
      <c r="E17249" s="11" t="s">
        <v>5706</v>
      </c>
      <c r="F17249" s="11" t="s">
        <v>2695</v>
      </c>
      <c r="G17249" s="131" t="s">
        <v>365</v>
      </c>
      <c r="H17249" s="131"/>
      <c r="J17249" s="7">
        <v>1628440</v>
      </c>
    </row>
    <row r="17250" spans="1:10" ht="45" customHeight="1" x14ac:dyDescent="0.25">
      <c r="G17250" s="131" t="s">
        <v>7933</v>
      </c>
      <c r="H17250" s="131"/>
    </row>
    <row r="17251" spans="1:10" ht="20.100000000000001" customHeight="1" x14ac:dyDescent="0.25">
      <c r="G17251" s="131" t="s">
        <v>5396</v>
      </c>
      <c r="H17251" s="131"/>
    </row>
    <row r="17252" spans="1:10" ht="20.100000000000001" customHeight="1" x14ac:dyDescent="0.25">
      <c r="A17252" s="5" t="s">
        <v>1818</v>
      </c>
      <c r="C17252" s="11" t="s">
        <v>16</v>
      </c>
      <c r="D17252" s="11" t="s">
        <v>4832</v>
      </c>
      <c r="E17252" s="11" t="s">
        <v>5064</v>
      </c>
      <c r="F17252" s="11" t="s">
        <v>2696</v>
      </c>
      <c r="G17252" s="131" t="s">
        <v>365</v>
      </c>
      <c r="H17252" s="131"/>
      <c r="J17252" s="7">
        <v>953032</v>
      </c>
    </row>
    <row r="17253" spans="1:10" ht="45" customHeight="1" x14ac:dyDescent="0.25">
      <c r="G17253" s="131" t="s">
        <v>7934</v>
      </c>
      <c r="H17253" s="131"/>
    </row>
    <row r="17254" spans="1:10" ht="20.100000000000001" customHeight="1" x14ac:dyDescent="0.25">
      <c r="G17254" s="131" t="s">
        <v>5396</v>
      </c>
      <c r="H17254" s="131"/>
    </row>
    <row r="17255" spans="1:10" ht="20.100000000000001" customHeight="1" x14ac:dyDescent="0.25">
      <c r="A17255" s="5" t="s">
        <v>1818</v>
      </c>
      <c r="C17255" s="11" t="s">
        <v>16</v>
      </c>
      <c r="D17255" s="11" t="s">
        <v>4832</v>
      </c>
      <c r="E17255" s="11" t="s">
        <v>5248</v>
      </c>
      <c r="F17255" s="11" t="s">
        <v>2697</v>
      </c>
      <c r="G17255" s="131" t="s">
        <v>365</v>
      </c>
      <c r="H17255" s="131"/>
      <c r="J17255" s="7">
        <v>1492647</v>
      </c>
    </row>
    <row r="17256" spans="1:10" ht="45" customHeight="1" x14ac:dyDescent="0.25">
      <c r="G17256" s="131" t="s">
        <v>7935</v>
      </c>
      <c r="H17256" s="131"/>
    </row>
    <row r="17257" spans="1:10" ht="20.100000000000001" customHeight="1" x14ac:dyDescent="0.25">
      <c r="G17257" s="131" t="s">
        <v>5396</v>
      </c>
      <c r="H17257" s="131"/>
    </row>
    <row r="17258" spans="1:10" ht="20.100000000000001" customHeight="1" x14ac:dyDescent="0.25">
      <c r="A17258" s="5" t="s">
        <v>1818</v>
      </c>
      <c r="C17258" s="11" t="s">
        <v>16</v>
      </c>
      <c r="D17258" s="11" t="s">
        <v>4832</v>
      </c>
      <c r="E17258" s="11" t="s">
        <v>4858</v>
      </c>
      <c r="F17258" s="11" t="s">
        <v>2698</v>
      </c>
      <c r="G17258" s="131" t="s">
        <v>365</v>
      </c>
      <c r="H17258" s="131"/>
      <c r="J17258" s="7">
        <v>1882730</v>
      </c>
    </row>
    <row r="17259" spans="1:10" ht="45" customHeight="1" x14ac:dyDescent="0.25">
      <c r="G17259" s="131" t="s">
        <v>7936</v>
      </c>
      <c r="H17259" s="131"/>
    </row>
    <row r="17260" spans="1:10" ht="20.100000000000001" customHeight="1" x14ac:dyDescent="0.25">
      <c r="G17260" s="131" t="s">
        <v>5396</v>
      </c>
      <c r="H17260" s="131"/>
    </row>
    <row r="17261" spans="1:10" ht="20.100000000000001" customHeight="1" x14ac:dyDescent="0.25">
      <c r="A17261" s="5" t="s">
        <v>1818</v>
      </c>
      <c r="C17261" s="11" t="s">
        <v>16</v>
      </c>
      <c r="D17261" s="11" t="s">
        <v>4832</v>
      </c>
      <c r="E17261" s="11" t="s">
        <v>5023</v>
      </c>
      <c r="F17261" s="11" t="s">
        <v>2699</v>
      </c>
      <c r="G17261" s="131" t="s">
        <v>365</v>
      </c>
      <c r="H17261" s="131"/>
      <c r="J17261" s="7">
        <v>1500155</v>
      </c>
    </row>
    <row r="17262" spans="1:10" ht="45" customHeight="1" x14ac:dyDescent="0.25">
      <c r="G17262" s="131" t="s">
        <v>7937</v>
      </c>
      <c r="H17262" s="131"/>
    </row>
    <row r="17263" spans="1:10" ht="20.100000000000001" customHeight="1" x14ac:dyDescent="0.25">
      <c r="G17263" s="131" t="s">
        <v>5396</v>
      </c>
      <c r="H17263" s="131"/>
    </row>
    <row r="17264" spans="1:10" ht="20.100000000000001" customHeight="1" x14ac:dyDescent="0.25">
      <c r="A17264" s="5" t="s">
        <v>1818</v>
      </c>
      <c r="C17264" s="11" t="s">
        <v>16</v>
      </c>
      <c r="D17264" s="11" t="s">
        <v>4832</v>
      </c>
      <c r="E17264" s="11" t="s">
        <v>5023</v>
      </c>
      <c r="F17264" s="11" t="s">
        <v>2700</v>
      </c>
      <c r="G17264" s="131" t="s">
        <v>365</v>
      </c>
      <c r="H17264" s="131"/>
      <c r="J17264" s="7">
        <v>1539460</v>
      </c>
    </row>
    <row r="17265" spans="1:10" ht="45" customHeight="1" x14ac:dyDescent="0.25">
      <c r="G17265" s="131" t="s">
        <v>7938</v>
      </c>
      <c r="H17265" s="131"/>
    </row>
    <row r="17266" spans="1:10" ht="20.100000000000001" customHeight="1" x14ac:dyDescent="0.25">
      <c r="G17266" s="131" t="s">
        <v>5396</v>
      </c>
      <c r="H17266" s="131"/>
    </row>
    <row r="17267" spans="1:10" ht="20.100000000000001" customHeight="1" x14ac:dyDescent="0.25">
      <c r="A17267" s="5" t="s">
        <v>1818</v>
      </c>
      <c r="C17267" s="11" t="s">
        <v>16</v>
      </c>
      <c r="D17267" s="11" t="s">
        <v>4832</v>
      </c>
      <c r="E17267" s="11" t="s">
        <v>5023</v>
      </c>
      <c r="F17267" s="11" t="s">
        <v>2701</v>
      </c>
      <c r="G17267" s="131" t="s">
        <v>365</v>
      </c>
      <c r="H17267" s="131"/>
      <c r="J17267" s="7">
        <v>440553</v>
      </c>
    </row>
    <row r="17268" spans="1:10" ht="45" customHeight="1" x14ac:dyDescent="0.25">
      <c r="G17268" s="131" t="s">
        <v>7939</v>
      </c>
      <c r="H17268" s="131"/>
    </row>
    <row r="17269" spans="1:10" ht="20.100000000000001" customHeight="1" x14ac:dyDescent="0.25">
      <c r="G17269" s="131" t="s">
        <v>5396</v>
      </c>
      <c r="H17269" s="131"/>
    </row>
    <row r="17270" spans="1:10" ht="20.100000000000001" customHeight="1" x14ac:dyDescent="0.25">
      <c r="A17270" s="5" t="s">
        <v>1818</v>
      </c>
      <c r="C17270" s="11" t="s">
        <v>16</v>
      </c>
      <c r="D17270" s="11" t="s">
        <v>4832</v>
      </c>
      <c r="E17270" s="11" t="s">
        <v>4858</v>
      </c>
      <c r="F17270" s="11" t="s">
        <v>2702</v>
      </c>
      <c r="G17270" s="131" t="s">
        <v>365</v>
      </c>
      <c r="H17270" s="131"/>
      <c r="J17270" s="7">
        <v>2770687</v>
      </c>
    </row>
    <row r="17271" spans="1:10" ht="45" customHeight="1" x14ac:dyDescent="0.25">
      <c r="G17271" s="131" t="s">
        <v>7940</v>
      </c>
      <c r="H17271" s="131"/>
    </row>
    <row r="17272" spans="1:10" ht="20.100000000000001" customHeight="1" x14ac:dyDescent="0.25">
      <c r="G17272" s="131" t="s">
        <v>5396</v>
      </c>
      <c r="H17272" s="131"/>
    </row>
    <row r="17273" spans="1:10" ht="20.100000000000001" customHeight="1" x14ac:dyDescent="0.25">
      <c r="A17273" s="5" t="s">
        <v>1818</v>
      </c>
      <c r="C17273" s="11" t="s">
        <v>16</v>
      </c>
      <c r="D17273" s="11" t="s">
        <v>4832</v>
      </c>
      <c r="E17273" s="11" t="s">
        <v>4858</v>
      </c>
      <c r="F17273" s="11" t="s">
        <v>2703</v>
      </c>
      <c r="G17273" s="131" t="s">
        <v>365</v>
      </c>
      <c r="H17273" s="131"/>
      <c r="J17273" s="7">
        <v>2770687</v>
      </c>
    </row>
    <row r="17274" spans="1:10" ht="60" customHeight="1" x14ac:dyDescent="0.25">
      <c r="G17274" s="131" t="s">
        <v>7941</v>
      </c>
      <c r="H17274" s="131"/>
    </row>
    <row r="17275" spans="1:10" ht="20.100000000000001" customHeight="1" x14ac:dyDescent="0.25">
      <c r="G17275" s="131" t="s">
        <v>5396</v>
      </c>
      <c r="H17275" s="131"/>
    </row>
    <row r="17276" spans="1:10" ht="20.100000000000001" customHeight="1" x14ac:dyDescent="0.25">
      <c r="A17276" s="5" t="s">
        <v>1818</v>
      </c>
      <c r="C17276" s="11" t="s">
        <v>16</v>
      </c>
      <c r="D17276" s="11" t="s">
        <v>4832</v>
      </c>
      <c r="E17276" s="11" t="s">
        <v>4858</v>
      </c>
      <c r="F17276" s="11" t="s">
        <v>2704</v>
      </c>
      <c r="G17276" s="131" t="s">
        <v>365</v>
      </c>
      <c r="H17276" s="131"/>
      <c r="J17276" s="7">
        <v>2770687</v>
      </c>
    </row>
    <row r="17277" spans="1:10" ht="45" customHeight="1" x14ac:dyDescent="0.25">
      <c r="G17277" s="131" t="s">
        <v>7942</v>
      </c>
      <c r="H17277" s="131"/>
    </row>
    <row r="17278" spans="1:10" ht="20.100000000000001" customHeight="1" x14ac:dyDescent="0.25">
      <c r="G17278" s="131" t="s">
        <v>5396</v>
      </c>
      <c r="H17278" s="131"/>
    </row>
    <row r="17279" spans="1:10" ht="20.100000000000001" customHeight="1" x14ac:dyDescent="0.25">
      <c r="A17279" s="5" t="s">
        <v>1818</v>
      </c>
      <c r="C17279" s="11" t="s">
        <v>16</v>
      </c>
      <c r="D17279" s="11" t="s">
        <v>4832</v>
      </c>
      <c r="E17279" s="11" t="s">
        <v>4972</v>
      </c>
      <c r="F17279" s="11" t="s">
        <v>2705</v>
      </c>
      <c r="G17279" s="131" t="s">
        <v>365</v>
      </c>
      <c r="H17279" s="131"/>
      <c r="J17279" s="7">
        <v>2770687</v>
      </c>
    </row>
    <row r="17280" spans="1:10" ht="45" customHeight="1" x14ac:dyDescent="0.25">
      <c r="G17280" s="131" t="s">
        <v>7943</v>
      </c>
      <c r="H17280" s="131"/>
    </row>
    <row r="17281" spans="1:10" ht="20.100000000000001" customHeight="1" x14ac:dyDescent="0.25">
      <c r="G17281" s="131" t="s">
        <v>5396</v>
      </c>
      <c r="H17281" s="131"/>
    </row>
    <row r="17282" spans="1:10" ht="20.100000000000001" customHeight="1" x14ac:dyDescent="0.25">
      <c r="A17282" s="5" t="s">
        <v>1818</v>
      </c>
      <c r="C17282" s="11" t="s">
        <v>16</v>
      </c>
      <c r="D17282" s="11" t="s">
        <v>4832</v>
      </c>
      <c r="E17282" s="11" t="s">
        <v>5169</v>
      </c>
      <c r="F17282" s="11" t="s">
        <v>2716</v>
      </c>
      <c r="G17282" s="131" t="s">
        <v>144</v>
      </c>
      <c r="H17282" s="131"/>
      <c r="J17282" s="7">
        <v>2400000</v>
      </c>
    </row>
    <row r="17283" spans="1:10" ht="45" customHeight="1" x14ac:dyDescent="0.25">
      <c r="G17283" s="131" t="s">
        <v>7944</v>
      </c>
      <c r="H17283" s="131"/>
    </row>
    <row r="17284" spans="1:10" ht="20.100000000000001" customHeight="1" x14ac:dyDescent="0.25">
      <c r="G17284" s="131" t="s">
        <v>5525</v>
      </c>
      <c r="H17284" s="131"/>
    </row>
    <row r="17285" spans="1:10" ht="20.100000000000001" customHeight="1" x14ac:dyDescent="0.25">
      <c r="A17285" s="5" t="s">
        <v>1818</v>
      </c>
      <c r="C17285" s="11" t="s">
        <v>16</v>
      </c>
      <c r="D17285" s="11" t="s">
        <v>4832</v>
      </c>
      <c r="E17285" s="11" t="s">
        <v>5248</v>
      </c>
      <c r="F17285" s="11" t="s">
        <v>2717</v>
      </c>
      <c r="G17285" s="131" t="s">
        <v>144</v>
      </c>
      <c r="H17285" s="131"/>
      <c r="J17285" s="7">
        <v>2640000</v>
      </c>
    </row>
    <row r="17286" spans="1:10" ht="60" customHeight="1" x14ac:dyDescent="0.25">
      <c r="G17286" s="131" t="s">
        <v>7945</v>
      </c>
      <c r="H17286" s="131"/>
    </row>
    <row r="17287" spans="1:10" ht="20.100000000000001" customHeight="1" x14ac:dyDescent="0.25">
      <c r="G17287" s="131" t="s">
        <v>5525</v>
      </c>
      <c r="H17287" s="131"/>
    </row>
    <row r="17288" spans="1:10" ht="20.100000000000001" customHeight="1" x14ac:dyDescent="0.25">
      <c r="A17288" s="5" t="s">
        <v>1818</v>
      </c>
      <c r="C17288" s="11" t="s">
        <v>16</v>
      </c>
      <c r="D17288" s="11" t="s">
        <v>4832</v>
      </c>
      <c r="E17288" s="11" t="s">
        <v>5169</v>
      </c>
      <c r="F17288" s="11" t="s">
        <v>2718</v>
      </c>
      <c r="G17288" s="131" t="s">
        <v>144</v>
      </c>
      <c r="H17288" s="131"/>
      <c r="J17288" s="7">
        <v>2840000</v>
      </c>
    </row>
    <row r="17289" spans="1:10" ht="45" customHeight="1" x14ac:dyDescent="0.25">
      <c r="G17289" s="131" t="s">
        <v>7946</v>
      </c>
      <c r="H17289" s="131"/>
    </row>
    <row r="17290" spans="1:10" ht="20.100000000000001" customHeight="1" x14ac:dyDescent="0.25">
      <c r="G17290" s="131" t="s">
        <v>5525</v>
      </c>
      <c r="H17290" s="131"/>
    </row>
    <row r="17291" spans="1:10" ht="20.100000000000001" customHeight="1" x14ac:dyDescent="0.25">
      <c r="A17291" s="5" t="s">
        <v>1818</v>
      </c>
      <c r="C17291" s="11" t="s">
        <v>16</v>
      </c>
      <c r="D17291" s="11" t="s">
        <v>4832</v>
      </c>
      <c r="E17291" s="11" t="s">
        <v>5169</v>
      </c>
      <c r="F17291" s="11" t="s">
        <v>2719</v>
      </c>
      <c r="G17291" s="131" t="s">
        <v>144</v>
      </c>
      <c r="H17291" s="131"/>
      <c r="J17291" s="7">
        <v>800000</v>
      </c>
    </row>
    <row r="17292" spans="1:10" ht="45" customHeight="1" x14ac:dyDescent="0.25">
      <c r="G17292" s="131" t="s">
        <v>7947</v>
      </c>
      <c r="H17292" s="131"/>
    </row>
    <row r="17293" spans="1:10" ht="20.100000000000001" customHeight="1" x14ac:dyDescent="0.25">
      <c r="G17293" s="131" t="s">
        <v>5525</v>
      </c>
      <c r="H17293" s="131"/>
    </row>
    <row r="17294" spans="1:10" ht="20.100000000000001" customHeight="1" x14ac:dyDescent="0.25">
      <c r="A17294" s="5" t="s">
        <v>1818</v>
      </c>
      <c r="C17294" s="11" t="s">
        <v>16</v>
      </c>
      <c r="D17294" s="11" t="s">
        <v>4832</v>
      </c>
      <c r="E17294" s="11" t="s">
        <v>5248</v>
      </c>
      <c r="F17294" s="11" t="s">
        <v>2720</v>
      </c>
      <c r="G17294" s="131" t="s">
        <v>144</v>
      </c>
      <c r="H17294" s="131"/>
      <c r="J17294" s="7">
        <v>2160000</v>
      </c>
    </row>
    <row r="17295" spans="1:10" ht="45" customHeight="1" x14ac:dyDescent="0.25">
      <c r="G17295" s="131" t="s">
        <v>7948</v>
      </c>
      <c r="H17295" s="131"/>
    </row>
    <row r="17296" spans="1:10" ht="20.100000000000001" customHeight="1" x14ac:dyDescent="0.25">
      <c r="G17296" s="131" t="s">
        <v>5525</v>
      </c>
      <c r="H17296" s="131"/>
    </row>
    <row r="17297" spans="1:10" ht="20.100000000000001" customHeight="1" x14ac:dyDescent="0.25">
      <c r="A17297" s="5" t="s">
        <v>1818</v>
      </c>
      <c r="C17297" s="11" t="s">
        <v>16</v>
      </c>
      <c r="D17297" s="11" t="s">
        <v>4832</v>
      </c>
      <c r="E17297" s="11" t="s">
        <v>5248</v>
      </c>
      <c r="F17297" s="11" t="s">
        <v>2721</v>
      </c>
      <c r="G17297" s="131" t="s">
        <v>144</v>
      </c>
      <c r="H17297" s="131"/>
      <c r="J17297" s="7">
        <v>2400000</v>
      </c>
    </row>
    <row r="17298" spans="1:10" ht="60" customHeight="1" x14ac:dyDescent="0.25">
      <c r="G17298" s="131" t="s">
        <v>7949</v>
      </c>
      <c r="H17298" s="131"/>
    </row>
    <row r="17299" spans="1:10" ht="20.100000000000001" customHeight="1" x14ac:dyDescent="0.25">
      <c r="G17299" s="131" t="s">
        <v>5525</v>
      </c>
      <c r="H17299" s="131"/>
    </row>
    <row r="17300" spans="1:10" ht="20.100000000000001" customHeight="1" x14ac:dyDescent="0.25">
      <c r="A17300" s="5" t="s">
        <v>1818</v>
      </c>
      <c r="C17300" s="11" t="s">
        <v>16</v>
      </c>
      <c r="D17300" s="11" t="s">
        <v>4832</v>
      </c>
      <c r="E17300" s="11" t="s">
        <v>5169</v>
      </c>
      <c r="F17300" s="11" t="s">
        <v>2722</v>
      </c>
      <c r="G17300" s="131" t="s">
        <v>144</v>
      </c>
      <c r="H17300" s="131"/>
      <c r="J17300" s="7">
        <v>1200000</v>
      </c>
    </row>
    <row r="17301" spans="1:10" ht="45" customHeight="1" x14ac:dyDescent="0.25">
      <c r="G17301" s="131" t="s">
        <v>7950</v>
      </c>
      <c r="H17301" s="131"/>
    </row>
    <row r="17302" spans="1:10" ht="20.100000000000001" customHeight="1" x14ac:dyDescent="0.25">
      <c r="G17302" s="131" t="s">
        <v>5525</v>
      </c>
      <c r="H17302" s="131"/>
    </row>
    <row r="17303" spans="1:10" ht="20.100000000000001" customHeight="1" x14ac:dyDescent="0.25">
      <c r="A17303" s="5" t="s">
        <v>1818</v>
      </c>
      <c r="C17303" s="11" t="s">
        <v>16</v>
      </c>
      <c r="D17303" s="11" t="s">
        <v>4832</v>
      </c>
      <c r="E17303" s="11" t="s">
        <v>4972</v>
      </c>
      <c r="F17303" s="11" t="s">
        <v>2723</v>
      </c>
      <c r="G17303" s="131" t="s">
        <v>144</v>
      </c>
      <c r="H17303" s="131"/>
      <c r="J17303" s="7">
        <v>4000000</v>
      </c>
    </row>
    <row r="17304" spans="1:10" ht="45" customHeight="1" x14ac:dyDescent="0.25">
      <c r="G17304" s="131" t="s">
        <v>7951</v>
      </c>
      <c r="H17304" s="131"/>
    </row>
    <row r="17305" spans="1:10" ht="20.100000000000001" customHeight="1" x14ac:dyDescent="0.25">
      <c r="G17305" s="131" t="s">
        <v>5525</v>
      </c>
      <c r="H17305" s="131"/>
    </row>
    <row r="17306" spans="1:10" ht="20.100000000000001" customHeight="1" x14ac:dyDescent="0.25">
      <c r="A17306" s="5" t="s">
        <v>1818</v>
      </c>
      <c r="C17306" s="11" t="s">
        <v>16</v>
      </c>
      <c r="D17306" s="11" t="s">
        <v>4832</v>
      </c>
      <c r="E17306" s="11" t="s">
        <v>5248</v>
      </c>
      <c r="F17306" s="11" t="s">
        <v>1991</v>
      </c>
      <c r="G17306" s="131" t="s">
        <v>144</v>
      </c>
      <c r="H17306" s="131"/>
      <c r="J17306" s="7">
        <v>944000</v>
      </c>
    </row>
    <row r="17307" spans="1:10" ht="45" customHeight="1" x14ac:dyDescent="0.25">
      <c r="G17307" s="131" t="s">
        <v>7952</v>
      </c>
      <c r="H17307" s="131"/>
    </row>
    <row r="17308" spans="1:10" ht="20.100000000000001" customHeight="1" x14ac:dyDescent="0.25">
      <c r="G17308" s="131" t="s">
        <v>5525</v>
      </c>
      <c r="H17308" s="131"/>
    </row>
    <row r="17309" spans="1:10" ht="20.100000000000001" customHeight="1" x14ac:dyDescent="0.25">
      <c r="A17309" s="5" t="s">
        <v>1818</v>
      </c>
      <c r="C17309" s="11" t="s">
        <v>16</v>
      </c>
      <c r="D17309" s="11" t="s">
        <v>4832</v>
      </c>
      <c r="E17309" s="11" t="s">
        <v>4972</v>
      </c>
      <c r="F17309" s="11" t="s">
        <v>2724</v>
      </c>
      <c r="G17309" s="131" t="s">
        <v>144</v>
      </c>
      <c r="H17309" s="131"/>
      <c r="J17309" s="7">
        <v>1704964</v>
      </c>
    </row>
    <row r="17310" spans="1:10" ht="30" customHeight="1" x14ac:dyDescent="0.25">
      <c r="G17310" s="131" t="s">
        <v>7953</v>
      </c>
      <c r="H17310" s="131"/>
    </row>
    <row r="17311" spans="1:10" ht="20.100000000000001" customHeight="1" x14ac:dyDescent="0.25">
      <c r="G17311" s="131" t="s">
        <v>5525</v>
      </c>
      <c r="H17311" s="131"/>
    </row>
    <row r="17312" spans="1:10" ht="20.100000000000001" customHeight="1" x14ac:dyDescent="0.25">
      <c r="A17312" s="5" t="s">
        <v>1818</v>
      </c>
      <c r="C17312" s="11" t="s">
        <v>16</v>
      </c>
      <c r="D17312" s="11" t="s">
        <v>4832</v>
      </c>
      <c r="E17312" s="11" t="s">
        <v>4972</v>
      </c>
      <c r="F17312" s="11" t="s">
        <v>2748</v>
      </c>
      <c r="G17312" s="131" t="s">
        <v>142</v>
      </c>
      <c r="H17312" s="131"/>
      <c r="J17312" s="7">
        <v>5029854</v>
      </c>
    </row>
    <row r="17313" spans="1:10" ht="60" customHeight="1" x14ac:dyDescent="0.25">
      <c r="G17313" s="131" t="s">
        <v>7954</v>
      </c>
      <c r="H17313" s="131"/>
    </row>
    <row r="17314" spans="1:10" ht="20.100000000000001" customHeight="1" x14ac:dyDescent="0.25">
      <c r="G17314" s="131" t="s">
        <v>5395</v>
      </c>
      <c r="H17314" s="131"/>
    </row>
    <row r="17315" spans="1:10" ht="20.100000000000001" customHeight="1" x14ac:dyDescent="0.25">
      <c r="A17315" s="5" t="s">
        <v>1818</v>
      </c>
      <c r="C17315" s="11" t="s">
        <v>16</v>
      </c>
      <c r="D17315" s="11" t="s">
        <v>4832</v>
      </c>
      <c r="E17315" s="11" t="s">
        <v>4972</v>
      </c>
      <c r="F17315" s="11" t="s">
        <v>2749</v>
      </c>
      <c r="G17315" s="131" t="s">
        <v>142</v>
      </c>
      <c r="H17315" s="131"/>
      <c r="J17315" s="7">
        <v>3200000</v>
      </c>
    </row>
    <row r="17316" spans="1:10" ht="45" customHeight="1" x14ac:dyDescent="0.25">
      <c r="G17316" s="131" t="s">
        <v>7955</v>
      </c>
      <c r="H17316" s="131"/>
    </row>
    <row r="17317" spans="1:10" ht="20.100000000000001" customHeight="1" x14ac:dyDescent="0.25">
      <c r="G17317" s="131" t="s">
        <v>5395</v>
      </c>
      <c r="H17317" s="131"/>
    </row>
    <row r="17318" spans="1:10" ht="20.100000000000001" customHeight="1" x14ac:dyDescent="0.25">
      <c r="A17318" s="5" t="s">
        <v>1818</v>
      </c>
      <c r="C17318" s="11" t="s">
        <v>16</v>
      </c>
      <c r="D17318" s="11" t="s">
        <v>4832</v>
      </c>
      <c r="E17318" s="11" t="s">
        <v>5248</v>
      </c>
      <c r="F17318" s="11" t="s">
        <v>2750</v>
      </c>
      <c r="G17318" s="131" t="s">
        <v>142</v>
      </c>
      <c r="H17318" s="131"/>
      <c r="J17318" s="7">
        <v>1600000</v>
      </c>
    </row>
    <row r="17319" spans="1:10" ht="45" customHeight="1" x14ac:dyDescent="0.25">
      <c r="G17319" s="131" t="s">
        <v>7956</v>
      </c>
      <c r="H17319" s="131"/>
    </row>
    <row r="17320" spans="1:10" ht="20.100000000000001" customHeight="1" x14ac:dyDescent="0.25">
      <c r="G17320" s="131" t="s">
        <v>5395</v>
      </c>
      <c r="H17320" s="131"/>
    </row>
    <row r="17321" spans="1:10" ht="20.100000000000001" customHeight="1" x14ac:dyDescent="0.25">
      <c r="A17321" s="5" t="s">
        <v>1818</v>
      </c>
      <c r="C17321" s="11" t="s">
        <v>16</v>
      </c>
      <c r="D17321" s="11" t="s">
        <v>4832</v>
      </c>
      <c r="E17321" s="11" t="s">
        <v>5248</v>
      </c>
      <c r="F17321" s="11" t="s">
        <v>2751</v>
      </c>
      <c r="G17321" s="131" t="s">
        <v>142</v>
      </c>
      <c r="H17321" s="131"/>
      <c r="J17321" s="7">
        <v>2400000</v>
      </c>
    </row>
    <row r="17322" spans="1:10" ht="45" customHeight="1" x14ac:dyDescent="0.25">
      <c r="G17322" s="131" t="s">
        <v>7957</v>
      </c>
      <c r="H17322" s="131"/>
    </row>
    <row r="17323" spans="1:10" ht="20.100000000000001" customHeight="1" x14ac:dyDescent="0.25">
      <c r="G17323" s="131" t="s">
        <v>5395</v>
      </c>
      <c r="H17323" s="131"/>
    </row>
    <row r="17324" spans="1:10" ht="20.100000000000001" customHeight="1" x14ac:dyDescent="0.25">
      <c r="A17324" s="5" t="s">
        <v>1818</v>
      </c>
      <c r="C17324" s="11" t="s">
        <v>16</v>
      </c>
      <c r="D17324" s="11" t="s">
        <v>4832</v>
      </c>
      <c r="E17324" s="11" t="s">
        <v>4972</v>
      </c>
      <c r="F17324" s="11" t="s">
        <v>2497</v>
      </c>
      <c r="G17324" s="131" t="s">
        <v>142</v>
      </c>
      <c r="H17324" s="131"/>
      <c r="J17324" s="7">
        <v>8169306</v>
      </c>
    </row>
    <row r="17325" spans="1:10" ht="45" customHeight="1" x14ac:dyDescent="0.25">
      <c r="G17325" s="131" t="s">
        <v>7958</v>
      </c>
      <c r="H17325" s="131"/>
    </row>
    <row r="17326" spans="1:10" ht="20.100000000000001" customHeight="1" x14ac:dyDescent="0.25">
      <c r="G17326" s="131" t="s">
        <v>5395</v>
      </c>
      <c r="H17326" s="131"/>
    </row>
    <row r="17327" spans="1:10" ht="20.100000000000001" customHeight="1" x14ac:dyDescent="0.25">
      <c r="A17327" s="5" t="s">
        <v>1818</v>
      </c>
      <c r="C17327" s="11" t="s">
        <v>16</v>
      </c>
      <c r="D17327" s="11" t="s">
        <v>4832</v>
      </c>
      <c r="E17327" s="11" t="s">
        <v>4972</v>
      </c>
      <c r="F17327" s="11" t="s">
        <v>2498</v>
      </c>
      <c r="G17327" s="131" t="s">
        <v>142</v>
      </c>
      <c r="H17327" s="131"/>
      <c r="J17327" s="7">
        <v>2280000</v>
      </c>
    </row>
    <row r="17328" spans="1:10" ht="45" customHeight="1" x14ac:dyDescent="0.25">
      <c r="G17328" s="131" t="s">
        <v>7959</v>
      </c>
      <c r="H17328" s="131"/>
    </row>
    <row r="17329" spans="1:10" ht="20.100000000000001" customHeight="1" x14ac:dyDescent="0.25">
      <c r="G17329" s="131" t="s">
        <v>5395</v>
      </c>
      <c r="H17329" s="131"/>
    </row>
    <row r="17330" spans="1:10" ht="20.100000000000001" customHeight="1" x14ac:dyDescent="0.25">
      <c r="A17330" s="5" t="s">
        <v>1818</v>
      </c>
      <c r="C17330" s="11" t="s">
        <v>16</v>
      </c>
      <c r="D17330" s="11" t="s">
        <v>4832</v>
      </c>
      <c r="E17330" s="11" t="s">
        <v>5248</v>
      </c>
      <c r="F17330" s="11" t="s">
        <v>2172</v>
      </c>
      <c r="G17330" s="131" t="s">
        <v>142</v>
      </c>
      <c r="H17330" s="131"/>
      <c r="J17330" s="7">
        <v>2350784</v>
      </c>
    </row>
    <row r="17331" spans="1:10" ht="60" customHeight="1" x14ac:dyDescent="0.25">
      <c r="G17331" s="131" t="s">
        <v>7960</v>
      </c>
      <c r="H17331" s="131"/>
    </row>
    <row r="17332" spans="1:10" ht="20.100000000000001" customHeight="1" x14ac:dyDescent="0.25">
      <c r="G17332" s="131" t="s">
        <v>5395</v>
      </c>
      <c r="H17332" s="131"/>
    </row>
    <row r="17333" spans="1:10" ht="20.100000000000001" customHeight="1" x14ac:dyDescent="0.25">
      <c r="A17333" s="5" t="s">
        <v>1818</v>
      </c>
      <c r="C17333" s="11" t="s">
        <v>16</v>
      </c>
      <c r="D17333" s="11" t="s">
        <v>4832</v>
      </c>
      <c r="E17333" s="11" t="s">
        <v>4858</v>
      </c>
      <c r="F17333" s="11" t="s">
        <v>510</v>
      </c>
      <c r="G17333" s="131" t="s">
        <v>142</v>
      </c>
      <c r="H17333" s="131"/>
      <c r="J17333" s="7">
        <v>4000000</v>
      </c>
    </row>
    <row r="17334" spans="1:10" ht="60" customHeight="1" x14ac:dyDescent="0.25">
      <c r="G17334" s="131" t="s">
        <v>7961</v>
      </c>
      <c r="H17334" s="131"/>
    </row>
    <row r="17335" spans="1:10" ht="20.100000000000001" customHeight="1" x14ac:dyDescent="0.25">
      <c r="G17335" s="131" t="s">
        <v>5395</v>
      </c>
      <c r="H17335" s="131"/>
    </row>
    <row r="17336" spans="1:10" ht="20.100000000000001" customHeight="1" x14ac:dyDescent="0.25">
      <c r="A17336" s="5" t="s">
        <v>1818</v>
      </c>
      <c r="C17336" s="11" t="s">
        <v>16</v>
      </c>
      <c r="D17336" s="11" t="s">
        <v>4832</v>
      </c>
      <c r="E17336" s="11" t="s">
        <v>4858</v>
      </c>
      <c r="F17336" s="11" t="s">
        <v>2752</v>
      </c>
      <c r="G17336" s="131" t="s">
        <v>142</v>
      </c>
      <c r="H17336" s="131"/>
      <c r="J17336" s="7">
        <v>2400000</v>
      </c>
    </row>
    <row r="17337" spans="1:10" ht="45" customHeight="1" x14ac:dyDescent="0.25">
      <c r="G17337" s="131" t="s">
        <v>7962</v>
      </c>
      <c r="H17337" s="131"/>
    </row>
    <row r="17338" spans="1:10" ht="20.100000000000001" customHeight="1" x14ac:dyDescent="0.25">
      <c r="G17338" s="131" t="s">
        <v>5395</v>
      </c>
      <c r="H17338" s="131"/>
    </row>
    <row r="17339" spans="1:10" ht="20.100000000000001" customHeight="1" x14ac:dyDescent="0.25">
      <c r="A17339" s="5" t="s">
        <v>1818</v>
      </c>
      <c r="C17339" s="11" t="s">
        <v>16</v>
      </c>
      <c r="D17339" s="11" t="s">
        <v>4832</v>
      </c>
      <c r="E17339" s="11" t="s">
        <v>4972</v>
      </c>
      <c r="F17339" s="11" t="s">
        <v>2753</v>
      </c>
      <c r="G17339" s="131" t="s">
        <v>142</v>
      </c>
      <c r="H17339" s="131"/>
      <c r="J17339" s="7">
        <v>2800000</v>
      </c>
    </row>
    <row r="17340" spans="1:10" ht="45" customHeight="1" x14ac:dyDescent="0.25">
      <c r="G17340" s="131" t="s">
        <v>7963</v>
      </c>
      <c r="H17340" s="131"/>
    </row>
    <row r="17341" spans="1:10" ht="20.100000000000001" customHeight="1" x14ac:dyDescent="0.25">
      <c r="G17341" s="131" t="s">
        <v>5395</v>
      </c>
      <c r="H17341" s="131"/>
    </row>
    <row r="17342" spans="1:10" ht="20.100000000000001" customHeight="1" x14ac:dyDescent="0.25">
      <c r="A17342" s="5" t="s">
        <v>1818</v>
      </c>
      <c r="C17342" s="11" t="s">
        <v>16</v>
      </c>
      <c r="D17342" s="11" t="s">
        <v>4832</v>
      </c>
      <c r="E17342" s="11" t="s">
        <v>5248</v>
      </c>
      <c r="F17342" s="11" t="s">
        <v>2754</v>
      </c>
      <c r="G17342" s="131" t="s">
        <v>142</v>
      </c>
      <c r="H17342" s="131"/>
      <c r="J17342" s="7">
        <v>2400000</v>
      </c>
    </row>
    <row r="17343" spans="1:10" ht="30" customHeight="1" x14ac:dyDescent="0.25">
      <c r="G17343" s="131" t="s">
        <v>7964</v>
      </c>
      <c r="H17343" s="131"/>
    </row>
    <row r="17344" spans="1:10" ht="20.100000000000001" customHeight="1" x14ac:dyDescent="0.25">
      <c r="G17344" s="131" t="s">
        <v>5395</v>
      </c>
      <c r="H17344" s="131"/>
    </row>
    <row r="17345" spans="1:10" ht="20.100000000000001" customHeight="1" x14ac:dyDescent="0.25">
      <c r="A17345" s="5" t="s">
        <v>1818</v>
      </c>
      <c r="C17345" s="11" t="s">
        <v>16</v>
      </c>
      <c r="D17345" s="11" t="s">
        <v>4832</v>
      </c>
      <c r="E17345" s="11" t="s">
        <v>4972</v>
      </c>
      <c r="F17345" s="11" t="s">
        <v>2755</v>
      </c>
      <c r="G17345" s="131" t="s">
        <v>142</v>
      </c>
      <c r="H17345" s="131"/>
      <c r="J17345" s="7">
        <v>1600000</v>
      </c>
    </row>
    <row r="17346" spans="1:10" ht="30" customHeight="1" x14ac:dyDescent="0.25">
      <c r="G17346" s="131" t="s">
        <v>7965</v>
      </c>
      <c r="H17346" s="131"/>
    </row>
    <row r="17347" spans="1:10" ht="20.100000000000001" customHeight="1" x14ac:dyDescent="0.25">
      <c r="G17347" s="131" t="s">
        <v>5395</v>
      </c>
      <c r="H17347" s="131"/>
    </row>
    <row r="17348" spans="1:10" ht="20.100000000000001" customHeight="1" x14ac:dyDescent="0.25">
      <c r="A17348" s="5" t="s">
        <v>1818</v>
      </c>
      <c r="C17348" s="11" t="s">
        <v>16</v>
      </c>
      <c r="D17348" s="11" t="s">
        <v>4832</v>
      </c>
      <c r="E17348" s="11" t="s">
        <v>5248</v>
      </c>
      <c r="F17348" s="11" t="s">
        <v>2756</v>
      </c>
      <c r="G17348" s="131" t="s">
        <v>142</v>
      </c>
      <c r="H17348" s="131"/>
      <c r="J17348" s="7">
        <v>1999319</v>
      </c>
    </row>
    <row r="17349" spans="1:10" ht="45" customHeight="1" x14ac:dyDescent="0.25">
      <c r="G17349" s="131" t="s">
        <v>7966</v>
      </c>
      <c r="H17349" s="131"/>
    </row>
    <row r="17350" spans="1:10" ht="20.100000000000001" customHeight="1" x14ac:dyDescent="0.25">
      <c r="G17350" s="131" t="s">
        <v>5395</v>
      </c>
      <c r="H17350" s="131"/>
    </row>
    <row r="17351" spans="1:10" ht="20.100000000000001" customHeight="1" x14ac:dyDescent="0.25">
      <c r="A17351" s="5" t="s">
        <v>1818</v>
      </c>
      <c r="C17351" s="11" t="s">
        <v>16</v>
      </c>
      <c r="D17351" s="11" t="s">
        <v>4832</v>
      </c>
      <c r="E17351" s="11" t="s">
        <v>5248</v>
      </c>
      <c r="F17351" s="11" t="s">
        <v>2757</v>
      </c>
      <c r="G17351" s="131" t="s">
        <v>142</v>
      </c>
      <c r="H17351" s="131"/>
      <c r="J17351" s="7">
        <v>2800000</v>
      </c>
    </row>
    <row r="17352" spans="1:10" ht="30" customHeight="1" x14ac:dyDescent="0.25">
      <c r="G17352" s="131" t="s">
        <v>7967</v>
      </c>
      <c r="H17352" s="131"/>
    </row>
    <row r="17353" spans="1:10" ht="20.100000000000001" customHeight="1" x14ac:dyDescent="0.25">
      <c r="G17353" s="131" t="s">
        <v>5395</v>
      </c>
      <c r="H17353" s="131"/>
    </row>
    <row r="17354" spans="1:10" ht="20.100000000000001" customHeight="1" x14ac:dyDescent="0.25">
      <c r="A17354" s="5" t="s">
        <v>1818</v>
      </c>
      <c r="C17354" s="11" t="s">
        <v>16</v>
      </c>
      <c r="D17354" s="11" t="s">
        <v>4832</v>
      </c>
      <c r="E17354" s="11" t="s">
        <v>5023</v>
      </c>
      <c r="F17354" s="11" t="s">
        <v>2760</v>
      </c>
      <c r="G17354" s="131" t="s">
        <v>699</v>
      </c>
      <c r="H17354" s="131"/>
      <c r="J17354" s="7">
        <v>4736388</v>
      </c>
    </row>
    <row r="17355" spans="1:10" ht="45" customHeight="1" x14ac:dyDescent="0.25">
      <c r="G17355" s="131" t="s">
        <v>7968</v>
      </c>
      <c r="H17355" s="131"/>
    </row>
    <row r="17356" spans="1:10" ht="20.100000000000001" customHeight="1" x14ac:dyDescent="0.25">
      <c r="G17356" s="131" t="s">
        <v>5526</v>
      </c>
      <c r="H17356" s="131"/>
    </row>
    <row r="17357" spans="1:10" ht="20.100000000000001" customHeight="1" x14ac:dyDescent="0.25">
      <c r="A17357" s="5" t="s">
        <v>1818</v>
      </c>
      <c r="C17357" s="11" t="s">
        <v>16</v>
      </c>
      <c r="D17357" s="11" t="s">
        <v>4832</v>
      </c>
      <c r="E17357" s="11" t="s">
        <v>4858</v>
      </c>
      <c r="F17357" s="11" t="s">
        <v>2761</v>
      </c>
      <c r="G17357" s="131" t="s">
        <v>699</v>
      </c>
      <c r="H17357" s="131"/>
      <c r="J17357" s="7">
        <v>4797621</v>
      </c>
    </row>
    <row r="17358" spans="1:10" ht="45" customHeight="1" x14ac:dyDescent="0.25">
      <c r="G17358" s="131" t="s">
        <v>7969</v>
      </c>
      <c r="H17358" s="131"/>
    </row>
    <row r="17359" spans="1:10" ht="20.100000000000001" customHeight="1" x14ac:dyDescent="0.25">
      <c r="G17359" s="131" t="s">
        <v>5526</v>
      </c>
      <c r="H17359" s="131"/>
    </row>
    <row r="17360" spans="1:10" ht="20.100000000000001" customHeight="1" x14ac:dyDescent="0.25">
      <c r="A17360" s="6" t="s">
        <v>1867</v>
      </c>
      <c r="B17360" s="6" t="s">
        <v>1868</v>
      </c>
      <c r="J17360" s="10">
        <v>55211080</v>
      </c>
    </row>
    <row r="17361" spans="1:10" ht="20.100000000000001" customHeight="1" x14ac:dyDescent="0.25">
      <c r="A17361" s="6" t="s">
        <v>1872</v>
      </c>
      <c r="B17361" s="6" t="s">
        <v>1873</v>
      </c>
      <c r="J17361" s="12">
        <v>55211080</v>
      </c>
    </row>
    <row r="17362" spans="1:10" ht="20.100000000000001" customHeight="1" x14ac:dyDescent="0.25">
      <c r="A17362" s="6" t="s">
        <v>1876</v>
      </c>
      <c r="B17362" s="6" t="s">
        <v>1877</v>
      </c>
      <c r="J17362" s="9">
        <v>55211080</v>
      </c>
    </row>
    <row r="17363" spans="1:10" ht="30" customHeight="1" x14ac:dyDescent="0.25">
      <c r="A17363" s="5" t="s">
        <v>1876</v>
      </c>
      <c r="C17363" s="11" t="s">
        <v>9</v>
      </c>
      <c r="D17363" s="11" t="s">
        <v>4862</v>
      </c>
      <c r="E17363" s="11" t="s">
        <v>4858</v>
      </c>
      <c r="F17363" s="11" t="s">
        <v>2763</v>
      </c>
      <c r="G17363" s="131" t="s">
        <v>1212</v>
      </c>
      <c r="H17363" s="131"/>
      <c r="J17363" s="7">
        <v>55211080</v>
      </c>
    </row>
    <row r="17364" spans="1:10" ht="60" customHeight="1" x14ac:dyDescent="0.25">
      <c r="G17364" s="131" t="s">
        <v>5233</v>
      </c>
      <c r="H17364" s="131"/>
    </row>
    <row r="17367" spans="1:10" x14ac:dyDescent="0.25">
      <c r="A17367" s="117" t="s">
        <v>5250</v>
      </c>
      <c r="B17367" s="88"/>
      <c r="C17367" s="88"/>
      <c r="D17367" s="88"/>
      <c r="E17367" s="88"/>
      <c r="F17367" s="88"/>
      <c r="G17367" s="88"/>
      <c r="H17367" s="88"/>
    </row>
    <row r="17369" spans="1:10" x14ac:dyDescent="0.25">
      <c r="A17369" s="132" t="s">
        <v>2092</v>
      </c>
      <c r="B17369" s="132"/>
      <c r="C17369" s="132"/>
      <c r="D17369" s="132"/>
      <c r="E17369" s="132"/>
      <c r="F17369" s="132"/>
      <c r="G17369" s="132"/>
      <c r="H17369" s="132"/>
      <c r="I17369" s="132"/>
      <c r="J17369" s="132"/>
    </row>
    <row r="17371" spans="1:10" x14ac:dyDescent="0.25">
      <c r="D17371" s="6" t="s">
        <v>2140</v>
      </c>
      <c r="E17371" s="6" t="s">
        <v>2100</v>
      </c>
    </row>
    <row r="17372" spans="1:10" ht="15.75" thickBot="1" x14ac:dyDescent="0.3">
      <c r="F17372" s="6" t="s">
        <v>2103</v>
      </c>
      <c r="J17372" s="14">
        <v>294588426</v>
      </c>
    </row>
    <row r="17373" spans="1:10" x14ac:dyDescent="0.25">
      <c r="D17373" s="5" t="s">
        <v>16</v>
      </c>
      <c r="E17373" s="5" t="s">
        <v>2145</v>
      </c>
      <c r="J17373" s="7">
        <v>239134708</v>
      </c>
    </row>
    <row r="17374" spans="1:10" x14ac:dyDescent="0.25">
      <c r="D17374" s="5" t="s">
        <v>9</v>
      </c>
      <c r="E17374" s="5" t="s">
        <v>2139</v>
      </c>
      <c r="J17374" s="7">
        <v>55453718</v>
      </c>
    </row>
    <row r="17377" spans="1:10" x14ac:dyDescent="0.25">
      <c r="A17377" s="132" t="s">
        <v>2091</v>
      </c>
      <c r="B17377" s="132"/>
      <c r="C17377" s="132"/>
      <c r="D17377" s="132"/>
      <c r="E17377" s="132"/>
      <c r="F17377" s="132"/>
      <c r="G17377" s="132"/>
      <c r="H17377" s="132"/>
      <c r="I17377" s="132"/>
      <c r="J17377" s="132"/>
    </row>
    <row r="17378" spans="1:10" x14ac:dyDescent="0.25">
      <c r="A17378" s="86" t="s">
        <v>2097</v>
      </c>
      <c r="C17378" s="86" t="s">
        <v>2098</v>
      </c>
      <c r="D17378" s="86" t="s">
        <v>3</v>
      </c>
      <c r="E17378" s="86" t="s">
        <v>2099</v>
      </c>
      <c r="F17378" s="86" t="s">
        <v>1880</v>
      </c>
      <c r="G17378" s="6" t="s">
        <v>2100</v>
      </c>
      <c r="J17378" s="86" t="s">
        <v>8713</v>
      </c>
    </row>
    <row r="17380" spans="1:10" ht="15.75" thickBot="1" x14ac:dyDescent="0.3">
      <c r="G17380" s="13" t="s">
        <v>2103</v>
      </c>
      <c r="J17380" s="14">
        <v>294588426</v>
      </c>
    </row>
    <row r="17381" spans="1:10" ht="20.100000000000001" customHeight="1" x14ac:dyDescent="0.25">
      <c r="A17381" s="6" t="s">
        <v>1811</v>
      </c>
      <c r="B17381" s="6" t="s">
        <v>1812</v>
      </c>
      <c r="J17381" s="10">
        <v>239134708</v>
      </c>
    </row>
    <row r="17382" spans="1:10" ht="20.100000000000001" customHeight="1" x14ac:dyDescent="0.25">
      <c r="A17382" s="6" t="s">
        <v>1813</v>
      </c>
      <c r="B17382" s="6" t="s">
        <v>3421</v>
      </c>
      <c r="J17382" s="12">
        <v>239134708</v>
      </c>
    </row>
    <row r="17383" spans="1:10" ht="20.100000000000001" customHeight="1" x14ac:dyDescent="0.25">
      <c r="A17383" s="6" t="s">
        <v>1818</v>
      </c>
      <c r="B17383" s="6" t="s">
        <v>1819</v>
      </c>
      <c r="J17383" s="9">
        <v>239134708</v>
      </c>
    </row>
    <row r="17384" spans="1:10" ht="20.100000000000001" customHeight="1" x14ac:dyDescent="0.25">
      <c r="A17384" s="5" t="s">
        <v>1818</v>
      </c>
      <c r="C17384" s="11" t="s">
        <v>16</v>
      </c>
      <c r="D17384" s="11" t="s">
        <v>4832</v>
      </c>
      <c r="E17384" s="11" t="s">
        <v>5112</v>
      </c>
      <c r="F17384" s="11" t="s">
        <v>1881</v>
      </c>
      <c r="G17384" s="131" t="s">
        <v>127</v>
      </c>
      <c r="H17384" s="131"/>
      <c r="J17384" s="7">
        <v>6399813</v>
      </c>
    </row>
    <row r="17385" spans="1:10" ht="45" customHeight="1" x14ac:dyDescent="0.25">
      <c r="G17385" s="131" t="s">
        <v>7970</v>
      </c>
      <c r="H17385" s="131"/>
    </row>
    <row r="17386" spans="1:10" ht="20.100000000000001" customHeight="1" x14ac:dyDescent="0.25">
      <c r="G17386" s="131" t="s">
        <v>5287</v>
      </c>
      <c r="H17386" s="131"/>
    </row>
    <row r="17387" spans="1:10" ht="20.100000000000001" customHeight="1" x14ac:dyDescent="0.25">
      <c r="A17387" s="5" t="s">
        <v>1818</v>
      </c>
      <c r="C17387" s="11" t="s">
        <v>16</v>
      </c>
      <c r="D17387" s="11" t="s">
        <v>4832</v>
      </c>
      <c r="E17387" s="11" t="s">
        <v>4972</v>
      </c>
      <c r="F17387" s="11" t="s">
        <v>1256</v>
      </c>
      <c r="G17387" s="131" t="s">
        <v>127</v>
      </c>
      <c r="H17387" s="131"/>
      <c r="J17387" s="7">
        <v>6399813</v>
      </c>
    </row>
    <row r="17388" spans="1:10" ht="45" customHeight="1" x14ac:dyDescent="0.25">
      <c r="G17388" s="131" t="s">
        <v>7971</v>
      </c>
      <c r="H17388" s="131"/>
    </row>
    <row r="17389" spans="1:10" ht="20.100000000000001" customHeight="1" x14ac:dyDescent="0.25">
      <c r="G17389" s="131" t="s">
        <v>5287</v>
      </c>
      <c r="H17389" s="131"/>
    </row>
    <row r="17390" spans="1:10" ht="20.100000000000001" customHeight="1" x14ac:dyDescent="0.25">
      <c r="A17390" s="5" t="s">
        <v>1818</v>
      </c>
      <c r="C17390" s="11" t="s">
        <v>16</v>
      </c>
      <c r="D17390" s="11" t="s">
        <v>4832</v>
      </c>
      <c r="E17390" s="11" t="s">
        <v>5248</v>
      </c>
      <c r="F17390" s="11" t="s">
        <v>1278</v>
      </c>
      <c r="G17390" s="131" t="s">
        <v>127</v>
      </c>
      <c r="H17390" s="131"/>
      <c r="J17390" s="7">
        <v>2000000</v>
      </c>
    </row>
    <row r="17391" spans="1:10" ht="45" customHeight="1" x14ac:dyDescent="0.25">
      <c r="G17391" s="131" t="s">
        <v>7972</v>
      </c>
      <c r="H17391" s="131"/>
    </row>
    <row r="17392" spans="1:10" ht="20.100000000000001" customHeight="1" x14ac:dyDescent="0.25">
      <c r="G17392" s="131" t="s">
        <v>5287</v>
      </c>
      <c r="H17392" s="131"/>
    </row>
    <row r="17393" spans="1:10" ht="20.100000000000001" customHeight="1" x14ac:dyDescent="0.25">
      <c r="A17393" s="5" t="s">
        <v>1818</v>
      </c>
      <c r="C17393" s="11" t="s">
        <v>16</v>
      </c>
      <c r="D17393" s="11" t="s">
        <v>4832</v>
      </c>
      <c r="E17393" s="11" t="s">
        <v>5248</v>
      </c>
      <c r="F17393" s="11" t="s">
        <v>1292</v>
      </c>
      <c r="G17393" s="131" t="s">
        <v>127</v>
      </c>
      <c r="H17393" s="131"/>
      <c r="J17393" s="7">
        <v>1600000</v>
      </c>
    </row>
    <row r="17394" spans="1:10" ht="45" customHeight="1" x14ac:dyDescent="0.25">
      <c r="G17394" s="131" t="s">
        <v>7973</v>
      </c>
      <c r="H17394" s="131"/>
    </row>
    <row r="17395" spans="1:10" ht="20.100000000000001" customHeight="1" x14ac:dyDescent="0.25">
      <c r="G17395" s="131" t="s">
        <v>5287</v>
      </c>
      <c r="H17395" s="131"/>
    </row>
    <row r="17396" spans="1:10" ht="20.100000000000001" customHeight="1" x14ac:dyDescent="0.25">
      <c r="A17396" s="5" t="s">
        <v>1818</v>
      </c>
      <c r="C17396" s="11" t="s">
        <v>16</v>
      </c>
      <c r="D17396" s="11" t="s">
        <v>4832</v>
      </c>
      <c r="E17396" s="11" t="s">
        <v>5248</v>
      </c>
      <c r="F17396" s="11" t="s">
        <v>1318</v>
      </c>
      <c r="G17396" s="131" t="s">
        <v>127</v>
      </c>
      <c r="H17396" s="131"/>
      <c r="J17396" s="7">
        <v>2000000</v>
      </c>
    </row>
    <row r="17397" spans="1:10" ht="45" customHeight="1" x14ac:dyDescent="0.25">
      <c r="G17397" s="131" t="s">
        <v>7974</v>
      </c>
      <c r="H17397" s="131"/>
    </row>
    <row r="17398" spans="1:10" ht="20.100000000000001" customHeight="1" x14ac:dyDescent="0.25">
      <c r="G17398" s="131" t="s">
        <v>5287</v>
      </c>
      <c r="H17398" s="131"/>
    </row>
    <row r="17399" spans="1:10" ht="20.100000000000001" customHeight="1" x14ac:dyDescent="0.25">
      <c r="A17399" s="5" t="s">
        <v>1818</v>
      </c>
      <c r="C17399" s="11" t="s">
        <v>16</v>
      </c>
      <c r="D17399" s="11" t="s">
        <v>4832</v>
      </c>
      <c r="E17399" s="11" t="s">
        <v>5248</v>
      </c>
      <c r="F17399" s="11" t="s">
        <v>1336</v>
      </c>
      <c r="G17399" s="131" t="s">
        <v>127</v>
      </c>
      <c r="H17399" s="131"/>
      <c r="J17399" s="7">
        <v>800000</v>
      </c>
    </row>
    <row r="17400" spans="1:10" ht="45" customHeight="1" x14ac:dyDescent="0.25">
      <c r="G17400" s="131" t="s">
        <v>7975</v>
      </c>
      <c r="H17400" s="131"/>
    </row>
    <row r="17401" spans="1:10" ht="20.100000000000001" customHeight="1" x14ac:dyDescent="0.25">
      <c r="G17401" s="131" t="s">
        <v>5287</v>
      </c>
      <c r="H17401" s="131"/>
    </row>
    <row r="17402" spans="1:10" ht="20.100000000000001" customHeight="1" x14ac:dyDescent="0.25">
      <c r="A17402" s="5" t="s">
        <v>1818</v>
      </c>
      <c r="C17402" s="11" t="s">
        <v>16</v>
      </c>
      <c r="D17402" s="11" t="s">
        <v>4832</v>
      </c>
      <c r="E17402" s="11" t="s">
        <v>5064</v>
      </c>
      <c r="F17402" s="11" t="s">
        <v>1359</v>
      </c>
      <c r="G17402" s="131" t="s">
        <v>127</v>
      </c>
      <c r="H17402" s="131"/>
      <c r="J17402" s="7">
        <v>3200000</v>
      </c>
    </row>
    <row r="17403" spans="1:10" ht="45" customHeight="1" x14ac:dyDescent="0.25">
      <c r="G17403" s="131" t="s">
        <v>7976</v>
      </c>
      <c r="H17403" s="131"/>
    </row>
    <row r="17404" spans="1:10" ht="20.100000000000001" customHeight="1" x14ac:dyDescent="0.25">
      <c r="G17404" s="131" t="s">
        <v>5287</v>
      </c>
      <c r="H17404" s="131"/>
    </row>
    <row r="17405" spans="1:10" ht="20.100000000000001" customHeight="1" x14ac:dyDescent="0.25">
      <c r="A17405" s="5" t="s">
        <v>1818</v>
      </c>
      <c r="C17405" s="11" t="s">
        <v>16</v>
      </c>
      <c r="D17405" s="11" t="s">
        <v>4832</v>
      </c>
      <c r="E17405" s="11" t="s">
        <v>4974</v>
      </c>
      <c r="F17405" s="11" t="s">
        <v>1407</v>
      </c>
      <c r="G17405" s="131" t="s">
        <v>127</v>
      </c>
      <c r="H17405" s="131"/>
      <c r="J17405" s="7">
        <v>9560209</v>
      </c>
    </row>
    <row r="17406" spans="1:10" ht="45" customHeight="1" x14ac:dyDescent="0.25">
      <c r="G17406" s="131" t="s">
        <v>7977</v>
      </c>
      <c r="H17406" s="131"/>
    </row>
    <row r="17407" spans="1:10" ht="20.100000000000001" customHeight="1" x14ac:dyDescent="0.25">
      <c r="G17407" s="131" t="s">
        <v>5287</v>
      </c>
      <c r="H17407" s="131"/>
    </row>
    <row r="17408" spans="1:10" ht="20.100000000000001" customHeight="1" x14ac:dyDescent="0.25">
      <c r="A17408" s="5" t="s">
        <v>1818</v>
      </c>
      <c r="C17408" s="11" t="s">
        <v>16</v>
      </c>
      <c r="D17408" s="11" t="s">
        <v>4832</v>
      </c>
      <c r="E17408" s="11" t="s">
        <v>5023</v>
      </c>
      <c r="F17408" s="11" t="s">
        <v>1421</v>
      </c>
      <c r="G17408" s="131" t="s">
        <v>127</v>
      </c>
      <c r="H17408" s="131"/>
      <c r="J17408" s="7">
        <v>2800000</v>
      </c>
    </row>
    <row r="17409" spans="1:10" ht="45" customHeight="1" x14ac:dyDescent="0.25">
      <c r="G17409" s="131" t="s">
        <v>7978</v>
      </c>
      <c r="H17409" s="131"/>
    </row>
    <row r="17410" spans="1:10" ht="20.100000000000001" customHeight="1" x14ac:dyDescent="0.25">
      <c r="G17410" s="131" t="s">
        <v>5287</v>
      </c>
      <c r="H17410" s="131"/>
    </row>
    <row r="17411" spans="1:10" ht="20.100000000000001" customHeight="1" x14ac:dyDescent="0.25">
      <c r="A17411" s="5" t="s">
        <v>1818</v>
      </c>
      <c r="C17411" s="11" t="s">
        <v>16</v>
      </c>
      <c r="D17411" s="11" t="s">
        <v>4832</v>
      </c>
      <c r="E17411" s="11" t="s">
        <v>4972</v>
      </c>
      <c r="F17411" s="11" t="s">
        <v>1438</v>
      </c>
      <c r="G17411" s="131" t="s">
        <v>127</v>
      </c>
      <c r="H17411" s="131"/>
      <c r="J17411" s="7">
        <v>3014736</v>
      </c>
    </row>
    <row r="17412" spans="1:10" ht="45" customHeight="1" x14ac:dyDescent="0.25">
      <c r="G17412" s="131" t="s">
        <v>7979</v>
      </c>
      <c r="H17412" s="131"/>
    </row>
    <row r="17413" spans="1:10" ht="20.100000000000001" customHeight="1" x14ac:dyDescent="0.25">
      <c r="G17413" s="131" t="s">
        <v>5287</v>
      </c>
      <c r="H17413" s="131"/>
    </row>
    <row r="17414" spans="1:10" ht="20.100000000000001" customHeight="1" x14ac:dyDescent="0.25">
      <c r="A17414" s="5" t="s">
        <v>1818</v>
      </c>
      <c r="C17414" s="11" t="s">
        <v>16</v>
      </c>
      <c r="D17414" s="11" t="s">
        <v>4832</v>
      </c>
      <c r="E17414" s="11" t="s">
        <v>4972</v>
      </c>
      <c r="F17414" s="11" t="s">
        <v>1459</v>
      </c>
      <c r="G17414" s="131" t="s">
        <v>127</v>
      </c>
      <c r="H17414" s="131"/>
      <c r="J17414" s="7">
        <v>6400000</v>
      </c>
    </row>
    <row r="17415" spans="1:10" ht="30" customHeight="1" x14ac:dyDescent="0.25">
      <c r="G17415" s="131" t="s">
        <v>7980</v>
      </c>
      <c r="H17415" s="131"/>
    </row>
    <row r="17416" spans="1:10" ht="20.100000000000001" customHeight="1" x14ac:dyDescent="0.25">
      <c r="G17416" s="131" t="s">
        <v>5287</v>
      </c>
      <c r="H17416" s="131"/>
    </row>
    <row r="17417" spans="1:10" ht="20.100000000000001" customHeight="1" x14ac:dyDescent="0.25">
      <c r="A17417" s="5" t="s">
        <v>1818</v>
      </c>
      <c r="C17417" s="11" t="s">
        <v>16</v>
      </c>
      <c r="D17417" s="11" t="s">
        <v>4832</v>
      </c>
      <c r="E17417" s="11" t="s">
        <v>4972</v>
      </c>
      <c r="F17417" s="11" t="s">
        <v>1516</v>
      </c>
      <c r="G17417" s="131" t="s">
        <v>127</v>
      </c>
      <c r="H17417" s="131"/>
      <c r="J17417" s="7">
        <v>3200000</v>
      </c>
    </row>
    <row r="17418" spans="1:10" ht="45" customHeight="1" x14ac:dyDescent="0.25">
      <c r="G17418" s="131" t="s">
        <v>7981</v>
      </c>
      <c r="H17418" s="131"/>
    </row>
    <row r="17419" spans="1:10" ht="20.100000000000001" customHeight="1" x14ac:dyDescent="0.25">
      <c r="G17419" s="131" t="s">
        <v>5287</v>
      </c>
      <c r="H17419" s="131"/>
    </row>
    <row r="17420" spans="1:10" ht="20.100000000000001" customHeight="1" x14ac:dyDescent="0.25">
      <c r="A17420" s="5" t="s">
        <v>1818</v>
      </c>
      <c r="C17420" s="11" t="s">
        <v>16</v>
      </c>
      <c r="D17420" s="11" t="s">
        <v>4832</v>
      </c>
      <c r="E17420" s="11" t="s">
        <v>4858</v>
      </c>
      <c r="F17420" s="11" t="s">
        <v>1534</v>
      </c>
      <c r="G17420" s="131" t="s">
        <v>127</v>
      </c>
      <c r="H17420" s="131"/>
      <c r="J17420" s="7">
        <v>6400000</v>
      </c>
    </row>
    <row r="17421" spans="1:10" ht="45" customHeight="1" x14ac:dyDescent="0.25">
      <c r="G17421" s="131" t="s">
        <v>7982</v>
      </c>
      <c r="H17421" s="131"/>
    </row>
    <row r="17422" spans="1:10" ht="20.100000000000001" customHeight="1" x14ac:dyDescent="0.25">
      <c r="G17422" s="131" t="s">
        <v>5287</v>
      </c>
      <c r="H17422" s="131"/>
    </row>
    <row r="17423" spans="1:10" ht="20.100000000000001" customHeight="1" x14ac:dyDescent="0.25">
      <c r="A17423" s="5" t="s">
        <v>1818</v>
      </c>
      <c r="C17423" s="11" t="s">
        <v>16</v>
      </c>
      <c r="D17423" s="11" t="s">
        <v>4832</v>
      </c>
      <c r="E17423" s="11" t="s">
        <v>4858</v>
      </c>
      <c r="F17423" s="11" t="s">
        <v>1548</v>
      </c>
      <c r="G17423" s="131" t="s">
        <v>127</v>
      </c>
      <c r="H17423" s="131"/>
      <c r="J17423" s="7">
        <v>2180532</v>
      </c>
    </row>
    <row r="17424" spans="1:10" ht="45" customHeight="1" x14ac:dyDescent="0.25">
      <c r="G17424" s="131" t="s">
        <v>7983</v>
      </c>
      <c r="H17424" s="131"/>
    </row>
    <row r="17425" spans="1:10" ht="20.100000000000001" customHeight="1" x14ac:dyDescent="0.25">
      <c r="G17425" s="131" t="s">
        <v>5287</v>
      </c>
      <c r="H17425" s="131"/>
    </row>
    <row r="17426" spans="1:10" ht="20.100000000000001" customHeight="1" x14ac:dyDescent="0.25">
      <c r="A17426" s="5" t="s">
        <v>1818</v>
      </c>
      <c r="C17426" s="11" t="s">
        <v>16</v>
      </c>
      <c r="D17426" s="11" t="s">
        <v>4832</v>
      </c>
      <c r="E17426" s="11" t="s">
        <v>4974</v>
      </c>
      <c r="F17426" s="11" t="s">
        <v>1907</v>
      </c>
      <c r="G17426" s="131" t="s">
        <v>132</v>
      </c>
      <c r="H17426" s="131"/>
      <c r="J17426" s="7">
        <v>6042592</v>
      </c>
    </row>
    <row r="17427" spans="1:10" ht="45" customHeight="1" x14ac:dyDescent="0.25">
      <c r="G17427" s="131" t="s">
        <v>7984</v>
      </c>
      <c r="H17427" s="131"/>
    </row>
    <row r="17428" spans="1:10" ht="20.100000000000001" customHeight="1" x14ac:dyDescent="0.25">
      <c r="G17428" s="131" t="s">
        <v>5527</v>
      </c>
      <c r="H17428" s="131"/>
    </row>
    <row r="17429" spans="1:10" ht="20.100000000000001" customHeight="1" x14ac:dyDescent="0.25">
      <c r="A17429" s="5" t="s">
        <v>1818</v>
      </c>
      <c r="C17429" s="11" t="s">
        <v>16</v>
      </c>
      <c r="D17429" s="11" t="s">
        <v>4832</v>
      </c>
      <c r="E17429" s="11" t="s">
        <v>4858</v>
      </c>
      <c r="F17429" s="11" t="s">
        <v>1908</v>
      </c>
      <c r="G17429" s="131" t="s">
        <v>132</v>
      </c>
      <c r="H17429" s="131"/>
      <c r="J17429" s="7">
        <v>3475705</v>
      </c>
    </row>
    <row r="17430" spans="1:10" ht="45" customHeight="1" x14ac:dyDescent="0.25">
      <c r="G17430" s="131" t="s">
        <v>7985</v>
      </c>
      <c r="H17430" s="131"/>
    </row>
    <row r="17431" spans="1:10" ht="20.100000000000001" customHeight="1" x14ac:dyDescent="0.25">
      <c r="G17431" s="131" t="s">
        <v>5527</v>
      </c>
      <c r="H17431" s="131"/>
    </row>
    <row r="17432" spans="1:10" ht="20.100000000000001" customHeight="1" x14ac:dyDescent="0.25">
      <c r="A17432" s="5" t="s">
        <v>1818</v>
      </c>
      <c r="C17432" s="11" t="s">
        <v>16</v>
      </c>
      <c r="D17432" s="11" t="s">
        <v>4832</v>
      </c>
      <c r="E17432" s="11" t="s">
        <v>4858</v>
      </c>
      <c r="F17432" s="11" t="s">
        <v>1909</v>
      </c>
      <c r="G17432" s="131" t="s">
        <v>132</v>
      </c>
      <c r="H17432" s="131"/>
      <c r="J17432" s="7">
        <v>5188228</v>
      </c>
    </row>
    <row r="17433" spans="1:10" ht="60" customHeight="1" x14ac:dyDescent="0.25">
      <c r="G17433" s="131" t="s">
        <v>7986</v>
      </c>
      <c r="H17433" s="131"/>
    </row>
    <row r="17434" spans="1:10" ht="20.100000000000001" customHeight="1" x14ac:dyDescent="0.25">
      <c r="G17434" s="131" t="s">
        <v>5527</v>
      </c>
      <c r="H17434" s="131"/>
    </row>
    <row r="17435" spans="1:10" ht="20.100000000000001" customHeight="1" x14ac:dyDescent="0.25">
      <c r="A17435" s="5" t="s">
        <v>1818</v>
      </c>
      <c r="C17435" s="11" t="s">
        <v>16</v>
      </c>
      <c r="D17435" s="11" t="s">
        <v>4832</v>
      </c>
      <c r="E17435" s="11" t="s">
        <v>4972</v>
      </c>
      <c r="F17435" s="11" t="s">
        <v>1910</v>
      </c>
      <c r="G17435" s="131" t="s">
        <v>132</v>
      </c>
      <c r="H17435" s="131"/>
      <c r="J17435" s="7">
        <v>800000</v>
      </c>
    </row>
    <row r="17436" spans="1:10" ht="30" customHeight="1" x14ac:dyDescent="0.25">
      <c r="G17436" s="131" t="s">
        <v>7987</v>
      </c>
      <c r="H17436" s="131"/>
    </row>
    <row r="17437" spans="1:10" ht="20.100000000000001" customHeight="1" x14ac:dyDescent="0.25">
      <c r="G17437" s="131" t="s">
        <v>5527</v>
      </c>
      <c r="H17437" s="131"/>
    </row>
    <row r="17438" spans="1:10" ht="20.100000000000001" customHeight="1" x14ac:dyDescent="0.25">
      <c r="A17438" s="5" t="s">
        <v>1818</v>
      </c>
      <c r="C17438" s="11" t="s">
        <v>16</v>
      </c>
      <c r="D17438" s="11" t="s">
        <v>4832</v>
      </c>
      <c r="E17438" s="11" t="s">
        <v>4972</v>
      </c>
      <c r="F17438" s="11" t="s">
        <v>1911</v>
      </c>
      <c r="G17438" s="131" t="s">
        <v>132</v>
      </c>
      <c r="H17438" s="131"/>
      <c r="J17438" s="7">
        <v>684800</v>
      </c>
    </row>
    <row r="17439" spans="1:10" ht="30" customHeight="1" x14ac:dyDescent="0.25">
      <c r="G17439" s="131" t="s">
        <v>7988</v>
      </c>
      <c r="H17439" s="131"/>
    </row>
    <row r="17440" spans="1:10" ht="20.100000000000001" customHeight="1" x14ac:dyDescent="0.25">
      <c r="G17440" s="131" t="s">
        <v>5527</v>
      </c>
      <c r="H17440" s="131"/>
    </row>
    <row r="17441" spans="1:10" ht="20.100000000000001" customHeight="1" x14ac:dyDescent="0.25">
      <c r="A17441" s="5" t="s">
        <v>1818</v>
      </c>
      <c r="C17441" s="11" t="s">
        <v>16</v>
      </c>
      <c r="D17441" s="11" t="s">
        <v>4832</v>
      </c>
      <c r="E17441" s="11" t="s">
        <v>4974</v>
      </c>
      <c r="F17441" s="11" t="s">
        <v>1912</v>
      </c>
      <c r="G17441" s="131" t="s">
        <v>132</v>
      </c>
      <c r="H17441" s="131"/>
      <c r="J17441" s="7">
        <v>1600000</v>
      </c>
    </row>
    <row r="17442" spans="1:10" ht="45" customHeight="1" x14ac:dyDescent="0.25">
      <c r="G17442" s="131" t="s">
        <v>7989</v>
      </c>
      <c r="H17442" s="131"/>
    </row>
    <row r="17443" spans="1:10" ht="20.100000000000001" customHeight="1" x14ac:dyDescent="0.25">
      <c r="G17443" s="131" t="s">
        <v>5527</v>
      </c>
      <c r="H17443" s="131"/>
    </row>
    <row r="17444" spans="1:10" ht="20.100000000000001" customHeight="1" x14ac:dyDescent="0.25">
      <c r="A17444" s="5" t="s">
        <v>1818</v>
      </c>
      <c r="C17444" s="11" t="s">
        <v>16</v>
      </c>
      <c r="D17444" s="11" t="s">
        <v>4832</v>
      </c>
      <c r="E17444" s="11" t="s">
        <v>4974</v>
      </c>
      <c r="F17444" s="11" t="s">
        <v>1913</v>
      </c>
      <c r="G17444" s="131" t="s">
        <v>132</v>
      </c>
      <c r="H17444" s="131"/>
      <c r="J17444" s="7">
        <v>5202889</v>
      </c>
    </row>
    <row r="17445" spans="1:10" ht="30" customHeight="1" x14ac:dyDescent="0.25">
      <c r="G17445" s="131" t="s">
        <v>7990</v>
      </c>
      <c r="H17445" s="131"/>
    </row>
    <row r="17446" spans="1:10" ht="20.100000000000001" customHeight="1" x14ac:dyDescent="0.25">
      <c r="G17446" s="131" t="s">
        <v>5527</v>
      </c>
      <c r="H17446" s="131"/>
    </row>
    <row r="17447" spans="1:10" ht="20.100000000000001" customHeight="1" x14ac:dyDescent="0.25">
      <c r="A17447" s="5" t="s">
        <v>1818</v>
      </c>
      <c r="C17447" s="11" t="s">
        <v>16</v>
      </c>
      <c r="D17447" s="11" t="s">
        <v>4832</v>
      </c>
      <c r="E17447" s="11" t="s">
        <v>4974</v>
      </c>
      <c r="F17447" s="11" t="s">
        <v>1914</v>
      </c>
      <c r="G17447" s="131" t="s">
        <v>132</v>
      </c>
      <c r="H17447" s="131"/>
      <c r="J17447" s="7">
        <v>6999050</v>
      </c>
    </row>
    <row r="17448" spans="1:10" ht="30" customHeight="1" x14ac:dyDescent="0.25">
      <c r="G17448" s="131" t="s">
        <v>7991</v>
      </c>
      <c r="H17448" s="131"/>
    </row>
    <row r="17449" spans="1:10" ht="20.100000000000001" customHeight="1" x14ac:dyDescent="0.25">
      <c r="G17449" s="131" t="s">
        <v>5527</v>
      </c>
      <c r="H17449" s="131"/>
    </row>
    <row r="17450" spans="1:10" ht="20.100000000000001" customHeight="1" x14ac:dyDescent="0.25">
      <c r="A17450" s="5" t="s">
        <v>1818</v>
      </c>
      <c r="C17450" s="11" t="s">
        <v>16</v>
      </c>
      <c r="D17450" s="11" t="s">
        <v>4832</v>
      </c>
      <c r="E17450" s="11" t="s">
        <v>5023</v>
      </c>
      <c r="F17450" s="11" t="s">
        <v>1915</v>
      </c>
      <c r="G17450" s="131" t="s">
        <v>132</v>
      </c>
      <c r="H17450" s="131"/>
      <c r="J17450" s="7">
        <v>800000</v>
      </c>
    </row>
    <row r="17451" spans="1:10" ht="30" customHeight="1" x14ac:dyDescent="0.25">
      <c r="G17451" s="131" t="s">
        <v>7992</v>
      </c>
      <c r="H17451" s="131"/>
    </row>
    <row r="17452" spans="1:10" ht="20.100000000000001" customHeight="1" x14ac:dyDescent="0.25">
      <c r="G17452" s="131" t="s">
        <v>5527</v>
      </c>
      <c r="H17452" s="131"/>
    </row>
    <row r="17453" spans="1:10" ht="20.100000000000001" customHeight="1" x14ac:dyDescent="0.25">
      <c r="A17453" s="5" t="s">
        <v>1818</v>
      </c>
      <c r="C17453" s="11" t="s">
        <v>16</v>
      </c>
      <c r="D17453" s="11" t="s">
        <v>4832</v>
      </c>
      <c r="E17453" s="11" t="s">
        <v>4858</v>
      </c>
      <c r="F17453" s="11" t="s">
        <v>1916</v>
      </c>
      <c r="G17453" s="131" t="s">
        <v>132</v>
      </c>
      <c r="H17453" s="131"/>
      <c r="J17453" s="7">
        <v>1985931</v>
      </c>
    </row>
    <row r="17454" spans="1:10" ht="30" customHeight="1" x14ac:dyDescent="0.25">
      <c r="G17454" s="131" t="s">
        <v>7993</v>
      </c>
      <c r="H17454" s="131"/>
    </row>
    <row r="17455" spans="1:10" ht="20.100000000000001" customHeight="1" x14ac:dyDescent="0.25">
      <c r="G17455" s="131" t="s">
        <v>5527</v>
      </c>
      <c r="H17455" s="131"/>
    </row>
    <row r="17456" spans="1:10" ht="20.100000000000001" customHeight="1" x14ac:dyDescent="0.25">
      <c r="A17456" s="5" t="s">
        <v>1818</v>
      </c>
      <c r="C17456" s="11" t="s">
        <v>16</v>
      </c>
      <c r="D17456" s="11" t="s">
        <v>4832</v>
      </c>
      <c r="E17456" s="11" t="s">
        <v>4972</v>
      </c>
      <c r="F17456" s="11" t="s">
        <v>1917</v>
      </c>
      <c r="G17456" s="131" t="s">
        <v>132</v>
      </c>
      <c r="H17456" s="131"/>
      <c r="J17456" s="7">
        <v>2000000</v>
      </c>
    </row>
    <row r="17457" spans="1:10" ht="30" customHeight="1" x14ac:dyDescent="0.25">
      <c r="G17457" s="131" t="s">
        <v>7994</v>
      </c>
      <c r="H17457" s="131"/>
    </row>
    <row r="17458" spans="1:10" ht="20.100000000000001" customHeight="1" x14ac:dyDescent="0.25">
      <c r="G17458" s="131" t="s">
        <v>5527</v>
      </c>
      <c r="H17458" s="131"/>
    </row>
    <row r="17459" spans="1:10" ht="20.100000000000001" customHeight="1" x14ac:dyDescent="0.25">
      <c r="A17459" s="5" t="s">
        <v>1818</v>
      </c>
      <c r="C17459" s="11" t="s">
        <v>16</v>
      </c>
      <c r="D17459" s="11" t="s">
        <v>4832</v>
      </c>
      <c r="E17459" s="11" t="s">
        <v>5023</v>
      </c>
      <c r="F17459" s="11" t="s">
        <v>1918</v>
      </c>
      <c r="G17459" s="131" t="s">
        <v>132</v>
      </c>
      <c r="H17459" s="131"/>
      <c r="J17459" s="7">
        <v>1120000</v>
      </c>
    </row>
    <row r="17460" spans="1:10" ht="45" customHeight="1" x14ac:dyDescent="0.25">
      <c r="G17460" s="131" t="s">
        <v>7995</v>
      </c>
      <c r="H17460" s="131"/>
    </row>
    <row r="17461" spans="1:10" ht="20.100000000000001" customHeight="1" x14ac:dyDescent="0.25">
      <c r="G17461" s="131" t="s">
        <v>5527</v>
      </c>
      <c r="H17461" s="131"/>
    </row>
    <row r="17462" spans="1:10" ht="20.100000000000001" customHeight="1" x14ac:dyDescent="0.25">
      <c r="A17462" s="5" t="s">
        <v>1818</v>
      </c>
      <c r="C17462" s="11" t="s">
        <v>16</v>
      </c>
      <c r="D17462" s="11" t="s">
        <v>4832</v>
      </c>
      <c r="E17462" s="11" t="s">
        <v>4858</v>
      </c>
      <c r="F17462" s="11" t="s">
        <v>1919</v>
      </c>
      <c r="G17462" s="131" t="s">
        <v>132</v>
      </c>
      <c r="H17462" s="131"/>
      <c r="J17462" s="7">
        <v>2400000</v>
      </c>
    </row>
    <row r="17463" spans="1:10" ht="30" customHeight="1" x14ac:dyDescent="0.25">
      <c r="G17463" s="131" t="s">
        <v>7996</v>
      </c>
      <c r="H17463" s="131"/>
    </row>
    <row r="17464" spans="1:10" ht="20.100000000000001" customHeight="1" x14ac:dyDescent="0.25">
      <c r="G17464" s="131" t="s">
        <v>5527</v>
      </c>
      <c r="H17464" s="131"/>
    </row>
    <row r="17465" spans="1:10" ht="20.100000000000001" customHeight="1" x14ac:dyDescent="0.25">
      <c r="A17465" s="5" t="s">
        <v>1818</v>
      </c>
      <c r="C17465" s="11" t="s">
        <v>16</v>
      </c>
      <c r="D17465" s="11" t="s">
        <v>4832</v>
      </c>
      <c r="E17465" s="11" t="s">
        <v>53</v>
      </c>
      <c r="F17465" s="11" t="s">
        <v>1920</v>
      </c>
      <c r="G17465" s="131" t="s">
        <v>132</v>
      </c>
      <c r="H17465" s="131"/>
      <c r="J17465" s="7">
        <v>2400000</v>
      </c>
    </row>
    <row r="17466" spans="1:10" ht="30" customHeight="1" x14ac:dyDescent="0.25">
      <c r="G17466" s="131" t="s">
        <v>7997</v>
      </c>
      <c r="H17466" s="131"/>
    </row>
    <row r="17467" spans="1:10" ht="20.100000000000001" customHeight="1" x14ac:dyDescent="0.25">
      <c r="G17467" s="131" t="s">
        <v>5527</v>
      </c>
      <c r="H17467" s="131"/>
    </row>
    <row r="17468" spans="1:10" ht="20.100000000000001" customHeight="1" x14ac:dyDescent="0.25">
      <c r="A17468" s="5" t="s">
        <v>1818</v>
      </c>
      <c r="C17468" s="11" t="s">
        <v>16</v>
      </c>
      <c r="D17468" s="11" t="s">
        <v>4832</v>
      </c>
      <c r="E17468" s="11" t="s">
        <v>4974</v>
      </c>
      <c r="F17468" s="11" t="s">
        <v>1921</v>
      </c>
      <c r="G17468" s="131" t="s">
        <v>132</v>
      </c>
      <c r="H17468" s="131"/>
      <c r="J17468" s="7">
        <v>2400000</v>
      </c>
    </row>
    <row r="17469" spans="1:10" ht="30" customHeight="1" x14ac:dyDescent="0.25">
      <c r="G17469" s="131" t="s">
        <v>7998</v>
      </c>
      <c r="H17469" s="131"/>
    </row>
    <row r="17470" spans="1:10" ht="20.100000000000001" customHeight="1" x14ac:dyDescent="0.25">
      <c r="G17470" s="131" t="s">
        <v>5527</v>
      </c>
      <c r="H17470" s="131"/>
    </row>
    <row r="17471" spans="1:10" ht="20.100000000000001" customHeight="1" x14ac:dyDescent="0.25">
      <c r="A17471" s="5" t="s">
        <v>1818</v>
      </c>
      <c r="C17471" s="11" t="s">
        <v>16</v>
      </c>
      <c r="D17471" s="11" t="s">
        <v>4832</v>
      </c>
      <c r="E17471" s="11" t="s">
        <v>4858</v>
      </c>
      <c r="F17471" s="11" t="s">
        <v>1922</v>
      </c>
      <c r="G17471" s="131" t="s">
        <v>132</v>
      </c>
      <c r="H17471" s="131"/>
      <c r="J17471" s="7">
        <v>3166889</v>
      </c>
    </row>
    <row r="17472" spans="1:10" ht="45" customHeight="1" x14ac:dyDescent="0.25">
      <c r="G17472" s="131" t="s">
        <v>7999</v>
      </c>
      <c r="H17472" s="131"/>
    </row>
    <row r="17473" spans="1:10" ht="20.100000000000001" customHeight="1" x14ac:dyDescent="0.25">
      <c r="G17473" s="131" t="s">
        <v>5527</v>
      </c>
      <c r="H17473" s="131"/>
    </row>
    <row r="17474" spans="1:10" ht="20.100000000000001" customHeight="1" x14ac:dyDescent="0.25">
      <c r="A17474" s="5" t="s">
        <v>1818</v>
      </c>
      <c r="C17474" s="11" t="s">
        <v>16</v>
      </c>
      <c r="D17474" s="11" t="s">
        <v>4832</v>
      </c>
      <c r="E17474" s="11" t="s">
        <v>5609</v>
      </c>
      <c r="F17474" s="11" t="s">
        <v>1936</v>
      </c>
      <c r="G17474" s="131" t="s">
        <v>135</v>
      </c>
      <c r="H17474" s="131"/>
      <c r="J17474" s="7">
        <v>4050000</v>
      </c>
    </row>
    <row r="17475" spans="1:10" ht="45" customHeight="1" x14ac:dyDescent="0.25">
      <c r="G17475" s="131" t="s">
        <v>8000</v>
      </c>
      <c r="H17475" s="131"/>
    </row>
    <row r="17476" spans="1:10" ht="20.100000000000001" customHeight="1" x14ac:dyDescent="0.25">
      <c r="G17476" s="131" t="s">
        <v>5251</v>
      </c>
      <c r="H17476" s="131"/>
    </row>
    <row r="17477" spans="1:10" ht="20.100000000000001" customHeight="1" x14ac:dyDescent="0.25">
      <c r="A17477" s="5" t="s">
        <v>1818</v>
      </c>
      <c r="C17477" s="11" t="s">
        <v>16</v>
      </c>
      <c r="D17477" s="11" t="s">
        <v>4832</v>
      </c>
      <c r="E17477" s="11" t="s">
        <v>5248</v>
      </c>
      <c r="F17477" s="11" t="s">
        <v>1937</v>
      </c>
      <c r="G17477" s="131" t="s">
        <v>135</v>
      </c>
      <c r="H17477" s="131"/>
      <c r="J17477" s="7">
        <v>4883729</v>
      </c>
    </row>
    <row r="17478" spans="1:10" ht="45" customHeight="1" x14ac:dyDescent="0.25">
      <c r="G17478" s="131" t="s">
        <v>8001</v>
      </c>
      <c r="H17478" s="131"/>
    </row>
    <row r="17479" spans="1:10" ht="20.100000000000001" customHeight="1" x14ac:dyDescent="0.25">
      <c r="G17479" s="131" t="s">
        <v>5251</v>
      </c>
      <c r="H17479" s="131"/>
    </row>
    <row r="17480" spans="1:10" ht="20.100000000000001" customHeight="1" x14ac:dyDescent="0.25">
      <c r="A17480" s="5" t="s">
        <v>1818</v>
      </c>
      <c r="C17480" s="11" t="s">
        <v>16</v>
      </c>
      <c r="D17480" s="11" t="s">
        <v>4832</v>
      </c>
      <c r="E17480" s="11" t="s">
        <v>4858</v>
      </c>
      <c r="F17480" s="11" t="s">
        <v>1938</v>
      </c>
      <c r="G17480" s="131" t="s">
        <v>135</v>
      </c>
      <c r="H17480" s="131"/>
      <c r="J17480" s="7">
        <v>1440000</v>
      </c>
    </row>
    <row r="17481" spans="1:10" ht="30" customHeight="1" x14ac:dyDescent="0.25">
      <c r="G17481" s="131" t="s">
        <v>8002</v>
      </c>
      <c r="H17481" s="131"/>
    </row>
    <row r="17482" spans="1:10" ht="20.100000000000001" customHeight="1" x14ac:dyDescent="0.25">
      <c r="G17482" s="131" t="s">
        <v>5251</v>
      </c>
      <c r="H17482" s="131"/>
    </row>
    <row r="17483" spans="1:10" ht="20.100000000000001" customHeight="1" x14ac:dyDescent="0.25">
      <c r="A17483" s="5" t="s">
        <v>1818</v>
      </c>
      <c r="C17483" s="11" t="s">
        <v>16</v>
      </c>
      <c r="D17483" s="11" t="s">
        <v>4832</v>
      </c>
      <c r="E17483" s="11" t="s">
        <v>5248</v>
      </c>
      <c r="F17483" s="11" t="s">
        <v>1939</v>
      </c>
      <c r="G17483" s="131" t="s">
        <v>135</v>
      </c>
      <c r="H17483" s="131"/>
      <c r="J17483" s="7">
        <v>1710000</v>
      </c>
    </row>
    <row r="17484" spans="1:10" ht="30" customHeight="1" x14ac:dyDescent="0.25">
      <c r="G17484" s="131" t="s">
        <v>8003</v>
      </c>
      <c r="H17484" s="131"/>
    </row>
    <row r="17485" spans="1:10" ht="20.100000000000001" customHeight="1" x14ac:dyDescent="0.25">
      <c r="G17485" s="131" t="s">
        <v>5251</v>
      </c>
      <c r="H17485" s="131"/>
    </row>
    <row r="17486" spans="1:10" ht="20.100000000000001" customHeight="1" x14ac:dyDescent="0.25">
      <c r="A17486" s="5" t="s">
        <v>1818</v>
      </c>
      <c r="C17486" s="11" t="s">
        <v>16</v>
      </c>
      <c r="D17486" s="11" t="s">
        <v>4832</v>
      </c>
      <c r="E17486" s="11" t="s">
        <v>4858</v>
      </c>
      <c r="F17486" s="11" t="s">
        <v>1940</v>
      </c>
      <c r="G17486" s="131" t="s">
        <v>135</v>
      </c>
      <c r="H17486" s="131"/>
      <c r="J17486" s="7">
        <v>3042849</v>
      </c>
    </row>
    <row r="17487" spans="1:10" ht="30" customHeight="1" x14ac:dyDescent="0.25">
      <c r="G17487" s="131" t="s">
        <v>8004</v>
      </c>
      <c r="H17487" s="131"/>
    </row>
    <row r="17488" spans="1:10" ht="20.100000000000001" customHeight="1" x14ac:dyDescent="0.25">
      <c r="G17488" s="131" t="s">
        <v>5251</v>
      </c>
      <c r="H17488" s="131"/>
    </row>
    <row r="17489" spans="1:10" ht="20.100000000000001" customHeight="1" x14ac:dyDescent="0.25">
      <c r="A17489" s="5" t="s">
        <v>1818</v>
      </c>
      <c r="C17489" s="11" t="s">
        <v>16</v>
      </c>
      <c r="D17489" s="11" t="s">
        <v>4832</v>
      </c>
      <c r="E17489" s="11" t="s">
        <v>5023</v>
      </c>
      <c r="F17489" s="11" t="s">
        <v>1941</v>
      </c>
      <c r="G17489" s="131" t="s">
        <v>135</v>
      </c>
      <c r="H17489" s="131"/>
      <c r="J17489" s="7">
        <v>1350000</v>
      </c>
    </row>
    <row r="17490" spans="1:10" ht="45" customHeight="1" x14ac:dyDescent="0.25">
      <c r="G17490" s="131" t="s">
        <v>8005</v>
      </c>
      <c r="H17490" s="131"/>
    </row>
    <row r="17491" spans="1:10" ht="20.100000000000001" customHeight="1" x14ac:dyDescent="0.25">
      <c r="G17491" s="131" t="s">
        <v>5251</v>
      </c>
      <c r="H17491" s="131"/>
    </row>
    <row r="17492" spans="1:10" ht="20.100000000000001" customHeight="1" x14ac:dyDescent="0.25">
      <c r="A17492" s="5" t="s">
        <v>1818</v>
      </c>
      <c r="C17492" s="11" t="s">
        <v>16</v>
      </c>
      <c r="D17492" s="11" t="s">
        <v>4832</v>
      </c>
      <c r="E17492" s="11" t="s">
        <v>4932</v>
      </c>
      <c r="F17492" s="11" t="s">
        <v>1942</v>
      </c>
      <c r="G17492" s="131" t="s">
        <v>135</v>
      </c>
      <c r="H17492" s="131"/>
      <c r="J17492" s="7">
        <v>789867</v>
      </c>
    </row>
    <row r="17493" spans="1:10" ht="45" customHeight="1" x14ac:dyDescent="0.25">
      <c r="G17493" s="131" t="s">
        <v>8006</v>
      </c>
      <c r="H17493" s="131"/>
    </row>
    <row r="17494" spans="1:10" ht="20.100000000000001" customHeight="1" x14ac:dyDescent="0.25">
      <c r="G17494" s="131" t="s">
        <v>5251</v>
      </c>
      <c r="H17494" s="131"/>
    </row>
    <row r="17495" spans="1:10" ht="20.100000000000001" customHeight="1" x14ac:dyDescent="0.25">
      <c r="A17495" s="5" t="s">
        <v>1818</v>
      </c>
      <c r="C17495" s="11" t="s">
        <v>16</v>
      </c>
      <c r="D17495" s="11" t="s">
        <v>4832</v>
      </c>
      <c r="E17495" s="11" t="s">
        <v>5248</v>
      </c>
      <c r="F17495" s="11" t="s">
        <v>1943</v>
      </c>
      <c r="G17495" s="131" t="s">
        <v>135</v>
      </c>
      <c r="H17495" s="131"/>
      <c r="J17495" s="7">
        <v>2139860</v>
      </c>
    </row>
    <row r="17496" spans="1:10" ht="30" customHeight="1" x14ac:dyDescent="0.25">
      <c r="G17496" s="131" t="s">
        <v>8007</v>
      </c>
      <c r="H17496" s="131"/>
    </row>
    <row r="17497" spans="1:10" ht="20.100000000000001" customHeight="1" x14ac:dyDescent="0.25">
      <c r="G17497" s="131" t="s">
        <v>5251</v>
      </c>
      <c r="H17497" s="131"/>
    </row>
    <row r="17498" spans="1:10" ht="20.100000000000001" customHeight="1" x14ac:dyDescent="0.25">
      <c r="A17498" s="5" t="s">
        <v>1818</v>
      </c>
      <c r="C17498" s="11" t="s">
        <v>16</v>
      </c>
      <c r="D17498" s="11" t="s">
        <v>4832</v>
      </c>
      <c r="E17498" s="11" t="s">
        <v>4932</v>
      </c>
      <c r="F17498" s="11" t="s">
        <v>1944</v>
      </c>
      <c r="G17498" s="131" t="s">
        <v>135</v>
      </c>
      <c r="H17498" s="131"/>
      <c r="J17498" s="7">
        <v>256500</v>
      </c>
    </row>
    <row r="17499" spans="1:10" ht="60" customHeight="1" x14ac:dyDescent="0.25">
      <c r="G17499" s="131" t="s">
        <v>8008</v>
      </c>
      <c r="H17499" s="131"/>
    </row>
    <row r="17500" spans="1:10" ht="20.100000000000001" customHeight="1" x14ac:dyDescent="0.25">
      <c r="G17500" s="131" t="s">
        <v>5251</v>
      </c>
      <c r="H17500" s="131"/>
    </row>
    <row r="17501" spans="1:10" ht="20.100000000000001" customHeight="1" x14ac:dyDescent="0.25">
      <c r="A17501" s="5" t="s">
        <v>1818</v>
      </c>
      <c r="C17501" s="11" t="s">
        <v>16</v>
      </c>
      <c r="D17501" s="11" t="s">
        <v>4832</v>
      </c>
      <c r="E17501" s="11" t="s">
        <v>5064</v>
      </c>
      <c r="F17501" s="11" t="s">
        <v>1945</v>
      </c>
      <c r="G17501" s="131" t="s">
        <v>135</v>
      </c>
      <c r="H17501" s="131"/>
      <c r="J17501" s="7">
        <v>3206418</v>
      </c>
    </row>
    <row r="17502" spans="1:10" ht="30" customHeight="1" x14ac:dyDescent="0.25">
      <c r="G17502" s="131" t="s">
        <v>8009</v>
      </c>
      <c r="H17502" s="131"/>
    </row>
    <row r="17503" spans="1:10" ht="20.100000000000001" customHeight="1" x14ac:dyDescent="0.25">
      <c r="G17503" s="131" t="s">
        <v>5251</v>
      </c>
      <c r="H17503" s="131"/>
    </row>
    <row r="17504" spans="1:10" ht="20.100000000000001" customHeight="1" x14ac:dyDescent="0.25">
      <c r="A17504" s="5" t="s">
        <v>1818</v>
      </c>
      <c r="C17504" s="11" t="s">
        <v>16</v>
      </c>
      <c r="D17504" s="11" t="s">
        <v>4832</v>
      </c>
      <c r="E17504" s="11" t="s">
        <v>4858</v>
      </c>
      <c r="F17504" s="11" t="s">
        <v>1946</v>
      </c>
      <c r="G17504" s="131" t="s">
        <v>135</v>
      </c>
      <c r="H17504" s="131"/>
      <c r="J17504" s="7">
        <v>4689868</v>
      </c>
    </row>
    <row r="17505" spans="1:10" ht="45" customHeight="1" x14ac:dyDescent="0.25">
      <c r="G17505" s="131" t="s">
        <v>8010</v>
      </c>
      <c r="H17505" s="131"/>
    </row>
    <row r="17506" spans="1:10" ht="20.100000000000001" customHeight="1" x14ac:dyDescent="0.25">
      <c r="G17506" s="131" t="s">
        <v>5251</v>
      </c>
      <c r="H17506" s="131"/>
    </row>
    <row r="17507" spans="1:10" ht="20.100000000000001" customHeight="1" x14ac:dyDescent="0.25">
      <c r="A17507" s="5" t="s">
        <v>1818</v>
      </c>
      <c r="C17507" s="11" t="s">
        <v>16</v>
      </c>
      <c r="D17507" s="11" t="s">
        <v>4832</v>
      </c>
      <c r="E17507" s="11" t="s">
        <v>5248</v>
      </c>
      <c r="F17507" s="11" t="s">
        <v>1947</v>
      </c>
      <c r="G17507" s="131" t="s">
        <v>135</v>
      </c>
      <c r="H17507" s="131"/>
      <c r="J17507" s="7">
        <v>3616612</v>
      </c>
    </row>
    <row r="17508" spans="1:10" ht="45" customHeight="1" x14ac:dyDescent="0.25">
      <c r="G17508" s="131" t="s">
        <v>8011</v>
      </c>
      <c r="H17508" s="131"/>
    </row>
    <row r="17509" spans="1:10" ht="20.100000000000001" customHeight="1" x14ac:dyDescent="0.25">
      <c r="G17509" s="131" t="s">
        <v>5251</v>
      </c>
      <c r="H17509" s="131"/>
    </row>
    <row r="17510" spans="1:10" ht="20.100000000000001" customHeight="1" x14ac:dyDescent="0.25">
      <c r="A17510" s="5" t="s">
        <v>1818</v>
      </c>
      <c r="C17510" s="11" t="s">
        <v>16</v>
      </c>
      <c r="D17510" s="11" t="s">
        <v>4832</v>
      </c>
      <c r="E17510" s="11" t="s">
        <v>5248</v>
      </c>
      <c r="F17510" s="11" t="s">
        <v>1975</v>
      </c>
      <c r="G17510" s="131" t="s">
        <v>367</v>
      </c>
      <c r="H17510" s="131"/>
      <c r="J17510" s="7">
        <v>2607760</v>
      </c>
    </row>
    <row r="17511" spans="1:10" ht="45" customHeight="1" x14ac:dyDescent="0.25">
      <c r="G17511" s="131" t="s">
        <v>8012</v>
      </c>
      <c r="H17511" s="131"/>
    </row>
    <row r="17512" spans="1:10" ht="20.100000000000001" customHeight="1" x14ac:dyDescent="0.25">
      <c r="G17512" s="131" t="s">
        <v>4860</v>
      </c>
      <c r="H17512" s="131"/>
    </row>
    <row r="17513" spans="1:10" ht="20.100000000000001" customHeight="1" x14ac:dyDescent="0.25">
      <c r="A17513" s="5" t="s">
        <v>1818</v>
      </c>
      <c r="C17513" s="11" t="s">
        <v>16</v>
      </c>
      <c r="D17513" s="11" t="s">
        <v>4832</v>
      </c>
      <c r="E17513" s="11" t="s">
        <v>4858</v>
      </c>
      <c r="F17513" s="11" t="s">
        <v>1976</v>
      </c>
      <c r="G17513" s="131" t="s">
        <v>367</v>
      </c>
      <c r="H17513" s="131"/>
      <c r="J17513" s="7">
        <v>2000000</v>
      </c>
    </row>
    <row r="17514" spans="1:10" ht="45" customHeight="1" x14ac:dyDescent="0.25">
      <c r="G17514" s="131" t="s">
        <v>8013</v>
      </c>
      <c r="H17514" s="131"/>
    </row>
    <row r="17515" spans="1:10" ht="20.100000000000001" customHeight="1" x14ac:dyDescent="0.25">
      <c r="G17515" s="131" t="s">
        <v>4860</v>
      </c>
      <c r="H17515" s="131"/>
    </row>
    <row r="17516" spans="1:10" ht="20.100000000000001" customHeight="1" x14ac:dyDescent="0.25">
      <c r="A17516" s="5" t="s">
        <v>1818</v>
      </c>
      <c r="C17516" s="11" t="s">
        <v>16</v>
      </c>
      <c r="D17516" s="11" t="s">
        <v>4832</v>
      </c>
      <c r="E17516" s="11" t="s">
        <v>5248</v>
      </c>
      <c r="F17516" s="11" t="s">
        <v>1977</v>
      </c>
      <c r="G17516" s="131" t="s">
        <v>367</v>
      </c>
      <c r="H17516" s="131"/>
      <c r="J17516" s="7">
        <v>2000000</v>
      </c>
    </row>
    <row r="17517" spans="1:10" ht="45" customHeight="1" x14ac:dyDescent="0.25">
      <c r="G17517" s="131" t="s">
        <v>8014</v>
      </c>
      <c r="H17517" s="131"/>
    </row>
    <row r="17518" spans="1:10" ht="20.100000000000001" customHeight="1" x14ac:dyDescent="0.25">
      <c r="G17518" s="131" t="s">
        <v>4860</v>
      </c>
      <c r="H17518" s="131"/>
    </row>
    <row r="17519" spans="1:10" ht="20.100000000000001" customHeight="1" x14ac:dyDescent="0.25">
      <c r="A17519" s="5" t="s">
        <v>1818</v>
      </c>
      <c r="C17519" s="11" t="s">
        <v>16</v>
      </c>
      <c r="D17519" s="11" t="s">
        <v>4832</v>
      </c>
      <c r="E17519" s="11" t="s">
        <v>4858</v>
      </c>
      <c r="F17519" s="11" t="s">
        <v>1978</v>
      </c>
      <c r="G17519" s="131" t="s">
        <v>367</v>
      </c>
      <c r="H17519" s="131"/>
      <c r="J17519" s="7">
        <v>1200000</v>
      </c>
    </row>
    <row r="17520" spans="1:10" ht="45" customHeight="1" x14ac:dyDescent="0.25">
      <c r="G17520" s="131" t="s">
        <v>8015</v>
      </c>
      <c r="H17520" s="131"/>
    </row>
    <row r="17521" spans="1:10" ht="20.100000000000001" customHeight="1" x14ac:dyDescent="0.25">
      <c r="G17521" s="131" t="s">
        <v>4860</v>
      </c>
      <c r="H17521" s="131"/>
    </row>
    <row r="17522" spans="1:10" ht="20.100000000000001" customHeight="1" x14ac:dyDescent="0.25">
      <c r="A17522" s="5" t="s">
        <v>1818</v>
      </c>
      <c r="C17522" s="11" t="s">
        <v>16</v>
      </c>
      <c r="D17522" s="11" t="s">
        <v>4832</v>
      </c>
      <c r="E17522" s="11" t="s">
        <v>5248</v>
      </c>
      <c r="F17522" s="11" t="s">
        <v>1979</v>
      </c>
      <c r="G17522" s="131" t="s">
        <v>367</v>
      </c>
      <c r="H17522" s="131"/>
      <c r="J17522" s="7">
        <v>1575154</v>
      </c>
    </row>
    <row r="17523" spans="1:10" ht="45" customHeight="1" x14ac:dyDescent="0.25">
      <c r="G17523" s="131" t="s">
        <v>8016</v>
      </c>
      <c r="H17523" s="131"/>
    </row>
    <row r="17524" spans="1:10" ht="20.100000000000001" customHeight="1" x14ac:dyDescent="0.25">
      <c r="G17524" s="131" t="s">
        <v>4860</v>
      </c>
      <c r="H17524" s="131"/>
    </row>
    <row r="17525" spans="1:10" ht="20.100000000000001" customHeight="1" x14ac:dyDescent="0.25">
      <c r="A17525" s="5" t="s">
        <v>1818</v>
      </c>
      <c r="C17525" s="11" t="s">
        <v>16</v>
      </c>
      <c r="D17525" s="11" t="s">
        <v>4832</v>
      </c>
      <c r="E17525" s="11" t="s">
        <v>4972</v>
      </c>
      <c r="F17525" s="11" t="s">
        <v>1980</v>
      </c>
      <c r="G17525" s="131" t="s">
        <v>367</v>
      </c>
      <c r="H17525" s="131"/>
      <c r="J17525" s="7">
        <v>3600000</v>
      </c>
    </row>
    <row r="17526" spans="1:10" ht="45" customHeight="1" x14ac:dyDescent="0.25">
      <c r="G17526" s="131" t="s">
        <v>8017</v>
      </c>
      <c r="H17526" s="131"/>
    </row>
    <row r="17527" spans="1:10" ht="20.100000000000001" customHeight="1" x14ac:dyDescent="0.25">
      <c r="G17527" s="131" t="s">
        <v>4860</v>
      </c>
      <c r="H17527" s="131"/>
    </row>
    <row r="17528" spans="1:10" ht="20.100000000000001" customHeight="1" x14ac:dyDescent="0.25">
      <c r="A17528" s="5" t="s">
        <v>1818</v>
      </c>
      <c r="C17528" s="11" t="s">
        <v>16</v>
      </c>
      <c r="D17528" s="11" t="s">
        <v>4832</v>
      </c>
      <c r="E17528" s="11" t="s">
        <v>5248</v>
      </c>
      <c r="F17528" s="11" t="s">
        <v>2010</v>
      </c>
      <c r="G17528" s="131" t="s">
        <v>367</v>
      </c>
      <c r="H17528" s="131"/>
      <c r="J17528" s="7">
        <v>3800000</v>
      </c>
    </row>
    <row r="17529" spans="1:10" ht="45" customHeight="1" x14ac:dyDescent="0.25">
      <c r="G17529" s="131" t="s">
        <v>8018</v>
      </c>
      <c r="H17529" s="131"/>
    </row>
    <row r="17530" spans="1:10" ht="20.100000000000001" customHeight="1" x14ac:dyDescent="0.25">
      <c r="G17530" s="131" t="s">
        <v>4860</v>
      </c>
      <c r="H17530" s="131"/>
    </row>
    <row r="17531" spans="1:10" ht="20.100000000000001" customHeight="1" x14ac:dyDescent="0.25">
      <c r="A17531" s="5" t="s">
        <v>1818</v>
      </c>
      <c r="C17531" s="11" t="s">
        <v>16</v>
      </c>
      <c r="D17531" s="11" t="s">
        <v>4832</v>
      </c>
      <c r="E17531" s="11" t="s">
        <v>5248</v>
      </c>
      <c r="F17531" s="11" t="s">
        <v>1981</v>
      </c>
      <c r="G17531" s="131" t="s">
        <v>367</v>
      </c>
      <c r="H17531" s="131"/>
      <c r="J17531" s="7">
        <v>1154134</v>
      </c>
    </row>
    <row r="17532" spans="1:10" ht="45" customHeight="1" x14ac:dyDescent="0.25">
      <c r="G17532" s="131" t="s">
        <v>8019</v>
      </c>
      <c r="H17532" s="131"/>
    </row>
    <row r="17533" spans="1:10" ht="20.100000000000001" customHeight="1" x14ac:dyDescent="0.25">
      <c r="G17533" s="131" t="s">
        <v>4860</v>
      </c>
      <c r="H17533" s="131"/>
    </row>
    <row r="17534" spans="1:10" ht="20.100000000000001" customHeight="1" x14ac:dyDescent="0.25">
      <c r="A17534" s="5" t="s">
        <v>1818</v>
      </c>
      <c r="C17534" s="11" t="s">
        <v>16</v>
      </c>
      <c r="D17534" s="11" t="s">
        <v>4832</v>
      </c>
      <c r="E17534" s="11" t="s">
        <v>5248</v>
      </c>
      <c r="F17534" s="11" t="s">
        <v>2001</v>
      </c>
      <c r="G17534" s="131" t="s">
        <v>367</v>
      </c>
      <c r="H17534" s="131"/>
      <c r="J17534" s="7">
        <v>662590</v>
      </c>
    </row>
    <row r="17535" spans="1:10" ht="45" customHeight="1" x14ac:dyDescent="0.25">
      <c r="G17535" s="131" t="s">
        <v>8020</v>
      </c>
      <c r="H17535" s="131"/>
    </row>
    <row r="17536" spans="1:10" ht="20.100000000000001" customHeight="1" x14ac:dyDescent="0.25">
      <c r="G17536" s="131" t="s">
        <v>4860</v>
      </c>
      <c r="H17536" s="131"/>
    </row>
    <row r="17537" spans="1:10" ht="20.100000000000001" customHeight="1" x14ac:dyDescent="0.25">
      <c r="A17537" s="5" t="s">
        <v>1818</v>
      </c>
      <c r="C17537" s="11" t="s">
        <v>16</v>
      </c>
      <c r="D17537" s="11" t="s">
        <v>4832</v>
      </c>
      <c r="E17537" s="11" t="s">
        <v>5248</v>
      </c>
      <c r="F17537" s="11" t="s">
        <v>2011</v>
      </c>
      <c r="G17537" s="131" t="s">
        <v>367</v>
      </c>
      <c r="H17537" s="131"/>
      <c r="J17537" s="7">
        <v>2400000</v>
      </c>
    </row>
    <row r="17538" spans="1:10" ht="45" customHeight="1" x14ac:dyDescent="0.25">
      <c r="G17538" s="131" t="s">
        <v>8021</v>
      </c>
      <c r="H17538" s="131"/>
    </row>
    <row r="17539" spans="1:10" ht="20.100000000000001" customHeight="1" x14ac:dyDescent="0.25">
      <c r="G17539" s="131" t="s">
        <v>4860</v>
      </c>
      <c r="H17539" s="131"/>
    </row>
    <row r="17540" spans="1:10" ht="20.100000000000001" customHeight="1" x14ac:dyDescent="0.25">
      <c r="A17540" s="5" t="s">
        <v>1818</v>
      </c>
      <c r="C17540" s="11" t="s">
        <v>16</v>
      </c>
      <c r="D17540" s="11" t="s">
        <v>4832</v>
      </c>
      <c r="E17540" s="11" t="s">
        <v>4972</v>
      </c>
      <c r="F17540" s="11" t="s">
        <v>2009</v>
      </c>
      <c r="G17540" s="131" t="s">
        <v>367</v>
      </c>
      <c r="H17540" s="131"/>
      <c r="J17540" s="7">
        <v>2400000</v>
      </c>
    </row>
    <row r="17541" spans="1:10" ht="30" customHeight="1" x14ac:dyDescent="0.25">
      <c r="G17541" s="131" t="s">
        <v>8022</v>
      </c>
      <c r="H17541" s="131"/>
    </row>
    <row r="17542" spans="1:10" ht="20.100000000000001" customHeight="1" x14ac:dyDescent="0.25">
      <c r="G17542" s="131" t="s">
        <v>4860</v>
      </c>
      <c r="H17542" s="131"/>
    </row>
    <row r="17543" spans="1:10" ht="20.100000000000001" customHeight="1" x14ac:dyDescent="0.25">
      <c r="A17543" s="5" t="s">
        <v>1818</v>
      </c>
      <c r="C17543" s="11" t="s">
        <v>16</v>
      </c>
      <c r="D17543" s="11" t="s">
        <v>4832</v>
      </c>
      <c r="E17543" s="11" t="s">
        <v>4974</v>
      </c>
      <c r="F17543" s="11" t="s">
        <v>2012</v>
      </c>
      <c r="G17543" s="131" t="s">
        <v>367</v>
      </c>
      <c r="H17543" s="131"/>
      <c r="J17543" s="7">
        <v>1600000</v>
      </c>
    </row>
    <row r="17544" spans="1:10" ht="30" customHeight="1" x14ac:dyDescent="0.25">
      <c r="G17544" s="131" t="s">
        <v>8023</v>
      </c>
      <c r="H17544" s="131"/>
    </row>
    <row r="17545" spans="1:10" ht="20.100000000000001" customHeight="1" x14ac:dyDescent="0.25">
      <c r="G17545" s="131" t="s">
        <v>4860</v>
      </c>
      <c r="H17545" s="131"/>
    </row>
    <row r="17546" spans="1:10" ht="20.100000000000001" customHeight="1" x14ac:dyDescent="0.25">
      <c r="A17546" s="5" t="s">
        <v>1818</v>
      </c>
      <c r="C17546" s="11" t="s">
        <v>16</v>
      </c>
      <c r="D17546" s="11" t="s">
        <v>4832</v>
      </c>
      <c r="E17546" s="11" t="s">
        <v>5248</v>
      </c>
      <c r="F17546" s="11" t="s">
        <v>2013</v>
      </c>
      <c r="G17546" s="131" t="s">
        <v>367</v>
      </c>
      <c r="H17546" s="131"/>
      <c r="J17546" s="7">
        <v>800000</v>
      </c>
    </row>
    <row r="17547" spans="1:10" ht="45" customHeight="1" x14ac:dyDescent="0.25">
      <c r="G17547" s="131" t="s">
        <v>8024</v>
      </c>
      <c r="H17547" s="131"/>
    </row>
    <row r="17548" spans="1:10" ht="20.100000000000001" customHeight="1" x14ac:dyDescent="0.25">
      <c r="G17548" s="131" t="s">
        <v>4860</v>
      </c>
      <c r="H17548" s="131"/>
    </row>
    <row r="17549" spans="1:10" ht="20.100000000000001" customHeight="1" x14ac:dyDescent="0.25">
      <c r="A17549" s="5" t="s">
        <v>1818</v>
      </c>
      <c r="C17549" s="11" t="s">
        <v>16</v>
      </c>
      <c r="D17549" s="11" t="s">
        <v>4832</v>
      </c>
      <c r="E17549" s="11" t="s">
        <v>5132</v>
      </c>
      <c r="F17549" s="11" t="s">
        <v>2014</v>
      </c>
      <c r="G17549" s="131" t="s">
        <v>367</v>
      </c>
      <c r="H17549" s="131"/>
      <c r="J17549" s="7">
        <v>6400000</v>
      </c>
    </row>
    <row r="17550" spans="1:10" ht="60" customHeight="1" x14ac:dyDescent="0.25">
      <c r="G17550" s="131" t="s">
        <v>8025</v>
      </c>
      <c r="H17550" s="131"/>
    </row>
    <row r="17551" spans="1:10" ht="20.100000000000001" customHeight="1" x14ac:dyDescent="0.25">
      <c r="G17551" s="131" t="s">
        <v>4860</v>
      </c>
      <c r="H17551" s="131"/>
    </row>
    <row r="17552" spans="1:10" ht="20.100000000000001" customHeight="1" x14ac:dyDescent="0.25">
      <c r="A17552" s="5" t="s">
        <v>1818</v>
      </c>
      <c r="C17552" s="11" t="s">
        <v>16</v>
      </c>
      <c r="D17552" s="11" t="s">
        <v>4832</v>
      </c>
      <c r="E17552" s="11" t="s">
        <v>5248</v>
      </c>
      <c r="F17552" s="11" t="s">
        <v>2015</v>
      </c>
      <c r="G17552" s="131" t="s">
        <v>367</v>
      </c>
      <c r="H17552" s="131"/>
      <c r="J17552" s="7">
        <v>4800000</v>
      </c>
    </row>
    <row r="17553" spans="1:10" ht="45" customHeight="1" x14ac:dyDescent="0.25">
      <c r="G17553" s="131" t="s">
        <v>8026</v>
      </c>
      <c r="H17553" s="131"/>
    </row>
    <row r="17554" spans="1:10" ht="20.100000000000001" customHeight="1" x14ac:dyDescent="0.25">
      <c r="G17554" s="131" t="s">
        <v>4860</v>
      </c>
      <c r="H17554" s="131"/>
    </row>
    <row r="17555" spans="1:10" ht="20.100000000000001" customHeight="1" x14ac:dyDescent="0.25">
      <c r="A17555" s="5" t="s">
        <v>1818</v>
      </c>
      <c r="C17555" s="11" t="s">
        <v>16</v>
      </c>
      <c r="D17555" s="11" t="s">
        <v>4832</v>
      </c>
      <c r="E17555" s="11" t="s">
        <v>5112</v>
      </c>
      <c r="F17555" s="11" t="s">
        <v>2016</v>
      </c>
      <c r="G17555" s="131" t="s">
        <v>367</v>
      </c>
      <c r="H17555" s="131"/>
      <c r="J17555" s="7">
        <v>800000</v>
      </c>
    </row>
    <row r="17556" spans="1:10" ht="45" customHeight="1" x14ac:dyDescent="0.25">
      <c r="G17556" s="131" t="s">
        <v>8027</v>
      </c>
      <c r="H17556" s="131"/>
    </row>
    <row r="17557" spans="1:10" ht="20.100000000000001" customHeight="1" x14ac:dyDescent="0.25">
      <c r="G17557" s="131" t="s">
        <v>4860</v>
      </c>
      <c r="H17557" s="131"/>
    </row>
    <row r="17558" spans="1:10" ht="20.100000000000001" customHeight="1" x14ac:dyDescent="0.25">
      <c r="A17558" s="5" t="s">
        <v>1818</v>
      </c>
      <c r="C17558" s="11" t="s">
        <v>16</v>
      </c>
      <c r="D17558" s="11" t="s">
        <v>4832</v>
      </c>
      <c r="E17558" s="11" t="s">
        <v>4858</v>
      </c>
      <c r="F17558" s="11" t="s">
        <v>2017</v>
      </c>
      <c r="G17558" s="131" t="s">
        <v>367</v>
      </c>
      <c r="H17558" s="131"/>
      <c r="J17558" s="7">
        <v>2400000</v>
      </c>
    </row>
    <row r="17559" spans="1:10" ht="45" customHeight="1" x14ac:dyDescent="0.25">
      <c r="G17559" s="131" t="s">
        <v>8028</v>
      </c>
      <c r="H17559" s="131"/>
    </row>
    <row r="17560" spans="1:10" ht="20.100000000000001" customHeight="1" x14ac:dyDescent="0.25">
      <c r="G17560" s="131" t="s">
        <v>4860</v>
      </c>
      <c r="H17560" s="131"/>
    </row>
    <row r="17561" spans="1:10" ht="20.100000000000001" customHeight="1" x14ac:dyDescent="0.25">
      <c r="A17561" s="5" t="s">
        <v>1818</v>
      </c>
      <c r="C17561" s="11" t="s">
        <v>16</v>
      </c>
      <c r="D17561" s="11" t="s">
        <v>4832</v>
      </c>
      <c r="E17561" s="11" t="s">
        <v>4858</v>
      </c>
      <c r="F17561" s="11" t="s">
        <v>2018</v>
      </c>
      <c r="G17561" s="131" t="s">
        <v>367</v>
      </c>
      <c r="H17561" s="131"/>
      <c r="J17561" s="7">
        <v>3134054</v>
      </c>
    </row>
    <row r="17562" spans="1:10" ht="45" customHeight="1" x14ac:dyDescent="0.25">
      <c r="G17562" s="131" t="s">
        <v>8029</v>
      </c>
      <c r="H17562" s="131"/>
    </row>
    <row r="17563" spans="1:10" ht="20.100000000000001" customHeight="1" x14ac:dyDescent="0.25">
      <c r="G17563" s="131" t="s">
        <v>4860</v>
      </c>
      <c r="H17563" s="131"/>
    </row>
    <row r="17564" spans="1:10" ht="20.100000000000001" customHeight="1" x14ac:dyDescent="0.25">
      <c r="A17564" s="5" t="s">
        <v>1818</v>
      </c>
      <c r="C17564" s="11" t="s">
        <v>16</v>
      </c>
      <c r="D17564" s="11" t="s">
        <v>4832</v>
      </c>
      <c r="E17564" s="11" t="s">
        <v>4858</v>
      </c>
      <c r="F17564" s="11" t="s">
        <v>2002</v>
      </c>
      <c r="G17564" s="131" t="s">
        <v>367</v>
      </c>
      <c r="H17564" s="131"/>
      <c r="J17564" s="7">
        <v>4800000</v>
      </c>
    </row>
    <row r="17565" spans="1:10" ht="45" customHeight="1" x14ac:dyDescent="0.25">
      <c r="G17565" s="131" t="s">
        <v>8030</v>
      </c>
      <c r="H17565" s="131"/>
    </row>
    <row r="17566" spans="1:10" ht="20.100000000000001" customHeight="1" x14ac:dyDescent="0.25">
      <c r="G17566" s="131" t="s">
        <v>4860</v>
      </c>
      <c r="H17566" s="131"/>
    </row>
    <row r="17567" spans="1:10" ht="20.100000000000001" customHeight="1" x14ac:dyDescent="0.25">
      <c r="A17567" s="5" t="s">
        <v>1818</v>
      </c>
      <c r="C17567" s="11" t="s">
        <v>16</v>
      </c>
      <c r="D17567" s="11" t="s">
        <v>4832</v>
      </c>
      <c r="E17567" s="11" t="s">
        <v>4974</v>
      </c>
      <c r="F17567" s="11" t="s">
        <v>2019</v>
      </c>
      <c r="G17567" s="131" t="s">
        <v>367</v>
      </c>
      <c r="H17567" s="131"/>
      <c r="J17567" s="7">
        <v>4800000</v>
      </c>
    </row>
    <row r="17568" spans="1:10" ht="45" customHeight="1" x14ac:dyDescent="0.25">
      <c r="G17568" s="131" t="s">
        <v>8031</v>
      </c>
      <c r="H17568" s="131"/>
    </row>
    <row r="17569" spans="1:10" ht="20.100000000000001" customHeight="1" x14ac:dyDescent="0.25">
      <c r="G17569" s="131" t="s">
        <v>4860</v>
      </c>
      <c r="H17569" s="131"/>
    </row>
    <row r="17570" spans="1:10" ht="20.100000000000001" customHeight="1" x14ac:dyDescent="0.25">
      <c r="A17570" s="5" t="s">
        <v>1818</v>
      </c>
      <c r="C17570" s="11" t="s">
        <v>16</v>
      </c>
      <c r="D17570" s="11" t="s">
        <v>4832</v>
      </c>
      <c r="E17570" s="11" t="s">
        <v>5248</v>
      </c>
      <c r="F17570" s="11" t="s">
        <v>2020</v>
      </c>
      <c r="G17570" s="131" t="s">
        <v>367</v>
      </c>
      <c r="H17570" s="131"/>
      <c r="J17570" s="7">
        <v>1600000</v>
      </c>
    </row>
    <row r="17571" spans="1:10" ht="45" customHeight="1" x14ac:dyDescent="0.25">
      <c r="G17571" s="131" t="s">
        <v>8032</v>
      </c>
      <c r="H17571" s="131"/>
    </row>
    <row r="17572" spans="1:10" ht="20.100000000000001" customHeight="1" x14ac:dyDescent="0.25">
      <c r="G17572" s="131" t="s">
        <v>4860</v>
      </c>
      <c r="H17572" s="131"/>
    </row>
    <row r="17573" spans="1:10" ht="20.100000000000001" customHeight="1" x14ac:dyDescent="0.25">
      <c r="A17573" s="5" t="s">
        <v>1818</v>
      </c>
      <c r="C17573" s="11" t="s">
        <v>16</v>
      </c>
      <c r="D17573" s="11" t="s">
        <v>4832</v>
      </c>
      <c r="E17573" s="11" t="s">
        <v>5248</v>
      </c>
      <c r="F17573" s="11" t="s">
        <v>2021</v>
      </c>
      <c r="G17573" s="131" t="s">
        <v>367</v>
      </c>
      <c r="H17573" s="131"/>
      <c r="J17573" s="7">
        <v>2800000</v>
      </c>
    </row>
    <row r="17574" spans="1:10" ht="45" customHeight="1" x14ac:dyDescent="0.25">
      <c r="G17574" s="131" t="s">
        <v>8033</v>
      </c>
      <c r="H17574" s="131"/>
    </row>
    <row r="17575" spans="1:10" ht="20.100000000000001" customHeight="1" x14ac:dyDescent="0.25">
      <c r="G17575" s="131" t="s">
        <v>4860</v>
      </c>
      <c r="H17575" s="131"/>
    </row>
    <row r="17576" spans="1:10" ht="20.100000000000001" customHeight="1" x14ac:dyDescent="0.25">
      <c r="A17576" s="5" t="s">
        <v>1818</v>
      </c>
      <c r="C17576" s="11" t="s">
        <v>16</v>
      </c>
      <c r="D17576" s="11" t="s">
        <v>4832</v>
      </c>
      <c r="E17576" s="11" t="s">
        <v>5248</v>
      </c>
      <c r="F17576" s="11" t="s">
        <v>2022</v>
      </c>
      <c r="G17576" s="131" t="s">
        <v>367</v>
      </c>
      <c r="H17576" s="131"/>
      <c r="J17576" s="7">
        <v>2000000</v>
      </c>
    </row>
    <row r="17577" spans="1:10" ht="45" customHeight="1" x14ac:dyDescent="0.25">
      <c r="G17577" s="131" t="s">
        <v>8034</v>
      </c>
      <c r="H17577" s="131"/>
    </row>
    <row r="17578" spans="1:10" ht="20.100000000000001" customHeight="1" x14ac:dyDescent="0.25">
      <c r="G17578" s="131" t="s">
        <v>4860</v>
      </c>
      <c r="H17578" s="131"/>
    </row>
    <row r="17579" spans="1:10" ht="20.100000000000001" customHeight="1" x14ac:dyDescent="0.25">
      <c r="A17579" s="5" t="s">
        <v>1818</v>
      </c>
      <c r="C17579" s="11" t="s">
        <v>16</v>
      </c>
      <c r="D17579" s="11" t="s">
        <v>4832</v>
      </c>
      <c r="E17579" s="11" t="s">
        <v>4858</v>
      </c>
      <c r="F17579" s="11" t="s">
        <v>2030</v>
      </c>
      <c r="G17579" s="131" t="s">
        <v>130</v>
      </c>
      <c r="H17579" s="131"/>
      <c r="J17579" s="7">
        <v>4800000</v>
      </c>
    </row>
    <row r="17580" spans="1:10" ht="45" customHeight="1" x14ac:dyDescent="0.25">
      <c r="G17580" s="131" t="s">
        <v>8035</v>
      </c>
      <c r="H17580" s="131"/>
    </row>
    <row r="17581" spans="1:10" ht="20.100000000000001" customHeight="1" x14ac:dyDescent="0.25">
      <c r="G17581" s="131" t="s">
        <v>5528</v>
      </c>
      <c r="H17581" s="131"/>
    </row>
    <row r="17582" spans="1:10" ht="20.100000000000001" customHeight="1" x14ac:dyDescent="0.25">
      <c r="A17582" s="5" t="s">
        <v>1818</v>
      </c>
      <c r="C17582" s="11" t="s">
        <v>16</v>
      </c>
      <c r="D17582" s="11" t="s">
        <v>4832</v>
      </c>
      <c r="E17582" s="11" t="s">
        <v>4972</v>
      </c>
      <c r="F17582" s="11" t="s">
        <v>2031</v>
      </c>
      <c r="G17582" s="131" t="s">
        <v>130</v>
      </c>
      <c r="H17582" s="131"/>
      <c r="J17582" s="7">
        <v>4178978</v>
      </c>
    </row>
    <row r="17583" spans="1:10" ht="30" customHeight="1" x14ac:dyDescent="0.25">
      <c r="G17583" s="131" t="s">
        <v>8036</v>
      </c>
      <c r="H17583" s="131"/>
    </row>
    <row r="17584" spans="1:10" ht="20.100000000000001" customHeight="1" x14ac:dyDescent="0.25">
      <c r="G17584" s="131" t="s">
        <v>5528</v>
      </c>
      <c r="H17584" s="131"/>
    </row>
    <row r="17585" spans="1:10" ht="20.100000000000001" customHeight="1" x14ac:dyDescent="0.25">
      <c r="A17585" s="5" t="s">
        <v>1818</v>
      </c>
      <c r="C17585" s="11" t="s">
        <v>16</v>
      </c>
      <c r="D17585" s="11" t="s">
        <v>4832</v>
      </c>
      <c r="E17585" s="11" t="s">
        <v>5064</v>
      </c>
      <c r="F17585" s="11" t="s">
        <v>2032</v>
      </c>
      <c r="G17585" s="131" t="s">
        <v>130</v>
      </c>
      <c r="H17585" s="131"/>
      <c r="J17585" s="7">
        <v>2649366</v>
      </c>
    </row>
    <row r="17586" spans="1:10" ht="30" customHeight="1" x14ac:dyDescent="0.25">
      <c r="G17586" s="131" t="s">
        <v>8037</v>
      </c>
      <c r="H17586" s="131"/>
    </row>
    <row r="17587" spans="1:10" ht="20.100000000000001" customHeight="1" x14ac:dyDescent="0.25">
      <c r="G17587" s="131" t="s">
        <v>5528</v>
      </c>
      <c r="H17587" s="131"/>
    </row>
    <row r="17588" spans="1:10" ht="20.100000000000001" customHeight="1" x14ac:dyDescent="0.25">
      <c r="A17588" s="5" t="s">
        <v>1818</v>
      </c>
      <c r="C17588" s="11" t="s">
        <v>16</v>
      </c>
      <c r="D17588" s="11" t="s">
        <v>4832</v>
      </c>
      <c r="E17588" s="11" t="s">
        <v>4972</v>
      </c>
      <c r="F17588" s="11" t="s">
        <v>2033</v>
      </c>
      <c r="G17588" s="131" t="s">
        <v>130</v>
      </c>
      <c r="H17588" s="131"/>
      <c r="J17588" s="7">
        <v>1200000</v>
      </c>
    </row>
    <row r="17589" spans="1:10" ht="45" customHeight="1" x14ac:dyDescent="0.25">
      <c r="G17589" s="131" t="s">
        <v>8038</v>
      </c>
      <c r="H17589" s="131"/>
    </row>
    <row r="17590" spans="1:10" ht="20.100000000000001" customHeight="1" x14ac:dyDescent="0.25">
      <c r="G17590" s="131" t="s">
        <v>5528</v>
      </c>
      <c r="H17590" s="131"/>
    </row>
    <row r="17591" spans="1:10" ht="20.100000000000001" customHeight="1" x14ac:dyDescent="0.25">
      <c r="A17591" s="5" t="s">
        <v>1818</v>
      </c>
      <c r="C17591" s="11" t="s">
        <v>16</v>
      </c>
      <c r="D17591" s="11" t="s">
        <v>4832</v>
      </c>
      <c r="E17591" s="11" t="s">
        <v>5023</v>
      </c>
      <c r="F17591" s="11" t="s">
        <v>2034</v>
      </c>
      <c r="G17591" s="131" t="s">
        <v>130</v>
      </c>
      <c r="H17591" s="131"/>
      <c r="J17591" s="7">
        <v>2400000</v>
      </c>
    </row>
    <row r="17592" spans="1:10" ht="30" customHeight="1" x14ac:dyDescent="0.25">
      <c r="G17592" s="131" t="s">
        <v>8039</v>
      </c>
      <c r="H17592" s="131"/>
    </row>
    <row r="17593" spans="1:10" ht="20.100000000000001" customHeight="1" x14ac:dyDescent="0.25">
      <c r="G17593" s="131" t="s">
        <v>5528</v>
      </c>
      <c r="H17593" s="131"/>
    </row>
    <row r="17594" spans="1:10" ht="20.100000000000001" customHeight="1" x14ac:dyDescent="0.25">
      <c r="A17594" s="5" t="s">
        <v>1818</v>
      </c>
      <c r="C17594" s="11" t="s">
        <v>16</v>
      </c>
      <c r="D17594" s="11" t="s">
        <v>4832</v>
      </c>
      <c r="E17594" s="11" t="s">
        <v>5023</v>
      </c>
      <c r="F17594" s="11" t="s">
        <v>2035</v>
      </c>
      <c r="G17594" s="131" t="s">
        <v>130</v>
      </c>
      <c r="H17594" s="131"/>
      <c r="J17594" s="7">
        <v>2000000</v>
      </c>
    </row>
    <row r="17595" spans="1:10" ht="45" customHeight="1" x14ac:dyDescent="0.25">
      <c r="G17595" s="131" t="s">
        <v>8040</v>
      </c>
      <c r="H17595" s="131"/>
    </row>
    <row r="17596" spans="1:10" ht="20.100000000000001" customHeight="1" x14ac:dyDescent="0.25">
      <c r="G17596" s="131" t="s">
        <v>5528</v>
      </c>
      <c r="H17596" s="131"/>
    </row>
    <row r="17597" spans="1:10" ht="20.100000000000001" customHeight="1" x14ac:dyDescent="0.25">
      <c r="A17597" s="5" t="s">
        <v>1818</v>
      </c>
      <c r="C17597" s="11" t="s">
        <v>16</v>
      </c>
      <c r="D17597" s="11" t="s">
        <v>4832</v>
      </c>
      <c r="E17597" s="11" t="s">
        <v>4972</v>
      </c>
      <c r="F17597" s="11" t="s">
        <v>1883</v>
      </c>
      <c r="G17597" s="131" t="s">
        <v>130</v>
      </c>
      <c r="H17597" s="131"/>
      <c r="J17597" s="7">
        <v>4121587</v>
      </c>
    </row>
    <row r="17598" spans="1:10" ht="45" customHeight="1" x14ac:dyDescent="0.25">
      <c r="G17598" s="131" t="s">
        <v>8041</v>
      </c>
      <c r="H17598" s="131"/>
    </row>
    <row r="17599" spans="1:10" ht="20.100000000000001" customHeight="1" x14ac:dyDescent="0.25">
      <c r="G17599" s="131" t="s">
        <v>5528</v>
      </c>
      <c r="H17599" s="131"/>
    </row>
    <row r="17600" spans="1:10" ht="20.100000000000001" customHeight="1" x14ac:dyDescent="0.25">
      <c r="A17600" s="5" t="s">
        <v>1818</v>
      </c>
      <c r="C17600" s="11" t="s">
        <v>16</v>
      </c>
      <c r="D17600" s="11" t="s">
        <v>4832</v>
      </c>
      <c r="E17600" s="11" t="s">
        <v>4858</v>
      </c>
      <c r="F17600" s="11" t="s">
        <v>2036</v>
      </c>
      <c r="G17600" s="131" t="s">
        <v>130</v>
      </c>
      <c r="H17600" s="131"/>
      <c r="J17600" s="7">
        <v>4121587</v>
      </c>
    </row>
    <row r="17601" spans="1:10" ht="45" customHeight="1" x14ac:dyDescent="0.25">
      <c r="G17601" s="131" t="s">
        <v>8042</v>
      </c>
      <c r="H17601" s="131"/>
    </row>
    <row r="17602" spans="1:10" ht="20.100000000000001" customHeight="1" x14ac:dyDescent="0.25">
      <c r="G17602" s="131" t="s">
        <v>5528</v>
      </c>
      <c r="H17602" s="131"/>
    </row>
    <row r="17603" spans="1:10" ht="20.100000000000001" customHeight="1" x14ac:dyDescent="0.25">
      <c r="A17603" s="5" t="s">
        <v>1818</v>
      </c>
      <c r="C17603" s="11" t="s">
        <v>16</v>
      </c>
      <c r="D17603" s="11" t="s">
        <v>4832</v>
      </c>
      <c r="E17603" s="11" t="s">
        <v>5169</v>
      </c>
      <c r="F17603" s="11" t="s">
        <v>1999</v>
      </c>
      <c r="G17603" s="131" t="s">
        <v>124</v>
      </c>
      <c r="H17603" s="131"/>
      <c r="J17603" s="7">
        <v>2408000</v>
      </c>
    </row>
    <row r="17604" spans="1:10" ht="45" customHeight="1" x14ac:dyDescent="0.25">
      <c r="G17604" s="131" t="s">
        <v>8043</v>
      </c>
      <c r="H17604" s="131"/>
    </row>
    <row r="17605" spans="1:10" ht="20.100000000000001" customHeight="1" x14ac:dyDescent="0.25">
      <c r="G17605" s="131" t="s">
        <v>5286</v>
      </c>
      <c r="H17605" s="131"/>
    </row>
    <row r="17606" spans="1:10" ht="20.100000000000001" customHeight="1" x14ac:dyDescent="0.25">
      <c r="A17606" s="5" t="s">
        <v>1818</v>
      </c>
      <c r="C17606" s="11" t="s">
        <v>16</v>
      </c>
      <c r="D17606" s="11" t="s">
        <v>4832</v>
      </c>
      <c r="E17606" s="11" t="s">
        <v>5023</v>
      </c>
      <c r="F17606" s="11" t="s">
        <v>2045</v>
      </c>
      <c r="G17606" s="131" t="s">
        <v>124</v>
      </c>
      <c r="H17606" s="131"/>
      <c r="J17606" s="7">
        <v>3310278</v>
      </c>
    </row>
    <row r="17607" spans="1:10" ht="45" customHeight="1" x14ac:dyDescent="0.25">
      <c r="G17607" s="131" t="s">
        <v>8044</v>
      </c>
      <c r="H17607" s="131"/>
    </row>
    <row r="17608" spans="1:10" ht="20.100000000000001" customHeight="1" x14ac:dyDescent="0.25">
      <c r="G17608" s="131" t="s">
        <v>5286</v>
      </c>
      <c r="H17608" s="131"/>
    </row>
    <row r="17609" spans="1:10" ht="20.100000000000001" customHeight="1" x14ac:dyDescent="0.25">
      <c r="A17609" s="5" t="s">
        <v>1818</v>
      </c>
      <c r="C17609" s="11" t="s">
        <v>16</v>
      </c>
      <c r="D17609" s="11" t="s">
        <v>4832</v>
      </c>
      <c r="E17609" s="11" t="s">
        <v>4972</v>
      </c>
      <c r="F17609" s="11" t="s">
        <v>2046</v>
      </c>
      <c r="G17609" s="131" t="s">
        <v>124</v>
      </c>
      <c r="H17609" s="131"/>
      <c r="J17609" s="7">
        <v>3254413</v>
      </c>
    </row>
    <row r="17610" spans="1:10" ht="45" customHeight="1" x14ac:dyDescent="0.25">
      <c r="G17610" s="131" t="s">
        <v>8045</v>
      </c>
      <c r="H17610" s="131"/>
    </row>
    <row r="17611" spans="1:10" ht="20.100000000000001" customHeight="1" x14ac:dyDescent="0.25">
      <c r="G17611" s="131" t="s">
        <v>5286</v>
      </c>
      <c r="H17611" s="131"/>
    </row>
    <row r="17612" spans="1:10" ht="20.100000000000001" customHeight="1" x14ac:dyDescent="0.25">
      <c r="A17612" s="5" t="s">
        <v>1818</v>
      </c>
      <c r="C17612" s="11" t="s">
        <v>16</v>
      </c>
      <c r="D17612" s="11" t="s">
        <v>4832</v>
      </c>
      <c r="E17612" s="11" t="s">
        <v>4972</v>
      </c>
      <c r="F17612" s="11" t="s">
        <v>1886</v>
      </c>
      <c r="G17612" s="131" t="s">
        <v>124</v>
      </c>
      <c r="H17612" s="131"/>
      <c r="J17612" s="7">
        <v>3808548</v>
      </c>
    </row>
    <row r="17613" spans="1:10" ht="45" customHeight="1" x14ac:dyDescent="0.25">
      <c r="G17613" s="131" t="s">
        <v>8046</v>
      </c>
      <c r="H17613" s="131"/>
    </row>
    <row r="17614" spans="1:10" ht="20.100000000000001" customHeight="1" x14ac:dyDescent="0.25">
      <c r="G17614" s="131" t="s">
        <v>5286</v>
      </c>
      <c r="H17614" s="131"/>
    </row>
    <row r="17615" spans="1:10" ht="20.100000000000001" customHeight="1" x14ac:dyDescent="0.25">
      <c r="A17615" s="5" t="s">
        <v>1818</v>
      </c>
      <c r="C17615" s="11" t="s">
        <v>16</v>
      </c>
      <c r="D17615" s="11" t="s">
        <v>4832</v>
      </c>
      <c r="E17615" s="11" t="s">
        <v>4858</v>
      </c>
      <c r="F17615" s="11" t="s">
        <v>1988</v>
      </c>
      <c r="G17615" s="131" t="s">
        <v>124</v>
      </c>
      <c r="H17615" s="131"/>
      <c r="J17615" s="7">
        <v>1480000</v>
      </c>
    </row>
    <row r="17616" spans="1:10" ht="45" customHeight="1" x14ac:dyDescent="0.25">
      <c r="G17616" s="131" t="s">
        <v>8047</v>
      </c>
      <c r="H17616" s="131"/>
    </row>
    <row r="17617" spans="1:10" ht="20.100000000000001" customHeight="1" x14ac:dyDescent="0.25">
      <c r="G17617" s="131" t="s">
        <v>5286</v>
      </c>
      <c r="H17617" s="131"/>
    </row>
    <row r="17618" spans="1:10" ht="20.100000000000001" customHeight="1" x14ac:dyDescent="0.25">
      <c r="A17618" s="5" t="s">
        <v>1818</v>
      </c>
      <c r="C17618" s="11" t="s">
        <v>16</v>
      </c>
      <c r="D17618" s="11" t="s">
        <v>4832</v>
      </c>
      <c r="E17618" s="11" t="s">
        <v>4858</v>
      </c>
      <c r="F17618" s="11" t="s">
        <v>2047</v>
      </c>
      <c r="G17618" s="131" t="s">
        <v>124</v>
      </c>
      <c r="H17618" s="131"/>
      <c r="J17618" s="7">
        <v>1344096</v>
      </c>
    </row>
    <row r="17619" spans="1:10" ht="45" customHeight="1" x14ac:dyDescent="0.25">
      <c r="G17619" s="131" t="s">
        <v>8048</v>
      </c>
      <c r="H17619" s="131"/>
    </row>
    <row r="17620" spans="1:10" ht="20.100000000000001" customHeight="1" x14ac:dyDescent="0.25">
      <c r="G17620" s="131" t="s">
        <v>5286</v>
      </c>
      <c r="H17620" s="131"/>
    </row>
    <row r="17621" spans="1:10" ht="20.100000000000001" customHeight="1" x14ac:dyDescent="0.25">
      <c r="A17621" s="5" t="s">
        <v>1818</v>
      </c>
      <c r="C17621" s="11" t="s">
        <v>16</v>
      </c>
      <c r="D17621" s="11" t="s">
        <v>4832</v>
      </c>
      <c r="E17621" s="11" t="s">
        <v>5023</v>
      </c>
      <c r="F17621" s="11" t="s">
        <v>1989</v>
      </c>
      <c r="G17621" s="131" t="s">
        <v>124</v>
      </c>
      <c r="H17621" s="131"/>
      <c r="J17621" s="7">
        <v>1489742</v>
      </c>
    </row>
    <row r="17622" spans="1:10" ht="45" customHeight="1" x14ac:dyDescent="0.25">
      <c r="G17622" s="131" t="s">
        <v>8049</v>
      </c>
      <c r="H17622" s="131"/>
    </row>
    <row r="17623" spans="1:10" ht="20.100000000000001" customHeight="1" x14ac:dyDescent="0.25">
      <c r="G17623" s="131" t="s">
        <v>5286</v>
      </c>
      <c r="H17623" s="131"/>
    </row>
    <row r="17624" spans="1:10" ht="20.100000000000001" customHeight="1" x14ac:dyDescent="0.25">
      <c r="A17624" s="5" t="s">
        <v>1818</v>
      </c>
      <c r="C17624" s="11" t="s">
        <v>16</v>
      </c>
      <c r="D17624" s="11" t="s">
        <v>4832</v>
      </c>
      <c r="E17624" s="11" t="s">
        <v>4972</v>
      </c>
      <c r="F17624" s="11" t="s">
        <v>2048</v>
      </c>
      <c r="G17624" s="131" t="s">
        <v>124</v>
      </c>
      <c r="H17624" s="131"/>
      <c r="J17624" s="7">
        <v>3837531</v>
      </c>
    </row>
    <row r="17625" spans="1:10" ht="45" customHeight="1" x14ac:dyDescent="0.25">
      <c r="G17625" s="131" t="s">
        <v>8050</v>
      </c>
      <c r="H17625" s="131"/>
    </row>
    <row r="17626" spans="1:10" ht="20.100000000000001" customHeight="1" x14ac:dyDescent="0.25">
      <c r="G17626" s="131" t="s">
        <v>5286</v>
      </c>
      <c r="H17626" s="131"/>
    </row>
    <row r="17627" spans="1:10" ht="20.100000000000001" customHeight="1" x14ac:dyDescent="0.25">
      <c r="A17627" s="6" t="s">
        <v>1867</v>
      </c>
      <c r="B17627" s="6" t="s">
        <v>1868</v>
      </c>
      <c r="J17627" s="10">
        <v>55453718</v>
      </c>
    </row>
    <row r="17628" spans="1:10" ht="20.100000000000001" customHeight="1" x14ac:dyDescent="0.25">
      <c r="A17628" s="6" t="s">
        <v>1872</v>
      </c>
      <c r="B17628" s="6" t="s">
        <v>1873</v>
      </c>
      <c r="J17628" s="12">
        <v>55453718</v>
      </c>
    </row>
    <row r="17629" spans="1:10" ht="20.100000000000001" customHeight="1" x14ac:dyDescent="0.25">
      <c r="A17629" s="6" t="s">
        <v>1876</v>
      </c>
      <c r="B17629" s="6" t="s">
        <v>1877</v>
      </c>
      <c r="J17629" s="9">
        <v>55453718</v>
      </c>
    </row>
    <row r="17630" spans="1:10" ht="30" customHeight="1" x14ac:dyDescent="0.25">
      <c r="A17630" s="5" t="s">
        <v>1876</v>
      </c>
      <c r="C17630" s="11" t="s">
        <v>9</v>
      </c>
      <c r="D17630" s="11" t="s">
        <v>4862</v>
      </c>
      <c r="E17630" s="11" t="s">
        <v>4858</v>
      </c>
      <c r="F17630" s="11" t="s">
        <v>2049</v>
      </c>
      <c r="G17630" s="131" t="s">
        <v>1212</v>
      </c>
      <c r="H17630" s="131"/>
      <c r="J17630" s="7">
        <v>55453718</v>
      </c>
    </row>
    <row r="17631" spans="1:10" ht="60" customHeight="1" x14ac:dyDescent="0.25">
      <c r="G17631" s="131" t="s">
        <v>5233</v>
      </c>
      <c r="H17631" s="131"/>
    </row>
    <row r="17634" spans="1:10" ht="15.75" thickBot="1" x14ac:dyDescent="0.3">
      <c r="A17634" s="4" t="s">
        <v>5252</v>
      </c>
      <c r="B17634" s="84"/>
      <c r="C17634" s="84"/>
      <c r="D17634" s="84"/>
      <c r="E17634" s="84"/>
      <c r="F17634" s="84"/>
      <c r="G17634" s="84"/>
      <c r="H17634" s="84"/>
      <c r="I17634" s="84"/>
      <c r="J17634" s="14">
        <v>474792000000</v>
      </c>
    </row>
    <row r="17636" spans="1:10" x14ac:dyDescent="0.25">
      <c r="A17636" s="87" t="s">
        <v>5253</v>
      </c>
      <c r="B17636" s="88"/>
      <c r="C17636" s="88"/>
      <c r="D17636" s="88"/>
      <c r="E17636" s="88"/>
      <c r="F17636" s="88"/>
      <c r="G17636" s="88"/>
      <c r="H17636" s="88"/>
    </row>
    <row r="17638" spans="1:10" x14ac:dyDescent="0.25">
      <c r="A17638" s="132" t="s">
        <v>2092</v>
      </c>
      <c r="B17638" s="132"/>
      <c r="C17638" s="132"/>
      <c r="D17638" s="132"/>
      <c r="E17638" s="132"/>
      <c r="F17638" s="132"/>
      <c r="G17638" s="132"/>
      <c r="H17638" s="132"/>
      <c r="I17638" s="132"/>
      <c r="J17638" s="132"/>
    </row>
    <row r="17640" spans="1:10" x14ac:dyDescent="0.25">
      <c r="D17640" s="3" t="s">
        <v>2140</v>
      </c>
      <c r="E17640" s="3" t="s">
        <v>2100</v>
      </c>
    </row>
    <row r="17641" spans="1:10" ht="15.75" thickBot="1" x14ac:dyDescent="0.3">
      <c r="F17641" s="3" t="s">
        <v>2103</v>
      </c>
      <c r="J17641" s="14">
        <v>108174651000</v>
      </c>
    </row>
    <row r="17642" spans="1:10" x14ac:dyDescent="0.25">
      <c r="D17642" s="85" t="s">
        <v>9</v>
      </c>
      <c r="E17642" s="85" t="s">
        <v>2139</v>
      </c>
      <c r="J17642" s="7">
        <v>81818469354</v>
      </c>
    </row>
    <row r="17643" spans="1:10" x14ac:dyDescent="0.25">
      <c r="D17643" s="5" t="s">
        <v>16</v>
      </c>
      <c r="E17643" s="5" t="s">
        <v>2145</v>
      </c>
      <c r="J17643" s="7">
        <v>26356181646</v>
      </c>
    </row>
    <row r="17646" spans="1:10" x14ac:dyDescent="0.25">
      <c r="A17646" s="132" t="s">
        <v>2091</v>
      </c>
      <c r="B17646" s="132"/>
      <c r="C17646" s="132"/>
      <c r="D17646" s="132"/>
      <c r="E17646" s="132"/>
      <c r="F17646" s="132"/>
      <c r="G17646" s="132"/>
      <c r="H17646" s="132"/>
      <c r="I17646" s="132"/>
      <c r="J17646" s="132"/>
    </row>
    <row r="17647" spans="1:10" x14ac:dyDescent="0.25">
      <c r="A17647" s="86" t="s">
        <v>2097</v>
      </c>
      <c r="C17647" s="86" t="s">
        <v>2098</v>
      </c>
      <c r="D17647" s="86" t="s">
        <v>3</v>
      </c>
      <c r="E17647" s="86" t="s">
        <v>2099</v>
      </c>
      <c r="F17647" s="86" t="s">
        <v>1880</v>
      </c>
      <c r="G17647" s="6" t="s">
        <v>2100</v>
      </c>
      <c r="J17647" s="86" t="s">
        <v>8713</v>
      </c>
    </row>
    <row r="17649" spans="1:10" ht="15.75" thickBot="1" x14ac:dyDescent="0.3">
      <c r="G17649" s="13" t="s">
        <v>2103</v>
      </c>
      <c r="J17649" s="14">
        <v>108174651000</v>
      </c>
    </row>
    <row r="17650" spans="1:10" ht="20.100000000000001" customHeight="1" x14ac:dyDescent="0.25">
      <c r="A17650" s="6" t="s">
        <v>1232</v>
      </c>
      <c r="B17650" s="6" t="s">
        <v>1233</v>
      </c>
      <c r="J17650" s="10">
        <v>61107100146</v>
      </c>
    </row>
    <row r="17651" spans="1:10" ht="20.100000000000001" customHeight="1" x14ac:dyDescent="0.25">
      <c r="A17651" s="6" t="s">
        <v>9</v>
      </c>
      <c r="B17651" s="6" t="s">
        <v>1237</v>
      </c>
      <c r="J17651" s="9">
        <v>19444667333</v>
      </c>
    </row>
    <row r="17652" spans="1:10" ht="20.100000000000001" customHeight="1" x14ac:dyDescent="0.25">
      <c r="A17652" s="5" t="s">
        <v>1240</v>
      </c>
      <c r="C17652" s="11" t="s">
        <v>9</v>
      </c>
      <c r="D17652" s="11" t="s">
        <v>10</v>
      </c>
      <c r="E17652" s="11" t="s">
        <v>59</v>
      </c>
      <c r="F17652" s="11" t="s">
        <v>12</v>
      </c>
      <c r="G17652" s="131" t="s">
        <v>7116</v>
      </c>
      <c r="H17652" s="131"/>
      <c r="J17652" s="7">
        <v>17051784705</v>
      </c>
    </row>
    <row r="17653" spans="1:10" ht="20.100000000000001" customHeight="1" x14ac:dyDescent="0.25">
      <c r="A17653" s="5" t="s">
        <v>1247</v>
      </c>
      <c r="C17653" s="11" t="s">
        <v>9</v>
      </c>
      <c r="D17653" s="11" t="s">
        <v>10</v>
      </c>
      <c r="E17653" s="11" t="s">
        <v>59</v>
      </c>
      <c r="F17653" s="11" t="s">
        <v>12</v>
      </c>
      <c r="G17653" s="131" t="s">
        <v>449</v>
      </c>
      <c r="H17653" s="131"/>
      <c r="J17653" s="7">
        <v>516835776</v>
      </c>
    </row>
    <row r="17654" spans="1:10" ht="20.100000000000001" customHeight="1" x14ac:dyDescent="0.25">
      <c r="A17654" s="5" t="s">
        <v>1254</v>
      </c>
      <c r="C17654" s="11" t="s">
        <v>9</v>
      </c>
      <c r="D17654" s="11" t="s">
        <v>10</v>
      </c>
      <c r="E17654" s="11" t="s">
        <v>59</v>
      </c>
      <c r="F17654" s="11" t="s">
        <v>12</v>
      </c>
      <c r="G17654" s="131" t="s">
        <v>7117</v>
      </c>
      <c r="H17654" s="131"/>
      <c r="J17654" s="7">
        <v>1876046852</v>
      </c>
    </row>
    <row r="17655" spans="1:10" ht="20.100000000000001" customHeight="1" x14ac:dyDescent="0.25">
      <c r="A17655" s="6" t="s">
        <v>1257</v>
      </c>
      <c r="B17655" s="6" t="s">
        <v>1258</v>
      </c>
      <c r="J17655" s="8">
        <v>728461345</v>
      </c>
    </row>
    <row r="17656" spans="1:10" ht="20.100000000000001" customHeight="1" x14ac:dyDescent="0.25">
      <c r="A17656" s="5" t="s">
        <v>1261</v>
      </c>
      <c r="C17656" s="11" t="s">
        <v>9</v>
      </c>
      <c r="D17656" s="11" t="s">
        <v>10</v>
      </c>
      <c r="E17656" s="11" t="s">
        <v>59</v>
      </c>
      <c r="F17656" s="11" t="s">
        <v>12</v>
      </c>
      <c r="G17656" s="131" t="s">
        <v>13</v>
      </c>
      <c r="H17656" s="131"/>
      <c r="J17656" s="7">
        <v>679595577</v>
      </c>
    </row>
    <row r="17657" spans="1:10" ht="20.100000000000001" customHeight="1" x14ac:dyDescent="0.25">
      <c r="A17657" s="5" t="s">
        <v>1265</v>
      </c>
      <c r="C17657" s="11" t="s">
        <v>9</v>
      </c>
      <c r="D17657" s="11" t="s">
        <v>10</v>
      </c>
      <c r="E17657" s="11" t="s">
        <v>59</v>
      </c>
      <c r="F17657" s="11" t="s">
        <v>12</v>
      </c>
      <c r="G17657" s="131" t="s">
        <v>14</v>
      </c>
      <c r="H17657" s="131"/>
      <c r="J17657" s="7">
        <v>540244</v>
      </c>
    </row>
    <row r="17658" spans="1:10" ht="20.100000000000001" customHeight="1" x14ac:dyDescent="0.25">
      <c r="A17658" s="5" t="s">
        <v>1269</v>
      </c>
      <c r="C17658" s="11" t="s">
        <v>9</v>
      </c>
      <c r="D17658" s="11" t="s">
        <v>10</v>
      </c>
      <c r="E17658" s="11" t="s">
        <v>59</v>
      </c>
      <c r="F17658" s="11" t="s">
        <v>12</v>
      </c>
      <c r="G17658" s="131" t="s">
        <v>117</v>
      </c>
      <c r="H17658" s="131"/>
      <c r="J17658" s="7">
        <v>33245890</v>
      </c>
    </row>
    <row r="17659" spans="1:10" ht="20.100000000000001" customHeight="1" x14ac:dyDescent="0.25">
      <c r="A17659" s="5" t="s">
        <v>1272</v>
      </c>
      <c r="C17659" s="11" t="s">
        <v>9</v>
      </c>
      <c r="D17659" s="11" t="s">
        <v>10</v>
      </c>
      <c r="E17659" s="11" t="s">
        <v>59</v>
      </c>
      <c r="F17659" s="11" t="s">
        <v>12</v>
      </c>
      <c r="G17659" s="131" t="s">
        <v>1273</v>
      </c>
      <c r="H17659" s="131"/>
      <c r="J17659" s="7">
        <v>12972288</v>
      </c>
    </row>
    <row r="17660" spans="1:10" ht="20.100000000000001" customHeight="1" x14ac:dyDescent="0.25">
      <c r="A17660" s="5" t="s">
        <v>1276</v>
      </c>
      <c r="C17660" s="11" t="s">
        <v>9</v>
      </c>
      <c r="D17660" s="11" t="s">
        <v>10</v>
      </c>
      <c r="E17660" s="11" t="s">
        <v>59</v>
      </c>
      <c r="F17660" s="11" t="s">
        <v>12</v>
      </c>
      <c r="G17660" s="131" t="s">
        <v>15</v>
      </c>
      <c r="H17660" s="131"/>
      <c r="J17660" s="7">
        <v>2107346</v>
      </c>
    </row>
    <row r="17661" spans="1:10" ht="20.100000000000001" customHeight="1" x14ac:dyDescent="0.25">
      <c r="A17661" s="6" t="s">
        <v>1279</v>
      </c>
      <c r="B17661" s="6" t="s">
        <v>1280</v>
      </c>
      <c r="J17661" s="8">
        <v>27601751436</v>
      </c>
    </row>
    <row r="17662" spans="1:10" ht="20.100000000000001" customHeight="1" x14ac:dyDescent="0.25">
      <c r="A17662" s="5" t="s">
        <v>1282</v>
      </c>
      <c r="C17662" s="11" t="s">
        <v>9</v>
      </c>
      <c r="D17662" s="11" t="s">
        <v>10</v>
      </c>
      <c r="E17662" s="11" t="s">
        <v>59</v>
      </c>
      <c r="F17662" s="11" t="s">
        <v>12</v>
      </c>
      <c r="G17662" s="131" t="s">
        <v>1283</v>
      </c>
      <c r="H17662" s="131"/>
      <c r="J17662" s="7">
        <v>6243632701</v>
      </c>
    </row>
    <row r="17663" spans="1:10" ht="20.100000000000001" customHeight="1" x14ac:dyDescent="0.25">
      <c r="A17663" s="5" t="s">
        <v>1286</v>
      </c>
      <c r="C17663" s="11" t="s">
        <v>9</v>
      </c>
      <c r="D17663" s="11" t="s">
        <v>10</v>
      </c>
      <c r="E17663" s="11" t="s">
        <v>59</v>
      </c>
      <c r="F17663" s="11" t="s">
        <v>12</v>
      </c>
      <c r="G17663" s="131" t="s">
        <v>1287</v>
      </c>
      <c r="H17663" s="131"/>
      <c r="J17663" s="7">
        <v>6352633815</v>
      </c>
    </row>
    <row r="17664" spans="1:10" ht="20.100000000000001" customHeight="1" x14ac:dyDescent="0.25">
      <c r="A17664" s="5" t="s">
        <v>1290</v>
      </c>
      <c r="C17664" s="11" t="s">
        <v>16</v>
      </c>
      <c r="D17664" s="11" t="s">
        <v>10</v>
      </c>
      <c r="E17664" s="11" t="s">
        <v>59</v>
      </c>
      <c r="F17664" s="11" t="s">
        <v>12</v>
      </c>
      <c r="G17664" s="131" t="s">
        <v>17</v>
      </c>
      <c r="H17664" s="131"/>
      <c r="J17664" s="7">
        <v>3674828674</v>
      </c>
    </row>
    <row r="17665" spans="1:10" ht="20.100000000000001" customHeight="1" x14ac:dyDescent="0.25">
      <c r="A17665" s="5" t="s">
        <v>1293</v>
      </c>
      <c r="C17665" s="11" t="s">
        <v>9</v>
      </c>
      <c r="D17665" s="11" t="s">
        <v>10</v>
      </c>
      <c r="E17665" s="11" t="s">
        <v>59</v>
      </c>
      <c r="F17665" s="11" t="s">
        <v>12</v>
      </c>
      <c r="G17665" s="131" t="s">
        <v>18</v>
      </c>
      <c r="H17665" s="131"/>
      <c r="J17665" s="7">
        <v>3253062720</v>
      </c>
    </row>
    <row r="17666" spans="1:10" ht="20.100000000000001" customHeight="1" x14ac:dyDescent="0.25">
      <c r="A17666" s="5" t="s">
        <v>1296</v>
      </c>
      <c r="C17666" s="11" t="s">
        <v>9</v>
      </c>
      <c r="D17666" s="11" t="s">
        <v>10</v>
      </c>
      <c r="E17666" s="11" t="s">
        <v>59</v>
      </c>
      <c r="F17666" s="11" t="s">
        <v>12</v>
      </c>
      <c r="G17666" s="131" t="s">
        <v>19</v>
      </c>
      <c r="H17666" s="131"/>
      <c r="J17666" s="7">
        <v>8077593526</v>
      </c>
    </row>
    <row r="17667" spans="1:10" ht="20.100000000000001" customHeight="1" x14ac:dyDescent="0.25">
      <c r="A17667" s="6" t="s">
        <v>1299</v>
      </c>
      <c r="B17667" s="6" t="s">
        <v>1300</v>
      </c>
      <c r="J17667" s="10">
        <v>4299755017</v>
      </c>
    </row>
    <row r="17668" spans="1:10" ht="20.100000000000001" customHeight="1" x14ac:dyDescent="0.25">
      <c r="A17668" s="6" t="s">
        <v>1303</v>
      </c>
      <c r="B17668" s="6" t="s">
        <v>7118</v>
      </c>
      <c r="J17668" s="9">
        <v>4079254759</v>
      </c>
    </row>
    <row r="17669" spans="1:10" ht="20.100000000000001" customHeight="1" x14ac:dyDescent="0.25">
      <c r="A17669" s="5" t="s">
        <v>1303</v>
      </c>
      <c r="C17669" s="11" t="s">
        <v>9</v>
      </c>
      <c r="D17669" s="11" t="s">
        <v>20</v>
      </c>
      <c r="E17669" s="11" t="s">
        <v>59</v>
      </c>
      <c r="F17669" s="11" t="s">
        <v>1881</v>
      </c>
      <c r="G17669" s="131" t="s">
        <v>21</v>
      </c>
      <c r="H17669" s="131"/>
      <c r="J17669" s="7">
        <v>4079254759</v>
      </c>
    </row>
    <row r="17670" spans="1:10" ht="60" customHeight="1" x14ac:dyDescent="0.25">
      <c r="G17670" s="131" t="s">
        <v>4797</v>
      </c>
      <c r="H17670" s="131"/>
    </row>
    <row r="17671" spans="1:10" ht="20.100000000000001" customHeight="1" x14ac:dyDescent="0.25">
      <c r="G17671" s="131" t="s">
        <v>2101</v>
      </c>
      <c r="H17671" s="131"/>
    </row>
    <row r="17672" spans="1:10" ht="20.100000000000001" customHeight="1" x14ac:dyDescent="0.25">
      <c r="A17672" s="6" t="s">
        <v>1316</v>
      </c>
      <c r="B17672" s="6" t="s">
        <v>7122</v>
      </c>
      <c r="J17672" s="8">
        <v>220500258</v>
      </c>
    </row>
    <row r="17673" spans="1:10" ht="20.100000000000001" customHeight="1" x14ac:dyDescent="0.25">
      <c r="A17673" s="5" t="s">
        <v>1316</v>
      </c>
      <c r="C17673" s="11" t="s">
        <v>9</v>
      </c>
      <c r="D17673" s="11" t="s">
        <v>20</v>
      </c>
      <c r="E17673" s="11" t="s">
        <v>59</v>
      </c>
      <c r="F17673" s="11" t="s">
        <v>1881</v>
      </c>
      <c r="G17673" s="131" t="s">
        <v>23</v>
      </c>
      <c r="H17673" s="131"/>
      <c r="J17673" s="7">
        <v>220500258</v>
      </c>
    </row>
    <row r="17674" spans="1:10" ht="30" customHeight="1" x14ac:dyDescent="0.25">
      <c r="G17674" s="131" t="s">
        <v>4798</v>
      </c>
      <c r="H17674" s="131"/>
    </row>
    <row r="17675" spans="1:10" ht="20.100000000000001" customHeight="1" x14ac:dyDescent="0.25">
      <c r="G17675" s="131" t="s">
        <v>2102</v>
      </c>
      <c r="H17675" s="131"/>
    </row>
    <row r="17676" spans="1:10" ht="20.100000000000001" customHeight="1" x14ac:dyDescent="0.25">
      <c r="A17676" s="6" t="s">
        <v>1319</v>
      </c>
      <c r="B17676" s="6" t="s">
        <v>1320</v>
      </c>
      <c r="J17676" s="10">
        <v>9032465015</v>
      </c>
    </row>
    <row r="17677" spans="1:10" ht="20.100000000000001" customHeight="1" x14ac:dyDescent="0.25">
      <c r="A17677" s="6" t="s">
        <v>1324</v>
      </c>
      <c r="B17677" s="6" t="s">
        <v>7124</v>
      </c>
      <c r="J17677" s="9">
        <v>661500772</v>
      </c>
    </row>
    <row r="17678" spans="1:10" ht="20.100000000000001" customHeight="1" x14ac:dyDescent="0.25">
      <c r="A17678" s="5" t="s">
        <v>1324</v>
      </c>
      <c r="C17678" s="11" t="s">
        <v>9</v>
      </c>
      <c r="D17678" s="11" t="s">
        <v>20</v>
      </c>
      <c r="E17678" s="11" t="s">
        <v>59</v>
      </c>
      <c r="F17678" s="11" t="s">
        <v>1881</v>
      </c>
      <c r="G17678" s="131" t="s">
        <v>21</v>
      </c>
      <c r="H17678" s="131"/>
      <c r="J17678" s="7">
        <v>661500772</v>
      </c>
    </row>
    <row r="17679" spans="1:10" ht="45" customHeight="1" x14ac:dyDescent="0.25">
      <c r="G17679" s="131" t="s">
        <v>4800</v>
      </c>
      <c r="H17679" s="131"/>
    </row>
    <row r="17680" spans="1:10" ht="20.100000000000001" customHeight="1" x14ac:dyDescent="0.25">
      <c r="G17680" s="131" t="s">
        <v>2101</v>
      </c>
      <c r="H17680" s="131"/>
    </row>
    <row r="17681" spans="1:10" ht="20.100000000000001" customHeight="1" x14ac:dyDescent="0.25">
      <c r="A17681" s="6" t="s">
        <v>1326</v>
      </c>
      <c r="B17681" s="6" t="s">
        <v>7125</v>
      </c>
      <c r="J17681" s="8">
        <v>1323001542</v>
      </c>
    </row>
    <row r="17682" spans="1:10" ht="20.100000000000001" customHeight="1" x14ac:dyDescent="0.25">
      <c r="A17682" s="5" t="s">
        <v>1326</v>
      </c>
      <c r="C17682" s="11" t="s">
        <v>9</v>
      </c>
      <c r="D17682" s="11" t="s">
        <v>20</v>
      </c>
      <c r="E17682" s="11" t="s">
        <v>59</v>
      </c>
      <c r="F17682" s="11" t="s">
        <v>1881</v>
      </c>
      <c r="G17682" s="131" t="s">
        <v>21</v>
      </c>
      <c r="H17682" s="131"/>
      <c r="J17682" s="7">
        <v>1323001542</v>
      </c>
    </row>
    <row r="17683" spans="1:10" ht="45" customHeight="1" x14ac:dyDescent="0.25">
      <c r="G17683" s="131" t="s">
        <v>4801</v>
      </c>
      <c r="H17683" s="131"/>
    </row>
    <row r="17684" spans="1:10" ht="20.100000000000001" customHeight="1" x14ac:dyDescent="0.25">
      <c r="G17684" s="131" t="s">
        <v>2101</v>
      </c>
      <c r="H17684" s="131"/>
    </row>
    <row r="17685" spans="1:10" ht="30" customHeight="1" x14ac:dyDescent="0.25">
      <c r="A17685" s="5" t="s">
        <v>1328</v>
      </c>
      <c r="C17685" s="11" t="s">
        <v>9</v>
      </c>
      <c r="D17685" s="11" t="s">
        <v>20</v>
      </c>
      <c r="E17685" s="11" t="s">
        <v>5108</v>
      </c>
      <c r="F17685" s="11" t="s">
        <v>12</v>
      </c>
      <c r="G17685" s="131" t="s">
        <v>1329</v>
      </c>
      <c r="H17685" s="131"/>
      <c r="J17685" s="7">
        <v>6333962701</v>
      </c>
    </row>
    <row r="17686" spans="1:10" ht="60" customHeight="1" x14ac:dyDescent="0.25">
      <c r="G17686" s="131" t="s">
        <v>5254</v>
      </c>
      <c r="H17686" s="131"/>
    </row>
    <row r="17687" spans="1:10" ht="20.100000000000001" customHeight="1" x14ac:dyDescent="0.25">
      <c r="A17687" s="6" t="s">
        <v>1331</v>
      </c>
      <c r="B17687" s="6" t="s">
        <v>1332</v>
      </c>
      <c r="J17687" s="8">
        <v>714000000</v>
      </c>
    </row>
    <row r="17688" spans="1:10" ht="45" customHeight="1" x14ac:dyDescent="0.25">
      <c r="A17688" s="5" t="s">
        <v>1331</v>
      </c>
      <c r="C17688" s="11" t="s">
        <v>9</v>
      </c>
      <c r="D17688" s="11" t="s">
        <v>20</v>
      </c>
      <c r="E17688" s="11" t="s">
        <v>59</v>
      </c>
      <c r="F17688" s="11" t="s">
        <v>1881</v>
      </c>
      <c r="G17688" s="131" t="s">
        <v>8051</v>
      </c>
      <c r="H17688" s="131"/>
      <c r="J17688" s="7">
        <v>714000000</v>
      </c>
    </row>
    <row r="17689" spans="1:10" ht="20.100000000000001" customHeight="1" x14ac:dyDescent="0.25">
      <c r="A17689" s="6" t="s">
        <v>1344</v>
      </c>
      <c r="B17689" s="6" t="s">
        <v>1345</v>
      </c>
      <c r="J17689" s="10">
        <v>18225728900</v>
      </c>
    </row>
    <row r="17690" spans="1:10" ht="20.100000000000001" customHeight="1" x14ac:dyDescent="0.25">
      <c r="A17690" s="6" t="s">
        <v>1231</v>
      </c>
      <c r="B17690" s="6" t="s">
        <v>3252</v>
      </c>
      <c r="J17690" s="9">
        <v>3318778291</v>
      </c>
    </row>
    <row r="17691" spans="1:10" ht="20.100000000000001" customHeight="1" x14ac:dyDescent="0.25">
      <c r="A17691" s="5" t="s">
        <v>1349</v>
      </c>
      <c r="C17691" s="11" t="s">
        <v>9</v>
      </c>
      <c r="D17691" s="11" t="s">
        <v>11</v>
      </c>
      <c r="E17691" s="11" t="s">
        <v>59</v>
      </c>
      <c r="F17691" s="11" t="s">
        <v>12</v>
      </c>
      <c r="G17691" s="131" t="s">
        <v>30</v>
      </c>
      <c r="H17691" s="131"/>
      <c r="J17691" s="7">
        <v>1617808364</v>
      </c>
    </row>
    <row r="17692" spans="1:10" ht="20.100000000000001" customHeight="1" x14ac:dyDescent="0.25">
      <c r="A17692" s="5" t="s">
        <v>1351</v>
      </c>
      <c r="C17692" s="11" t="s">
        <v>9</v>
      </c>
      <c r="D17692" s="11" t="s">
        <v>11</v>
      </c>
      <c r="E17692" s="11" t="s">
        <v>59</v>
      </c>
      <c r="F17692" s="11" t="s">
        <v>12</v>
      </c>
      <c r="G17692" s="131" t="s">
        <v>31</v>
      </c>
      <c r="H17692" s="131"/>
      <c r="J17692" s="7">
        <v>121900</v>
      </c>
    </row>
    <row r="17693" spans="1:10" ht="20.100000000000001" customHeight="1" x14ac:dyDescent="0.25">
      <c r="A17693" s="5" t="s">
        <v>1353</v>
      </c>
      <c r="C17693" s="11" t="s">
        <v>9</v>
      </c>
      <c r="D17693" s="11" t="s">
        <v>11</v>
      </c>
      <c r="E17693" s="11" t="s">
        <v>59</v>
      </c>
      <c r="F17693" s="11" t="s">
        <v>12</v>
      </c>
      <c r="G17693" s="131" t="s">
        <v>1354</v>
      </c>
      <c r="H17693" s="131"/>
      <c r="J17693" s="7">
        <v>1317409898</v>
      </c>
    </row>
    <row r="17694" spans="1:10" ht="20.100000000000001" customHeight="1" x14ac:dyDescent="0.25">
      <c r="A17694" s="5" t="s">
        <v>1356</v>
      </c>
      <c r="C17694" s="11" t="s">
        <v>9</v>
      </c>
      <c r="D17694" s="11" t="s">
        <v>11</v>
      </c>
      <c r="E17694" s="11" t="s">
        <v>59</v>
      </c>
      <c r="F17694" s="11" t="s">
        <v>12</v>
      </c>
      <c r="G17694" s="131" t="s">
        <v>7126</v>
      </c>
      <c r="H17694" s="131"/>
      <c r="J17694" s="7">
        <v>71133487</v>
      </c>
    </row>
    <row r="17695" spans="1:10" ht="20.100000000000001" customHeight="1" x14ac:dyDescent="0.25">
      <c r="A17695" s="5" t="s">
        <v>1358</v>
      </c>
      <c r="C17695" s="11" t="s">
        <v>9</v>
      </c>
      <c r="D17695" s="11" t="s">
        <v>11</v>
      </c>
      <c r="E17695" s="11" t="s">
        <v>59</v>
      </c>
      <c r="F17695" s="11" t="s">
        <v>12</v>
      </c>
      <c r="G17695" s="131" t="s">
        <v>32</v>
      </c>
      <c r="H17695" s="131"/>
      <c r="J17695" s="7">
        <v>312304642</v>
      </c>
    </row>
    <row r="17696" spans="1:10" ht="75" customHeight="1" x14ac:dyDescent="0.25">
      <c r="G17696" s="131" t="s">
        <v>8052</v>
      </c>
      <c r="H17696" s="131"/>
    </row>
    <row r="17697" spans="1:10" ht="20.100000000000001" customHeight="1" x14ac:dyDescent="0.25">
      <c r="A17697" s="6" t="s">
        <v>1239</v>
      </c>
      <c r="B17697" s="6" t="s">
        <v>1360</v>
      </c>
      <c r="J17697" s="8">
        <v>2768386942</v>
      </c>
    </row>
    <row r="17698" spans="1:10" ht="20.100000000000001" customHeight="1" x14ac:dyDescent="0.25">
      <c r="A17698" s="5" t="s">
        <v>1361</v>
      </c>
      <c r="C17698" s="11" t="s">
        <v>9</v>
      </c>
      <c r="D17698" s="11" t="s">
        <v>11</v>
      </c>
      <c r="E17698" s="11" t="s">
        <v>59</v>
      </c>
      <c r="F17698" s="11" t="s">
        <v>12</v>
      </c>
      <c r="G17698" s="131" t="s">
        <v>7127</v>
      </c>
      <c r="H17698" s="131"/>
      <c r="J17698" s="7">
        <v>120609418</v>
      </c>
    </row>
    <row r="17699" spans="1:10" ht="20.100000000000001" customHeight="1" x14ac:dyDescent="0.25">
      <c r="A17699" s="5" t="s">
        <v>1364</v>
      </c>
      <c r="C17699" s="11" t="s">
        <v>9</v>
      </c>
      <c r="D17699" s="11" t="s">
        <v>11</v>
      </c>
      <c r="E17699" s="11" t="s">
        <v>59</v>
      </c>
      <c r="F17699" s="11" t="s">
        <v>12</v>
      </c>
      <c r="G17699" s="131" t="s">
        <v>1365</v>
      </c>
      <c r="H17699" s="131"/>
      <c r="J17699" s="7">
        <v>590983975</v>
      </c>
    </row>
    <row r="17700" spans="1:10" ht="20.100000000000001" customHeight="1" x14ac:dyDescent="0.25">
      <c r="A17700" s="5" t="s">
        <v>1367</v>
      </c>
      <c r="C17700" s="11" t="s">
        <v>9</v>
      </c>
      <c r="D17700" s="11" t="s">
        <v>11</v>
      </c>
      <c r="E17700" s="11" t="s">
        <v>59</v>
      </c>
      <c r="F17700" s="11" t="s">
        <v>12</v>
      </c>
      <c r="G17700" s="131" t="s">
        <v>33</v>
      </c>
      <c r="H17700" s="131"/>
      <c r="J17700" s="7">
        <v>229243457</v>
      </c>
    </row>
    <row r="17701" spans="1:10" ht="20.100000000000001" customHeight="1" x14ac:dyDescent="0.25">
      <c r="A17701" s="5" t="s">
        <v>1369</v>
      </c>
      <c r="C17701" s="11" t="s">
        <v>9</v>
      </c>
      <c r="D17701" s="11" t="s">
        <v>11</v>
      </c>
      <c r="E17701" s="11" t="s">
        <v>59</v>
      </c>
      <c r="F17701" s="11" t="s">
        <v>12</v>
      </c>
      <c r="G17701" s="131" t="s">
        <v>34</v>
      </c>
      <c r="H17701" s="131"/>
      <c r="J17701" s="7">
        <v>1746220080</v>
      </c>
    </row>
    <row r="17702" spans="1:10" ht="20.100000000000001" customHeight="1" x14ac:dyDescent="0.25">
      <c r="A17702" s="5" t="s">
        <v>1371</v>
      </c>
      <c r="C17702" s="11" t="s">
        <v>9</v>
      </c>
      <c r="D17702" s="11" t="s">
        <v>11</v>
      </c>
      <c r="E17702" s="11" t="s">
        <v>59</v>
      </c>
      <c r="F17702" s="11" t="s">
        <v>12</v>
      </c>
      <c r="G17702" s="131" t="s">
        <v>7128</v>
      </c>
      <c r="H17702" s="131"/>
      <c r="J17702" s="7">
        <v>81330012</v>
      </c>
    </row>
    <row r="17703" spans="1:10" ht="45" customHeight="1" x14ac:dyDescent="0.25">
      <c r="G17703" s="131" t="s">
        <v>6329</v>
      </c>
      <c r="H17703" s="131"/>
    </row>
    <row r="17704" spans="1:10" ht="20.100000000000001" customHeight="1" x14ac:dyDescent="0.25">
      <c r="A17704" s="6" t="s">
        <v>1249</v>
      </c>
      <c r="B17704" s="6" t="s">
        <v>1373</v>
      </c>
      <c r="J17704" s="8">
        <v>509052967</v>
      </c>
    </row>
    <row r="17705" spans="1:10" ht="20.100000000000001" customHeight="1" x14ac:dyDescent="0.25">
      <c r="A17705" s="5" t="s">
        <v>1376</v>
      </c>
      <c r="C17705" s="11" t="s">
        <v>9</v>
      </c>
      <c r="D17705" s="11" t="s">
        <v>11</v>
      </c>
      <c r="E17705" s="11" t="s">
        <v>59</v>
      </c>
      <c r="F17705" s="11" t="s">
        <v>12</v>
      </c>
      <c r="G17705" s="131" t="s">
        <v>3480</v>
      </c>
      <c r="H17705" s="131"/>
      <c r="J17705" s="7">
        <v>123659103</v>
      </c>
    </row>
    <row r="17706" spans="1:10" ht="20.100000000000001" customHeight="1" x14ac:dyDescent="0.25">
      <c r="A17706" s="5" t="s">
        <v>1378</v>
      </c>
      <c r="C17706" s="11" t="s">
        <v>9</v>
      </c>
      <c r="D17706" s="11" t="s">
        <v>11</v>
      </c>
      <c r="E17706" s="11" t="s">
        <v>59</v>
      </c>
      <c r="F17706" s="11" t="s">
        <v>12</v>
      </c>
      <c r="G17706" s="131" t="s">
        <v>106</v>
      </c>
      <c r="H17706" s="131"/>
      <c r="J17706" s="7">
        <v>23865900</v>
      </c>
    </row>
    <row r="17707" spans="1:10" ht="20.100000000000001" customHeight="1" x14ac:dyDescent="0.25">
      <c r="A17707" s="5" t="s">
        <v>1380</v>
      </c>
      <c r="C17707" s="11" t="s">
        <v>9</v>
      </c>
      <c r="D17707" s="11" t="s">
        <v>11</v>
      </c>
      <c r="E17707" s="11" t="s">
        <v>59</v>
      </c>
      <c r="F17707" s="11" t="s">
        <v>12</v>
      </c>
      <c r="G17707" s="131" t="s">
        <v>1381</v>
      </c>
      <c r="H17707" s="131"/>
      <c r="J17707" s="7">
        <v>338143341</v>
      </c>
    </row>
    <row r="17708" spans="1:10" ht="20.100000000000001" customHeight="1" x14ac:dyDescent="0.25">
      <c r="A17708" s="5" t="s">
        <v>1384</v>
      </c>
      <c r="C17708" s="11" t="s">
        <v>9</v>
      </c>
      <c r="D17708" s="11" t="s">
        <v>11</v>
      </c>
      <c r="E17708" s="11" t="s">
        <v>59</v>
      </c>
      <c r="F17708" s="11" t="s">
        <v>12</v>
      </c>
      <c r="G17708" s="131" t="s">
        <v>35</v>
      </c>
      <c r="H17708" s="131"/>
      <c r="J17708" s="7">
        <v>12012020</v>
      </c>
    </row>
    <row r="17709" spans="1:10" ht="20.100000000000001" customHeight="1" x14ac:dyDescent="0.25">
      <c r="A17709" s="5" t="s">
        <v>1386</v>
      </c>
      <c r="C17709" s="11" t="s">
        <v>9</v>
      </c>
      <c r="D17709" s="11" t="s">
        <v>11</v>
      </c>
      <c r="E17709" s="11" t="s">
        <v>59</v>
      </c>
      <c r="F17709" s="11" t="s">
        <v>12</v>
      </c>
      <c r="G17709" s="131" t="s">
        <v>36</v>
      </c>
      <c r="H17709" s="131"/>
      <c r="J17709" s="7">
        <v>678612</v>
      </c>
    </row>
    <row r="17710" spans="1:10" ht="30" customHeight="1" x14ac:dyDescent="0.25">
      <c r="A17710" s="5" t="s">
        <v>1388</v>
      </c>
      <c r="C17710" s="11" t="s">
        <v>9</v>
      </c>
      <c r="D17710" s="11" t="s">
        <v>11</v>
      </c>
      <c r="E17710" s="11" t="s">
        <v>59</v>
      </c>
      <c r="F17710" s="11" t="s">
        <v>12</v>
      </c>
      <c r="G17710" s="131" t="s">
        <v>1389</v>
      </c>
      <c r="H17710" s="131"/>
      <c r="J17710" s="7">
        <v>21369</v>
      </c>
    </row>
    <row r="17711" spans="1:10" ht="30" customHeight="1" x14ac:dyDescent="0.25">
      <c r="G17711" s="131" t="s">
        <v>6330</v>
      </c>
      <c r="H17711" s="131"/>
    </row>
    <row r="17712" spans="1:10" ht="20.100000000000001" customHeight="1" x14ac:dyDescent="0.25">
      <c r="A17712" s="5" t="s">
        <v>1391</v>
      </c>
      <c r="C17712" s="11" t="s">
        <v>9</v>
      </c>
      <c r="D17712" s="11" t="s">
        <v>11</v>
      </c>
      <c r="E17712" s="11" t="s">
        <v>59</v>
      </c>
      <c r="F17712" s="11" t="s">
        <v>12</v>
      </c>
      <c r="G17712" s="131" t="s">
        <v>7129</v>
      </c>
      <c r="H17712" s="131"/>
      <c r="J17712" s="7">
        <v>10672622</v>
      </c>
    </row>
    <row r="17713" spans="1:10" ht="20.100000000000001" customHeight="1" x14ac:dyDescent="0.25">
      <c r="A17713" s="6" t="s">
        <v>1393</v>
      </c>
      <c r="B17713" s="6" t="s">
        <v>1394</v>
      </c>
      <c r="J17713" s="8">
        <v>5859803908</v>
      </c>
    </row>
    <row r="17714" spans="1:10" ht="20.100000000000001" customHeight="1" x14ac:dyDescent="0.25">
      <c r="A17714" s="5" t="s">
        <v>1396</v>
      </c>
      <c r="C17714" s="11" t="s">
        <v>9</v>
      </c>
      <c r="D17714" s="11" t="s">
        <v>11</v>
      </c>
      <c r="E17714" s="11" t="s">
        <v>59</v>
      </c>
      <c r="F17714" s="11" t="s">
        <v>12</v>
      </c>
      <c r="G17714" s="131" t="s">
        <v>1397</v>
      </c>
      <c r="H17714" s="131"/>
      <c r="J17714" s="7">
        <v>229618140</v>
      </c>
    </row>
    <row r="17715" spans="1:10" ht="30" customHeight="1" x14ac:dyDescent="0.25">
      <c r="G17715" s="131" t="s">
        <v>6331</v>
      </c>
      <c r="H17715" s="131"/>
    </row>
    <row r="17716" spans="1:10" ht="20.100000000000001" customHeight="1" x14ac:dyDescent="0.25">
      <c r="A17716" s="5" t="s">
        <v>1402</v>
      </c>
      <c r="C17716" s="11" t="s">
        <v>9</v>
      </c>
      <c r="D17716" s="11" t="s">
        <v>11</v>
      </c>
      <c r="E17716" s="11" t="s">
        <v>59</v>
      </c>
      <c r="F17716" s="11" t="s">
        <v>12</v>
      </c>
      <c r="G17716" s="131" t="s">
        <v>1403</v>
      </c>
      <c r="H17716" s="131"/>
      <c r="J17716" s="7">
        <v>22921183</v>
      </c>
    </row>
    <row r="17717" spans="1:10" ht="60" customHeight="1" x14ac:dyDescent="0.25">
      <c r="G17717" s="131" t="s">
        <v>6332</v>
      </c>
      <c r="H17717" s="131"/>
    </row>
    <row r="17718" spans="1:10" ht="20.100000000000001" customHeight="1" x14ac:dyDescent="0.25">
      <c r="A17718" s="5" t="s">
        <v>1405</v>
      </c>
      <c r="C17718" s="11" t="s">
        <v>9</v>
      </c>
      <c r="D17718" s="11" t="s">
        <v>11</v>
      </c>
      <c r="E17718" s="11" t="s">
        <v>59</v>
      </c>
      <c r="F17718" s="11" t="s">
        <v>12</v>
      </c>
      <c r="G17718" s="131" t="s">
        <v>1406</v>
      </c>
      <c r="H17718" s="131"/>
      <c r="J17718" s="7">
        <v>147036885</v>
      </c>
    </row>
    <row r="17719" spans="1:10" ht="75" customHeight="1" x14ac:dyDescent="0.25">
      <c r="G17719" s="131" t="s">
        <v>8053</v>
      </c>
      <c r="H17719" s="131"/>
    </row>
    <row r="17720" spans="1:10" ht="20.100000000000001" customHeight="1" x14ac:dyDescent="0.25">
      <c r="A17720" s="5" t="s">
        <v>1408</v>
      </c>
      <c r="C17720" s="11" t="s">
        <v>9</v>
      </c>
      <c r="D17720" s="11" t="s">
        <v>11</v>
      </c>
      <c r="E17720" s="11" t="s">
        <v>59</v>
      </c>
      <c r="F17720" s="11" t="s">
        <v>12</v>
      </c>
      <c r="G17720" s="131" t="s">
        <v>1409</v>
      </c>
      <c r="H17720" s="131"/>
      <c r="J17720" s="7">
        <v>1020579148</v>
      </c>
    </row>
    <row r="17721" spans="1:10" ht="90" customHeight="1" x14ac:dyDescent="0.25">
      <c r="G17721" s="131" t="s">
        <v>8054</v>
      </c>
      <c r="H17721" s="131"/>
    </row>
    <row r="17722" spans="1:10" ht="20.100000000000001" customHeight="1" x14ac:dyDescent="0.25">
      <c r="A17722" s="5" t="s">
        <v>1411</v>
      </c>
      <c r="C17722" s="11" t="s">
        <v>9</v>
      </c>
      <c r="D17722" s="11" t="s">
        <v>11</v>
      </c>
      <c r="E17722" s="11" t="s">
        <v>59</v>
      </c>
      <c r="F17722" s="11" t="s">
        <v>12</v>
      </c>
      <c r="G17722" s="131" t="s">
        <v>3478</v>
      </c>
      <c r="H17722" s="131"/>
      <c r="J17722" s="7">
        <v>3930897451</v>
      </c>
    </row>
    <row r="17723" spans="1:10" ht="75" customHeight="1" x14ac:dyDescent="0.25">
      <c r="G17723" s="131" t="s">
        <v>6335</v>
      </c>
      <c r="H17723" s="131"/>
    </row>
    <row r="17724" spans="1:10" ht="20.100000000000001" customHeight="1" x14ac:dyDescent="0.25">
      <c r="A17724" s="5" t="s">
        <v>1413</v>
      </c>
      <c r="C17724" s="11" t="s">
        <v>9</v>
      </c>
      <c r="D17724" s="11" t="s">
        <v>11</v>
      </c>
      <c r="E17724" s="11" t="s">
        <v>59</v>
      </c>
      <c r="F17724" s="11" t="s">
        <v>12</v>
      </c>
      <c r="G17724" s="131" t="s">
        <v>1414</v>
      </c>
      <c r="H17724" s="131"/>
      <c r="J17724" s="7">
        <v>508751101</v>
      </c>
    </row>
    <row r="17725" spans="1:10" ht="60" customHeight="1" x14ac:dyDescent="0.25">
      <c r="G17725" s="131" t="s">
        <v>6336</v>
      </c>
      <c r="H17725" s="131"/>
    </row>
    <row r="17726" spans="1:10" ht="20.100000000000001" customHeight="1" x14ac:dyDescent="0.25">
      <c r="A17726" s="6" t="s">
        <v>1416</v>
      </c>
      <c r="B17726" s="6" t="s">
        <v>1417</v>
      </c>
      <c r="J17726" s="8">
        <v>501950214</v>
      </c>
    </row>
    <row r="17727" spans="1:10" ht="20.100000000000001" customHeight="1" x14ac:dyDescent="0.25">
      <c r="A17727" s="5" t="s">
        <v>1419</v>
      </c>
      <c r="C17727" s="11" t="s">
        <v>9</v>
      </c>
      <c r="D17727" s="11" t="s">
        <v>11</v>
      </c>
      <c r="E17727" s="11" t="s">
        <v>59</v>
      </c>
      <c r="F17727" s="11" t="s">
        <v>12</v>
      </c>
      <c r="G17727" s="131" t="s">
        <v>1420</v>
      </c>
      <c r="H17727" s="131"/>
      <c r="J17727" s="7">
        <v>53720308</v>
      </c>
    </row>
    <row r="17728" spans="1:10" ht="20.100000000000001" customHeight="1" x14ac:dyDescent="0.25">
      <c r="A17728" s="5" t="s">
        <v>1422</v>
      </c>
      <c r="C17728" s="11" t="s">
        <v>9</v>
      </c>
      <c r="D17728" s="11" t="s">
        <v>11</v>
      </c>
      <c r="E17728" s="11" t="s">
        <v>59</v>
      </c>
      <c r="F17728" s="11" t="s">
        <v>12</v>
      </c>
      <c r="G17728" s="131" t="s">
        <v>1423</v>
      </c>
      <c r="H17728" s="131"/>
      <c r="J17728" s="7">
        <v>438971601</v>
      </c>
    </row>
    <row r="17729" spans="1:10" ht="20.100000000000001" customHeight="1" x14ac:dyDescent="0.25">
      <c r="A17729" s="5" t="s">
        <v>1424</v>
      </c>
      <c r="C17729" s="11" t="s">
        <v>9</v>
      </c>
      <c r="D17729" s="11" t="s">
        <v>11</v>
      </c>
      <c r="E17729" s="11" t="s">
        <v>59</v>
      </c>
      <c r="F17729" s="11" t="s">
        <v>12</v>
      </c>
      <c r="G17729" s="131" t="s">
        <v>38</v>
      </c>
      <c r="H17729" s="131"/>
      <c r="J17729" s="7">
        <v>4331054</v>
      </c>
    </row>
    <row r="17730" spans="1:10" ht="20.100000000000001" customHeight="1" x14ac:dyDescent="0.25">
      <c r="A17730" s="5" t="s">
        <v>1426</v>
      </c>
      <c r="C17730" s="11" t="s">
        <v>9</v>
      </c>
      <c r="D17730" s="11" t="s">
        <v>11</v>
      </c>
      <c r="E17730" s="11" t="s">
        <v>59</v>
      </c>
      <c r="F17730" s="11" t="s">
        <v>12</v>
      </c>
      <c r="G17730" s="131" t="s">
        <v>1427</v>
      </c>
      <c r="H17730" s="131"/>
      <c r="J17730" s="7">
        <v>4927251</v>
      </c>
    </row>
    <row r="17731" spans="1:10" ht="20.100000000000001" customHeight="1" x14ac:dyDescent="0.25">
      <c r="A17731" s="6" t="s">
        <v>1429</v>
      </c>
      <c r="B17731" s="6" t="s">
        <v>1430</v>
      </c>
      <c r="J17731" s="8">
        <v>1835774595</v>
      </c>
    </row>
    <row r="17732" spans="1:10" ht="20.100000000000001" customHeight="1" x14ac:dyDescent="0.25">
      <c r="A17732" s="5" t="s">
        <v>1432</v>
      </c>
      <c r="C17732" s="11" t="s">
        <v>9</v>
      </c>
      <c r="D17732" s="11" t="s">
        <v>11</v>
      </c>
      <c r="E17732" s="11" t="s">
        <v>59</v>
      </c>
      <c r="F17732" s="11" t="s">
        <v>12</v>
      </c>
      <c r="G17732" s="131" t="s">
        <v>7130</v>
      </c>
      <c r="H17732" s="131"/>
      <c r="J17732" s="7">
        <v>1835774595</v>
      </c>
    </row>
    <row r="17733" spans="1:10" ht="20.100000000000001" customHeight="1" x14ac:dyDescent="0.25">
      <c r="A17733" s="6" t="s">
        <v>1439</v>
      </c>
      <c r="B17733" s="6" t="s">
        <v>1440</v>
      </c>
      <c r="J17733" s="8">
        <v>496629491</v>
      </c>
    </row>
    <row r="17734" spans="1:10" ht="20.100000000000001" customHeight="1" x14ac:dyDescent="0.25">
      <c r="A17734" s="5" t="s">
        <v>1441</v>
      </c>
      <c r="C17734" s="11" t="s">
        <v>9</v>
      </c>
      <c r="D17734" s="11" t="s">
        <v>11</v>
      </c>
      <c r="E17734" s="11" t="s">
        <v>59</v>
      </c>
      <c r="F17734" s="11" t="s">
        <v>12</v>
      </c>
      <c r="G17734" s="131" t="s">
        <v>1442</v>
      </c>
      <c r="H17734" s="131"/>
      <c r="J17734" s="7">
        <v>471982223</v>
      </c>
    </row>
    <row r="17735" spans="1:10" ht="75" customHeight="1" x14ac:dyDescent="0.25">
      <c r="G17735" s="131" t="s">
        <v>8055</v>
      </c>
      <c r="H17735" s="131"/>
    </row>
    <row r="17736" spans="1:10" ht="20.100000000000001" customHeight="1" x14ac:dyDescent="0.25">
      <c r="A17736" s="5" t="s">
        <v>1444</v>
      </c>
      <c r="C17736" s="11" t="s">
        <v>9</v>
      </c>
      <c r="D17736" s="11" t="s">
        <v>11</v>
      </c>
      <c r="E17736" s="11" t="s">
        <v>59</v>
      </c>
      <c r="F17736" s="11" t="s">
        <v>12</v>
      </c>
      <c r="G17736" s="131" t="s">
        <v>3481</v>
      </c>
      <c r="H17736" s="131"/>
      <c r="J17736" s="7">
        <v>24647268</v>
      </c>
    </row>
    <row r="17737" spans="1:10" ht="90" customHeight="1" x14ac:dyDescent="0.25">
      <c r="G17737" s="131" t="s">
        <v>8056</v>
      </c>
      <c r="H17737" s="131"/>
    </row>
    <row r="17738" spans="1:10" ht="20.100000000000001" customHeight="1" x14ac:dyDescent="0.25">
      <c r="A17738" s="6" t="s">
        <v>1449</v>
      </c>
      <c r="B17738" s="6" t="s">
        <v>1450</v>
      </c>
      <c r="J17738" s="8">
        <v>2884808627</v>
      </c>
    </row>
    <row r="17739" spans="1:10" ht="20.100000000000001" customHeight="1" x14ac:dyDescent="0.25">
      <c r="A17739" s="5" t="s">
        <v>1453</v>
      </c>
      <c r="C17739" s="11" t="s">
        <v>9</v>
      </c>
      <c r="D17739" s="11" t="s">
        <v>11</v>
      </c>
      <c r="E17739" s="11" t="s">
        <v>59</v>
      </c>
      <c r="F17739" s="11" t="s">
        <v>12</v>
      </c>
      <c r="G17739" s="131" t="s">
        <v>39</v>
      </c>
      <c r="H17739" s="131"/>
      <c r="J17739" s="7">
        <v>1621341515</v>
      </c>
    </row>
    <row r="17740" spans="1:10" ht="20.100000000000001" customHeight="1" x14ac:dyDescent="0.25">
      <c r="A17740" s="5" t="s">
        <v>1458</v>
      </c>
      <c r="C17740" s="11" t="s">
        <v>9</v>
      </c>
      <c r="D17740" s="11" t="s">
        <v>11</v>
      </c>
      <c r="E17740" s="11" t="s">
        <v>59</v>
      </c>
      <c r="F17740" s="11" t="s">
        <v>12</v>
      </c>
      <c r="G17740" s="131" t="s">
        <v>40</v>
      </c>
      <c r="H17740" s="131"/>
      <c r="J17740" s="7">
        <v>17255824</v>
      </c>
    </row>
    <row r="17741" spans="1:10" ht="30" customHeight="1" x14ac:dyDescent="0.25">
      <c r="A17741" s="5" t="s">
        <v>1460</v>
      </c>
      <c r="C17741" s="11" t="s">
        <v>9</v>
      </c>
      <c r="D17741" s="11" t="s">
        <v>11</v>
      </c>
      <c r="E17741" s="11" t="s">
        <v>59</v>
      </c>
      <c r="F17741" s="11" t="s">
        <v>12</v>
      </c>
      <c r="G17741" s="131" t="s">
        <v>1461</v>
      </c>
      <c r="H17741" s="131"/>
      <c r="J17741" s="7">
        <v>178776350</v>
      </c>
    </row>
    <row r="17742" spans="1:10" ht="20.100000000000001" customHeight="1" x14ac:dyDescent="0.25">
      <c r="A17742" s="5" t="s">
        <v>1463</v>
      </c>
      <c r="C17742" s="11" t="s">
        <v>9</v>
      </c>
      <c r="D17742" s="11" t="s">
        <v>11</v>
      </c>
      <c r="E17742" s="11" t="s">
        <v>59</v>
      </c>
      <c r="F17742" s="11" t="s">
        <v>12</v>
      </c>
      <c r="G17742" s="131" t="s">
        <v>1464</v>
      </c>
      <c r="H17742" s="131"/>
      <c r="J17742" s="7">
        <v>94142832</v>
      </c>
    </row>
    <row r="17743" spans="1:10" ht="20.100000000000001" customHeight="1" x14ac:dyDescent="0.25">
      <c r="A17743" s="5" t="s">
        <v>1466</v>
      </c>
      <c r="C17743" s="11" t="s">
        <v>9</v>
      </c>
      <c r="D17743" s="11" t="s">
        <v>11</v>
      </c>
      <c r="E17743" s="11" t="s">
        <v>59</v>
      </c>
      <c r="F17743" s="11" t="s">
        <v>12</v>
      </c>
      <c r="G17743" s="131" t="s">
        <v>1467</v>
      </c>
      <c r="H17743" s="131"/>
      <c r="J17743" s="7">
        <v>201132870</v>
      </c>
    </row>
    <row r="17744" spans="1:10" ht="30" customHeight="1" x14ac:dyDescent="0.25">
      <c r="A17744" s="5" t="s">
        <v>1469</v>
      </c>
      <c r="C17744" s="11" t="s">
        <v>9</v>
      </c>
      <c r="D17744" s="11" t="s">
        <v>11</v>
      </c>
      <c r="E17744" s="11" t="s">
        <v>59</v>
      </c>
      <c r="F17744" s="11" t="s">
        <v>12</v>
      </c>
      <c r="G17744" s="131" t="s">
        <v>7132</v>
      </c>
      <c r="H17744" s="131"/>
      <c r="J17744" s="7">
        <v>374963930</v>
      </c>
    </row>
    <row r="17745" spans="1:10" ht="30" customHeight="1" x14ac:dyDescent="0.25">
      <c r="A17745" s="5" t="s">
        <v>1471</v>
      </c>
      <c r="C17745" s="11" t="s">
        <v>9</v>
      </c>
      <c r="D17745" s="11" t="s">
        <v>11</v>
      </c>
      <c r="E17745" s="11" t="s">
        <v>59</v>
      </c>
      <c r="F17745" s="11" t="s">
        <v>12</v>
      </c>
      <c r="G17745" s="131" t="s">
        <v>7133</v>
      </c>
      <c r="H17745" s="131"/>
      <c r="J17745" s="7">
        <v>243921839</v>
      </c>
    </row>
    <row r="17746" spans="1:10" ht="20.100000000000001" customHeight="1" x14ac:dyDescent="0.25">
      <c r="A17746" s="5" t="s">
        <v>1473</v>
      </c>
      <c r="C17746" s="11" t="s">
        <v>9</v>
      </c>
      <c r="D17746" s="11" t="s">
        <v>11</v>
      </c>
      <c r="E17746" s="11" t="s">
        <v>59</v>
      </c>
      <c r="F17746" s="11" t="s">
        <v>12</v>
      </c>
      <c r="G17746" s="131" t="s">
        <v>1474</v>
      </c>
      <c r="H17746" s="131"/>
      <c r="J17746" s="7">
        <v>153273467</v>
      </c>
    </row>
    <row r="17747" spans="1:10" ht="20.100000000000001" customHeight="1" x14ac:dyDescent="0.25">
      <c r="A17747" s="6" t="s">
        <v>1476</v>
      </c>
      <c r="B17747" s="6" t="s">
        <v>1477</v>
      </c>
      <c r="J17747" s="8">
        <v>47000000</v>
      </c>
    </row>
    <row r="17748" spans="1:10" ht="20.100000000000001" customHeight="1" x14ac:dyDescent="0.25">
      <c r="A17748" s="5" t="s">
        <v>1488</v>
      </c>
      <c r="C17748" s="11" t="s">
        <v>9</v>
      </c>
      <c r="D17748" s="11" t="s">
        <v>41</v>
      </c>
      <c r="E17748" s="11" t="s">
        <v>59</v>
      </c>
      <c r="F17748" s="11" t="s">
        <v>12</v>
      </c>
      <c r="G17748" s="131" t="s">
        <v>42</v>
      </c>
      <c r="H17748" s="131"/>
      <c r="J17748" s="7">
        <v>47000000</v>
      </c>
    </row>
    <row r="17749" spans="1:10" ht="30" customHeight="1" x14ac:dyDescent="0.25">
      <c r="G17749" s="131" t="s">
        <v>6339</v>
      </c>
      <c r="H17749" s="131"/>
    </row>
    <row r="17750" spans="1:10" ht="20.100000000000001" customHeight="1" x14ac:dyDescent="0.25">
      <c r="A17750" s="6" t="s">
        <v>1490</v>
      </c>
      <c r="B17750" s="6" t="s">
        <v>1491</v>
      </c>
      <c r="J17750" s="8">
        <v>3543865</v>
      </c>
    </row>
    <row r="17751" spans="1:10" ht="20.100000000000001" customHeight="1" x14ac:dyDescent="0.25">
      <c r="A17751" s="5" t="s">
        <v>1496</v>
      </c>
      <c r="C17751" s="11" t="s">
        <v>9</v>
      </c>
      <c r="D17751" s="11" t="s">
        <v>11</v>
      </c>
      <c r="E17751" s="11" t="s">
        <v>59</v>
      </c>
      <c r="F17751" s="11" t="s">
        <v>12</v>
      </c>
      <c r="G17751" s="131" t="s">
        <v>43</v>
      </c>
      <c r="H17751" s="131"/>
      <c r="J17751" s="7">
        <v>3543865</v>
      </c>
    </row>
    <row r="17752" spans="1:10" ht="60" customHeight="1" x14ac:dyDescent="0.25">
      <c r="G17752" s="131" t="s">
        <v>6340</v>
      </c>
      <c r="H17752" s="131"/>
    </row>
    <row r="17753" spans="1:10" ht="20.100000000000001" customHeight="1" x14ac:dyDescent="0.25">
      <c r="A17753" s="6" t="s">
        <v>1508</v>
      </c>
      <c r="B17753" s="6" t="s">
        <v>1509</v>
      </c>
      <c r="J17753" s="10">
        <v>2079194035</v>
      </c>
    </row>
    <row r="17754" spans="1:10" ht="20.100000000000001" customHeight="1" x14ac:dyDescent="0.25">
      <c r="A17754" s="6" t="s">
        <v>1256</v>
      </c>
      <c r="B17754" s="6" t="s">
        <v>1511</v>
      </c>
      <c r="J17754" s="9">
        <v>508861073</v>
      </c>
    </row>
    <row r="17755" spans="1:10" ht="20.100000000000001" customHeight="1" x14ac:dyDescent="0.25">
      <c r="A17755" s="5" t="s">
        <v>1513</v>
      </c>
      <c r="C17755" s="11" t="s">
        <v>9</v>
      </c>
      <c r="D17755" s="11" t="s">
        <v>11</v>
      </c>
      <c r="E17755" s="11" t="s">
        <v>59</v>
      </c>
      <c r="F17755" s="11" t="s">
        <v>12</v>
      </c>
      <c r="G17755" s="131" t="s">
        <v>45</v>
      </c>
      <c r="H17755" s="131"/>
      <c r="J17755" s="7">
        <v>266475104</v>
      </c>
    </row>
    <row r="17756" spans="1:10" ht="20.100000000000001" customHeight="1" x14ac:dyDescent="0.25">
      <c r="A17756" s="5" t="s">
        <v>1514</v>
      </c>
      <c r="C17756" s="11" t="s">
        <v>9</v>
      </c>
      <c r="D17756" s="11" t="s">
        <v>11</v>
      </c>
      <c r="E17756" s="11" t="s">
        <v>59</v>
      </c>
      <c r="F17756" s="11" t="s">
        <v>12</v>
      </c>
      <c r="G17756" s="131" t="s">
        <v>1515</v>
      </c>
      <c r="H17756" s="131"/>
      <c r="J17756" s="7">
        <v>55097417</v>
      </c>
    </row>
    <row r="17757" spans="1:10" ht="20.100000000000001" customHeight="1" x14ac:dyDescent="0.25">
      <c r="A17757" s="5" t="s">
        <v>1518</v>
      </c>
      <c r="C17757" s="11" t="s">
        <v>9</v>
      </c>
      <c r="D17757" s="11" t="s">
        <v>11</v>
      </c>
      <c r="E17757" s="11" t="s">
        <v>59</v>
      </c>
      <c r="F17757" s="11" t="s">
        <v>12</v>
      </c>
      <c r="G17757" s="131" t="s">
        <v>7135</v>
      </c>
      <c r="H17757" s="131"/>
      <c r="J17757" s="7">
        <v>163624386</v>
      </c>
    </row>
    <row r="17758" spans="1:10" ht="20.100000000000001" customHeight="1" x14ac:dyDescent="0.25">
      <c r="A17758" s="5" t="s">
        <v>1520</v>
      </c>
      <c r="C17758" s="11" t="s">
        <v>9</v>
      </c>
      <c r="D17758" s="11" t="s">
        <v>11</v>
      </c>
      <c r="E17758" s="11" t="s">
        <v>59</v>
      </c>
      <c r="F17758" s="11" t="s">
        <v>12</v>
      </c>
      <c r="G17758" s="131" t="s">
        <v>1521</v>
      </c>
      <c r="H17758" s="131"/>
      <c r="J17758" s="7">
        <v>23664166</v>
      </c>
    </row>
    <row r="17759" spans="1:10" ht="20.100000000000001" customHeight="1" x14ac:dyDescent="0.25">
      <c r="A17759" s="6" t="s">
        <v>1278</v>
      </c>
      <c r="B17759" s="6" t="s">
        <v>1524</v>
      </c>
      <c r="J17759" s="8">
        <v>78439538</v>
      </c>
    </row>
    <row r="17760" spans="1:10" ht="20.100000000000001" customHeight="1" x14ac:dyDescent="0.25">
      <c r="A17760" s="5" t="s">
        <v>1529</v>
      </c>
      <c r="C17760" s="11" t="s">
        <v>9</v>
      </c>
      <c r="D17760" s="11" t="s">
        <v>11</v>
      </c>
      <c r="E17760" s="11" t="s">
        <v>59</v>
      </c>
      <c r="F17760" s="11" t="s">
        <v>12</v>
      </c>
      <c r="G17760" s="131" t="s">
        <v>46</v>
      </c>
      <c r="H17760" s="131"/>
      <c r="J17760" s="7">
        <v>4548939</v>
      </c>
    </row>
    <row r="17761" spans="1:10" ht="20.100000000000001" customHeight="1" x14ac:dyDescent="0.25">
      <c r="A17761" s="5" t="s">
        <v>1531</v>
      </c>
      <c r="C17761" s="11" t="s">
        <v>9</v>
      </c>
      <c r="D17761" s="11" t="s">
        <v>11</v>
      </c>
      <c r="E17761" s="11" t="s">
        <v>59</v>
      </c>
      <c r="F17761" s="11" t="s">
        <v>12</v>
      </c>
      <c r="G17761" s="131" t="s">
        <v>47</v>
      </c>
      <c r="H17761" s="131"/>
      <c r="J17761" s="7">
        <v>73890599</v>
      </c>
    </row>
    <row r="17762" spans="1:10" ht="20.100000000000001" customHeight="1" x14ac:dyDescent="0.25">
      <c r="A17762" s="6" t="s">
        <v>1292</v>
      </c>
      <c r="B17762" s="6" t="s">
        <v>1535</v>
      </c>
      <c r="J17762" s="8">
        <v>452422677</v>
      </c>
    </row>
    <row r="17763" spans="1:10" ht="20.100000000000001" customHeight="1" x14ac:dyDescent="0.25">
      <c r="A17763" s="5" t="s">
        <v>1536</v>
      </c>
      <c r="C17763" s="11" t="s">
        <v>9</v>
      </c>
      <c r="D17763" s="11" t="s">
        <v>11</v>
      </c>
      <c r="E17763" s="11" t="s">
        <v>59</v>
      </c>
      <c r="F17763" s="11" t="s">
        <v>12</v>
      </c>
      <c r="G17763" s="131" t="s">
        <v>1537</v>
      </c>
      <c r="H17763" s="131"/>
      <c r="J17763" s="7">
        <v>84083684</v>
      </c>
    </row>
    <row r="17764" spans="1:10" ht="20.100000000000001" customHeight="1" x14ac:dyDescent="0.25">
      <c r="A17764" s="5" t="s">
        <v>1539</v>
      </c>
      <c r="C17764" s="11" t="s">
        <v>9</v>
      </c>
      <c r="D17764" s="11" t="s">
        <v>11</v>
      </c>
      <c r="E17764" s="11" t="s">
        <v>59</v>
      </c>
      <c r="F17764" s="11" t="s">
        <v>12</v>
      </c>
      <c r="G17764" s="131" t="s">
        <v>1540</v>
      </c>
      <c r="H17764" s="131"/>
      <c r="J17764" s="7">
        <v>10188230</v>
      </c>
    </row>
    <row r="17765" spans="1:10" ht="20.100000000000001" customHeight="1" x14ac:dyDescent="0.25">
      <c r="A17765" s="5" t="s">
        <v>1542</v>
      </c>
      <c r="C17765" s="11" t="s">
        <v>9</v>
      </c>
      <c r="D17765" s="11" t="s">
        <v>11</v>
      </c>
      <c r="E17765" s="11" t="s">
        <v>59</v>
      </c>
      <c r="F17765" s="11" t="s">
        <v>12</v>
      </c>
      <c r="G17765" s="131" t="s">
        <v>48</v>
      </c>
      <c r="H17765" s="131"/>
      <c r="J17765" s="7">
        <v>17387392</v>
      </c>
    </row>
    <row r="17766" spans="1:10" ht="30" customHeight="1" x14ac:dyDescent="0.25">
      <c r="A17766" s="5" t="s">
        <v>1544</v>
      </c>
      <c r="C17766" s="11" t="s">
        <v>9</v>
      </c>
      <c r="D17766" s="11" t="s">
        <v>11</v>
      </c>
      <c r="E17766" s="11" t="s">
        <v>59</v>
      </c>
      <c r="F17766" s="11" t="s">
        <v>12</v>
      </c>
      <c r="G17766" s="131" t="s">
        <v>1545</v>
      </c>
      <c r="H17766" s="131"/>
      <c r="J17766" s="7">
        <v>279260203</v>
      </c>
    </row>
    <row r="17767" spans="1:10" ht="20.100000000000001" customHeight="1" x14ac:dyDescent="0.25">
      <c r="A17767" s="5" t="s">
        <v>1547</v>
      </c>
      <c r="C17767" s="11" t="s">
        <v>9</v>
      </c>
      <c r="D17767" s="11" t="s">
        <v>11</v>
      </c>
      <c r="E17767" s="11" t="s">
        <v>59</v>
      </c>
      <c r="F17767" s="11" t="s">
        <v>12</v>
      </c>
      <c r="G17767" s="131" t="s">
        <v>49</v>
      </c>
      <c r="H17767" s="131"/>
      <c r="J17767" s="7">
        <v>4493548</v>
      </c>
    </row>
    <row r="17768" spans="1:10" ht="20.100000000000001" customHeight="1" x14ac:dyDescent="0.25">
      <c r="A17768" s="5" t="s">
        <v>1549</v>
      </c>
      <c r="C17768" s="11" t="s">
        <v>9</v>
      </c>
      <c r="D17768" s="11" t="s">
        <v>11</v>
      </c>
      <c r="E17768" s="11" t="s">
        <v>59</v>
      </c>
      <c r="F17768" s="11" t="s">
        <v>12</v>
      </c>
      <c r="G17768" s="131" t="s">
        <v>1550</v>
      </c>
      <c r="H17768" s="131"/>
      <c r="J17768" s="7">
        <v>16083917</v>
      </c>
    </row>
    <row r="17769" spans="1:10" ht="30" customHeight="1" x14ac:dyDescent="0.25">
      <c r="A17769" s="5" t="s">
        <v>1551</v>
      </c>
      <c r="C17769" s="11" t="s">
        <v>9</v>
      </c>
      <c r="D17769" s="11" t="s">
        <v>11</v>
      </c>
      <c r="E17769" s="11" t="s">
        <v>59</v>
      </c>
      <c r="F17769" s="11" t="s">
        <v>12</v>
      </c>
      <c r="G17769" s="131" t="s">
        <v>7136</v>
      </c>
      <c r="H17769" s="131"/>
      <c r="J17769" s="7">
        <v>40925703</v>
      </c>
    </row>
    <row r="17770" spans="1:10" ht="20.100000000000001" customHeight="1" x14ac:dyDescent="0.25">
      <c r="A17770" s="6" t="s">
        <v>1318</v>
      </c>
      <c r="B17770" s="6" t="s">
        <v>1553</v>
      </c>
      <c r="J17770" s="8">
        <v>262290169</v>
      </c>
    </row>
    <row r="17771" spans="1:10" ht="20.100000000000001" customHeight="1" x14ac:dyDescent="0.25">
      <c r="A17771" s="5" t="s">
        <v>1555</v>
      </c>
      <c r="C17771" s="11" t="s">
        <v>9</v>
      </c>
      <c r="D17771" s="11" t="s">
        <v>11</v>
      </c>
      <c r="E17771" s="11" t="s">
        <v>59</v>
      </c>
      <c r="F17771" s="11" t="s">
        <v>12</v>
      </c>
      <c r="G17771" s="131" t="s">
        <v>50</v>
      </c>
      <c r="H17771" s="131"/>
      <c r="J17771" s="7">
        <v>52809067</v>
      </c>
    </row>
    <row r="17772" spans="1:10" ht="20.100000000000001" customHeight="1" x14ac:dyDescent="0.25">
      <c r="A17772" s="5" t="s">
        <v>1557</v>
      </c>
      <c r="C17772" s="11" t="s">
        <v>9</v>
      </c>
      <c r="D17772" s="11" t="s">
        <v>11</v>
      </c>
      <c r="E17772" s="11" t="s">
        <v>59</v>
      </c>
      <c r="F17772" s="11" t="s">
        <v>12</v>
      </c>
      <c r="G17772" s="131" t="s">
        <v>51</v>
      </c>
      <c r="H17772" s="131"/>
      <c r="J17772" s="7">
        <v>209481102</v>
      </c>
    </row>
    <row r="17773" spans="1:10" ht="20.100000000000001" customHeight="1" x14ac:dyDescent="0.25">
      <c r="A17773" s="6" t="s">
        <v>1572</v>
      </c>
      <c r="B17773" s="6" t="s">
        <v>1573</v>
      </c>
      <c r="J17773" s="8">
        <v>777180578</v>
      </c>
    </row>
    <row r="17774" spans="1:10" ht="20.100000000000001" customHeight="1" x14ac:dyDescent="0.25">
      <c r="A17774" s="5" t="s">
        <v>1574</v>
      </c>
      <c r="C17774" s="11" t="s">
        <v>9</v>
      </c>
      <c r="D17774" s="11" t="s">
        <v>11</v>
      </c>
      <c r="E17774" s="11" t="s">
        <v>59</v>
      </c>
      <c r="F17774" s="11" t="s">
        <v>12</v>
      </c>
      <c r="G17774" s="131" t="s">
        <v>1575</v>
      </c>
      <c r="H17774" s="131"/>
      <c r="J17774" s="7">
        <v>140809213</v>
      </c>
    </row>
    <row r="17775" spans="1:10" ht="30" customHeight="1" x14ac:dyDescent="0.25">
      <c r="A17775" s="5" t="s">
        <v>1577</v>
      </c>
      <c r="C17775" s="11" t="s">
        <v>9</v>
      </c>
      <c r="D17775" s="11" t="s">
        <v>11</v>
      </c>
      <c r="E17775" s="11" t="s">
        <v>59</v>
      </c>
      <c r="F17775" s="11" t="s">
        <v>12</v>
      </c>
      <c r="G17775" s="131" t="s">
        <v>1578</v>
      </c>
      <c r="H17775" s="131"/>
      <c r="J17775" s="7">
        <v>51579510</v>
      </c>
    </row>
    <row r="17776" spans="1:10" ht="20.100000000000001" customHeight="1" x14ac:dyDescent="0.25">
      <c r="A17776" s="5" t="s">
        <v>1580</v>
      </c>
      <c r="C17776" s="11" t="s">
        <v>9</v>
      </c>
      <c r="D17776" s="11" t="s">
        <v>11</v>
      </c>
      <c r="E17776" s="11" t="s">
        <v>59</v>
      </c>
      <c r="F17776" s="11" t="s">
        <v>12</v>
      </c>
      <c r="G17776" s="131" t="s">
        <v>1581</v>
      </c>
      <c r="H17776" s="131"/>
      <c r="J17776" s="7">
        <v>325574873</v>
      </c>
    </row>
    <row r="17777" spans="1:10" ht="20.100000000000001" customHeight="1" x14ac:dyDescent="0.25">
      <c r="A17777" s="5" t="s">
        <v>1582</v>
      </c>
      <c r="C17777" s="11" t="s">
        <v>9</v>
      </c>
      <c r="D17777" s="11" t="s">
        <v>11</v>
      </c>
      <c r="E17777" s="11" t="s">
        <v>59</v>
      </c>
      <c r="F17777" s="11" t="s">
        <v>12</v>
      </c>
      <c r="G17777" s="131" t="s">
        <v>52</v>
      </c>
      <c r="H17777" s="131"/>
      <c r="J17777" s="7">
        <v>96804217</v>
      </c>
    </row>
    <row r="17778" spans="1:10" ht="20.100000000000001" customHeight="1" x14ac:dyDescent="0.25">
      <c r="A17778" s="5" t="s">
        <v>1584</v>
      </c>
      <c r="C17778" s="11" t="s">
        <v>9</v>
      </c>
      <c r="D17778" s="11" t="s">
        <v>11</v>
      </c>
      <c r="E17778" s="11" t="s">
        <v>59</v>
      </c>
      <c r="F17778" s="11" t="s">
        <v>12</v>
      </c>
      <c r="G17778" s="131" t="s">
        <v>1585</v>
      </c>
      <c r="H17778" s="131"/>
      <c r="J17778" s="7">
        <v>33993496</v>
      </c>
    </row>
    <row r="17779" spans="1:10" ht="20.100000000000001" customHeight="1" x14ac:dyDescent="0.25">
      <c r="A17779" s="5" t="s">
        <v>1587</v>
      </c>
      <c r="C17779" s="11" t="s">
        <v>9</v>
      </c>
      <c r="D17779" s="11" t="s">
        <v>11</v>
      </c>
      <c r="E17779" s="11" t="s">
        <v>59</v>
      </c>
      <c r="F17779" s="11" t="s">
        <v>12</v>
      </c>
      <c r="G17779" s="131" t="s">
        <v>1588</v>
      </c>
      <c r="H17779" s="131"/>
      <c r="J17779" s="7">
        <v>77231279</v>
      </c>
    </row>
    <row r="17780" spans="1:10" ht="20.100000000000001" customHeight="1" x14ac:dyDescent="0.25">
      <c r="A17780" s="5" t="s">
        <v>1590</v>
      </c>
      <c r="C17780" s="11" t="s">
        <v>9</v>
      </c>
      <c r="D17780" s="11" t="s">
        <v>11</v>
      </c>
      <c r="E17780" s="11" t="s">
        <v>59</v>
      </c>
      <c r="F17780" s="11" t="s">
        <v>12</v>
      </c>
      <c r="G17780" s="131" t="s">
        <v>1591</v>
      </c>
      <c r="H17780" s="131"/>
      <c r="J17780" s="7">
        <v>2392803</v>
      </c>
    </row>
    <row r="17781" spans="1:10" ht="20.100000000000001" customHeight="1" x14ac:dyDescent="0.25">
      <c r="A17781" s="5" t="s">
        <v>1593</v>
      </c>
      <c r="C17781" s="11" t="s">
        <v>9</v>
      </c>
      <c r="D17781" s="11" t="s">
        <v>11</v>
      </c>
      <c r="E17781" s="11" t="s">
        <v>59</v>
      </c>
      <c r="F17781" s="11" t="s">
        <v>12</v>
      </c>
      <c r="G17781" s="131" t="s">
        <v>1594</v>
      </c>
      <c r="H17781" s="131"/>
      <c r="J17781" s="7">
        <v>48795187</v>
      </c>
    </row>
    <row r="17782" spans="1:10" ht="20.100000000000001" customHeight="1" x14ac:dyDescent="0.25">
      <c r="A17782" s="6" t="s">
        <v>1714</v>
      </c>
      <c r="B17782" s="6" t="s">
        <v>1715</v>
      </c>
      <c r="J17782" s="10">
        <v>17429078713</v>
      </c>
    </row>
    <row r="17783" spans="1:10" ht="20.100000000000001" customHeight="1" x14ac:dyDescent="0.25">
      <c r="A17783" s="6" t="s">
        <v>1716</v>
      </c>
      <c r="B17783" s="6" t="s">
        <v>1717</v>
      </c>
      <c r="J17783" s="9">
        <v>5479504352</v>
      </c>
    </row>
    <row r="17784" spans="1:10" ht="20.100000000000001" customHeight="1" x14ac:dyDescent="0.25">
      <c r="A17784" s="5" t="s">
        <v>1718</v>
      </c>
      <c r="C17784" s="11" t="s">
        <v>16</v>
      </c>
      <c r="D17784" s="11" t="s">
        <v>53</v>
      </c>
      <c r="E17784" s="11" t="s">
        <v>59</v>
      </c>
      <c r="F17784" s="11" t="s">
        <v>12</v>
      </c>
      <c r="G17784" s="131" t="s">
        <v>1719</v>
      </c>
      <c r="H17784" s="131"/>
      <c r="J17784" s="7">
        <v>76064439</v>
      </c>
    </row>
    <row r="17785" spans="1:10" ht="20.100000000000001" customHeight="1" x14ac:dyDescent="0.25">
      <c r="A17785" s="5" t="s">
        <v>1720</v>
      </c>
      <c r="C17785" s="11" t="s">
        <v>16</v>
      </c>
      <c r="D17785" s="11" t="s">
        <v>53</v>
      </c>
      <c r="E17785" s="11" t="s">
        <v>59</v>
      </c>
      <c r="F17785" s="11" t="s">
        <v>12</v>
      </c>
      <c r="G17785" s="131" t="s">
        <v>54</v>
      </c>
      <c r="H17785" s="131"/>
      <c r="J17785" s="7">
        <v>566368943</v>
      </c>
    </row>
    <row r="17786" spans="1:10" ht="20.100000000000001" customHeight="1" x14ac:dyDescent="0.25">
      <c r="A17786" s="5" t="s">
        <v>1721</v>
      </c>
      <c r="C17786" s="11" t="s">
        <v>16</v>
      </c>
      <c r="D17786" s="11" t="s">
        <v>53</v>
      </c>
      <c r="E17786" s="11" t="s">
        <v>59</v>
      </c>
      <c r="F17786" s="11" t="s">
        <v>12</v>
      </c>
      <c r="G17786" s="131" t="s">
        <v>1722</v>
      </c>
      <c r="H17786" s="131"/>
      <c r="J17786" s="7">
        <v>855509353</v>
      </c>
    </row>
    <row r="17787" spans="1:10" ht="20.100000000000001" customHeight="1" x14ac:dyDescent="0.25">
      <c r="A17787" s="5" t="s">
        <v>1723</v>
      </c>
      <c r="C17787" s="11" t="s">
        <v>16</v>
      </c>
      <c r="D17787" s="11" t="s">
        <v>53</v>
      </c>
      <c r="E17787" s="11" t="s">
        <v>59</v>
      </c>
      <c r="F17787" s="11" t="s">
        <v>12</v>
      </c>
      <c r="G17787" s="131" t="s">
        <v>55</v>
      </c>
      <c r="H17787" s="131"/>
      <c r="J17787" s="7">
        <v>348427570</v>
      </c>
    </row>
    <row r="17788" spans="1:10" ht="20.100000000000001" customHeight="1" x14ac:dyDescent="0.25">
      <c r="A17788" s="5" t="s">
        <v>1724</v>
      </c>
      <c r="C17788" s="11" t="s">
        <v>16</v>
      </c>
      <c r="D17788" s="11" t="s">
        <v>53</v>
      </c>
      <c r="E17788" s="11" t="s">
        <v>59</v>
      </c>
      <c r="F17788" s="11" t="s">
        <v>12</v>
      </c>
      <c r="G17788" s="131" t="s">
        <v>7146</v>
      </c>
      <c r="H17788" s="131"/>
      <c r="J17788" s="7">
        <v>2988499927</v>
      </c>
    </row>
    <row r="17789" spans="1:10" ht="20.100000000000001" customHeight="1" x14ac:dyDescent="0.25">
      <c r="A17789" s="5" t="s">
        <v>1725</v>
      </c>
      <c r="C17789" s="11" t="s">
        <v>16</v>
      </c>
      <c r="D17789" s="11" t="s">
        <v>53</v>
      </c>
      <c r="E17789" s="11" t="s">
        <v>59</v>
      </c>
      <c r="F17789" s="11" t="s">
        <v>12</v>
      </c>
      <c r="G17789" s="131" t="s">
        <v>1726</v>
      </c>
      <c r="H17789" s="131"/>
      <c r="J17789" s="7">
        <v>222591895</v>
      </c>
    </row>
    <row r="17790" spans="1:10" ht="20.100000000000001" customHeight="1" x14ac:dyDescent="0.25">
      <c r="A17790" s="5" t="s">
        <v>1727</v>
      </c>
      <c r="C17790" s="11" t="s">
        <v>16</v>
      </c>
      <c r="D17790" s="11" t="s">
        <v>53</v>
      </c>
      <c r="E17790" s="11" t="s">
        <v>59</v>
      </c>
      <c r="F17790" s="11" t="s">
        <v>12</v>
      </c>
      <c r="G17790" s="131" t="s">
        <v>1728</v>
      </c>
      <c r="H17790" s="131"/>
      <c r="J17790" s="7">
        <v>16677286</v>
      </c>
    </row>
    <row r="17791" spans="1:10" ht="20.100000000000001" customHeight="1" x14ac:dyDescent="0.25">
      <c r="A17791" s="5" t="s">
        <v>1729</v>
      </c>
      <c r="C17791" s="11" t="s">
        <v>16</v>
      </c>
      <c r="D17791" s="11" t="s">
        <v>53</v>
      </c>
      <c r="E17791" s="11" t="s">
        <v>59</v>
      </c>
      <c r="F17791" s="11" t="s">
        <v>12</v>
      </c>
      <c r="G17791" s="131" t="s">
        <v>7147</v>
      </c>
      <c r="H17791" s="131"/>
      <c r="J17791" s="7">
        <v>405364939</v>
      </c>
    </row>
    <row r="17792" spans="1:10" ht="20.100000000000001" customHeight="1" x14ac:dyDescent="0.25">
      <c r="A17792" s="6" t="s">
        <v>1730</v>
      </c>
      <c r="B17792" s="6" t="s">
        <v>1731</v>
      </c>
      <c r="J17792" s="8">
        <v>9854125692</v>
      </c>
    </row>
    <row r="17793" spans="1:10" ht="20.100000000000001" customHeight="1" x14ac:dyDescent="0.25">
      <c r="A17793" s="5" t="s">
        <v>1732</v>
      </c>
      <c r="C17793" s="11" t="s">
        <v>16</v>
      </c>
      <c r="D17793" s="11" t="s">
        <v>4820</v>
      </c>
      <c r="E17793" s="11" t="s">
        <v>59</v>
      </c>
      <c r="F17793" s="11" t="s">
        <v>12</v>
      </c>
      <c r="G17793" s="131" t="s">
        <v>87</v>
      </c>
      <c r="H17793" s="131"/>
      <c r="J17793" s="7">
        <v>9059125689</v>
      </c>
    </row>
    <row r="17794" spans="1:10" ht="75" customHeight="1" x14ac:dyDescent="0.25">
      <c r="G17794" s="131" t="s">
        <v>8057</v>
      </c>
      <c r="H17794" s="131"/>
    </row>
    <row r="17795" spans="1:10" ht="20.100000000000001" customHeight="1" x14ac:dyDescent="0.25">
      <c r="A17795" s="5" t="s">
        <v>1743</v>
      </c>
      <c r="C17795" s="11" t="s">
        <v>16</v>
      </c>
      <c r="D17795" s="11" t="s">
        <v>5152</v>
      </c>
      <c r="E17795" s="11" t="s">
        <v>59</v>
      </c>
      <c r="F17795" s="11" t="s">
        <v>12</v>
      </c>
      <c r="G17795" s="131" t="s">
        <v>88</v>
      </c>
      <c r="H17795" s="131"/>
      <c r="J17795" s="7">
        <v>670000003</v>
      </c>
    </row>
    <row r="17796" spans="1:10" ht="75" customHeight="1" x14ac:dyDescent="0.25">
      <c r="G17796" s="131" t="s">
        <v>8058</v>
      </c>
      <c r="H17796" s="131"/>
    </row>
    <row r="17797" spans="1:10" ht="20.100000000000001" customHeight="1" x14ac:dyDescent="0.25">
      <c r="A17797" s="5" t="s">
        <v>1744</v>
      </c>
      <c r="C17797" s="11" t="s">
        <v>16</v>
      </c>
      <c r="D17797" s="11" t="s">
        <v>4839</v>
      </c>
      <c r="E17797" s="11" t="s">
        <v>59</v>
      </c>
      <c r="F17797" s="11" t="s">
        <v>12</v>
      </c>
      <c r="G17797" s="131" t="s">
        <v>7148</v>
      </c>
      <c r="H17797" s="131"/>
      <c r="J17797" s="7">
        <v>125000000</v>
      </c>
    </row>
    <row r="17798" spans="1:10" ht="75" customHeight="1" x14ac:dyDescent="0.25">
      <c r="G17798" s="131" t="s">
        <v>6343</v>
      </c>
      <c r="H17798" s="131"/>
    </row>
    <row r="17799" spans="1:10" ht="20.100000000000001" customHeight="1" x14ac:dyDescent="0.25">
      <c r="A17799" s="6" t="s">
        <v>1751</v>
      </c>
      <c r="B17799" s="6" t="s">
        <v>1752</v>
      </c>
      <c r="J17799" s="8">
        <v>2095448669</v>
      </c>
    </row>
    <row r="17800" spans="1:10" ht="20.100000000000001" customHeight="1" x14ac:dyDescent="0.25">
      <c r="A17800" s="5" t="s">
        <v>1755</v>
      </c>
      <c r="C17800" s="11" t="s">
        <v>16</v>
      </c>
      <c r="D17800" s="11" t="s">
        <v>4830</v>
      </c>
      <c r="E17800" s="11" t="s">
        <v>59</v>
      </c>
      <c r="F17800" s="11" t="s">
        <v>12</v>
      </c>
      <c r="G17800" s="131" t="s">
        <v>1756</v>
      </c>
      <c r="H17800" s="131"/>
      <c r="J17800" s="7">
        <v>8000000</v>
      </c>
    </row>
    <row r="17801" spans="1:10" ht="20.100000000000001" customHeight="1" x14ac:dyDescent="0.25">
      <c r="A17801" s="5" t="s">
        <v>1757</v>
      </c>
      <c r="C17801" s="11" t="s">
        <v>16</v>
      </c>
      <c r="D17801" s="11" t="s">
        <v>56</v>
      </c>
      <c r="E17801" s="11" t="s">
        <v>59</v>
      </c>
      <c r="F17801" s="11" t="s">
        <v>12</v>
      </c>
      <c r="G17801" s="131" t="s">
        <v>57</v>
      </c>
      <c r="H17801" s="131"/>
      <c r="J17801" s="7">
        <v>2087448669</v>
      </c>
    </row>
    <row r="17802" spans="1:10" ht="20.100000000000001" customHeight="1" x14ac:dyDescent="0.25">
      <c r="A17802" s="6" t="s">
        <v>1759</v>
      </c>
      <c r="B17802" s="6" t="s">
        <v>1760</v>
      </c>
      <c r="J17802" s="10">
        <v>4081274947</v>
      </c>
    </row>
    <row r="17803" spans="1:10" ht="20.100000000000001" customHeight="1" x14ac:dyDescent="0.25">
      <c r="A17803" s="6" t="s">
        <v>1761</v>
      </c>
      <c r="B17803" s="6" t="s">
        <v>1762</v>
      </c>
      <c r="J17803" s="12">
        <v>332203453</v>
      </c>
    </row>
    <row r="17804" spans="1:10" ht="20.100000000000001" customHeight="1" x14ac:dyDescent="0.25">
      <c r="A17804" s="6" t="s">
        <v>1767</v>
      </c>
      <c r="B17804" s="6" t="s">
        <v>7149</v>
      </c>
      <c r="J17804" s="9">
        <v>332203453</v>
      </c>
    </row>
    <row r="17805" spans="1:10" ht="20.100000000000001" customHeight="1" x14ac:dyDescent="0.25">
      <c r="A17805" s="5" t="s">
        <v>1767</v>
      </c>
      <c r="C17805" s="11" t="s">
        <v>9</v>
      </c>
      <c r="D17805" s="11" t="s">
        <v>41</v>
      </c>
      <c r="E17805" s="11" t="s">
        <v>59</v>
      </c>
      <c r="F17805" s="11" t="s">
        <v>1278</v>
      </c>
      <c r="G17805" s="131" t="s">
        <v>21</v>
      </c>
      <c r="H17805" s="131"/>
      <c r="J17805" s="7">
        <v>289553453</v>
      </c>
    </row>
    <row r="17806" spans="1:10" ht="60" customHeight="1" x14ac:dyDescent="0.25">
      <c r="G17806" s="131" t="s">
        <v>4803</v>
      </c>
      <c r="H17806" s="131"/>
    </row>
    <row r="17807" spans="1:10" ht="20.100000000000001" customHeight="1" x14ac:dyDescent="0.25">
      <c r="G17807" s="131" t="s">
        <v>2101</v>
      </c>
      <c r="H17807" s="131"/>
    </row>
    <row r="17808" spans="1:10" ht="60" customHeight="1" x14ac:dyDescent="0.25">
      <c r="A17808" s="5" t="s">
        <v>1767</v>
      </c>
      <c r="C17808" s="11" t="s">
        <v>9</v>
      </c>
      <c r="D17808" s="11" t="s">
        <v>41</v>
      </c>
      <c r="E17808" s="11" t="s">
        <v>4821</v>
      </c>
      <c r="F17808" s="11" t="s">
        <v>1318</v>
      </c>
      <c r="G17808" s="131" t="s">
        <v>8059</v>
      </c>
      <c r="H17808" s="131"/>
      <c r="J17808" s="7">
        <v>10000000</v>
      </c>
    </row>
    <row r="17809" spans="1:10" ht="75" customHeight="1" x14ac:dyDescent="0.25">
      <c r="A17809" s="5" t="s">
        <v>1767</v>
      </c>
      <c r="C17809" s="11" t="s">
        <v>9</v>
      </c>
      <c r="D17809" s="11" t="s">
        <v>41</v>
      </c>
      <c r="E17809" s="11" t="s">
        <v>4999</v>
      </c>
      <c r="F17809" s="11" t="s">
        <v>1359</v>
      </c>
      <c r="G17809" s="131" t="s">
        <v>8060</v>
      </c>
      <c r="H17809" s="131"/>
      <c r="J17809" s="7">
        <v>25000000</v>
      </c>
    </row>
    <row r="17810" spans="1:10" ht="75" customHeight="1" x14ac:dyDescent="0.25">
      <c r="A17810" s="5" t="s">
        <v>1767</v>
      </c>
      <c r="C17810" s="11" t="s">
        <v>9</v>
      </c>
      <c r="D17810" s="11" t="s">
        <v>41</v>
      </c>
      <c r="E17810" s="11" t="s">
        <v>59</v>
      </c>
      <c r="F17810" s="11" t="s">
        <v>1421</v>
      </c>
      <c r="G17810" s="131" t="s">
        <v>8061</v>
      </c>
      <c r="H17810" s="131"/>
      <c r="J17810" s="7">
        <v>7650000</v>
      </c>
    </row>
    <row r="17811" spans="1:10" ht="20.100000000000001" customHeight="1" x14ac:dyDescent="0.25">
      <c r="A17811" s="6" t="s">
        <v>1778</v>
      </c>
      <c r="B17811" s="6" t="s">
        <v>1779</v>
      </c>
      <c r="J17811" s="8">
        <v>198344547</v>
      </c>
    </row>
    <row r="17812" spans="1:10" ht="20.100000000000001" customHeight="1" x14ac:dyDescent="0.25">
      <c r="A17812" s="5" t="s">
        <v>1780</v>
      </c>
      <c r="C17812" s="11" t="s">
        <v>9</v>
      </c>
      <c r="D17812" s="11" t="s">
        <v>59</v>
      </c>
      <c r="E17812" s="11" t="s">
        <v>59</v>
      </c>
      <c r="F17812" s="11" t="s">
        <v>12</v>
      </c>
      <c r="G17812" s="131" t="s">
        <v>77</v>
      </c>
      <c r="H17812" s="131"/>
      <c r="J17812" s="7">
        <v>15344547</v>
      </c>
    </row>
    <row r="17813" spans="1:10" ht="20.100000000000001" customHeight="1" x14ac:dyDescent="0.25">
      <c r="A17813" s="5" t="s">
        <v>1782</v>
      </c>
      <c r="C17813" s="11" t="s">
        <v>9</v>
      </c>
      <c r="D17813" s="11" t="s">
        <v>59</v>
      </c>
      <c r="E17813" s="11" t="s">
        <v>59</v>
      </c>
      <c r="F17813" s="11" t="s">
        <v>12</v>
      </c>
      <c r="G17813" s="131" t="s">
        <v>7152</v>
      </c>
      <c r="H17813" s="131"/>
      <c r="J17813" s="7">
        <v>180000000</v>
      </c>
    </row>
    <row r="17814" spans="1:10" ht="20.100000000000001" customHeight="1" x14ac:dyDescent="0.25">
      <c r="A17814" s="5" t="s">
        <v>1783</v>
      </c>
      <c r="C17814" s="11" t="s">
        <v>9</v>
      </c>
      <c r="D17814" s="11" t="s">
        <v>59</v>
      </c>
      <c r="E17814" s="11" t="s">
        <v>59</v>
      </c>
      <c r="F17814" s="11" t="s">
        <v>12</v>
      </c>
      <c r="G17814" s="131" t="s">
        <v>60</v>
      </c>
      <c r="H17814" s="131"/>
      <c r="J17814" s="7">
        <v>3000000</v>
      </c>
    </row>
    <row r="17815" spans="1:10" ht="75" customHeight="1" x14ac:dyDescent="0.25">
      <c r="G17815" s="131" t="s">
        <v>6347</v>
      </c>
      <c r="H17815" s="131"/>
    </row>
    <row r="17816" spans="1:10" ht="20.100000000000001" customHeight="1" x14ac:dyDescent="0.25">
      <c r="A17816" s="6" t="s">
        <v>1784</v>
      </c>
      <c r="B17816" s="6" t="s">
        <v>1785</v>
      </c>
      <c r="J17816" s="8">
        <v>3000255137</v>
      </c>
    </row>
    <row r="17817" spans="1:10" ht="20.100000000000001" customHeight="1" x14ac:dyDescent="0.25">
      <c r="A17817" s="5" t="s">
        <v>1786</v>
      </c>
      <c r="C17817" s="11" t="s">
        <v>9</v>
      </c>
      <c r="D17817" s="11" t="s">
        <v>59</v>
      </c>
      <c r="E17817" s="11" t="s">
        <v>59</v>
      </c>
      <c r="F17817" s="11" t="s">
        <v>12</v>
      </c>
      <c r="G17817" s="131" t="s">
        <v>61</v>
      </c>
      <c r="H17817" s="131"/>
      <c r="J17817" s="7">
        <v>3000255137</v>
      </c>
    </row>
    <row r="17818" spans="1:10" ht="20.100000000000001" customHeight="1" x14ac:dyDescent="0.25">
      <c r="A17818" s="6" t="s">
        <v>1793</v>
      </c>
      <c r="B17818" s="6" t="s">
        <v>3410</v>
      </c>
      <c r="J17818" s="10">
        <v>277780298</v>
      </c>
    </row>
    <row r="17819" spans="1:10" ht="20.100000000000001" customHeight="1" x14ac:dyDescent="0.25">
      <c r="A17819" s="6" t="s">
        <v>1794</v>
      </c>
      <c r="B17819" s="6" t="s">
        <v>1795</v>
      </c>
      <c r="J17819" s="9">
        <v>22000000</v>
      </c>
    </row>
    <row r="17820" spans="1:10" ht="60" customHeight="1" x14ac:dyDescent="0.25">
      <c r="A17820" s="5" t="s">
        <v>1794</v>
      </c>
      <c r="C17820" s="11" t="s">
        <v>9</v>
      </c>
      <c r="D17820" s="11" t="s">
        <v>59</v>
      </c>
      <c r="E17820" s="11" t="s">
        <v>5088</v>
      </c>
      <c r="F17820" s="11" t="s">
        <v>1881</v>
      </c>
      <c r="G17820" s="131" t="s">
        <v>6348</v>
      </c>
      <c r="H17820" s="131"/>
      <c r="J17820" s="7">
        <v>22000000</v>
      </c>
    </row>
    <row r="17821" spans="1:10" ht="30" customHeight="1" x14ac:dyDescent="0.25">
      <c r="A17821" s="5" t="s">
        <v>1799</v>
      </c>
      <c r="C17821" s="11" t="s">
        <v>9</v>
      </c>
      <c r="D17821" s="11" t="s">
        <v>59</v>
      </c>
      <c r="E17821" s="11" t="s">
        <v>5108</v>
      </c>
      <c r="F17821" s="11" t="s">
        <v>12</v>
      </c>
      <c r="G17821" s="131" t="s">
        <v>1800</v>
      </c>
      <c r="H17821" s="131"/>
      <c r="J17821" s="7">
        <v>255780298</v>
      </c>
    </row>
    <row r="17822" spans="1:10" ht="45" customHeight="1" x14ac:dyDescent="0.25">
      <c r="G17822" s="131" t="s">
        <v>5255</v>
      </c>
      <c r="H17822" s="131"/>
    </row>
    <row r="17823" spans="1:10" ht="20.100000000000001" customHeight="1" x14ac:dyDescent="0.25">
      <c r="A17823" s="6" t="s">
        <v>1803</v>
      </c>
      <c r="B17823" s="6" t="s">
        <v>3416</v>
      </c>
      <c r="J17823" s="8">
        <v>271983832</v>
      </c>
    </row>
    <row r="17824" spans="1:10" ht="20.100000000000001" customHeight="1" x14ac:dyDescent="0.25">
      <c r="A17824" s="5" t="s">
        <v>1804</v>
      </c>
      <c r="C17824" s="11" t="s">
        <v>9</v>
      </c>
      <c r="D17824" s="11" t="s">
        <v>59</v>
      </c>
      <c r="E17824" s="11" t="s">
        <v>59</v>
      </c>
      <c r="F17824" s="11" t="s">
        <v>12</v>
      </c>
      <c r="G17824" s="131" t="s">
        <v>62</v>
      </c>
      <c r="H17824" s="131"/>
      <c r="J17824" s="7">
        <v>271983832</v>
      </c>
    </row>
    <row r="17825" spans="1:10" ht="45" customHeight="1" x14ac:dyDescent="0.25">
      <c r="G17825" s="131" t="s">
        <v>4488</v>
      </c>
      <c r="H17825" s="131"/>
    </row>
    <row r="17826" spans="1:10" ht="20.100000000000001" customHeight="1" x14ac:dyDescent="0.25">
      <c r="A17826" s="6" t="s">
        <v>1806</v>
      </c>
      <c r="B17826" s="6" t="s">
        <v>1807</v>
      </c>
      <c r="J17826" s="10">
        <v>707680</v>
      </c>
    </row>
    <row r="17827" spans="1:10" ht="20.100000000000001" customHeight="1" x14ac:dyDescent="0.25">
      <c r="A17827" s="6" t="s">
        <v>1808</v>
      </c>
      <c r="B17827" s="6" t="s">
        <v>1809</v>
      </c>
      <c r="J17827" s="9">
        <v>707680</v>
      </c>
    </row>
    <row r="17828" spans="1:10" ht="45" customHeight="1" x14ac:dyDescent="0.25">
      <c r="A17828" s="5" t="s">
        <v>1808</v>
      </c>
      <c r="C17828" s="11" t="s">
        <v>9</v>
      </c>
      <c r="D17828" s="11" t="s">
        <v>4821</v>
      </c>
      <c r="E17828" s="11" t="s">
        <v>59</v>
      </c>
      <c r="F17828" s="11" t="s">
        <v>1278</v>
      </c>
      <c r="G17828" s="131" t="s">
        <v>8062</v>
      </c>
      <c r="H17828" s="131"/>
      <c r="J17828" s="7">
        <v>707680</v>
      </c>
    </row>
    <row r="17829" spans="1:10" ht="20.100000000000001" customHeight="1" x14ac:dyDescent="0.25">
      <c r="A17829" s="6" t="s">
        <v>1811</v>
      </c>
      <c r="B17829" s="6" t="s">
        <v>1812</v>
      </c>
      <c r="J17829" s="10">
        <v>5252274259</v>
      </c>
    </row>
    <row r="17830" spans="1:10" ht="20.100000000000001" customHeight="1" x14ac:dyDescent="0.25">
      <c r="A17830" s="6" t="s">
        <v>1813</v>
      </c>
      <c r="B17830" s="6" t="s">
        <v>3421</v>
      </c>
      <c r="J17830" s="12">
        <v>5252274259</v>
      </c>
    </row>
    <row r="17831" spans="1:10" ht="20.100000000000001" customHeight="1" x14ac:dyDescent="0.25">
      <c r="A17831" s="6" t="s">
        <v>1824</v>
      </c>
      <c r="B17831" s="6" t="s">
        <v>7161</v>
      </c>
      <c r="J17831" s="9">
        <v>5252274259</v>
      </c>
    </row>
    <row r="17832" spans="1:10" ht="75" customHeight="1" x14ac:dyDescent="0.25">
      <c r="A17832" s="5" t="s">
        <v>1824</v>
      </c>
      <c r="C17832" s="11" t="s">
        <v>16</v>
      </c>
      <c r="D17832" s="11" t="s">
        <v>4832</v>
      </c>
      <c r="E17832" s="11" t="s">
        <v>59</v>
      </c>
      <c r="F17832" s="11" t="s">
        <v>1278</v>
      </c>
      <c r="G17832" s="131" t="s">
        <v>8063</v>
      </c>
      <c r="H17832" s="131"/>
      <c r="J17832" s="7">
        <v>5252274259</v>
      </c>
    </row>
    <row r="17835" spans="1:10" x14ac:dyDescent="0.25">
      <c r="A17835" s="117" t="s">
        <v>5257</v>
      </c>
      <c r="B17835" s="88"/>
      <c r="C17835" s="88"/>
      <c r="D17835" s="88"/>
      <c r="E17835" s="88"/>
      <c r="F17835" s="88"/>
      <c r="G17835" s="88"/>
      <c r="H17835" s="88"/>
    </row>
    <row r="17837" spans="1:10" x14ac:dyDescent="0.25">
      <c r="A17837" s="132" t="s">
        <v>2092</v>
      </c>
      <c r="B17837" s="132"/>
      <c r="C17837" s="132"/>
      <c r="D17837" s="132"/>
      <c r="E17837" s="132"/>
      <c r="F17837" s="132"/>
      <c r="G17837" s="132"/>
      <c r="H17837" s="132"/>
      <c r="I17837" s="132"/>
      <c r="J17837" s="132"/>
    </row>
    <row r="17839" spans="1:10" x14ac:dyDescent="0.25">
      <c r="D17839" s="6" t="s">
        <v>2140</v>
      </c>
      <c r="E17839" s="6" t="s">
        <v>2100</v>
      </c>
    </row>
    <row r="17840" spans="1:10" ht="15.75" thickBot="1" x14ac:dyDescent="0.3">
      <c r="F17840" s="6" t="s">
        <v>2103</v>
      </c>
      <c r="J17840" s="14">
        <v>165823909000</v>
      </c>
    </row>
    <row r="17841" spans="1:10" x14ac:dyDescent="0.25">
      <c r="D17841" s="5" t="s">
        <v>9</v>
      </c>
      <c r="E17841" s="5" t="s">
        <v>2139</v>
      </c>
      <c r="J17841" s="7">
        <v>155226245548</v>
      </c>
    </row>
    <row r="17842" spans="1:10" x14ac:dyDescent="0.25">
      <c r="D17842" s="5" t="s">
        <v>16</v>
      </c>
      <c r="E17842" s="5" t="s">
        <v>2145</v>
      </c>
      <c r="J17842" s="7">
        <v>10597663452</v>
      </c>
    </row>
    <row r="17845" spans="1:10" x14ac:dyDescent="0.25">
      <c r="A17845" s="132" t="s">
        <v>2091</v>
      </c>
      <c r="B17845" s="132"/>
      <c r="C17845" s="132"/>
      <c r="D17845" s="132"/>
      <c r="E17845" s="132"/>
      <c r="F17845" s="132"/>
      <c r="G17845" s="132"/>
      <c r="H17845" s="132"/>
      <c r="I17845" s="132"/>
      <c r="J17845" s="132"/>
    </row>
    <row r="17846" spans="1:10" x14ac:dyDescent="0.25">
      <c r="A17846" s="86" t="s">
        <v>2097</v>
      </c>
      <c r="C17846" s="86" t="s">
        <v>2098</v>
      </c>
      <c r="D17846" s="86" t="s">
        <v>3</v>
      </c>
      <c r="E17846" s="86" t="s">
        <v>2099</v>
      </c>
      <c r="F17846" s="86" t="s">
        <v>1880</v>
      </c>
      <c r="G17846" s="6" t="s">
        <v>2100</v>
      </c>
      <c r="J17846" s="86" t="s">
        <v>8713</v>
      </c>
    </row>
    <row r="17848" spans="1:10" ht="15.75" thickBot="1" x14ac:dyDescent="0.3">
      <c r="G17848" s="13" t="s">
        <v>2103</v>
      </c>
      <c r="J17848" s="14">
        <v>165823909000</v>
      </c>
    </row>
    <row r="17849" spans="1:10" ht="20.100000000000001" customHeight="1" x14ac:dyDescent="0.25">
      <c r="A17849" s="6" t="s">
        <v>1232</v>
      </c>
      <c r="B17849" s="6" t="s">
        <v>1233</v>
      </c>
      <c r="J17849" s="10">
        <v>149716841450</v>
      </c>
    </row>
    <row r="17850" spans="1:10" ht="20.100000000000001" customHeight="1" x14ac:dyDescent="0.25">
      <c r="A17850" s="6" t="s">
        <v>9</v>
      </c>
      <c r="B17850" s="6" t="s">
        <v>1237</v>
      </c>
      <c r="J17850" s="9">
        <v>47600405365</v>
      </c>
    </row>
    <row r="17851" spans="1:10" ht="20.100000000000001" customHeight="1" x14ac:dyDescent="0.25">
      <c r="A17851" s="5" t="s">
        <v>1240</v>
      </c>
      <c r="C17851" s="11" t="s">
        <v>9</v>
      </c>
      <c r="D17851" s="11" t="s">
        <v>10</v>
      </c>
      <c r="E17851" s="11" t="s">
        <v>59</v>
      </c>
      <c r="F17851" s="11" t="s">
        <v>12</v>
      </c>
      <c r="G17851" s="131" t="s">
        <v>7116</v>
      </c>
      <c r="H17851" s="131"/>
      <c r="J17851" s="7">
        <v>39329560370</v>
      </c>
    </row>
    <row r="17852" spans="1:10" ht="20.100000000000001" customHeight="1" x14ac:dyDescent="0.25">
      <c r="A17852" s="5" t="s">
        <v>1247</v>
      </c>
      <c r="C17852" s="11" t="s">
        <v>9</v>
      </c>
      <c r="D17852" s="11" t="s">
        <v>10</v>
      </c>
      <c r="E17852" s="11" t="s">
        <v>59</v>
      </c>
      <c r="F17852" s="11" t="s">
        <v>12</v>
      </c>
      <c r="G17852" s="131" t="s">
        <v>449</v>
      </c>
      <c r="H17852" s="131"/>
      <c r="J17852" s="7">
        <v>2457991030</v>
      </c>
    </row>
    <row r="17853" spans="1:10" ht="20.100000000000001" customHeight="1" x14ac:dyDescent="0.25">
      <c r="A17853" s="5" t="s">
        <v>1254</v>
      </c>
      <c r="C17853" s="11" t="s">
        <v>9</v>
      </c>
      <c r="D17853" s="11" t="s">
        <v>10</v>
      </c>
      <c r="E17853" s="11" t="s">
        <v>59</v>
      </c>
      <c r="F17853" s="11" t="s">
        <v>12</v>
      </c>
      <c r="G17853" s="131" t="s">
        <v>7117</v>
      </c>
      <c r="H17853" s="131"/>
      <c r="J17853" s="7">
        <v>5812853965</v>
      </c>
    </row>
    <row r="17854" spans="1:10" ht="20.100000000000001" customHeight="1" x14ac:dyDescent="0.25">
      <c r="A17854" s="6" t="s">
        <v>1257</v>
      </c>
      <c r="B17854" s="6" t="s">
        <v>1258</v>
      </c>
      <c r="J17854" s="8">
        <v>1158078807</v>
      </c>
    </row>
    <row r="17855" spans="1:10" ht="20.100000000000001" customHeight="1" x14ac:dyDescent="0.25">
      <c r="A17855" s="5" t="s">
        <v>1261</v>
      </c>
      <c r="C17855" s="11" t="s">
        <v>9</v>
      </c>
      <c r="D17855" s="11" t="s">
        <v>10</v>
      </c>
      <c r="E17855" s="11" t="s">
        <v>59</v>
      </c>
      <c r="F17855" s="11" t="s">
        <v>12</v>
      </c>
      <c r="G17855" s="131" t="s">
        <v>13</v>
      </c>
      <c r="H17855" s="131"/>
      <c r="J17855" s="7">
        <v>864390222</v>
      </c>
    </row>
    <row r="17856" spans="1:10" ht="20.100000000000001" customHeight="1" x14ac:dyDescent="0.25">
      <c r="A17856" s="5" t="s">
        <v>1265</v>
      </c>
      <c r="C17856" s="11" t="s">
        <v>9</v>
      </c>
      <c r="D17856" s="11" t="s">
        <v>10</v>
      </c>
      <c r="E17856" s="11" t="s">
        <v>59</v>
      </c>
      <c r="F17856" s="11" t="s">
        <v>12</v>
      </c>
      <c r="G17856" s="131" t="s">
        <v>14</v>
      </c>
      <c r="H17856" s="131"/>
      <c r="J17856" s="7">
        <v>21609756</v>
      </c>
    </row>
    <row r="17857" spans="1:10" ht="20.100000000000001" customHeight="1" x14ac:dyDescent="0.25">
      <c r="A17857" s="5" t="s">
        <v>1269</v>
      </c>
      <c r="C17857" s="11" t="s">
        <v>9</v>
      </c>
      <c r="D17857" s="11" t="s">
        <v>10</v>
      </c>
      <c r="E17857" s="11" t="s">
        <v>59</v>
      </c>
      <c r="F17857" s="11" t="s">
        <v>12</v>
      </c>
      <c r="G17857" s="131" t="s">
        <v>117</v>
      </c>
      <c r="H17857" s="131"/>
      <c r="J17857" s="7">
        <v>98644186</v>
      </c>
    </row>
    <row r="17858" spans="1:10" ht="20.100000000000001" customHeight="1" x14ac:dyDescent="0.25">
      <c r="A17858" s="5" t="s">
        <v>1272</v>
      </c>
      <c r="C17858" s="11" t="s">
        <v>9</v>
      </c>
      <c r="D17858" s="11" t="s">
        <v>10</v>
      </c>
      <c r="E17858" s="11" t="s">
        <v>59</v>
      </c>
      <c r="F17858" s="11" t="s">
        <v>12</v>
      </c>
      <c r="G17858" s="131" t="s">
        <v>1273</v>
      </c>
      <c r="H17858" s="131"/>
      <c r="J17858" s="7">
        <v>32971232</v>
      </c>
    </row>
    <row r="17859" spans="1:10" ht="20.100000000000001" customHeight="1" x14ac:dyDescent="0.25">
      <c r="A17859" s="5" t="s">
        <v>1276</v>
      </c>
      <c r="C17859" s="11" t="s">
        <v>9</v>
      </c>
      <c r="D17859" s="11" t="s">
        <v>10</v>
      </c>
      <c r="E17859" s="11" t="s">
        <v>59</v>
      </c>
      <c r="F17859" s="11" t="s">
        <v>12</v>
      </c>
      <c r="G17859" s="131" t="s">
        <v>15</v>
      </c>
      <c r="H17859" s="131"/>
      <c r="J17859" s="7">
        <v>140463411</v>
      </c>
    </row>
    <row r="17860" spans="1:10" ht="20.100000000000001" customHeight="1" x14ac:dyDescent="0.25">
      <c r="A17860" s="6" t="s">
        <v>1279</v>
      </c>
      <c r="B17860" s="6" t="s">
        <v>1280</v>
      </c>
      <c r="J17860" s="8">
        <v>68783045046</v>
      </c>
    </row>
    <row r="17861" spans="1:10" ht="20.100000000000001" customHeight="1" x14ac:dyDescent="0.25">
      <c r="A17861" s="5" t="s">
        <v>1282</v>
      </c>
      <c r="C17861" s="11" t="s">
        <v>9</v>
      </c>
      <c r="D17861" s="11" t="s">
        <v>10</v>
      </c>
      <c r="E17861" s="11" t="s">
        <v>59</v>
      </c>
      <c r="F17861" s="11" t="s">
        <v>12</v>
      </c>
      <c r="G17861" s="131" t="s">
        <v>1283</v>
      </c>
      <c r="H17861" s="131"/>
      <c r="J17861" s="7">
        <v>15028705830</v>
      </c>
    </row>
    <row r="17862" spans="1:10" ht="20.100000000000001" customHeight="1" x14ac:dyDescent="0.25">
      <c r="A17862" s="5" t="s">
        <v>1286</v>
      </c>
      <c r="C17862" s="11" t="s">
        <v>9</v>
      </c>
      <c r="D17862" s="11" t="s">
        <v>10</v>
      </c>
      <c r="E17862" s="11" t="s">
        <v>59</v>
      </c>
      <c r="F17862" s="11" t="s">
        <v>12</v>
      </c>
      <c r="G17862" s="131" t="s">
        <v>1287</v>
      </c>
      <c r="H17862" s="131"/>
      <c r="J17862" s="7">
        <v>15879204884</v>
      </c>
    </row>
    <row r="17863" spans="1:10" ht="20.100000000000001" customHeight="1" x14ac:dyDescent="0.25">
      <c r="A17863" s="5" t="s">
        <v>1290</v>
      </c>
      <c r="C17863" s="11" t="s">
        <v>16</v>
      </c>
      <c r="D17863" s="11" t="s">
        <v>10</v>
      </c>
      <c r="E17863" s="11" t="s">
        <v>59</v>
      </c>
      <c r="F17863" s="11" t="s">
        <v>12</v>
      </c>
      <c r="G17863" s="131" t="s">
        <v>17</v>
      </c>
      <c r="H17863" s="131"/>
      <c r="J17863" s="7">
        <v>9030851218</v>
      </c>
    </row>
    <row r="17864" spans="1:10" ht="20.100000000000001" customHeight="1" x14ac:dyDescent="0.25">
      <c r="A17864" s="5" t="s">
        <v>1293</v>
      </c>
      <c r="C17864" s="11" t="s">
        <v>9</v>
      </c>
      <c r="D17864" s="11" t="s">
        <v>10</v>
      </c>
      <c r="E17864" s="11" t="s">
        <v>59</v>
      </c>
      <c r="F17864" s="11" t="s">
        <v>12</v>
      </c>
      <c r="G17864" s="131" t="s">
        <v>18</v>
      </c>
      <c r="H17864" s="131"/>
      <c r="J17864" s="7">
        <v>7633732876</v>
      </c>
    </row>
    <row r="17865" spans="1:10" ht="20.100000000000001" customHeight="1" x14ac:dyDescent="0.25">
      <c r="A17865" s="5" t="s">
        <v>1296</v>
      </c>
      <c r="C17865" s="11" t="s">
        <v>9</v>
      </c>
      <c r="D17865" s="11" t="s">
        <v>10</v>
      </c>
      <c r="E17865" s="11" t="s">
        <v>59</v>
      </c>
      <c r="F17865" s="11" t="s">
        <v>12</v>
      </c>
      <c r="G17865" s="131" t="s">
        <v>19</v>
      </c>
      <c r="H17865" s="131"/>
      <c r="J17865" s="7">
        <v>21210550238</v>
      </c>
    </row>
    <row r="17866" spans="1:10" ht="20.100000000000001" customHeight="1" x14ac:dyDescent="0.25">
      <c r="A17866" s="6" t="s">
        <v>1299</v>
      </c>
      <c r="B17866" s="6" t="s">
        <v>1300</v>
      </c>
      <c r="J17866" s="10">
        <v>10579791104</v>
      </c>
    </row>
    <row r="17867" spans="1:10" ht="20.100000000000001" customHeight="1" x14ac:dyDescent="0.25">
      <c r="A17867" s="6" t="s">
        <v>1303</v>
      </c>
      <c r="B17867" s="6" t="s">
        <v>7118</v>
      </c>
      <c r="J17867" s="9">
        <v>10037237715</v>
      </c>
    </row>
    <row r="17868" spans="1:10" ht="20.100000000000001" customHeight="1" x14ac:dyDescent="0.25">
      <c r="A17868" s="5" t="s">
        <v>1303</v>
      </c>
      <c r="C17868" s="11" t="s">
        <v>9</v>
      </c>
      <c r="D17868" s="11" t="s">
        <v>20</v>
      </c>
      <c r="E17868" s="11" t="s">
        <v>59</v>
      </c>
      <c r="F17868" s="11" t="s">
        <v>1881</v>
      </c>
      <c r="G17868" s="131" t="s">
        <v>21</v>
      </c>
      <c r="H17868" s="131"/>
      <c r="J17868" s="7">
        <v>10037237715</v>
      </c>
    </row>
    <row r="17869" spans="1:10" ht="60" customHeight="1" x14ac:dyDescent="0.25">
      <c r="G17869" s="131" t="s">
        <v>4797</v>
      </c>
      <c r="H17869" s="131"/>
    </row>
    <row r="17870" spans="1:10" ht="20.100000000000001" customHeight="1" x14ac:dyDescent="0.25">
      <c r="G17870" s="131" t="s">
        <v>2101</v>
      </c>
      <c r="H17870" s="131"/>
    </row>
    <row r="17871" spans="1:10" ht="20.100000000000001" customHeight="1" x14ac:dyDescent="0.25">
      <c r="A17871" s="6" t="s">
        <v>1316</v>
      </c>
      <c r="B17871" s="6" t="s">
        <v>7122</v>
      </c>
      <c r="J17871" s="8">
        <v>542553389</v>
      </c>
    </row>
    <row r="17872" spans="1:10" ht="20.100000000000001" customHeight="1" x14ac:dyDescent="0.25">
      <c r="A17872" s="5" t="s">
        <v>1316</v>
      </c>
      <c r="C17872" s="11" t="s">
        <v>9</v>
      </c>
      <c r="D17872" s="11" t="s">
        <v>20</v>
      </c>
      <c r="E17872" s="11" t="s">
        <v>59</v>
      </c>
      <c r="F17872" s="11" t="s">
        <v>1881</v>
      </c>
      <c r="G17872" s="131" t="s">
        <v>23</v>
      </c>
      <c r="H17872" s="131"/>
      <c r="J17872" s="7">
        <v>542553389</v>
      </c>
    </row>
    <row r="17873" spans="1:10" ht="30" customHeight="1" x14ac:dyDescent="0.25">
      <c r="G17873" s="131" t="s">
        <v>4798</v>
      </c>
      <c r="H17873" s="131"/>
    </row>
    <row r="17874" spans="1:10" ht="20.100000000000001" customHeight="1" x14ac:dyDescent="0.25">
      <c r="G17874" s="131" t="s">
        <v>2102</v>
      </c>
      <c r="H17874" s="131"/>
    </row>
    <row r="17875" spans="1:10" ht="20.100000000000001" customHeight="1" x14ac:dyDescent="0.25">
      <c r="A17875" s="6" t="s">
        <v>1319</v>
      </c>
      <c r="B17875" s="6" t="s">
        <v>1320</v>
      </c>
      <c r="J17875" s="10">
        <v>21595521128</v>
      </c>
    </row>
    <row r="17876" spans="1:10" ht="20.100000000000001" customHeight="1" x14ac:dyDescent="0.25">
      <c r="A17876" s="6" t="s">
        <v>1324</v>
      </c>
      <c r="B17876" s="6" t="s">
        <v>7124</v>
      </c>
      <c r="J17876" s="9">
        <v>1627660170</v>
      </c>
    </row>
    <row r="17877" spans="1:10" ht="20.100000000000001" customHeight="1" x14ac:dyDescent="0.25">
      <c r="A17877" s="5" t="s">
        <v>1324</v>
      </c>
      <c r="C17877" s="11" t="s">
        <v>9</v>
      </c>
      <c r="D17877" s="11" t="s">
        <v>20</v>
      </c>
      <c r="E17877" s="11" t="s">
        <v>59</v>
      </c>
      <c r="F17877" s="11" t="s">
        <v>1881</v>
      </c>
      <c r="G17877" s="131" t="s">
        <v>21</v>
      </c>
      <c r="H17877" s="131"/>
      <c r="J17877" s="7">
        <v>1627660170</v>
      </c>
    </row>
    <row r="17878" spans="1:10" ht="45" customHeight="1" x14ac:dyDescent="0.25">
      <c r="G17878" s="131" t="s">
        <v>4800</v>
      </c>
      <c r="H17878" s="131"/>
    </row>
    <row r="17879" spans="1:10" ht="20.100000000000001" customHeight="1" x14ac:dyDescent="0.25">
      <c r="G17879" s="131" t="s">
        <v>2101</v>
      </c>
      <c r="H17879" s="131"/>
    </row>
    <row r="17880" spans="1:10" ht="20.100000000000001" customHeight="1" x14ac:dyDescent="0.25">
      <c r="A17880" s="6" t="s">
        <v>1326</v>
      </c>
      <c r="B17880" s="6" t="s">
        <v>7125</v>
      </c>
      <c r="J17880" s="8">
        <v>3255320339</v>
      </c>
    </row>
    <row r="17881" spans="1:10" ht="20.100000000000001" customHeight="1" x14ac:dyDescent="0.25">
      <c r="A17881" s="5" t="s">
        <v>1326</v>
      </c>
      <c r="C17881" s="11" t="s">
        <v>9</v>
      </c>
      <c r="D17881" s="11" t="s">
        <v>20</v>
      </c>
      <c r="E17881" s="11" t="s">
        <v>59</v>
      </c>
      <c r="F17881" s="11" t="s">
        <v>1881</v>
      </c>
      <c r="G17881" s="131" t="s">
        <v>21</v>
      </c>
      <c r="H17881" s="131"/>
      <c r="J17881" s="7">
        <v>3255320339</v>
      </c>
    </row>
    <row r="17882" spans="1:10" ht="45" customHeight="1" x14ac:dyDescent="0.25">
      <c r="G17882" s="131" t="s">
        <v>4801</v>
      </c>
      <c r="H17882" s="131"/>
    </row>
    <row r="17883" spans="1:10" ht="20.100000000000001" customHeight="1" x14ac:dyDescent="0.25">
      <c r="G17883" s="131" t="s">
        <v>2101</v>
      </c>
      <c r="H17883" s="131"/>
    </row>
    <row r="17884" spans="1:10" ht="30" customHeight="1" x14ac:dyDescent="0.25">
      <c r="A17884" s="5" t="s">
        <v>1328</v>
      </c>
      <c r="C17884" s="11" t="s">
        <v>9</v>
      </c>
      <c r="D17884" s="11" t="s">
        <v>20</v>
      </c>
      <c r="E17884" s="11" t="s">
        <v>5108</v>
      </c>
      <c r="F17884" s="11" t="s">
        <v>12</v>
      </c>
      <c r="G17884" s="131" t="s">
        <v>1329</v>
      </c>
      <c r="H17884" s="131"/>
      <c r="J17884" s="7">
        <v>15584540619</v>
      </c>
    </row>
    <row r="17885" spans="1:10" ht="60" customHeight="1" x14ac:dyDescent="0.25">
      <c r="G17885" s="131" t="s">
        <v>5254</v>
      </c>
      <c r="H17885" s="131"/>
    </row>
    <row r="17886" spans="1:10" ht="20.100000000000001" customHeight="1" x14ac:dyDescent="0.25">
      <c r="A17886" s="6" t="s">
        <v>1331</v>
      </c>
      <c r="B17886" s="6" t="s">
        <v>1332</v>
      </c>
      <c r="J17886" s="8">
        <v>1128000000</v>
      </c>
    </row>
    <row r="17887" spans="1:10" ht="45" customHeight="1" x14ac:dyDescent="0.25">
      <c r="A17887" s="5" t="s">
        <v>1331</v>
      </c>
      <c r="C17887" s="11" t="s">
        <v>9</v>
      </c>
      <c r="D17887" s="11" t="s">
        <v>20</v>
      </c>
      <c r="E17887" s="11" t="s">
        <v>59</v>
      </c>
      <c r="F17887" s="11" t="s">
        <v>1881</v>
      </c>
      <c r="G17887" s="131" t="s">
        <v>8051</v>
      </c>
      <c r="H17887" s="131"/>
      <c r="J17887" s="7">
        <v>1128000000</v>
      </c>
    </row>
    <row r="17888" spans="1:10" ht="20.100000000000001" customHeight="1" x14ac:dyDescent="0.25">
      <c r="A17888" s="6" t="s">
        <v>1344</v>
      </c>
      <c r="B17888" s="6" t="s">
        <v>1345</v>
      </c>
      <c r="J17888" s="10">
        <v>12855923372</v>
      </c>
    </row>
    <row r="17889" spans="1:10" ht="20.100000000000001" customHeight="1" x14ac:dyDescent="0.25">
      <c r="A17889" s="6" t="s">
        <v>1231</v>
      </c>
      <c r="B17889" s="6" t="s">
        <v>3252</v>
      </c>
      <c r="J17889" s="9">
        <v>7191009664</v>
      </c>
    </row>
    <row r="17890" spans="1:10" ht="20.100000000000001" customHeight="1" x14ac:dyDescent="0.25">
      <c r="A17890" s="5" t="s">
        <v>1349</v>
      </c>
      <c r="C17890" s="11" t="s">
        <v>9</v>
      </c>
      <c r="D17890" s="11" t="s">
        <v>11</v>
      </c>
      <c r="E17890" s="11" t="s">
        <v>59</v>
      </c>
      <c r="F17890" s="11" t="s">
        <v>12</v>
      </c>
      <c r="G17890" s="131" t="s">
        <v>30</v>
      </c>
      <c r="H17890" s="131"/>
      <c r="J17890" s="7">
        <v>6577936319</v>
      </c>
    </row>
    <row r="17891" spans="1:10" ht="20.100000000000001" customHeight="1" x14ac:dyDescent="0.25">
      <c r="A17891" s="5" t="s">
        <v>1353</v>
      </c>
      <c r="C17891" s="11" t="s">
        <v>9</v>
      </c>
      <c r="D17891" s="11" t="s">
        <v>11</v>
      </c>
      <c r="E17891" s="11" t="s">
        <v>59</v>
      </c>
      <c r="F17891" s="11" t="s">
        <v>12</v>
      </c>
      <c r="G17891" s="131" t="s">
        <v>1354</v>
      </c>
      <c r="H17891" s="131"/>
      <c r="J17891" s="7">
        <v>607828305</v>
      </c>
    </row>
    <row r="17892" spans="1:10" ht="20.100000000000001" customHeight="1" x14ac:dyDescent="0.25">
      <c r="A17892" s="5" t="s">
        <v>1356</v>
      </c>
      <c r="C17892" s="11" t="s">
        <v>9</v>
      </c>
      <c r="D17892" s="11" t="s">
        <v>11</v>
      </c>
      <c r="E17892" s="11" t="s">
        <v>59</v>
      </c>
      <c r="F17892" s="11" t="s">
        <v>12</v>
      </c>
      <c r="G17892" s="131" t="s">
        <v>7126</v>
      </c>
      <c r="H17892" s="131"/>
      <c r="J17892" s="7">
        <v>5245040</v>
      </c>
    </row>
    <row r="17893" spans="1:10" ht="20.100000000000001" customHeight="1" x14ac:dyDescent="0.25">
      <c r="A17893" s="6" t="s">
        <v>1239</v>
      </c>
      <c r="B17893" s="6" t="s">
        <v>1360</v>
      </c>
      <c r="J17893" s="8">
        <v>3268019126</v>
      </c>
    </row>
    <row r="17894" spans="1:10" ht="20.100000000000001" customHeight="1" x14ac:dyDescent="0.25">
      <c r="A17894" s="5" t="s">
        <v>1361</v>
      </c>
      <c r="C17894" s="11" t="s">
        <v>9</v>
      </c>
      <c r="D17894" s="11" t="s">
        <v>11</v>
      </c>
      <c r="E17894" s="11" t="s">
        <v>59</v>
      </c>
      <c r="F17894" s="11" t="s">
        <v>12</v>
      </c>
      <c r="G17894" s="131" t="s">
        <v>7127</v>
      </c>
      <c r="H17894" s="131"/>
      <c r="J17894" s="7">
        <v>230559236</v>
      </c>
    </row>
    <row r="17895" spans="1:10" ht="20.100000000000001" customHeight="1" x14ac:dyDescent="0.25">
      <c r="A17895" s="5" t="s">
        <v>1364</v>
      </c>
      <c r="C17895" s="11" t="s">
        <v>9</v>
      </c>
      <c r="D17895" s="11" t="s">
        <v>11</v>
      </c>
      <c r="E17895" s="11" t="s">
        <v>59</v>
      </c>
      <c r="F17895" s="11" t="s">
        <v>12</v>
      </c>
      <c r="G17895" s="131" t="s">
        <v>1365</v>
      </c>
      <c r="H17895" s="131"/>
      <c r="J17895" s="7">
        <v>1205687897</v>
      </c>
    </row>
    <row r="17896" spans="1:10" ht="20.100000000000001" customHeight="1" x14ac:dyDescent="0.25">
      <c r="A17896" s="5" t="s">
        <v>1367</v>
      </c>
      <c r="C17896" s="11" t="s">
        <v>9</v>
      </c>
      <c r="D17896" s="11" t="s">
        <v>11</v>
      </c>
      <c r="E17896" s="11" t="s">
        <v>59</v>
      </c>
      <c r="F17896" s="11" t="s">
        <v>12</v>
      </c>
      <c r="G17896" s="131" t="s">
        <v>33</v>
      </c>
      <c r="H17896" s="131"/>
      <c r="J17896" s="7">
        <v>17185843</v>
      </c>
    </row>
    <row r="17897" spans="1:10" ht="20.100000000000001" customHeight="1" x14ac:dyDescent="0.25">
      <c r="A17897" s="5" t="s">
        <v>1369</v>
      </c>
      <c r="C17897" s="11" t="s">
        <v>9</v>
      </c>
      <c r="D17897" s="11" t="s">
        <v>11</v>
      </c>
      <c r="E17897" s="11" t="s">
        <v>59</v>
      </c>
      <c r="F17897" s="11" t="s">
        <v>12</v>
      </c>
      <c r="G17897" s="131" t="s">
        <v>34</v>
      </c>
      <c r="H17897" s="131"/>
      <c r="J17897" s="7">
        <v>1808743209</v>
      </c>
    </row>
    <row r="17898" spans="1:10" ht="20.100000000000001" customHeight="1" x14ac:dyDescent="0.25">
      <c r="A17898" s="5" t="s">
        <v>1371</v>
      </c>
      <c r="C17898" s="11" t="s">
        <v>9</v>
      </c>
      <c r="D17898" s="11" t="s">
        <v>11</v>
      </c>
      <c r="E17898" s="11" t="s">
        <v>59</v>
      </c>
      <c r="F17898" s="11" t="s">
        <v>12</v>
      </c>
      <c r="G17898" s="131" t="s">
        <v>7128</v>
      </c>
      <c r="H17898" s="131"/>
      <c r="J17898" s="7">
        <v>5842941</v>
      </c>
    </row>
    <row r="17899" spans="1:10" ht="30" customHeight="1" x14ac:dyDescent="0.25">
      <c r="G17899" s="131" t="s">
        <v>6352</v>
      </c>
      <c r="H17899" s="131"/>
    </row>
    <row r="17900" spans="1:10" ht="20.100000000000001" customHeight="1" x14ac:dyDescent="0.25">
      <c r="A17900" s="6" t="s">
        <v>1249</v>
      </c>
      <c r="B17900" s="6" t="s">
        <v>1373</v>
      </c>
      <c r="J17900" s="8">
        <v>78279905</v>
      </c>
    </row>
    <row r="17901" spans="1:10" ht="20.100000000000001" customHeight="1" x14ac:dyDescent="0.25">
      <c r="A17901" s="5" t="s">
        <v>1376</v>
      </c>
      <c r="C17901" s="11" t="s">
        <v>9</v>
      </c>
      <c r="D17901" s="11" t="s">
        <v>11</v>
      </c>
      <c r="E17901" s="11" t="s">
        <v>59</v>
      </c>
      <c r="F17901" s="11" t="s">
        <v>12</v>
      </c>
      <c r="G17901" s="131" t="s">
        <v>3480</v>
      </c>
      <c r="H17901" s="131"/>
      <c r="J17901" s="7">
        <v>46308239</v>
      </c>
    </row>
    <row r="17902" spans="1:10" ht="20.100000000000001" customHeight="1" x14ac:dyDescent="0.25">
      <c r="A17902" s="5" t="s">
        <v>1380</v>
      </c>
      <c r="C17902" s="11" t="s">
        <v>9</v>
      </c>
      <c r="D17902" s="11" t="s">
        <v>11</v>
      </c>
      <c r="E17902" s="11" t="s">
        <v>59</v>
      </c>
      <c r="F17902" s="11" t="s">
        <v>12</v>
      </c>
      <c r="G17902" s="131" t="s">
        <v>1381</v>
      </c>
      <c r="H17902" s="131"/>
      <c r="J17902" s="7">
        <v>29369718</v>
      </c>
    </row>
    <row r="17903" spans="1:10" ht="20.100000000000001" customHeight="1" x14ac:dyDescent="0.25">
      <c r="A17903" s="5" t="s">
        <v>1384</v>
      </c>
      <c r="C17903" s="11" t="s">
        <v>9</v>
      </c>
      <c r="D17903" s="11" t="s">
        <v>11</v>
      </c>
      <c r="E17903" s="11" t="s">
        <v>59</v>
      </c>
      <c r="F17903" s="11" t="s">
        <v>12</v>
      </c>
      <c r="G17903" s="131" t="s">
        <v>35</v>
      </c>
      <c r="H17903" s="131"/>
      <c r="J17903" s="7">
        <v>243800</v>
      </c>
    </row>
    <row r="17904" spans="1:10" ht="20.100000000000001" customHeight="1" x14ac:dyDescent="0.25">
      <c r="A17904" s="5" t="s">
        <v>1391</v>
      </c>
      <c r="C17904" s="11" t="s">
        <v>9</v>
      </c>
      <c r="D17904" s="11" t="s">
        <v>11</v>
      </c>
      <c r="E17904" s="11" t="s">
        <v>59</v>
      </c>
      <c r="F17904" s="11" t="s">
        <v>12</v>
      </c>
      <c r="G17904" s="131" t="s">
        <v>7129</v>
      </c>
      <c r="H17904" s="131"/>
      <c r="J17904" s="7">
        <v>2358148</v>
      </c>
    </row>
    <row r="17905" spans="1:10" ht="20.100000000000001" customHeight="1" x14ac:dyDescent="0.25">
      <c r="A17905" s="6" t="s">
        <v>1393</v>
      </c>
      <c r="B17905" s="6" t="s">
        <v>1394</v>
      </c>
      <c r="J17905" s="8">
        <v>1380426188</v>
      </c>
    </row>
    <row r="17906" spans="1:10" ht="20.100000000000001" customHeight="1" x14ac:dyDescent="0.25">
      <c r="A17906" s="5" t="s">
        <v>1396</v>
      </c>
      <c r="C17906" s="11" t="s">
        <v>9</v>
      </c>
      <c r="D17906" s="11" t="s">
        <v>11</v>
      </c>
      <c r="E17906" s="11" t="s">
        <v>59</v>
      </c>
      <c r="F17906" s="11" t="s">
        <v>12</v>
      </c>
      <c r="G17906" s="131" t="s">
        <v>1397</v>
      </c>
      <c r="H17906" s="131"/>
      <c r="J17906" s="7">
        <v>8801596</v>
      </c>
    </row>
    <row r="17907" spans="1:10" ht="60" customHeight="1" x14ac:dyDescent="0.25">
      <c r="G17907" s="131" t="s">
        <v>6353</v>
      </c>
      <c r="H17907" s="131"/>
    </row>
    <row r="17908" spans="1:10" ht="20.100000000000001" customHeight="1" x14ac:dyDescent="0.25">
      <c r="A17908" s="5" t="s">
        <v>1402</v>
      </c>
      <c r="C17908" s="11" t="s">
        <v>9</v>
      </c>
      <c r="D17908" s="11" t="s">
        <v>11</v>
      </c>
      <c r="E17908" s="11" t="s">
        <v>59</v>
      </c>
      <c r="F17908" s="11" t="s">
        <v>12</v>
      </c>
      <c r="G17908" s="131" t="s">
        <v>1403</v>
      </c>
      <c r="H17908" s="131"/>
      <c r="J17908" s="7">
        <v>694188</v>
      </c>
    </row>
    <row r="17909" spans="1:10" ht="30" customHeight="1" x14ac:dyDescent="0.25">
      <c r="G17909" s="131" t="s">
        <v>4728</v>
      </c>
      <c r="H17909" s="131"/>
    </row>
    <row r="17910" spans="1:10" ht="20.100000000000001" customHeight="1" x14ac:dyDescent="0.25">
      <c r="A17910" s="5" t="s">
        <v>1411</v>
      </c>
      <c r="C17910" s="11" t="s">
        <v>9</v>
      </c>
      <c r="D17910" s="11" t="s">
        <v>11</v>
      </c>
      <c r="E17910" s="11" t="s">
        <v>59</v>
      </c>
      <c r="F17910" s="11" t="s">
        <v>12</v>
      </c>
      <c r="G17910" s="131" t="s">
        <v>3478</v>
      </c>
      <c r="H17910" s="131"/>
      <c r="J17910" s="7">
        <v>1220002476</v>
      </c>
    </row>
    <row r="17911" spans="1:10" ht="60" customHeight="1" x14ac:dyDescent="0.25">
      <c r="G17911" s="131" t="s">
        <v>6354</v>
      </c>
      <c r="H17911" s="131"/>
    </row>
    <row r="17912" spans="1:10" ht="20.100000000000001" customHeight="1" x14ac:dyDescent="0.25">
      <c r="A17912" s="5" t="s">
        <v>1413</v>
      </c>
      <c r="C17912" s="11" t="s">
        <v>9</v>
      </c>
      <c r="D17912" s="11" t="s">
        <v>11</v>
      </c>
      <c r="E17912" s="11" t="s">
        <v>59</v>
      </c>
      <c r="F17912" s="11" t="s">
        <v>12</v>
      </c>
      <c r="G17912" s="131" t="s">
        <v>1414</v>
      </c>
      <c r="H17912" s="131"/>
      <c r="J17912" s="7">
        <v>150927928</v>
      </c>
    </row>
    <row r="17913" spans="1:10" ht="30" customHeight="1" x14ac:dyDescent="0.25">
      <c r="G17913" s="131" t="s">
        <v>6355</v>
      </c>
      <c r="H17913" s="131"/>
    </row>
    <row r="17914" spans="1:10" ht="20.100000000000001" customHeight="1" x14ac:dyDescent="0.25">
      <c r="A17914" s="6" t="s">
        <v>1416</v>
      </c>
      <c r="B17914" s="6" t="s">
        <v>1417</v>
      </c>
      <c r="J17914" s="8">
        <v>289821710</v>
      </c>
    </row>
    <row r="17915" spans="1:10" ht="20.100000000000001" customHeight="1" x14ac:dyDescent="0.25">
      <c r="A17915" s="5" t="s">
        <v>1419</v>
      </c>
      <c r="C17915" s="11" t="s">
        <v>9</v>
      </c>
      <c r="D17915" s="11" t="s">
        <v>11</v>
      </c>
      <c r="E17915" s="11" t="s">
        <v>59</v>
      </c>
      <c r="F17915" s="11" t="s">
        <v>12</v>
      </c>
      <c r="G17915" s="131" t="s">
        <v>1420</v>
      </c>
      <c r="H17915" s="131"/>
      <c r="J17915" s="7">
        <v>35001612</v>
      </c>
    </row>
    <row r="17916" spans="1:10" ht="20.100000000000001" customHeight="1" x14ac:dyDescent="0.25">
      <c r="A17916" s="5" t="s">
        <v>1422</v>
      </c>
      <c r="C17916" s="11" t="s">
        <v>9</v>
      </c>
      <c r="D17916" s="11" t="s">
        <v>11</v>
      </c>
      <c r="E17916" s="11" t="s">
        <v>59</v>
      </c>
      <c r="F17916" s="11" t="s">
        <v>12</v>
      </c>
      <c r="G17916" s="131" t="s">
        <v>1423</v>
      </c>
      <c r="H17916" s="131"/>
      <c r="J17916" s="7">
        <v>246836311</v>
      </c>
    </row>
    <row r="17917" spans="1:10" ht="20.100000000000001" customHeight="1" x14ac:dyDescent="0.25">
      <c r="A17917" s="5" t="s">
        <v>1424</v>
      </c>
      <c r="C17917" s="11" t="s">
        <v>9</v>
      </c>
      <c r="D17917" s="11" t="s">
        <v>11</v>
      </c>
      <c r="E17917" s="11" t="s">
        <v>59</v>
      </c>
      <c r="F17917" s="11" t="s">
        <v>12</v>
      </c>
      <c r="G17917" s="131" t="s">
        <v>38</v>
      </c>
      <c r="H17917" s="131"/>
      <c r="J17917" s="7">
        <v>3998346</v>
      </c>
    </row>
    <row r="17918" spans="1:10" ht="20.100000000000001" customHeight="1" x14ac:dyDescent="0.25">
      <c r="A17918" s="5" t="s">
        <v>1426</v>
      </c>
      <c r="C17918" s="11" t="s">
        <v>9</v>
      </c>
      <c r="D17918" s="11" t="s">
        <v>11</v>
      </c>
      <c r="E17918" s="11" t="s">
        <v>59</v>
      </c>
      <c r="F17918" s="11" t="s">
        <v>12</v>
      </c>
      <c r="G17918" s="131" t="s">
        <v>1427</v>
      </c>
      <c r="H17918" s="131"/>
      <c r="J17918" s="7">
        <v>3985441</v>
      </c>
    </row>
    <row r="17919" spans="1:10" ht="20.100000000000001" customHeight="1" x14ac:dyDescent="0.25">
      <c r="A17919" s="6" t="s">
        <v>1439</v>
      </c>
      <c r="B17919" s="6" t="s">
        <v>1440</v>
      </c>
      <c r="J17919" s="8">
        <v>61049898</v>
      </c>
    </row>
    <row r="17920" spans="1:10" ht="20.100000000000001" customHeight="1" x14ac:dyDescent="0.25">
      <c r="A17920" s="5" t="s">
        <v>1441</v>
      </c>
      <c r="C17920" s="11" t="s">
        <v>9</v>
      </c>
      <c r="D17920" s="11" t="s">
        <v>11</v>
      </c>
      <c r="E17920" s="11" t="s">
        <v>59</v>
      </c>
      <c r="F17920" s="11" t="s">
        <v>12</v>
      </c>
      <c r="G17920" s="131" t="s">
        <v>1442</v>
      </c>
      <c r="H17920" s="131"/>
      <c r="J17920" s="7">
        <v>58191724</v>
      </c>
    </row>
    <row r="17921" spans="1:10" ht="75" customHeight="1" x14ac:dyDescent="0.25">
      <c r="G17921" s="131" t="s">
        <v>8064</v>
      </c>
      <c r="H17921" s="131"/>
    </row>
    <row r="17922" spans="1:10" ht="20.100000000000001" customHeight="1" x14ac:dyDescent="0.25">
      <c r="A17922" s="5" t="s">
        <v>1444</v>
      </c>
      <c r="C17922" s="11" t="s">
        <v>9</v>
      </c>
      <c r="D17922" s="11" t="s">
        <v>11</v>
      </c>
      <c r="E17922" s="11" t="s">
        <v>59</v>
      </c>
      <c r="F17922" s="11" t="s">
        <v>12</v>
      </c>
      <c r="G17922" s="131" t="s">
        <v>3481</v>
      </c>
      <c r="H17922" s="131"/>
      <c r="J17922" s="7">
        <v>2858174</v>
      </c>
    </row>
    <row r="17923" spans="1:10" ht="45" customHeight="1" x14ac:dyDescent="0.25">
      <c r="G17923" s="131" t="s">
        <v>6357</v>
      </c>
      <c r="H17923" s="131"/>
    </row>
    <row r="17924" spans="1:10" ht="20.100000000000001" customHeight="1" x14ac:dyDescent="0.25">
      <c r="A17924" s="6" t="s">
        <v>1449</v>
      </c>
      <c r="B17924" s="6" t="s">
        <v>1450</v>
      </c>
      <c r="J17924" s="8">
        <v>587316881</v>
      </c>
    </row>
    <row r="17925" spans="1:10" ht="20.100000000000001" customHeight="1" x14ac:dyDescent="0.25">
      <c r="A17925" s="5" t="s">
        <v>1453</v>
      </c>
      <c r="C17925" s="11" t="s">
        <v>9</v>
      </c>
      <c r="D17925" s="11" t="s">
        <v>11</v>
      </c>
      <c r="E17925" s="11" t="s">
        <v>59</v>
      </c>
      <c r="F17925" s="11" t="s">
        <v>12</v>
      </c>
      <c r="G17925" s="131" t="s">
        <v>39</v>
      </c>
      <c r="H17925" s="131"/>
      <c r="J17925" s="7">
        <v>368296961</v>
      </c>
    </row>
    <row r="17926" spans="1:10" ht="20.100000000000001" customHeight="1" x14ac:dyDescent="0.25">
      <c r="A17926" s="5" t="s">
        <v>1458</v>
      </c>
      <c r="C17926" s="11" t="s">
        <v>9</v>
      </c>
      <c r="D17926" s="11" t="s">
        <v>11</v>
      </c>
      <c r="E17926" s="11" t="s">
        <v>59</v>
      </c>
      <c r="F17926" s="11" t="s">
        <v>12</v>
      </c>
      <c r="G17926" s="131" t="s">
        <v>40</v>
      </c>
      <c r="H17926" s="131"/>
      <c r="J17926" s="7">
        <v>3101295</v>
      </c>
    </row>
    <row r="17927" spans="1:10" ht="30" customHeight="1" x14ac:dyDescent="0.25">
      <c r="A17927" s="5" t="s">
        <v>1460</v>
      </c>
      <c r="C17927" s="11" t="s">
        <v>9</v>
      </c>
      <c r="D17927" s="11" t="s">
        <v>11</v>
      </c>
      <c r="E17927" s="11" t="s">
        <v>59</v>
      </c>
      <c r="F17927" s="11" t="s">
        <v>12</v>
      </c>
      <c r="G17927" s="131" t="s">
        <v>1461</v>
      </c>
      <c r="H17927" s="131"/>
      <c r="J17927" s="7">
        <v>7873050</v>
      </c>
    </row>
    <row r="17928" spans="1:10" ht="20.100000000000001" customHeight="1" x14ac:dyDescent="0.25">
      <c r="A17928" s="5" t="s">
        <v>1463</v>
      </c>
      <c r="C17928" s="11" t="s">
        <v>9</v>
      </c>
      <c r="D17928" s="11" t="s">
        <v>11</v>
      </c>
      <c r="E17928" s="11" t="s">
        <v>59</v>
      </c>
      <c r="F17928" s="11" t="s">
        <v>12</v>
      </c>
      <c r="G17928" s="131" t="s">
        <v>1464</v>
      </c>
      <c r="H17928" s="131"/>
      <c r="J17928" s="7">
        <v>30187340</v>
      </c>
    </row>
    <row r="17929" spans="1:10" ht="20.100000000000001" customHeight="1" x14ac:dyDescent="0.25">
      <c r="A17929" s="5" t="s">
        <v>1466</v>
      </c>
      <c r="C17929" s="11" t="s">
        <v>9</v>
      </c>
      <c r="D17929" s="11" t="s">
        <v>11</v>
      </c>
      <c r="E17929" s="11" t="s">
        <v>59</v>
      </c>
      <c r="F17929" s="11" t="s">
        <v>12</v>
      </c>
      <c r="G17929" s="131" t="s">
        <v>1467</v>
      </c>
      <c r="H17929" s="131"/>
      <c r="J17929" s="7">
        <v>36387851</v>
      </c>
    </row>
    <row r="17930" spans="1:10" ht="30" customHeight="1" x14ac:dyDescent="0.25">
      <c r="A17930" s="5" t="s">
        <v>1469</v>
      </c>
      <c r="C17930" s="11" t="s">
        <v>9</v>
      </c>
      <c r="D17930" s="11" t="s">
        <v>11</v>
      </c>
      <c r="E17930" s="11" t="s">
        <v>59</v>
      </c>
      <c r="F17930" s="11" t="s">
        <v>12</v>
      </c>
      <c r="G17930" s="131" t="s">
        <v>7132</v>
      </c>
      <c r="H17930" s="131"/>
      <c r="J17930" s="7">
        <v>103583478</v>
      </c>
    </row>
    <row r="17931" spans="1:10" ht="30" customHeight="1" x14ac:dyDescent="0.25">
      <c r="A17931" s="5" t="s">
        <v>1471</v>
      </c>
      <c r="C17931" s="11" t="s">
        <v>9</v>
      </c>
      <c r="D17931" s="11" t="s">
        <v>11</v>
      </c>
      <c r="E17931" s="11" t="s">
        <v>59</v>
      </c>
      <c r="F17931" s="11" t="s">
        <v>12</v>
      </c>
      <c r="G17931" s="131" t="s">
        <v>7133</v>
      </c>
      <c r="H17931" s="131"/>
      <c r="J17931" s="7">
        <v>31146608</v>
      </c>
    </row>
    <row r="17932" spans="1:10" ht="20.100000000000001" customHeight="1" x14ac:dyDescent="0.25">
      <c r="A17932" s="5" t="s">
        <v>1473</v>
      </c>
      <c r="C17932" s="11" t="s">
        <v>9</v>
      </c>
      <c r="D17932" s="11" t="s">
        <v>11</v>
      </c>
      <c r="E17932" s="11" t="s">
        <v>59</v>
      </c>
      <c r="F17932" s="11" t="s">
        <v>12</v>
      </c>
      <c r="G17932" s="131" t="s">
        <v>1474</v>
      </c>
      <c r="H17932" s="131"/>
      <c r="J17932" s="7">
        <v>6740298</v>
      </c>
    </row>
    <row r="17933" spans="1:10" ht="20.100000000000001" customHeight="1" x14ac:dyDescent="0.25">
      <c r="A17933" s="6" t="s">
        <v>1508</v>
      </c>
      <c r="B17933" s="6" t="s">
        <v>1509</v>
      </c>
      <c r="J17933" s="10">
        <v>749367564</v>
      </c>
    </row>
    <row r="17934" spans="1:10" ht="20.100000000000001" customHeight="1" x14ac:dyDescent="0.25">
      <c r="A17934" s="6" t="s">
        <v>1256</v>
      </c>
      <c r="B17934" s="6" t="s">
        <v>1511</v>
      </c>
      <c r="J17934" s="9">
        <v>242603789</v>
      </c>
    </row>
    <row r="17935" spans="1:10" ht="20.100000000000001" customHeight="1" x14ac:dyDescent="0.25">
      <c r="A17935" s="5" t="s">
        <v>1513</v>
      </c>
      <c r="C17935" s="11" t="s">
        <v>9</v>
      </c>
      <c r="D17935" s="11" t="s">
        <v>11</v>
      </c>
      <c r="E17935" s="11" t="s">
        <v>59</v>
      </c>
      <c r="F17935" s="11" t="s">
        <v>12</v>
      </c>
      <c r="G17935" s="131" t="s">
        <v>45</v>
      </c>
      <c r="H17935" s="131"/>
      <c r="J17935" s="7">
        <v>51035578</v>
      </c>
    </row>
    <row r="17936" spans="1:10" ht="20.100000000000001" customHeight="1" x14ac:dyDescent="0.25">
      <c r="A17936" s="5" t="s">
        <v>1514</v>
      </c>
      <c r="C17936" s="11" t="s">
        <v>9</v>
      </c>
      <c r="D17936" s="11" t="s">
        <v>11</v>
      </c>
      <c r="E17936" s="11" t="s">
        <v>59</v>
      </c>
      <c r="F17936" s="11" t="s">
        <v>12</v>
      </c>
      <c r="G17936" s="131" t="s">
        <v>1515</v>
      </c>
      <c r="H17936" s="131"/>
      <c r="J17936" s="7">
        <v>5060049</v>
      </c>
    </row>
    <row r="17937" spans="1:10" ht="20.100000000000001" customHeight="1" x14ac:dyDescent="0.25">
      <c r="A17937" s="5" t="s">
        <v>1518</v>
      </c>
      <c r="C17937" s="11" t="s">
        <v>9</v>
      </c>
      <c r="D17937" s="11" t="s">
        <v>11</v>
      </c>
      <c r="E17937" s="11" t="s">
        <v>59</v>
      </c>
      <c r="F17937" s="11" t="s">
        <v>12</v>
      </c>
      <c r="G17937" s="131" t="s">
        <v>7135</v>
      </c>
      <c r="H17937" s="131"/>
      <c r="J17937" s="7">
        <v>184889112</v>
      </c>
    </row>
    <row r="17938" spans="1:10" ht="20.100000000000001" customHeight="1" x14ac:dyDescent="0.25">
      <c r="A17938" s="5" t="s">
        <v>1520</v>
      </c>
      <c r="C17938" s="11" t="s">
        <v>9</v>
      </c>
      <c r="D17938" s="11" t="s">
        <v>11</v>
      </c>
      <c r="E17938" s="11" t="s">
        <v>59</v>
      </c>
      <c r="F17938" s="11" t="s">
        <v>12</v>
      </c>
      <c r="G17938" s="131" t="s">
        <v>1521</v>
      </c>
      <c r="H17938" s="131"/>
      <c r="J17938" s="7">
        <v>1619050</v>
      </c>
    </row>
    <row r="17939" spans="1:10" ht="20.100000000000001" customHeight="1" x14ac:dyDescent="0.25">
      <c r="A17939" s="6" t="s">
        <v>1278</v>
      </c>
      <c r="B17939" s="6" t="s">
        <v>1524</v>
      </c>
      <c r="J17939" s="8">
        <v>2418653</v>
      </c>
    </row>
    <row r="17940" spans="1:10" ht="20.100000000000001" customHeight="1" x14ac:dyDescent="0.25">
      <c r="A17940" s="5" t="s">
        <v>1529</v>
      </c>
      <c r="C17940" s="11" t="s">
        <v>9</v>
      </c>
      <c r="D17940" s="11" t="s">
        <v>11</v>
      </c>
      <c r="E17940" s="11" t="s">
        <v>59</v>
      </c>
      <c r="F17940" s="11" t="s">
        <v>12</v>
      </c>
      <c r="G17940" s="131" t="s">
        <v>46</v>
      </c>
      <c r="H17940" s="131"/>
      <c r="J17940" s="7">
        <v>414208</v>
      </c>
    </row>
    <row r="17941" spans="1:10" ht="20.100000000000001" customHeight="1" x14ac:dyDescent="0.25">
      <c r="A17941" s="5" t="s">
        <v>1531</v>
      </c>
      <c r="C17941" s="11" t="s">
        <v>9</v>
      </c>
      <c r="D17941" s="11" t="s">
        <v>11</v>
      </c>
      <c r="E17941" s="11" t="s">
        <v>59</v>
      </c>
      <c r="F17941" s="11" t="s">
        <v>12</v>
      </c>
      <c r="G17941" s="131" t="s">
        <v>47</v>
      </c>
      <c r="H17941" s="131"/>
      <c r="J17941" s="7">
        <v>2004445</v>
      </c>
    </row>
    <row r="17942" spans="1:10" ht="20.100000000000001" customHeight="1" x14ac:dyDescent="0.25">
      <c r="A17942" s="6" t="s">
        <v>1292</v>
      </c>
      <c r="B17942" s="6" t="s">
        <v>1535</v>
      </c>
      <c r="J17942" s="8">
        <v>81140901</v>
      </c>
    </row>
    <row r="17943" spans="1:10" ht="20.100000000000001" customHeight="1" x14ac:dyDescent="0.25">
      <c r="A17943" s="5" t="s">
        <v>1536</v>
      </c>
      <c r="C17943" s="11" t="s">
        <v>9</v>
      </c>
      <c r="D17943" s="11" t="s">
        <v>11</v>
      </c>
      <c r="E17943" s="11" t="s">
        <v>59</v>
      </c>
      <c r="F17943" s="11" t="s">
        <v>12</v>
      </c>
      <c r="G17943" s="131" t="s">
        <v>1537</v>
      </c>
      <c r="H17943" s="131"/>
      <c r="J17943" s="7">
        <v>7373307</v>
      </c>
    </row>
    <row r="17944" spans="1:10" ht="20.100000000000001" customHeight="1" x14ac:dyDescent="0.25">
      <c r="A17944" s="5" t="s">
        <v>1542</v>
      </c>
      <c r="C17944" s="11" t="s">
        <v>9</v>
      </c>
      <c r="D17944" s="11" t="s">
        <v>11</v>
      </c>
      <c r="E17944" s="11" t="s">
        <v>59</v>
      </c>
      <c r="F17944" s="11" t="s">
        <v>12</v>
      </c>
      <c r="G17944" s="131" t="s">
        <v>48</v>
      </c>
      <c r="H17944" s="131"/>
      <c r="J17944" s="7">
        <v>1753363</v>
      </c>
    </row>
    <row r="17945" spans="1:10" ht="30" customHeight="1" x14ac:dyDescent="0.25">
      <c r="A17945" s="5" t="s">
        <v>1544</v>
      </c>
      <c r="C17945" s="11" t="s">
        <v>9</v>
      </c>
      <c r="D17945" s="11" t="s">
        <v>11</v>
      </c>
      <c r="E17945" s="11" t="s">
        <v>59</v>
      </c>
      <c r="F17945" s="11" t="s">
        <v>12</v>
      </c>
      <c r="G17945" s="131" t="s">
        <v>1545</v>
      </c>
      <c r="H17945" s="131"/>
      <c r="J17945" s="7">
        <v>70013470</v>
      </c>
    </row>
    <row r="17946" spans="1:10" ht="20.100000000000001" customHeight="1" x14ac:dyDescent="0.25">
      <c r="A17946" s="5" t="s">
        <v>1547</v>
      </c>
      <c r="C17946" s="11" t="s">
        <v>9</v>
      </c>
      <c r="D17946" s="11" t="s">
        <v>11</v>
      </c>
      <c r="E17946" s="11" t="s">
        <v>59</v>
      </c>
      <c r="F17946" s="11" t="s">
        <v>12</v>
      </c>
      <c r="G17946" s="131" t="s">
        <v>49</v>
      </c>
      <c r="H17946" s="131"/>
      <c r="J17946" s="7">
        <v>482752</v>
      </c>
    </row>
    <row r="17947" spans="1:10" ht="20.100000000000001" customHeight="1" x14ac:dyDescent="0.25">
      <c r="A17947" s="5" t="s">
        <v>1549</v>
      </c>
      <c r="C17947" s="11" t="s">
        <v>9</v>
      </c>
      <c r="D17947" s="11" t="s">
        <v>11</v>
      </c>
      <c r="E17947" s="11" t="s">
        <v>59</v>
      </c>
      <c r="F17947" s="11" t="s">
        <v>12</v>
      </c>
      <c r="G17947" s="131" t="s">
        <v>1550</v>
      </c>
      <c r="H17947" s="131"/>
      <c r="J17947" s="7">
        <v>603210</v>
      </c>
    </row>
    <row r="17948" spans="1:10" ht="30" customHeight="1" x14ac:dyDescent="0.25">
      <c r="A17948" s="5" t="s">
        <v>1551</v>
      </c>
      <c r="C17948" s="11" t="s">
        <v>9</v>
      </c>
      <c r="D17948" s="11" t="s">
        <v>11</v>
      </c>
      <c r="E17948" s="11" t="s">
        <v>59</v>
      </c>
      <c r="F17948" s="11" t="s">
        <v>12</v>
      </c>
      <c r="G17948" s="131" t="s">
        <v>7136</v>
      </c>
      <c r="H17948" s="131"/>
      <c r="J17948" s="7">
        <v>914799</v>
      </c>
    </row>
    <row r="17949" spans="1:10" ht="20.100000000000001" customHeight="1" x14ac:dyDescent="0.25">
      <c r="A17949" s="6" t="s">
        <v>1318</v>
      </c>
      <c r="B17949" s="6" t="s">
        <v>1553</v>
      </c>
      <c r="J17949" s="8">
        <v>73985768</v>
      </c>
    </row>
    <row r="17950" spans="1:10" ht="20.100000000000001" customHeight="1" x14ac:dyDescent="0.25">
      <c r="A17950" s="5" t="s">
        <v>1555</v>
      </c>
      <c r="C17950" s="11" t="s">
        <v>9</v>
      </c>
      <c r="D17950" s="11" t="s">
        <v>11</v>
      </c>
      <c r="E17950" s="11" t="s">
        <v>59</v>
      </c>
      <c r="F17950" s="11" t="s">
        <v>12</v>
      </c>
      <c r="G17950" s="131" t="s">
        <v>50</v>
      </c>
      <c r="H17950" s="131"/>
      <c r="J17950" s="7">
        <v>3803960</v>
      </c>
    </row>
    <row r="17951" spans="1:10" ht="20.100000000000001" customHeight="1" x14ac:dyDescent="0.25">
      <c r="A17951" s="5" t="s">
        <v>1557</v>
      </c>
      <c r="C17951" s="11" t="s">
        <v>9</v>
      </c>
      <c r="D17951" s="11" t="s">
        <v>11</v>
      </c>
      <c r="E17951" s="11" t="s">
        <v>59</v>
      </c>
      <c r="F17951" s="11" t="s">
        <v>12</v>
      </c>
      <c r="G17951" s="131" t="s">
        <v>51</v>
      </c>
      <c r="H17951" s="131"/>
      <c r="J17951" s="7">
        <v>70181808</v>
      </c>
    </row>
    <row r="17952" spans="1:10" ht="20.100000000000001" customHeight="1" x14ac:dyDescent="0.25">
      <c r="A17952" s="6" t="s">
        <v>1572</v>
      </c>
      <c r="B17952" s="6" t="s">
        <v>1573</v>
      </c>
      <c r="J17952" s="8">
        <v>349218453</v>
      </c>
    </row>
    <row r="17953" spans="1:10" ht="20.100000000000001" customHeight="1" x14ac:dyDescent="0.25">
      <c r="A17953" s="5" t="s">
        <v>1574</v>
      </c>
      <c r="C17953" s="11" t="s">
        <v>9</v>
      </c>
      <c r="D17953" s="11" t="s">
        <v>11</v>
      </c>
      <c r="E17953" s="11" t="s">
        <v>59</v>
      </c>
      <c r="F17953" s="11" t="s">
        <v>12</v>
      </c>
      <c r="G17953" s="131" t="s">
        <v>1575</v>
      </c>
      <c r="H17953" s="131"/>
      <c r="J17953" s="7">
        <v>92109421</v>
      </c>
    </row>
    <row r="17954" spans="1:10" ht="30" customHeight="1" x14ac:dyDescent="0.25">
      <c r="A17954" s="5" t="s">
        <v>1577</v>
      </c>
      <c r="C17954" s="11" t="s">
        <v>9</v>
      </c>
      <c r="D17954" s="11" t="s">
        <v>11</v>
      </c>
      <c r="E17954" s="11" t="s">
        <v>59</v>
      </c>
      <c r="F17954" s="11" t="s">
        <v>12</v>
      </c>
      <c r="G17954" s="131" t="s">
        <v>1578</v>
      </c>
      <c r="H17954" s="131"/>
      <c r="J17954" s="7">
        <v>131510</v>
      </c>
    </row>
    <row r="17955" spans="1:10" ht="20.100000000000001" customHeight="1" x14ac:dyDescent="0.25">
      <c r="A17955" s="5" t="s">
        <v>1580</v>
      </c>
      <c r="C17955" s="11" t="s">
        <v>9</v>
      </c>
      <c r="D17955" s="11" t="s">
        <v>11</v>
      </c>
      <c r="E17955" s="11" t="s">
        <v>59</v>
      </c>
      <c r="F17955" s="11" t="s">
        <v>12</v>
      </c>
      <c r="G17955" s="131" t="s">
        <v>1581</v>
      </c>
      <c r="H17955" s="131"/>
      <c r="J17955" s="7">
        <v>191718018</v>
      </c>
    </row>
    <row r="17956" spans="1:10" ht="20.100000000000001" customHeight="1" x14ac:dyDescent="0.25">
      <c r="A17956" s="5" t="s">
        <v>1582</v>
      </c>
      <c r="C17956" s="11" t="s">
        <v>9</v>
      </c>
      <c r="D17956" s="11" t="s">
        <v>11</v>
      </c>
      <c r="E17956" s="11" t="s">
        <v>59</v>
      </c>
      <c r="F17956" s="11" t="s">
        <v>12</v>
      </c>
      <c r="G17956" s="131" t="s">
        <v>52</v>
      </c>
      <c r="H17956" s="131"/>
      <c r="J17956" s="7">
        <v>23510683</v>
      </c>
    </row>
    <row r="17957" spans="1:10" ht="20.100000000000001" customHeight="1" x14ac:dyDescent="0.25">
      <c r="A17957" s="5" t="s">
        <v>1584</v>
      </c>
      <c r="C17957" s="11" t="s">
        <v>9</v>
      </c>
      <c r="D17957" s="11" t="s">
        <v>11</v>
      </c>
      <c r="E17957" s="11" t="s">
        <v>59</v>
      </c>
      <c r="F17957" s="11" t="s">
        <v>12</v>
      </c>
      <c r="G17957" s="131" t="s">
        <v>1585</v>
      </c>
      <c r="H17957" s="131"/>
      <c r="J17957" s="7">
        <v>16469346</v>
      </c>
    </row>
    <row r="17958" spans="1:10" ht="20.100000000000001" customHeight="1" x14ac:dyDescent="0.25">
      <c r="A17958" s="5" t="s">
        <v>1587</v>
      </c>
      <c r="C17958" s="11" t="s">
        <v>9</v>
      </c>
      <c r="D17958" s="11" t="s">
        <v>11</v>
      </c>
      <c r="E17958" s="11" t="s">
        <v>59</v>
      </c>
      <c r="F17958" s="11" t="s">
        <v>12</v>
      </c>
      <c r="G17958" s="131" t="s">
        <v>1588</v>
      </c>
      <c r="H17958" s="131"/>
      <c r="J17958" s="7">
        <v>14350752</v>
      </c>
    </row>
    <row r="17959" spans="1:10" ht="20.100000000000001" customHeight="1" x14ac:dyDescent="0.25">
      <c r="A17959" s="5" t="s">
        <v>1590</v>
      </c>
      <c r="C17959" s="11" t="s">
        <v>9</v>
      </c>
      <c r="D17959" s="11" t="s">
        <v>11</v>
      </c>
      <c r="E17959" s="11" t="s">
        <v>59</v>
      </c>
      <c r="F17959" s="11" t="s">
        <v>12</v>
      </c>
      <c r="G17959" s="131" t="s">
        <v>1591</v>
      </c>
      <c r="H17959" s="131"/>
      <c r="J17959" s="7">
        <v>143754</v>
      </c>
    </row>
    <row r="17960" spans="1:10" ht="20.100000000000001" customHeight="1" x14ac:dyDescent="0.25">
      <c r="A17960" s="5" t="s">
        <v>1593</v>
      </c>
      <c r="C17960" s="11" t="s">
        <v>9</v>
      </c>
      <c r="D17960" s="11" t="s">
        <v>11</v>
      </c>
      <c r="E17960" s="11" t="s">
        <v>59</v>
      </c>
      <c r="F17960" s="11" t="s">
        <v>12</v>
      </c>
      <c r="G17960" s="131" t="s">
        <v>1594</v>
      </c>
      <c r="H17960" s="131"/>
      <c r="J17960" s="7">
        <v>10784969</v>
      </c>
    </row>
    <row r="17961" spans="1:10" ht="20.100000000000001" customHeight="1" x14ac:dyDescent="0.25">
      <c r="A17961" s="6" t="s">
        <v>1714</v>
      </c>
      <c r="B17961" s="6" t="s">
        <v>1715</v>
      </c>
      <c r="J17961" s="10">
        <v>1566812234</v>
      </c>
    </row>
    <row r="17962" spans="1:10" ht="20.100000000000001" customHeight="1" x14ac:dyDescent="0.25">
      <c r="A17962" s="6" t="s">
        <v>1716</v>
      </c>
      <c r="B17962" s="6" t="s">
        <v>1717</v>
      </c>
      <c r="J17962" s="9">
        <v>1467538108</v>
      </c>
    </row>
    <row r="17963" spans="1:10" ht="20.100000000000001" customHeight="1" x14ac:dyDescent="0.25">
      <c r="A17963" s="5" t="s">
        <v>1718</v>
      </c>
      <c r="C17963" s="11" t="s">
        <v>16</v>
      </c>
      <c r="D17963" s="11" t="s">
        <v>53</v>
      </c>
      <c r="E17963" s="11" t="s">
        <v>59</v>
      </c>
      <c r="F17963" s="11" t="s">
        <v>12</v>
      </c>
      <c r="G17963" s="131" t="s">
        <v>1719</v>
      </c>
      <c r="H17963" s="131"/>
      <c r="J17963" s="7">
        <v>5444781</v>
      </c>
    </row>
    <row r="17964" spans="1:10" ht="20.100000000000001" customHeight="1" x14ac:dyDescent="0.25">
      <c r="A17964" s="5" t="s">
        <v>1720</v>
      </c>
      <c r="C17964" s="11" t="s">
        <v>16</v>
      </c>
      <c r="D17964" s="11" t="s">
        <v>53</v>
      </c>
      <c r="E17964" s="11" t="s">
        <v>59</v>
      </c>
      <c r="F17964" s="11" t="s">
        <v>12</v>
      </c>
      <c r="G17964" s="131" t="s">
        <v>54</v>
      </c>
      <c r="H17964" s="131"/>
      <c r="J17964" s="7">
        <v>55578966</v>
      </c>
    </row>
    <row r="17965" spans="1:10" ht="20.100000000000001" customHeight="1" x14ac:dyDescent="0.25">
      <c r="A17965" s="5" t="s">
        <v>1721</v>
      </c>
      <c r="C17965" s="11" t="s">
        <v>16</v>
      </c>
      <c r="D17965" s="11" t="s">
        <v>53</v>
      </c>
      <c r="E17965" s="11" t="s">
        <v>59</v>
      </c>
      <c r="F17965" s="11" t="s">
        <v>12</v>
      </c>
      <c r="G17965" s="131" t="s">
        <v>1722</v>
      </c>
      <c r="H17965" s="131"/>
      <c r="J17965" s="7">
        <v>142557727</v>
      </c>
    </row>
    <row r="17966" spans="1:10" ht="20.100000000000001" customHeight="1" x14ac:dyDescent="0.25">
      <c r="A17966" s="5" t="s">
        <v>1723</v>
      </c>
      <c r="C17966" s="11" t="s">
        <v>16</v>
      </c>
      <c r="D17966" s="11" t="s">
        <v>53</v>
      </c>
      <c r="E17966" s="11" t="s">
        <v>59</v>
      </c>
      <c r="F17966" s="11" t="s">
        <v>12</v>
      </c>
      <c r="G17966" s="131" t="s">
        <v>55</v>
      </c>
      <c r="H17966" s="131"/>
      <c r="J17966" s="7">
        <v>647698563</v>
      </c>
    </row>
    <row r="17967" spans="1:10" ht="20.100000000000001" customHeight="1" x14ac:dyDescent="0.25">
      <c r="A17967" s="5" t="s">
        <v>1724</v>
      </c>
      <c r="C17967" s="11" t="s">
        <v>16</v>
      </c>
      <c r="D17967" s="11" t="s">
        <v>53</v>
      </c>
      <c r="E17967" s="11" t="s">
        <v>59</v>
      </c>
      <c r="F17967" s="11" t="s">
        <v>12</v>
      </c>
      <c r="G17967" s="131" t="s">
        <v>7146</v>
      </c>
      <c r="H17967" s="131"/>
      <c r="J17967" s="7">
        <v>491766397</v>
      </c>
    </row>
    <row r="17968" spans="1:10" ht="20.100000000000001" customHeight="1" x14ac:dyDescent="0.25">
      <c r="A17968" s="5" t="s">
        <v>1727</v>
      </c>
      <c r="C17968" s="11" t="s">
        <v>16</v>
      </c>
      <c r="D17968" s="11" t="s">
        <v>53</v>
      </c>
      <c r="E17968" s="11" t="s">
        <v>59</v>
      </c>
      <c r="F17968" s="11" t="s">
        <v>12</v>
      </c>
      <c r="G17968" s="131" t="s">
        <v>1728</v>
      </c>
      <c r="H17968" s="131"/>
      <c r="J17968" s="7">
        <v>88660682</v>
      </c>
    </row>
    <row r="17969" spans="1:10" ht="20.100000000000001" customHeight="1" x14ac:dyDescent="0.25">
      <c r="A17969" s="5" t="s">
        <v>1729</v>
      </c>
      <c r="C17969" s="11" t="s">
        <v>16</v>
      </c>
      <c r="D17969" s="11" t="s">
        <v>53</v>
      </c>
      <c r="E17969" s="11" t="s">
        <v>59</v>
      </c>
      <c r="F17969" s="11" t="s">
        <v>12</v>
      </c>
      <c r="G17969" s="131" t="s">
        <v>7147</v>
      </c>
      <c r="H17969" s="131"/>
      <c r="J17969" s="7">
        <v>35830992</v>
      </c>
    </row>
    <row r="17970" spans="1:10" ht="20.100000000000001" customHeight="1" x14ac:dyDescent="0.25">
      <c r="A17970" s="6" t="s">
        <v>1730</v>
      </c>
      <c r="B17970" s="6" t="s">
        <v>1731</v>
      </c>
      <c r="J17970" s="8">
        <v>68231726</v>
      </c>
    </row>
    <row r="17971" spans="1:10" ht="20.100000000000001" customHeight="1" x14ac:dyDescent="0.25">
      <c r="A17971" s="5" t="s">
        <v>1732</v>
      </c>
      <c r="C17971" s="11" t="s">
        <v>16</v>
      </c>
      <c r="D17971" s="11" t="s">
        <v>4820</v>
      </c>
      <c r="E17971" s="11" t="s">
        <v>59</v>
      </c>
      <c r="F17971" s="11" t="s">
        <v>12</v>
      </c>
      <c r="G17971" s="131" t="s">
        <v>87</v>
      </c>
      <c r="H17971" s="131"/>
      <c r="J17971" s="7">
        <v>42052726</v>
      </c>
    </row>
    <row r="17972" spans="1:10" ht="75" customHeight="1" x14ac:dyDescent="0.25">
      <c r="G17972" s="131" t="s">
        <v>8065</v>
      </c>
      <c r="H17972" s="131"/>
    </row>
    <row r="17973" spans="1:10" ht="20.100000000000001" customHeight="1" x14ac:dyDescent="0.25">
      <c r="A17973" s="5" t="s">
        <v>1743</v>
      </c>
      <c r="C17973" s="11" t="s">
        <v>16</v>
      </c>
      <c r="D17973" s="11" t="s">
        <v>5152</v>
      </c>
      <c r="E17973" s="11" t="s">
        <v>59</v>
      </c>
      <c r="F17973" s="11" t="s">
        <v>12</v>
      </c>
      <c r="G17973" s="131" t="s">
        <v>88</v>
      </c>
      <c r="H17973" s="131"/>
      <c r="J17973" s="7">
        <v>3679000</v>
      </c>
    </row>
    <row r="17974" spans="1:10" ht="30" customHeight="1" x14ac:dyDescent="0.25">
      <c r="G17974" s="131" t="s">
        <v>6359</v>
      </c>
      <c r="H17974" s="131"/>
    </row>
    <row r="17975" spans="1:10" ht="20.100000000000001" customHeight="1" x14ac:dyDescent="0.25">
      <c r="A17975" s="5" t="s">
        <v>1744</v>
      </c>
      <c r="C17975" s="11" t="s">
        <v>16</v>
      </c>
      <c r="D17975" s="11" t="s">
        <v>4839</v>
      </c>
      <c r="E17975" s="11" t="s">
        <v>59</v>
      </c>
      <c r="F17975" s="11" t="s">
        <v>12</v>
      </c>
      <c r="G17975" s="131" t="s">
        <v>7148</v>
      </c>
      <c r="H17975" s="131"/>
      <c r="J17975" s="7">
        <v>22500000</v>
      </c>
    </row>
    <row r="17976" spans="1:10" ht="30" customHeight="1" x14ac:dyDescent="0.25">
      <c r="G17976" s="131" t="s">
        <v>6360</v>
      </c>
      <c r="H17976" s="131"/>
    </row>
    <row r="17977" spans="1:10" ht="20.100000000000001" customHeight="1" x14ac:dyDescent="0.25">
      <c r="A17977" s="6" t="s">
        <v>1751</v>
      </c>
      <c r="B17977" s="6" t="s">
        <v>1752</v>
      </c>
      <c r="J17977" s="8">
        <v>31042400</v>
      </c>
    </row>
    <row r="17978" spans="1:10" ht="20.100000000000001" customHeight="1" x14ac:dyDescent="0.25">
      <c r="A17978" s="5" t="s">
        <v>1757</v>
      </c>
      <c r="C17978" s="11" t="s">
        <v>16</v>
      </c>
      <c r="D17978" s="11" t="s">
        <v>56</v>
      </c>
      <c r="E17978" s="11" t="s">
        <v>59</v>
      </c>
      <c r="F17978" s="11" t="s">
        <v>12</v>
      </c>
      <c r="G17978" s="131" t="s">
        <v>57</v>
      </c>
      <c r="H17978" s="131"/>
      <c r="J17978" s="7">
        <v>31042400</v>
      </c>
    </row>
    <row r="17979" spans="1:10" ht="20.100000000000001" customHeight="1" x14ac:dyDescent="0.25">
      <c r="A17979" s="6" t="s">
        <v>1759</v>
      </c>
      <c r="B17979" s="6" t="s">
        <v>1760</v>
      </c>
      <c r="J17979" s="10">
        <v>934964380</v>
      </c>
    </row>
    <row r="17980" spans="1:10" ht="20.100000000000001" customHeight="1" x14ac:dyDescent="0.25">
      <c r="A17980" s="6" t="s">
        <v>1761</v>
      </c>
      <c r="B17980" s="6" t="s">
        <v>1762</v>
      </c>
      <c r="J17980" s="12">
        <v>271276696</v>
      </c>
    </row>
    <row r="17981" spans="1:10" ht="20.100000000000001" customHeight="1" x14ac:dyDescent="0.25">
      <c r="A17981" s="6" t="s">
        <v>1767</v>
      </c>
      <c r="B17981" s="6" t="s">
        <v>7149</v>
      </c>
      <c r="J17981" s="9">
        <v>271276696</v>
      </c>
    </row>
    <row r="17982" spans="1:10" ht="20.100000000000001" customHeight="1" x14ac:dyDescent="0.25">
      <c r="A17982" s="5" t="s">
        <v>1767</v>
      </c>
      <c r="C17982" s="11" t="s">
        <v>9</v>
      </c>
      <c r="D17982" s="11" t="s">
        <v>41</v>
      </c>
      <c r="E17982" s="11" t="s">
        <v>59</v>
      </c>
      <c r="F17982" s="11" t="s">
        <v>1278</v>
      </c>
      <c r="G17982" s="131" t="s">
        <v>21</v>
      </c>
      <c r="H17982" s="131"/>
      <c r="J17982" s="7">
        <v>271276696</v>
      </c>
    </row>
    <row r="17983" spans="1:10" ht="60" customHeight="1" x14ac:dyDescent="0.25">
      <c r="G17983" s="131" t="s">
        <v>4803</v>
      </c>
      <c r="H17983" s="131"/>
    </row>
    <row r="17984" spans="1:10" ht="20.100000000000001" customHeight="1" x14ac:dyDescent="0.25">
      <c r="G17984" s="131" t="s">
        <v>2101</v>
      </c>
      <c r="H17984" s="131"/>
    </row>
    <row r="17985" spans="1:10" ht="20.100000000000001" customHeight="1" x14ac:dyDescent="0.25">
      <c r="A17985" s="6" t="s">
        <v>1778</v>
      </c>
      <c r="B17985" s="6" t="s">
        <v>1779</v>
      </c>
      <c r="J17985" s="8">
        <v>31318039</v>
      </c>
    </row>
    <row r="17986" spans="1:10" ht="20.100000000000001" customHeight="1" x14ac:dyDescent="0.25">
      <c r="A17986" s="5" t="s">
        <v>1780</v>
      </c>
      <c r="C17986" s="11" t="s">
        <v>9</v>
      </c>
      <c r="D17986" s="11" t="s">
        <v>59</v>
      </c>
      <c r="E17986" s="11" t="s">
        <v>59</v>
      </c>
      <c r="F17986" s="11" t="s">
        <v>12</v>
      </c>
      <c r="G17986" s="131" t="s">
        <v>77</v>
      </c>
      <c r="H17986" s="131"/>
      <c r="J17986" s="7">
        <v>31318039</v>
      </c>
    </row>
    <row r="17987" spans="1:10" ht="20.100000000000001" customHeight="1" x14ac:dyDescent="0.25">
      <c r="A17987" s="6" t="s">
        <v>1793</v>
      </c>
      <c r="B17987" s="6" t="s">
        <v>3410</v>
      </c>
      <c r="J17987" s="8">
        <v>629361932</v>
      </c>
    </row>
    <row r="17988" spans="1:10" ht="30" customHeight="1" x14ac:dyDescent="0.25">
      <c r="A17988" s="5" t="s">
        <v>1799</v>
      </c>
      <c r="C17988" s="11" t="s">
        <v>9</v>
      </c>
      <c r="D17988" s="11" t="s">
        <v>59</v>
      </c>
      <c r="E17988" s="11" t="s">
        <v>5108</v>
      </c>
      <c r="F17988" s="11" t="s">
        <v>12</v>
      </c>
      <c r="G17988" s="131" t="s">
        <v>1800</v>
      </c>
      <c r="H17988" s="131"/>
      <c r="J17988" s="7">
        <v>629361932</v>
      </c>
    </row>
    <row r="17989" spans="1:10" ht="45" customHeight="1" x14ac:dyDescent="0.25">
      <c r="G17989" s="131" t="s">
        <v>5255</v>
      </c>
      <c r="H17989" s="131"/>
    </row>
    <row r="17990" spans="1:10" ht="20.100000000000001" customHeight="1" x14ac:dyDescent="0.25">
      <c r="A17990" s="6" t="s">
        <v>1806</v>
      </c>
      <c r="B17990" s="6" t="s">
        <v>1807</v>
      </c>
      <c r="J17990" s="10">
        <v>3007713</v>
      </c>
    </row>
    <row r="17991" spans="1:10" ht="20.100000000000001" customHeight="1" x14ac:dyDescent="0.25">
      <c r="A17991" s="6" t="s">
        <v>1808</v>
      </c>
      <c r="B17991" s="6" t="s">
        <v>1809</v>
      </c>
      <c r="J17991" s="9">
        <v>3007713</v>
      </c>
    </row>
    <row r="17992" spans="1:10" ht="75" customHeight="1" x14ac:dyDescent="0.25">
      <c r="A17992" s="5" t="s">
        <v>1808</v>
      </c>
      <c r="C17992" s="11" t="s">
        <v>9</v>
      </c>
      <c r="D17992" s="11" t="s">
        <v>4821</v>
      </c>
      <c r="E17992" s="11" t="s">
        <v>59</v>
      </c>
      <c r="F17992" s="11" t="s">
        <v>1881</v>
      </c>
      <c r="G17992" s="131" t="s">
        <v>8066</v>
      </c>
      <c r="H17992" s="131"/>
      <c r="J17992" s="7">
        <v>3007713</v>
      </c>
    </row>
    <row r="17995" spans="1:10" x14ac:dyDescent="0.25">
      <c r="A17995" s="117" t="s">
        <v>5258</v>
      </c>
      <c r="B17995" s="88"/>
      <c r="C17995" s="88"/>
      <c r="D17995" s="88"/>
      <c r="E17995" s="88"/>
      <c r="F17995" s="88"/>
      <c r="G17995" s="88"/>
      <c r="H17995" s="88"/>
    </row>
    <row r="17997" spans="1:10" x14ac:dyDescent="0.25">
      <c r="A17997" s="132" t="s">
        <v>2092</v>
      </c>
      <c r="B17997" s="132"/>
      <c r="C17997" s="132"/>
      <c r="D17997" s="132"/>
      <c r="E17997" s="132"/>
      <c r="F17997" s="132"/>
      <c r="G17997" s="132"/>
      <c r="H17997" s="132"/>
      <c r="I17997" s="132"/>
      <c r="J17997" s="132"/>
    </row>
    <row r="17999" spans="1:10" x14ac:dyDescent="0.25">
      <c r="D17999" s="6" t="s">
        <v>2140</v>
      </c>
      <c r="E17999" s="6" t="s">
        <v>2100</v>
      </c>
    </row>
    <row r="18000" spans="1:10" ht="15.75" thickBot="1" x14ac:dyDescent="0.3">
      <c r="F18000" s="6" t="s">
        <v>2103</v>
      </c>
      <c r="J18000" s="14">
        <v>100050907000</v>
      </c>
    </row>
    <row r="18001" spans="1:10" x14ac:dyDescent="0.25">
      <c r="D18001" s="5" t="s">
        <v>9</v>
      </c>
      <c r="E18001" s="5" t="s">
        <v>2139</v>
      </c>
      <c r="J18001" s="7">
        <v>86399551771</v>
      </c>
    </row>
    <row r="18002" spans="1:10" x14ac:dyDescent="0.25">
      <c r="D18002" s="5" t="s">
        <v>16</v>
      </c>
      <c r="E18002" s="5" t="s">
        <v>2145</v>
      </c>
      <c r="J18002" s="7">
        <v>13651355229</v>
      </c>
    </row>
    <row r="18005" spans="1:10" x14ac:dyDescent="0.25">
      <c r="A18005" s="132" t="s">
        <v>2091</v>
      </c>
      <c r="B18005" s="132"/>
      <c r="C18005" s="132"/>
      <c r="D18005" s="132"/>
      <c r="E18005" s="132"/>
      <c r="F18005" s="132"/>
      <c r="G18005" s="132"/>
      <c r="H18005" s="132"/>
      <c r="I18005" s="132"/>
      <c r="J18005" s="132"/>
    </row>
    <row r="18006" spans="1:10" x14ac:dyDescent="0.25">
      <c r="A18006" s="86" t="s">
        <v>2097</v>
      </c>
      <c r="C18006" s="86" t="s">
        <v>2098</v>
      </c>
      <c r="D18006" s="86" t="s">
        <v>3</v>
      </c>
      <c r="E18006" s="86" t="s">
        <v>2099</v>
      </c>
      <c r="F18006" s="86" t="s">
        <v>1880</v>
      </c>
      <c r="G18006" s="6" t="s">
        <v>2100</v>
      </c>
      <c r="J18006" s="86" t="s">
        <v>8713</v>
      </c>
    </row>
    <row r="18008" spans="1:10" ht="15.75" thickBot="1" x14ac:dyDescent="0.3">
      <c r="G18008" s="13" t="s">
        <v>2103</v>
      </c>
      <c r="J18008" s="14">
        <v>100050907000</v>
      </c>
    </row>
    <row r="18009" spans="1:10" ht="20.100000000000001" customHeight="1" x14ac:dyDescent="0.25">
      <c r="A18009" s="6" t="s">
        <v>1232</v>
      </c>
      <c r="B18009" s="6" t="s">
        <v>1233</v>
      </c>
      <c r="J18009" s="10">
        <v>80662358237</v>
      </c>
    </row>
    <row r="18010" spans="1:10" ht="20.100000000000001" customHeight="1" x14ac:dyDescent="0.25">
      <c r="A18010" s="6" t="s">
        <v>9</v>
      </c>
      <c r="B18010" s="6" t="s">
        <v>1237</v>
      </c>
      <c r="J18010" s="9">
        <v>24188335308</v>
      </c>
    </row>
    <row r="18011" spans="1:10" ht="20.100000000000001" customHeight="1" x14ac:dyDescent="0.25">
      <c r="A18011" s="5" t="s">
        <v>1240</v>
      </c>
      <c r="C18011" s="11" t="s">
        <v>9</v>
      </c>
      <c r="D18011" s="11" t="s">
        <v>10</v>
      </c>
      <c r="E18011" s="11" t="s">
        <v>59</v>
      </c>
      <c r="F18011" s="11" t="s">
        <v>12</v>
      </c>
      <c r="G18011" s="131" t="s">
        <v>7116</v>
      </c>
      <c r="H18011" s="131"/>
      <c r="J18011" s="7">
        <v>22025670762</v>
      </c>
    </row>
    <row r="18012" spans="1:10" ht="20.100000000000001" customHeight="1" x14ac:dyDescent="0.25">
      <c r="A18012" s="5" t="s">
        <v>1247</v>
      </c>
      <c r="C18012" s="11" t="s">
        <v>9</v>
      </c>
      <c r="D18012" s="11" t="s">
        <v>10</v>
      </c>
      <c r="E18012" s="11" t="s">
        <v>59</v>
      </c>
      <c r="F18012" s="11" t="s">
        <v>12</v>
      </c>
      <c r="G18012" s="131" t="s">
        <v>449</v>
      </c>
      <c r="H18012" s="131"/>
      <c r="J18012" s="7">
        <v>189019066</v>
      </c>
    </row>
    <row r="18013" spans="1:10" ht="20.100000000000001" customHeight="1" x14ac:dyDescent="0.25">
      <c r="A18013" s="5" t="s">
        <v>1254</v>
      </c>
      <c r="C18013" s="11" t="s">
        <v>9</v>
      </c>
      <c r="D18013" s="11" t="s">
        <v>10</v>
      </c>
      <c r="E18013" s="11" t="s">
        <v>59</v>
      </c>
      <c r="F18013" s="11" t="s">
        <v>12</v>
      </c>
      <c r="G18013" s="131" t="s">
        <v>7117</v>
      </c>
      <c r="H18013" s="131"/>
      <c r="J18013" s="7">
        <v>1973645480</v>
      </c>
    </row>
    <row r="18014" spans="1:10" ht="20.100000000000001" customHeight="1" x14ac:dyDescent="0.25">
      <c r="A18014" s="6" t="s">
        <v>1257</v>
      </c>
      <c r="B18014" s="6" t="s">
        <v>1258</v>
      </c>
      <c r="J18014" s="8">
        <v>4059066787</v>
      </c>
    </row>
    <row r="18015" spans="1:10" ht="20.100000000000001" customHeight="1" x14ac:dyDescent="0.25">
      <c r="A18015" s="5" t="s">
        <v>1261</v>
      </c>
      <c r="C18015" s="11" t="s">
        <v>9</v>
      </c>
      <c r="D18015" s="11" t="s">
        <v>10</v>
      </c>
      <c r="E18015" s="11" t="s">
        <v>59</v>
      </c>
      <c r="F18015" s="11" t="s">
        <v>12</v>
      </c>
      <c r="G18015" s="131" t="s">
        <v>13</v>
      </c>
      <c r="H18015" s="131"/>
      <c r="J18015" s="7">
        <v>2431097500</v>
      </c>
    </row>
    <row r="18016" spans="1:10" ht="20.100000000000001" customHeight="1" x14ac:dyDescent="0.25">
      <c r="A18016" s="5" t="s">
        <v>1269</v>
      </c>
      <c r="C18016" s="11" t="s">
        <v>9</v>
      </c>
      <c r="D18016" s="11" t="s">
        <v>10</v>
      </c>
      <c r="E18016" s="11" t="s">
        <v>59</v>
      </c>
      <c r="F18016" s="11" t="s">
        <v>12</v>
      </c>
      <c r="G18016" s="131" t="s">
        <v>117</v>
      </c>
      <c r="H18016" s="131"/>
      <c r="J18016" s="7">
        <v>1594998055</v>
      </c>
    </row>
    <row r="18017" spans="1:10" ht="20.100000000000001" customHeight="1" x14ac:dyDescent="0.25">
      <c r="A18017" s="5" t="s">
        <v>1272</v>
      </c>
      <c r="C18017" s="11" t="s">
        <v>9</v>
      </c>
      <c r="D18017" s="11" t="s">
        <v>10</v>
      </c>
      <c r="E18017" s="11" t="s">
        <v>59</v>
      </c>
      <c r="F18017" s="11" t="s">
        <v>12</v>
      </c>
      <c r="G18017" s="131" t="s">
        <v>1273</v>
      </c>
      <c r="H18017" s="131"/>
      <c r="J18017" s="7">
        <v>32971232</v>
      </c>
    </row>
    <row r="18018" spans="1:10" ht="20.100000000000001" customHeight="1" x14ac:dyDescent="0.25">
      <c r="A18018" s="6" t="s">
        <v>1279</v>
      </c>
      <c r="B18018" s="6" t="s">
        <v>1280</v>
      </c>
      <c r="J18018" s="8">
        <v>34917113174</v>
      </c>
    </row>
    <row r="18019" spans="1:10" ht="20.100000000000001" customHeight="1" x14ac:dyDescent="0.25">
      <c r="A18019" s="5" t="s">
        <v>1282</v>
      </c>
      <c r="C18019" s="11" t="s">
        <v>9</v>
      </c>
      <c r="D18019" s="11" t="s">
        <v>10</v>
      </c>
      <c r="E18019" s="11" t="s">
        <v>59</v>
      </c>
      <c r="F18019" s="11" t="s">
        <v>12</v>
      </c>
      <c r="G18019" s="131" t="s">
        <v>1283</v>
      </c>
      <c r="H18019" s="131"/>
      <c r="J18019" s="7">
        <v>7485620686</v>
      </c>
    </row>
    <row r="18020" spans="1:10" ht="20.100000000000001" customHeight="1" x14ac:dyDescent="0.25">
      <c r="A18020" s="5" t="s">
        <v>1286</v>
      </c>
      <c r="C18020" s="11" t="s">
        <v>9</v>
      </c>
      <c r="D18020" s="11" t="s">
        <v>10</v>
      </c>
      <c r="E18020" s="11" t="s">
        <v>59</v>
      </c>
      <c r="F18020" s="11" t="s">
        <v>12</v>
      </c>
      <c r="G18020" s="131" t="s">
        <v>1287</v>
      </c>
      <c r="H18020" s="131"/>
      <c r="J18020" s="7">
        <v>2861931988</v>
      </c>
    </row>
    <row r="18021" spans="1:10" ht="20.100000000000001" customHeight="1" x14ac:dyDescent="0.25">
      <c r="A18021" s="5" t="s">
        <v>1290</v>
      </c>
      <c r="C18021" s="11" t="s">
        <v>16</v>
      </c>
      <c r="D18021" s="11" t="s">
        <v>10</v>
      </c>
      <c r="E18021" s="11" t="s">
        <v>59</v>
      </c>
      <c r="F18021" s="11" t="s">
        <v>12</v>
      </c>
      <c r="G18021" s="131" t="s">
        <v>17</v>
      </c>
      <c r="H18021" s="131"/>
      <c r="J18021" s="7">
        <v>4858808867</v>
      </c>
    </row>
    <row r="18022" spans="1:10" ht="20.100000000000001" customHeight="1" x14ac:dyDescent="0.25">
      <c r="A18022" s="5" t="s">
        <v>1293</v>
      </c>
      <c r="C18022" s="11" t="s">
        <v>9</v>
      </c>
      <c r="D18022" s="11" t="s">
        <v>10</v>
      </c>
      <c r="E18022" s="11" t="s">
        <v>59</v>
      </c>
      <c r="F18022" s="11" t="s">
        <v>12</v>
      </c>
      <c r="G18022" s="131" t="s">
        <v>18</v>
      </c>
      <c r="H18022" s="131"/>
      <c r="J18022" s="7">
        <v>3768142990</v>
      </c>
    </row>
    <row r="18023" spans="1:10" ht="20.100000000000001" customHeight="1" x14ac:dyDescent="0.25">
      <c r="A18023" s="5" t="s">
        <v>1296</v>
      </c>
      <c r="C18023" s="11" t="s">
        <v>9</v>
      </c>
      <c r="D18023" s="11" t="s">
        <v>10</v>
      </c>
      <c r="E18023" s="11" t="s">
        <v>59</v>
      </c>
      <c r="F18023" s="11" t="s">
        <v>12</v>
      </c>
      <c r="G18023" s="131" t="s">
        <v>19</v>
      </c>
      <c r="H18023" s="131"/>
      <c r="J18023" s="7">
        <v>15942608643</v>
      </c>
    </row>
    <row r="18024" spans="1:10" ht="20.100000000000001" customHeight="1" x14ac:dyDescent="0.25">
      <c r="A18024" s="6" t="s">
        <v>1299</v>
      </c>
      <c r="B18024" s="6" t="s">
        <v>1300</v>
      </c>
      <c r="J18024" s="10">
        <v>5684806373</v>
      </c>
    </row>
    <row r="18025" spans="1:10" ht="20.100000000000001" customHeight="1" x14ac:dyDescent="0.25">
      <c r="A18025" s="6" t="s">
        <v>1303</v>
      </c>
      <c r="B18025" s="6" t="s">
        <v>7118</v>
      </c>
      <c r="J18025" s="9">
        <v>5393277842</v>
      </c>
    </row>
    <row r="18026" spans="1:10" ht="20.100000000000001" customHeight="1" x14ac:dyDescent="0.25">
      <c r="A18026" s="5" t="s">
        <v>1303</v>
      </c>
      <c r="C18026" s="11" t="s">
        <v>9</v>
      </c>
      <c r="D18026" s="11" t="s">
        <v>20</v>
      </c>
      <c r="E18026" s="11" t="s">
        <v>59</v>
      </c>
      <c r="F18026" s="11" t="s">
        <v>1881</v>
      </c>
      <c r="G18026" s="131" t="s">
        <v>21</v>
      </c>
      <c r="H18026" s="131"/>
      <c r="J18026" s="7">
        <v>5393277842</v>
      </c>
    </row>
    <row r="18027" spans="1:10" ht="60" customHeight="1" x14ac:dyDescent="0.25">
      <c r="G18027" s="131" t="s">
        <v>4797</v>
      </c>
      <c r="H18027" s="131"/>
    </row>
    <row r="18028" spans="1:10" ht="20.100000000000001" customHeight="1" x14ac:dyDescent="0.25">
      <c r="G18028" s="131" t="s">
        <v>2101</v>
      </c>
      <c r="H18028" s="131"/>
    </row>
    <row r="18029" spans="1:10" ht="20.100000000000001" customHeight="1" x14ac:dyDescent="0.25">
      <c r="A18029" s="6" t="s">
        <v>1316</v>
      </c>
      <c r="B18029" s="6" t="s">
        <v>7122</v>
      </c>
      <c r="J18029" s="8">
        <v>291528531</v>
      </c>
    </row>
    <row r="18030" spans="1:10" ht="20.100000000000001" customHeight="1" x14ac:dyDescent="0.25">
      <c r="A18030" s="5" t="s">
        <v>1316</v>
      </c>
      <c r="C18030" s="11" t="s">
        <v>9</v>
      </c>
      <c r="D18030" s="11" t="s">
        <v>20</v>
      </c>
      <c r="E18030" s="11" t="s">
        <v>59</v>
      </c>
      <c r="F18030" s="11" t="s">
        <v>1881</v>
      </c>
      <c r="G18030" s="131" t="s">
        <v>23</v>
      </c>
      <c r="H18030" s="131"/>
      <c r="J18030" s="7">
        <v>291528531</v>
      </c>
    </row>
    <row r="18031" spans="1:10" ht="30" customHeight="1" x14ac:dyDescent="0.25">
      <c r="G18031" s="131" t="s">
        <v>4798</v>
      </c>
      <c r="H18031" s="131"/>
    </row>
    <row r="18032" spans="1:10" ht="20.100000000000001" customHeight="1" x14ac:dyDescent="0.25">
      <c r="G18032" s="131" t="s">
        <v>2102</v>
      </c>
      <c r="H18032" s="131"/>
    </row>
    <row r="18033" spans="1:10" ht="20.100000000000001" customHeight="1" x14ac:dyDescent="0.25">
      <c r="A18033" s="6" t="s">
        <v>1319</v>
      </c>
      <c r="B18033" s="6" t="s">
        <v>1320</v>
      </c>
      <c r="J18033" s="10">
        <v>11813036595</v>
      </c>
    </row>
    <row r="18034" spans="1:10" ht="20.100000000000001" customHeight="1" x14ac:dyDescent="0.25">
      <c r="A18034" s="6" t="s">
        <v>1324</v>
      </c>
      <c r="B18034" s="6" t="s">
        <v>7124</v>
      </c>
      <c r="J18034" s="9">
        <v>874585596</v>
      </c>
    </row>
    <row r="18035" spans="1:10" ht="20.100000000000001" customHeight="1" x14ac:dyDescent="0.25">
      <c r="A18035" s="5" t="s">
        <v>1324</v>
      </c>
      <c r="C18035" s="11" t="s">
        <v>9</v>
      </c>
      <c r="D18035" s="11" t="s">
        <v>20</v>
      </c>
      <c r="E18035" s="11" t="s">
        <v>59</v>
      </c>
      <c r="F18035" s="11" t="s">
        <v>1881</v>
      </c>
      <c r="G18035" s="131" t="s">
        <v>21</v>
      </c>
      <c r="H18035" s="131"/>
      <c r="J18035" s="7">
        <v>874585596</v>
      </c>
    </row>
    <row r="18036" spans="1:10" ht="45" customHeight="1" x14ac:dyDescent="0.25">
      <c r="G18036" s="131" t="s">
        <v>4800</v>
      </c>
      <c r="H18036" s="131"/>
    </row>
    <row r="18037" spans="1:10" ht="20.100000000000001" customHeight="1" x14ac:dyDescent="0.25">
      <c r="G18037" s="131" t="s">
        <v>2101</v>
      </c>
      <c r="H18037" s="131"/>
    </row>
    <row r="18038" spans="1:10" ht="20.100000000000001" customHeight="1" x14ac:dyDescent="0.25">
      <c r="A18038" s="6" t="s">
        <v>1326</v>
      </c>
      <c r="B18038" s="6" t="s">
        <v>7125</v>
      </c>
      <c r="J18038" s="8">
        <v>1749171192</v>
      </c>
    </row>
    <row r="18039" spans="1:10" ht="20.100000000000001" customHeight="1" x14ac:dyDescent="0.25">
      <c r="A18039" s="5" t="s">
        <v>1326</v>
      </c>
      <c r="C18039" s="11" t="s">
        <v>9</v>
      </c>
      <c r="D18039" s="11" t="s">
        <v>20</v>
      </c>
      <c r="E18039" s="11" t="s">
        <v>59</v>
      </c>
      <c r="F18039" s="11" t="s">
        <v>1881</v>
      </c>
      <c r="G18039" s="131" t="s">
        <v>21</v>
      </c>
      <c r="H18039" s="131"/>
      <c r="J18039" s="7">
        <v>1749171192</v>
      </c>
    </row>
    <row r="18040" spans="1:10" ht="45" customHeight="1" x14ac:dyDescent="0.25">
      <c r="G18040" s="131" t="s">
        <v>4801</v>
      </c>
      <c r="H18040" s="131"/>
    </row>
    <row r="18041" spans="1:10" ht="20.100000000000001" customHeight="1" x14ac:dyDescent="0.25">
      <c r="G18041" s="131" t="s">
        <v>2101</v>
      </c>
      <c r="H18041" s="131"/>
    </row>
    <row r="18042" spans="1:10" ht="30" customHeight="1" x14ac:dyDescent="0.25">
      <c r="A18042" s="5" t="s">
        <v>1328</v>
      </c>
      <c r="C18042" s="11" t="s">
        <v>9</v>
      </c>
      <c r="D18042" s="11" t="s">
        <v>20</v>
      </c>
      <c r="E18042" s="11" t="s">
        <v>5108</v>
      </c>
      <c r="F18042" s="11" t="s">
        <v>12</v>
      </c>
      <c r="G18042" s="131" t="s">
        <v>1329</v>
      </c>
      <c r="H18042" s="131"/>
      <c r="J18042" s="7">
        <v>8374279807</v>
      </c>
    </row>
    <row r="18043" spans="1:10" ht="60" customHeight="1" x14ac:dyDescent="0.25">
      <c r="G18043" s="131" t="s">
        <v>5254</v>
      </c>
      <c r="H18043" s="131"/>
    </row>
    <row r="18044" spans="1:10" ht="20.100000000000001" customHeight="1" x14ac:dyDescent="0.25">
      <c r="A18044" s="6" t="s">
        <v>1331</v>
      </c>
      <c r="B18044" s="6" t="s">
        <v>1332</v>
      </c>
      <c r="J18044" s="8">
        <v>815000000</v>
      </c>
    </row>
    <row r="18045" spans="1:10" ht="45" customHeight="1" x14ac:dyDescent="0.25">
      <c r="A18045" s="5" t="s">
        <v>1331</v>
      </c>
      <c r="C18045" s="11" t="s">
        <v>9</v>
      </c>
      <c r="D18045" s="11" t="s">
        <v>20</v>
      </c>
      <c r="E18045" s="11" t="s">
        <v>59</v>
      </c>
      <c r="F18045" s="11" t="s">
        <v>1881</v>
      </c>
      <c r="G18045" s="131" t="s">
        <v>8051</v>
      </c>
      <c r="H18045" s="131"/>
      <c r="J18045" s="7">
        <v>815000000</v>
      </c>
    </row>
    <row r="18046" spans="1:10" ht="20.100000000000001" customHeight="1" x14ac:dyDescent="0.25">
      <c r="A18046" s="6" t="s">
        <v>1344</v>
      </c>
      <c r="B18046" s="6" t="s">
        <v>1345</v>
      </c>
      <c r="J18046" s="10">
        <v>5700751579</v>
      </c>
    </row>
    <row r="18047" spans="1:10" ht="20.100000000000001" customHeight="1" x14ac:dyDescent="0.25">
      <c r="A18047" s="6" t="s">
        <v>1231</v>
      </c>
      <c r="B18047" s="6" t="s">
        <v>3252</v>
      </c>
      <c r="J18047" s="9">
        <v>1585219807</v>
      </c>
    </row>
    <row r="18048" spans="1:10" ht="20.100000000000001" customHeight="1" x14ac:dyDescent="0.25">
      <c r="A18048" s="5" t="s">
        <v>1349</v>
      </c>
      <c r="C18048" s="11" t="s">
        <v>9</v>
      </c>
      <c r="D18048" s="11" t="s">
        <v>11</v>
      </c>
      <c r="E18048" s="11" t="s">
        <v>59</v>
      </c>
      <c r="F18048" s="11" t="s">
        <v>12</v>
      </c>
      <c r="G18048" s="131" t="s">
        <v>30</v>
      </c>
      <c r="H18048" s="131"/>
      <c r="J18048" s="7">
        <v>1365065819</v>
      </c>
    </row>
    <row r="18049" spans="1:10" ht="20.100000000000001" customHeight="1" x14ac:dyDescent="0.25">
      <c r="A18049" s="5" t="s">
        <v>1353</v>
      </c>
      <c r="C18049" s="11" t="s">
        <v>9</v>
      </c>
      <c r="D18049" s="11" t="s">
        <v>11</v>
      </c>
      <c r="E18049" s="11" t="s">
        <v>59</v>
      </c>
      <c r="F18049" s="11" t="s">
        <v>12</v>
      </c>
      <c r="G18049" s="131" t="s">
        <v>1354</v>
      </c>
      <c r="H18049" s="131"/>
      <c r="J18049" s="7">
        <v>219903121</v>
      </c>
    </row>
    <row r="18050" spans="1:10" ht="20.100000000000001" customHeight="1" x14ac:dyDescent="0.25">
      <c r="A18050" s="5" t="s">
        <v>1358</v>
      </c>
      <c r="C18050" s="11" t="s">
        <v>9</v>
      </c>
      <c r="D18050" s="11" t="s">
        <v>11</v>
      </c>
      <c r="E18050" s="11" t="s">
        <v>59</v>
      </c>
      <c r="F18050" s="11" t="s">
        <v>12</v>
      </c>
      <c r="G18050" s="131" t="s">
        <v>32</v>
      </c>
      <c r="H18050" s="131"/>
      <c r="J18050" s="7">
        <v>250867</v>
      </c>
    </row>
    <row r="18051" spans="1:10" ht="45" customHeight="1" x14ac:dyDescent="0.25">
      <c r="G18051" s="131" t="s">
        <v>6362</v>
      </c>
      <c r="H18051" s="131"/>
    </row>
    <row r="18052" spans="1:10" ht="20.100000000000001" customHeight="1" x14ac:dyDescent="0.25">
      <c r="A18052" s="6" t="s">
        <v>1239</v>
      </c>
      <c r="B18052" s="6" t="s">
        <v>1360</v>
      </c>
      <c r="J18052" s="8">
        <v>1546801609</v>
      </c>
    </row>
    <row r="18053" spans="1:10" ht="20.100000000000001" customHeight="1" x14ac:dyDescent="0.25">
      <c r="A18053" s="5" t="s">
        <v>1361</v>
      </c>
      <c r="C18053" s="11" t="s">
        <v>9</v>
      </c>
      <c r="D18053" s="11" t="s">
        <v>11</v>
      </c>
      <c r="E18053" s="11" t="s">
        <v>59</v>
      </c>
      <c r="F18053" s="11" t="s">
        <v>12</v>
      </c>
      <c r="G18053" s="131" t="s">
        <v>7127</v>
      </c>
      <c r="H18053" s="131"/>
      <c r="J18053" s="7">
        <v>82092067</v>
      </c>
    </row>
    <row r="18054" spans="1:10" ht="20.100000000000001" customHeight="1" x14ac:dyDescent="0.25">
      <c r="A18054" s="5" t="s">
        <v>1364</v>
      </c>
      <c r="C18054" s="11" t="s">
        <v>9</v>
      </c>
      <c r="D18054" s="11" t="s">
        <v>11</v>
      </c>
      <c r="E18054" s="11" t="s">
        <v>59</v>
      </c>
      <c r="F18054" s="11" t="s">
        <v>12</v>
      </c>
      <c r="G18054" s="131" t="s">
        <v>1365</v>
      </c>
      <c r="H18054" s="131"/>
      <c r="J18054" s="7">
        <v>603827044</v>
      </c>
    </row>
    <row r="18055" spans="1:10" ht="20.100000000000001" customHeight="1" x14ac:dyDescent="0.25">
      <c r="A18055" s="5" t="s">
        <v>1369</v>
      </c>
      <c r="C18055" s="11" t="s">
        <v>9</v>
      </c>
      <c r="D18055" s="11" t="s">
        <v>11</v>
      </c>
      <c r="E18055" s="11" t="s">
        <v>59</v>
      </c>
      <c r="F18055" s="11" t="s">
        <v>12</v>
      </c>
      <c r="G18055" s="131" t="s">
        <v>34</v>
      </c>
      <c r="H18055" s="131"/>
      <c r="J18055" s="7">
        <v>830135338</v>
      </c>
    </row>
    <row r="18056" spans="1:10" ht="20.100000000000001" customHeight="1" x14ac:dyDescent="0.25">
      <c r="A18056" s="5" t="s">
        <v>1371</v>
      </c>
      <c r="C18056" s="11" t="s">
        <v>9</v>
      </c>
      <c r="D18056" s="11" t="s">
        <v>11</v>
      </c>
      <c r="E18056" s="11" t="s">
        <v>59</v>
      </c>
      <c r="F18056" s="11" t="s">
        <v>12</v>
      </c>
      <c r="G18056" s="131" t="s">
        <v>7128</v>
      </c>
      <c r="H18056" s="131"/>
      <c r="J18056" s="7">
        <v>30747160</v>
      </c>
    </row>
    <row r="18057" spans="1:10" ht="60" customHeight="1" x14ac:dyDescent="0.25">
      <c r="G18057" s="131" t="s">
        <v>6363</v>
      </c>
      <c r="H18057" s="131"/>
    </row>
    <row r="18058" spans="1:10" ht="20.100000000000001" customHeight="1" x14ac:dyDescent="0.25">
      <c r="A18058" s="6" t="s">
        <v>1249</v>
      </c>
      <c r="B18058" s="6" t="s">
        <v>1373</v>
      </c>
      <c r="J18058" s="8">
        <v>95653086</v>
      </c>
    </row>
    <row r="18059" spans="1:10" ht="20.100000000000001" customHeight="1" x14ac:dyDescent="0.25">
      <c r="A18059" s="5" t="s">
        <v>1376</v>
      </c>
      <c r="C18059" s="11" t="s">
        <v>9</v>
      </c>
      <c r="D18059" s="11" t="s">
        <v>11</v>
      </c>
      <c r="E18059" s="11" t="s">
        <v>59</v>
      </c>
      <c r="F18059" s="11" t="s">
        <v>12</v>
      </c>
      <c r="G18059" s="131" t="s">
        <v>3480</v>
      </c>
      <c r="H18059" s="131"/>
      <c r="J18059" s="7">
        <v>3072287</v>
      </c>
    </row>
    <row r="18060" spans="1:10" ht="20.100000000000001" customHeight="1" x14ac:dyDescent="0.25">
      <c r="A18060" s="5" t="s">
        <v>1380</v>
      </c>
      <c r="C18060" s="11" t="s">
        <v>9</v>
      </c>
      <c r="D18060" s="11" t="s">
        <v>11</v>
      </c>
      <c r="E18060" s="11" t="s">
        <v>59</v>
      </c>
      <c r="F18060" s="11" t="s">
        <v>12</v>
      </c>
      <c r="G18060" s="131" t="s">
        <v>1381</v>
      </c>
      <c r="H18060" s="131"/>
      <c r="J18060" s="7">
        <v>4510820</v>
      </c>
    </row>
    <row r="18061" spans="1:10" ht="20.100000000000001" customHeight="1" x14ac:dyDescent="0.25">
      <c r="A18061" s="5" t="s">
        <v>1384</v>
      </c>
      <c r="C18061" s="11" t="s">
        <v>9</v>
      </c>
      <c r="D18061" s="11" t="s">
        <v>11</v>
      </c>
      <c r="E18061" s="11" t="s">
        <v>59</v>
      </c>
      <c r="F18061" s="11" t="s">
        <v>12</v>
      </c>
      <c r="G18061" s="131" t="s">
        <v>35</v>
      </c>
      <c r="H18061" s="131"/>
      <c r="J18061" s="7">
        <v>75693832</v>
      </c>
    </row>
    <row r="18062" spans="1:10" ht="20.100000000000001" customHeight="1" x14ac:dyDescent="0.25">
      <c r="A18062" s="5" t="s">
        <v>1386</v>
      </c>
      <c r="C18062" s="11" t="s">
        <v>9</v>
      </c>
      <c r="D18062" s="11" t="s">
        <v>11</v>
      </c>
      <c r="E18062" s="11" t="s">
        <v>59</v>
      </c>
      <c r="F18062" s="11" t="s">
        <v>12</v>
      </c>
      <c r="G18062" s="131" t="s">
        <v>36</v>
      </c>
      <c r="H18062" s="131"/>
      <c r="J18062" s="7">
        <v>5418307</v>
      </c>
    </row>
    <row r="18063" spans="1:10" ht="20.100000000000001" customHeight="1" x14ac:dyDescent="0.25">
      <c r="A18063" s="5" t="s">
        <v>1391</v>
      </c>
      <c r="C18063" s="11" t="s">
        <v>9</v>
      </c>
      <c r="D18063" s="11" t="s">
        <v>11</v>
      </c>
      <c r="E18063" s="11" t="s">
        <v>59</v>
      </c>
      <c r="F18063" s="11" t="s">
        <v>12</v>
      </c>
      <c r="G18063" s="131" t="s">
        <v>7129</v>
      </c>
      <c r="H18063" s="131"/>
      <c r="J18063" s="7">
        <v>6957840</v>
      </c>
    </row>
    <row r="18064" spans="1:10" ht="20.100000000000001" customHeight="1" x14ac:dyDescent="0.25">
      <c r="A18064" s="6" t="s">
        <v>1393</v>
      </c>
      <c r="B18064" s="6" t="s">
        <v>1394</v>
      </c>
      <c r="J18064" s="8">
        <v>703985274</v>
      </c>
    </row>
    <row r="18065" spans="1:10" ht="20.100000000000001" customHeight="1" x14ac:dyDescent="0.25">
      <c r="A18065" s="5" t="s">
        <v>1396</v>
      </c>
      <c r="C18065" s="11" t="s">
        <v>9</v>
      </c>
      <c r="D18065" s="11" t="s">
        <v>11</v>
      </c>
      <c r="E18065" s="11" t="s">
        <v>59</v>
      </c>
      <c r="F18065" s="11" t="s">
        <v>12</v>
      </c>
      <c r="G18065" s="131" t="s">
        <v>1397</v>
      </c>
      <c r="H18065" s="131"/>
      <c r="J18065" s="7">
        <v>161589499</v>
      </c>
    </row>
    <row r="18066" spans="1:10" ht="45" customHeight="1" x14ac:dyDescent="0.25">
      <c r="G18066" s="131" t="s">
        <v>6364</v>
      </c>
      <c r="H18066" s="131"/>
    </row>
    <row r="18067" spans="1:10" ht="20.100000000000001" customHeight="1" x14ac:dyDescent="0.25">
      <c r="A18067" s="5" t="s">
        <v>1405</v>
      </c>
      <c r="C18067" s="11" t="s">
        <v>9</v>
      </c>
      <c r="D18067" s="11" t="s">
        <v>11</v>
      </c>
      <c r="E18067" s="11" t="s">
        <v>59</v>
      </c>
      <c r="F18067" s="11" t="s">
        <v>12</v>
      </c>
      <c r="G18067" s="131" t="s">
        <v>1406</v>
      </c>
      <c r="H18067" s="131"/>
      <c r="J18067" s="7">
        <v>1465132</v>
      </c>
    </row>
    <row r="18068" spans="1:10" ht="30" customHeight="1" x14ac:dyDescent="0.25">
      <c r="G18068" s="131" t="s">
        <v>6365</v>
      </c>
      <c r="H18068" s="131"/>
    </row>
    <row r="18069" spans="1:10" ht="20.100000000000001" customHeight="1" x14ac:dyDescent="0.25">
      <c r="A18069" s="5" t="s">
        <v>1408</v>
      </c>
      <c r="C18069" s="11" t="s">
        <v>9</v>
      </c>
      <c r="D18069" s="11" t="s">
        <v>11</v>
      </c>
      <c r="E18069" s="11" t="s">
        <v>59</v>
      </c>
      <c r="F18069" s="11" t="s">
        <v>12</v>
      </c>
      <c r="G18069" s="131" t="s">
        <v>1409</v>
      </c>
      <c r="H18069" s="131"/>
      <c r="J18069" s="7">
        <v>30000000</v>
      </c>
    </row>
    <row r="18070" spans="1:10" ht="30" customHeight="1" x14ac:dyDescent="0.25">
      <c r="G18070" s="131" t="s">
        <v>6366</v>
      </c>
      <c r="H18070" s="131"/>
    </row>
    <row r="18071" spans="1:10" ht="20.100000000000001" customHeight="1" x14ac:dyDescent="0.25">
      <c r="A18071" s="5" t="s">
        <v>1411</v>
      </c>
      <c r="C18071" s="11" t="s">
        <v>9</v>
      </c>
      <c r="D18071" s="11" t="s">
        <v>11</v>
      </c>
      <c r="E18071" s="11" t="s">
        <v>59</v>
      </c>
      <c r="F18071" s="11" t="s">
        <v>12</v>
      </c>
      <c r="G18071" s="131" t="s">
        <v>3478</v>
      </c>
      <c r="H18071" s="131"/>
      <c r="J18071" s="7">
        <v>453518079</v>
      </c>
    </row>
    <row r="18072" spans="1:10" ht="60" customHeight="1" x14ac:dyDescent="0.25">
      <c r="G18072" s="131" t="s">
        <v>6367</v>
      </c>
      <c r="H18072" s="131"/>
    </row>
    <row r="18073" spans="1:10" ht="20.100000000000001" customHeight="1" x14ac:dyDescent="0.25">
      <c r="A18073" s="5" t="s">
        <v>1413</v>
      </c>
      <c r="C18073" s="11" t="s">
        <v>9</v>
      </c>
      <c r="D18073" s="11" t="s">
        <v>11</v>
      </c>
      <c r="E18073" s="11" t="s">
        <v>59</v>
      </c>
      <c r="F18073" s="11" t="s">
        <v>12</v>
      </c>
      <c r="G18073" s="131" t="s">
        <v>1414</v>
      </c>
      <c r="H18073" s="131"/>
      <c r="J18073" s="7">
        <v>57412564</v>
      </c>
    </row>
    <row r="18074" spans="1:10" ht="45" customHeight="1" x14ac:dyDescent="0.25">
      <c r="G18074" s="131" t="s">
        <v>6368</v>
      </c>
      <c r="H18074" s="131"/>
    </row>
    <row r="18075" spans="1:10" ht="20.100000000000001" customHeight="1" x14ac:dyDescent="0.25">
      <c r="A18075" s="6" t="s">
        <v>1416</v>
      </c>
      <c r="B18075" s="6" t="s">
        <v>1417</v>
      </c>
      <c r="J18075" s="8">
        <v>463537085</v>
      </c>
    </row>
    <row r="18076" spans="1:10" ht="20.100000000000001" customHeight="1" x14ac:dyDescent="0.25">
      <c r="A18076" s="5" t="s">
        <v>1419</v>
      </c>
      <c r="C18076" s="11" t="s">
        <v>9</v>
      </c>
      <c r="D18076" s="11" t="s">
        <v>11</v>
      </c>
      <c r="E18076" s="11" t="s">
        <v>59</v>
      </c>
      <c r="F18076" s="11" t="s">
        <v>12</v>
      </c>
      <c r="G18076" s="131" t="s">
        <v>1420</v>
      </c>
      <c r="H18076" s="131"/>
      <c r="J18076" s="7">
        <v>13610535</v>
      </c>
    </row>
    <row r="18077" spans="1:10" ht="20.100000000000001" customHeight="1" x14ac:dyDescent="0.25">
      <c r="A18077" s="5" t="s">
        <v>1422</v>
      </c>
      <c r="C18077" s="11" t="s">
        <v>9</v>
      </c>
      <c r="D18077" s="11" t="s">
        <v>11</v>
      </c>
      <c r="E18077" s="11" t="s">
        <v>59</v>
      </c>
      <c r="F18077" s="11" t="s">
        <v>12</v>
      </c>
      <c r="G18077" s="131" t="s">
        <v>1423</v>
      </c>
      <c r="H18077" s="131"/>
      <c r="J18077" s="7">
        <v>444944552</v>
      </c>
    </row>
    <row r="18078" spans="1:10" ht="20.100000000000001" customHeight="1" x14ac:dyDescent="0.25">
      <c r="A18078" s="5" t="s">
        <v>1424</v>
      </c>
      <c r="C18078" s="11" t="s">
        <v>9</v>
      </c>
      <c r="D18078" s="11" t="s">
        <v>11</v>
      </c>
      <c r="E18078" s="11" t="s">
        <v>59</v>
      </c>
      <c r="F18078" s="11" t="s">
        <v>12</v>
      </c>
      <c r="G18078" s="131" t="s">
        <v>38</v>
      </c>
      <c r="H18078" s="131"/>
      <c r="J18078" s="7">
        <v>3021000</v>
      </c>
    </row>
    <row r="18079" spans="1:10" ht="20.100000000000001" customHeight="1" x14ac:dyDescent="0.25">
      <c r="A18079" s="5" t="s">
        <v>1426</v>
      </c>
      <c r="C18079" s="11" t="s">
        <v>9</v>
      </c>
      <c r="D18079" s="11" t="s">
        <v>11</v>
      </c>
      <c r="E18079" s="11" t="s">
        <v>59</v>
      </c>
      <c r="F18079" s="11" t="s">
        <v>12</v>
      </c>
      <c r="G18079" s="131" t="s">
        <v>1427</v>
      </c>
      <c r="H18079" s="131"/>
      <c r="J18079" s="7">
        <v>1960998</v>
      </c>
    </row>
    <row r="18080" spans="1:10" ht="20.100000000000001" customHeight="1" x14ac:dyDescent="0.25">
      <c r="A18080" s="6" t="s">
        <v>1429</v>
      </c>
      <c r="B18080" s="6" t="s">
        <v>1430</v>
      </c>
      <c r="J18080" s="8">
        <v>23532000</v>
      </c>
    </row>
    <row r="18081" spans="1:10" ht="20.100000000000001" customHeight="1" x14ac:dyDescent="0.25">
      <c r="A18081" s="5" t="s">
        <v>1432</v>
      </c>
      <c r="C18081" s="11" t="s">
        <v>9</v>
      </c>
      <c r="D18081" s="11" t="s">
        <v>11</v>
      </c>
      <c r="E18081" s="11" t="s">
        <v>59</v>
      </c>
      <c r="F18081" s="11" t="s">
        <v>12</v>
      </c>
      <c r="G18081" s="131" t="s">
        <v>7130</v>
      </c>
      <c r="H18081" s="131"/>
      <c r="J18081" s="7">
        <v>23532000</v>
      </c>
    </row>
    <row r="18082" spans="1:10" ht="20.100000000000001" customHeight="1" x14ac:dyDescent="0.25">
      <c r="A18082" s="6" t="s">
        <v>1439</v>
      </c>
      <c r="B18082" s="6" t="s">
        <v>1440</v>
      </c>
      <c r="J18082" s="8">
        <v>22033185</v>
      </c>
    </row>
    <row r="18083" spans="1:10" ht="20.100000000000001" customHeight="1" x14ac:dyDescent="0.25">
      <c r="A18083" s="5" t="s">
        <v>1441</v>
      </c>
      <c r="C18083" s="11" t="s">
        <v>9</v>
      </c>
      <c r="D18083" s="11" t="s">
        <v>11</v>
      </c>
      <c r="E18083" s="11" t="s">
        <v>59</v>
      </c>
      <c r="F18083" s="11" t="s">
        <v>12</v>
      </c>
      <c r="G18083" s="131" t="s">
        <v>1442</v>
      </c>
      <c r="H18083" s="131"/>
      <c r="J18083" s="7">
        <v>21190485</v>
      </c>
    </row>
    <row r="18084" spans="1:10" ht="75" customHeight="1" x14ac:dyDescent="0.25">
      <c r="G18084" s="131" t="s">
        <v>8067</v>
      </c>
      <c r="H18084" s="131"/>
    </row>
    <row r="18085" spans="1:10" ht="20.100000000000001" customHeight="1" x14ac:dyDescent="0.25">
      <c r="A18085" s="5" t="s">
        <v>1444</v>
      </c>
      <c r="C18085" s="11" t="s">
        <v>9</v>
      </c>
      <c r="D18085" s="11" t="s">
        <v>11</v>
      </c>
      <c r="E18085" s="11" t="s">
        <v>59</v>
      </c>
      <c r="F18085" s="11" t="s">
        <v>12</v>
      </c>
      <c r="G18085" s="131" t="s">
        <v>3481</v>
      </c>
      <c r="H18085" s="131"/>
      <c r="J18085" s="7">
        <v>842700</v>
      </c>
    </row>
    <row r="18086" spans="1:10" ht="60" customHeight="1" x14ac:dyDescent="0.25">
      <c r="G18086" s="131" t="s">
        <v>6370</v>
      </c>
      <c r="H18086" s="131"/>
    </row>
    <row r="18087" spans="1:10" ht="20.100000000000001" customHeight="1" x14ac:dyDescent="0.25">
      <c r="A18087" s="6" t="s">
        <v>1449</v>
      </c>
      <c r="B18087" s="6" t="s">
        <v>1450</v>
      </c>
      <c r="J18087" s="8">
        <v>1259989533</v>
      </c>
    </row>
    <row r="18088" spans="1:10" ht="20.100000000000001" customHeight="1" x14ac:dyDescent="0.25">
      <c r="A18088" s="5" t="s">
        <v>1453</v>
      </c>
      <c r="C18088" s="11" t="s">
        <v>9</v>
      </c>
      <c r="D18088" s="11" t="s">
        <v>11</v>
      </c>
      <c r="E18088" s="11" t="s">
        <v>59</v>
      </c>
      <c r="F18088" s="11" t="s">
        <v>12</v>
      </c>
      <c r="G18088" s="131" t="s">
        <v>39</v>
      </c>
      <c r="H18088" s="131"/>
      <c r="J18088" s="7">
        <v>350301780</v>
      </c>
    </row>
    <row r="18089" spans="1:10" ht="30" customHeight="1" x14ac:dyDescent="0.25">
      <c r="A18089" s="5" t="s">
        <v>1460</v>
      </c>
      <c r="C18089" s="11" t="s">
        <v>9</v>
      </c>
      <c r="D18089" s="11" t="s">
        <v>11</v>
      </c>
      <c r="E18089" s="11" t="s">
        <v>59</v>
      </c>
      <c r="F18089" s="11" t="s">
        <v>12</v>
      </c>
      <c r="G18089" s="131" t="s">
        <v>1461</v>
      </c>
      <c r="H18089" s="131"/>
      <c r="J18089" s="7">
        <v>7722401</v>
      </c>
    </row>
    <row r="18090" spans="1:10" ht="20.100000000000001" customHeight="1" x14ac:dyDescent="0.25">
      <c r="A18090" s="5" t="s">
        <v>1463</v>
      </c>
      <c r="C18090" s="11" t="s">
        <v>9</v>
      </c>
      <c r="D18090" s="11" t="s">
        <v>11</v>
      </c>
      <c r="E18090" s="11" t="s">
        <v>59</v>
      </c>
      <c r="F18090" s="11" t="s">
        <v>12</v>
      </c>
      <c r="G18090" s="131" t="s">
        <v>1464</v>
      </c>
      <c r="H18090" s="131"/>
      <c r="J18090" s="7">
        <v>424963789</v>
      </c>
    </row>
    <row r="18091" spans="1:10" ht="20.100000000000001" customHeight="1" x14ac:dyDescent="0.25">
      <c r="A18091" s="5" t="s">
        <v>1466</v>
      </c>
      <c r="C18091" s="11" t="s">
        <v>9</v>
      </c>
      <c r="D18091" s="11" t="s">
        <v>11</v>
      </c>
      <c r="E18091" s="11" t="s">
        <v>59</v>
      </c>
      <c r="F18091" s="11" t="s">
        <v>12</v>
      </c>
      <c r="G18091" s="131" t="s">
        <v>1467</v>
      </c>
      <c r="H18091" s="131"/>
      <c r="J18091" s="7">
        <v>24694601</v>
      </c>
    </row>
    <row r="18092" spans="1:10" ht="30" customHeight="1" x14ac:dyDescent="0.25">
      <c r="A18092" s="5" t="s">
        <v>1469</v>
      </c>
      <c r="C18092" s="11" t="s">
        <v>9</v>
      </c>
      <c r="D18092" s="11" t="s">
        <v>11</v>
      </c>
      <c r="E18092" s="11" t="s">
        <v>59</v>
      </c>
      <c r="F18092" s="11" t="s">
        <v>12</v>
      </c>
      <c r="G18092" s="131" t="s">
        <v>7132</v>
      </c>
      <c r="H18092" s="131"/>
      <c r="J18092" s="7">
        <v>60359376</v>
      </c>
    </row>
    <row r="18093" spans="1:10" ht="30" customHeight="1" x14ac:dyDescent="0.25">
      <c r="A18093" s="5" t="s">
        <v>1471</v>
      </c>
      <c r="C18093" s="11" t="s">
        <v>9</v>
      </c>
      <c r="D18093" s="11" t="s">
        <v>11</v>
      </c>
      <c r="E18093" s="11" t="s">
        <v>59</v>
      </c>
      <c r="F18093" s="11" t="s">
        <v>12</v>
      </c>
      <c r="G18093" s="131" t="s">
        <v>7133</v>
      </c>
      <c r="H18093" s="131"/>
      <c r="J18093" s="7">
        <v>17965896</v>
      </c>
    </row>
    <row r="18094" spans="1:10" ht="20.100000000000001" customHeight="1" x14ac:dyDescent="0.25">
      <c r="A18094" s="5" t="s">
        <v>1473</v>
      </c>
      <c r="C18094" s="11" t="s">
        <v>9</v>
      </c>
      <c r="D18094" s="11" t="s">
        <v>11</v>
      </c>
      <c r="E18094" s="11" t="s">
        <v>59</v>
      </c>
      <c r="F18094" s="11" t="s">
        <v>12</v>
      </c>
      <c r="G18094" s="131" t="s">
        <v>1474</v>
      </c>
      <c r="H18094" s="131"/>
      <c r="J18094" s="7">
        <v>373981690</v>
      </c>
    </row>
    <row r="18095" spans="1:10" ht="20.100000000000001" customHeight="1" x14ac:dyDescent="0.25">
      <c r="A18095" s="6" t="s">
        <v>1508</v>
      </c>
      <c r="B18095" s="6" t="s">
        <v>1509</v>
      </c>
      <c r="J18095" s="10">
        <v>4288475465</v>
      </c>
    </row>
    <row r="18096" spans="1:10" ht="20.100000000000001" customHeight="1" x14ac:dyDescent="0.25">
      <c r="A18096" s="6" t="s">
        <v>1256</v>
      </c>
      <c r="B18096" s="6" t="s">
        <v>1511</v>
      </c>
      <c r="J18096" s="9">
        <v>1107584037</v>
      </c>
    </row>
    <row r="18097" spans="1:10" ht="20.100000000000001" customHeight="1" x14ac:dyDescent="0.25">
      <c r="A18097" s="5" t="s">
        <v>1513</v>
      </c>
      <c r="C18097" s="11" t="s">
        <v>9</v>
      </c>
      <c r="D18097" s="11" t="s">
        <v>11</v>
      </c>
      <c r="E18097" s="11" t="s">
        <v>59</v>
      </c>
      <c r="F18097" s="11" t="s">
        <v>12</v>
      </c>
      <c r="G18097" s="131" t="s">
        <v>45</v>
      </c>
      <c r="H18097" s="131"/>
      <c r="J18097" s="7">
        <v>748529095</v>
      </c>
    </row>
    <row r="18098" spans="1:10" ht="20.100000000000001" customHeight="1" x14ac:dyDescent="0.25">
      <c r="A18098" s="5" t="s">
        <v>1514</v>
      </c>
      <c r="C18098" s="11" t="s">
        <v>9</v>
      </c>
      <c r="D18098" s="11" t="s">
        <v>11</v>
      </c>
      <c r="E18098" s="11" t="s">
        <v>59</v>
      </c>
      <c r="F18098" s="11" t="s">
        <v>12</v>
      </c>
      <c r="G18098" s="131" t="s">
        <v>1515</v>
      </c>
      <c r="H18098" s="131"/>
      <c r="J18098" s="7">
        <v>30164523</v>
      </c>
    </row>
    <row r="18099" spans="1:10" ht="20.100000000000001" customHeight="1" x14ac:dyDescent="0.25">
      <c r="A18099" s="5" t="s">
        <v>1517</v>
      </c>
      <c r="C18099" s="11" t="s">
        <v>9</v>
      </c>
      <c r="D18099" s="11" t="s">
        <v>11</v>
      </c>
      <c r="E18099" s="11" t="s">
        <v>59</v>
      </c>
      <c r="F18099" s="11" t="s">
        <v>12</v>
      </c>
      <c r="G18099" s="131" t="s">
        <v>451</v>
      </c>
      <c r="H18099" s="131"/>
      <c r="J18099" s="7">
        <v>913857</v>
      </c>
    </row>
    <row r="18100" spans="1:10" ht="20.100000000000001" customHeight="1" x14ac:dyDescent="0.25">
      <c r="A18100" s="5" t="s">
        <v>1518</v>
      </c>
      <c r="C18100" s="11" t="s">
        <v>9</v>
      </c>
      <c r="D18100" s="11" t="s">
        <v>11</v>
      </c>
      <c r="E18100" s="11" t="s">
        <v>59</v>
      </c>
      <c r="F18100" s="11" t="s">
        <v>12</v>
      </c>
      <c r="G18100" s="131" t="s">
        <v>7135</v>
      </c>
      <c r="H18100" s="131"/>
      <c r="J18100" s="7">
        <v>111116688</v>
      </c>
    </row>
    <row r="18101" spans="1:10" ht="20.100000000000001" customHeight="1" x14ac:dyDescent="0.25">
      <c r="A18101" s="5" t="s">
        <v>1520</v>
      </c>
      <c r="C18101" s="11" t="s">
        <v>9</v>
      </c>
      <c r="D18101" s="11" t="s">
        <v>11</v>
      </c>
      <c r="E18101" s="11" t="s">
        <v>59</v>
      </c>
      <c r="F18101" s="11" t="s">
        <v>12</v>
      </c>
      <c r="G18101" s="131" t="s">
        <v>1521</v>
      </c>
      <c r="H18101" s="131"/>
      <c r="J18101" s="7">
        <v>216859874</v>
      </c>
    </row>
    <row r="18102" spans="1:10" ht="20.100000000000001" customHeight="1" x14ac:dyDescent="0.25">
      <c r="A18102" s="6" t="s">
        <v>1278</v>
      </c>
      <c r="B18102" s="6" t="s">
        <v>1524</v>
      </c>
      <c r="J18102" s="8">
        <v>399433147</v>
      </c>
    </row>
    <row r="18103" spans="1:10" ht="20.100000000000001" customHeight="1" x14ac:dyDescent="0.25">
      <c r="A18103" s="5" t="s">
        <v>1531</v>
      </c>
      <c r="C18103" s="11" t="s">
        <v>9</v>
      </c>
      <c r="D18103" s="11" t="s">
        <v>11</v>
      </c>
      <c r="E18103" s="11" t="s">
        <v>59</v>
      </c>
      <c r="F18103" s="11" t="s">
        <v>12</v>
      </c>
      <c r="G18103" s="131" t="s">
        <v>47</v>
      </c>
      <c r="H18103" s="131"/>
      <c r="J18103" s="7">
        <v>391043789</v>
      </c>
    </row>
    <row r="18104" spans="1:10" ht="20.100000000000001" customHeight="1" x14ac:dyDescent="0.25">
      <c r="A18104" s="5" t="s">
        <v>1533</v>
      </c>
      <c r="C18104" s="11" t="s">
        <v>9</v>
      </c>
      <c r="D18104" s="11" t="s">
        <v>11</v>
      </c>
      <c r="E18104" s="11" t="s">
        <v>59</v>
      </c>
      <c r="F18104" s="11" t="s">
        <v>12</v>
      </c>
      <c r="G18104" s="131" t="s">
        <v>452</v>
      </c>
      <c r="H18104" s="131"/>
      <c r="J18104" s="7">
        <v>8389358</v>
      </c>
    </row>
    <row r="18105" spans="1:10" ht="20.100000000000001" customHeight="1" x14ac:dyDescent="0.25">
      <c r="A18105" s="6" t="s">
        <v>1292</v>
      </c>
      <c r="B18105" s="6" t="s">
        <v>1535</v>
      </c>
      <c r="J18105" s="8">
        <v>136534015</v>
      </c>
    </row>
    <row r="18106" spans="1:10" ht="20.100000000000001" customHeight="1" x14ac:dyDescent="0.25">
      <c r="A18106" s="5" t="s">
        <v>1536</v>
      </c>
      <c r="C18106" s="11" t="s">
        <v>9</v>
      </c>
      <c r="D18106" s="11" t="s">
        <v>11</v>
      </c>
      <c r="E18106" s="11" t="s">
        <v>59</v>
      </c>
      <c r="F18106" s="11" t="s">
        <v>12</v>
      </c>
      <c r="G18106" s="131" t="s">
        <v>1537</v>
      </c>
      <c r="H18106" s="131"/>
      <c r="J18106" s="7">
        <v>26991850</v>
      </c>
    </row>
    <row r="18107" spans="1:10" ht="20.100000000000001" customHeight="1" x14ac:dyDescent="0.25">
      <c r="A18107" s="5" t="s">
        <v>1539</v>
      </c>
      <c r="C18107" s="11" t="s">
        <v>9</v>
      </c>
      <c r="D18107" s="11" t="s">
        <v>11</v>
      </c>
      <c r="E18107" s="11" t="s">
        <v>59</v>
      </c>
      <c r="F18107" s="11" t="s">
        <v>12</v>
      </c>
      <c r="G18107" s="131" t="s">
        <v>1540</v>
      </c>
      <c r="H18107" s="131"/>
      <c r="J18107" s="7">
        <v>3717275</v>
      </c>
    </row>
    <row r="18108" spans="1:10" ht="20.100000000000001" customHeight="1" x14ac:dyDescent="0.25">
      <c r="A18108" s="5" t="s">
        <v>1542</v>
      </c>
      <c r="C18108" s="11" t="s">
        <v>9</v>
      </c>
      <c r="D18108" s="11" t="s">
        <v>11</v>
      </c>
      <c r="E18108" s="11" t="s">
        <v>59</v>
      </c>
      <c r="F18108" s="11" t="s">
        <v>12</v>
      </c>
      <c r="G18108" s="131" t="s">
        <v>48</v>
      </c>
      <c r="H18108" s="131"/>
      <c r="J18108" s="7">
        <v>2340448</v>
      </c>
    </row>
    <row r="18109" spans="1:10" ht="30" customHeight="1" x14ac:dyDescent="0.25">
      <c r="A18109" s="5" t="s">
        <v>1544</v>
      </c>
      <c r="C18109" s="11" t="s">
        <v>9</v>
      </c>
      <c r="D18109" s="11" t="s">
        <v>11</v>
      </c>
      <c r="E18109" s="11" t="s">
        <v>59</v>
      </c>
      <c r="F18109" s="11" t="s">
        <v>12</v>
      </c>
      <c r="G18109" s="131" t="s">
        <v>1545</v>
      </c>
      <c r="H18109" s="131"/>
      <c r="J18109" s="7">
        <v>79718293</v>
      </c>
    </row>
    <row r="18110" spans="1:10" ht="20.100000000000001" customHeight="1" x14ac:dyDescent="0.25">
      <c r="A18110" s="5" t="s">
        <v>1547</v>
      </c>
      <c r="C18110" s="11" t="s">
        <v>9</v>
      </c>
      <c r="D18110" s="11" t="s">
        <v>11</v>
      </c>
      <c r="E18110" s="11" t="s">
        <v>59</v>
      </c>
      <c r="F18110" s="11" t="s">
        <v>12</v>
      </c>
      <c r="G18110" s="131" t="s">
        <v>49</v>
      </c>
      <c r="H18110" s="131"/>
      <c r="J18110" s="7">
        <v>3308439</v>
      </c>
    </row>
    <row r="18111" spans="1:10" ht="20.100000000000001" customHeight="1" x14ac:dyDescent="0.25">
      <c r="A18111" s="5" t="s">
        <v>1549</v>
      </c>
      <c r="C18111" s="11" t="s">
        <v>9</v>
      </c>
      <c r="D18111" s="11" t="s">
        <v>11</v>
      </c>
      <c r="E18111" s="11" t="s">
        <v>59</v>
      </c>
      <c r="F18111" s="11" t="s">
        <v>12</v>
      </c>
      <c r="G18111" s="131" t="s">
        <v>1550</v>
      </c>
      <c r="H18111" s="131"/>
      <c r="J18111" s="7">
        <v>16293679</v>
      </c>
    </row>
    <row r="18112" spans="1:10" ht="30" customHeight="1" x14ac:dyDescent="0.25">
      <c r="A18112" s="5" t="s">
        <v>1551</v>
      </c>
      <c r="C18112" s="11" t="s">
        <v>9</v>
      </c>
      <c r="D18112" s="11" t="s">
        <v>11</v>
      </c>
      <c r="E18112" s="11" t="s">
        <v>59</v>
      </c>
      <c r="F18112" s="11" t="s">
        <v>12</v>
      </c>
      <c r="G18112" s="131" t="s">
        <v>7136</v>
      </c>
      <c r="H18112" s="131"/>
      <c r="J18112" s="7">
        <v>4164031</v>
      </c>
    </row>
    <row r="18113" spans="1:10" ht="20.100000000000001" customHeight="1" x14ac:dyDescent="0.25">
      <c r="A18113" s="6" t="s">
        <v>1318</v>
      </c>
      <c r="B18113" s="6" t="s">
        <v>1553</v>
      </c>
      <c r="J18113" s="8">
        <v>821224120</v>
      </c>
    </row>
    <row r="18114" spans="1:10" ht="20.100000000000001" customHeight="1" x14ac:dyDescent="0.25">
      <c r="A18114" s="5" t="s">
        <v>1555</v>
      </c>
      <c r="C18114" s="11" t="s">
        <v>9</v>
      </c>
      <c r="D18114" s="11" t="s">
        <v>11</v>
      </c>
      <c r="E18114" s="11" t="s">
        <v>59</v>
      </c>
      <c r="F18114" s="11" t="s">
        <v>12</v>
      </c>
      <c r="G18114" s="131" t="s">
        <v>50</v>
      </c>
      <c r="H18114" s="131"/>
      <c r="J18114" s="7">
        <v>190330257</v>
      </c>
    </row>
    <row r="18115" spans="1:10" ht="20.100000000000001" customHeight="1" x14ac:dyDescent="0.25">
      <c r="A18115" s="5" t="s">
        <v>1557</v>
      </c>
      <c r="C18115" s="11" t="s">
        <v>9</v>
      </c>
      <c r="D18115" s="11" t="s">
        <v>11</v>
      </c>
      <c r="E18115" s="11" t="s">
        <v>59</v>
      </c>
      <c r="F18115" s="11" t="s">
        <v>12</v>
      </c>
      <c r="G18115" s="131" t="s">
        <v>51</v>
      </c>
      <c r="H18115" s="131"/>
      <c r="J18115" s="7">
        <v>630893863</v>
      </c>
    </row>
    <row r="18116" spans="1:10" ht="20.100000000000001" customHeight="1" x14ac:dyDescent="0.25">
      <c r="A18116" s="6" t="s">
        <v>1572</v>
      </c>
      <c r="B18116" s="6" t="s">
        <v>1573</v>
      </c>
      <c r="J18116" s="8">
        <v>1823700146</v>
      </c>
    </row>
    <row r="18117" spans="1:10" ht="20.100000000000001" customHeight="1" x14ac:dyDescent="0.25">
      <c r="A18117" s="5" t="s">
        <v>1574</v>
      </c>
      <c r="C18117" s="11" t="s">
        <v>9</v>
      </c>
      <c r="D18117" s="11" t="s">
        <v>11</v>
      </c>
      <c r="E18117" s="11" t="s">
        <v>59</v>
      </c>
      <c r="F18117" s="11" t="s">
        <v>12</v>
      </c>
      <c r="G18117" s="131" t="s">
        <v>1575</v>
      </c>
      <c r="H18117" s="131"/>
      <c r="J18117" s="7">
        <v>90775814</v>
      </c>
    </row>
    <row r="18118" spans="1:10" ht="30" customHeight="1" x14ac:dyDescent="0.25">
      <c r="A18118" s="5" t="s">
        <v>1577</v>
      </c>
      <c r="C18118" s="11" t="s">
        <v>9</v>
      </c>
      <c r="D18118" s="11" t="s">
        <v>11</v>
      </c>
      <c r="E18118" s="11" t="s">
        <v>59</v>
      </c>
      <c r="F18118" s="11" t="s">
        <v>12</v>
      </c>
      <c r="G18118" s="131" t="s">
        <v>1578</v>
      </c>
      <c r="H18118" s="131"/>
      <c r="J18118" s="7">
        <v>762146634</v>
      </c>
    </row>
    <row r="18119" spans="1:10" ht="20.100000000000001" customHeight="1" x14ac:dyDescent="0.25">
      <c r="A18119" s="5" t="s">
        <v>1580</v>
      </c>
      <c r="C18119" s="11" t="s">
        <v>9</v>
      </c>
      <c r="D18119" s="11" t="s">
        <v>11</v>
      </c>
      <c r="E18119" s="11" t="s">
        <v>59</v>
      </c>
      <c r="F18119" s="11" t="s">
        <v>12</v>
      </c>
      <c r="G18119" s="131" t="s">
        <v>1581</v>
      </c>
      <c r="H18119" s="131"/>
      <c r="J18119" s="7">
        <v>169267322</v>
      </c>
    </row>
    <row r="18120" spans="1:10" ht="20.100000000000001" customHeight="1" x14ac:dyDescent="0.25">
      <c r="A18120" s="5" t="s">
        <v>1582</v>
      </c>
      <c r="C18120" s="11" t="s">
        <v>9</v>
      </c>
      <c r="D18120" s="11" t="s">
        <v>11</v>
      </c>
      <c r="E18120" s="11" t="s">
        <v>59</v>
      </c>
      <c r="F18120" s="11" t="s">
        <v>12</v>
      </c>
      <c r="G18120" s="131" t="s">
        <v>52</v>
      </c>
      <c r="H18120" s="131"/>
      <c r="J18120" s="7">
        <v>245457241</v>
      </c>
    </row>
    <row r="18121" spans="1:10" ht="20.100000000000001" customHeight="1" x14ac:dyDescent="0.25">
      <c r="A18121" s="5" t="s">
        <v>1584</v>
      </c>
      <c r="C18121" s="11" t="s">
        <v>9</v>
      </c>
      <c r="D18121" s="11" t="s">
        <v>11</v>
      </c>
      <c r="E18121" s="11" t="s">
        <v>59</v>
      </c>
      <c r="F18121" s="11" t="s">
        <v>12</v>
      </c>
      <c r="G18121" s="131" t="s">
        <v>1585</v>
      </c>
      <c r="H18121" s="131"/>
      <c r="J18121" s="7">
        <v>49721751</v>
      </c>
    </row>
    <row r="18122" spans="1:10" ht="20.100000000000001" customHeight="1" x14ac:dyDescent="0.25">
      <c r="A18122" s="5" t="s">
        <v>1587</v>
      </c>
      <c r="C18122" s="11" t="s">
        <v>9</v>
      </c>
      <c r="D18122" s="11" t="s">
        <v>11</v>
      </c>
      <c r="E18122" s="11" t="s">
        <v>59</v>
      </c>
      <c r="F18122" s="11" t="s">
        <v>12</v>
      </c>
      <c r="G18122" s="131" t="s">
        <v>1588</v>
      </c>
      <c r="H18122" s="131"/>
      <c r="J18122" s="7">
        <v>296092034</v>
      </c>
    </row>
    <row r="18123" spans="1:10" ht="20.100000000000001" customHeight="1" x14ac:dyDescent="0.25">
      <c r="A18123" s="5" t="s">
        <v>1590</v>
      </c>
      <c r="C18123" s="11" t="s">
        <v>9</v>
      </c>
      <c r="D18123" s="11" t="s">
        <v>11</v>
      </c>
      <c r="E18123" s="11" t="s">
        <v>59</v>
      </c>
      <c r="F18123" s="11" t="s">
        <v>12</v>
      </c>
      <c r="G18123" s="131" t="s">
        <v>1591</v>
      </c>
      <c r="H18123" s="131"/>
      <c r="J18123" s="7">
        <v>2097281</v>
      </c>
    </row>
    <row r="18124" spans="1:10" ht="20.100000000000001" customHeight="1" x14ac:dyDescent="0.25">
      <c r="A18124" s="5" t="s">
        <v>1593</v>
      </c>
      <c r="C18124" s="11" t="s">
        <v>9</v>
      </c>
      <c r="D18124" s="11" t="s">
        <v>11</v>
      </c>
      <c r="E18124" s="11" t="s">
        <v>59</v>
      </c>
      <c r="F18124" s="11" t="s">
        <v>12</v>
      </c>
      <c r="G18124" s="131" t="s">
        <v>1594</v>
      </c>
      <c r="H18124" s="131"/>
      <c r="J18124" s="7">
        <v>208142069</v>
      </c>
    </row>
    <row r="18125" spans="1:10" ht="20.100000000000001" customHeight="1" x14ac:dyDescent="0.25">
      <c r="A18125" s="6" t="s">
        <v>1714</v>
      </c>
      <c r="B18125" s="6" t="s">
        <v>1715</v>
      </c>
      <c r="J18125" s="10">
        <v>7805546362</v>
      </c>
    </row>
    <row r="18126" spans="1:10" ht="20.100000000000001" customHeight="1" x14ac:dyDescent="0.25">
      <c r="A18126" s="6" t="s">
        <v>1716</v>
      </c>
      <c r="B18126" s="6" t="s">
        <v>1717</v>
      </c>
      <c r="J18126" s="9">
        <v>5301941354</v>
      </c>
    </row>
    <row r="18127" spans="1:10" ht="20.100000000000001" customHeight="1" x14ac:dyDescent="0.25">
      <c r="A18127" s="5" t="s">
        <v>1718</v>
      </c>
      <c r="C18127" s="11" t="s">
        <v>16</v>
      </c>
      <c r="D18127" s="11" t="s">
        <v>53</v>
      </c>
      <c r="E18127" s="11" t="s">
        <v>59</v>
      </c>
      <c r="F18127" s="11" t="s">
        <v>12</v>
      </c>
      <c r="G18127" s="131" t="s">
        <v>1719</v>
      </c>
      <c r="H18127" s="131"/>
      <c r="J18127" s="7">
        <v>47808731</v>
      </c>
    </row>
    <row r="18128" spans="1:10" ht="20.100000000000001" customHeight="1" x14ac:dyDescent="0.25">
      <c r="A18128" s="5" t="s">
        <v>1720</v>
      </c>
      <c r="C18128" s="11" t="s">
        <v>16</v>
      </c>
      <c r="D18128" s="11" t="s">
        <v>53</v>
      </c>
      <c r="E18128" s="11" t="s">
        <v>59</v>
      </c>
      <c r="F18128" s="11" t="s">
        <v>12</v>
      </c>
      <c r="G18128" s="131" t="s">
        <v>54</v>
      </c>
      <c r="H18128" s="131"/>
      <c r="J18128" s="7">
        <v>3109019102</v>
      </c>
    </row>
    <row r="18129" spans="1:10" ht="20.100000000000001" customHeight="1" x14ac:dyDescent="0.25">
      <c r="A18129" s="5" t="s">
        <v>1721</v>
      </c>
      <c r="C18129" s="11" t="s">
        <v>16</v>
      </c>
      <c r="D18129" s="11" t="s">
        <v>53</v>
      </c>
      <c r="E18129" s="11" t="s">
        <v>59</v>
      </c>
      <c r="F18129" s="11" t="s">
        <v>12</v>
      </c>
      <c r="G18129" s="131" t="s">
        <v>1722</v>
      </c>
      <c r="H18129" s="131"/>
      <c r="J18129" s="7">
        <v>446000680</v>
      </c>
    </row>
    <row r="18130" spans="1:10" ht="20.100000000000001" customHeight="1" x14ac:dyDescent="0.25">
      <c r="A18130" s="5" t="s">
        <v>1723</v>
      </c>
      <c r="C18130" s="11" t="s">
        <v>16</v>
      </c>
      <c r="D18130" s="11" t="s">
        <v>53</v>
      </c>
      <c r="E18130" s="11" t="s">
        <v>59</v>
      </c>
      <c r="F18130" s="11" t="s">
        <v>12</v>
      </c>
      <c r="G18130" s="131" t="s">
        <v>55</v>
      </c>
      <c r="H18130" s="131"/>
      <c r="J18130" s="7">
        <v>537811849</v>
      </c>
    </row>
    <row r="18131" spans="1:10" ht="20.100000000000001" customHeight="1" x14ac:dyDescent="0.25">
      <c r="A18131" s="5" t="s">
        <v>1724</v>
      </c>
      <c r="C18131" s="11" t="s">
        <v>16</v>
      </c>
      <c r="D18131" s="11" t="s">
        <v>53</v>
      </c>
      <c r="E18131" s="11" t="s">
        <v>59</v>
      </c>
      <c r="F18131" s="11" t="s">
        <v>12</v>
      </c>
      <c r="G18131" s="131" t="s">
        <v>7146</v>
      </c>
      <c r="H18131" s="131"/>
      <c r="J18131" s="7">
        <v>182968511</v>
      </c>
    </row>
    <row r="18132" spans="1:10" ht="20.100000000000001" customHeight="1" x14ac:dyDescent="0.25">
      <c r="A18132" s="5" t="s">
        <v>1725</v>
      </c>
      <c r="C18132" s="11" t="s">
        <v>16</v>
      </c>
      <c r="D18132" s="11" t="s">
        <v>53</v>
      </c>
      <c r="E18132" s="11" t="s">
        <v>59</v>
      </c>
      <c r="F18132" s="11" t="s">
        <v>12</v>
      </c>
      <c r="G18132" s="131" t="s">
        <v>1726</v>
      </c>
      <c r="H18132" s="131"/>
      <c r="J18132" s="7">
        <v>580899933</v>
      </c>
    </row>
    <row r="18133" spans="1:10" ht="20.100000000000001" customHeight="1" x14ac:dyDescent="0.25">
      <c r="A18133" s="5" t="s">
        <v>1727</v>
      </c>
      <c r="C18133" s="11" t="s">
        <v>16</v>
      </c>
      <c r="D18133" s="11" t="s">
        <v>53</v>
      </c>
      <c r="E18133" s="11" t="s">
        <v>59</v>
      </c>
      <c r="F18133" s="11" t="s">
        <v>12</v>
      </c>
      <c r="G18133" s="131" t="s">
        <v>1728</v>
      </c>
      <c r="H18133" s="131"/>
      <c r="J18133" s="7">
        <v>3107299</v>
      </c>
    </row>
    <row r="18134" spans="1:10" ht="20.100000000000001" customHeight="1" x14ac:dyDescent="0.25">
      <c r="A18134" s="5" t="s">
        <v>1729</v>
      </c>
      <c r="C18134" s="11" t="s">
        <v>16</v>
      </c>
      <c r="D18134" s="11" t="s">
        <v>53</v>
      </c>
      <c r="E18134" s="11" t="s">
        <v>59</v>
      </c>
      <c r="F18134" s="11" t="s">
        <v>12</v>
      </c>
      <c r="G18134" s="131" t="s">
        <v>7147</v>
      </c>
      <c r="H18134" s="131"/>
      <c r="J18134" s="7">
        <v>394325249</v>
      </c>
    </row>
    <row r="18135" spans="1:10" ht="20.100000000000001" customHeight="1" x14ac:dyDescent="0.25">
      <c r="A18135" s="6" t="s">
        <v>1730</v>
      </c>
      <c r="B18135" s="6" t="s">
        <v>1731</v>
      </c>
      <c r="J18135" s="8">
        <v>1702280000</v>
      </c>
    </row>
    <row r="18136" spans="1:10" ht="20.100000000000001" customHeight="1" x14ac:dyDescent="0.25">
      <c r="A18136" s="5" t="s">
        <v>1732</v>
      </c>
      <c r="C18136" s="11" t="s">
        <v>16</v>
      </c>
      <c r="D18136" s="11" t="s">
        <v>4820</v>
      </c>
      <c r="E18136" s="11" t="s">
        <v>59</v>
      </c>
      <c r="F18136" s="11" t="s">
        <v>12</v>
      </c>
      <c r="G18136" s="131" t="s">
        <v>87</v>
      </c>
      <c r="H18136" s="131"/>
      <c r="J18136" s="7">
        <v>1702280000</v>
      </c>
    </row>
    <row r="18137" spans="1:10" ht="75" customHeight="1" x14ac:dyDescent="0.25">
      <c r="G18137" s="131" t="s">
        <v>8068</v>
      </c>
      <c r="H18137" s="131"/>
    </row>
    <row r="18138" spans="1:10" ht="20.100000000000001" customHeight="1" x14ac:dyDescent="0.25">
      <c r="A18138" s="6" t="s">
        <v>1751</v>
      </c>
      <c r="B18138" s="6" t="s">
        <v>1752</v>
      </c>
      <c r="J18138" s="8">
        <v>801325008</v>
      </c>
    </row>
    <row r="18139" spans="1:10" ht="20.100000000000001" customHeight="1" x14ac:dyDescent="0.25">
      <c r="A18139" s="5" t="s">
        <v>1757</v>
      </c>
      <c r="C18139" s="11" t="s">
        <v>16</v>
      </c>
      <c r="D18139" s="11" t="s">
        <v>56</v>
      </c>
      <c r="E18139" s="11" t="s">
        <v>59</v>
      </c>
      <c r="F18139" s="11" t="s">
        <v>12</v>
      </c>
      <c r="G18139" s="131" t="s">
        <v>57</v>
      </c>
      <c r="H18139" s="131"/>
      <c r="J18139" s="7">
        <v>801325008</v>
      </c>
    </row>
    <row r="18140" spans="1:10" ht="20.100000000000001" customHeight="1" x14ac:dyDescent="0.25">
      <c r="A18140" s="6" t="s">
        <v>1759</v>
      </c>
      <c r="B18140" s="6" t="s">
        <v>1760</v>
      </c>
      <c r="J18140" s="10">
        <v>514775357</v>
      </c>
    </row>
    <row r="18141" spans="1:10" ht="20.100000000000001" customHeight="1" x14ac:dyDescent="0.25">
      <c r="A18141" s="6" t="s">
        <v>1761</v>
      </c>
      <c r="B18141" s="6" t="s">
        <v>1762</v>
      </c>
      <c r="J18141" s="12">
        <v>145764266</v>
      </c>
    </row>
    <row r="18142" spans="1:10" ht="20.100000000000001" customHeight="1" x14ac:dyDescent="0.25">
      <c r="A18142" s="6" t="s">
        <v>1767</v>
      </c>
      <c r="B18142" s="6" t="s">
        <v>7149</v>
      </c>
      <c r="J18142" s="9">
        <v>145764266</v>
      </c>
    </row>
    <row r="18143" spans="1:10" ht="20.100000000000001" customHeight="1" x14ac:dyDescent="0.25">
      <c r="A18143" s="5" t="s">
        <v>1767</v>
      </c>
      <c r="C18143" s="11" t="s">
        <v>9</v>
      </c>
      <c r="D18143" s="11" t="s">
        <v>41</v>
      </c>
      <c r="E18143" s="11" t="s">
        <v>59</v>
      </c>
      <c r="F18143" s="11" t="s">
        <v>1278</v>
      </c>
      <c r="G18143" s="131" t="s">
        <v>21</v>
      </c>
      <c r="H18143" s="131"/>
      <c r="J18143" s="7">
        <v>145764266</v>
      </c>
    </row>
    <row r="18144" spans="1:10" ht="60" customHeight="1" x14ac:dyDescent="0.25">
      <c r="G18144" s="131" t="s">
        <v>4803</v>
      </c>
      <c r="H18144" s="131"/>
    </row>
    <row r="18145" spans="1:10" ht="20.100000000000001" customHeight="1" x14ac:dyDescent="0.25">
      <c r="G18145" s="131" t="s">
        <v>2101</v>
      </c>
      <c r="H18145" s="131"/>
    </row>
    <row r="18146" spans="1:10" ht="20.100000000000001" customHeight="1" x14ac:dyDescent="0.25">
      <c r="A18146" s="6" t="s">
        <v>1778</v>
      </c>
      <c r="B18146" s="6" t="s">
        <v>1779</v>
      </c>
      <c r="J18146" s="8">
        <v>837994</v>
      </c>
    </row>
    <row r="18147" spans="1:10" ht="20.100000000000001" customHeight="1" x14ac:dyDescent="0.25">
      <c r="A18147" s="5" t="s">
        <v>1780</v>
      </c>
      <c r="C18147" s="11" t="s">
        <v>9</v>
      </c>
      <c r="D18147" s="11" t="s">
        <v>59</v>
      </c>
      <c r="E18147" s="11" t="s">
        <v>59</v>
      </c>
      <c r="F18147" s="11" t="s">
        <v>12</v>
      </c>
      <c r="G18147" s="131" t="s">
        <v>77</v>
      </c>
      <c r="H18147" s="131"/>
      <c r="J18147" s="7">
        <v>837994</v>
      </c>
    </row>
    <row r="18148" spans="1:10" ht="20.100000000000001" customHeight="1" x14ac:dyDescent="0.25">
      <c r="A18148" s="6" t="s">
        <v>1793</v>
      </c>
      <c r="B18148" s="6" t="s">
        <v>3410</v>
      </c>
      <c r="J18148" s="8">
        <v>338173097</v>
      </c>
    </row>
    <row r="18149" spans="1:10" ht="30" customHeight="1" x14ac:dyDescent="0.25">
      <c r="A18149" s="5" t="s">
        <v>1799</v>
      </c>
      <c r="C18149" s="11" t="s">
        <v>9</v>
      </c>
      <c r="D18149" s="11" t="s">
        <v>59</v>
      </c>
      <c r="E18149" s="11" t="s">
        <v>5108</v>
      </c>
      <c r="F18149" s="11" t="s">
        <v>12</v>
      </c>
      <c r="G18149" s="131" t="s">
        <v>1800</v>
      </c>
      <c r="H18149" s="131"/>
      <c r="J18149" s="7">
        <v>338173097</v>
      </c>
    </row>
    <row r="18150" spans="1:10" ht="45" customHeight="1" x14ac:dyDescent="0.25">
      <c r="G18150" s="131" t="s">
        <v>5255</v>
      </c>
      <c r="H18150" s="131"/>
    </row>
    <row r="18151" spans="1:10" ht="20.100000000000001" customHeight="1" x14ac:dyDescent="0.25">
      <c r="A18151" s="6" t="s">
        <v>1806</v>
      </c>
      <c r="B18151" s="6" t="s">
        <v>1807</v>
      </c>
      <c r="J18151" s="10">
        <v>30000000</v>
      </c>
    </row>
    <row r="18152" spans="1:10" ht="20.100000000000001" customHeight="1" x14ac:dyDescent="0.25">
      <c r="A18152" s="6" t="s">
        <v>1808</v>
      </c>
      <c r="B18152" s="6" t="s">
        <v>1809</v>
      </c>
      <c r="J18152" s="9">
        <v>30000000</v>
      </c>
    </row>
    <row r="18153" spans="1:10" ht="75" customHeight="1" x14ac:dyDescent="0.25">
      <c r="A18153" s="5" t="s">
        <v>1808</v>
      </c>
      <c r="C18153" s="11" t="s">
        <v>9</v>
      </c>
      <c r="D18153" s="11" t="s">
        <v>4821</v>
      </c>
      <c r="E18153" s="11" t="s">
        <v>59</v>
      </c>
      <c r="F18153" s="11" t="s">
        <v>1881</v>
      </c>
      <c r="G18153" s="131" t="s">
        <v>8069</v>
      </c>
      <c r="H18153" s="131"/>
      <c r="J18153" s="7">
        <v>30000000</v>
      </c>
    </row>
    <row r="18154" spans="1:10" ht="20.100000000000001" customHeight="1" x14ac:dyDescent="0.25">
      <c r="A18154" s="6" t="s">
        <v>1811</v>
      </c>
      <c r="B18154" s="6" t="s">
        <v>1812</v>
      </c>
      <c r="J18154" s="10">
        <v>987000000</v>
      </c>
    </row>
    <row r="18155" spans="1:10" ht="20.100000000000001" customHeight="1" x14ac:dyDescent="0.25">
      <c r="A18155" s="6" t="s">
        <v>1813</v>
      </c>
      <c r="B18155" s="6" t="s">
        <v>3421</v>
      </c>
      <c r="J18155" s="12">
        <v>987000000</v>
      </c>
    </row>
    <row r="18156" spans="1:10" ht="20.100000000000001" customHeight="1" x14ac:dyDescent="0.25">
      <c r="A18156" s="6" t="s">
        <v>1824</v>
      </c>
      <c r="B18156" s="6" t="s">
        <v>7161</v>
      </c>
      <c r="J18156" s="9">
        <v>987000000</v>
      </c>
    </row>
    <row r="18157" spans="1:10" ht="75" customHeight="1" x14ac:dyDescent="0.25">
      <c r="A18157" s="5" t="s">
        <v>1824</v>
      </c>
      <c r="C18157" s="11" t="s">
        <v>16</v>
      </c>
      <c r="D18157" s="11" t="s">
        <v>4832</v>
      </c>
      <c r="E18157" s="11" t="s">
        <v>59</v>
      </c>
      <c r="F18157" s="11" t="s">
        <v>1278</v>
      </c>
      <c r="G18157" s="131" t="s">
        <v>8063</v>
      </c>
      <c r="H18157" s="131"/>
      <c r="J18157" s="7">
        <v>987000000</v>
      </c>
    </row>
    <row r="18158" spans="1:10" ht="45" customHeight="1" x14ac:dyDescent="0.25">
      <c r="G18158" s="131" t="s">
        <v>6373</v>
      </c>
      <c r="H18158" s="131"/>
    </row>
    <row r="18159" spans="1:10" ht="20.100000000000001" customHeight="1" x14ac:dyDescent="0.25">
      <c r="G18159" s="131" t="s">
        <v>5256</v>
      </c>
      <c r="H18159" s="131"/>
    </row>
    <row r="18160" spans="1:10" ht="20.100000000000001" customHeight="1" x14ac:dyDescent="0.25">
      <c r="A18160" s="6" t="s">
        <v>1867</v>
      </c>
      <c r="B18160" s="6" t="s">
        <v>1868</v>
      </c>
      <c r="J18160" s="10">
        <v>92000000</v>
      </c>
    </row>
    <row r="18161" spans="1:10" ht="20.100000000000001" customHeight="1" x14ac:dyDescent="0.25">
      <c r="A18161" s="6" t="s">
        <v>1869</v>
      </c>
      <c r="B18161" s="6" t="s">
        <v>1870</v>
      </c>
      <c r="J18161" s="9">
        <v>92000000</v>
      </c>
    </row>
    <row r="18162" spans="1:10" ht="20.100000000000001" customHeight="1" x14ac:dyDescent="0.25">
      <c r="A18162" s="5" t="s">
        <v>1871</v>
      </c>
      <c r="C18162" s="11" t="s">
        <v>9</v>
      </c>
      <c r="D18162" s="11" t="s">
        <v>11</v>
      </c>
      <c r="E18162" s="11" t="s">
        <v>59</v>
      </c>
      <c r="F18162" s="11" t="s">
        <v>12</v>
      </c>
      <c r="G18162" s="131" t="s">
        <v>101</v>
      </c>
      <c r="H18162" s="131"/>
      <c r="J18162" s="7">
        <v>92000000</v>
      </c>
    </row>
    <row r="18163" spans="1:10" ht="45" customHeight="1" x14ac:dyDescent="0.25">
      <c r="G18163" s="131" t="s">
        <v>6374</v>
      </c>
      <c r="H18163" s="131"/>
    </row>
    <row r="18166" spans="1:10" x14ac:dyDescent="0.25">
      <c r="A18166" s="117" t="s">
        <v>5259</v>
      </c>
      <c r="B18166" s="88"/>
      <c r="C18166" s="88"/>
      <c r="D18166" s="88"/>
      <c r="E18166" s="88"/>
      <c r="F18166" s="88"/>
      <c r="G18166" s="88"/>
      <c r="H18166" s="88"/>
    </row>
    <row r="18168" spans="1:10" x14ac:dyDescent="0.25">
      <c r="A18168" s="132" t="s">
        <v>2092</v>
      </c>
      <c r="B18168" s="132"/>
      <c r="C18168" s="132"/>
      <c r="D18168" s="132"/>
      <c r="E18168" s="132"/>
      <c r="F18168" s="132"/>
      <c r="G18168" s="132"/>
      <c r="H18168" s="132"/>
      <c r="I18168" s="132"/>
      <c r="J18168" s="132"/>
    </row>
    <row r="18170" spans="1:10" x14ac:dyDescent="0.25">
      <c r="D18170" s="6" t="s">
        <v>2140</v>
      </c>
      <c r="E18170" s="6" t="s">
        <v>2100</v>
      </c>
    </row>
    <row r="18171" spans="1:10" ht="15.75" thickBot="1" x14ac:dyDescent="0.3">
      <c r="F18171" s="6" t="s">
        <v>2103</v>
      </c>
      <c r="J18171" s="14">
        <v>51842189000</v>
      </c>
    </row>
    <row r="18172" spans="1:10" x14ac:dyDescent="0.25">
      <c r="D18172" s="5" t="s">
        <v>9</v>
      </c>
      <c r="E18172" s="5" t="s">
        <v>2139</v>
      </c>
      <c r="J18172" s="7">
        <v>48431855358</v>
      </c>
    </row>
    <row r="18173" spans="1:10" x14ac:dyDescent="0.25">
      <c r="D18173" s="5" t="s">
        <v>16</v>
      </c>
      <c r="E18173" s="5" t="s">
        <v>2145</v>
      </c>
      <c r="J18173" s="7">
        <v>3410333642</v>
      </c>
    </row>
    <row r="18176" spans="1:10" x14ac:dyDescent="0.25">
      <c r="A18176" s="132" t="s">
        <v>2091</v>
      </c>
      <c r="B18176" s="132"/>
      <c r="C18176" s="132"/>
      <c r="D18176" s="132"/>
      <c r="E18176" s="132"/>
      <c r="F18176" s="132"/>
      <c r="G18176" s="132"/>
      <c r="H18176" s="132"/>
      <c r="I18176" s="132"/>
      <c r="J18176" s="132"/>
    </row>
    <row r="18177" spans="1:10" x14ac:dyDescent="0.25">
      <c r="A18177" s="86" t="s">
        <v>2097</v>
      </c>
      <c r="C18177" s="86" t="s">
        <v>2098</v>
      </c>
      <c r="D18177" s="86" t="s">
        <v>3</v>
      </c>
      <c r="E18177" s="86" t="s">
        <v>2099</v>
      </c>
      <c r="F18177" s="86" t="s">
        <v>1880</v>
      </c>
      <c r="G18177" s="6" t="s">
        <v>2100</v>
      </c>
      <c r="J18177" s="86" t="s">
        <v>8713</v>
      </c>
    </row>
    <row r="18179" spans="1:10" ht="15.75" thickBot="1" x14ac:dyDescent="0.3">
      <c r="G18179" s="13" t="s">
        <v>2103</v>
      </c>
      <c r="J18179" s="14">
        <v>51842189000</v>
      </c>
    </row>
    <row r="18180" spans="1:10" ht="20.100000000000001" customHeight="1" x14ac:dyDescent="0.25">
      <c r="A18180" s="6" t="s">
        <v>1232</v>
      </c>
      <c r="B18180" s="6" t="s">
        <v>1233</v>
      </c>
      <c r="J18180" s="10">
        <v>48123731809</v>
      </c>
    </row>
    <row r="18181" spans="1:10" ht="20.100000000000001" customHeight="1" x14ac:dyDescent="0.25">
      <c r="A18181" s="6" t="s">
        <v>9</v>
      </c>
      <c r="B18181" s="6" t="s">
        <v>1237</v>
      </c>
      <c r="J18181" s="9">
        <v>14343673164</v>
      </c>
    </row>
    <row r="18182" spans="1:10" ht="20.100000000000001" customHeight="1" x14ac:dyDescent="0.25">
      <c r="A18182" s="5" t="s">
        <v>1240</v>
      </c>
      <c r="C18182" s="11" t="s">
        <v>9</v>
      </c>
      <c r="D18182" s="11" t="s">
        <v>10</v>
      </c>
      <c r="E18182" s="11" t="s">
        <v>59</v>
      </c>
      <c r="F18182" s="11" t="s">
        <v>12</v>
      </c>
      <c r="G18182" s="131" t="s">
        <v>7116</v>
      </c>
      <c r="H18182" s="131"/>
      <c r="J18182" s="7">
        <v>12819332362</v>
      </c>
    </row>
    <row r="18183" spans="1:10" ht="20.100000000000001" customHeight="1" x14ac:dyDescent="0.25">
      <c r="A18183" s="5" t="s">
        <v>1247</v>
      </c>
      <c r="C18183" s="11" t="s">
        <v>9</v>
      </c>
      <c r="D18183" s="11" t="s">
        <v>10</v>
      </c>
      <c r="E18183" s="11" t="s">
        <v>59</v>
      </c>
      <c r="F18183" s="11" t="s">
        <v>12</v>
      </c>
      <c r="G18183" s="131" t="s">
        <v>449</v>
      </c>
      <c r="H18183" s="131"/>
      <c r="J18183" s="7">
        <v>167982660</v>
      </c>
    </row>
    <row r="18184" spans="1:10" ht="20.100000000000001" customHeight="1" x14ac:dyDescent="0.25">
      <c r="A18184" s="5" t="s">
        <v>1254</v>
      </c>
      <c r="C18184" s="11" t="s">
        <v>9</v>
      </c>
      <c r="D18184" s="11" t="s">
        <v>10</v>
      </c>
      <c r="E18184" s="11" t="s">
        <v>59</v>
      </c>
      <c r="F18184" s="11" t="s">
        <v>12</v>
      </c>
      <c r="G18184" s="131" t="s">
        <v>7117</v>
      </c>
      <c r="H18184" s="131"/>
      <c r="J18184" s="7">
        <v>1356358142</v>
      </c>
    </row>
    <row r="18185" spans="1:10" ht="20.100000000000001" customHeight="1" x14ac:dyDescent="0.25">
      <c r="A18185" s="6" t="s">
        <v>1257</v>
      </c>
      <c r="B18185" s="6" t="s">
        <v>1258</v>
      </c>
      <c r="J18185" s="8">
        <v>626701217</v>
      </c>
    </row>
    <row r="18186" spans="1:10" ht="20.100000000000001" customHeight="1" x14ac:dyDescent="0.25">
      <c r="A18186" s="5" t="s">
        <v>1261</v>
      </c>
      <c r="C18186" s="11" t="s">
        <v>9</v>
      </c>
      <c r="D18186" s="11" t="s">
        <v>10</v>
      </c>
      <c r="E18186" s="11" t="s">
        <v>59</v>
      </c>
      <c r="F18186" s="11" t="s">
        <v>12</v>
      </c>
      <c r="G18186" s="131" t="s">
        <v>13</v>
      </c>
      <c r="H18186" s="131"/>
      <c r="J18186" s="7">
        <v>535921938</v>
      </c>
    </row>
    <row r="18187" spans="1:10" ht="20.100000000000001" customHeight="1" x14ac:dyDescent="0.25">
      <c r="A18187" s="5" t="s">
        <v>1265</v>
      </c>
      <c r="C18187" s="11" t="s">
        <v>9</v>
      </c>
      <c r="D18187" s="11" t="s">
        <v>10</v>
      </c>
      <c r="E18187" s="11" t="s">
        <v>59</v>
      </c>
      <c r="F18187" s="11" t="s">
        <v>12</v>
      </c>
      <c r="G18187" s="131" t="s">
        <v>14</v>
      </c>
      <c r="H18187" s="131"/>
      <c r="J18187" s="7">
        <v>810366</v>
      </c>
    </row>
    <row r="18188" spans="1:10" ht="20.100000000000001" customHeight="1" x14ac:dyDescent="0.25">
      <c r="A18188" s="5" t="s">
        <v>1269</v>
      </c>
      <c r="C18188" s="11" t="s">
        <v>9</v>
      </c>
      <c r="D18188" s="11" t="s">
        <v>10</v>
      </c>
      <c r="E18188" s="11" t="s">
        <v>59</v>
      </c>
      <c r="F18188" s="11" t="s">
        <v>12</v>
      </c>
      <c r="G18188" s="131" t="s">
        <v>117</v>
      </c>
      <c r="H18188" s="131"/>
      <c r="J18188" s="7">
        <v>76348332</v>
      </c>
    </row>
    <row r="18189" spans="1:10" ht="20.100000000000001" customHeight="1" x14ac:dyDescent="0.25">
      <c r="A18189" s="5" t="s">
        <v>1272</v>
      </c>
      <c r="C18189" s="11" t="s">
        <v>9</v>
      </c>
      <c r="D18189" s="11" t="s">
        <v>10</v>
      </c>
      <c r="E18189" s="11" t="s">
        <v>59</v>
      </c>
      <c r="F18189" s="11" t="s">
        <v>12</v>
      </c>
      <c r="G18189" s="131" t="s">
        <v>1273</v>
      </c>
      <c r="H18189" s="131"/>
      <c r="J18189" s="7">
        <v>12972288</v>
      </c>
    </row>
    <row r="18190" spans="1:10" ht="20.100000000000001" customHeight="1" x14ac:dyDescent="0.25">
      <c r="A18190" s="5" t="s">
        <v>1276</v>
      </c>
      <c r="C18190" s="11" t="s">
        <v>9</v>
      </c>
      <c r="D18190" s="11" t="s">
        <v>10</v>
      </c>
      <c r="E18190" s="11" t="s">
        <v>59</v>
      </c>
      <c r="F18190" s="11" t="s">
        <v>12</v>
      </c>
      <c r="G18190" s="131" t="s">
        <v>15</v>
      </c>
      <c r="H18190" s="131"/>
      <c r="J18190" s="7">
        <v>648293</v>
      </c>
    </row>
    <row r="18191" spans="1:10" ht="20.100000000000001" customHeight="1" x14ac:dyDescent="0.25">
      <c r="A18191" s="6" t="s">
        <v>1279</v>
      </c>
      <c r="B18191" s="6" t="s">
        <v>1280</v>
      </c>
      <c r="J18191" s="8">
        <v>22802794896</v>
      </c>
    </row>
    <row r="18192" spans="1:10" ht="20.100000000000001" customHeight="1" x14ac:dyDescent="0.25">
      <c r="A18192" s="5" t="s">
        <v>1282</v>
      </c>
      <c r="C18192" s="11" t="s">
        <v>9</v>
      </c>
      <c r="D18192" s="11" t="s">
        <v>10</v>
      </c>
      <c r="E18192" s="11" t="s">
        <v>59</v>
      </c>
      <c r="F18192" s="11" t="s">
        <v>12</v>
      </c>
      <c r="G18192" s="131" t="s">
        <v>1283</v>
      </c>
      <c r="H18192" s="131"/>
      <c r="J18192" s="7">
        <v>3930183033</v>
      </c>
    </row>
    <row r="18193" spans="1:10" ht="20.100000000000001" customHeight="1" x14ac:dyDescent="0.25">
      <c r="A18193" s="5" t="s">
        <v>1286</v>
      </c>
      <c r="C18193" s="11" t="s">
        <v>9</v>
      </c>
      <c r="D18193" s="11" t="s">
        <v>10</v>
      </c>
      <c r="E18193" s="11" t="s">
        <v>59</v>
      </c>
      <c r="F18193" s="11" t="s">
        <v>12</v>
      </c>
      <c r="G18193" s="131" t="s">
        <v>1287</v>
      </c>
      <c r="H18193" s="131"/>
      <c r="J18193" s="7">
        <v>6178004334</v>
      </c>
    </row>
    <row r="18194" spans="1:10" ht="20.100000000000001" customHeight="1" x14ac:dyDescent="0.25">
      <c r="A18194" s="5" t="s">
        <v>1290</v>
      </c>
      <c r="C18194" s="11" t="s">
        <v>16</v>
      </c>
      <c r="D18194" s="11" t="s">
        <v>10</v>
      </c>
      <c r="E18194" s="11" t="s">
        <v>59</v>
      </c>
      <c r="F18194" s="11" t="s">
        <v>12</v>
      </c>
      <c r="G18194" s="131" t="s">
        <v>17</v>
      </c>
      <c r="H18194" s="131"/>
      <c r="J18194" s="7">
        <v>2905578538</v>
      </c>
    </row>
    <row r="18195" spans="1:10" ht="20.100000000000001" customHeight="1" x14ac:dyDescent="0.25">
      <c r="A18195" s="5" t="s">
        <v>1293</v>
      </c>
      <c r="C18195" s="11" t="s">
        <v>9</v>
      </c>
      <c r="D18195" s="11" t="s">
        <v>10</v>
      </c>
      <c r="E18195" s="11" t="s">
        <v>59</v>
      </c>
      <c r="F18195" s="11" t="s">
        <v>12</v>
      </c>
      <c r="G18195" s="131" t="s">
        <v>18</v>
      </c>
      <c r="H18195" s="131"/>
      <c r="J18195" s="7">
        <v>2512062541</v>
      </c>
    </row>
    <row r="18196" spans="1:10" ht="20.100000000000001" customHeight="1" x14ac:dyDescent="0.25">
      <c r="A18196" s="5" t="s">
        <v>1296</v>
      </c>
      <c r="C18196" s="11" t="s">
        <v>9</v>
      </c>
      <c r="D18196" s="11" t="s">
        <v>10</v>
      </c>
      <c r="E18196" s="11" t="s">
        <v>59</v>
      </c>
      <c r="F18196" s="11" t="s">
        <v>12</v>
      </c>
      <c r="G18196" s="131" t="s">
        <v>19</v>
      </c>
      <c r="H18196" s="131"/>
      <c r="J18196" s="7">
        <v>7276966450</v>
      </c>
    </row>
    <row r="18197" spans="1:10" ht="20.100000000000001" customHeight="1" x14ac:dyDescent="0.25">
      <c r="A18197" s="6" t="s">
        <v>1299</v>
      </c>
      <c r="B18197" s="6" t="s">
        <v>1300</v>
      </c>
      <c r="J18197" s="10">
        <v>3399590098</v>
      </c>
    </row>
    <row r="18198" spans="1:10" ht="20.100000000000001" customHeight="1" x14ac:dyDescent="0.25">
      <c r="A18198" s="6" t="s">
        <v>1303</v>
      </c>
      <c r="B18198" s="6" t="s">
        <v>7118</v>
      </c>
      <c r="J18198" s="9">
        <v>3225252144</v>
      </c>
    </row>
    <row r="18199" spans="1:10" ht="20.100000000000001" customHeight="1" x14ac:dyDescent="0.25">
      <c r="A18199" s="5" t="s">
        <v>1303</v>
      </c>
      <c r="C18199" s="11" t="s">
        <v>9</v>
      </c>
      <c r="D18199" s="11" t="s">
        <v>20</v>
      </c>
      <c r="E18199" s="11" t="s">
        <v>59</v>
      </c>
      <c r="F18199" s="11" t="s">
        <v>1881</v>
      </c>
      <c r="G18199" s="131" t="s">
        <v>21</v>
      </c>
      <c r="H18199" s="131"/>
      <c r="J18199" s="7">
        <v>3225252144</v>
      </c>
    </row>
    <row r="18200" spans="1:10" ht="60" customHeight="1" x14ac:dyDescent="0.25">
      <c r="G18200" s="131" t="s">
        <v>4797</v>
      </c>
      <c r="H18200" s="131"/>
    </row>
    <row r="18201" spans="1:10" ht="20.100000000000001" customHeight="1" x14ac:dyDescent="0.25">
      <c r="G18201" s="131" t="s">
        <v>2101</v>
      </c>
      <c r="H18201" s="131"/>
    </row>
    <row r="18202" spans="1:10" ht="20.100000000000001" customHeight="1" x14ac:dyDescent="0.25">
      <c r="A18202" s="6" t="s">
        <v>1316</v>
      </c>
      <c r="B18202" s="6" t="s">
        <v>7122</v>
      </c>
      <c r="J18202" s="8">
        <v>174337954</v>
      </c>
    </row>
    <row r="18203" spans="1:10" ht="20.100000000000001" customHeight="1" x14ac:dyDescent="0.25">
      <c r="A18203" s="5" t="s">
        <v>1316</v>
      </c>
      <c r="C18203" s="11" t="s">
        <v>9</v>
      </c>
      <c r="D18203" s="11" t="s">
        <v>20</v>
      </c>
      <c r="E18203" s="11" t="s">
        <v>59</v>
      </c>
      <c r="F18203" s="11" t="s">
        <v>1881</v>
      </c>
      <c r="G18203" s="131" t="s">
        <v>23</v>
      </c>
      <c r="H18203" s="131"/>
      <c r="J18203" s="7">
        <v>174337954</v>
      </c>
    </row>
    <row r="18204" spans="1:10" ht="30" customHeight="1" x14ac:dyDescent="0.25">
      <c r="G18204" s="131" t="s">
        <v>4798</v>
      </c>
      <c r="H18204" s="131"/>
    </row>
    <row r="18205" spans="1:10" ht="20.100000000000001" customHeight="1" x14ac:dyDescent="0.25">
      <c r="G18205" s="131" t="s">
        <v>2102</v>
      </c>
      <c r="H18205" s="131"/>
    </row>
    <row r="18206" spans="1:10" ht="20.100000000000001" customHeight="1" x14ac:dyDescent="0.25">
      <c r="A18206" s="6" t="s">
        <v>1319</v>
      </c>
      <c r="B18206" s="6" t="s">
        <v>1320</v>
      </c>
      <c r="J18206" s="10">
        <v>6950972434</v>
      </c>
    </row>
    <row r="18207" spans="1:10" ht="20.100000000000001" customHeight="1" x14ac:dyDescent="0.25">
      <c r="A18207" s="6" t="s">
        <v>1324</v>
      </c>
      <c r="B18207" s="6" t="s">
        <v>7124</v>
      </c>
      <c r="J18207" s="9">
        <v>523013862</v>
      </c>
    </row>
    <row r="18208" spans="1:10" ht="20.100000000000001" customHeight="1" x14ac:dyDescent="0.25">
      <c r="A18208" s="5" t="s">
        <v>1324</v>
      </c>
      <c r="C18208" s="11" t="s">
        <v>9</v>
      </c>
      <c r="D18208" s="11" t="s">
        <v>20</v>
      </c>
      <c r="E18208" s="11" t="s">
        <v>59</v>
      </c>
      <c r="F18208" s="11" t="s">
        <v>1881</v>
      </c>
      <c r="G18208" s="131" t="s">
        <v>21</v>
      </c>
      <c r="H18208" s="131"/>
      <c r="J18208" s="7">
        <v>523013862</v>
      </c>
    </row>
    <row r="18209" spans="1:10" ht="45" customHeight="1" x14ac:dyDescent="0.25">
      <c r="G18209" s="131" t="s">
        <v>4800</v>
      </c>
      <c r="H18209" s="131"/>
    </row>
    <row r="18210" spans="1:10" ht="20.100000000000001" customHeight="1" x14ac:dyDescent="0.25">
      <c r="G18210" s="131" t="s">
        <v>2101</v>
      </c>
      <c r="H18210" s="131"/>
    </row>
    <row r="18211" spans="1:10" ht="20.100000000000001" customHeight="1" x14ac:dyDescent="0.25">
      <c r="A18211" s="6" t="s">
        <v>1326</v>
      </c>
      <c r="B18211" s="6" t="s">
        <v>7125</v>
      </c>
      <c r="J18211" s="8">
        <v>1046027723</v>
      </c>
    </row>
    <row r="18212" spans="1:10" ht="20.100000000000001" customHeight="1" x14ac:dyDescent="0.25">
      <c r="A18212" s="5" t="s">
        <v>1326</v>
      </c>
      <c r="C18212" s="11" t="s">
        <v>9</v>
      </c>
      <c r="D18212" s="11" t="s">
        <v>20</v>
      </c>
      <c r="E18212" s="11" t="s">
        <v>59</v>
      </c>
      <c r="F18212" s="11" t="s">
        <v>1881</v>
      </c>
      <c r="G18212" s="131" t="s">
        <v>21</v>
      </c>
      <c r="H18212" s="131"/>
      <c r="J18212" s="7">
        <v>1046027723</v>
      </c>
    </row>
    <row r="18213" spans="1:10" ht="45" customHeight="1" x14ac:dyDescent="0.25">
      <c r="G18213" s="131" t="s">
        <v>4801</v>
      </c>
      <c r="H18213" s="131"/>
    </row>
    <row r="18214" spans="1:10" ht="20.100000000000001" customHeight="1" x14ac:dyDescent="0.25">
      <c r="G18214" s="131" t="s">
        <v>2101</v>
      </c>
      <c r="H18214" s="131"/>
    </row>
    <row r="18215" spans="1:10" ht="30" customHeight="1" x14ac:dyDescent="0.25">
      <c r="A18215" s="5" t="s">
        <v>1328</v>
      </c>
      <c r="C18215" s="11" t="s">
        <v>9</v>
      </c>
      <c r="D18215" s="11" t="s">
        <v>20</v>
      </c>
      <c r="E18215" s="11" t="s">
        <v>5108</v>
      </c>
      <c r="F18215" s="11" t="s">
        <v>12</v>
      </c>
      <c r="G18215" s="131" t="s">
        <v>1329</v>
      </c>
      <c r="H18215" s="131"/>
      <c r="J18215" s="7">
        <v>5007930849</v>
      </c>
    </row>
    <row r="18216" spans="1:10" ht="60" customHeight="1" x14ac:dyDescent="0.25">
      <c r="G18216" s="131" t="s">
        <v>5254</v>
      </c>
      <c r="H18216" s="131"/>
    </row>
    <row r="18217" spans="1:10" ht="20.100000000000001" customHeight="1" x14ac:dyDescent="0.25">
      <c r="A18217" s="6" t="s">
        <v>1331</v>
      </c>
      <c r="B18217" s="6" t="s">
        <v>1332</v>
      </c>
      <c r="J18217" s="8">
        <v>374000000</v>
      </c>
    </row>
    <row r="18218" spans="1:10" ht="45" customHeight="1" x14ac:dyDescent="0.25">
      <c r="A18218" s="5" t="s">
        <v>1331</v>
      </c>
      <c r="C18218" s="11" t="s">
        <v>9</v>
      </c>
      <c r="D18218" s="11" t="s">
        <v>20</v>
      </c>
      <c r="E18218" s="11" t="s">
        <v>59</v>
      </c>
      <c r="F18218" s="11" t="s">
        <v>1881</v>
      </c>
      <c r="G18218" s="131" t="s">
        <v>8051</v>
      </c>
      <c r="H18218" s="131"/>
      <c r="J18218" s="7">
        <v>374000000</v>
      </c>
    </row>
    <row r="18219" spans="1:10" ht="20.100000000000001" customHeight="1" x14ac:dyDescent="0.25">
      <c r="A18219" s="6" t="s">
        <v>1344</v>
      </c>
      <c r="B18219" s="6" t="s">
        <v>1345</v>
      </c>
      <c r="J18219" s="10">
        <v>2706208202</v>
      </c>
    </row>
    <row r="18220" spans="1:10" ht="20.100000000000001" customHeight="1" x14ac:dyDescent="0.25">
      <c r="A18220" s="6" t="s">
        <v>1231</v>
      </c>
      <c r="B18220" s="6" t="s">
        <v>3252</v>
      </c>
      <c r="J18220" s="9">
        <v>1416400368</v>
      </c>
    </row>
    <row r="18221" spans="1:10" ht="20.100000000000001" customHeight="1" x14ac:dyDescent="0.25">
      <c r="A18221" s="5" t="s">
        <v>1349</v>
      </c>
      <c r="C18221" s="11" t="s">
        <v>9</v>
      </c>
      <c r="D18221" s="11" t="s">
        <v>11</v>
      </c>
      <c r="E18221" s="11" t="s">
        <v>59</v>
      </c>
      <c r="F18221" s="11" t="s">
        <v>12</v>
      </c>
      <c r="G18221" s="131" t="s">
        <v>30</v>
      </c>
      <c r="H18221" s="131"/>
      <c r="J18221" s="7">
        <v>1251035209</v>
      </c>
    </row>
    <row r="18222" spans="1:10" ht="20.100000000000001" customHeight="1" x14ac:dyDescent="0.25">
      <c r="A18222" s="5" t="s">
        <v>1353</v>
      </c>
      <c r="C18222" s="11" t="s">
        <v>9</v>
      </c>
      <c r="D18222" s="11" t="s">
        <v>11</v>
      </c>
      <c r="E18222" s="11" t="s">
        <v>59</v>
      </c>
      <c r="F18222" s="11" t="s">
        <v>12</v>
      </c>
      <c r="G18222" s="131" t="s">
        <v>1354</v>
      </c>
      <c r="H18222" s="131"/>
      <c r="J18222" s="7">
        <v>165365159</v>
      </c>
    </row>
    <row r="18223" spans="1:10" ht="20.100000000000001" customHeight="1" x14ac:dyDescent="0.25">
      <c r="A18223" s="6" t="s">
        <v>1239</v>
      </c>
      <c r="B18223" s="6" t="s">
        <v>1360</v>
      </c>
      <c r="J18223" s="8">
        <v>777471205</v>
      </c>
    </row>
    <row r="18224" spans="1:10" ht="20.100000000000001" customHeight="1" x14ac:dyDescent="0.25">
      <c r="A18224" s="5" t="s">
        <v>1361</v>
      </c>
      <c r="C18224" s="11" t="s">
        <v>9</v>
      </c>
      <c r="D18224" s="11" t="s">
        <v>11</v>
      </c>
      <c r="E18224" s="11" t="s">
        <v>59</v>
      </c>
      <c r="F18224" s="11" t="s">
        <v>12</v>
      </c>
      <c r="G18224" s="131" t="s">
        <v>7127</v>
      </c>
      <c r="H18224" s="131"/>
      <c r="J18224" s="7">
        <v>67074244</v>
      </c>
    </row>
    <row r="18225" spans="1:10" ht="20.100000000000001" customHeight="1" x14ac:dyDescent="0.25">
      <c r="A18225" s="5" t="s">
        <v>1364</v>
      </c>
      <c r="C18225" s="11" t="s">
        <v>9</v>
      </c>
      <c r="D18225" s="11" t="s">
        <v>11</v>
      </c>
      <c r="E18225" s="11" t="s">
        <v>59</v>
      </c>
      <c r="F18225" s="11" t="s">
        <v>12</v>
      </c>
      <c r="G18225" s="131" t="s">
        <v>1365</v>
      </c>
      <c r="H18225" s="131"/>
      <c r="J18225" s="7">
        <v>307943798</v>
      </c>
    </row>
    <row r="18226" spans="1:10" ht="20.100000000000001" customHeight="1" x14ac:dyDescent="0.25">
      <c r="A18226" s="5" t="s">
        <v>1367</v>
      </c>
      <c r="C18226" s="11" t="s">
        <v>9</v>
      </c>
      <c r="D18226" s="11" t="s">
        <v>11</v>
      </c>
      <c r="E18226" s="11" t="s">
        <v>59</v>
      </c>
      <c r="F18226" s="11" t="s">
        <v>12</v>
      </c>
      <c r="G18226" s="131" t="s">
        <v>33</v>
      </c>
      <c r="H18226" s="131"/>
      <c r="J18226" s="7">
        <v>766028</v>
      </c>
    </row>
    <row r="18227" spans="1:10" ht="20.100000000000001" customHeight="1" x14ac:dyDescent="0.25">
      <c r="A18227" s="5" t="s">
        <v>1369</v>
      </c>
      <c r="C18227" s="11" t="s">
        <v>9</v>
      </c>
      <c r="D18227" s="11" t="s">
        <v>11</v>
      </c>
      <c r="E18227" s="11" t="s">
        <v>59</v>
      </c>
      <c r="F18227" s="11" t="s">
        <v>12</v>
      </c>
      <c r="G18227" s="131" t="s">
        <v>34</v>
      </c>
      <c r="H18227" s="131"/>
      <c r="J18227" s="7">
        <v>401632459</v>
      </c>
    </row>
    <row r="18228" spans="1:10" ht="20.100000000000001" customHeight="1" x14ac:dyDescent="0.25">
      <c r="A18228" s="5" t="s">
        <v>1371</v>
      </c>
      <c r="C18228" s="11" t="s">
        <v>9</v>
      </c>
      <c r="D18228" s="11" t="s">
        <v>11</v>
      </c>
      <c r="E18228" s="11" t="s">
        <v>59</v>
      </c>
      <c r="F18228" s="11" t="s">
        <v>12</v>
      </c>
      <c r="G18228" s="131" t="s">
        <v>7128</v>
      </c>
      <c r="H18228" s="131"/>
      <c r="J18228" s="7">
        <v>54676</v>
      </c>
    </row>
    <row r="18229" spans="1:10" ht="15" customHeight="1" x14ac:dyDescent="0.25">
      <c r="G18229" s="131" t="s">
        <v>6375</v>
      </c>
      <c r="H18229" s="131"/>
    </row>
    <row r="18230" spans="1:10" ht="20.100000000000001" customHeight="1" x14ac:dyDescent="0.25">
      <c r="A18230" s="6" t="s">
        <v>1249</v>
      </c>
      <c r="B18230" s="6" t="s">
        <v>1373</v>
      </c>
      <c r="J18230" s="8">
        <v>42544056</v>
      </c>
    </row>
    <row r="18231" spans="1:10" ht="20.100000000000001" customHeight="1" x14ac:dyDescent="0.25">
      <c r="A18231" s="5" t="s">
        <v>1376</v>
      </c>
      <c r="C18231" s="11" t="s">
        <v>9</v>
      </c>
      <c r="D18231" s="11" t="s">
        <v>11</v>
      </c>
      <c r="E18231" s="11" t="s">
        <v>59</v>
      </c>
      <c r="F18231" s="11" t="s">
        <v>12</v>
      </c>
      <c r="G18231" s="131" t="s">
        <v>3480</v>
      </c>
      <c r="H18231" s="131"/>
      <c r="J18231" s="7">
        <v>76320</v>
      </c>
    </row>
    <row r="18232" spans="1:10" ht="20.100000000000001" customHeight="1" x14ac:dyDescent="0.25">
      <c r="A18232" s="5" t="s">
        <v>1380</v>
      </c>
      <c r="C18232" s="11" t="s">
        <v>9</v>
      </c>
      <c r="D18232" s="11" t="s">
        <v>11</v>
      </c>
      <c r="E18232" s="11" t="s">
        <v>59</v>
      </c>
      <c r="F18232" s="11" t="s">
        <v>12</v>
      </c>
      <c r="G18232" s="131" t="s">
        <v>1381</v>
      </c>
      <c r="H18232" s="131"/>
      <c r="J18232" s="7">
        <v>37016615</v>
      </c>
    </row>
    <row r="18233" spans="1:10" ht="20.100000000000001" customHeight="1" x14ac:dyDescent="0.25">
      <c r="A18233" s="5" t="s">
        <v>1384</v>
      </c>
      <c r="C18233" s="11" t="s">
        <v>9</v>
      </c>
      <c r="D18233" s="11" t="s">
        <v>11</v>
      </c>
      <c r="E18233" s="11" t="s">
        <v>59</v>
      </c>
      <c r="F18233" s="11" t="s">
        <v>12</v>
      </c>
      <c r="G18233" s="131" t="s">
        <v>35</v>
      </c>
      <c r="H18233" s="131"/>
      <c r="J18233" s="7">
        <v>4055939</v>
      </c>
    </row>
    <row r="18234" spans="1:10" ht="20.100000000000001" customHeight="1" x14ac:dyDescent="0.25">
      <c r="A18234" s="5" t="s">
        <v>1391</v>
      </c>
      <c r="C18234" s="11" t="s">
        <v>9</v>
      </c>
      <c r="D18234" s="11" t="s">
        <v>11</v>
      </c>
      <c r="E18234" s="11" t="s">
        <v>59</v>
      </c>
      <c r="F18234" s="11" t="s">
        <v>12</v>
      </c>
      <c r="G18234" s="131" t="s">
        <v>7129</v>
      </c>
      <c r="H18234" s="131"/>
      <c r="J18234" s="7">
        <v>1395182</v>
      </c>
    </row>
    <row r="18235" spans="1:10" ht="20.100000000000001" customHeight="1" x14ac:dyDescent="0.25">
      <c r="A18235" s="6" t="s">
        <v>1393</v>
      </c>
      <c r="B18235" s="6" t="s">
        <v>1394</v>
      </c>
      <c r="J18235" s="8">
        <v>279477951</v>
      </c>
    </row>
    <row r="18236" spans="1:10" ht="20.100000000000001" customHeight="1" x14ac:dyDescent="0.25">
      <c r="A18236" s="5" t="s">
        <v>1396</v>
      </c>
      <c r="C18236" s="11" t="s">
        <v>9</v>
      </c>
      <c r="D18236" s="11" t="s">
        <v>11</v>
      </c>
      <c r="E18236" s="11" t="s">
        <v>59</v>
      </c>
      <c r="F18236" s="11" t="s">
        <v>12</v>
      </c>
      <c r="G18236" s="131" t="s">
        <v>1397</v>
      </c>
      <c r="H18236" s="131"/>
      <c r="J18236" s="7">
        <v>2000000</v>
      </c>
    </row>
    <row r="18237" spans="1:10" ht="60" customHeight="1" x14ac:dyDescent="0.25">
      <c r="G18237" s="131" t="s">
        <v>4729</v>
      </c>
      <c r="H18237" s="131"/>
    </row>
    <row r="18238" spans="1:10" ht="20.100000000000001" customHeight="1" x14ac:dyDescent="0.25">
      <c r="A18238" s="5" t="s">
        <v>1408</v>
      </c>
      <c r="C18238" s="11" t="s">
        <v>9</v>
      </c>
      <c r="D18238" s="11" t="s">
        <v>11</v>
      </c>
      <c r="E18238" s="11" t="s">
        <v>59</v>
      </c>
      <c r="F18238" s="11" t="s">
        <v>12</v>
      </c>
      <c r="G18238" s="131" t="s">
        <v>1409</v>
      </c>
      <c r="H18238" s="131"/>
      <c r="J18238" s="7">
        <v>10600000</v>
      </c>
    </row>
    <row r="18239" spans="1:10" ht="30" customHeight="1" x14ac:dyDescent="0.25">
      <c r="G18239" s="131" t="s">
        <v>6376</v>
      </c>
      <c r="H18239" s="131"/>
    </row>
    <row r="18240" spans="1:10" ht="20.100000000000001" customHeight="1" x14ac:dyDescent="0.25">
      <c r="A18240" s="5" t="s">
        <v>1411</v>
      </c>
      <c r="C18240" s="11" t="s">
        <v>9</v>
      </c>
      <c r="D18240" s="11" t="s">
        <v>11</v>
      </c>
      <c r="E18240" s="11" t="s">
        <v>59</v>
      </c>
      <c r="F18240" s="11" t="s">
        <v>12</v>
      </c>
      <c r="G18240" s="131" t="s">
        <v>3478</v>
      </c>
      <c r="H18240" s="131"/>
      <c r="J18240" s="7">
        <v>171295718</v>
      </c>
    </row>
    <row r="18241" spans="1:10" ht="45" customHeight="1" x14ac:dyDescent="0.25">
      <c r="G18241" s="131" t="s">
        <v>6377</v>
      </c>
      <c r="H18241" s="131"/>
    </row>
    <row r="18242" spans="1:10" ht="20.100000000000001" customHeight="1" x14ac:dyDescent="0.25">
      <c r="A18242" s="5" t="s">
        <v>1413</v>
      </c>
      <c r="C18242" s="11" t="s">
        <v>9</v>
      </c>
      <c r="D18242" s="11" t="s">
        <v>11</v>
      </c>
      <c r="E18242" s="11" t="s">
        <v>59</v>
      </c>
      <c r="F18242" s="11" t="s">
        <v>12</v>
      </c>
      <c r="G18242" s="131" t="s">
        <v>1414</v>
      </c>
      <c r="H18242" s="131"/>
      <c r="J18242" s="7">
        <v>95582233</v>
      </c>
    </row>
    <row r="18243" spans="1:10" ht="30" customHeight="1" x14ac:dyDescent="0.25">
      <c r="G18243" s="131" t="s">
        <v>6378</v>
      </c>
      <c r="H18243" s="131"/>
    </row>
    <row r="18244" spans="1:10" ht="20.100000000000001" customHeight="1" x14ac:dyDescent="0.25">
      <c r="A18244" s="6" t="s">
        <v>1416</v>
      </c>
      <c r="B18244" s="6" t="s">
        <v>1417</v>
      </c>
      <c r="J18244" s="8">
        <v>82203097</v>
      </c>
    </row>
    <row r="18245" spans="1:10" ht="20.100000000000001" customHeight="1" x14ac:dyDescent="0.25">
      <c r="A18245" s="5" t="s">
        <v>1419</v>
      </c>
      <c r="C18245" s="11" t="s">
        <v>9</v>
      </c>
      <c r="D18245" s="11" t="s">
        <v>11</v>
      </c>
      <c r="E18245" s="11" t="s">
        <v>59</v>
      </c>
      <c r="F18245" s="11" t="s">
        <v>12</v>
      </c>
      <c r="G18245" s="131" t="s">
        <v>1420</v>
      </c>
      <c r="H18245" s="131"/>
      <c r="J18245" s="7">
        <v>6069902</v>
      </c>
    </row>
    <row r="18246" spans="1:10" ht="20.100000000000001" customHeight="1" x14ac:dyDescent="0.25">
      <c r="A18246" s="5" t="s">
        <v>1422</v>
      </c>
      <c r="C18246" s="11" t="s">
        <v>9</v>
      </c>
      <c r="D18246" s="11" t="s">
        <v>11</v>
      </c>
      <c r="E18246" s="11" t="s">
        <v>59</v>
      </c>
      <c r="F18246" s="11" t="s">
        <v>12</v>
      </c>
      <c r="G18246" s="131" t="s">
        <v>1423</v>
      </c>
      <c r="H18246" s="131"/>
      <c r="J18246" s="7">
        <v>70684029</v>
      </c>
    </row>
    <row r="18247" spans="1:10" ht="20.100000000000001" customHeight="1" x14ac:dyDescent="0.25">
      <c r="A18247" s="5" t="s">
        <v>1424</v>
      </c>
      <c r="C18247" s="11" t="s">
        <v>9</v>
      </c>
      <c r="D18247" s="11" t="s">
        <v>11</v>
      </c>
      <c r="E18247" s="11" t="s">
        <v>59</v>
      </c>
      <c r="F18247" s="11" t="s">
        <v>12</v>
      </c>
      <c r="G18247" s="131" t="s">
        <v>38</v>
      </c>
      <c r="H18247" s="131"/>
      <c r="J18247" s="7">
        <v>2724583</v>
      </c>
    </row>
    <row r="18248" spans="1:10" ht="20.100000000000001" customHeight="1" x14ac:dyDescent="0.25">
      <c r="A18248" s="5" t="s">
        <v>1426</v>
      </c>
      <c r="C18248" s="11" t="s">
        <v>9</v>
      </c>
      <c r="D18248" s="11" t="s">
        <v>11</v>
      </c>
      <c r="E18248" s="11" t="s">
        <v>59</v>
      </c>
      <c r="F18248" s="11" t="s">
        <v>12</v>
      </c>
      <c r="G18248" s="131" t="s">
        <v>1427</v>
      </c>
      <c r="H18248" s="131"/>
      <c r="J18248" s="7">
        <v>2724583</v>
      </c>
    </row>
    <row r="18249" spans="1:10" ht="20.100000000000001" customHeight="1" x14ac:dyDescent="0.25">
      <c r="A18249" s="6" t="s">
        <v>1439</v>
      </c>
      <c r="B18249" s="6" t="s">
        <v>1440</v>
      </c>
      <c r="J18249" s="8">
        <v>18018504</v>
      </c>
    </row>
    <row r="18250" spans="1:10" ht="20.100000000000001" customHeight="1" x14ac:dyDescent="0.25">
      <c r="A18250" s="5" t="s">
        <v>1441</v>
      </c>
      <c r="C18250" s="11" t="s">
        <v>9</v>
      </c>
      <c r="D18250" s="11" t="s">
        <v>11</v>
      </c>
      <c r="E18250" s="11" t="s">
        <v>59</v>
      </c>
      <c r="F18250" s="11" t="s">
        <v>12</v>
      </c>
      <c r="G18250" s="131" t="s">
        <v>1442</v>
      </c>
      <c r="H18250" s="131"/>
      <c r="J18250" s="7">
        <v>12277411</v>
      </c>
    </row>
    <row r="18251" spans="1:10" ht="75" customHeight="1" x14ac:dyDescent="0.25">
      <c r="G18251" s="131" t="s">
        <v>8070</v>
      </c>
      <c r="H18251" s="131"/>
    </row>
    <row r="18252" spans="1:10" ht="20.100000000000001" customHeight="1" x14ac:dyDescent="0.25">
      <c r="A18252" s="5" t="s">
        <v>1444</v>
      </c>
      <c r="C18252" s="11" t="s">
        <v>9</v>
      </c>
      <c r="D18252" s="11" t="s">
        <v>11</v>
      </c>
      <c r="E18252" s="11" t="s">
        <v>59</v>
      </c>
      <c r="F18252" s="11" t="s">
        <v>12</v>
      </c>
      <c r="G18252" s="131" t="s">
        <v>3481</v>
      </c>
      <c r="H18252" s="131"/>
      <c r="J18252" s="7">
        <v>5741093</v>
      </c>
    </row>
    <row r="18253" spans="1:10" ht="60" customHeight="1" x14ac:dyDescent="0.25">
      <c r="G18253" s="131" t="s">
        <v>6380</v>
      </c>
      <c r="H18253" s="131"/>
    </row>
    <row r="18254" spans="1:10" ht="20.100000000000001" customHeight="1" x14ac:dyDescent="0.25">
      <c r="A18254" s="6" t="s">
        <v>1449</v>
      </c>
      <c r="B18254" s="6" t="s">
        <v>1450</v>
      </c>
      <c r="J18254" s="8">
        <v>88593021</v>
      </c>
    </row>
    <row r="18255" spans="1:10" ht="20.100000000000001" customHeight="1" x14ac:dyDescent="0.25">
      <c r="A18255" s="5" t="s">
        <v>1453</v>
      </c>
      <c r="C18255" s="11" t="s">
        <v>9</v>
      </c>
      <c r="D18255" s="11" t="s">
        <v>11</v>
      </c>
      <c r="E18255" s="11" t="s">
        <v>59</v>
      </c>
      <c r="F18255" s="11" t="s">
        <v>12</v>
      </c>
      <c r="G18255" s="131" t="s">
        <v>39</v>
      </c>
      <c r="H18255" s="131"/>
      <c r="J18255" s="7">
        <v>59360000</v>
      </c>
    </row>
    <row r="18256" spans="1:10" ht="30" customHeight="1" x14ac:dyDescent="0.25">
      <c r="A18256" s="5" t="s">
        <v>1460</v>
      </c>
      <c r="C18256" s="11" t="s">
        <v>9</v>
      </c>
      <c r="D18256" s="11" t="s">
        <v>11</v>
      </c>
      <c r="E18256" s="11" t="s">
        <v>59</v>
      </c>
      <c r="F18256" s="11" t="s">
        <v>12</v>
      </c>
      <c r="G18256" s="131" t="s">
        <v>1461</v>
      </c>
      <c r="H18256" s="131"/>
      <c r="J18256" s="7">
        <v>530000</v>
      </c>
    </row>
    <row r="18257" spans="1:10" ht="20.100000000000001" customHeight="1" x14ac:dyDescent="0.25">
      <c r="A18257" s="5" t="s">
        <v>1463</v>
      </c>
      <c r="C18257" s="11" t="s">
        <v>9</v>
      </c>
      <c r="D18257" s="11" t="s">
        <v>11</v>
      </c>
      <c r="E18257" s="11" t="s">
        <v>59</v>
      </c>
      <c r="F18257" s="11" t="s">
        <v>12</v>
      </c>
      <c r="G18257" s="131" t="s">
        <v>1464</v>
      </c>
      <c r="H18257" s="131"/>
      <c r="J18257" s="7">
        <v>15900000</v>
      </c>
    </row>
    <row r="18258" spans="1:10" ht="20.100000000000001" customHeight="1" x14ac:dyDescent="0.25">
      <c r="A18258" s="5" t="s">
        <v>1466</v>
      </c>
      <c r="C18258" s="11" t="s">
        <v>9</v>
      </c>
      <c r="D18258" s="11" t="s">
        <v>11</v>
      </c>
      <c r="E18258" s="11" t="s">
        <v>59</v>
      </c>
      <c r="F18258" s="11" t="s">
        <v>12</v>
      </c>
      <c r="G18258" s="131" t="s">
        <v>1467</v>
      </c>
      <c r="H18258" s="131"/>
      <c r="J18258" s="7">
        <v>1060000</v>
      </c>
    </row>
    <row r="18259" spans="1:10" ht="30" customHeight="1" x14ac:dyDescent="0.25">
      <c r="A18259" s="5" t="s">
        <v>1469</v>
      </c>
      <c r="C18259" s="11" t="s">
        <v>9</v>
      </c>
      <c r="D18259" s="11" t="s">
        <v>11</v>
      </c>
      <c r="E18259" s="11" t="s">
        <v>59</v>
      </c>
      <c r="F18259" s="11" t="s">
        <v>12</v>
      </c>
      <c r="G18259" s="131" t="s">
        <v>7132</v>
      </c>
      <c r="H18259" s="131"/>
      <c r="J18259" s="7">
        <v>10153021</v>
      </c>
    </row>
    <row r="18260" spans="1:10" ht="30" customHeight="1" x14ac:dyDescent="0.25">
      <c r="A18260" s="5" t="s">
        <v>1471</v>
      </c>
      <c r="C18260" s="11" t="s">
        <v>9</v>
      </c>
      <c r="D18260" s="11" t="s">
        <v>11</v>
      </c>
      <c r="E18260" s="11" t="s">
        <v>59</v>
      </c>
      <c r="F18260" s="11" t="s">
        <v>12</v>
      </c>
      <c r="G18260" s="131" t="s">
        <v>7133</v>
      </c>
      <c r="H18260" s="131"/>
      <c r="J18260" s="7">
        <v>1060000</v>
      </c>
    </row>
    <row r="18261" spans="1:10" ht="20.100000000000001" customHeight="1" x14ac:dyDescent="0.25">
      <c r="A18261" s="5" t="s">
        <v>1473</v>
      </c>
      <c r="C18261" s="11" t="s">
        <v>9</v>
      </c>
      <c r="D18261" s="11" t="s">
        <v>11</v>
      </c>
      <c r="E18261" s="11" t="s">
        <v>59</v>
      </c>
      <c r="F18261" s="11" t="s">
        <v>12</v>
      </c>
      <c r="G18261" s="131" t="s">
        <v>1474</v>
      </c>
      <c r="H18261" s="131"/>
      <c r="J18261" s="7">
        <v>530000</v>
      </c>
    </row>
    <row r="18262" spans="1:10" ht="20.100000000000001" customHeight="1" x14ac:dyDescent="0.25">
      <c r="A18262" s="6" t="s">
        <v>1490</v>
      </c>
      <c r="B18262" s="6" t="s">
        <v>1491</v>
      </c>
      <c r="J18262" s="8">
        <v>1500000</v>
      </c>
    </row>
    <row r="18263" spans="1:10" ht="20.100000000000001" customHeight="1" x14ac:dyDescent="0.25">
      <c r="A18263" s="5" t="s">
        <v>1506</v>
      </c>
      <c r="C18263" s="11" t="s">
        <v>9</v>
      </c>
      <c r="D18263" s="11" t="s">
        <v>11</v>
      </c>
      <c r="E18263" s="11" t="s">
        <v>59</v>
      </c>
      <c r="F18263" s="11" t="s">
        <v>12</v>
      </c>
      <c r="G18263" s="131" t="s">
        <v>403</v>
      </c>
      <c r="H18263" s="131"/>
      <c r="J18263" s="7">
        <v>1500000</v>
      </c>
    </row>
    <row r="18264" spans="1:10" ht="60" customHeight="1" x14ac:dyDescent="0.25">
      <c r="G18264" s="131" t="s">
        <v>6381</v>
      </c>
      <c r="H18264" s="131"/>
    </row>
    <row r="18265" spans="1:10" ht="20.100000000000001" customHeight="1" x14ac:dyDescent="0.25">
      <c r="A18265" s="6" t="s">
        <v>1508</v>
      </c>
      <c r="B18265" s="6" t="s">
        <v>1509</v>
      </c>
      <c r="J18265" s="10">
        <v>213654888</v>
      </c>
    </row>
    <row r="18266" spans="1:10" ht="20.100000000000001" customHeight="1" x14ac:dyDescent="0.25">
      <c r="A18266" s="6" t="s">
        <v>1256</v>
      </c>
      <c r="B18266" s="6" t="s">
        <v>1511</v>
      </c>
      <c r="J18266" s="9">
        <v>103593358</v>
      </c>
    </row>
    <row r="18267" spans="1:10" ht="20.100000000000001" customHeight="1" x14ac:dyDescent="0.25">
      <c r="A18267" s="5" t="s">
        <v>1513</v>
      </c>
      <c r="C18267" s="11" t="s">
        <v>9</v>
      </c>
      <c r="D18267" s="11" t="s">
        <v>11</v>
      </c>
      <c r="E18267" s="11" t="s">
        <v>59</v>
      </c>
      <c r="F18267" s="11" t="s">
        <v>12</v>
      </c>
      <c r="G18267" s="131" t="s">
        <v>45</v>
      </c>
      <c r="H18267" s="131"/>
      <c r="J18267" s="7">
        <v>48453894</v>
      </c>
    </row>
    <row r="18268" spans="1:10" ht="20.100000000000001" customHeight="1" x14ac:dyDescent="0.25">
      <c r="A18268" s="5" t="s">
        <v>1514</v>
      </c>
      <c r="C18268" s="11" t="s">
        <v>9</v>
      </c>
      <c r="D18268" s="11" t="s">
        <v>11</v>
      </c>
      <c r="E18268" s="11" t="s">
        <v>59</v>
      </c>
      <c r="F18268" s="11" t="s">
        <v>12</v>
      </c>
      <c r="G18268" s="131" t="s">
        <v>1515</v>
      </c>
      <c r="H18268" s="131"/>
      <c r="J18268" s="7">
        <v>776720</v>
      </c>
    </row>
    <row r="18269" spans="1:10" ht="20.100000000000001" customHeight="1" x14ac:dyDescent="0.25">
      <c r="A18269" s="5" t="s">
        <v>1518</v>
      </c>
      <c r="C18269" s="11" t="s">
        <v>9</v>
      </c>
      <c r="D18269" s="11" t="s">
        <v>11</v>
      </c>
      <c r="E18269" s="11" t="s">
        <v>59</v>
      </c>
      <c r="F18269" s="11" t="s">
        <v>12</v>
      </c>
      <c r="G18269" s="131" t="s">
        <v>7135</v>
      </c>
      <c r="H18269" s="131"/>
      <c r="J18269" s="7">
        <v>54271906</v>
      </c>
    </row>
    <row r="18270" spans="1:10" ht="20.100000000000001" customHeight="1" x14ac:dyDescent="0.25">
      <c r="A18270" s="5" t="s">
        <v>1520</v>
      </c>
      <c r="C18270" s="11" t="s">
        <v>9</v>
      </c>
      <c r="D18270" s="11" t="s">
        <v>11</v>
      </c>
      <c r="E18270" s="11" t="s">
        <v>59</v>
      </c>
      <c r="F18270" s="11" t="s">
        <v>12</v>
      </c>
      <c r="G18270" s="131" t="s">
        <v>1521</v>
      </c>
      <c r="H18270" s="131"/>
      <c r="J18270" s="7">
        <v>90838</v>
      </c>
    </row>
    <row r="18271" spans="1:10" ht="20.100000000000001" customHeight="1" x14ac:dyDescent="0.25">
      <c r="A18271" s="6" t="s">
        <v>1278</v>
      </c>
      <c r="B18271" s="6" t="s">
        <v>1524</v>
      </c>
      <c r="J18271" s="8">
        <v>3897807</v>
      </c>
    </row>
    <row r="18272" spans="1:10" ht="20.100000000000001" customHeight="1" x14ac:dyDescent="0.25">
      <c r="A18272" s="5" t="s">
        <v>1531</v>
      </c>
      <c r="C18272" s="11" t="s">
        <v>9</v>
      </c>
      <c r="D18272" s="11" t="s">
        <v>11</v>
      </c>
      <c r="E18272" s="11" t="s">
        <v>59</v>
      </c>
      <c r="F18272" s="11" t="s">
        <v>12</v>
      </c>
      <c r="G18272" s="131" t="s">
        <v>47</v>
      </c>
      <c r="H18272" s="131"/>
      <c r="J18272" s="7">
        <v>3897807</v>
      </c>
    </row>
    <row r="18273" spans="1:10" ht="20.100000000000001" customHeight="1" x14ac:dyDescent="0.25">
      <c r="A18273" s="6" t="s">
        <v>1292</v>
      </c>
      <c r="B18273" s="6" t="s">
        <v>1535</v>
      </c>
      <c r="J18273" s="8">
        <v>17975181</v>
      </c>
    </row>
    <row r="18274" spans="1:10" ht="20.100000000000001" customHeight="1" x14ac:dyDescent="0.25">
      <c r="A18274" s="5" t="s">
        <v>1536</v>
      </c>
      <c r="C18274" s="11" t="s">
        <v>9</v>
      </c>
      <c r="D18274" s="11" t="s">
        <v>11</v>
      </c>
      <c r="E18274" s="11" t="s">
        <v>59</v>
      </c>
      <c r="F18274" s="11" t="s">
        <v>12</v>
      </c>
      <c r="G18274" s="131" t="s">
        <v>1537</v>
      </c>
      <c r="H18274" s="131"/>
      <c r="J18274" s="7">
        <v>174663</v>
      </c>
    </row>
    <row r="18275" spans="1:10" ht="20.100000000000001" customHeight="1" x14ac:dyDescent="0.25">
      <c r="A18275" s="5" t="s">
        <v>1542</v>
      </c>
      <c r="C18275" s="11" t="s">
        <v>9</v>
      </c>
      <c r="D18275" s="11" t="s">
        <v>11</v>
      </c>
      <c r="E18275" s="11" t="s">
        <v>59</v>
      </c>
      <c r="F18275" s="11" t="s">
        <v>12</v>
      </c>
      <c r="G18275" s="131" t="s">
        <v>48</v>
      </c>
      <c r="H18275" s="131"/>
      <c r="J18275" s="7">
        <v>324414</v>
      </c>
    </row>
    <row r="18276" spans="1:10" ht="30" customHeight="1" x14ac:dyDescent="0.25">
      <c r="A18276" s="5" t="s">
        <v>1544</v>
      </c>
      <c r="C18276" s="11" t="s">
        <v>9</v>
      </c>
      <c r="D18276" s="11" t="s">
        <v>11</v>
      </c>
      <c r="E18276" s="11" t="s">
        <v>59</v>
      </c>
      <c r="F18276" s="11" t="s">
        <v>12</v>
      </c>
      <c r="G18276" s="131" t="s">
        <v>1545</v>
      </c>
      <c r="H18276" s="131"/>
      <c r="J18276" s="7">
        <v>16912376</v>
      </c>
    </row>
    <row r="18277" spans="1:10" ht="20.100000000000001" customHeight="1" x14ac:dyDescent="0.25">
      <c r="A18277" s="5" t="s">
        <v>1547</v>
      </c>
      <c r="C18277" s="11" t="s">
        <v>9</v>
      </c>
      <c r="D18277" s="11" t="s">
        <v>11</v>
      </c>
      <c r="E18277" s="11" t="s">
        <v>59</v>
      </c>
      <c r="F18277" s="11" t="s">
        <v>12</v>
      </c>
      <c r="G18277" s="131" t="s">
        <v>49</v>
      </c>
      <c r="H18277" s="131"/>
      <c r="J18277" s="7">
        <v>108236</v>
      </c>
    </row>
    <row r="18278" spans="1:10" ht="20.100000000000001" customHeight="1" x14ac:dyDescent="0.25">
      <c r="A18278" s="5" t="s">
        <v>1549</v>
      </c>
      <c r="C18278" s="11" t="s">
        <v>9</v>
      </c>
      <c r="D18278" s="11" t="s">
        <v>11</v>
      </c>
      <c r="E18278" s="11" t="s">
        <v>59</v>
      </c>
      <c r="F18278" s="11" t="s">
        <v>12</v>
      </c>
      <c r="G18278" s="131" t="s">
        <v>1550</v>
      </c>
      <c r="H18278" s="131"/>
      <c r="J18278" s="7">
        <v>455492</v>
      </c>
    </row>
    <row r="18279" spans="1:10" ht="20.100000000000001" customHeight="1" x14ac:dyDescent="0.25">
      <c r="A18279" s="6" t="s">
        <v>1318</v>
      </c>
      <c r="B18279" s="6" t="s">
        <v>1553</v>
      </c>
      <c r="J18279" s="8">
        <v>25224330</v>
      </c>
    </row>
    <row r="18280" spans="1:10" ht="20.100000000000001" customHeight="1" x14ac:dyDescent="0.25">
      <c r="A18280" s="5" t="s">
        <v>1555</v>
      </c>
      <c r="C18280" s="11" t="s">
        <v>9</v>
      </c>
      <c r="D18280" s="11" t="s">
        <v>11</v>
      </c>
      <c r="E18280" s="11" t="s">
        <v>59</v>
      </c>
      <c r="F18280" s="11" t="s">
        <v>12</v>
      </c>
      <c r="G18280" s="131" t="s">
        <v>50</v>
      </c>
      <c r="H18280" s="131"/>
      <c r="J18280" s="7">
        <v>351378</v>
      </c>
    </row>
    <row r="18281" spans="1:10" ht="20.100000000000001" customHeight="1" x14ac:dyDescent="0.25">
      <c r="A18281" s="5" t="s">
        <v>1557</v>
      </c>
      <c r="C18281" s="11" t="s">
        <v>9</v>
      </c>
      <c r="D18281" s="11" t="s">
        <v>11</v>
      </c>
      <c r="E18281" s="11" t="s">
        <v>59</v>
      </c>
      <c r="F18281" s="11" t="s">
        <v>12</v>
      </c>
      <c r="G18281" s="131" t="s">
        <v>51</v>
      </c>
      <c r="H18281" s="131"/>
      <c r="J18281" s="7">
        <v>24872952</v>
      </c>
    </row>
    <row r="18282" spans="1:10" ht="20.100000000000001" customHeight="1" x14ac:dyDescent="0.25">
      <c r="A18282" s="6" t="s">
        <v>1572</v>
      </c>
      <c r="B18282" s="6" t="s">
        <v>1573</v>
      </c>
      <c r="J18282" s="8">
        <v>62964212</v>
      </c>
    </row>
    <row r="18283" spans="1:10" ht="20.100000000000001" customHeight="1" x14ac:dyDescent="0.25">
      <c r="A18283" s="5" t="s">
        <v>1574</v>
      </c>
      <c r="C18283" s="11" t="s">
        <v>9</v>
      </c>
      <c r="D18283" s="11" t="s">
        <v>11</v>
      </c>
      <c r="E18283" s="11" t="s">
        <v>59</v>
      </c>
      <c r="F18283" s="11" t="s">
        <v>12</v>
      </c>
      <c r="G18283" s="131" t="s">
        <v>1575</v>
      </c>
      <c r="H18283" s="131"/>
      <c r="J18283" s="7">
        <v>9352231</v>
      </c>
    </row>
    <row r="18284" spans="1:10" ht="30" customHeight="1" x14ac:dyDescent="0.25">
      <c r="A18284" s="5" t="s">
        <v>1577</v>
      </c>
      <c r="C18284" s="11" t="s">
        <v>9</v>
      </c>
      <c r="D18284" s="11" t="s">
        <v>11</v>
      </c>
      <c r="E18284" s="11" t="s">
        <v>59</v>
      </c>
      <c r="F18284" s="11" t="s">
        <v>12</v>
      </c>
      <c r="G18284" s="131" t="s">
        <v>1578</v>
      </c>
      <c r="H18284" s="131"/>
      <c r="J18284" s="7">
        <v>52774</v>
      </c>
    </row>
    <row r="18285" spans="1:10" ht="20.100000000000001" customHeight="1" x14ac:dyDescent="0.25">
      <c r="A18285" s="5" t="s">
        <v>1580</v>
      </c>
      <c r="C18285" s="11" t="s">
        <v>9</v>
      </c>
      <c r="D18285" s="11" t="s">
        <v>11</v>
      </c>
      <c r="E18285" s="11" t="s">
        <v>59</v>
      </c>
      <c r="F18285" s="11" t="s">
        <v>12</v>
      </c>
      <c r="G18285" s="131" t="s">
        <v>1581</v>
      </c>
      <c r="H18285" s="131"/>
      <c r="J18285" s="7">
        <v>42756193</v>
      </c>
    </row>
    <row r="18286" spans="1:10" ht="20.100000000000001" customHeight="1" x14ac:dyDescent="0.25">
      <c r="A18286" s="5" t="s">
        <v>1582</v>
      </c>
      <c r="C18286" s="11" t="s">
        <v>9</v>
      </c>
      <c r="D18286" s="11" t="s">
        <v>11</v>
      </c>
      <c r="E18286" s="11" t="s">
        <v>59</v>
      </c>
      <c r="F18286" s="11" t="s">
        <v>12</v>
      </c>
      <c r="G18286" s="131" t="s">
        <v>52</v>
      </c>
      <c r="H18286" s="131"/>
      <c r="J18286" s="7">
        <v>4235664</v>
      </c>
    </row>
    <row r="18287" spans="1:10" ht="20.100000000000001" customHeight="1" x14ac:dyDescent="0.25">
      <c r="A18287" s="5" t="s">
        <v>1584</v>
      </c>
      <c r="C18287" s="11" t="s">
        <v>9</v>
      </c>
      <c r="D18287" s="11" t="s">
        <v>11</v>
      </c>
      <c r="E18287" s="11" t="s">
        <v>59</v>
      </c>
      <c r="F18287" s="11" t="s">
        <v>12</v>
      </c>
      <c r="G18287" s="131" t="s">
        <v>1585</v>
      </c>
      <c r="H18287" s="131"/>
      <c r="J18287" s="7">
        <v>3182857</v>
      </c>
    </row>
    <row r="18288" spans="1:10" ht="20.100000000000001" customHeight="1" x14ac:dyDescent="0.25">
      <c r="A18288" s="5" t="s">
        <v>1587</v>
      </c>
      <c r="C18288" s="11" t="s">
        <v>9</v>
      </c>
      <c r="D18288" s="11" t="s">
        <v>11</v>
      </c>
      <c r="E18288" s="11" t="s">
        <v>59</v>
      </c>
      <c r="F18288" s="11" t="s">
        <v>12</v>
      </c>
      <c r="G18288" s="131" t="s">
        <v>1588</v>
      </c>
      <c r="H18288" s="131"/>
      <c r="J18288" s="7">
        <v>505310</v>
      </c>
    </row>
    <row r="18289" spans="1:10" ht="20.100000000000001" customHeight="1" x14ac:dyDescent="0.25">
      <c r="A18289" s="5" t="s">
        <v>1590</v>
      </c>
      <c r="C18289" s="11" t="s">
        <v>9</v>
      </c>
      <c r="D18289" s="11" t="s">
        <v>11</v>
      </c>
      <c r="E18289" s="11" t="s">
        <v>59</v>
      </c>
      <c r="F18289" s="11" t="s">
        <v>12</v>
      </c>
      <c r="G18289" s="131" t="s">
        <v>1591</v>
      </c>
      <c r="H18289" s="131"/>
      <c r="J18289" s="7">
        <v>500524</v>
      </c>
    </row>
    <row r="18290" spans="1:10" ht="20.100000000000001" customHeight="1" x14ac:dyDescent="0.25">
      <c r="A18290" s="5" t="s">
        <v>1593</v>
      </c>
      <c r="C18290" s="11" t="s">
        <v>9</v>
      </c>
      <c r="D18290" s="11" t="s">
        <v>11</v>
      </c>
      <c r="E18290" s="11" t="s">
        <v>59</v>
      </c>
      <c r="F18290" s="11" t="s">
        <v>12</v>
      </c>
      <c r="G18290" s="131" t="s">
        <v>1594</v>
      </c>
      <c r="H18290" s="131"/>
      <c r="J18290" s="7">
        <v>2378659</v>
      </c>
    </row>
    <row r="18291" spans="1:10" ht="20.100000000000001" customHeight="1" x14ac:dyDescent="0.25">
      <c r="A18291" s="6" t="s">
        <v>1714</v>
      </c>
      <c r="B18291" s="6" t="s">
        <v>1715</v>
      </c>
      <c r="J18291" s="10">
        <v>504755104</v>
      </c>
    </row>
    <row r="18292" spans="1:10" ht="20.100000000000001" customHeight="1" x14ac:dyDescent="0.25">
      <c r="A18292" s="6" t="s">
        <v>1716</v>
      </c>
      <c r="B18292" s="6" t="s">
        <v>1717</v>
      </c>
      <c r="J18292" s="9">
        <v>504755104</v>
      </c>
    </row>
    <row r="18293" spans="1:10" ht="20.100000000000001" customHeight="1" x14ac:dyDescent="0.25">
      <c r="A18293" s="5" t="s">
        <v>1718</v>
      </c>
      <c r="C18293" s="11" t="s">
        <v>16</v>
      </c>
      <c r="D18293" s="11" t="s">
        <v>53</v>
      </c>
      <c r="E18293" s="11" t="s">
        <v>59</v>
      </c>
      <c r="F18293" s="11" t="s">
        <v>12</v>
      </c>
      <c r="G18293" s="131" t="s">
        <v>1719</v>
      </c>
      <c r="H18293" s="131"/>
      <c r="J18293" s="7">
        <v>526830</v>
      </c>
    </row>
    <row r="18294" spans="1:10" ht="20.100000000000001" customHeight="1" x14ac:dyDescent="0.25">
      <c r="A18294" s="5" t="s">
        <v>1720</v>
      </c>
      <c r="C18294" s="11" t="s">
        <v>16</v>
      </c>
      <c r="D18294" s="11" t="s">
        <v>53</v>
      </c>
      <c r="E18294" s="11" t="s">
        <v>59</v>
      </c>
      <c r="F18294" s="11" t="s">
        <v>12</v>
      </c>
      <c r="G18294" s="131" t="s">
        <v>54</v>
      </c>
      <c r="H18294" s="131"/>
      <c r="J18294" s="7">
        <v>234388822</v>
      </c>
    </row>
    <row r="18295" spans="1:10" ht="20.100000000000001" customHeight="1" x14ac:dyDescent="0.25">
      <c r="A18295" s="5" t="s">
        <v>1721</v>
      </c>
      <c r="C18295" s="11" t="s">
        <v>16</v>
      </c>
      <c r="D18295" s="11" t="s">
        <v>53</v>
      </c>
      <c r="E18295" s="11" t="s">
        <v>59</v>
      </c>
      <c r="F18295" s="11" t="s">
        <v>12</v>
      </c>
      <c r="G18295" s="131" t="s">
        <v>1722</v>
      </c>
      <c r="H18295" s="131"/>
      <c r="J18295" s="7">
        <v>7374956</v>
      </c>
    </row>
    <row r="18296" spans="1:10" ht="20.100000000000001" customHeight="1" x14ac:dyDescent="0.25">
      <c r="A18296" s="5" t="s">
        <v>1723</v>
      </c>
      <c r="C18296" s="11" t="s">
        <v>16</v>
      </c>
      <c r="D18296" s="11" t="s">
        <v>53</v>
      </c>
      <c r="E18296" s="11" t="s">
        <v>59</v>
      </c>
      <c r="F18296" s="11" t="s">
        <v>12</v>
      </c>
      <c r="G18296" s="131" t="s">
        <v>55</v>
      </c>
      <c r="H18296" s="131"/>
      <c r="J18296" s="7">
        <v>180379948</v>
      </c>
    </row>
    <row r="18297" spans="1:10" ht="20.100000000000001" customHeight="1" x14ac:dyDescent="0.25">
      <c r="A18297" s="5" t="s">
        <v>1724</v>
      </c>
      <c r="C18297" s="11" t="s">
        <v>16</v>
      </c>
      <c r="D18297" s="11" t="s">
        <v>53</v>
      </c>
      <c r="E18297" s="11" t="s">
        <v>59</v>
      </c>
      <c r="F18297" s="11" t="s">
        <v>12</v>
      </c>
      <c r="G18297" s="131" t="s">
        <v>7146</v>
      </c>
      <c r="H18297" s="131"/>
      <c r="J18297" s="7">
        <v>81671579</v>
      </c>
    </row>
    <row r="18298" spans="1:10" ht="20.100000000000001" customHeight="1" x14ac:dyDescent="0.25">
      <c r="A18298" s="5" t="s">
        <v>1727</v>
      </c>
      <c r="C18298" s="11" t="s">
        <v>16</v>
      </c>
      <c r="D18298" s="11" t="s">
        <v>53</v>
      </c>
      <c r="E18298" s="11" t="s">
        <v>59</v>
      </c>
      <c r="F18298" s="11" t="s">
        <v>12</v>
      </c>
      <c r="G18298" s="131" t="s">
        <v>1728</v>
      </c>
      <c r="H18298" s="131"/>
      <c r="J18298" s="7">
        <v>196008</v>
      </c>
    </row>
    <row r="18299" spans="1:10" ht="20.100000000000001" customHeight="1" x14ac:dyDescent="0.25">
      <c r="A18299" s="5" t="s">
        <v>1729</v>
      </c>
      <c r="C18299" s="11" t="s">
        <v>16</v>
      </c>
      <c r="D18299" s="11" t="s">
        <v>53</v>
      </c>
      <c r="E18299" s="11" t="s">
        <v>59</v>
      </c>
      <c r="F18299" s="11" t="s">
        <v>12</v>
      </c>
      <c r="G18299" s="131" t="s">
        <v>7147</v>
      </c>
      <c r="H18299" s="131"/>
      <c r="J18299" s="7">
        <v>216961</v>
      </c>
    </row>
    <row r="18300" spans="1:10" ht="20.100000000000001" customHeight="1" x14ac:dyDescent="0.25">
      <c r="A18300" s="6" t="s">
        <v>1759</v>
      </c>
      <c r="B18300" s="6" t="s">
        <v>1760</v>
      </c>
      <c r="J18300" s="10">
        <v>293838997</v>
      </c>
    </row>
    <row r="18301" spans="1:10" ht="20.100000000000001" customHeight="1" x14ac:dyDescent="0.25">
      <c r="A18301" s="6" t="s">
        <v>1761</v>
      </c>
      <c r="B18301" s="6" t="s">
        <v>1762</v>
      </c>
      <c r="J18301" s="12">
        <v>87168977</v>
      </c>
    </row>
    <row r="18302" spans="1:10" ht="20.100000000000001" customHeight="1" x14ac:dyDescent="0.25">
      <c r="A18302" s="6" t="s">
        <v>1767</v>
      </c>
      <c r="B18302" s="6" t="s">
        <v>7149</v>
      </c>
      <c r="J18302" s="9">
        <v>87168977</v>
      </c>
    </row>
    <row r="18303" spans="1:10" ht="20.100000000000001" customHeight="1" x14ac:dyDescent="0.25">
      <c r="A18303" s="5" t="s">
        <v>1767</v>
      </c>
      <c r="C18303" s="11" t="s">
        <v>9</v>
      </c>
      <c r="D18303" s="11" t="s">
        <v>41</v>
      </c>
      <c r="E18303" s="11" t="s">
        <v>59</v>
      </c>
      <c r="F18303" s="11" t="s">
        <v>1278</v>
      </c>
      <c r="G18303" s="131" t="s">
        <v>21</v>
      </c>
      <c r="H18303" s="131"/>
      <c r="J18303" s="7">
        <v>87168977</v>
      </c>
    </row>
    <row r="18304" spans="1:10" ht="60" customHeight="1" x14ac:dyDescent="0.25">
      <c r="G18304" s="131" t="s">
        <v>4803</v>
      </c>
      <c r="H18304" s="131"/>
    </row>
    <row r="18305" spans="1:10" ht="20.100000000000001" customHeight="1" x14ac:dyDescent="0.25">
      <c r="G18305" s="131" t="s">
        <v>2101</v>
      </c>
      <c r="H18305" s="131"/>
    </row>
    <row r="18306" spans="1:10" ht="20.100000000000001" customHeight="1" x14ac:dyDescent="0.25">
      <c r="A18306" s="6" t="s">
        <v>1778</v>
      </c>
      <c r="B18306" s="6" t="s">
        <v>1779</v>
      </c>
      <c r="J18306" s="8">
        <v>4437994</v>
      </c>
    </row>
    <row r="18307" spans="1:10" ht="20.100000000000001" customHeight="1" x14ac:dyDescent="0.25">
      <c r="A18307" s="5" t="s">
        <v>1780</v>
      </c>
      <c r="C18307" s="11" t="s">
        <v>9</v>
      </c>
      <c r="D18307" s="11" t="s">
        <v>59</v>
      </c>
      <c r="E18307" s="11" t="s">
        <v>59</v>
      </c>
      <c r="F18307" s="11" t="s">
        <v>12</v>
      </c>
      <c r="G18307" s="131" t="s">
        <v>77</v>
      </c>
      <c r="H18307" s="131"/>
      <c r="J18307" s="7">
        <v>4437994</v>
      </c>
    </row>
    <row r="18308" spans="1:10" ht="20.100000000000001" customHeight="1" x14ac:dyDescent="0.25">
      <c r="A18308" s="6" t="s">
        <v>1793</v>
      </c>
      <c r="B18308" s="6" t="s">
        <v>3410</v>
      </c>
      <c r="J18308" s="8">
        <v>202232026</v>
      </c>
    </row>
    <row r="18309" spans="1:10" ht="30" customHeight="1" x14ac:dyDescent="0.25">
      <c r="A18309" s="5" t="s">
        <v>1799</v>
      </c>
      <c r="C18309" s="11" t="s">
        <v>9</v>
      </c>
      <c r="D18309" s="11" t="s">
        <v>59</v>
      </c>
      <c r="E18309" s="11" t="s">
        <v>5108</v>
      </c>
      <c r="F18309" s="11" t="s">
        <v>12</v>
      </c>
      <c r="G18309" s="131" t="s">
        <v>1800</v>
      </c>
      <c r="H18309" s="131"/>
      <c r="J18309" s="7">
        <v>202232026</v>
      </c>
    </row>
    <row r="18310" spans="1:10" ht="45" customHeight="1" x14ac:dyDescent="0.25">
      <c r="G18310" s="131" t="s">
        <v>5255</v>
      </c>
      <c r="H18310" s="131"/>
    </row>
    <row r="18313" spans="1:10" x14ac:dyDescent="0.25">
      <c r="A18313" s="117" t="s">
        <v>5260</v>
      </c>
      <c r="B18313" s="88"/>
      <c r="C18313" s="88"/>
      <c r="D18313" s="88"/>
      <c r="E18313" s="88"/>
      <c r="F18313" s="88"/>
      <c r="G18313" s="88"/>
      <c r="H18313" s="88"/>
    </row>
    <row r="18315" spans="1:10" x14ac:dyDescent="0.25">
      <c r="A18315" s="132" t="s">
        <v>2092</v>
      </c>
      <c r="B18315" s="132"/>
      <c r="C18315" s="132"/>
      <c r="D18315" s="132"/>
      <c r="E18315" s="132"/>
      <c r="F18315" s="132"/>
      <c r="G18315" s="132"/>
      <c r="H18315" s="132"/>
      <c r="I18315" s="132"/>
      <c r="J18315" s="132"/>
    </row>
    <row r="18317" spans="1:10" x14ac:dyDescent="0.25">
      <c r="D18317" s="6" t="s">
        <v>2140</v>
      </c>
      <c r="E18317" s="6" t="s">
        <v>2100</v>
      </c>
    </row>
    <row r="18318" spans="1:10" ht="15.75" thickBot="1" x14ac:dyDescent="0.3">
      <c r="F18318" s="6" t="s">
        <v>2103</v>
      </c>
      <c r="J18318" s="14">
        <v>39102225000</v>
      </c>
    </row>
    <row r="18319" spans="1:10" x14ac:dyDescent="0.25">
      <c r="D18319" s="5" t="s">
        <v>9</v>
      </c>
      <c r="E18319" s="5" t="s">
        <v>2139</v>
      </c>
      <c r="J18319" s="7">
        <v>36579500564</v>
      </c>
    </row>
    <row r="18320" spans="1:10" x14ac:dyDescent="0.25">
      <c r="D18320" s="5" t="s">
        <v>16</v>
      </c>
      <c r="E18320" s="5" t="s">
        <v>2145</v>
      </c>
      <c r="J18320" s="7">
        <v>2522724436</v>
      </c>
    </row>
    <row r="18323" spans="1:10" x14ac:dyDescent="0.25">
      <c r="A18323" s="132" t="s">
        <v>2091</v>
      </c>
      <c r="B18323" s="132"/>
      <c r="C18323" s="132"/>
      <c r="D18323" s="132"/>
      <c r="E18323" s="132"/>
      <c r="F18323" s="132"/>
      <c r="G18323" s="132"/>
      <c r="H18323" s="132"/>
      <c r="I18323" s="132"/>
      <c r="J18323" s="132"/>
    </row>
    <row r="18324" spans="1:10" x14ac:dyDescent="0.25">
      <c r="A18324" s="86" t="s">
        <v>2097</v>
      </c>
      <c r="C18324" s="86" t="s">
        <v>2098</v>
      </c>
      <c r="D18324" s="86" t="s">
        <v>3</v>
      </c>
      <c r="E18324" s="86" t="s">
        <v>2099</v>
      </c>
      <c r="F18324" s="86" t="s">
        <v>1880</v>
      </c>
      <c r="G18324" s="6" t="s">
        <v>2100</v>
      </c>
      <c r="J18324" s="86" t="s">
        <v>8713</v>
      </c>
    </row>
    <row r="18326" spans="1:10" ht="15.75" thickBot="1" x14ac:dyDescent="0.3">
      <c r="G18326" s="13" t="s">
        <v>2103</v>
      </c>
      <c r="J18326" s="14">
        <v>39102225000</v>
      </c>
    </row>
    <row r="18327" spans="1:10" ht="20.100000000000001" customHeight="1" x14ac:dyDescent="0.25">
      <c r="A18327" s="6" t="s">
        <v>1232</v>
      </c>
      <c r="B18327" s="6" t="s">
        <v>1233</v>
      </c>
      <c r="J18327" s="10">
        <v>36325807698</v>
      </c>
    </row>
    <row r="18328" spans="1:10" ht="20.100000000000001" customHeight="1" x14ac:dyDescent="0.25">
      <c r="A18328" s="6" t="s">
        <v>9</v>
      </c>
      <c r="B18328" s="6" t="s">
        <v>1237</v>
      </c>
      <c r="J18328" s="9">
        <v>10200823257</v>
      </c>
    </row>
    <row r="18329" spans="1:10" ht="20.100000000000001" customHeight="1" x14ac:dyDescent="0.25">
      <c r="A18329" s="5" t="s">
        <v>1240</v>
      </c>
      <c r="C18329" s="11" t="s">
        <v>9</v>
      </c>
      <c r="D18329" s="11" t="s">
        <v>10</v>
      </c>
      <c r="E18329" s="11" t="s">
        <v>59</v>
      </c>
      <c r="F18329" s="11" t="s">
        <v>12</v>
      </c>
      <c r="G18329" s="131" t="s">
        <v>7116</v>
      </c>
      <c r="H18329" s="131"/>
      <c r="J18329" s="7">
        <v>8435653075</v>
      </c>
    </row>
    <row r="18330" spans="1:10" ht="20.100000000000001" customHeight="1" x14ac:dyDescent="0.25">
      <c r="A18330" s="5" t="s">
        <v>1247</v>
      </c>
      <c r="C18330" s="11" t="s">
        <v>9</v>
      </c>
      <c r="D18330" s="11" t="s">
        <v>10</v>
      </c>
      <c r="E18330" s="11" t="s">
        <v>59</v>
      </c>
      <c r="F18330" s="11" t="s">
        <v>12</v>
      </c>
      <c r="G18330" s="131" t="s">
        <v>449</v>
      </c>
      <c r="H18330" s="131"/>
      <c r="J18330" s="7">
        <v>853429060</v>
      </c>
    </row>
    <row r="18331" spans="1:10" ht="20.100000000000001" customHeight="1" x14ac:dyDescent="0.25">
      <c r="A18331" s="5" t="s">
        <v>1254</v>
      </c>
      <c r="C18331" s="11" t="s">
        <v>9</v>
      </c>
      <c r="D18331" s="11" t="s">
        <v>10</v>
      </c>
      <c r="E18331" s="11" t="s">
        <v>59</v>
      </c>
      <c r="F18331" s="11" t="s">
        <v>12</v>
      </c>
      <c r="G18331" s="131" t="s">
        <v>7117</v>
      </c>
      <c r="H18331" s="131"/>
      <c r="J18331" s="7">
        <v>911741122</v>
      </c>
    </row>
    <row r="18332" spans="1:10" ht="20.100000000000001" customHeight="1" x14ac:dyDescent="0.25">
      <c r="A18332" s="6" t="s">
        <v>1257</v>
      </c>
      <c r="B18332" s="6" t="s">
        <v>1258</v>
      </c>
      <c r="J18332" s="8">
        <v>443601662</v>
      </c>
    </row>
    <row r="18333" spans="1:10" ht="20.100000000000001" customHeight="1" x14ac:dyDescent="0.25">
      <c r="A18333" s="5" t="s">
        <v>1261</v>
      </c>
      <c r="C18333" s="11" t="s">
        <v>9</v>
      </c>
      <c r="D18333" s="11" t="s">
        <v>10</v>
      </c>
      <c r="E18333" s="11" t="s">
        <v>59</v>
      </c>
      <c r="F18333" s="11" t="s">
        <v>12</v>
      </c>
      <c r="G18333" s="131" t="s">
        <v>13</v>
      </c>
      <c r="H18333" s="131"/>
      <c r="J18333" s="7">
        <v>378170722</v>
      </c>
    </row>
    <row r="18334" spans="1:10" ht="20.100000000000001" customHeight="1" x14ac:dyDescent="0.25">
      <c r="A18334" s="5" t="s">
        <v>1265</v>
      </c>
      <c r="C18334" s="11" t="s">
        <v>9</v>
      </c>
      <c r="D18334" s="11" t="s">
        <v>10</v>
      </c>
      <c r="E18334" s="11" t="s">
        <v>59</v>
      </c>
      <c r="F18334" s="11" t="s">
        <v>12</v>
      </c>
      <c r="G18334" s="131" t="s">
        <v>14</v>
      </c>
      <c r="H18334" s="131"/>
      <c r="J18334" s="7">
        <v>810366</v>
      </c>
    </row>
    <row r="18335" spans="1:10" ht="20.100000000000001" customHeight="1" x14ac:dyDescent="0.25">
      <c r="A18335" s="5" t="s">
        <v>1269</v>
      </c>
      <c r="C18335" s="11" t="s">
        <v>9</v>
      </c>
      <c r="D18335" s="11" t="s">
        <v>10</v>
      </c>
      <c r="E18335" s="11" t="s">
        <v>59</v>
      </c>
      <c r="F18335" s="11" t="s">
        <v>12</v>
      </c>
      <c r="G18335" s="131" t="s">
        <v>117</v>
      </c>
      <c r="H18335" s="131"/>
      <c r="J18335" s="7">
        <v>58567161</v>
      </c>
    </row>
    <row r="18336" spans="1:10" ht="20.100000000000001" customHeight="1" x14ac:dyDescent="0.25">
      <c r="A18336" s="5" t="s">
        <v>1272</v>
      </c>
      <c r="C18336" s="11" t="s">
        <v>9</v>
      </c>
      <c r="D18336" s="11" t="s">
        <v>10</v>
      </c>
      <c r="E18336" s="11" t="s">
        <v>59</v>
      </c>
      <c r="F18336" s="11" t="s">
        <v>12</v>
      </c>
      <c r="G18336" s="131" t="s">
        <v>1273</v>
      </c>
      <c r="H18336" s="131"/>
      <c r="J18336" s="7">
        <v>5405120</v>
      </c>
    </row>
    <row r="18337" spans="1:10" ht="20.100000000000001" customHeight="1" x14ac:dyDescent="0.25">
      <c r="A18337" s="5" t="s">
        <v>1276</v>
      </c>
      <c r="C18337" s="11" t="s">
        <v>9</v>
      </c>
      <c r="D18337" s="11" t="s">
        <v>10</v>
      </c>
      <c r="E18337" s="11" t="s">
        <v>59</v>
      </c>
      <c r="F18337" s="11" t="s">
        <v>12</v>
      </c>
      <c r="G18337" s="131" t="s">
        <v>15</v>
      </c>
      <c r="H18337" s="131"/>
      <c r="J18337" s="7">
        <v>648293</v>
      </c>
    </row>
    <row r="18338" spans="1:10" ht="20.100000000000001" customHeight="1" x14ac:dyDescent="0.25">
      <c r="A18338" s="6" t="s">
        <v>1279</v>
      </c>
      <c r="B18338" s="6" t="s">
        <v>1280</v>
      </c>
      <c r="J18338" s="8">
        <v>17930290837</v>
      </c>
    </row>
    <row r="18339" spans="1:10" ht="20.100000000000001" customHeight="1" x14ac:dyDescent="0.25">
      <c r="A18339" s="5" t="s">
        <v>1282</v>
      </c>
      <c r="C18339" s="11" t="s">
        <v>9</v>
      </c>
      <c r="D18339" s="11" t="s">
        <v>10</v>
      </c>
      <c r="E18339" s="11" t="s">
        <v>59</v>
      </c>
      <c r="F18339" s="11" t="s">
        <v>12</v>
      </c>
      <c r="G18339" s="131" t="s">
        <v>1283</v>
      </c>
      <c r="H18339" s="131"/>
      <c r="J18339" s="7">
        <v>2962880963</v>
      </c>
    </row>
    <row r="18340" spans="1:10" ht="20.100000000000001" customHeight="1" x14ac:dyDescent="0.25">
      <c r="A18340" s="5" t="s">
        <v>1286</v>
      </c>
      <c r="C18340" s="11" t="s">
        <v>9</v>
      </c>
      <c r="D18340" s="11" t="s">
        <v>10</v>
      </c>
      <c r="E18340" s="11" t="s">
        <v>59</v>
      </c>
      <c r="F18340" s="11" t="s">
        <v>12</v>
      </c>
      <c r="G18340" s="131" t="s">
        <v>1287</v>
      </c>
      <c r="H18340" s="131"/>
      <c r="J18340" s="7">
        <v>5417377856</v>
      </c>
    </row>
    <row r="18341" spans="1:10" ht="20.100000000000001" customHeight="1" x14ac:dyDescent="0.25">
      <c r="A18341" s="5" t="s">
        <v>1290</v>
      </c>
      <c r="C18341" s="11" t="s">
        <v>16</v>
      </c>
      <c r="D18341" s="11" t="s">
        <v>10</v>
      </c>
      <c r="E18341" s="11" t="s">
        <v>59</v>
      </c>
      <c r="F18341" s="11" t="s">
        <v>12</v>
      </c>
      <c r="G18341" s="131" t="s">
        <v>17</v>
      </c>
      <c r="H18341" s="131"/>
      <c r="J18341" s="7">
        <v>2198005189</v>
      </c>
    </row>
    <row r="18342" spans="1:10" ht="20.100000000000001" customHeight="1" x14ac:dyDescent="0.25">
      <c r="A18342" s="5" t="s">
        <v>1293</v>
      </c>
      <c r="C18342" s="11" t="s">
        <v>9</v>
      </c>
      <c r="D18342" s="11" t="s">
        <v>10</v>
      </c>
      <c r="E18342" s="11" t="s">
        <v>59</v>
      </c>
      <c r="F18342" s="11" t="s">
        <v>12</v>
      </c>
      <c r="G18342" s="131" t="s">
        <v>18</v>
      </c>
      <c r="H18342" s="131"/>
      <c r="J18342" s="7">
        <v>1751751115</v>
      </c>
    </row>
    <row r="18343" spans="1:10" ht="20.100000000000001" customHeight="1" x14ac:dyDescent="0.25">
      <c r="A18343" s="5" t="s">
        <v>1296</v>
      </c>
      <c r="C18343" s="11" t="s">
        <v>9</v>
      </c>
      <c r="D18343" s="11" t="s">
        <v>10</v>
      </c>
      <c r="E18343" s="11" t="s">
        <v>59</v>
      </c>
      <c r="F18343" s="11" t="s">
        <v>12</v>
      </c>
      <c r="G18343" s="131" t="s">
        <v>19</v>
      </c>
      <c r="H18343" s="131"/>
      <c r="J18343" s="7">
        <v>5600275714</v>
      </c>
    </row>
    <row r="18344" spans="1:10" ht="20.100000000000001" customHeight="1" x14ac:dyDescent="0.25">
      <c r="A18344" s="6" t="s">
        <v>1299</v>
      </c>
      <c r="B18344" s="6" t="s">
        <v>1300</v>
      </c>
      <c r="J18344" s="10">
        <v>2571729280</v>
      </c>
    </row>
    <row r="18345" spans="1:10" ht="20.100000000000001" customHeight="1" x14ac:dyDescent="0.25">
      <c r="A18345" s="6" t="s">
        <v>1303</v>
      </c>
      <c r="B18345" s="6" t="s">
        <v>7118</v>
      </c>
      <c r="J18345" s="9">
        <v>2439845726</v>
      </c>
    </row>
    <row r="18346" spans="1:10" ht="20.100000000000001" customHeight="1" x14ac:dyDescent="0.25">
      <c r="A18346" s="5" t="s">
        <v>1303</v>
      </c>
      <c r="C18346" s="11" t="s">
        <v>9</v>
      </c>
      <c r="D18346" s="11" t="s">
        <v>20</v>
      </c>
      <c r="E18346" s="11" t="s">
        <v>59</v>
      </c>
      <c r="F18346" s="11" t="s">
        <v>1881</v>
      </c>
      <c r="G18346" s="131" t="s">
        <v>21</v>
      </c>
      <c r="H18346" s="131"/>
      <c r="J18346" s="7">
        <v>2439845726</v>
      </c>
    </row>
    <row r="18347" spans="1:10" ht="60" customHeight="1" x14ac:dyDescent="0.25">
      <c r="G18347" s="131" t="s">
        <v>4797</v>
      </c>
      <c r="H18347" s="131"/>
    </row>
    <row r="18348" spans="1:10" ht="20.100000000000001" customHeight="1" x14ac:dyDescent="0.25">
      <c r="G18348" s="131" t="s">
        <v>2101</v>
      </c>
      <c r="H18348" s="131"/>
    </row>
    <row r="18349" spans="1:10" ht="20.100000000000001" customHeight="1" x14ac:dyDescent="0.25">
      <c r="A18349" s="6" t="s">
        <v>1316</v>
      </c>
      <c r="B18349" s="6" t="s">
        <v>7122</v>
      </c>
      <c r="J18349" s="8">
        <v>131883554</v>
      </c>
    </row>
    <row r="18350" spans="1:10" ht="20.100000000000001" customHeight="1" x14ac:dyDescent="0.25">
      <c r="A18350" s="5" t="s">
        <v>1316</v>
      </c>
      <c r="C18350" s="11" t="s">
        <v>9</v>
      </c>
      <c r="D18350" s="11" t="s">
        <v>20</v>
      </c>
      <c r="E18350" s="11" t="s">
        <v>59</v>
      </c>
      <c r="F18350" s="11" t="s">
        <v>1881</v>
      </c>
      <c r="G18350" s="131" t="s">
        <v>23</v>
      </c>
      <c r="H18350" s="131"/>
      <c r="J18350" s="7">
        <v>131883554</v>
      </c>
    </row>
    <row r="18351" spans="1:10" ht="30" customHeight="1" x14ac:dyDescent="0.25">
      <c r="G18351" s="131" t="s">
        <v>4798</v>
      </c>
      <c r="H18351" s="131"/>
    </row>
    <row r="18352" spans="1:10" ht="20.100000000000001" customHeight="1" x14ac:dyDescent="0.25">
      <c r="G18352" s="131" t="s">
        <v>2102</v>
      </c>
      <c r="H18352" s="131"/>
    </row>
    <row r="18353" spans="1:10" ht="20.100000000000001" customHeight="1" x14ac:dyDescent="0.25">
      <c r="A18353" s="6" t="s">
        <v>1319</v>
      </c>
      <c r="B18353" s="6" t="s">
        <v>1320</v>
      </c>
      <c r="J18353" s="10">
        <v>5179362662</v>
      </c>
    </row>
    <row r="18354" spans="1:10" ht="20.100000000000001" customHeight="1" x14ac:dyDescent="0.25">
      <c r="A18354" s="6" t="s">
        <v>1324</v>
      </c>
      <c r="B18354" s="6" t="s">
        <v>7124</v>
      </c>
      <c r="J18354" s="9">
        <v>395650659</v>
      </c>
    </row>
    <row r="18355" spans="1:10" ht="20.100000000000001" customHeight="1" x14ac:dyDescent="0.25">
      <c r="A18355" s="5" t="s">
        <v>1324</v>
      </c>
      <c r="C18355" s="11" t="s">
        <v>9</v>
      </c>
      <c r="D18355" s="11" t="s">
        <v>20</v>
      </c>
      <c r="E18355" s="11" t="s">
        <v>59</v>
      </c>
      <c r="F18355" s="11" t="s">
        <v>1881</v>
      </c>
      <c r="G18355" s="131" t="s">
        <v>21</v>
      </c>
      <c r="H18355" s="131"/>
      <c r="J18355" s="7">
        <v>395650659</v>
      </c>
    </row>
    <row r="18356" spans="1:10" ht="45" customHeight="1" x14ac:dyDescent="0.25">
      <c r="G18356" s="131" t="s">
        <v>4800</v>
      </c>
      <c r="H18356" s="131"/>
    </row>
    <row r="18357" spans="1:10" ht="20.100000000000001" customHeight="1" x14ac:dyDescent="0.25">
      <c r="G18357" s="131" t="s">
        <v>2101</v>
      </c>
      <c r="H18357" s="131"/>
    </row>
    <row r="18358" spans="1:10" ht="20.100000000000001" customHeight="1" x14ac:dyDescent="0.25">
      <c r="A18358" s="6" t="s">
        <v>1326</v>
      </c>
      <c r="B18358" s="6" t="s">
        <v>7125</v>
      </c>
      <c r="J18358" s="8">
        <v>791301316</v>
      </c>
    </row>
    <row r="18359" spans="1:10" ht="20.100000000000001" customHeight="1" x14ac:dyDescent="0.25">
      <c r="A18359" s="5" t="s">
        <v>1326</v>
      </c>
      <c r="C18359" s="11" t="s">
        <v>9</v>
      </c>
      <c r="D18359" s="11" t="s">
        <v>20</v>
      </c>
      <c r="E18359" s="11" t="s">
        <v>59</v>
      </c>
      <c r="F18359" s="11" t="s">
        <v>1881</v>
      </c>
      <c r="G18359" s="131" t="s">
        <v>21</v>
      </c>
      <c r="H18359" s="131"/>
      <c r="J18359" s="7">
        <v>791301316</v>
      </c>
    </row>
    <row r="18360" spans="1:10" ht="45" customHeight="1" x14ac:dyDescent="0.25">
      <c r="G18360" s="131" t="s">
        <v>4801</v>
      </c>
      <c r="H18360" s="131"/>
    </row>
    <row r="18361" spans="1:10" ht="20.100000000000001" customHeight="1" x14ac:dyDescent="0.25">
      <c r="G18361" s="131" t="s">
        <v>2101</v>
      </c>
      <c r="H18361" s="131"/>
    </row>
    <row r="18362" spans="1:10" ht="30" customHeight="1" x14ac:dyDescent="0.25">
      <c r="A18362" s="5" t="s">
        <v>1328</v>
      </c>
      <c r="C18362" s="11" t="s">
        <v>9</v>
      </c>
      <c r="D18362" s="11" t="s">
        <v>20</v>
      </c>
      <c r="E18362" s="11" t="s">
        <v>5108</v>
      </c>
      <c r="F18362" s="11" t="s">
        <v>12</v>
      </c>
      <c r="G18362" s="131" t="s">
        <v>1329</v>
      </c>
      <c r="H18362" s="131"/>
      <c r="J18362" s="7">
        <v>3788410687</v>
      </c>
    </row>
    <row r="18363" spans="1:10" ht="60" customHeight="1" x14ac:dyDescent="0.25">
      <c r="G18363" s="131" t="s">
        <v>5254</v>
      </c>
      <c r="H18363" s="131"/>
    </row>
    <row r="18364" spans="1:10" ht="20.100000000000001" customHeight="1" x14ac:dyDescent="0.25">
      <c r="A18364" s="6" t="s">
        <v>1331</v>
      </c>
      <c r="B18364" s="6" t="s">
        <v>1332</v>
      </c>
      <c r="J18364" s="8">
        <v>204000000</v>
      </c>
    </row>
    <row r="18365" spans="1:10" ht="45" customHeight="1" x14ac:dyDescent="0.25">
      <c r="A18365" s="5" t="s">
        <v>1331</v>
      </c>
      <c r="C18365" s="11" t="s">
        <v>9</v>
      </c>
      <c r="D18365" s="11" t="s">
        <v>20</v>
      </c>
      <c r="E18365" s="11" t="s">
        <v>59</v>
      </c>
      <c r="F18365" s="11" t="s">
        <v>1881</v>
      </c>
      <c r="G18365" s="131" t="s">
        <v>8051</v>
      </c>
      <c r="H18365" s="131"/>
      <c r="J18365" s="7">
        <v>204000000</v>
      </c>
    </row>
    <row r="18366" spans="1:10" ht="20.100000000000001" customHeight="1" x14ac:dyDescent="0.25">
      <c r="A18366" s="6" t="s">
        <v>1344</v>
      </c>
      <c r="B18366" s="6" t="s">
        <v>1345</v>
      </c>
      <c r="J18366" s="10">
        <v>2087446379</v>
      </c>
    </row>
    <row r="18367" spans="1:10" ht="20.100000000000001" customHeight="1" x14ac:dyDescent="0.25">
      <c r="A18367" s="6" t="s">
        <v>1231</v>
      </c>
      <c r="B18367" s="6" t="s">
        <v>3252</v>
      </c>
      <c r="J18367" s="9">
        <v>1026140599</v>
      </c>
    </row>
    <row r="18368" spans="1:10" ht="20.100000000000001" customHeight="1" x14ac:dyDescent="0.25">
      <c r="A18368" s="5" t="s">
        <v>1349</v>
      </c>
      <c r="C18368" s="11" t="s">
        <v>9</v>
      </c>
      <c r="D18368" s="11" t="s">
        <v>11</v>
      </c>
      <c r="E18368" s="11" t="s">
        <v>59</v>
      </c>
      <c r="F18368" s="11" t="s">
        <v>12</v>
      </c>
      <c r="G18368" s="131" t="s">
        <v>30</v>
      </c>
      <c r="H18368" s="131"/>
      <c r="J18368" s="7">
        <v>926409036</v>
      </c>
    </row>
    <row r="18369" spans="1:10" ht="20.100000000000001" customHeight="1" x14ac:dyDescent="0.25">
      <c r="A18369" s="5" t="s">
        <v>1353</v>
      </c>
      <c r="C18369" s="11" t="s">
        <v>9</v>
      </c>
      <c r="D18369" s="11" t="s">
        <v>11</v>
      </c>
      <c r="E18369" s="11" t="s">
        <v>59</v>
      </c>
      <c r="F18369" s="11" t="s">
        <v>12</v>
      </c>
      <c r="G18369" s="131" t="s">
        <v>1354</v>
      </c>
      <c r="H18369" s="131"/>
      <c r="J18369" s="7">
        <v>99731563</v>
      </c>
    </row>
    <row r="18370" spans="1:10" ht="20.100000000000001" customHeight="1" x14ac:dyDescent="0.25">
      <c r="A18370" s="6" t="s">
        <v>1239</v>
      </c>
      <c r="B18370" s="6" t="s">
        <v>1360</v>
      </c>
      <c r="J18370" s="8">
        <v>574145580</v>
      </c>
    </row>
    <row r="18371" spans="1:10" ht="20.100000000000001" customHeight="1" x14ac:dyDescent="0.25">
      <c r="A18371" s="5" t="s">
        <v>1361</v>
      </c>
      <c r="C18371" s="11" t="s">
        <v>9</v>
      </c>
      <c r="D18371" s="11" t="s">
        <v>11</v>
      </c>
      <c r="E18371" s="11" t="s">
        <v>59</v>
      </c>
      <c r="F18371" s="11" t="s">
        <v>12</v>
      </c>
      <c r="G18371" s="131" t="s">
        <v>7127</v>
      </c>
      <c r="H18371" s="131"/>
      <c r="J18371" s="7">
        <v>44502612</v>
      </c>
    </row>
    <row r="18372" spans="1:10" ht="20.100000000000001" customHeight="1" x14ac:dyDescent="0.25">
      <c r="A18372" s="5" t="s">
        <v>1364</v>
      </c>
      <c r="C18372" s="11" t="s">
        <v>9</v>
      </c>
      <c r="D18372" s="11" t="s">
        <v>11</v>
      </c>
      <c r="E18372" s="11" t="s">
        <v>59</v>
      </c>
      <c r="F18372" s="11" t="s">
        <v>12</v>
      </c>
      <c r="G18372" s="131" t="s">
        <v>1365</v>
      </c>
      <c r="H18372" s="131"/>
      <c r="J18372" s="7">
        <v>123673735</v>
      </c>
    </row>
    <row r="18373" spans="1:10" ht="20.100000000000001" customHeight="1" x14ac:dyDescent="0.25">
      <c r="A18373" s="5" t="s">
        <v>1367</v>
      </c>
      <c r="C18373" s="11" t="s">
        <v>9</v>
      </c>
      <c r="D18373" s="11" t="s">
        <v>11</v>
      </c>
      <c r="E18373" s="11" t="s">
        <v>59</v>
      </c>
      <c r="F18373" s="11" t="s">
        <v>12</v>
      </c>
      <c r="G18373" s="131" t="s">
        <v>33</v>
      </c>
      <c r="H18373" s="131"/>
      <c r="J18373" s="7">
        <v>127200</v>
      </c>
    </row>
    <row r="18374" spans="1:10" ht="20.100000000000001" customHeight="1" x14ac:dyDescent="0.25">
      <c r="A18374" s="5" t="s">
        <v>1369</v>
      </c>
      <c r="C18374" s="11" t="s">
        <v>9</v>
      </c>
      <c r="D18374" s="11" t="s">
        <v>11</v>
      </c>
      <c r="E18374" s="11" t="s">
        <v>59</v>
      </c>
      <c r="F18374" s="11" t="s">
        <v>12</v>
      </c>
      <c r="G18374" s="131" t="s">
        <v>34</v>
      </c>
      <c r="H18374" s="131"/>
      <c r="J18374" s="7">
        <v>405170830</v>
      </c>
    </row>
    <row r="18375" spans="1:10" ht="20.100000000000001" customHeight="1" x14ac:dyDescent="0.25">
      <c r="A18375" s="5" t="s">
        <v>1371</v>
      </c>
      <c r="C18375" s="11" t="s">
        <v>9</v>
      </c>
      <c r="D18375" s="11" t="s">
        <v>11</v>
      </c>
      <c r="E18375" s="11" t="s">
        <v>59</v>
      </c>
      <c r="F18375" s="11" t="s">
        <v>12</v>
      </c>
      <c r="G18375" s="131" t="s">
        <v>7128</v>
      </c>
      <c r="H18375" s="131"/>
      <c r="J18375" s="7">
        <v>671203</v>
      </c>
    </row>
    <row r="18376" spans="1:10" ht="15" customHeight="1" x14ac:dyDescent="0.25">
      <c r="G18376" s="131" t="s">
        <v>4252</v>
      </c>
      <c r="H18376" s="131"/>
    </row>
    <row r="18377" spans="1:10" ht="20.100000000000001" customHeight="1" x14ac:dyDescent="0.25">
      <c r="A18377" s="6" t="s">
        <v>1249</v>
      </c>
      <c r="B18377" s="6" t="s">
        <v>1373</v>
      </c>
      <c r="J18377" s="8">
        <v>38712355</v>
      </c>
    </row>
    <row r="18378" spans="1:10" ht="20.100000000000001" customHeight="1" x14ac:dyDescent="0.25">
      <c r="A18378" s="5" t="s">
        <v>1376</v>
      </c>
      <c r="C18378" s="11" t="s">
        <v>9</v>
      </c>
      <c r="D18378" s="11" t="s">
        <v>11</v>
      </c>
      <c r="E18378" s="11" t="s">
        <v>59</v>
      </c>
      <c r="F18378" s="11" t="s">
        <v>12</v>
      </c>
      <c r="G18378" s="131" t="s">
        <v>3480</v>
      </c>
      <c r="H18378" s="131"/>
      <c r="J18378" s="7">
        <v>809250</v>
      </c>
    </row>
    <row r="18379" spans="1:10" ht="20.100000000000001" customHeight="1" x14ac:dyDescent="0.25">
      <c r="A18379" s="5" t="s">
        <v>1380</v>
      </c>
      <c r="C18379" s="11" t="s">
        <v>9</v>
      </c>
      <c r="D18379" s="11" t="s">
        <v>11</v>
      </c>
      <c r="E18379" s="11" t="s">
        <v>59</v>
      </c>
      <c r="F18379" s="11" t="s">
        <v>12</v>
      </c>
      <c r="G18379" s="131" t="s">
        <v>1381</v>
      </c>
      <c r="H18379" s="131"/>
      <c r="J18379" s="7">
        <v>35021866</v>
      </c>
    </row>
    <row r="18380" spans="1:10" ht="20.100000000000001" customHeight="1" x14ac:dyDescent="0.25">
      <c r="A18380" s="5" t="s">
        <v>1384</v>
      </c>
      <c r="C18380" s="11" t="s">
        <v>9</v>
      </c>
      <c r="D18380" s="11" t="s">
        <v>11</v>
      </c>
      <c r="E18380" s="11" t="s">
        <v>59</v>
      </c>
      <c r="F18380" s="11" t="s">
        <v>12</v>
      </c>
      <c r="G18380" s="131" t="s">
        <v>35</v>
      </c>
      <c r="H18380" s="131"/>
      <c r="J18380" s="7">
        <v>518658</v>
      </c>
    </row>
    <row r="18381" spans="1:10" ht="20.100000000000001" customHeight="1" x14ac:dyDescent="0.25">
      <c r="A18381" s="5" t="s">
        <v>1391</v>
      </c>
      <c r="C18381" s="11" t="s">
        <v>9</v>
      </c>
      <c r="D18381" s="11" t="s">
        <v>11</v>
      </c>
      <c r="E18381" s="11" t="s">
        <v>59</v>
      </c>
      <c r="F18381" s="11" t="s">
        <v>12</v>
      </c>
      <c r="G18381" s="131" t="s">
        <v>7129</v>
      </c>
      <c r="H18381" s="131"/>
      <c r="J18381" s="7">
        <v>2362581</v>
      </c>
    </row>
    <row r="18382" spans="1:10" ht="20.100000000000001" customHeight="1" x14ac:dyDescent="0.25">
      <c r="A18382" s="6" t="s">
        <v>1393</v>
      </c>
      <c r="B18382" s="6" t="s">
        <v>1394</v>
      </c>
      <c r="J18382" s="8">
        <v>327498894</v>
      </c>
    </row>
    <row r="18383" spans="1:10" ht="20.100000000000001" customHeight="1" x14ac:dyDescent="0.25">
      <c r="A18383" s="5" t="s">
        <v>1411</v>
      </c>
      <c r="C18383" s="11" t="s">
        <v>9</v>
      </c>
      <c r="D18383" s="11" t="s">
        <v>11</v>
      </c>
      <c r="E18383" s="11" t="s">
        <v>59</v>
      </c>
      <c r="F18383" s="11" t="s">
        <v>12</v>
      </c>
      <c r="G18383" s="131" t="s">
        <v>3478</v>
      </c>
      <c r="H18383" s="131"/>
      <c r="J18383" s="7">
        <v>319659442</v>
      </c>
    </row>
    <row r="18384" spans="1:10" ht="45" customHeight="1" x14ac:dyDescent="0.25">
      <c r="G18384" s="131" t="s">
        <v>6382</v>
      </c>
      <c r="H18384" s="131"/>
    </row>
    <row r="18385" spans="1:10" ht="20.100000000000001" customHeight="1" x14ac:dyDescent="0.25">
      <c r="A18385" s="5" t="s">
        <v>1413</v>
      </c>
      <c r="C18385" s="11" t="s">
        <v>9</v>
      </c>
      <c r="D18385" s="11" t="s">
        <v>11</v>
      </c>
      <c r="E18385" s="11" t="s">
        <v>59</v>
      </c>
      <c r="F18385" s="11" t="s">
        <v>12</v>
      </c>
      <c r="G18385" s="131" t="s">
        <v>1414</v>
      </c>
      <c r="H18385" s="131"/>
      <c r="J18385" s="7">
        <v>7839452</v>
      </c>
    </row>
    <row r="18386" spans="1:10" ht="30" customHeight="1" x14ac:dyDescent="0.25">
      <c r="G18386" s="131" t="s">
        <v>6383</v>
      </c>
      <c r="H18386" s="131"/>
    </row>
    <row r="18387" spans="1:10" ht="20.100000000000001" customHeight="1" x14ac:dyDescent="0.25">
      <c r="A18387" s="6" t="s">
        <v>1416</v>
      </c>
      <c r="B18387" s="6" t="s">
        <v>1417</v>
      </c>
      <c r="J18387" s="8">
        <v>71661310</v>
      </c>
    </row>
    <row r="18388" spans="1:10" ht="20.100000000000001" customHeight="1" x14ac:dyDescent="0.25">
      <c r="A18388" s="5" t="s">
        <v>1419</v>
      </c>
      <c r="C18388" s="11" t="s">
        <v>9</v>
      </c>
      <c r="D18388" s="11" t="s">
        <v>11</v>
      </c>
      <c r="E18388" s="11" t="s">
        <v>59</v>
      </c>
      <c r="F18388" s="11" t="s">
        <v>12</v>
      </c>
      <c r="G18388" s="131" t="s">
        <v>1420</v>
      </c>
      <c r="H18388" s="131"/>
      <c r="J18388" s="7">
        <v>18970891</v>
      </c>
    </row>
    <row r="18389" spans="1:10" ht="20.100000000000001" customHeight="1" x14ac:dyDescent="0.25">
      <c r="A18389" s="5" t="s">
        <v>1422</v>
      </c>
      <c r="C18389" s="11" t="s">
        <v>9</v>
      </c>
      <c r="D18389" s="11" t="s">
        <v>11</v>
      </c>
      <c r="E18389" s="11" t="s">
        <v>59</v>
      </c>
      <c r="F18389" s="11" t="s">
        <v>12</v>
      </c>
      <c r="G18389" s="131" t="s">
        <v>1423</v>
      </c>
      <c r="H18389" s="131"/>
      <c r="J18389" s="7">
        <v>49053025</v>
      </c>
    </row>
    <row r="18390" spans="1:10" ht="20.100000000000001" customHeight="1" x14ac:dyDescent="0.25">
      <c r="A18390" s="5" t="s">
        <v>1424</v>
      </c>
      <c r="C18390" s="11" t="s">
        <v>9</v>
      </c>
      <c r="D18390" s="11" t="s">
        <v>11</v>
      </c>
      <c r="E18390" s="11" t="s">
        <v>59</v>
      </c>
      <c r="F18390" s="11" t="s">
        <v>12</v>
      </c>
      <c r="G18390" s="131" t="s">
        <v>38</v>
      </c>
      <c r="H18390" s="131"/>
      <c r="J18390" s="7">
        <v>1940849</v>
      </c>
    </row>
    <row r="18391" spans="1:10" ht="20.100000000000001" customHeight="1" x14ac:dyDescent="0.25">
      <c r="A18391" s="5" t="s">
        <v>1426</v>
      </c>
      <c r="C18391" s="11" t="s">
        <v>9</v>
      </c>
      <c r="D18391" s="11" t="s">
        <v>11</v>
      </c>
      <c r="E18391" s="11" t="s">
        <v>59</v>
      </c>
      <c r="F18391" s="11" t="s">
        <v>12</v>
      </c>
      <c r="G18391" s="131" t="s">
        <v>1427</v>
      </c>
      <c r="H18391" s="131"/>
      <c r="J18391" s="7">
        <v>1696545</v>
      </c>
    </row>
    <row r="18392" spans="1:10" ht="20.100000000000001" customHeight="1" x14ac:dyDescent="0.25">
      <c r="A18392" s="6" t="s">
        <v>1439</v>
      </c>
      <c r="B18392" s="6" t="s">
        <v>1440</v>
      </c>
      <c r="J18392" s="8">
        <v>11418260</v>
      </c>
    </row>
    <row r="18393" spans="1:10" ht="20.100000000000001" customHeight="1" x14ac:dyDescent="0.25">
      <c r="A18393" s="5" t="s">
        <v>1441</v>
      </c>
      <c r="C18393" s="11" t="s">
        <v>9</v>
      </c>
      <c r="D18393" s="11" t="s">
        <v>11</v>
      </c>
      <c r="E18393" s="11" t="s">
        <v>59</v>
      </c>
      <c r="F18393" s="11" t="s">
        <v>12</v>
      </c>
      <c r="G18393" s="131" t="s">
        <v>1442</v>
      </c>
      <c r="H18393" s="131"/>
      <c r="J18393" s="7">
        <v>10884020</v>
      </c>
    </row>
    <row r="18394" spans="1:10" ht="60" customHeight="1" x14ac:dyDescent="0.25">
      <c r="G18394" s="131" t="s">
        <v>6384</v>
      </c>
      <c r="H18394" s="131"/>
    </row>
    <row r="18395" spans="1:10" ht="20.100000000000001" customHeight="1" x14ac:dyDescent="0.25">
      <c r="A18395" s="5" t="s">
        <v>1444</v>
      </c>
      <c r="C18395" s="11" t="s">
        <v>9</v>
      </c>
      <c r="D18395" s="11" t="s">
        <v>11</v>
      </c>
      <c r="E18395" s="11" t="s">
        <v>59</v>
      </c>
      <c r="F18395" s="11" t="s">
        <v>12</v>
      </c>
      <c r="G18395" s="131" t="s">
        <v>3481</v>
      </c>
      <c r="H18395" s="131"/>
      <c r="J18395" s="7">
        <v>534240</v>
      </c>
    </row>
    <row r="18396" spans="1:10" ht="60" customHeight="1" x14ac:dyDescent="0.25">
      <c r="G18396" s="131" t="s">
        <v>6385</v>
      </c>
      <c r="H18396" s="131"/>
    </row>
    <row r="18397" spans="1:10" ht="20.100000000000001" customHeight="1" x14ac:dyDescent="0.25">
      <c r="A18397" s="6" t="s">
        <v>1449</v>
      </c>
      <c r="B18397" s="6" t="s">
        <v>1450</v>
      </c>
      <c r="J18397" s="8">
        <v>37869381</v>
      </c>
    </row>
    <row r="18398" spans="1:10" ht="20.100000000000001" customHeight="1" x14ac:dyDescent="0.25">
      <c r="A18398" s="5" t="s">
        <v>1453</v>
      </c>
      <c r="C18398" s="11" t="s">
        <v>9</v>
      </c>
      <c r="D18398" s="11" t="s">
        <v>11</v>
      </c>
      <c r="E18398" s="11" t="s">
        <v>59</v>
      </c>
      <c r="F18398" s="11" t="s">
        <v>12</v>
      </c>
      <c r="G18398" s="131" t="s">
        <v>39</v>
      </c>
      <c r="H18398" s="131"/>
      <c r="J18398" s="7">
        <v>25261912</v>
      </c>
    </row>
    <row r="18399" spans="1:10" ht="30" customHeight="1" x14ac:dyDescent="0.25">
      <c r="A18399" s="5" t="s">
        <v>1460</v>
      </c>
      <c r="C18399" s="11" t="s">
        <v>9</v>
      </c>
      <c r="D18399" s="11" t="s">
        <v>11</v>
      </c>
      <c r="E18399" s="11" t="s">
        <v>59</v>
      </c>
      <c r="F18399" s="11" t="s">
        <v>12</v>
      </c>
      <c r="G18399" s="131" t="s">
        <v>1461</v>
      </c>
      <c r="H18399" s="131"/>
      <c r="J18399" s="7">
        <v>460079</v>
      </c>
    </row>
    <row r="18400" spans="1:10" ht="20.100000000000001" customHeight="1" x14ac:dyDescent="0.25">
      <c r="A18400" s="5" t="s">
        <v>1463</v>
      </c>
      <c r="C18400" s="11" t="s">
        <v>9</v>
      </c>
      <c r="D18400" s="11" t="s">
        <v>11</v>
      </c>
      <c r="E18400" s="11" t="s">
        <v>59</v>
      </c>
      <c r="F18400" s="11" t="s">
        <v>12</v>
      </c>
      <c r="G18400" s="131" t="s">
        <v>1464</v>
      </c>
      <c r="H18400" s="131"/>
      <c r="J18400" s="7">
        <v>5035000</v>
      </c>
    </row>
    <row r="18401" spans="1:10" ht="20.100000000000001" customHeight="1" x14ac:dyDescent="0.25">
      <c r="A18401" s="5" t="s">
        <v>1466</v>
      </c>
      <c r="C18401" s="11" t="s">
        <v>9</v>
      </c>
      <c r="D18401" s="11" t="s">
        <v>11</v>
      </c>
      <c r="E18401" s="11" t="s">
        <v>59</v>
      </c>
      <c r="F18401" s="11" t="s">
        <v>12</v>
      </c>
      <c r="G18401" s="131" t="s">
        <v>1467</v>
      </c>
      <c r="H18401" s="131"/>
      <c r="J18401" s="7">
        <v>636000</v>
      </c>
    </row>
    <row r="18402" spans="1:10" ht="30" customHeight="1" x14ac:dyDescent="0.25">
      <c r="A18402" s="5" t="s">
        <v>1469</v>
      </c>
      <c r="C18402" s="11" t="s">
        <v>9</v>
      </c>
      <c r="D18402" s="11" t="s">
        <v>11</v>
      </c>
      <c r="E18402" s="11" t="s">
        <v>59</v>
      </c>
      <c r="F18402" s="11" t="s">
        <v>12</v>
      </c>
      <c r="G18402" s="131" t="s">
        <v>7132</v>
      </c>
      <c r="H18402" s="131"/>
      <c r="J18402" s="7">
        <v>5833288</v>
      </c>
    </row>
    <row r="18403" spans="1:10" ht="30" customHeight="1" x14ac:dyDescent="0.25">
      <c r="A18403" s="5" t="s">
        <v>1471</v>
      </c>
      <c r="C18403" s="11" t="s">
        <v>9</v>
      </c>
      <c r="D18403" s="11" t="s">
        <v>11</v>
      </c>
      <c r="E18403" s="11" t="s">
        <v>59</v>
      </c>
      <c r="F18403" s="11" t="s">
        <v>12</v>
      </c>
      <c r="G18403" s="131" t="s">
        <v>7133</v>
      </c>
      <c r="H18403" s="131"/>
      <c r="J18403" s="7">
        <v>530000</v>
      </c>
    </row>
    <row r="18404" spans="1:10" ht="20.100000000000001" customHeight="1" x14ac:dyDescent="0.25">
      <c r="A18404" s="5" t="s">
        <v>1473</v>
      </c>
      <c r="C18404" s="11" t="s">
        <v>9</v>
      </c>
      <c r="D18404" s="11" t="s">
        <v>11</v>
      </c>
      <c r="E18404" s="11" t="s">
        <v>59</v>
      </c>
      <c r="F18404" s="11" t="s">
        <v>12</v>
      </c>
      <c r="G18404" s="131" t="s">
        <v>1474</v>
      </c>
      <c r="H18404" s="131"/>
      <c r="J18404" s="7">
        <v>113102</v>
      </c>
    </row>
    <row r="18405" spans="1:10" ht="20.100000000000001" customHeight="1" x14ac:dyDescent="0.25">
      <c r="A18405" s="6" t="s">
        <v>1508</v>
      </c>
      <c r="B18405" s="6" t="s">
        <v>1509</v>
      </c>
      <c r="J18405" s="10">
        <v>116886984</v>
      </c>
    </row>
    <row r="18406" spans="1:10" ht="20.100000000000001" customHeight="1" x14ac:dyDescent="0.25">
      <c r="A18406" s="6" t="s">
        <v>1256</v>
      </c>
      <c r="B18406" s="6" t="s">
        <v>1511</v>
      </c>
      <c r="J18406" s="9">
        <v>39457510</v>
      </c>
    </row>
    <row r="18407" spans="1:10" ht="20.100000000000001" customHeight="1" x14ac:dyDescent="0.25">
      <c r="A18407" s="5" t="s">
        <v>1513</v>
      </c>
      <c r="C18407" s="11" t="s">
        <v>9</v>
      </c>
      <c r="D18407" s="11" t="s">
        <v>11</v>
      </c>
      <c r="E18407" s="11" t="s">
        <v>59</v>
      </c>
      <c r="F18407" s="11" t="s">
        <v>12</v>
      </c>
      <c r="G18407" s="131" t="s">
        <v>45</v>
      </c>
      <c r="H18407" s="131"/>
      <c r="J18407" s="7">
        <v>21828836</v>
      </c>
    </row>
    <row r="18408" spans="1:10" ht="20.100000000000001" customHeight="1" x14ac:dyDescent="0.25">
      <c r="A18408" s="5" t="s">
        <v>1514</v>
      </c>
      <c r="C18408" s="11" t="s">
        <v>9</v>
      </c>
      <c r="D18408" s="11" t="s">
        <v>11</v>
      </c>
      <c r="E18408" s="11" t="s">
        <v>59</v>
      </c>
      <c r="F18408" s="11" t="s">
        <v>12</v>
      </c>
      <c r="G18408" s="131" t="s">
        <v>1515</v>
      </c>
      <c r="H18408" s="131"/>
      <c r="J18408" s="7">
        <v>101737</v>
      </c>
    </row>
    <row r="18409" spans="1:10" ht="20.100000000000001" customHeight="1" x14ac:dyDescent="0.25">
      <c r="A18409" s="5" t="s">
        <v>1518</v>
      </c>
      <c r="C18409" s="11" t="s">
        <v>9</v>
      </c>
      <c r="D18409" s="11" t="s">
        <v>11</v>
      </c>
      <c r="E18409" s="11" t="s">
        <v>59</v>
      </c>
      <c r="F18409" s="11" t="s">
        <v>12</v>
      </c>
      <c r="G18409" s="131" t="s">
        <v>7135</v>
      </c>
      <c r="H18409" s="131"/>
      <c r="J18409" s="7">
        <v>17514257</v>
      </c>
    </row>
    <row r="18410" spans="1:10" ht="20.100000000000001" customHeight="1" x14ac:dyDescent="0.25">
      <c r="A18410" s="5" t="s">
        <v>1520</v>
      </c>
      <c r="C18410" s="11" t="s">
        <v>9</v>
      </c>
      <c r="D18410" s="11" t="s">
        <v>11</v>
      </c>
      <c r="E18410" s="11" t="s">
        <v>59</v>
      </c>
      <c r="F18410" s="11" t="s">
        <v>12</v>
      </c>
      <c r="G18410" s="131" t="s">
        <v>1521</v>
      </c>
      <c r="H18410" s="131"/>
      <c r="J18410" s="7">
        <v>12680</v>
      </c>
    </row>
    <row r="18411" spans="1:10" ht="20.100000000000001" customHeight="1" x14ac:dyDescent="0.25">
      <c r="A18411" s="6" t="s">
        <v>1278</v>
      </c>
      <c r="B18411" s="6" t="s">
        <v>1524</v>
      </c>
      <c r="J18411" s="8">
        <v>669365</v>
      </c>
    </row>
    <row r="18412" spans="1:10" ht="20.100000000000001" customHeight="1" x14ac:dyDescent="0.25">
      <c r="A18412" s="5" t="s">
        <v>1529</v>
      </c>
      <c r="C18412" s="11" t="s">
        <v>9</v>
      </c>
      <c r="D18412" s="11" t="s">
        <v>11</v>
      </c>
      <c r="E18412" s="11" t="s">
        <v>59</v>
      </c>
      <c r="F18412" s="11" t="s">
        <v>12</v>
      </c>
      <c r="G18412" s="131" t="s">
        <v>46</v>
      </c>
      <c r="H18412" s="131"/>
      <c r="J18412" s="7">
        <v>69034</v>
      </c>
    </row>
    <row r="18413" spans="1:10" ht="20.100000000000001" customHeight="1" x14ac:dyDescent="0.25">
      <c r="A18413" s="5" t="s">
        <v>1531</v>
      </c>
      <c r="C18413" s="11" t="s">
        <v>9</v>
      </c>
      <c r="D18413" s="11" t="s">
        <v>11</v>
      </c>
      <c r="E18413" s="11" t="s">
        <v>59</v>
      </c>
      <c r="F18413" s="11" t="s">
        <v>12</v>
      </c>
      <c r="G18413" s="131" t="s">
        <v>47</v>
      </c>
      <c r="H18413" s="131"/>
      <c r="J18413" s="7">
        <v>600331</v>
      </c>
    </row>
    <row r="18414" spans="1:10" ht="20.100000000000001" customHeight="1" x14ac:dyDescent="0.25">
      <c r="A18414" s="6" t="s">
        <v>1292</v>
      </c>
      <c r="B18414" s="6" t="s">
        <v>1535</v>
      </c>
      <c r="J18414" s="8">
        <v>16897977</v>
      </c>
    </row>
    <row r="18415" spans="1:10" ht="20.100000000000001" customHeight="1" x14ac:dyDescent="0.25">
      <c r="A18415" s="5" t="s">
        <v>1536</v>
      </c>
      <c r="C18415" s="11" t="s">
        <v>9</v>
      </c>
      <c r="D18415" s="11" t="s">
        <v>11</v>
      </c>
      <c r="E18415" s="11" t="s">
        <v>59</v>
      </c>
      <c r="F18415" s="11" t="s">
        <v>12</v>
      </c>
      <c r="G18415" s="131" t="s">
        <v>1537</v>
      </c>
      <c r="H18415" s="131"/>
      <c r="J18415" s="7">
        <v>634374</v>
      </c>
    </row>
    <row r="18416" spans="1:10" ht="20.100000000000001" customHeight="1" x14ac:dyDescent="0.25">
      <c r="A18416" s="5" t="s">
        <v>1542</v>
      </c>
      <c r="C18416" s="11" t="s">
        <v>9</v>
      </c>
      <c r="D18416" s="11" t="s">
        <v>11</v>
      </c>
      <c r="E18416" s="11" t="s">
        <v>59</v>
      </c>
      <c r="F18416" s="11" t="s">
        <v>12</v>
      </c>
      <c r="G18416" s="131" t="s">
        <v>48</v>
      </c>
      <c r="H18416" s="131"/>
      <c r="J18416" s="7">
        <v>366111</v>
      </c>
    </row>
    <row r="18417" spans="1:10" ht="30" customHeight="1" x14ac:dyDescent="0.25">
      <c r="A18417" s="5" t="s">
        <v>1544</v>
      </c>
      <c r="C18417" s="11" t="s">
        <v>9</v>
      </c>
      <c r="D18417" s="11" t="s">
        <v>11</v>
      </c>
      <c r="E18417" s="11" t="s">
        <v>59</v>
      </c>
      <c r="F18417" s="11" t="s">
        <v>12</v>
      </c>
      <c r="G18417" s="131" t="s">
        <v>1545</v>
      </c>
      <c r="H18417" s="131"/>
      <c r="J18417" s="7">
        <v>15229710</v>
      </c>
    </row>
    <row r="18418" spans="1:10" ht="20.100000000000001" customHeight="1" x14ac:dyDescent="0.25">
      <c r="A18418" s="5" t="s">
        <v>1547</v>
      </c>
      <c r="C18418" s="11" t="s">
        <v>9</v>
      </c>
      <c r="D18418" s="11" t="s">
        <v>11</v>
      </c>
      <c r="E18418" s="11" t="s">
        <v>59</v>
      </c>
      <c r="F18418" s="11" t="s">
        <v>12</v>
      </c>
      <c r="G18418" s="131" t="s">
        <v>49</v>
      </c>
      <c r="H18418" s="131"/>
      <c r="J18418" s="7">
        <v>122037</v>
      </c>
    </row>
    <row r="18419" spans="1:10" ht="20.100000000000001" customHeight="1" x14ac:dyDescent="0.25">
      <c r="A18419" s="5" t="s">
        <v>1549</v>
      </c>
      <c r="C18419" s="11" t="s">
        <v>9</v>
      </c>
      <c r="D18419" s="11" t="s">
        <v>11</v>
      </c>
      <c r="E18419" s="11" t="s">
        <v>59</v>
      </c>
      <c r="F18419" s="11" t="s">
        <v>12</v>
      </c>
      <c r="G18419" s="131" t="s">
        <v>1550</v>
      </c>
      <c r="H18419" s="131"/>
      <c r="J18419" s="7">
        <v>184445</v>
      </c>
    </row>
    <row r="18420" spans="1:10" ht="30" customHeight="1" x14ac:dyDescent="0.25">
      <c r="A18420" s="5" t="s">
        <v>1551</v>
      </c>
      <c r="C18420" s="11" t="s">
        <v>9</v>
      </c>
      <c r="D18420" s="11" t="s">
        <v>11</v>
      </c>
      <c r="E18420" s="11" t="s">
        <v>59</v>
      </c>
      <c r="F18420" s="11" t="s">
        <v>12</v>
      </c>
      <c r="G18420" s="131" t="s">
        <v>7136</v>
      </c>
      <c r="H18420" s="131"/>
      <c r="J18420" s="7">
        <v>361300</v>
      </c>
    </row>
    <row r="18421" spans="1:10" ht="20.100000000000001" customHeight="1" x14ac:dyDescent="0.25">
      <c r="A18421" s="6" t="s">
        <v>1318</v>
      </c>
      <c r="B18421" s="6" t="s">
        <v>1553</v>
      </c>
      <c r="J18421" s="8">
        <v>8679236</v>
      </c>
    </row>
    <row r="18422" spans="1:10" ht="20.100000000000001" customHeight="1" x14ac:dyDescent="0.25">
      <c r="A18422" s="5" t="s">
        <v>1555</v>
      </c>
      <c r="C18422" s="11" t="s">
        <v>9</v>
      </c>
      <c r="D18422" s="11" t="s">
        <v>11</v>
      </c>
      <c r="E18422" s="11" t="s">
        <v>59</v>
      </c>
      <c r="F18422" s="11" t="s">
        <v>12</v>
      </c>
      <c r="G18422" s="131" t="s">
        <v>50</v>
      </c>
      <c r="H18422" s="131"/>
      <c r="J18422" s="7">
        <v>561353</v>
      </c>
    </row>
    <row r="18423" spans="1:10" ht="20.100000000000001" customHeight="1" x14ac:dyDescent="0.25">
      <c r="A18423" s="5" t="s">
        <v>1557</v>
      </c>
      <c r="C18423" s="11" t="s">
        <v>9</v>
      </c>
      <c r="D18423" s="11" t="s">
        <v>11</v>
      </c>
      <c r="E18423" s="11" t="s">
        <v>59</v>
      </c>
      <c r="F18423" s="11" t="s">
        <v>12</v>
      </c>
      <c r="G18423" s="131" t="s">
        <v>51</v>
      </c>
      <c r="H18423" s="131"/>
      <c r="J18423" s="7">
        <v>8117883</v>
      </c>
    </row>
    <row r="18424" spans="1:10" ht="20.100000000000001" customHeight="1" x14ac:dyDescent="0.25">
      <c r="A18424" s="6" t="s">
        <v>1572</v>
      </c>
      <c r="B18424" s="6" t="s">
        <v>1573</v>
      </c>
      <c r="J18424" s="8">
        <v>51182896</v>
      </c>
    </row>
    <row r="18425" spans="1:10" ht="20.100000000000001" customHeight="1" x14ac:dyDescent="0.25">
      <c r="A18425" s="5" t="s">
        <v>1574</v>
      </c>
      <c r="C18425" s="11" t="s">
        <v>9</v>
      </c>
      <c r="D18425" s="11" t="s">
        <v>11</v>
      </c>
      <c r="E18425" s="11" t="s">
        <v>59</v>
      </c>
      <c r="F18425" s="11" t="s">
        <v>12</v>
      </c>
      <c r="G18425" s="131" t="s">
        <v>1575</v>
      </c>
      <c r="H18425" s="131"/>
      <c r="J18425" s="7">
        <v>12572837</v>
      </c>
    </row>
    <row r="18426" spans="1:10" ht="30" customHeight="1" x14ac:dyDescent="0.25">
      <c r="A18426" s="5" t="s">
        <v>1577</v>
      </c>
      <c r="C18426" s="11" t="s">
        <v>9</v>
      </c>
      <c r="D18426" s="11" t="s">
        <v>11</v>
      </c>
      <c r="E18426" s="11" t="s">
        <v>59</v>
      </c>
      <c r="F18426" s="11" t="s">
        <v>12</v>
      </c>
      <c r="G18426" s="131" t="s">
        <v>1578</v>
      </c>
      <c r="H18426" s="131"/>
      <c r="J18426" s="7">
        <v>86094</v>
      </c>
    </row>
    <row r="18427" spans="1:10" ht="20.100000000000001" customHeight="1" x14ac:dyDescent="0.25">
      <c r="A18427" s="5" t="s">
        <v>1580</v>
      </c>
      <c r="C18427" s="11" t="s">
        <v>9</v>
      </c>
      <c r="D18427" s="11" t="s">
        <v>11</v>
      </c>
      <c r="E18427" s="11" t="s">
        <v>59</v>
      </c>
      <c r="F18427" s="11" t="s">
        <v>12</v>
      </c>
      <c r="G18427" s="131" t="s">
        <v>1581</v>
      </c>
      <c r="H18427" s="131"/>
      <c r="J18427" s="7">
        <v>22818819</v>
      </c>
    </row>
    <row r="18428" spans="1:10" ht="20.100000000000001" customHeight="1" x14ac:dyDescent="0.25">
      <c r="A18428" s="5" t="s">
        <v>1582</v>
      </c>
      <c r="C18428" s="11" t="s">
        <v>9</v>
      </c>
      <c r="D18428" s="11" t="s">
        <v>11</v>
      </c>
      <c r="E18428" s="11" t="s">
        <v>59</v>
      </c>
      <c r="F18428" s="11" t="s">
        <v>12</v>
      </c>
      <c r="G18428" s="131" t="s">
        <v>52</v>
      </c>
      <c r="H18428" s="131"/>
      <c r="J18428" s="7">
        <v>2001746</v>
      </c>
    </row>
    <row r="18429" spans="1:10" ht="20.100000000000001" customHeight="1" x14ac:dyDescent="0.25">
      <c r="A18429" s="5" t="s">
        <v>1584</v>
      </c>
      <c r="C18429" s="11" t="s">
        <v>9</v>
      </c>
      <c r="D18429" s="11" t="s">
        <v>11</v>
      </c>
      <c r="E18429" s="11" t="s">
        <v>59</v>
      </c>
      <c r="F18429" s="11" t="s">
        <v>12</v>
      </c>
      <c r="G18429" s="131" t="s">
        <v>1585</v>
      </c>
      <c r="H18429" s="131"/>
      <c r="J18429" s="7">
        <v>1204126</v>
      </c>
    </row>
    <row r="18430" spans="1:10" ht="20.100000000000001" customHeight="1" x14ac:dyDescent="0.25">
      <c r="A18430" s="5" t="s">
        <v>1587</v>
      </c>
      <c r="C18430" s="11" t="s">
        <v>9</v>
      </c>
      <c r="D18430" s="11" t="s">
        <v>11</v>
      </c>
      <c r="E18430" s="11" t="s">
        <v>59</v>
      </c>
      <c r="F18430" s="11" t="s">
        <v>12</v>
      </c>
      <c r="G18430" s="131" t="s">
        <v>1588</v>
      </c>
      <c r="H18430" s="131"/>
      <c r="J18430" s="7">
        <v>11133853</v>
      </c>
    </row>
    <row r="18431" spans="1:10" ht="20.100000000000001" customHeight="1" x14ac:dyDescent="0.25">
      <c r="A18431" s="5" t="s">
        <v>1590</v>
      </c>
      <c r="C18431" s="11" t="s">
        <v>9</v>
      </c>
      <c r="D18431" s="11" t="s">
        <v>11</v>
      </c>
      <c r="E18431" s="11" t="s">
        <v>59</v>
      </c>
      <c r="F18431" s="11" t="s">
        <v>12</v>
      </c>
      <c r="G18431" s="131" t="s">
        <v>1591</v>
      </c>
      <c r="H18431" s="131"/>
      <c r="J18431" s="7">
        <v>262252</v>
      </c>
    </row>
    <row r="18432" spans="1:10" ht="20.100000000000001" customHeight="1" x14ac:dyDescent="0.25">
      <c r="A18432" s="5" t="s">
        <v>1593</v>
      </c>
      <c r="C18432" s="11" t="s">
        <v>9</v>
      </c>
      <c r="D18432" s="11" t="s">
        <v>11</v>
      </c>
      <c r="E18432" s="11" t="s">
        <v>59</v>
      </c>
      <c r="F18432" s="11" t="s">
        <v>12</v>
      </c>
      <c r="G18432" s="131" t="s">
        <v>1594</v>
      </c>
      <c r="H18432" s="131"/>
      <c r="J18432" s="7">
        <v>1103169</v>
      </c>
    </row>
    <row r="18433" spans="1:10" ht="20.100000000000001" customHeight="1" x14ac:dyDescent="0.25">
      <c r="A18433" s="6" t="s">
        <v>1714</v>
      </c>
      <c r="B18433" s="6" t="s">
        <v>1715</v>
      </c>
      <c r="J18433" s="10">
        <v>324719247</v>
      </c>
    </row>
    <row r="18434" spans="1:10" ht="20.100000000000001" customHeight="1" x14ac:dyDescent="0.25">
      <c r="A18434" s="6" t="s">
        <v>1716</v>
      </c>
      <c r="B18434" s="6" t="s">
        <v>1717</v>
      </c>
      <c r="J18434" s="9">
        <v>319803747</v>
      </c>
    </row>
    <row r="18435" spans="1:10" ht="20.100000000000001" customHeight="1" x14ac:dyDescent="0.25">
      <c r="A18435" s="5" t="s">
        <v>1721</v>
      </c>
      <c r="C18435" s="11" t="s">
        <v>16</v>
      </c>
      <c r="D18435" s="11" t="s">
        <v>53</v>
      </c>
      <c r="E18435" s="11" t="s">
        <v>59</v>
      </c>
      <c r="F18435" s="11" t="s">
        <v>12</v>
      </c>
      <c r="G18435" s="131" t="s">
        <v>1722</v>
      </c>
      <c r="H18435" s="131"/>
      <c r="J18435" s="7">
        <v>10221960</v>
      </c>
    </row>
    <row r="18436" spans="1:10" ht="20.100000000000001" customHeight="1" x14ac:dyDescent="0.25">
      <c r="A18436" s="5" t="s">
        <v>1723</v>
      </c>
      <c r="C18436" s="11" t="s">
        <v>16</v>
      </c>
      <c r="D18436" s="11" t="s">
        <v>53</v>
      </c>
      <c r="E18436" s="11" t="s">
        <v>59</v>
      </c>
      <c r="F18436" s="11" t="s">
        <v>12</v>
      </c>
      <c r="G18436" s="131" t="s">
        <v>55</v>
      </c>
      <c r="H18436" s="131"/>
      <c r="J18436" s="7">
        <v>157837094</v>
      </c>
    </row>
    <row r="18437" spans="1:10" ht="20.100000000000001" customHeight="1" x14ac:dyDescent="0.25">
      <c r="A18437" s="5" t="s">
        <v>1724</v>
      </c>
      <c r="C18437" s="11" t="s">
        <v>16</v>
      </c>
      <c r="D18437" s="11" t="s">
        <v>53</v>
      </c>
      <c r="E18437" s="11" t="s">
        <v>59</v>
      </c>
      <c r="F18437" s="11" t="s">
        <v>12</v>
      </c>
      <c r="G18437" s="131" t="s">
        <v>7146</v>
      </c>
      <c r="H18437" s="131"/>
      <c r="J18437" s="7">
        <v>134372705</v>
      </c>
    </row>
    <row r="18438" spans="1:10" ht="20.100000000000001" customHeight="1" x14ac:dyDescent="0.25">
      <c r="A18438" s="5" t="s">
        <v>1727</v>
      </c>
      <c r="C18438" s="11" t="s">
        <v>16</v>
      </c>
      <c r="D18438" s="11" t="s">
        <v>53</v>
      </c>
      <c r="E18438" s="11" t="s">
        <v>59</v>
      </c>
      <c r="F18438" s="11" t="s">
        <v>12</v>
      </c>
      <c r="G18438" s="131" t="s">
        <v>1728</v>
      </c>
      <c r="H18438" s="131"/>
      <c r="J18438" s="7">
        <v>2437954</v>
      </c>
    </row>
    <row r="18439" spans="1:10" ht="20.100000000000001" customHeight="1" x14ac:dyDescent="0.25">
      <c r="A18439" s="5" t="s">
        <v>1729</v>
      </c>
      <c r="C18439" s="11" t="s">
        <v>16</v>
      </c>
      <c r="D18439" s="11" t="s">
        <v>53</v>
      </c>
      <c r="E18439" s="11" t="s">
        <v>59</v>
      </c>
      <c r="F18439" s="11" t="s">
        <v>12</v>
      </c>
      <c r="G18439" s="131" t="s">
        <v>7147</v>
      </c>
      <c r="H18439" s="131"/>
      <c r="J18439" s="7">
        <v>14934034</v>
      </c>
    </row>
    <row r="18440" spans="1:10" ht="20.100000000000001" customHeight="1" x14ac:dyDescent="0.25">
      <c r="A18440" s="6" t="s">
        <v>1730</v>
      </c>
      <c r="B18440" s="6" t="s">
        <v>1731</v>
      </c>
      <c r="J18440" s="8">
        <v>4783000</v>
      </c>
    </row>
    <row r="18441" spans="1:10" ht="20.100000000000001" customHeight="1" x14ac:dyDescent="0.25">
      <c r="A18441" s="5" t="s">
        <v>1732</v>
      </c>
      <c r="C18441" s="11" t="s">
        <v>16</v>
      </c>
      <c r="D18441" s="11" t="s">
        <v>4820</v>
      </c>
      <c r="E18441" s="11" t="s">
        <v>59</v>
      </c>
      <c r="F18441" s="11" t="s">
        <v>12</v>
      </c>
      <c r="G18441" s="131" t="s">
        <v>87</v>
      </c>
      <c r="H18441" s="131"/>
      <c r="J18441" s="7">
        <v>2000000</v>
      </c>
    </row>
    <row r="18442" spans="1:10" ht="30" customHeight="1" x14ac:dyDescent="0.25">
      <c r="G18442" s="131" t="s">
        <v>6386</v>
      </c>
      <c r="H18442" s="131"/>
    </row>
    <row r="18443" spans="1:10" ht="20.100000000000001" customHeight="1" x14ac:dyDescent="0.25">
      <c r="A18443" s="5" t="s">
        <v>1743</v>
      </c>
      <c r="C18443" s="11" t="s">
        <v>16</v>
      </c>
      <c r="D18443" s="11" t="s">
        <v>5152</v>
      </c>
      <c r="E18443" s="11" t="s">
        <v>59</v>
      </c>
      <c r="F18443" s="11" t="s">
        <v>12</v>
      </c>
      <c r="G18443" s="131" t="s">
        <v>88</v>
      </c>
      <c r="H18443" s="131"/>
      <c r="J18443" s="7">
        <v>283000</v>
      </c>
    </row>
    <row r="18444" spans="1:10" ht="30" customHeight="1" x14ac:dyDescent="0.25">
      <c r="G18444" s="131" t="s">
        <v>6359</v>
      </c>
      <c r="H18444" s="131"/>
    </row>
    <row r="18445" spans="1:10" ht="20.100000000000001" customHeight="1" x14ac:dyDescent="0.25">
      <c r="A18445" s="5" t="s">
        <v>1744</v>
      </c>
      <c r="C18445" s="11" t="s">
        <v>16</v>
      </c>
      <c r="D18445" s="11" t="s">
        <v>4839</v>
      </c>
      <c r="E18445" s="11" t="s">
        <v>59</v>
      </c>
      <c r="F18445" s="11" t="s">
        <v>12</v>
      </c>
      <c r="G18445" s="131" t="s">
        <v>7148</v>
      </c>
      <c r="H18445" s="131"/>
      <c r="J18445" s="7">
        <v>2500000</v>
      </c>
    </row>
    <row r="18446" spans="1:10" ht="30" customHeight="1" x14ac:dyDescent="0.25">
      <c r="G18446" s="131" t="s">
        <v>6387</v>
      </c>
      <c r="H18446" s="131"/>
    </row>
    <row r="18447" spans="1:10" ht="20.100000000000001" customHeight="1" x14ac:dyDescent="0.25">
      <c r="A18447" s="6" t="s">
        <v>1751</v>
      </c>
      <c r="B18447" s="6" t="s">
        <v>1752</v>
      </c>
      <c r="J18447" s="8">
        <v>132500</v>
      </c>
    </row>
    <row r="18448" spans="1:10" ht="20.100000000000001" customHeight="1" x14ac:dyDescent="0.25">
      <c r="A18448" s="5" t="s">
        <v>1757</v>
      </c>
      <c r="C18448" s="11" t="s">
        <v>16</v>
      </c>
      <c r="D18448" s="11" t="s">
        <v>56</v>
      </c>
      <c r="E18448" s="11" t="s">
        <v>59</v>
      </c>
      <c r="F18448" s="11" t="s">
        <v>12</v>
      </c>
      <c r="G18448" s="131" t="s">
        <v>57</v>
      </c>
      <c r="H18448" s="131"/>
      <c r="J18448" s="7">
        <v>132500</v>
      </c>
    </row>
    <row r="18449" spans="1:10" ht="20.100000000000001" customHeight="1" x14ac:dyDescent="0.25">
      <c r="A18449" s="6" t="s">
        <v>1759</v>
      </c>
      <c r="B18449" s="6" t="s">
        <v>1760</v>
      </c>
      <c r="J18449" s="10">
        <v>247364692</v>
      </c>
    </row>
    <row r="18450" spans="1:10" ht="20.100000000000001" customHeight="1" x14ac:dyDescent="0.25">
      <c r="A18450" s="6" t="s">
        <v>1761</v>
      </c>
      <c r="B18450" s="6" t="s">
        <v>1762</v>
      </c>
      <c r="J18450" s="12">
        <v>65941776</v>
      </c>
    </row>
    <row r="18451" spans="1:10" ht="20.100000000000001" customHeight="1" x14ac:dyDescent="0.25">
      <c r="A18451" s="6" t="s">
        <v>1767</v>
      </c>
      <c r="B18451" s="6" t="s">
        <v>7149</v>
      </c>
      <c r="J18451" s="9">
        <v>65941776</v>
      </c>
    </row>
    <row r="18452" spans="1:10" ht="20.100000000000001" customHeight="1" x14ac:dyDescent="0.25">
      <c r="A18452" s="5" t="s">
        <v>1767</v>
      </c>
      <c r="C18452" s="11" t="s">
        <v>9</v>
      </c>
      <c r="D18452" s="11" t="s">
        <v>41</v>
      </c>
      <c r="E18452" s="11" t="s">
        <v>59</v>
      </c>
      <c r="F18452" s="11" t="s">
        <v>1278</v>
      </c>
      <c r="G18452" s="131" t="s">
        <v>21</v>
      </c>
      <c r="H18452" s="131"/>
      <c r="J18452" s="7">
        <v>65941776</v>
      </c>
    </row>
    <row r="18453" spans="1:10" ht="60" customHeight="1" x14ac:dyDescent="0.25">
      <c r="G18453" s="131" t="s">
        <v>4803</v>
      </c>
      <c r="H18453" s="131"/>
    </row>
    <row r="18454" spans="1:10" ht="20.100000000000001" customHeight="1" x14ac:dyDescent="0.25">
      <c r="G18454" s="131" t="s">
        <v>2101</v>
      </c>
      <c r="H18454" s="131"/>
    </row>
    <row r="18455" spans="1:10" ht="20.100000000000001" customHeight="1" x14ac:dyDescent="0.25">
      <c r="A18455" s="6" t="s">
        <v>1778</v>
      </c>
      <c r="B18455" s="6" t="s">
        <v>1779</v>
      </c>
      <c r="J18455" s="8">
        <v>28437994</v>
      </c>
    </row>
    <row r="18456" spans="1:10" ht="20.100000000000001" customHeight="1" x14ac:dyDescent="0.25">
      <c r="A18456" s="5" t="s">
        <v>1780</v>
      </c>
      <c r="C18456" s="11" t="s">
        <v>9</v>
      </c>
      <c r="D18456" s="11" t="s">
        <v>59</v>
      </c>
      <c r="E18456" s="11" t="s">
        <v>59</v>
      </c>
      <c r="F18456" s="11" t="s">
        <v>12</v>
      </c>
      <c r="G18456" s="131" t="s">
        <v>77</v>
      </c>
      <c r="H18456" s="131"/>
      <c r="J18456" s="7">
        <v>28437994</v>
      </c>
    </row>
    <row r="18457" spans="1:10" ht="20.100000000000001" customHeight="1" x14ac:dyDescent="0.25">
      <c r="A18457" s="6" t="s">
        <v>1793</v>
      </c>
      <c r="B18457" s="6" t="s">
        <v>3410</v>
      </c>
      <c r="J18457" s="8">
        <v>152984922</v>
      </c>
    </row>
    <row r="18458" spans="1:10" ht="30" customHeight="1" x14ac:dyDescent="0.25">
      <c r="A18458" s="5" t="s">
        <v>1799</v>
      </c>
      <c r="C18458" s="11" t="s">
        <v>9</v>
      </c>
      <c r="D18458" s="11" t="s">
        <v>59</v>
      </c>
      <c r="E18458" s="11" t="s">
        <v>59</v>
      </c>
      <c r="F18458" s="11" t="s">
        <v>12</v>
      </c>
      <c r="G18458" s="131" t="s">
        <v>1800</v>
      </c>
      <c r="H18458" s="131"/>
      <c r="J18458" s="7">
        <v>152984922</v>
      </c>
    </row>
    <row r="18459" spans="1:10" ht="45" customHeight="1" x14ac:dyDescent="0.25">
      <c r="G18459" s="131" t="s">
        <v>5255</v>
      </c>
      <c r="H18459" s="131"/>
    </row>
    <row r="18462" spans="1:10" x14ac:dyDescent="0.25">
      <c r="A18462" s="117" t="s">
        <v>5261</v>
      </c>
      <c r="B18462" s="88"/>
      <c r="C18462" s="88"/>
      <c r="D18462" s="88"/>
      <c r="E18462" s="88"/>
      <c r="F18462" s="88"/>
      <c r="G18462" s="88"/>
      <c r="H18462" s="88"/>
    </row>
    <row r="18464" spans="1:10" x14ac:dyDescent="0.25">
      <c r="A18464" s="132" t="s">
        <v>2092</v>
      </c>
      <c r="B18464" s="132"/>
      <c r="C18464" s="132"/>
      <c r="D18464" s="132"/>
      <c r="E18464" s="132"/>
      <c r="F18464" s="132"/>
      <c r="G18464" s="132"/>
      <c r="H18464" s="132"/>
      <c r="I18464" s="132"/>
      <c r="J18464" s="132"/>
    </row>
    <row r="18466" spans="1:10" x14ac:dyDescent="0.25">
      <c r="D18466" s="6" t="s">
        <v>2140</v>
      </c>
      <c r="E18466" s="6" t="s">
        <v>2100</v>
      </c>
    </row>
    <row r="18467" spans="1:10" ht="15.75" thickBot="1" x14ac:dyDescent="0.3">
      <c r="F18467" s="6" t="s">
        <v>2103</v>
      </c>
      <c r="J18467" s="14">
        <v>9798119000</v>
      </c>
    </row>
    <row r="18468" spans="1:10" x14ac:dyDescent="0.25">
      <c r="D18468" s="5" t="s">
        <v>9</v>
      </c>
      <c r="E18468" s="5" t="s">
        <v>2139</v>
      </c>
      <c r="J18468" s="7">
        <v>9214489789</v>
      </c>
    </row>
    <row r="18469" spans="1:10" x14ac:dyDescent="0.25">
      <c r="D18469" s="5" t="s">
        <v>16</v>
      </c>
      <c r="E18469" s="5" t="s">
        <v>2145</v>
      </c>
      <c r="J18469" s="7">
        <v>583629211</v>
      </c>
    </row>
    <row r="18472" spans="1:10" x14ac:dyDescent="0.25">
      <c r="A18472" s="132" t="s">
        <v>2091</v>
      </c>
      <c r="B18472" s="132"/>
      <c r="C18472" s="132"/>
      <c r="D18472" s="132"/>
      <c r="E18472" s="132"/>
      <c r="F18472" s="132"/>
      <c r="G18472" s="132"/>
      <c r="H18472" s="132"/>
      <c r="I18472" s="132"/>
      <c r="J18472" s="132"/>
    </row>
    <row r="18473" spans="1:10" x14ac:dyDescent="0.25">
      <c r="A18473" s="86" t="s">
        <v>2097</v>
      </c>
      <c r="C18473" s="86" t="s">
        <v>2098</v>
      </c>
      <c r="D18473" s="86" t="s">
        <v>3</v>
      </c>
      <c r="E18473" s="86" t="s">
        <v>2099</v>
      </c>
      <c r="F18473" s="86" t="s">
        <v>1880</v>
      </c>
      <c r="G18473" s="6" t="s">
        <v>2100</v>
      </c>
      <c r="J18473" s="86" t="s">
        <v>8713</v>
      </c>
    </row>
    <row r="18475" spans="1:10" ht="15.75" thickBot="1" x14ac:dyDescent="0.3">
      <c r="G18475" s="13" t="s">
        <v>2103</v>
      </c>
      <c r="J18475" s="14">
        <v>9798119000</v>
      </c>
    </row>
    <row r="18476" spans="1:10" ht="20.100000000000001" customHeight="1" x14ac:dyDescent="0.25">
      <c r="A18476" s="6" t="s">
        <v>1232</v>
      </c>
      <c r="B18476" s="6" t="s">
        <v>1233</v>
      </c>
      <c r="J18476" s="10">
        <v>8190475041</v>
      </c>
    </row>
    <row r="18477" spans="1:10" ht="20.100000000000001" customHeight="1" x14ac:dyDescent="0.25">
      <c r="A18477" s="6" t="s">
        <v>9</v>
      </c>
      <c r="B18477" s="6" t="s">
        <v>1237</v>
      </c>
      <c r="J18477" s="9">
        <v>2407791535</v>
      </c>
    </row>
    <row r="18478" spans="1:10" ht="20.100000000000001" customHeight="1" x14ac:dyDescent="0.25">
      <c r="A18478" s="5" t="s">
        <v>1240</v>
      </c>
      <c r="C18478" s="11" t="s">
        <v>9</v>
      </c>
      <c r="D18478" s="11" t="s">
        <v>10</v>
      </c>
      <c r="E18478" s="11" t="s">
        <v>59</v>
      </c>
      <c r="F18478" s="11" t="s">
        <v>12</v>
      </c>
      <c r="G18478" s="131" t="s">
        <v>7116</v>
      </c>
      <c r="H18478" s="131"/>
      <c r="J18478" s="7">
        <v>2182560053</v>
      </c>
    </row>
    <row r="18479" spans="1:10" ht="20.100000000000001" customHeight="1" x14ac:dyDescent="0.25">
      <c r="A18479" s="5" t="s">
        <v>1247</v>
      </c>
      <c r="C18479" s="11" t="s">
        <v>9</v>
      </c>
      <c r="D18479" s="11" t="s">
        <v>10</v>
      </c>
      <c r="E18479" s="11" t="s">
        <v>59</v>
      </c>
      <c r="F18479" s="11" t="s">
        <v>12</v>
      </c>
      <c r="G18479" s="131" t="s">
        <v>449</v>
      </c>
      <c r="H18479" s="131"/>
      <c r="J18479" s="7">
        <v>24201946</v>
      </c>
    </row>
    <row r="18480" spans="1:10" ht="20.100000000000001" customHeight="1" x14ac:dyDescent="0.25">
      <c r="A18480" s="5" t="s">
        <v>1254</v>
      </c>
      <c r="C18480" s="11" t="s">
        <v>9</v>
      </c>
      <c r="D18480" s="11" t="s">
        <v>10</v>
      </c>
      <c r="E18480" s="11" t="s">
        <v>59</v>
      </c>
      <c r="F18480" s="11" t="s">
        <v>12</v>
      </c>
      <c r="G18480" s="131" t="s">
        <v>7117</v>
      </c>
      <c r="H18480" s="131"/>
      <c r="J18480" s="7">
        <v>201029536</v>
      </c>
    </row>
    <row r="18481" spans="1:10" ht="20.100000000000001" customHeight="1" x14ac:dyDescent="0.25">
      <c r="A18481" s="6" t="s">
        <v>1257</v>
      </c>
      <c r="B18481" s="6" t="s">
        <v>1258</v>
      </c>
      <c r="J18481" s="8">
        <v>309704781</v>
      </c>
    </row>
    <row r="18482" spans="1:10" ht="20.100000000000001" customHeight="1" x14ac:dyDescent="0.25">
      <c r="A18482" s="5" t="s">
        <v>1261</v>
      </c>
      <c r="C18482" s="11" t="s">
        <v>9</v>
      </c>
      <c r="D18482" s="11" t="s">
        <v>10</v>
      </c>
      <c r="E18482" s="11" t="s">
        <v>59</v>
      </c>
      <c r="F18482" s="11" t="s">
        <v>12</v>
      </c>
      <c r="G18482" s="131" t="s">
        <v>13</v>
      </c>
      <c r="H18482" s="131"/>
      <c r="J18482" s="7">
        <v>206592432</v>
      </c>
    </row>
    <row r="18483" spans="1:10" ht="20.100000000000001" customHeight="1" x14ac:dyDescent="0.25">
      <c r="A18483" s="5" t="s">
        <v>1265</v>
      </c>
      <c r="C18483" s="11" t="s">
        <v>9</v>
      </c>
      <c r="D18483" s="11" t="s">
        <v>10</v>
      </c>
      <c r="E18483" s="11" t="s">
        <v>59</v>
      </c>
      <c r="F18483" s="11" t="s">
        <v>12</v>
      </c>
      <c r="G18483" s="131" t="s">
        <v>14</v>
      </c>
      <c r="H18483" s="131"/>
      <c r="J18483" s="7">
        <v>810366</v>
      </c>
    </row>
    <row r="18484" spans="1:10" ht="20.100000000000001" customHeight="1" x14ac:dyDescent="0.25">
      <c r="A18484" s="5" t="s">
        <v>1269</v>
      </c>
      <c r="C18484" s="11" t="s">
        <v>9</v>
      </c>
      <c r="D18484" s="11" t="s">
        <v>10</v>
      </c>
      <c r="E18484" s="11" t="s">
        <v>59</v>
      </c>
      <c r="F18484" s="11" t="s">
        <v>12</v>
      </c>
      <c r="G18484" s="131" t="s">
        <v>117</v>
      </c>
      <c r="H18484" s="131"/>
      <c r="J18484" s="7">
        <v>100139935</v>
      </c>
    </row>
    <row r="18485" spans="1:10" ht="20.100000000000001" customHeight="1" x14ac:dyDescent="0.25">
      <c r="A18485" s="5" t="s">
        <v>1272</v>
      </c>
      <c r="C18485" s="11" t="s">
        <v>9</v>
      </c>
      <c r="D18485" s="11" t="s">
        <v>10</v>
      </c>
      <c r="E18485" s="11" t="s">
        <v>59</v>
      </c>
      <c r="F18485" s="11" t="s">
        <v>12</v>
      </c>
      <c r="G18485" s="131" t="s">
        <v>1273</v>
      </c>
      <c r="H18485" s="131"/>
      <c r="J18485" s="7">
        <v>2162048</v>
      </c>
    </row>
    <row r="18486" spans="1:10" ht="20.100000000000001" customHeight="1" x14ac:dyDescent="0.25">
      <c r="A18486" s="6" t="s">
        <v>1279</v>
      </c>
      <c r="B18486" s="6" t="s">
        <v>1280</v>
      </c>
      <c r="J18486" s="8">
        <v>3705543228</v>
      </c>
    </row>
    <row r="18487" spans="1:10" ht="20.100000000000001" customHeight="1" x14ac:dyDescent="0.25">
      <c r="A18487" s="5" t="s">
        <v>1282</v>
      </c>
      <c r="C18487" s="11" t="s">
        <v>9</v>
      </c>
      <c r="D18487" s="11" t="s">
        <v>10</v>
      </c>
      <c r="E18487" s="11" t="s">
        <v>59</v>
      </c>
      <c r="F18487" s="11" t="s">
        <v>12</v>
      </c>
      <c r="G18487" s="131" t="s">
        <v>1283</v>
      </c>
      <c r="H18487" s="131"/>
      <c r="J18487" s="7">
        <v>625838470</v>
      </c>
    </row>
    <row r="18488" spans="1:10" ht="20.100000000000001" customHeight="1" x14ac:dyDescent="0.25">
      <c r="A18488" s="5" t="s">
        <v>1286</v>
      </c>
      <c r="C18488" s="11" t="s">
        <v>9</v>
      </c>
      <c r="D18488" s="11" t="s">
        <v>10</v>
      </c>
      <c r="E18488" s="11" t="s">
        <v>59</v>
      </c>
      <c r="F18488" s="11" t="s">
        <v>12</v>
      </c>
      <c r="G18488" s="131" t="s">
        <v>1287</v>
      </c>
      <c r="H18488" s="131"/>
      <c r="J18488" s="7">
        <v>837206919</v>
      </c>
    </row>
    <row r="18489" spans="1:10" ht="20.100000000000001" customHeight="1" x14ac:dyDescent="0.25">
      <c r="A18489" s="5" t="s">
        <v>1290</v>
      </c>
      <c r="C18489" s="11" t="s">
        <v>16</v>
      </c>
      <c r="D18489" s="11" t="s">
        <v>10</v>
      </c>
      <c r="E18489" s="11" t="s">
        <v>59</v>
      </c>
      <c r="F18489" s="11" t="s">
        <v>12</v>
      </c>
      <c r="G18489" s="131" t="s">
        <v>17</v>
      </c>
      <c r="H18489" s="131"/>
      <c r="J18489" s="7">
        <v>494079965</v>
      </c>
    </row>
    <row r="18490" spans="1:10" ht="20.100000000000001" customHeight="1" x14ac:dyDescent="0.25">
      <c r="A18490" s="5" t="s">
        <v>1293</v>
      </c>
      <c r="C18490" s="11" t="s">
        <v>9</v>
      </c>
      <c r="D18490" s="11" t="s">
        <v>10</v>
      </c>
      <c r="E18490" s="11" t="s">
        <v>59</v>
      </c>
      <c r="F18490" s="11" t="s">
        <v>12</v>
      </c>
      <c r="G18490" s="131" t="s">
        <v>18</v>
      </c>
      <c r="H18490" s="131"/>
      <c r="J18490" s="7">
        <v>369351674</v>
      </c>
    </row>
    <row r="18491" spans="1:10" ht="20.100000000000001" customHeight="1" x14ac:dyDescent="0.25">
      <c r="A18491" s="5" t="s">
        <v>1296</v>
      </c>
      <c r="C18491" s="11" t="s">
        <v>9</v>
      </c>
      <c r="D18491" s="11" t="s">
        <v>10</v>
      </c>
      <c r="E18491" s="11" t="s">
        <v>59</v>
      </c>
      <c r="F18491" s="11" t="s">
        <v>12</v>
      </c>
      <c r="G18491" s="131" t="s">
        <v>19</v>
      </c>
      <c r="H18491" s="131"/>
      <c r="J18491" s="7">
        <v>1379066200</v>
      </c>
    </row>
    <row r="18492" spans="1:10" ht="20.100000000000001" customHeight="1" x14ac:dyDescent="0.25">
      <c r="A18492" s="6" t="s">
        <v>1299</v>
      </c>
      <c r="B18492" s="6" t="s">
        <v>1300</v>
      </c>
      <c r="J18492" s="10">
        <v>578073559</v>
      </c>
    </row>
    <row r="18493" spans="1:10" ht="20.100000000000001" customHeight="1" x14ac:dyDescent="0.25">
      <c r="A18493" s="6" t="s">
        <v>1303</v>
      </c>
      <c r="B18493" s="6" t="s">
        <v>7118</v>
      </c>
      <c r="J18493" s="9">
        <v>548428761</v>
      </c>
    </row>
    <row r="18494" spans="1:10" ht="20.100000000000001" customHeight="1" x14ac:dyDescent="0.25">
      <c r="A18494" s="5" t="s">
        <v>1303</v>
      </c>
      <c r="C18494" s="11" t="s">
        <v>9</v>
      </c>
      <c r="D18494" s="11" t="s">
        <v>20</v>
      </c>
      <c r="E18494" s="11" t="s">
        <v>59</v>
      </c>
      <c r="F18494" s="11" t="s">
        <v>1881</v>
      </c>
      <c r="G18494" s="131" t="s">
        <v>12</v>
      </c>
      <c r="H18494" s="131"/>
      <c r="J18494" s="7">
        <v>548428761</v>
      </c>
    </row>
    <row r="18495" spans="1:10" ht="60" customHeight="1" x14ac:dyDescent="0.25">
      <c r="G18495" s="131" t="s">
        <v>4797</v>
      </c>
      <c r="H18495" s="131"/>
    </row>
    <row r="18496" spans="1:10" ht="20.100000000000001" customHeight="1" x14ac:dyDescent="0.25">
      <c r="A18496" s="6" t="s">
        <v>1316</v>
      </c>
      <c r="B18496" s="6" t="s">
        <v>7122</v>
      </c>
      <c r="J18496" s="8">
        <v>29644798</v>
      </c>
    </row>
    <row r="18497" spans="1:10" ht="20.100000000000001" customHeight="1" x14ac:dyDescent="0.25">
      <c r="A18497" s="5" t="s">
        <v>1316</v>
      </c>
      <c r="C18497" s="11" t="s">
        <v>9</v>
      </c>
      <c r="D18497" s="11" t="s">
        <v>20</v>
      </c>
      <c r="E18497" s="11" t="s">
        <v>59</v>
      </c>
      <c r="F18497" s="11" t="s">
        <v>1881</v>
      </c>
      <c r="G18497" s="131" t="s">
        <v>23</v>
      </c>
      <c r="H18497" s="131"/>
      <c r="J18497" s="7">
        <v>29644798</v>
      </c>
    </row>
    <row r="18498" spans="1:10" ht="30" customHeight="1" x14ac:dyDescent="0.25">
      <c r="G18498" s="131" t="s">
        <v>4798</v>
      </c>
      <c r="H18498" s="131"/>
    </row>
    <row r="18499" spans="1:10" ht="20.100000000000001" customHeight="1" x14ac:dyDescent="0.25">
      <c r="G18499" s="131" t="s">
        <v>2102</v>
      </c>
      <c r="H18499" s="131"/>
    </row>
    <row r="18500" spans="1:10" ht="20.100000000000001" customHeight="1" x14ac:dyDescent="0.25">
      <c r="A18500" s="6" t="s">
        <v>1319</v>
      </c>
      <c r="B18500" s="6" t="s">
        <v>1320</v>
      </c>
      <c r="J18500" s="10">
        <v>1189361938</v>
      </c>
    </row>
    <row r="18501" spans="1:10" ht="20.100000000000001" customHeight="1" x14ac:dyDescent="0.25">
      <c r="A18501" s="6" t="s">
        <v>1324</v>
      </c>
      <c r="B18501" s="6" t="s">
        <v>7124</v>
      </c>
      <c r="J18501" s="9">
        <v>88934393</v>
      </c>
    </row>
    <row r="18502" spans="1:10" ht="20.100000000000001" customHeight="1" x14ac:dyDescent="0.25">
      <c r="A18502" s="5" t="s">
        <v>1324</v>
      </c>
      <c r="C18502" s="11" t="s">
        <v>9</v>
      </c>
      <c r="D18502" s="11" t="s">
        <v>20</v>
      </c>
      <c r="E18502" s="11" t="s">
        <v>59</v>
      </c>
      <c r="F18502" s="11" t="s">
        <v>1881</v>
      </c>
      <c r="G18502" s="131" t="s">
        <v>21</v>
      </c>
      <c r="H18502" s="131"/>
      <c r="J18502" s="7">
        <v>88934393</v>
      </c>
    </row>
    <row r="18503" spans="1:10" ht="45" customHeight="1" x14ac:dyDescent="0.25">
      <c r="G18503" s="131" t="s">
        <v>4800</v>
      </c>
      <c r="H18503" s="131"/>
    </row>
    <row r="18504" spans="1:10" ht="20.100000000000001" customHeight="1" x14ac:dyDescent="0.25">
      <c r="G18504" s="131" t="s">
        <v>2101</v>
      </c>
      <c r="H18504" s="131"/>
    </row>
    <row r="18505" spans="1:10" ht="20.100000000000001" customHeight="1" x14ac:dyDescent="0.25">
      <c r="A18505" s="6" t="s">
        <v>1326</v>
      </c>
      <c r="B18505" s="6" t="s">
        <v>7125</v>
      </c>
      <c r="J18505" s="8">
        <v>177868787</v>
      </c>
    </row>
    <row r="18506" spans="1:10" ht="20.100000000000001" customHeight="1" x14ac:dyDescent="0.25">
      <c r="A18506" s="5" t="s">
        <v>1326</v>
      </c>
      <c r="C18506" s="11" t="s">
        <v>9</v>
      </c>
      <c r="D18506" s="11" t="s">
        <v>20</v>
      </c>
      <c r="E18506" s="11" t="s">
        <v>59</v>
      </c>
      <c r="F18506" s="11" t="s">
        <v>1881</v>
      </c>
      <c r="G18506" s="131" t="s">
        <v>21</v>
      </c>
      <c r="H18506" s="131"/>
      <c r="J18506" s="7">
        <v>177868787</v>
      </c>
    </row>
    <row r="18507" spans="1:10" ht="45" customHeight="1" x14ac:dyDescent="0.25">
      <c r="G18507" s="131" t="s">
        <v>4801</v>
      </c>
      <c r="H18507" s="131"/>
    </row>
    <row r="18508" spans="1:10" ht="20.100000000000001" customHeight="1" x14ac:dyDescent="0.25">
      <c r="G18508" s="131" t="s">
        <v>2101</v>
      </c>
      <c r="H18508" s="131"/>
    </row>
    <row r="18509" spans="1:10" ht="30" customHeight="1" x14ac:dyDescent="0.25">
      <c r="A18509" s="5" t="s">
        <v>1328</v>
      </c>
      <c r="C18509" s="11" t="s">
        <v>9</v>
      </c>
      <c r="D18509" s="11" t="s">
        <v>20</v>
      </c>
      <c r="E18509" s="11" t="s">
        <v>5108</v>
      </c>
      <c r="F18509" s="11" t="s">
        <v>12</v>
      </c>
      <c r="G18509" s="131" t="s">
        <v>1329</v>
      </c>
      <c r="H18509" s="131"/>
      <c r="J18509" s="7">
        <v>851558758</v>
      </c>
    </row>
    <row r="18510" spans="1:10" ht="60" customHeight="1" x14ac:dyDescent="0.25">
      <c r="G18510" s="131" t="s">
        <v>5254</v>
      </c>
      <c r="H18510" s="131"/>
    </row>
    <row r="18511" spans="1:10" ht="20.100000000000001" customHeight="1" x14ac:dyDescent="0.25">
      <c r="A18511" s="6" t="s">
        <v>1331</v>
      </c>
      <c r="B18511" s="6" t="s">
        <v>1332</v>
      </c>
      <c r="J18511" s="8">
        <v>71000000</v>
      </c>
    </row>
    <row r="18512" spans="1:10" ht="45" customHeight="1" x14ac:dyDescent="0.25">
      <c r="A18512" s="5" t="s">
        <v>1331</v>
      </c>
      <c r="C18512" s="11" t="s">
        <v>9</v>
      </c>
      <c r="D18512" s="11" t="s">
        <v>20</v>
      </c>
      <c r="E18512" s="11" t="s">
        <v>59</v>
      </c>
      <c r="F18512" s="11" t="s">
        <v>1881</v>
      </c>
      <c r="G18512" s="131" t="s">
        <v>8051</v>
      </c>
      <c r="H18512" s="131"/>
      <c r="J18512" s="7">
        <v>71000000</v>
      </c>
    </row>
    <row r="18513" spans="1:10" ht="20.100000000000001" customHeight="1" x14ac:dyDescent="0.25">
      <c r="A18513" s="6" t="s">
        <v>1344</v>
      </c>
      <c r="B18513" s="6" t="s">
        <v>1345</v>
      </c>
      <c r="J18513" s="10">
        <v>1158385630</v>
      </c>
    </row>
    <row r="18514" spans="1:10" ht="20.100000000000001" customHeight="1" x14ac:dyDescent="0.25">
      <c r="A18514" s="6" t="s">
        <v>1231</v>
      </c>
      <c r="B18514" s="6" t="s">
        <v>3252</v>
      </c>
      <c r="J18514" s="9">
        <v>527693930</v>
      </c>
    </row>
    <row r="18515" spans="1:10" ht="20.100000000000001" customHeight="1" x14ac:dyDescent="0.25">
      <c r="A18515" s="5" t="s">
        <v>1349</v>
      </c>
      <c r="C18515" s="11" t="s">
        <v>9</v>
      </c>
      <c r="D18515" s="11" t="s">
        <v>11</v>
      </c>
      <c r="E18515" s="11" t="s">
        <v>59</v>
      </c>
      <c r="F18515" s="11" t="s">
        <v>12</v>
      </c>
      <c r="G18515" s="131" t="s">
        <v>30</v>
      </c>
      <c r="H18515" s="131"/>
      <c r="J18515" s="7">
        <v>505199294</v>
      </c>
    </row>
    <row r="18516" spans="1:10" ht="20.100000000000001" customHeight="1" x14ac:dyDescent="0.25">
      <c r="A18516" s="5" t="s">
        <v>1353</v>
      </c>
      <c r="C18516" s="11" t="s">
        <v>9</v>
      </c>
      <c r="D18516" s="11" t="s">
        <v>11</v>
      </c>
      <c r="E18516" s="11" t="s">
        <v>59</v>
      </c>
      <c r="F18516" s="11" t="s">
        <v>12</v>
      </c>
      <c r="G18516" s="131" t="s">
        <v>1354</v>
      </c>
      <c r="H18516" s="131"/>
      <c r="J18516" s="7">
        <v>22494636</v>
      </c>
    </row>
    <row r="18517" spans="1:10" ht="20.100000000000001" customHeight="1" x14ac:dyDescent="0.25">
      <c r="A18517" s="6" t="s">
        <v>1239</v>
      </c>
      <c r="B18517" s="6" t="s">
        <v>1360</v>
      </c>
      <c r="J18517" s="8">
        <v>314115746</v>
      </c>
    </row>
    <row r="18518" spans="1:10" ht="20.100000000000001" customHeight="1" x14ac:dyDescent="0.25">
      <c r="A18518" s="5" t="s">
        <v>1361</v>
      </c>
      <c r="C18518" s="11" t="s">
        <v>9</v>
      </c>
      <c r="D18518" s="11" t="s">
        <v>11</v>
      </c>
      <c r="E18518" s="11" t="s">
        <v>59</v>
      </c>
      <c r="F18518" s="11" t="s">
        <v>12</v>
      </c>
      <c r="G18518" s="131" t="s">
        <v>7127</v>
      </c>
      <c r="H18518" s="131"/>
      <c r="J18518" s="7">
        <v>24436072</v>
      </c>
    </row>
    <row r="18519" spans="1:10" ht="20.100000000000001" customHeight="1" x14ac:dyDescent="0.25">
      <c r="A18519" s="5" t="s">
        <v>1364</v>
      </c>
      <c r="C18519" s="11" t="s">
        <v>9</v>
      </c>
      <c r="D18519" s="11" t="s">
        <v>11</v>
      </c>
      <c r="E18519" s="11" t="s">
        <v>59</v>
      </c>
      <c r="F18519" s="11" t="s">
        <v>12</v>
      </c>
      <c r="G18519" s="131" t="s">
        <v>1365</v>
      </c>
      <c r="H18519" s="131"/>
      <c r="J18519" s="7">
        <v>5197000</v>
      </c>
    </row>
    <row r="18520" spans="1:10" ht="20.100000000000001" customHeight="1" x14ac:dyDescent="0.25">
      <c r="A18520" s="5" t="s">
        <v>1367</v>
      </c>
      <c r="C18520" s="11" t="s">
        <v>9</v>
      </c>
      <c r="D18520" s="11" t="s">
        <v>11</v>
      </c>
      <c r="E18520" s="11" t="s">
        <v>59</v>
      </c>
      <c r="F18520" s="11" t="s">
        <v>12</v>
      </c>
      <c r="G18520" s="131" t="s">
        <v>33</v>
      </c>
      <c r="H18520" s="131"/>
      <c r="J18520" s="7">
        <v>21200</v>
      </c>
    </row>
    <row r="18521" spans="1:10" ht="20.100000000000001" customHeight="1" x14ac:dyDescent="0.25">
      <c r="A18521" s="5" t="s">
        <v>1369</v>
      </c>
      <c r="C18521" s="11" t="s">
        <v>9</v>
      </c>
      <c r="D18521" s="11" t="s">
        <v>11</v>
      </c>
      <c r="E18521" s="11" t="s">
        <v>59</v>
      </c>
      <c r="F18521" s="11" t="s">
        <v>12</v>
      </c>
      <c r="G18521" s="131" t="s">
        <v>34</v>
      </c>
      <c r="H18521" s="131"/>
      <c r="J18521" s="7">
        <v>284461474</v>
      </c>
    </row>
    <row r="18522" spans="1:10" ht="20.100000000000001" customHeight="1" x14ac:dyDescent="0.25">
      <c r="A18522" s="6" t="s">
        <v>1249</v>
      </c>
      <c r="B18522" s="6" t="s">
        <v>1373</v>
      </c>
      <c r="J18522" s="8">
        <v>14357329</v>
      </c>
    </row>
    <row r="18523" spans="1:10" ht="20.100000000000001" customHeight="1" x14ac:dyDescent="0.25">
      <c r="A18523" s="5" t="s">
        <v>1380</v>
      </c>
      <c r="C18523" s="11" t="s">
        <v>9</v>
      </c>
      <c r="D18523" s="11" t="s">
        <v>11</v>
      </c>
      <c r="E18523" s="11" t="s">
        <v>59</v>
      </c>
      <c r="F18523" s="11" t="s">
        <v>12</v>
      </c>
      <c r="G18523" s="131" t="s">
        <v>1381</v>
      </c>
      <c r="H18523" s="131"/>
      <c r="J18523" s="7">
        <v>53000</v>
      </c>
    </row>
    <row r="18524" spans="1:10" ht="20.100000000000001" customHeight="1" x14ac:dyDescent="0.25">
      <c r="A18524" s="5" t="s">
        <v>1384</v>
      </c>
      <c r="C18524" s="11" t="s">
        <v>9</v>
      </c>
      <c r="D18524" s="11" t="s">
        <v>11</v>
      </c>
      <c r="E18524" s="11" t="s">
        <v>59</v>
      </c>
      <c r="F18524" s="11" t="s">
        <v>12</v>
      </c>
      <c r="G18524" s="131" t="s">
        <v>35</v>
      </c>
      <c r="H18524" s="131"/>
      <c r="J18524" s="7">
        <v>14041820</v>
      </c>
    </row>
    <row r="18525" spans="1:10" ht="20.100000000000001" customHeight="1" x14ac:dyDescent="0.25">
      <c r="A18525" s="5" t="s">
        <v>1391</v>
      </c>
      <c r="C18525" s="11" t="s">
        <v>9</v>
      </c>
      <c r="D18525" s="11" t="s">
        <v>11</v>
      </c>
      <c r="E18525" s="11" t="s">
        <v>59</v>
      </c>
      <c r="F18525" s="11" t="s">
        <v>12</v>
      </c>
      <c r="G18525" s="131" t="s">
        <v>7129</v>
      </c>
      <c r="H18525" s="131"/>
      <c r="J18525" s="7">
        <v>262509</v>
      </c>
    </row>
    <row r="18526" spans="1:10" ht="20.100000000000001" customHeight="1" x14ac:dyDescent="0.25">
      <c r="A18526" s="6" t="s">
        <v>1393</v>
      </c>
      <c r="B18526" s="6" t="s">
        <v>1394</v>
      </c>
      <c r="J18526" s="8">
        <v>109077650</v>
      </c>
    </row>
    <row r="18527" spans="1:10" ht="20.100000000000001" customHeight="1" x14ac:dyDescent="0.25">
      <c r="A18527" s="5" t="s">
        <v>1396</v>
      </c>
      <c r="C18527" s="11" t="s">
        <v>9</v>
      </c>
      <c r="D18527" s="11" t="s">
        <v>11</v>
      </c>
      <c r="E18527" s="11" t="s">
        <v>59</v>
      </c>
      <c r="F18527" s="11" t="s">
        <v>12</v>
      </c>
      <c r="G18527" s="131" t="s">
        <v>1397</v>
      </c>
      <c r="H18527" s="131"/>
      <c r="J18527" s="7">
        <v>265000</v>
      </c>
    </row>
    <row r="18528" spans="1:10" ht="30" customHeight="1" x14ac:dyDescent="0.25">
      <c r="G18528" s="131" t="s">
        <v>6388</v>
      </c>
      <c r="H18528" s="131"/>
    </row>
    <row r="18529" spans="1:10" ht="20.100000000000001" customHeight="1" x14ac:dyDescent="0.25">
      <c r="A18529" s="5" t="s">
        <v>1411</v>
      </c>
      <c r="C18529" s="11" t="s">
        <v>9</v>
      </c>
      <c r="D18529" s="11" t="s">
        <v>11</v>
      </c>
      <c r="E18529" s="11" t="s">
        <v>59</v>
      </c>
      <c r="F18529" s="11" t="s">
        <v>12</v>
      </c>
      <c r="G18529" s="131" t="s">
        <v>3478</v>
      </c>
      <c r="H18529" s="131"/>
      <c r="J18529" s="7">
        <v>105314120</v>
      </c>
    </row>
    <row r="18530" spans="1:10" ht="30" customHeight="1" x14ac:dyDescent="0.25">
      <c r="G18530" s="131" t="s">
        <v>6389</v>
      </c>
      <c r="H18530" s="131"/>
    </row>
    <row r="18531" spans="1:10" ht="20.100000000000001" customHeight="1" x14ac:dyDescent="0.25">
      <c r="A18531" s="5" t="s">
        <v>1413</v>
      </c>
      <c r="C18531" s="11" t="s">
        <v>9</v>
      </c>
      <c r="D18531" s="11" t="s">
        <v>11</v>
      </c>
      <c r="E18531" s="11" t="s">
        <v>59</v>
      </c>
      <c r="F18531" s="11" t="s">
        <v>12</v>
      </c>
      <c r="G18531" s="131" t="s">
        <v>1414</v>
      </c>
      <c r="H18531" s="131"/>
      <c r="J18531" s="7">
        <v>3498530</v>
      </c>
    </row>
    <row r="18532" spans="1:10" ht="15" customHeight="1" x14ac:dyDescent="0.25">
      <c r="G18532" s="131" t="s">
        <v>6390</v>
      </c>
      <c r="H18532" s="131"/>
    </row>
    <row r="18533" spans="1:10" ht="20.100000000000001" customHeight="1" x14ac:dyDescent="0.25">
      <c r="A18533" s="6" t="s">
        <v>1416</v>
      </c>
      <c r="B18533" s="6" t="s">
        <v>1417</v>
      </c>
      <c r="J18533" s="8">
        <v>153085635</v>
      </c>
    </row>
    <row r="18534" spans="1:10" ht="20.100000000000001" customHeight="1" x14ac:dyDescent="0.25">
      <c r="A18534" s="5" t="s">
        <v>1419</v>
      </c>
      <c r="C18534" s="11" t="s">
        <v>9</v>
      </c>
      <c r="D18534" s="11" t="s">
        <v>11</v>
      </c>
      <c r="E18534" s="11" t="s">
        <v>59</v>
      </c>
      <c r="F18534" s="11" t="s">
        <v>12</v>
      </c>
      <c r="G18534" s="131" t="s">
        <v>1420</v>
      </c>
      <c r="H18534" s="131"/>
      <c r="J18534" s="7">
        <v>1742623</v>
      </c>
    </row>
    <row r="18535" spans="1:10" ht="20.100000000000001" customHeight="1" x14ac:dyDescent="0.25">
      <c r="A18535" s="5" t="s">
        <v>1422</v>
      </c>
      <c r="C18535" s="11" t="s">
        <v>9</v>
      </c>
      <c r="D18535" s="11" t="s">
        <v>11</v>
      </c>
      <c r="E18535" s="11" t="s">
        <v>59</v>
      </c>
      <c r="F18535" s="11" t="s">
        <v>12</v>
      </c>
      <c r="G18535" s="131" t="s">
        <v>1423</v>
      </c>
      <c r="H18535" s="131"/>
      <c r="J18535" s="7">
        <v>150548012</v>
      </c>
    </row>
    <row r="18536" spans="1:10" ht="20.100000000000001" customHeight="1" x14ac:dyDescent="0.25">
      <c r="A18536" s="5" t="s">
        <v>1424</v>
      </c>
      <c r="C18536" s="11" t="s">
        <v>9</v>
      </c>
      <c r="D18536" s="11" t="s">
        <v>11</v>
      </c>
      <c r="E18536" s="11" t="s">
        <v>59</v>
      </c>
      <c r="F18536" s="11" t="s">
        <v>12</v>
      </c>
      <c r="G18536" s="131" t="s">
        <v>38</v>
      </c>
      <c r="H18536" s="131"/>
      <c r="J18536" s="7">
        <v>530000</v>
      </c>
    </row>
    <row r="18537" spans="1:10" ht="20.100000000000001" customHeight="1" x14ac:dyDescent="0.25">
      <c r="A18537" s="5" t="s">
        <v>1426</v>
      </c>
      <c r="C18537" s="11" t="s">
        <v>9</v>
      </c>
      <c r="D18537" s="11" t="s">
        <v>11</v>
      </c>
      <c r="E18537" s="11" t="s">
        <v>59</v>
      </c>
      <c r="F18537" s="11" t="s">
        <v>12</v>
      </c>
      <c r="G18537" s="131" t="s">
        <v>1427</v>
      </c>
      <c r="H18537" s="131"/>
      <c r="J18537" s="7">
        <v>265000</v>
      </c>
    </row>
    <row r="18538" spans="1:10" ht="20.100000000000001" customHeight="1" x14ac:dyDescent="0.25">
      <c r="A18538" s="6" t="s">
        <v>1439</v>
      </c>
      <c r="B18538" s="6" t="s">
        <v>1440</v>
      </c>
      <c r="J18538" s="8">
        <v>8317493</v>
      </c>
    </row>
    <row r="18539" spans="1:10" ht="20.100000000000001" customHeight="1" x14ac:dyDescent="0.25">
      <c r="A18539" s="5" t="s">
        <v>1441</v>
      </c>
      <c r="C18539" s="11" t="s">
        <v>9</v>
      </c>
      <c r="D18539" s="11" t="s">
        <v>11</v>
      </c>
      <c r="E18539" s="11" t="s">
        <v>59</v>
      </c>
      <c r="F18539" s="11" t="s">
        <v>12</v>
      </c>
      <c r="G18539" s="131" t="s">
        <v>1442</v>
      </c>
      <c r="H18539" s="131"/>
      <c r="J18539" s="7">
        <v>7932368</v>
      </c>
    </row>
    <row r="18540" spans="1:10" ht="60" customHeight="1" x14ac:dyDescent="0.25">
      <c r="G18540" s="131" t="s">
        <v>6391</v>
      </c>
      <c r="H18540" s="131"/>
    </row>
    <row r="18541" spans="1:10" ht="20.100000000000001" customHeight="1" x14ac:dyDescent="0.25">
      <c r="A18541" s="5" t="s">
        <v>1444</v>
      </c>
      <c r="C18541" s="11" t="s">
        <v>9</v>
      </c>
      <c r="D18541" s="11" t="s">
        <v>11</v>
      </c>
      <c r="E18541" s="11" t="s">
        <v>59</v>
      </c>
      <c r="F18541" s="11" t="s">
        <v>12</v>
      </c>
      <c r="G18541" s="131" t="s">
        <v>3481</v>
      </c>
      <c r="H18541" s="131"/>
      <c r="J18541" s="7">
        <v>385125</v>
      </c>
    </row>
    <row r="18542" spans="1:10" ht="45" customHeight="1" x14ac:dyDescent="0.25">
      <c r="G18542" s="131" t="s">
        <v>6392</v>
      </c>
      <c r="H18542" s="131"/>
    </row>
    <row r="18543" spans="1:10" ht="20.100000000000001" customHeight="1" x14ac:dyDescent="0.25">
      <c r="A18543" s="6" t="s">
        <v>1449</v>
      </c>
      <c r="B18543" s="6" t="s">
        <v>1450</v>
      </c>
      <c r="J18543" s="8">
        <v>31737847</v>
      </c>
    </row>
    <row r="18544" spans="1:10" ht="20.100000000000001" customHeight="1" x14ac:dyDescent="0.25">
      <c r="A18544" s="5" t="s">
        <v>1453</v>
      </c>
      <c r="C18544" s="11" t="s">
        <v>9</v>
      </c>
      <c r="D18544" s="11" t="s">
        <v>11</v>
      </c>
      <c r="E18544" s="11" t="s">
        <v>59</v>
      </c>
      <c r="F18544" s="11" t="s">
        <v>12</v>
      </c>
      <c r="G18544" s="131" t="s">
        <v>39</v>
      </c>
      <c r="H18544" s="131"/>
      <c r="J18544" s="7">
        <v>530000</v>
      </c>
    </row>
    <row r="18545" spans="1:10" ht="20.100000000000001" customHeight="1" x14ac:dyDescent="0.25">
      <c r="A18545" s="5" t="s">
        <v>1463</v>
      </c>
      <c r="C18545" s="11" t="s">
        <v>9</v>
      </c>
      <c r="D18545" s="11" t="s">
        <v>11</v>
      </c>
      <c r="E18545" s="11" t="s">
        <v>59</v>
      </c>
      <c r="F18545" s="11" t="s">
        <v>12</v>
      </c>
      <c r="G18545" s="131" t="s">
        <v>1464</v>
      </c>
      <c r="H18545" s="131"/>
      <c r="J18545" s="7">
        <v>26977000</v>
      </c>
    </row>
    <row r="18546" spans="1:10" ht="20.100000000000001" customHeight="1" x14ac:dyDescent="0.25">
      <c r="A18546" s="5" t="s">
        <v>1466</v>
      </c>
      <c r="C18546" s="11" t="s">
        <v>9</v>
      </c>
      <c r="D18546" s="11" t="s">
        <v>11</v>
      </c>
      <c r="E18546" s="11" t="s">
        <v>59</v>
      </c>
      <c r="F18546" s="11" t="s">
        <v>12</v>
      </c>
      <c r="G18546" s="131" t="s">
        <v>1467</v>
      </c>
      <c r="H18546" s="131"/>
      <c r="J18546" s="7">
        <v>621160</v>
      </c>
    </row>
    <row r="18547" spans="1:10" ht="30" customHeight="1" x14ac:dyDescent="0.25">
      <c r="A18547" s="5" t="s">
        <v>1469</v>
      </c>
      <c r="C18547" s="11" t="s">
        <v>9</v>
      </c>
      <c r="D18547" s="11" t="s">
        <v>11</v>
      </c>
      <c r="E18547" s="11" t="s">
        <v>59</v>
      </c>
      <c r="F18547" s="11" t="s">
        <v>12</v>
      </c>
      <c r="G18547" s="131" t="s">
        <v>7132</v>
      </c>
      <c r="H18547" s="131"/>
      <c r="J18547" s="7">
        <v>3507896</v>
      </c>
    </row>
    <row r="18548" spans="1:10" ht="20.100000000000001" customHeight="1" x14ac:dyDescent="0.25">
      <c r="A18548" s="5" t="s">
        <v>1473</v>
      </c>
      <c r="C18548" s="11" t="s">
        <v>9</v>
      </c>
      <c r="D18548" s="11" t="s">
        <v>11</v>
      </c>
      <c r="E18548" s="11" t="s">
        <v>59</v>
      </c>
      <c r="F18548" s="11" t="s">
        <v>12</v>
      </c>
      <c r="G18548" s="131" t="s">
        <v>1474</v>
      </c>
      <c r="H18548" s="131"/>
      <c r="J18548" s="7">
        <v>101791</v>
      </c>
    </row>
    <row r="18549" spans="1:10" ht="20.100000000000001" customHeight="1" x14ac:dyDescent="0.25">
      <c r="A18549" s="6" t="s">
        <v>1508</v>
      </c>
      <c r="B18549" s="6" t="s">
        <v>1509</v>
      </c>
      <c r="J18549" s="10">
        <v>234187445</v>
      </c>
    </row>
    <row r="18550" spans="1:10" ht="20.100000000000001" customHeight="1" x14ac:dyDescent="0.25">
      <c r="A18550" s="6" t="s">
        <v>1256</v>
      </c>
      <c r="B18550" s="6" t="s">
        <v>1511</v>
      </c>
      <c r="J18550" s="9">
        <v>59464510</v>
      </c>
    </row>
    <row r="18551" spans="1:10" ht="20.100000000000001" customHeight="1" x14ac:dyDescent="0.25">
      <c r="A18551" s="5" t="s">
        <v>1513</v>
      </c>
      <c r="C18551" s="11" t="s">
        <v>9</v>
      </c>
      <c r="D18551" s="11" t="s">
        <v>11</v>
      </c>
      <c r="E18551" s="11" t="s">
        <v>59</v>
      </c>
      <c r="F18551" s="11" t="s">
        <v>12</v>
      </c>
      <c r="G18551" s="131" t="s">
        <v>45</v>
      </c>
      <c r="H18551" s="131"/>
      <c r="J18551" s="7">
        <v>56567734</v>
      </c>
    </row>
    <row r="18552" spans="1:10" ht="20.100000000000001" customHeight="1" x14ac:dyDescent="0.25">
      <c r="A18552" s="5" t="s">
        <v>1514</v>
      </c>
      <c r="C18552" s="11" t="s">
        <v>9</v>
      </c>
      <c r="D18552" s="11" t="s">
        <v>11</v>
      </c>
      <c r="E18552" s="11" t="s">
        <v>59</v>
      </c>
      <c r="F18552" s="11" t="s">
        <v>12</v>
      </c>
      <c r="G18552" s="131" t="s">
        <v>1515</v>
      </c>
      <c r="H18552" s="131"/>
      <c r="J18552" s="7">
        <v>602080</v>
      </c>
    </row>
    <row r="18553" spans="1:10" ht="20.100000000000001" customHeight="1" x14ac:dyDescent="0.25">
      <c r="A18553" s="5" t="s">
        <v>1518</v>
      </c>
      <c r="C18553" s="11" t="s">
        <v>9</v>
      </c>
      <c r="D18553" s="11" t="s">
        <v>11</v>
      </c>
      <c r="E18553" s="11" t="s">
        <v>59</v>
      </c>
      <c r="F18553" s="11" t="s">
        <v>12</v>
      </c>
      <c r="G18553" s="131" t="s">
        <v>7135</v>
      </c>
      <c r="H18553" s="131"/>
      <c r="J18553" s="7">
        <v>2294696</v>
      </c>
    </row>
    <row r="18554" spans="1:10" ht="20.100000000000001" customHeight="1" x14ac:dyDescent="0.25">
      <c r="A18554" s="6" t="s">
        <v>1278</v>
      </c>
      <c r="B18554" s="6" t="s">
        <v>1524</v>
      </c>
      <c r="J18554" s="8">
        <v>18995092</v>
      </c>
    </row>
    <row r="18555" spans="1:10" ht="20.100000000000001" customHeight="1" x14ac:dyDescent="0.25">
      <c r="A18555" s="5" t="s">
        <v>1531</v>
      </c>
      <c r="C18555" s="11" t="s">
        <v>9</v>
      </c>
      <c r="D18555" s="11" t="s">
        <v>11</v>
      </c>
      <c r="E18555" s="11" t="s">
        <v>59</v>
      </c>
      <c r="F18555" s="11" t="s">
        <v>12</v>
      </c>
      <c r="G18555" s="131" t="s">
        <v>47</v>
      </c>
      <c r="H18555" s="131"/>
      <c r="J18555" s="7">
        <v>18995092</v>
      </c>
    </row>
    <row r="18556" spans="1:10" ht="20.100000000000001" customHeight="1" x14ac:dyDescent="0.25">
      <c r="A18556" s="6" t="s">
        <v>1292</v>
      </c>
      <c r="B18556" s="6" t="s">
        <v>1535</v>
      </c>
      <c r="J18556" s="8">
        <v>2168086</v>
      </c>
    </row>
    <row r="18557" spans="1:10" ht="20.100000000000001" customHeight="1" x14ac:dyDescent="0.25">
      <c r="A18557" s="5" t="s">
        <v>1536</v>
      </c>
      <c r="C18557" s="11" t="s">
        <v>9</v>
      </c>
      <c r="D18557" s="11" t="s">
        <v>11</v>
      </c>
      <c r="E18557" s="11" t="s">
        <v>59</v>
      </c>
      <c r="F18557" s="11" t="s">
        <v>12</v>
      </c>
      <c r="G18557" s="131" t="s">
        <v>1537</v>
      </c>
      <c r="H18557" s="131"/>
      <c r="J18557" s="7">
        <v>180046</v>
      </c>
    </row>
    <row r="18558" spans="1:10" ht="20.100000000000001" customHeight="1" x14ac:dyDescent="0.25">
      <c r="A18558" s="5" t="s">
        <v>1539</v>
      </c>
      <c r="C18558" s="11" t="s">
        <v>9</v>
      </c>
      <c r="D18558" s="11" t="s">
        <v>11</v>
      </c>
      <c r="E18558" s="11" t="s">
        <v>59</v>
      </c>
      <c r="F18558" s="11" t="s">
        <v>12</v>
      </c>
      <c r="G18558" s="131" t="s">
        <v>1540</v>
      </c>
      <c r="H18558" s="131"/>
      <c r="J18558" s="7">
        <v>50880</v>
      </c>
    </row>
    <row r="18559" spans="1:10" ht="20.100000000000001" customHeight="1" x14ac:dyDescent="0.25">
      <c r="A18559" s="5" t="s">
        <v>1542</v>
      </c>
      <c r="C18559" s="11" t="s">
        <v>9</v>
      </c>
      <c r="D18559" s="11" t="s">
        <v>11</v>
      </c>
      <c r="E18559" s="11" t="s">
        <v>59</v>
      </c>
      <c r="F18559" s="11" t="s">
        <v>12</v>
      </c>
      <c r="G18559" s="131" t="s">
        <v>48</v>
      </c>
      <c r="H18559" s="131"/>
      <c r="J18559" s="7">
        <v>84800</v>
      </c>
    </row>
    <row r="18560" spans="1:10" ht="30" customHeight="1" x14ac:dyDescent="0.25">
      <c r="A18560" s="5" t="s">
        <v>1544</v>
      </c>
      <c r="C18560" s="11" t="s">
        <v>9</v>
      </c>
      <c r="D18560" s="11" t="s">
        <v>11</v>
      </c>
      <c r="E18560" s="11" t="s">
        <v>59</v>
      </c>
      <c r="F18560" s="11" t="s">
        <v>12</v>
      </c>
      <c r="G18560" s="131" t="s">
        <v>1545</v>
      </c>
      <c r="H18560" s="131"/>
      <c r="J18560" s="7">
        <v>1742716</v>
      </c>
    </row>
    <row r="18561" spans="1:10" ht="20.100000000000001" customHeight="1" x14ac:dyDescent="0.25">
      <c r="A18561" s="5" t="s">
        <v>1547</v>
      </c>
      <c r="C18561" s="11" t="s">
        <v>9</v>
      </c>
      <c r="D18561" s="11" t="s">
        <v>11</v>
      </c>
      <c r="E18561" s="11" t="s">
        <v>59</v>
      </c>
      <c r="F18561" s="11" t="s">
        <v>12</v>
      </c>
      <c r="G18561" s="131" t="s">
        <v>49</v>
      </c>
      <c r="H18561" s="131"/>
      <c r="J18561" s="7">
        <v>10823</v>
      </c>
    </row>
    <row r="18562" spans="1:10" ht="20.100000000000001" customHeight="1" x14ac:dyDescent="0.25">
      <c r="A18562" s="5" t="s">
        <v>1549</v>
      </c>
      <c r="C18562" s="11" t="s">
        <v>9</v>
      </c>
      <c r="D18562" s="11" t="s">
        <v>11</v>
      </c>
      <c r="E18562" s="11" t="s">
        <v>59</v>
      </c>
      <c r="F18562" s="11" t="s">
        <v>12</v>
      </c>
      <c r="G18562" s="131" t="s">
        <v>1550</v>
      </c>
      <c r="H18562" s="131"/>
      <c r="J18562" s="7">
        <v>72321</v>
      </c>
    </row>
    <row r="18563" spans="1:10" ht="30" customHeight="1" x14ac:dyDescent="0.25">
      <c r="A18563" s="5" t="s">
        <v>1551</v>
      </c>
      <c r="C18563" s="11" t="s">
        <v>9</v>
      </c>
      <c r="D18563" s="11" t="s">
        <v>11</v>
      </c>
      <c r="E18563" s="11" t="s">
        <v>59</v>
      </c>
      <c r="F18563" s="11" t="s">
        <v>12</v>
      </c>
      <c r="G18563" s="131" t="s">
        <v>7136</v>
      </c>
      <c r="H18563" s="131"/>
      <c r="J18563" s="7">
        <v>26500</v>
      </c>
    </row>
    <row r="18564" spans="1:10" ht="20.100000000000001" customHeight="1" x14ac:dyDescent="0.25">
      <c r="A18564" s="6" t="s">
        <v>1318</v>
      </c>
      <c r="B18564" s="6" t="s">
        <v>1553</v>
      </c>
      <c r="J18564" s="8">
        <v>12837953</v>
      </c>
    </row>
    <row r="18565" spans="1:10" ht="20.100000000000001" customHeight="1" x14ac:dyDescent="0.25">
      <c r="A18565" s="5" t="s">
        <v>1555</v>
      </c>
      <c r="C18565" s="11" t="s">
        <v>9</v>
      </c>
      <c r="D18565" s="11" t="s">
        <v>11</v>
      </c>
      <c r="E18565" s="11" t="s">
        <v>59</v>
      </c>
      <c r="F18565" s="11" t="s">
        <v>12</v>
      </c>
      <c r="G18565" s="131" t="s">
        <v>50</v>
      </c>
      <c r="H18565" s="131"/>
      <c r="J18565" s="7">
        <v>4321376</v>
      </c>
    </row>
    <row r="18566" spans="1:10" ht="20.100000000000001" customHeight="1" x14ac:dyDescent="0.25">
      <c r="A18566" s="5" t="s">
        <v>1557</v>
      </c>
      <c r="C18566" s="11" t="s">
        <v>9</v>
      </c>
      <c r="D18566" s="11" t="s">
        <v>11</v>
      </c>
      <c r="E18566" s="11" t="s">
        <v>59</v>
      </c>
      <c r="F18566" s="11" t="s">
        <v>12</v>
      </c>
      <c r="G18566" s="131" t="s">
        <v>51</v>
      </c>
      <c r="H18566" s="131"/>
      <c r="J18566" s="7">
        <v>8516577</v>
      </c>
    </row>
    <row r="18567" spans="1:10" ht="20.100000000000001" customHeight="1" x14ac:dyDescent="0.25">
      <c r="A18567" s="6" t="s">
        <v>1572</v>
      </c>
      <c r="B18567" s="6" t="s">
        <v>1573</v>
      </c>
      <c r="J18567" s="8">
        <v>140721804</v>
      </c>
    </row>
    <row r="18568" spans="1:10" ht="20.100000000000001" customHeight="1" x14ac:dyDescent="0.25">
      <c r="A18568" s="5" t="s">
        <v>1574</v>
      </c>
      <c r="C18568" s="11" t="s">
        <v>9</v>
      </c>
      <c r="D18568" s="11" t="s">
        <v>11</v>
      </c>
      <c r="E18568" s="11" t="s">
        <v>59</v>
      </c>
      <c r="F18568" s="11" t="s">
        <v>12</v>
      </c>
      <c r="G18568" s="131" t="s">
        <v>1575</v>
      </c>
      <c r="H18568" s="131"/>
      <c r="J18568" s="7">
        <v>783999</v>
      </c>
    </row>
    <row r="18569" spans="1:10" ht="30" customHeight="1" x14ac:dyDescent="0.25">
      <c r="A18569" s="5" t="s">
        <v>1577</v>
      </c>
      <c r="C18569" s="11" t="s">
        <v>9</v>
      </c>
      <c r="D18569" s="11" t="s">
        <v>11</v>
      </c>
      <c r="E18569" s="11" t="s">
        <v>59</v>
      </c>
      <c r="F18569" s="11" t="s">
        <v>12</v>
      </c>
      <c r="G18569" s="131" t="s">
        <v>1578</v>
      </c>
      <c r="H18569" s="131"/>
      <c r="J18569" s="7">
        <v>53000</v>
      </c>
    </row>
    <row r="18570" spans="1:10" ht="20.100000000000001" customHeight="1" x14ac:dyDescent="0.25">
      <c r="A18570" s="5" t="s">
        <v>1580</v>
      </c>
      <c r="C18570" s="11" t="s">
        <v>9</v>
      </c>
      <c r="D18570" s="11" t="s">
        <v>11</v>
      </c>
      <c r="E18570" s="11" t="s">
        <v>59</v>
      </c>
      <c r="F18570" s="11" t="s">
        <v>12</v>
      </c>
      <c r="G18570" s="131" t="s">
        <v>1581</v>
      </c>
      <c r="H18570" s="131"/>
      <c r="J18570" s="7">
        <v>3831520</v>
      </c>
    </row>
    <row r="18571" spans="1:10" ht="20.100000000000001" customHeight="1" x14ac:dyDescent="0.25">
      <c r="A18571" s="5" t="s">
        <v>1582</v>
      </c>
      <c r="C18571" s="11" t="s">
        <v>9</v>
      </c>
      <c r="D18571" s="11" t="s">
        <v>11</v>
      </c>
      <c r="E18571" s="11" t="s">
        <v>59</v>
      </c>
      <c r="F18571" s="11" t="s">
        <v>12</v>
      </c>
      <c r="G18571" s="131" t="s">
        <v>52</v>
      </c>
      <c r="H18571" s="131"/>
      <c r="J18571" s="7">
        <v>11757588</v>
      </c>
    </row>
    <row r="18572" spans="1:10" ht="20.100000000000001" customHeight="1" x14ac:dyDescent="0.25">
      <c r="A18572" s="5" t="s">
        <v>1584</v>
      </c>
      <c r="C18572" s="11" t="s">
        <v>9</v>
      </c>
      <c r="D18572" s="11" t="s">
        <v>11</v>
      </c>
      <c r="E18572" s="11" t="s">
        <v>59</v>
      </c>
      <c r="F18572" s="11" t="s">
        <v>12</v>
      </c>
      <c r="G18572" s="131" t="s">
        <v>1585</v>
      </c>
      <c r="H18572" s="131"/>
      <c r="J18572" s="7">
        <v>1497198</v>
      </c>
    </row>
    <row r="18573" spans="1:10" ht="20.100000000000001" customHeight="1" x14ac:dyDescent="0.25">
      <c r="A18573" s="5" t="s">
        <v>1587</v>
      </c>
      <c r="C18573" s="11" t="s">
        <v>9</v>
      </c>
      <c r="D18573" s="11" t="s">
        <v>11</v>
      </c>
      <c r="E18573" s="11" t="s">
        <v>59</v>
      </c>
      <c r="F18573" s="11" t="s">
        <v>12</v>
      </c>
      <c r="G18573" s="131" t="s">
        <v>1588</v>
      </c>
      <c r="H18573" s="131"/>
      <c r="J18573" s="7">
        <v>121375284</v>
      </c>
    </row>
    <row r="18574" spans="1:10" ht="20.100000000000001" customHeight="1" x14ac:dyDescent="0.25">
      <c r="A18574" s="5" t="s">
        <v>1590</v>
      </c>
      <c r="C18574" s="11" t="s">
        <v>9</v>
      </c>
      <c r="D18574" s="11" t="s">
        <v>11</v>
      </c>
      <c r="E18574" s="11" t="s">
        <v>59</v>
      </c>
      <c r="F18574" s="11" t="s">
        <v>12</v>
      </c>
      <c r="G18574" s="131" t="s">
        <v>1591</v>
      </c>
      <c r="H18574" s="131"/>
      <c r="J18574" s="7">
        <v>380693</v>
      </c>
    </row>
    <row r="18575" spans="1:10" ht="20.100000000000001" customHeight="1" x14ac:dyDescent="0.25">
      <c r="A18575" s="5" t="s">
        <v>1593</v>
      </c>
      <c r="C18575" s="11" t="s">
        <v>9</v>
      </c>
      <c r="D18575" s="11" t="s">
        <v>11</v>
      </c>
      <c r="E18575" s="11" t="s">
        <v>59</v>
      </c>
      <c r="F18575" s="11" t="s">
        <v>12</v>
      </c>
      <c r="G18575" s="131" t="s">
        <v>1594</v>
      </c>
      <c r="H18575" s="131"/>
      <c r="J18575" s="7">
        <v>1042522</v>
      </c>
    </row>
    <row r="18576" spans="1:10" ht="20.100000000000001" customHeight="1" x14ac:dyDescent="0.25">
      <c r="A18576" s="6" t="s">
        <v>1714</v>
      </c>
      <c r="B18576" s="6" t="s">
        <v>1715</v>
      </c>
      <c r="J18576" s="10">
        <v>89549246</v>
      </c>
    </row>
    <row r="18577" spans="1:10" ht="20.100000000000001" customHeight="1" x14ac:dyDescent="0.25">
      <c r="A18577" s="6" t="s">
        <v>1716</v>
      </c>
      <c r="B18577" s="6" t="s">
        <v>1717</v>
      </c>
      <c r="J18577" s="9">
        <v>89549246</v>
      </c>
    </row>
    <row r="18578" spans="1:10" ht="20.100000000000001" customHeight="1" x14ac:dyDescent="0.25">
      <c r="A18578" s="5" t="s">
        <v>1718</v>
      </c>
      <c r="C18578" s="11" t="s">
        <v>16</v>
      </c>
      <c r="D18578" s="11" t="s">
        <v>53</v>
      </c>
      <c r="E18578" s="11" t="s">
        <v>59</v>
      </c>
      <c r="F18578" s="11" t="s">
        <v>12</v>
      </c>
      <c r="G18578" s="131" t="s">
        <v>1719</v>
      </c>
      <c r="H18578" s="131"/>
      <c r="J18578" s="7">
        <v>166049</v>
      </c>
    </row>
    <row r="18579" spans="1:10" ht="20.100000000000001" customHeight="1" x14ac:dyDescent="0.25">
      <c r="A18579" s="5" t="s">
        <v>1720</v>
      </c>
      <c r="C18579" s="11" t="s">
        <v>16</v>
      </c>
      <c r="D18579" s="11" t="s">
        <v>53</v>
      </c>
      <c r="E18579" s="11" t="s">
        <v>59</v>
      </c>
      <c r="F18579" s="11" t="s">
        <v>12</v>
      </c>
      <c r="G18579" s="131" t="s">
        <v>54</v>
      </c>
      <c r="H18579" s="131"/>
      <c r="J18579" s="7">
        <v>50695585</v>
      </c>
    </row>
    <row r="18580" spans="1:10" ht="20.100000000000001" customHeight="1" x14ac:dyDescent="0.25">
      <c r="A18580" s="5" t="s">
        <v>1721</v>
      </c>
      <c r="C18580" s="11" t="s">
        <v>16</v>
      </c>
      <c r="D18580" s="11" t="s">
        <v>53</v>
      </c>
      <c r="E18580" s="11" t="s">
        <v>59</v>
      </c>
      <c r="F18580" s="11" t="s">
        <v>12</v>
      </c>
      <c r="G18580" s="131" t="s">
        <v>1722</v>
      </c>
      <c r="H18580" s="131"/>
      <c r="J18580" s="7">
        <v>11307184</v>
      </c>
    </row>
    <row r="18581" spans="1:10" ht="20.100000000000001" customHeight="1" x14ac:dyDescent="0.25">
      <c r="A18581" s="5" t="s">
        <v>1723</v>
      </c>
      <c r="C18581" s="11" t="s">
        <v>16</v>
      </c>
      <c r="D18581" s="11" t="s">
        <v>53</v>
      </c>
      <c r="E18581" s="11" t="s">
        <v>59</v>
      </c>
      <c r="F18581" s="11" t="s">
        <v>12</v>
      </c>
      <c r="G18581" s="131" t="s">
        <v>55</v>
      </c>
      <c r="H18581" s="131"/>
      <c r="J18581" s="7">
        <v>7341631</v>
      </c>
    </row>
    <row r="18582" spans="1:10" ht="20.100000000000001" customHeight="1" x14ac:dyDescent="0.25">
      <c r="A18582" s="5" t="s">
        <v>1724</v>
      </c>
      <c r="C18582" s="11" t="s">
        <v>16</v>
      </c>
      <c r="D18582" s="11" t="s">
        <v>53</v>
      </c>
      <c r="E18582" s="11" t="s">
        <v>59</v>
      </c>
      <c r="F18582" s="11" t="s">
        <v>12</v>
      </c>
      <c r="G18582" s="131" t="s">
        <v>7146</v>
      </c>
      <c r="H18582" s="131"/>
      <c r="J18582" s="7">
        <v>9288404</v>
      </c>
    </row>
    <row r="18583" spans="1:10" ht="20.100000000000001" customHeight="1" x14ac:dyDescent="0.25">
      <c r="A18583" s="5" t="s">
        <v>1725</v>
      </c>
      <c r="C18583" s="11" t="s">
        <v>16</v>
      </c>
      <c r="D18583" s="11" t="s">
        <v>53</v>
      </c>
      <c r="E18583" s="11" t="s">
        <v>59</v>
      </c>
      <c r="F18583" s="11" t="s">
        <v>12</v>
      </c>
      <c r="G18583" s="131" t="s">
        <v>1726</v>
      </c>
      <c r="H18583" s="131"/>
      <c r="J18583" s="7">
        <v>243800</v>
      </c>
    </row>
    <row r="18584" spans="1:10" ht="20.100000000000001" customHeight="1" x14ac:dyDescent="0.25">
      <c r="A18584" s="5" t="s">
        <v>1727</v>
      </c>
      <c r="C18584" s="11" t="s">
        <v>16</v>
      </c>
      <c r="D18584" s="11" t="s">
        <v>53</v>
      </c>
      <c r="E18584" s="11" t="s">
        <v>59</v>
      </c>
      <c r="F18584" s="11" t="s">
        <v>12</v>
      </c>
      <c r="G18584" s="131" t="s">
        <v>1728</v>
      </c>
      <c r="H18584" s="131"/>
      <c r="J18584" s="7">
        <v>303487</v>
      </c>
    </row>
    <row r="18585" spans="1:10" ht="20.100000000000001" customHeight="1" x14ac:dyDescent="0.25">
      <c r="A18585" s="5" t="s">
        <v>1729</v>
      </c>
      <c r="C18585" s="11" t="s">
        <v>16</v>
      </c>
      <c r="D18585" s="11" t="s">
        <v>53</v>
      </c>
      <c r="E18585" s="11" t="s">
        <v>59</v>
      </c>
      <c r="F18585" s="11" t="s">
        <v>12</v>
      </c>
      <c r="G18585" s="131" t="s">
        <v>7147</v>
      </c>
      <c r="H18585" s="131"/>
      <c r="J18585" s="7">
        <v>10203106</v>
      </c>
    </row>
    <row r="18586" spans="1:10" ht="20.100000000000001" customHeight="1" x14ac:dyDescent="0.25">
      <c r="A18586" s="6" t="s">
        <v>1759</v>
      </c>
      <c r="B18586" s="6" t="s">
        <v>1760</v>
      </c>
      <c r="J18586" s="10">
        <v>57027964</v>
      </c>
    </row>
    <row r="18587" spans="1:10" ht="20.100000000000001" customHeight="1" x14ac:dyDescent="0.25">
      <c r="A18587" s="6" t="s">
        <v>1761</v>
      </c>
      <c r="B18587" s="6" t="s">
        <v>1762</v>
      </c>
      <c r="J18587" s="12">
        <v>14822399</v>
      </c>
    </row>
    <row r="18588" spans="1:10" ht="20.100000000000001" customHeight="1" x14ac:dyDescent="0.25">
      <c r="A18588" s="6" t="s">
        <v>1767</v>
      </c>
      <c r="B18588" s="6" t="s">
        <v>7149</v>
      </c>
      <c r="J18588" s="9">
        <v>14822399</v>
      </c>
    </row>
    <row r="18589" spans="1:10" ht="20.100000000000001" customHeight="1" x14ac:dyDescent="0.25">
      <c r="A18589" s="5" t="s">
        <v>1767</v>
      </c>
      <c r="C18589" s="11" t="s">
        <v>9</v>
      </c>
      <c r="D18589" s="11" t="s">
        <v>41</v>
      </c>
      <c r="E18589" s="11" t="s">
        <v>59</v>
      </c>
      <c r="F18589" s="11" t="s">
        <v>1278</v>
      </c>
      <c r="G18589" s="131" t="s">
        <v>21</v>
      </c>
      <c r="H18589" s="131"/>
      <c r="J18589" s="7">
        <v>14822399</v>
      </c>
    </row>
    <row r="18590" spans="1:10" ht="60" customHeight="1" x14ac:dyDescent="0.25">
      <c r="G18590" s="131" t="s">
        <v>4803</v>
      </c>
      <c r="H18590" s="131"/>
    </row>
    <row r="18591" spans="1:10" ht="20.100000000000001" customHeight="1" x14ac:dyDescent="0.25">
      <c r="G18591" s="131" t="s">
        <v>2101</v>
      </c>
      <c r="H18591" s="131"/>
    </row>
    <row r="18592" spans="1:10" ht="20.100000000000001" customHeight="1" x14ac:dyDescent="0.25">
      <c r="A18592" s="6" t="s">
        <v>1778</v>
      </c>
      <c r="B18592" s="6" t="s">
        <v>1779</v>
      </c>
      <c r="J18592" s="8">
        <v>7817600</v>
      </c>
    </row>
    <row r="18593" spans="1:10" ht="20.100000000000001" customHeight="1" x14ac:dyDescent="0.25">
      <c r="A18593" s="5" t="s">
        <v>1780</v>
      </c>
      <c r="C18593" s="11" t="s">
        <v>9</v>
      </c>
      <c r="D18593" s="11" t="s">
        <v>59</v>
      </c>
      <c r="E18593" s="11" t="s">
        <v>59</v>
      </c>
      <c r="F18593" s="11" t="s">
        <v>12</v>
      </c>
      <c r="G18593" s="131" t="s">
        <v>77</v>
      </c>
      <c r="H18593" s="131"/>
      <c r="J18593" s="7">
        <v>7817600</v>
      </c>
    </row>
    <row r="18594" spans="1:10" ht="20.100000000000001" customHeight="1" x14ac:dyDescent="0.25">
      <c r="A18594" s="6" t="s">
        <v>1793</v>
      </c>
      <c r="B18594" s="6" t="s">
        <v>3410</v>
      </c>
      <c r="J18594" s="8">
        <v>34387965</v>
      </c>
    </row>
    <row r="18595" spans="1:10" ht="30" customHeight="1" x14ac:dyDescent="0.25">
      <c r="A18595" s="5" t="s">
        <v>1799</v>
      </c>
      <c r="C18595" s="11" t="s">
        <v>9</v>
      </c>
      <c r="D18595" s="11" t="s">
        <v>59</v>
      </c>
      <c r="E18595" s="11" t="s">
        <v>5108</v>
      </c>
      <c r="F18595" s="11" t="s">
        <v>12</v>
      </c>
      <c r="G18595" s="131" t="s">
        <v>1800</v>
      </c>
      <c r="H18595" s="131"/>
      <c r="J18595" s="7">
        <v>34387965</v>
      </c>
    </row>
    <row r="18596" spans="1:10" ht="45" customHeight="1" x14ac:dyDescent="0.25">
      <c r="G18596" s="131" t="s">
        <v>5255</v>
      </c>
      <c r="H18596" s="131"/>
    </row>
    <row r="18597" spans="1:10" ht="20.100000000000001" customHeight="1" x14ac:dyDescent="0.25">
      <c r="A18597" s="6" t="s">
        <v>1867</v>
      </c>
      <c r="B18597" s="6" t="s">
        <v>1868</v>
      </c>
      <c r="J18597" s="10">
        <v>68493674</v>
      </c>
    </row>
    <row r="18598" spans="1:10" ht="20.100000000000001" customHeight="1" x14ac:dyDescent="0.25">
      <c r="A18598" s="6" t="s">
        <v>1869</v>
      </c>
      <c r="B18598" s="6" t="s">
        <v>1870</v>
      </c>
      <c r="J18598" s="9">
        <v>68493674</v>
      </c>
    </row>
    <row r="18599" spans="1:10" ht="20.100000000000001" customHeight="1" x14ac:dyDescent="0.25">
      <c r="A18599" s="5" t="s">
        <v>1871</v>
      </c>
      <c r="C18599" s="11" t="s">
        <v>9</v>
      </c>
      <c r="D18599" s="11" t="s">
        <v>11</v>
      </c>
      <c r="E18599" s="11" t="s">
        <v>59</v>
      </c>
      <c r="F18599" s="11" t="s">
        <v>12</v>
      </c>
      <c r="G18599" s="131" t="s">
        <v>101</v>
      </c>
      <c r="H18599" s="131"/>
      <c r="J18599" s="7">
        <v>68493674</v>
      </c>
    </row>
    <row r="18600" spans="1:10" ht="45" customHeight="1" x14ac:dyDescent="0.25">
      <c r="G18600" s="131" t="s">
        <v>6393</v>
      </c>
      <c r="H18600" s="131"/>
    </row>
    <row r="18603" spans="1:10" ht="15.75" thickBot="1" x14ac:dyDescent="0.3">
      <c r="A18603" s="4" t="s">
        <v>5262</v>
      </c>
      <c r="B18603" s="84"/>
      <c r="C18603" s="84"/>
      <c r="D18603" s="84"/>
      <c r="E18603" s="84"/>
      <c r="F18603" s="84"/>
      <c r="G18603" s="84"/>
      <c r="H18603" s="84"/>
      <c r="I18603" s="84"/>
      <c r="J18603" s="14">
        <v>68223000000</v>
      </c>
    </row>
    <row r="18605" spans="1:10" x14ac:dyDescent="0.25">
      <c r="A18605" s="87" t="s">
        <v>5263</v>
      </c>
      <c r="B18605" s="88"/>
      <c r="C18605" s="88"/>
      <c r="D18605" s="88"/>
      <c r="E18605" s="88"/>
      <c r="F18605" s="88"/>
      <c r="G18605" s="88"/>
      <c r="H18605" s="88"/>
    </row>
    <row r="18606" spans="1:10" x14ac:dyDescent="0.25">
      <c r="A18606" s="119" t="s">
        <v>5264</v>
      </c>
    </row>
    <row r="18608" spans="1:10" x14ac:dyDescent="0.25">
      <c r="A18608" s="132" t="s">
        <v>2092</v>
      </c>
      <c r="B18608" s="132"/>
      <c r="C18608" s="132"/>
      <c r="D18608" s="132"/>
      <c r="E18608" s="132"/>
      <c r="F18608" s="132"/>
      <c r="G18608" s="132"/>
      <c r="H18608" s="132"/>
      <c r="I18608" s="132"/>
      <c r="J18608" s="132"/>
    </row>
    <row r="18610" spans="1:10" x14ac:dyDescent="0.25">
      <c r="D18610" s="3" t="s">
        <v>2140</v>
      </c>
      <c r="E18610" s="3" t="s">
        <v>2100</v>
      </c>
    </row>
    <row r="18611" spans="1:10" ht="15.75" thickBot="1" x14ac:dyDescent="0.3">
      <c r="F18611" s="3" t="s">
        <v>2103</v>
      </c>
      <c r="J18611" s="14">
        <v>16404650000</v>
      </c>
    </row>
    <row r="18612" spans="1:10" x14ac:dyDescent="0.25">
      <c r="D18612" s="85" t="s">
        <v>9</v>
      </c>
      <c r="E18612" s="85" t="s">
        <v>2139</v>
      </c>
      <c r="J18612" s="7">
        <v>15055435000</v>
      </c>
    </row>
    <row r="18613" spans="1:10" x14ac:dyDescent="0.25">
      <c r="D18613" s="5" t="s">
        <v>16</v>
      </c>
      <c r="E18613" s="5" t="s">
        <v>2145</v>
      </c>
      <c r="J18613" s="7">
        <v>1349215000</v>
      </c>
    </row>
    <row r="18616" spans="1:10" x14ac:dyDescent="0.25">
      <c r="A18616" s="132" t="s">
        <v>2091</v>
      </c>
      <c r="B18616" s="132"/>
      <c r="C18616" s="132"/>
      <c r="D18616" s="132"/>
      <c r="E18616" s="132"/>
      <c r="F18616" s="132"/>
      <c r="G18616" s="132"/>
      <c r="H18616" s="132"/>
      <c r="I18616" s="132"/>
      <c r="J18616" s="132"/>
    </row>
    <row r="18617" spans="1:10" x14ac:dyDescent="0.25">
      <c r="A18617" s="86" t="s">
        <v>2097</v>
      </c>
      <c r="C18617" s="86" t="s">
        <v>2098</v>
      </c>
      <c r="D18617" s="86" t="s">
        <v>3</v>
      </c>
      <c r="E18617" s="86" t="s">
        <v>2099</v>
      </c>
      <c r="F18617" s="86" t="s">
        <v>1880</v>
      </c>
      <c r="G18617" s="6" t="s">
        <v>2100</v>
      </c>
      <c r="J18617" s="86" t="s">
        <v>8713</v>
      </c>
    </row>
    <row r="18619" spans="1:10" ht="15.75" thickBot="1" x14ac:dyDescent="0.3">
      <c r="G18619" s="13" t="s">
        <v>2103</v>
      </c>
      <c r="J18619" s="14">
        <v>16404650000</v>
      </c>
    </row>
    <row r="18620" spans="1:10" ht="20.100000000000001" customHeight="1" x14ac:dyDescent="0.25">
      <c r="A18620" s="6" t="s">
        <v>1232</v>
      </c>
      <c r="B18620" s="6" t="s">
        <v>1233</v>
      </c>
      <c r="J18620" s="10">
        <v>12477941989</v>
      </c>
    </row>
    <row r="18621" spans="1:10" ht="20.100000000000001" customHeight="1" x14ac:dyDescent="0.25">
      <c r="A18621" s="6" t="s">
        <v>9</v>
      </c>
      <c r="B18621" s="6" t="s">
        <v>1237</v>
      </c>
      <c r="J18621" s="9">
        <v>5042932200</v>
      </c>
    </row>
    <row r="18622" spans="1:10" ht="20.100000000000001" customHeight="1" x14ac:dyDescent="0.25">
      <c r="A18622" s="5" t="s">
        <v>1240</v>
      </c>
      <c r="C18622" s="11" t="s">
        <v>9</v>
      </c>
      <c r="D18622" s="11" t="s">
        <v>10</v>
      </c>
      <c r="E18622" s="11" t="s">
        <v>5265</v>
      </c>
      <c r="F18622" s="11" t="s">
        <v>12</v>
      </c>
      <c r="G18622" s="131" t="s">
        <v>7116</v>
      </c>
      <c r="H18622" s="131"/>
      <c r="J18622" s="7">
        <v>4978232000</v>
      </c>
    </row>
    <row r="18623" spans="1:10" ht="20.100000000000001" customHeight="1" x14ac:dyDescent="0.25">
      <c r="A18623" s="5" t="s">
        <v>1247</v>
      </c>
      <c r="C18623" s="11" t="s">
        <v>9</v>
      </c>
      <c r="D18623" s="11" t="s">
        <v>10</v>
      </c>
      <c r="E18623" s="11" t="s">
        <v>5265</v>
      </c>
      <c r="F18623" s="11" t="s">
        <v>12</v>
      </c>
      <c r="G18623" s="131" t="s">
        <v>449</v>
      </c>
      <c r="H18623" s="131"/>
      <c r="J18623" s="7">
        <v>44700200</v>
      </c>
    </row>
    <row r="18624" spans="1:10" ht="20.100000000000001" customHeight="1" x14ac:dyDescent="0.25">
      <c r="A18624" s="5" t="s">
        <v>1254</v>
      </c>
      <c r="C18624" s="11" t="s">
        <v>9</v>
      </c>
      <c r="D18624" s="11" t="s">
        <v>10</v>
      </c>
      <c r="E18624" s="11" t="s">
        <v>5265</v>
      </c>
      <c r="F18624" s="11" t="s">
        <v>12</v>
      </c>
      <c r="G18624" s="131" t="s">
        <v>7117</v>
      </c>
      <c r="H18624" s="131"/>
      <c r="J18624" s="7">
        <v>20000000</v>
      </c>
    </row>
    <row r="18625" spans="1:10" ht="20.100000000000001" customHeight="1" x14ac:dyDescent="0.25">
      <c r="A18625" s="6" t="s">
        <v>1257</v>
      </c>
      <c r="B18625" s="6" t="s">
        <v>1258</v>
      </c>
      <c r="J18625" s="8">
        <v>232720000</v>
      </c>
    </row>
    <row r="18626" spans="1:10" ht="20.100000000000001" customHeight="1" x14ac:dyDescent="0.25">
      <c r="A18626" s="5" t="s">
        <v>1261</v>
      </c>
      <c r="C18626" s="11" t="s">
        <v>9</v>
      </c>
      <c r="D18626" s="11" t="s">
        <v>10</v>
      </c>
      <c r="E18626" s="11" t="s">
        <v>5265</v>
      </c>
      <c r="F18626" s="11" t="s">
        <v>12</v>
      </c>
      <c r="G18626" s="131" t="s">
        <v>13</v>
      </c>
      <c r="H18626" s="131"/>
      <c r="J18626" s="7">
        <v>197720000</v>
      </c>
    </row>
    <row r="18627" spans="1:10" ht="20.100000000000001" customHeight="1" x14ac:dyDescent="0.25">
      <c r="A18627" s="5" t="s">
        <v>1265</v>
      </c>
      <c r="C18627" s="11" t="s">
        <v>9</v>
      </c>
      <c r="D18627" s="11" t="s">
        <v>10</v>
      </c>
      <c r="E18627" s="11" t="s">
        <v>5265</v>
      </c>
      <c r="F18627" s="11" t="s">
        <v>12</v>
      </c>
      <c r="G18627" s="131" t="s">
        <v>14</v>
      </c>
      <c r="H18627" s="131"/>
      <c r="J18627" s="7">
        <v>25000000</v>
      </c>
    </row>
    <row r="18628" spans="1:10" ht="20.100000000000001" customHeight="1" x14ac:dyDescent="0.25">
      <c r="A18628" s="5" t="s">
        <v>1269</v>
      </c>
      <c r="C18628" s="11" t="s">
        <v>9</v>
      </c>
      <c r="D18628" s="11" t="s">
        <v>10</v>
      </c>
      <c r="E18628" s="11" t="s">
        <v>5265</v>
      </c>
      <c r="F18628" s="11" t="s">
        <v>12</v>
      </c>
      <c r="G18628" s="131" t="s">
        <v>117</v>
      </c>
      <c r="H18628" s="131"/>
      <c r="J18628" s="7">
        <v>10000000</v>
      </c>
    </row>
    <row r="18629" spans="1:10" ht="20.100000000000001" customHeight="1" x14ac:dyDescent="0.25">
      <c r="A18629" s="6" t="s">
        <v>1279</v>
      </c>
      <c r="B18629" s="6" t="s">
        <v>1280</v>
      </c>
      <c r="J18629" s="8">
        <v>5155919322</v>
      </c>
    </row>
    <row r="18630" spans="1:10" ht="20.100000000000001" customHeight="1" x14ac:dyDescent="0.25">
      <c r="A18630" s="5" t="s">
        <v>1282</v>
      </c>
      <c r="C18630" s="11" t="s">
        <v>9</v>
      </c>
      <c r="D18630" s="11" t="s">
        <v>10</v>
      </c>
      <c r="E18630" s="11" t="s">
        <v>5265</v>
      </c>
      <c r="F18630" s="11" t="s">
        <v>12</v>
      </c>
      <c r="G18630" s="131" t="s">
        <v>1283</v>
      </c>
      <c r="H18630" s="131"/>
      <c r="J18630" s="7">
        <v>1713641322</v>
      </c>
    </row>
    <row r="18631" spans="1:10" ht="20.100000000000001" customHeight="1" x14ac:dyDescent="0.25">
      <c r="A18631" s="5" t="s">
        <v>1286</v>
      </c>
      <c r="C18631" s="11" t="s">
        <v>9</v>
      </c>
      <c r="D18631" s="11" t="s">
        <v>10</v>
      </c>
      <c r="E18631" s="11" t="s">
        <v>5265</v>
      </c>
      <c r="F18631" s="11" t="s">
        <v>12</v>
      </c>
      <c r="G18631" s="131" t="s">
        <v>1287</v>
      </c>
      <c r="H18631" s="131"/>
      <c r="J18631" s="7">
        <v>1035007000</v>
      </c>
    </row>
    <row r="18632" spans="1:10" ht="20.100000000000001" customHeight="1" x14ac:dyDescent="0.25">
      <c r="A18632" s="5" t="s">
        <v>1290</v>
      </c>
      <c r="C18632" s="11" t="s">
        <v>16</v>
      </c>
      <c r="D18632" s="11" t="s">
        <v>10</v>
      </c>
      <c r="E18632" s="11" t="s">
        <v>5265</v>
      </c>
      <c r="F18632" s="11" t="s">
        <v>12</v>
      </c>
      <c r="G18632" s="131" t="s">
        <v>17</v>
      </c>
      <c r="H18632" s="131"/>
      <c r="J18632" s="7">
        <v>802133000</v>
      </c>
    </row>
    <row r="18633" spans="1:10" ht="20.100000000000001" customHeight="1" x14ac:dyDescent="0.25">
      <c r="A18633" s="5" t="s">
        <v>1293</v>
      </c>
      <c r="C18633" s="11" t="s">
        <v>9</v>
      </c>
      <c r="D18633" s="11" t="s">
        <v>10</v>
      </c>
      <c r="E18633" s="11" t="s">
        <v>5265</v>
      </c>
      <c r="F18633" s="11" t="s">
        <v>12</v>
      </c>
      <c r="G18633" s="131" t="s">
        <v>18</v>
      </c>
      <c r="H18633" s="131"/>
      <c r="J18633" s="7">
        <v>675000000</v>
      </c>
    </row>
    <row r="18634" spans="1:10" ht="20.100000000000001" customHeight="1" x14ac:dyDescent="0.25">
      <c r="A18634" s="5" t="s">
        <v>1296</v>
      </c>
      <c r="C18634" s="11" t="s">
        <v>9</v>
      </c>
      <c r="D18634" s="11" t="s">
        <v>10</v>
      </c>
      <c r="E18634" s="11" t="s">
        <v>5265</v>
      </c>
      <c r="F18634" s="11" t="s">
        <v>12</v>
      </c>
      <c r="G18634" s="131" t="s">
        <v>19</v>
      </c>
      <c r="H18634" s="131"/>
      <c r="J18634" s="7">
        <v>930138000</v>
      </c>
    </row>
    <row r="18635" spans="1:10" ht="20.100000000000001" customHeight="1" x14ac:dyDescent="0.25">
      <c r="A18635" s="6" t="s">
        <v>1299</v>
      </c>
      <c r="B18635" s="6" t="s">
        <v>1300</v>
      </c>
      <c r="J18635" s="10">
        <v>938870256</v>
      </c>
    </row>
    <row r="18636" spans="1:10" ht="20.100000000000001" customHeight="1" x14ac:dyDescent="0.25">
      <c r="A18636" s="6" t="s">
        <v>1303</v>
      </c>
      <c r="B18636" s="6" t="s">
        <v>7118</v>
      </c>
      <c r="J18636" s="9">
        <v>890723063</v>
      </c>
    </row>
    <row r="18637" spans="1:10" ht="20.100000000000001" customHeight="1" x14ac:dyDescent="0.25">
      <c r="A18637" s="5" t="s">
        <v>1303</v>
      </c>
      <c r="C18637" s="11" t="s">
        <v>9</v>
      </c>
      <c r="D18637" s="11" t="s">
        <v>20</v>
      </c>
      <c r="E18637" s="11" t="s">
        <v>5265</v>
      </c>
      <c r="F18637" s="11" t="s">
        <v>1881</v>
      </c>
      <c r="G18637" s="131" t="s">
        <v>21</v>
      </c>
      <c r="H18637" s="131"/>
      <c r="J18637" s="7">
        <v>890723063</v>
      </c>
    </row>
    <row r="18638" spans="1:10" ht="60" customHeight="1" x14ac:dyDescent="0.25">
      <c r="G18638" s="131" t="s">
        <v>4797</v>
      </c>
      <c r="H18638" s="131"/>
    </row>
    <row r="18639" spans="1:10" ht="20.100000000000001" customHeight="1" x14ac:dyDescent="0.25">
      <c r="G18639" s="131" t="s">
        <v>2101</v>
      </c>
      <c r="H18639" s="131"/>
    </row>
    <row r="18640" spans="1:10" ht="20.100000000000001" customHeight="1" x14ac:dyDescent="0.25">
      <c r="A18640" s="6" t="s">
        <v>1316</v>
      </c>
      <c r="B18640" s="6" t="s">
        <v>7122</v>
      </c>
      <c r="J18640" s="8">
        <v>48147193</v>
      </c>
    </row>
    <row r="18641" spans="1:10" ht="20.100000000000001" customHeight="1" x14ac:dyDescent="0.25">
      <c r="A18641" s="5" t="s">
        <v>1316</v>
      </c>
      <c r="C18641" s="11" t="s">
        <v>9</v>
      </c>
      <c r="D18641" s="11" t="s">
        <v>20</v>
      </c>
      <c r="E18641" s="11" t="s">
        <v>5265</v>
      </c>
      <c r="F18641" s="11" t="s">
        <v>1881</v>
      </c>
      <c r="G18641" s="131" t="s">
        <v>23</v>
      </c>
      <c r="H18641" s="131"/>
      <c r="J18641" s="7">
        <v>48147193</v>
      </c>
    </row>
    <row r="18642" spans="1:10" ht="30" customHeight="1" x14ac:dyDescent="0.25">
      <c r="G18642" s="131" t="s">
        <v>4798</v>
      </c>
      <c r="H18642" s="131"/>
    </row>
    <row r="18643" spans="1:10" ht="20.100000000000001" customHeight="1" x14ac:dyDescent="0.25">
      <c r="G18643" s="131" t="s">
        <v>2102</v>
      </c>
      <c r="H18643" s="131"/>
    </row>
    <row r="18644" spans="1:10" ht="20.100000000000001" customHeight="1" x14ac:dyDescent="0.25">
      <c r="A18644" s="6" t="s">
        <v>1319</v>
      </c>
      <c r="B18644" s="6" t="s">
        <v>1320</v>
      </c>
      <c r="J18644" s="10">
        <v>1107500211</v>
      </c>
    </row>
    <row r="18645" spans="1:10" ht="20.100000000000001" customHeight="1" x14ac:dyDescent="0.25">
      <c r="A18645" s="6" t="s">
        <v>1322</v>
      </c>
      <c r="B18645" s="6" t="s">
        <v>7123</v>
      </c>
      <c r="J18645" s="9">
        <v>489175477</v>
      </c>
    </row>
    <row r="18646" spans="1:10" ht="20.100000000000001" customHeight="1" x14ac:dyDescent="0.25">
      <c r="A18646" s="5" t="s">
        <v>1322</v>
      </c>
      <c r="C18646" s="11" t="s">
        <v>9</v>
      </c>
      <c r="D18646" s="11" t="s">
        <v>20</v>
      </c>
      <c r="E18646" s="11" t="s">
        <v>5265</v>
      </c>
      <c r="F18646" s="11" t="s">
        <v>1881</v>
      </c>
      <c r="G18646" s="131" t="s">
        <v>21</v>
      </c>
      <c r="H18646" s="131"/>
      <c r="J18646" s="7">
        <v>489175477</v>
      </c>
    </row>
    <row r="18647" spans="1:10" ht="60" customHeight="1" x14ac:dyDescent="0.25">
      <c r="G18647" s="131" t="s">
        <v>4799</v>
      </c>
      <c r="H18647" s="131"/>
    </row>
    <row r="18648" spans="1:10" ht="20.100000000000001" customHeight="1" x14ac:dyDescent="0.25">
      <c r="G18648" s="131" t="s">
        <v>2101</v>
      </c>
      <c r="H18648" s="131"/>
    </row>
    <row r="18649" spans="1:10" ht="20.100000000000001" customHeight="1" x14ac:dyDescent="0.25">
      <c r="A18649" s="6" t="s">
        <v>1324</v>
      </c>
      <c r="B18649" s="6" t="s">
        <v>7124</v>
      </c>
      <c r="J18649" s="8">
        <v>144441578</v>
      </c>
    </row>
    <row r="18650" spans="1:10" ht="20.100000000000001" customHeight="1" x14ac:dyDescent="0.25">
      <c r="A18650" s="5" t="s">
        <v>1324</v>
      </c>
      <c r="C18650" s="11" t="s">
        <v>9</v>
      </c>
      <c r="D18650" s="11" t="s">
        <v>20</v>
      </c>
      <c r="E18650" s="11" t="s">
        <v>5265</v>
      </c>
      <c r="F18650" s="11" t="s">
        <v>1881</v>
      </c>
      <c r="G18650" s="131" t="s">
        <v>21</v>
      </c>
      <c r="H18650" s="131"/>
      <c r="J18650" s="7">
        <v>144441578</v>
      </c>
    </row>
    <row r="18651" spans="1:10" ht="45" customHeight="1" x14ac:dyDescent="0.25">
      <c r="G18651" s="131" t="s">
        <v>4800</v>
      </c>
      <c r="H18651" s="131"/>
    </row>
    <row r="18652" spans="1:10" ht="20.100000000000001" customHeight="1" x14ac:dyDescent="0.25">
      <c r="G18652" s="131" t="s">
        <v>2101</v>
      </c>
      <c r="H18652" s="131"/>
    </row>
    <row r="18653" spans="1:10" ht="20.100000000000001" customHeight="1" x14ac:dyDescent="0.25">
      <c r="A18653" s="6" t="s">
        <v>1326</v>
      </c>
      <c r="B18653" s="6" t="s">
        <v>7125</v>
      </c>
      <c r="J18653" s="8">
        <v>288883156</v>
      </c>
    </row>
    <row r="18654" spans="1:10" ht="20.100000000000001" customHeight="1" x14ac:dyDescent="0.25">
      <c r="A18654" s="5" t="s">
        <v>1326</v>
      </c>
      <c r="C18654" s="11" t="s">
        <v>9</v>
      </c>
      <c r="D18654" s="11" t="s">
        <v>20</v>
      </c>
      <c r="E18654" s="11" t="s">
        <v>5265</v>
      </c>
      <c r="F18654" s="11" t="s">
        <v>1881</v>
      </c>
      <c r="G18654" s="131" t="s">
        <v>21</v>
      </c>
      <c r="H18654" s="131"/>
      <c r="J18654" s="7">
        <v>288883156</v>
      </c>
    </row>
    <row r="18655" spans="1:10" ht="45" customHeight="1" x14ac:dyDescent="0.25">
      <c r="G18655" s="131" t="s">
        <v>4801</v>
      </c>
      <c r="H18655" s="131"/>
    </row>
    <row r="18656" spans="1:10" ht="20.100000000000001" customHeight="1" x14ac:dyDescent="0.25">
      <c r="G18656" s="131" t="s">
        <v>2101</v>
      </c>
      <c r="H18656" s="131"/>
    </row>
    <row r="18657" spans="1:10" ht="20.100000000000001" customHeight="1" x14ac:dyDescent="0.25">
      <c r="A18657" s="6" t="s">
        <v>1331</v>
      </c>
      <c r="B18657" s="6" t="s">
        <v>1332</v>
      </c>
      <c r="J18657" s="8">
        <v>185000000</v>
      </c>
    </row>
    <row r="18658" spans="1:10" ht="30" customHeight="1" x14ac:dyDescent="0.25">
      <c r="A18658" s="5" t="s">
        <v>1331</v>
      </c>
      <c r="C18658" s="11" t="s">
        <v>9</v>
      </c>
      <c r="D18658" s="11" t="s">
        <v>20</v>
      </c>
      <c r="E18658" s="11" t="s">
        <v>5265</v>
      </c>
      <c r="F18658" s="11" t="s">
        <v>1881</v>
      </c>
      <c r="G18658" s="131" t="s">
        <v>3459</v>
      </c>
      <c r="H18658" s="131"/>
      <c r="J18658" s="7">
        <v>185000000</v>
      </c>
    </row>
    <row r="18659" spans="1:10" ht="45" customHeight="1" x14ac:dyDescent="0.25">
      <c r="G18659" s="131" t="s">
        <v>5266</v>
      </c>
      <c r="H18659" s="131"/>
    </row>
    <row r="18660" spans="1:10" ht="20.100000000000001" customHeight="1" x14ac:dyDescent="0.25">
      <c r="G18660" s="131" t="s">
        <v>5267</v>
      </c>
      <c r="H18660" s="131"/>
    </row>
    <row r="18661" spans="1:10" ht="20.100000000000001" customHeight="1" x14ac:dyDescent="0.25">
      <c r="A18661" s="6" t="s">
        <v>1344</v>
      </c>
      <c r="B18661" s="6" t="s">
        <v>1345</v>
      </c>
      <c r="J18661" s="10">
        <v>2320098700</v>
      </c>
    </row>
    <row r="18662" spans="1:10" ht="20.100000000000001" customHeight="1" x14ac:dyDescent="0.25">
      <c r="A18662" s="6" t="s">
        <v>1231</v>
      </c>
      <c r="B18662" s="6" t="s">
        <v>3252</v>
      </c>
      <c r="J18662" s="9">
        <v>469990900</v>
      </c>
    </row>
    <row r="18663" spans="1:10" ht="20.100000000000001" customHeight="1" x14ac:dyDescent="0.25">
      <c r="A18663" s="5" t="s">
        <v>1349</v>
      </c>
      <c r="C18663" s="11" t="s">
        <v>9</v>
      </c>
      <c r="D18663" s="11" t="s">
        <v>11</v>
      </c>
      <c r="E18663" s="11" t="s">
        <v>5265</v>
      </c>
      <c r="F18663" s="11" t="s">
        <v>12</v>
      </c>
      <c r="G18663" s="131" t="s">
        <v>30</v>
      </c>
      <c r="H18663" s="131"/>
      <c r="J18663" s="7">
        <v>419900000</v>
      </c>
    </row>
    <row r="18664" spans="1:10" ht="20.100000000000001" customHeight="1" x14ac:dyDescent="0.25">
      <c r="A18664" s="5" t="s">
        <v>1351</v>
      </c>
      <c r="C18664" s="11" t="s">
        <v>9</v>
      </c>
      <c r="D18664" s="11" t="s">
        <v>11</v>
      </c>
      <c r="E18664" s="11" t="s">
        <v>5265</v>
      </c>
      <c r="F18664" s="11" t="s">
        <v>12</v>
      </c>
      <c r="G18664" s="131" t="s">
        <v>31</v>
      </c>
      <c r="H18664" s="131"/>
      <c r="J18664" s="7">
        <v>37690900</v>
      </c>
    </row>
    <row r="18665" spans="1:10" ht="20.100000000000001" customHeight="1" x14ac:dyDescent="0.25">
      <c r="A18665" s="5" t="s">
        <v>1358</v>
      </c>
      <c r="C18665" s="11" t="s">
        <v>9</v>
      </c>
      <c r="D18665" s="11" t="s">
        <v>11</v>
      </c>
      <c r="E18665" s="11" t="s">
        <v>5265</v>
      </c>
      <c r="F18665" s="11" t="s">
        <v>12</v>
      </c>
      <c r="G18665" s="131" t="s">
        <v>32</v>
      </c>
      <c r="H18665" s="131"/>
      <c r="J18665" s="7">
        <v>12400000</v>
      </c>
    </row>
    <row r="18666" spans="1:10" ht="30" customHeight="1" x14ac:dyDescent="0.25">
      <c r="G18666" s="131" t="s">
        <v>6394</v>
      </c>
      <c r="H18666" s="131"/>
    </row>
    <row r="18667" spans="1:10" ht="20.100000000000001" customHeight="1" x14ac:dyDescent="0.25">
      <c r="A18667" s="6" t="s">
        <v>1239</v>
      </c>
      <c r="B18667" s="6" t="s">
        <v>1360</v>
      </c>
      <c r="J18667" s="8">
        <v>429143400</v>
      </c>
    </row>
    <row r="18668" spans="1:10" ht="20.100000000000001" customHeight="1" x14ac:dyDescent="0.25">
      <c r="A18668" s="5" t="s">
        <v>1361</v>
      </c>
      <c r="C18668" s="11" t="s">
        <v>9</v>
      </c>
      <c r="D18668" s="11" t="s">
        <v>11</v>
      </c>
      <c r="E18668" s="11" t="s">
        <v>5265</v>
      </c>
      <c r="F18668" s="11" t="s">
        <v>12</v>
      </c>
      <c r="G18668" s="131" t="s">
        <v>7127</v>
      </c>
      <c r="H18668" s="131"/>
      <c r="J18668" s="7">
        <v>39400000</v>
      </c>
    </row>
    <row r="18669" spans="1:10" ht="20.100000000000001" customHeight="1" x14ac:dyDescent="0.25">
      <c r="A18669" s="5" t="s">
        <v>1364</v>
      </c>
      <c r="C18669" s="11" t="s">
        <v>9</v>
      </c>
      <c r="D18669" s="11" t="s">
        <v>11</v>
      </c>
      <c r="E18669" s="11" t="s">
        <v>5265</v>
      </c>
      <c r="F18669" s="11" t="s">
        <v>12</v>
      </c>
      <c r="G18669" s="131" t="s">
        <v>1365</v>
      </c>
      <c r="H18669" s="131"/>
      <c r="J18669" s="7">
        <v>211100000</v>
      </c>
    </row>
    <row r="18670" spans="1:10" ht="20.100000000000001" customHeight="1" x14ac:dyDescent="0.25">
      <c r="A18670" s="5" t="s">
        <v>1367</v>
      </c>
      <c r="C18670" s="11" t="s">
        <v>9</v>
      </c>
      <c r="D18670" s="11" t="s">
        <v>11</v>
      </c>
      <c r="E18670" s="11" t="s">
        <v>5265</v>
      </c>
      <c r="F18670" s="11" t="s">
        <v>12</v>
      </c>
      <c r="G18670" s="131" t="s">
        <v>33</v>
      </c>
      <c r="H18670" s="131"/>
      <c r="J18670" s="7">
        <v>40400000</v>
      </c>
    </row>
    <row r="18671" spans="1:10" ht="20.100000000000001" customHeight="1" x14ac:dyDescent="0.25">
      <c r="A18671" s="5" t="s">
        <v>1369</v>
      </c>
      <c r="C18671" s="11" t="s">
        <v>9</v>
      </c>
      <c r="D18671" s="11" t="s">
        <v>11</v>
      </c>
      <c r="E18671" s="11" t="s">
        <v>5265</v>
      </c>
      <c r="F18671" s="11" t="s">
        <v>12</v>
      </c>
      <c r="G18671" s="131" t="s">
        <v>34</v>
      </c>
      <c r="H18671" s="131"/>
      <c r="J18671" s="7">
        <v>125803400</v>
      </c>
    </row>
    <row r="18672" spans="1:10" ht="20.100000000000001" customHeight="1" x14ac:dyDescent="0.25">
      <c r="A18672" s="5" t="s">
        <v>1371</v>
      </c>
      <c r="C18672" s="11" t="s">
        <v>9</v>
      </c>
      <c r="D18672" s="11" t="s">
        <v>11</v>
      </c>
      <c r="E18672" s="11" t="s">
        <v>5265</v>
      </c>
      <c r="F18672" s="11" t="s">
        <v>12</v>
      </c>
      <c r="G18672" s="131" t="s">
        <v>7128</v>
      </c>
      <c r="H18672" s="131"/>
      <c r="J18672" s="7">
        <v>12440000</v>
      </c>
    </row>
    <row r="18673" spans="1:10" ht="60" customHeight="1" x14ac:dyDescent="0.25">
      <c r="G18673" s="131" t="s">
        <v>4730</v>
      </c>
      <c r="H18673" s="131"/>
    </row>
    <row r="18674" spans="1:10" ht="20.100000000000001" customHeight="1" x14ac:dyDescent="0.25">
      <c r="A18674" s="6" t="s">
        <v>1249</v>
      </c>
      <c r="B18674" s="6" t="s">
        <v>1373</v>
      </c>
      <c r="J18674" s="8">
        <v>46766000</v>
      </c>
    </row>
    <row r="18675" spans="1:10" ht="20.100000000000001" customHeight="1" x14ac:dyDescent="0.25">
      <c r="A18675" s="5" t="s">
        <v>1376</v>
      </c>
      <c r="C18675" s="11" t="s">
        <v>9</v>
      </c>
      <c r="D18675" s="11" t="s">
        <v>11</v>
      </c>
      <c r="E18675" s="11" t="s">
        <v>5265</v>
      </c>
      <c r="F18675" s="11" t="s">
        <v>12</v>
      </c>
      <c r="G18675" s="131" t="s">
        <v>3480</v>
      </c>
      <c r="H18675" s="131"/>
      <c r="J18675" s="7">
        <v>25000000</v>
      </c>
    </row>
    <row r="18676" spans="1:10" ht="20.100000000000001" customHeight="1" x14ac:dyDescent="0.25">
      <c r="A18676" s="5" t="s">
        <v>1380</v>
      </c>
      <c r="C18676" s="11" t="s">
        <v>9</v>
      </c>
      <c r="D18676" s="11" t="s">
        <v>11</v>
      </c>
      <c r="E18676" s="11" t="s">
        <v>5265</v>
      </c>
      <c r="F18676" s="11" t="s">
        <v>12</v>
      </c>
      <c r="G18676" s="131" t="s">
        <v>1381</v>
      </c>
      <c r="H18676" s="131"/>
      <c r="J18676" s="7">
        <v>13566000</v>
      </c>
    </row>
    <row r="18677" spans="1:10" ht="20.100000000000001" customHeight="1" x14ac:dyDescent="0.25">
      <c r="A18677" s="5" t="s">
        <v>1384</v>
      </c>
      <c r="C18677" s="11" t="s">
        <v>9</v>
      </c>
      <c r="D18677" s="11" t="s">
        <v>11</v>
      </c>
      <c r="E18677" s="11" t="s">
        <v>5265</v>
      </c>
      <c r="F18677" s="11" t="s">
        <v>12</v>
      </c>
      <c r="G18677" s="131" t="s">
        <v>35</v>
      </c>
      <c r="H18677" s="131"/>
      <c r="J18677" s="7">
        <v>7000000</v>
      </c>
    </row>
    <row r="18678" spans="1:10" ht="20.100000000000001" customHeight="1" x14ac:dyDescent="0.25">
      <c r="A18678" s="5" t="s">
        <v>1391</v>
      </c>
      <c r="C18678" s="11" t="s">
        <v>9</v>
      </c>
      <c r="D18678" s="11" t="s">
        <v>11</v>
      </c>
      <c r="E18678" s="11" t="s">
        <v>5265</v>
      </c>
      <c r="F18678" s="11" t="s">
        <v>12</v>
      </c>
      <c r="G18678" s="131" t="s">
        <v>7129</v>
      </c>
      <c r="H18678" s="131"/>
      <c r="J18678" s="7">
        <v>1200000</v>
      </c>
    </row>
    <row r="18679" spans="1:10" ht="20.100000000000001" customHeight="1" x14ac:dyDescent="0.25">
      <c r="A18679" s="6" t="s">
        <v>1393</v>
      </c>
      <c r="B18679" s="6" t="s">
        <v>1394</v>
      </c>
      <c r="J18679" s="8">
        <v>659110000</v>
      </c>
    </row>
    <row r="18680" spans="1:10" ht="20.100000000000001" customHeight="1" x14ac:dyDescent="0.25">
      <c r="A18680" s="5" t="s">
        <v>1396</v>
      </c>
      <c r="C18680" s="11" t="s">
        <v>9</v>
      </c>
      <c r="D18680" s="11" t="s">
        <v>11</v>
      </c>
      <c r="E18680" s="11" t="s">
        <v>5265</v>
      </c>
      <c r="F18680" s="11" t="s">
        <v>12</v>
      </c>
      <c r="G18680" s="131" t="s">
        <v>1397</v>
      </c>
      <c r="H18680" s="131"/>
      <c r="J18680" s="7">
        <v>12700000</v>
      </c>
    </row>
    <row r="18681" spans="1:10" ht="45" customHeight="1" x14ac:dyDescent="0.25">
      <c r="G18681" s="131" t="s">
        <v>4731</v>
      </c>
      <c r="H18681" s="131"/>
    </row>
    <row r="18682" spans="1:10" ht="20.100000000000001" customHeight="1" x14ac:dyDescent="0.25">
      <c r="A18682" s="5" t="s">
        <v>1402</v>
      </c>
      <c r="C18682" s="11" t="s">
        <v>9</v>
      </c>
      <c r="D18682" s="11" t="s">
        <v>11</v>
      </c>
      <c r="E18682" s="11" t="s">
        <v>5265</v>
      </c>
      <c r="F18682" s="11" t="s">
        <v>12</v>
      </c>
      <c r="G18682" s="131" t="s">
        <v>1403</v>
      </c>
      <c r="H18682" s="131"/>
      <c r="J18682" s="7">
        <v>3000000</v>
      </c>
    </row>
    <row r="18683" spans="1:10" ht="60" customHeight="1" x14ac:dyDescent="0.25">
      <c r="G18683" s="131" t="s">
        <v>6395</v>
      </c>
      <c r="H18683" s="131"/>
    </row>
    <row r="18684" spans="1:10" ht="20.100000000000001" customHeight="1" x14ac:dyDescent="0.25">
      <c r="A18684" s="5" t="s">
        <v>1405</v>
      </c>
      <c r="C18684" s="11" t="s">
        <v>9</v>
      </c>
      <c r="D18684" s="11" t="s">
        <v>11</v>
      </c>
      <c r="E18684" s="11" t="s">
        <v>5265</v>
      </c>
      <c r="F18684" s="11" t="s">
        <v>12</v>
      </c>
      <c r="G18684" s="131" t="s">
        <v>1406</v>
      </c>
      <c r="H18684" s="131"/>
      <c r="J18684" s="7">
        <v>15000000</v>
      </c>
    </row>
    <row r="18685" spans="1:10" ht="30" customHeight="1" x14ac:dyDescent="0.25">
      <c r="G18685" s="131" t="s">
        <v>6396</v>
      </c>
      <c r="H18685" s="131"/>
    </row>
    <row r="18686" spans="1:10" ht="20.100000000000001" customHeight="1" x14ac:dyDescent="0.25">
      <c r="A18686" s="5" t="s">
        <v>1411</v>
      </c>
      <c r="C18686" s="11" t="s">
        <v>9</v>
      </c>
      <c r="D18686" s="11" t="s">
        <v>11</v>
      </c>
      <c r="E18686" s="11" t="s">
        <v>5265</v>
      </c>
      <c r="F18686" s="11" t="s">
        <v>12</v>
      </c>
      <c r="G18686" s="131" t="s">
        <v>3478</v>
      </c>
      <c r="H18686" s="131"/>
      <c r="J18686" s="7">
        <v>614010000</v>
      </c>
    </row>
    <row r="18687" spans="1:10" ht="60" customHeight="1" x14ac:dyDescent="0.25">
      <c r="G18687" s="131" t="s">
        <v>6397</v>
      </c>
      <c r="H18687" s="131"/>
    </row>
    <row r="18688" spans="1:10" ht="20.100000000000001" customHeight="1" x14ac:dyDescent="0.25">
      <c r="A18688" s="5" t="s">
        <v>1413</v>
      </c>
      <c r="C18688" s="11" t="s">
        <v>9</v>
      </c>
      <c r="D18688" s="11" t="s">
        <v>11</v>
      </c>
      <c r="E18688" s="11" t="s">
        <v>5265</v>
      </c>
      <c r="F18688" s="11" t="s">
        <v>12</v>
      </c>
      <c r="G18688" s="131" t="s">
        <v>1414</v>
      </c>
      <c r="H18688" s="131"/>
      <c r="J18688" s="7">
        <v>14400000</v>
      </c>
    </row>
    <row r="18689" spans="1:10" ht="60" customHeight="1" x14ac:dyDescent="0.25">
      <c r="G18689" s="131" t="s">
        <v>6398</v>
      </c>
      <c r="H18689" s="131"/>
    </row>
    <row r="18690" spans="1:10" ht="20.100000000000001" customHeight="1" x14ac:dyDescent="0.25">
      <c r="A18690" s="6" t="s">
        <v>1416</v>
      </c>
      <c r="B18690" s="6" t="s">
        <v>1417</v>
      </c>
      <c r="J18690" s="8">
        <v>74330000</v>
      </c>
    </row>
    <row r="18691" spans="1:10" ht="20.100000000000001" customHeight="1" x14ac:dyDescent="0.25">
      <c r="A18691" s="5" t="s">
        <v>1419</v>
      </c>
      <c r="C18691" s="11" t="s">
        <v>9</v>
      </c>
      <c r="D18691" s="11" t="s">
        <v>11</v>
      </c>
      <c r="E18691" s="11" t="s">
        <v>5265</v>
      </c>
      <c r="F18691" s="11" t="s">
        <v>12</v>
      </c>
      <c r="G18691" s="131" t="s">
        <v>1420</v>
      </c>
      <c r="H18691" s="131"/>
      <c r="J18691" s="7">
        <v>3100000</v>
      </c>
    </row>
    <row r="18692" spans="1:10" ht="20.100000000000001" customHeight="1" x14ac:dyDescent="0.25">
      <c r="A18692" s="5" t="s">
        <v>1422</v>
      </c>
      <c r="C18692" s="11" t="s">
        <v>9</v>
      </c>
      <c r="D18692" s="11" t="s">
        <v>11</v>
      </c>
      <c r="E18692" s="11" t="s">
        <v>5265</v>
      </c>
      <c r="F18692" s="11" t="s">
        <v>12</v>
      </c>
      <c r="G18692" s="131" t="s">
        <v>1423</v>
      </c>
      <c r="H18692" s="131"/>
      <c r="J18692" s="7">
        <v>64730000</v>
      </c>
    </row>
    <row r="18693" spans="1:10" ht="20.100000000000001" customHeight="1" x14ac:dyDescent="0.25">
      <c r="A18693" s="5" t="s">
        <v>1424</v>
      </c>
      <c r="C18693" s="11" t="s">
        <v>9</v>
      </c>
      <c r="D18693" s="11" t="s">
        <v>11</v>
      </c>
      <c r="E18693" s="11" t="s">
        <v>5265</v>
      </c>
      <c r="F18693" s="11" t="s">
        <v>12</v>
      </c>
      <c r="G18693" s="131" t="s">
        <v>38</v>
      </c>
      <c r="H18693" s="131"/>
      <c r="J18693" s="7">
        <v>3500000</v>
      </c>
    </row>
    <row r="18694" spans="1:10" ht="20.100000000000001" customHeight="1" x14ac:dyDescent="0.25">
      <c r="A18694" s="5" t="s">
        <v>1426</v>
      </c>
      <c r="C18694" s="11" t="s">
        <v>9</v>
      </c>
      <c r="D18694" s="11" t="s">
        <v>11</v>
      </c>
      <c r="E18694" s="11" t="s">
        <v>5265</v>
      </c>
      <c r="F18694" s="11" t="s">
        <v>12</v>
      </c>
      <c r="G18694" s="131" t="s">
        <v>1427</v>
      </c>
      <c r="H18694" s="131"/>
      <c r="J18694" s="7">
        <v>3000000</v>
      </c>
    </row>
    <row r="18695" spans="1:10" ht="20.100000000000001" customHeight="1" x14ac:dyDescent="0.25">
      <c r="A18695" s="6" t="s">
        <v>1429</v>
      </c>
      <c r="B18695" s="6" t="s">
        <v>1430</v>
      </c>
      <c r="J18695" s="8">
        <v>109100000</v>
      </c>
    </row>
    <row r="18696" spans="1:10" ht="20.100000000000001" customHeight="1" x14ac:dyDescent="0.25">
      <c r="A18696" s="5" t="s">
        <v>1432</v>
      </c>
      <c r="C18696" s="11" t="s">
        <v>9</v>
      </c>
      <c r="D18696" s="11" t="s">
        <v>11</v>
      </c>
      <c r="E18696" s="11" t="s">
        <v>5265</v>
      </c>
      <c r="F18696" s="11" t="s">
        <v>12</v>
      </c>
      <c r="G18696" s="131" t="s">
        <v>7130</v>
      </c>
      <c r="H18696" s="131"/>
      <c r="J18696" s="7">
        <v>109100000</v>
      </c>
    </row>
    <row r="18697" spans="1:10" ht="20.100000000000001" customHeight="1" x14ac:dyDescent="0.25">
      <c r="A18697" s="6" t="s">
        <v>1439</v>
      </c>
      <c r="B18697" s="6" t="s">
        <v>1440</v>
      </c>
      <c r="J18697" s="8">
        <v>33560000</v>
      </c>
    </row>
    <row r="18698" spans="1:10" ht="20.100000000000001" customHeight="1" x14ac:dyDescent="0.25">
      <c r="A18698" s="5" t="s">
        <v>1441</v>
      </c>
      <c r="C18698" s="11" t="s">
        <v>9</v>
      </c>
      <c r="D18698" s="11" t="s">
        <v>11</v>
      </c>
      <c r="E18698" s="11" t="s">
        <v>5265</v>
      </c>
      <c r="F18698" s="11" t="s">
        <v>12</v>
      </c>
      <c r="G18698" s="131" t="s">
        <v>1442</v>
      </c>
      <c r="H18698" s="131"/>
      <c r="J18698" s="7">
        <v>28450000</v>
      </c>
    </row>
    <row r="18699" spans="1:10" ht="45" customHeight="1" x14ac:dyDescent="0.25">
      <c r="G18699" s="131" t="s">
        <v>6399</v>
      </c>
      <c r="H18699" s="131"/>
    </row>
    <row r="18700" spans="1:10" ht="20.100000000000001" customHeight="1" x14ac:dyDescent="0.25">
      <c r="A18700" s="5" t="s">
        <v>1444</v>
      </c>
      <c r="C18700" s="11" t="s">
        <v>9</v>
      </c>
      <c r="D18700" s="11" t="s">
        <v>11</v>
      </c>
      <c r="E18700" s="11" t="s">
        <v>5265</v>
      </c>
      <c r="F18700" s="11" t="s">
        <v>12</v>
      </c>
      <c r="G18700" s="131" t="s">
        <v>3481</v>
      </c>
      <c r="H18700" s="131"/>
      <c r="J18700" s="7">
        <v>5110000</v>
      </c>
    </row>
    <row r="18701" spans="1:10" ht="75" customHeight="1" x14ac:dyDescent="0.25">
      <c r="G18701" s="131" t="s">
        <v>5268</v>
      </c>
      <c r="H18701" s="131"/>
    </row>
    <row r="18702" spans="1:10" ht="20.100000000000001" customHeight="1" x14ac:dyDescent="0.25">
      <c r="A18702" s="6" t="s">
        <v>1449</v>
      </c>
      <c r="B18702" s="6" t="s">
        <v>1450</v>
      </c>
      <c r="J18702" s="8">
        <v>494098400</v>
      </c>
    </row>
    <row r="18703" spans="1:10" ht="20.100000000000001" customHeight="1" x14ac:dyDescent="0.25">
      <c r="A18703" s="5" t="s">
        <v>1453</v>
      </c>
      <c r="C18703" s="11" t="s">
        <v>9</v>
      </c>
      <c r="D18703" s="11" t="s">
        <v>11</v>
      </c>
      <c r="E18703" s="11" t="s">
        <v>5265</v>
      </c>
      <c r="F18703" s="11" t="s">
        <v>12</v>
      </c>
      <c r="G18703" s="131" t="s">
        <v>39</v>
      </c>
      <c r="H18703" s="131"/>
      <c r="J18703" s="7">
        <v>178542000</v>
      </c>
    </row>
    <row r="18704" spans="1:10" ht="30" customHeight="1" x14ac:dyDescent="0.25">
      <c r="A18704" s="5" t="s">
        <v>1460</v>
      </c>
      <c r="C18704" s="11" t="s">
        <v>9</v>
      </c>
      <c r="D18704" s="11" t="s">
        <v>11</v>
      </c>
      <c r="E18704" s="11" t="s">
        <v>5265</v>
      </c>
      <c r="F18704" s="11" t="s">
        <v>12</v>
      </c>
      <c r="G18704" s="131" t="s">
        <v>1461</v>
      </c>
      <c r="H18704" s="131"/>
      <c r="J18704" s="7">
        <v>7530000</v>
      </c>
    </row>
    <row r="18705" spans="1:10" ht="20.100000000000001" customHeight="1" x14ac:dyDescent="0.25">
      <c r="A18705" s="5" t="s">
        <v>1463</v>
      </c>
      <c r="C18705" s="11" t="s">
        <v>9</v>
      </c>
      <c r="D18705" s="11" t="s">
        <v>11</v>
      </c>
      <c r="E18705" s="11" t="s">
        <v>5265</v>
      </c>
      <c r="F18705" s="11" t="s">
        <v>12</v>
      </c>
      <c r="G18705" s="131" t="s">
        <v>1464</v>
      </c>
      <c r="H18705" s="131"/>
      <c r="J18705" s="7">
        <v>40000000</v>
      </c>
    </row>
    <row r="18706" spans="1:10" ht="20.100000000000001" customHeight="1" x14ac:dyDescent="0.25">
      <c r="A18706" s="5" t="s">
        <v>1466</v>
      </c>
      <c r="C18706" s="11" t="s">
        <v>9</v>
      </c>
      <c r="D18706" s="11" t="s">
        <v>11</v>
      </c>
      <c r="E18706" s="11" t="s">
        <v>5265</v>
      </c>
      <c r="F18706" s="11" t="s">
        <v>12</v>
      </c>
      <c r="G18706" s="131" t="s">
        <v>1467</v>
      </c>
      <c r="H18706" s="131"/>
      <c r="J18706" s="7">
        <v>22200000</v>
      </c>
    </row>
    <row r="18707" spans="1:10" ht="30" customHeight="1" x14ac:dyDescent="0.25">
      <c r="A18707" s="5" t="s">
        <v>1469</v>
      </c>
      <c r="C18707" s="11" t="s">
        <v>9</v>
      </c>
      <c r="D18707" s="11" t="s">
        <v>11</v>
      </c>
      <c r="E18707" s="11" t="s">
        <v>5265</v>
      </c>
      <c r="F18707" s="11" t="s">
        <v>12</v>
      </c>
      <c r="G18707" s="131" t="s">
        <v>7132</v>
      </c>
      <c r="H18707" s="131"/>
      <c r="J18707" s="7">
        <v>103700000</v>
      </c>
    </row>
    <row r="18708" spans="1:10" ht="30" customHeight="1" x14ac:dyDescent="0.25">
      <c r="A18708" s="5" t="s">
        <v>1471</v>
      </c>
      <c r="C18708" s="11" t="s">
        <v>9</v>
      </c>
      <c r="D18708" s="11" t="s">
        <v>11</v>
      </c>
      <c r="E18708" s="11" t="s">
        <v>5265</v>
      </c>
      <c r="F18708" s="11" t="s">
        <v>12</v>
      </c>
      <c r="G18708" s="131" t="s">
        <v>7133</v>
      </c>
      <c r="H18708" s="131"/>
      <c r="J18708" s="7">
        <v>108296400</v>
      </c>
    </row>
    <row r="18709" spans="1:10" ht="20.100000000000001" customHeight="1" x14ac:dyDescent="0.25">
      <c r="A18709" s="5" t="s">
        <v>1473</v>
      </c>
      <c r="C18709" s="11" t="s">
        <v>9</v>
      </c>
      <c r="D18709" s="11" t="s">
        <v>11</v>
      </c>
      <c r="E18709" s="11" t="s">
        <v>5265</v>
      </c>
      <c r="F18709" s="11" t="s">
        <v>12</v>
      </c>
      <c r="G18709" s="131" t="s">
        <v>1474</v>
      </c>
      <c r="H18709" s="131"/>
      <c r="J18709" s="7">
        <v>33830000</v>
      </c>
    </row>
    <row r="18710" spans="1:10" ht="20.100000000000001" customHeight="1" x14ac:dyDescent="0.25">
      <c r="A18710" s="6" t="s">
        <v>1476</v>
      </c>
      <c r="B18710" s="6" t="s">
        <v>1477</v>
      </c>
      <c r="J18710" s="8">
        <v>1000000</v>
      </c>
    </row>
    <row r="18711" spans="1:10" ht="20.100000000000001" customHeight="1" x14ac:dyDescent="0.25">
      <c r="A18711" s="5" t="s">
        <v>1488</v>
      </c>
      <c r="C18711" s="11" t="s">
        <v>9</v>
      </c>
      <c r="D18711" s="11" t="s">
        <v>41</v>
      </c>
      <c r="E18711" s="11" t="s">
        <v>5265</v>
      </c>
      <c r="F18711" s="11" t="s">
        <v>12</v>
      </c>
      <c r="G18711" s="131" t="s">
        <v>42</v>
      </c>
      <c r="H18711" s="131"/>
      <c r="J18711" s="7">
        <v>1000000</v>
      </c>
    </row>
    <row r="18712" spans="1:10" ht="15" customHeight="1" x14ac:dyDescent="0.25">
      <c r="G18712" s="131" t="s">
        <v>6400</v>
      </c>
      <c r="H18712" s="131"/>
    </row>
    <row r="18713" spans="1:10" ht="20.100000000000001" customHeight="1" x14ac:dyDescent="0.25">
      <c r="A18713" s="6" t="s">
        <v>1490</v>
      </c>
      <c r="B18713" s="6" t="s">
        <v>1491</v>
      </c>
      <c r="J18713" s="8">
        <v>3000000</v>
      </c>
    </row>
    <row r="18714" spans="1:10" ht="20.100000000000001" customHeight="1" x14ac:dyDescent="0.25">
      <c r="A18714" s="5" t="s">
        <v>1496</v>
      </c>
      <c r="C18714" s="11" t="s">
        <v>9</v>
      </c>
      <c r="D18714" s="11" t="s">
        <v>11</v>
      </c>
      <c r="E18714" s="11" t="s">
        <v>5265</v>
      </c>
      <c r="F18714" s="11" t="s">
        <v>12</v>
      </c>
      <c r="G18714" s="131" t="s">
        <v>43</v>
      </c>
      <c r="H18714" s="131"/>
      <c r="J18714" s="7">
        <v>2000000</v>
      </c>
    </row>
    <row r="18715" spans="1:10" ht="30" customHeight="1" x14ac:dyDescent="0.25">
      <c r="G18715" s="131" t="s">
        <v>6401</v>
      </c>
      <c r="H18715" s="131"/>
    </row>
    <row r="18716" spans="1:10" ht="20.100000000000001" customHeight="1" x14ac:dyDescent="0.25">
      <c r="A18716" s="5" t="s">
        <v>1503</v>
      </c>
      <c r="C18716" s="11" t="s">
        <v>9</v>
      </c>
      <c r="D18716" s="11" t="s">
        <v>11</v>
      </c>
      <c r="E18716" s="11" t="s">
        <v>5265</v>
      </c>
      <c r="F18716" s="11" t="s">
        <v>12</v>
      </c>
      <c r="G18716" s="131" t="s">
        <v>44</v>
      </c>
      <c r="H18716" s="131"/>
      <c r="J18716" s="7">
        <v>1000000</v>
      </c>
    </row>
    <row r="18717" spans="1:10" ht="20.100000000000001" customHeight="1" x14ac:dyDescent="0.25">
      <c r="A18717" s="6" t="s">
        <v>1508</v>
      </c>
      <c r="B18717" s="6" t="s">
        <v>1509</v>
      </c>
      <c r="J18717" s="10">
        <v>598443295</v>
      </c>
    </row>
    <row r="18718" spans="1:10" ht="20.100000000000001" customHeight="1" x14ac:dyDescent="0.25">
      <c r="A18718" s="6" t="s">
        <v>1256</v>
      </c>
      <c r="B18718" s="6" t="s">
        <v>1511</v>
      </c>
      <c r="J18718" s="9">
        <v>100783000</v>
      </c>
    </row>
    <row r="18719" spans="1:10" ht="20.100000000000001" customHeight="1" x14ac:dyDescent="0.25">
      <c r="A18719" s="5" t="s">
        <v>1513</v>
      </c>
      <c r="C18719" s="11" t="s">
        <v>9</v>
      </c>
      <c r="D18719" s="11" t="s">
        <v>11</v>
      </c>
      <c r="E18719" s="11" t="s">
        <v>5265</v>
      </c>
      <c r="F18719" s="11" t="s">
        <v>12</v>
      </c>
      <c r="G18719" s="131" t="s">
        <v>45</v>
      </c>
      <c r="H18719" s="131"/>
      <c r="J18719" s="7">
        <v>42198000</v>
      </c>
    </row>
    <row r="18720" spans="1:10" ht="20.100000000000001" customHeight="1" x14ac:dyDescent="0.25">
      <c r="A18720" s="5" t="s">
        <v>1514</v>
      </c>
      <c r="C18720" s="11" t="s">
        <v>9</v>
      </c>
      <c r="D18720" s="11" t="s">
        <v>11</v>
      </c>
      <c r="E18720" s="11" t="s">
        <v>5265</v>
      </c>
      <c r="F18720" s="11" t="s">
        <v>12</v>
      </c>
      <c r="G18720" s="131" t="s">
        <v>1515</v>
      </c>
      <c r="H18720" s="131"/>
      <c r="J18720" s="7">
        <v>4783000</v>
      </c>
    </row>
    <row r="18721" spans="1:10" ht="20.100000000000001" customHeight="1" x14ac:dyDescent="0.25">
      <c r="A18721" s="5" t="s">
        <v>1518</v>
      </c>
      <c r="C18721" s="11" t="s">
        <v>9</v>
      </c>
      <c r="D18721" s="11" t="s">
        <v>11</v>
      </c>
      <c r="E18721" s="11" t="s">
        <v>5265</v>
      </c>
      <c r="F18721" s="11" t="s">
        <v>12</v>
      </c>
      <c r="G18721" s="131" t="s">
        <v>7135</v>
      </c>
      <c r="H18721" s="131"/>
      <c r="J18721" s="7">
        <v>51259000</v>
      </c>
    </row>
    <row r="18722" spans="1:10" ht="20.100000000000001" customHeight="1" x14ac:dyDescent="0.25">
      <c r="A18722" s="5" t="s">
        <v>1520</v>
      </c>
      <c r="C18722" s="11" t="s">
        <v>9</v>
      </c>
      <c r="D18722" s="11" t="s">
        <v>11</v>
      </c>
      <c r="E18722" s="11" t="s">
        <v>5265</v>
      </c>
      <c r="F18722" s="11" t="s">
        <v>12</v>
      </c>
      <c r="G18722" s="131" t="s">
        <v>1521</v>
      </c>
      <c r="H18722" s="131"/>
      <c r="J18722" s="7">
        <v>2543000</v>
      </c>
    </row>
    <row r="18723" spans="1:10" ht="20.100000000000001" customHeight="1" x14ac:dyDescent="0.25">
      <c r="A18723" s="6" t="s">
        <v>1278</v>
      </c>
      <c r="B18723" s="6" t="s">
        <v>1524</v>
      </c>
      <c r="J18723" s="8">
        <v>3442000</v>
      </c>
    </row>
    <row r="18724" spans="1:10" ht="20.100000000000001" customHeight="1" x14ac:dyDescent="0.25">
      <c r="A18724" s="5" t="s">
        <v>1531</v>
      </c>
      <c r="C18724" s="11" t="s">
        <v>9</v>
      </c>
      <c r="D18724" s="11" t="s">
        <v>11</v>
      </c>
      <c r="E18724" s="11" t="s">
        <v>5265</v>
      </c>
      <c r="F18724" s="11" t="s">
        <v>12</v>
      </c>
      <c r="G18724" s="131" t="s">
        <v>47</v>
      </c>
      <c r="H18724" s="131"/>
      <c r="J18724" s="7">
        <v>3442000</v>
      </c>
    </row>
    <row r="18725" spans="1:10" ht="20.100000000000001" customHeight="1" x14ac:dyDescent="0.25">
      <c r="A18725" s="6" t="s">
        <v>1292</v>
      </c>
      <c r="B18725" s="6" t="s">
        <v>1535</v>
      </c>
      <c r="J18725" s="8">
        <v>93055295</v>
      </c>
    </row>
    <row r="18726" spans="1:10" ht="20.100000000000001" customHeight="1" x14ac:dyDescent="0.25">
      <c r="A18726" s="5" t="s">
        <v>1536</v>
      </c>
      <c r="C18726" s="11" t="s">
        <v>9</v>
      </c>
      <c r="D18726" s="11" t="s">
        <v>11</v>
      </c>
      <c r="E18726" s="11" t="s">
        <v>5265</v>
      </c>
      <c r="F18726" s="11" t="s">
        <v>12</v>
      </c>
      <c r="G18726" s="131" t="s">
        <v>1537</v>
      </c>
      <c r="H18726" s="131"/>
      <c r="J18726" s="7">
        <v>20714000</v>
      </c>
    </row>
    <row r="18727" spans="1:10" ht="20.100000000000001" customHeight="1" x14ac:dyDescent="0.25">
      <c r="A18727" s="5" t="s">
        <v>1539</v>
      </c>
      <c r="C18727" s="11" t="s">
        <v>9</v>
      </c>
      <c r="D18727" s="11" t="s">
        <v>11</v>
      </c>
      <c r="E18727" s="11" t="s">
        <v>5265</v>
      </c>
      <c r="F18727" s="11" t="s">
        <v>12</v>
      </c>
      <c r="G18727" s="131" t="s">
        <v>1540</v>
      </c>
      <c r="H18727" s="131"/>
      <c r="J18727" s="7">
        <v>5500000</v>
      </c>
    </row>
    <row r="18728" spans="1:10" ht="20.100000000000001" customHeight="1" x14ac:dyDescent="0.25">
      <c r="A18728" s="5" t="s">
        <v>1542</v>
      </c>
      <c r="C18728" s="11" t="s">
        <v>9</v>
      </c>
      <c r="D18728" s="11" t="s">
        <v>11</v>
      </c>
      <c r="E18728" s="11" t="s">
        <v>5265</v>
      </c>
      <c r="F18728" s="11" t="s">
        <v>12</v>
      </c>
      <c r="G18728" s="131" t="s">
        <v>48</v>
      </c>
      <c r="H18728" s="131"/>
      <c r="J18728" s="7">
        <v>4676000</v>
      </c>
    </row>
    <row r="18729" spans="1:10" ht="30" customHeight="1" x14ac:dyDescent="0.25">
      <c r="A18729" s="5" t="s">
        <v>1544</v>
      </c>
      <c r="C18729" s="11" t="s">
        <v>9</v>
      </c>
      <c r="D18729" s="11" t="s">
        <v>11</v>
      </c>
      <c r="E18729" s="11" t="s">
        <v>5265</v>
      </c>
      <c r="F18729" s="11" t="s">
        <v>12</v>
      </c>
      <c r="G18729" s="131" t="s">
        <v>1545</v>
      </c>
      <c r="H18729" s="131"/>
      <c r="J18729" s="7">
        <v>50821000</v>
      </c>
    </row>
    <row r="18730" spans="1:10" ht="20.100000000000001" customHeight="1" x14ac:dyDescent="0.25">
      <c r="A18730" s="5" t="s">
        <v>1547</v>
      </c>
      <c r="C18730" s="11" t="s">
        <v>9</v>
      </c>
      <c r="D18730" s="11" t="s">
        <v>11</v>
      </c>
      <c r="E18730" s="11" t="s">
        <v>5265</v>
      </c>
      <c r="F18730" s="11" t="s">
        <v>12</v>
      </c>
      <c r="G18730" s="131" t="s">
        <v>49</v>
      </c>
      <c r="H18730" s="131"/>
      <c r="J18730" s="7">
        <v>855295</v>
      </c>
    </row>
    <row r="18731" spans="1:10" ht="20.100000000000001" customHeight="1" x14ac:dyDescent="0.25">
      <c r="A18731" s="5" t="s">
        <v>1549</v>
      </c>
      <c r="C18731" s="11" t="s">
        <v>9</v>
      </c>
      <c r="D18731" s="11" t="s">
        <v>11</v>
      </c>
      <c r="E18731" s="11" t="s">
        <v>5265</v>
      </c>
      <c r="F18731" s="11" t="s">
        <v>12</v>
      </c>
      <c r="G18731" s="131" t="s">
        <v>1550</v>
      </c>
      <c r="H18731" s="131"/>
      <c r="J18731" s="7">
        <v>4766000</v>
      </c>
    </row>
    <row r="18732" spans="1:10" ht="30" customHeight="1" x14ac:dyDescent="0.25">
      <c r="A18732" s="5" t="s">
        <v>1551</v>
      </c>
      <c r="C18732" s="11" t="s">
        <v>9</v>
      </c>
      <c r="D18732" s="11" t="s">
        <v>11</v>
      </c>
      <c r="E18732" s="11" t="s">
        <v>5265</v>
      </c>
      <c r="F18732" s="11" t="s">
        <v>12</v>
      </c>
      <c r="G18732" s="131" t="s">
        <v>7136</v>
      </c>
      <c r="H18732" s="131"/>
      <c r="J18732" s="7">
        <v>5723000</v>
      </c>
    </row>
    <row r="18733" spans="1:10" ht="20.100000000000001" customHeight="1" x14ac:dyDescent="0.25">
      <c r="A18733" s="6" t="s">
        <v>1318</v>
      </c>
      <c r="B18733" s="6" t="s">
        <v>1553</v>
      </c>
      <c r="J18733" s="8">
        <v>43620000</v>
      </c>
    </row>
    <row r="18734" spans="1:10" ht="20.100000000000001" customHeight="1" x14ac:dyDescent="0.25">
      <c r="A18734" s="5" t="s">
        <v>1555</v>
      </c>
      <c r="C18734" s="11" t="s">
        <v>9</v>
      </c>
      <c r="D18734" s="11" t="s">
        <v>11</v>
      </c>
      <c r="E18734" s="11" t="s">
        <v>5265</v>
      </c>
      <c r="F18734" s="11" t="s">
        <v>12</v>
      </c>
      <c r="G18734" s="131" t="s">
        <v>50</v>
      </c>
      <c r="H18734" s="131"/>
      <c r="J18734" s="7">
        <v>12618000</v>
      </c>
    </row>
    <row r="18735" spans="1:10" ht="20.100000000000001" customHeight="1" x14ac:dyDescent="0.25">
      <c r="A18735" s="5" t="s">
        <v>1557</v>
      </c>
      <c r="C18735" s="11" t="s">
        <v>9</v>
      </c>
      <c r="D18735" s="11" t="s">
        <v>11</v>
      </c>
      <c r="E18735" s="11" t="s">
        <v>5265</v>
      </c>
      <c r="F18735" s="11" t="s">
        <v>12</v>
      </c>
      <c r="G18735" s="131" t="s">
        <v>51</v>
      </c>
      <c r="H18735" s="131"/>
      <c r="J18735" s="7">
        <v>31002000</v>
      </c>
    </row>
    <row r="18736" spans="1:10" ht="20.100000000000001" customHeight="1" x14ac:dyDescent="0.25">
      <c r="A18736" s="6" t="s">
        <v>1572</v>
      </c>
      <c r="B18736" s="6" t="s">
        <v>1573</v>
      </c>
      <c r="J18736" s="8">
        <v>357543000</v>
      </c>
    </row>
    <row r="18737" spans="1:10" ht="20.100000000000001" customHeight="1" x14ac:dyDescent="0.25">
      <c r="A18737" s="5" t="s">
        <v>1574</v>
      </c>
      <c r="C18737" s="11" t="s">
        <v>9</v>
      </c>
      <c r="D18737" s="11" t="s">
        <v>11</v>
      </c>
      <c r="E18737" s="11" t="s">
        <v>5265</v>
      </c>
      <c r="F18737" s="11" t="s">
        <v>12</v>
      </c>
      <c r="G18737" s="131" t="s">
        <v>1575</v>
      </c>
      <c r="H18737" s="131"/>
      <c r="J18737" s="7">
        <v>72741000</v>
      </c>
    </row>
    <row r="18738" spans="1:10" ht="30" customHeight="1" x14ac:dyDescent="0.25">
      <c r="A18738" s="5" t="s">
        <v>1577</v>
      </c>
      <c r="C18738" s="11" t="s">
        <v>9</v>
      </c>
      <c r="D18738" s="11" t="s">
        <v>11</v>
      </c>
      <c r="E18738" s="11" t="s">
        <v>5265</v>
      </c>
      <c r="F18738" s="11" t="s">
        <v>12</v>
      </c>
      <c r="G18738" s="131" t="s">
        <v>1578</v>
      </c>
      <c r="H18738" s="131"/>
      <c r="J18738" s="7">
        <v>4998000</v>
      </c>
    </row>
    <row r="18739" spans="1:10" ht="20.100000000000001" customHeight="1" x14ac:dyDescent="0.25">
      <c r="A18739" s="5" t="s">
        <v>1580</v>
      </c>
      <c r="C18739" s="11" t="s">
        <v>9</v>
      </c>
      <c r="D18739" s="11" t="s">
        <v>11</v>
      </c>
      <c r="E18739" s="11" t="s">
        <v>5265</v>
      </c>
      <c r="F18739" s="11" t="s">
        <v>12</v>
      </c>
      <c r="G18739" s="131" t="s">
        <v>1581</v>
      </c>
      <c r="H18739" s="131"/>
      <c r="J18739" s="7">
        <v>65342000</v>
      </c>
    </row>
    <row r="18740" spans="1:10" ht="20.100000000000001" customHeight="1" x14ac:dyDescent="0.25">
      <c r="A18740" s="5" t="s">
        <v>1582</v>
      </c>
      <c r="C18740" s="11" t="s">
        <v>9</v>
      </c>
      <c r="D18740" s="11" t="s">
        <v>11</v>
      </c>
      <c r="E18740" s="11" t="s">
        <v>5265</v>
      </c>
      <c r="F18740" s="11" t="s">
        <v>12</v>
      </c>
      <c r="G18740" s="131" t="s">
        <v>52</v>
      </c>
      <c r="H18740" s="131"/>
      <c r="J18740" s="7">
        <v>20277000</v>
      </c>
    </row>
    <row r="18741" spans="1:10" ht="20.100000000000001" customHeight="1" x14ac:dyDescent="0.25">
      <c r="A18741" s="5" t="s">
        <v>1584</v>
      </c>
      <c r="C18741" s="11" t="s">
        <v>9</v>
      </c>
      <c r="D18741" s="11" t="s">
        <v>11</v>
      </c>
      <c r="E18741" s="11" t="s">
        <v>5265</v>
      </c>
      <c r="F18741" s="11" t="s">
        <v>12</v>
      </c>
      <c r="G18741" s="131" t="s">
        <v>1585</v>
      </c>
      <c r="H18741" s="131"/>
      <c r="J18741" s="7">
        <v>13505000</v>
      </c>
    </row>
    <row r="18742" spans="1:10" ht="20.100000000000001" customHeight="1" x14ac:dyDescent="0.25">
      <c r="A18742" s="5" t="s">
        <v>1587</v>
      </c>
      <c r="C18742" s="11" t="s">
        <v>9</v>
      </c>
      <c r="D18742" s="11" t="s">
        <v>11</v>
      </c>
      <c r="E18742" s="11" t="s">
        <v>5265</v>
      </c>
      <c r="F18742" s="11" t="s">
        <v>12</v>
      </c>
      <c r="G18742" s="131" t="s">
        <v>1588</v>
      </c>
      <c r="H18742" s="131"/>
      <c r="J18742" s="7">
        <v>15105000</v>
      </c>
    </row>
    <row r="18743" spans="1:10" ht="20.100000000000001" customHeight="1" x14ac:dyDescent="0.25">
      <c r="A18743" s="5" t="s">
        <v>1590</v>
      </c>
      <c r="C18743" s="11" t="s">
        <v>9</v>
      </c>
      <c r="D18743" s="11" t="s">
        <v>11</v>
      </c>
      <c r="E18743" s="11" t="s">
        <v>5265</v>
      </c>
      <c r="F18743" s="11" t="s">
        <v>12</v>
      </c>
      <c r="G18743" s="131" t="s">
        <v>1591</v>
      </c>
      <c r="H18743" s="131"/>
      <c r="J18743" s="7">
        <v>918000</v>
      </c>
    </row>
    <row r="18744" spans="1:10" ht="20.100000000000001" customHeight="1" x14ac:dyDescent="0.25">
      <c r="A18744" s="5" t="s">
        <v>1593</v>
      </c>
      <c r="C18744" s="11" t="s">
        <v>9</v>
      </c>
      <c r="D18744" s="11" t="s">
        <v>11</v>
      </c>
      <c r="E18744" s="11" t="s">
        <v>5265</v>
      </c>
      <c r="F18744" s="11" t="s">
        <v>12</v>
      </c>
      <c r="G18744" s="131" t="s">
        <v>1594</v>
      </c>
      <c r="H18744" s="131"/>
      <c r="J18744" s="7">
        <v>164657000</v>
      </c>
    </row>
    <row r="18745" spans="1:10" ht="20.100000000000001" customHeight="1" x14ac:dyDescent="0.25">
      <c r="A18745" s="6" t="s">
        <v>1714</v>
      </c>
      <c r="B18745" s="6" t="s">
        <v>1715</v>
      </c>
      <c r="J18745" s="10">
        <v>547082000</v>
      </c>
    </row>
    <row r="18746" spans="1:10" ht="20.100000000000001" customHeight="1" x14ac:dyDescent="0.25">
      <c r="A18746" s="6" t="s">
        <v>1716</v>
      </c>
      <c r="B18746" s="6" t="s">
        <v>1717</v>
      </c>
      <c r="J18746" s="9">
        <v>526601000</v>
      </c>
    </row>
    <row r="18747" spans="1:10" ht="20.100000000000001" customHeight="1" x14ac:dyDescent="0.25">
      <c r="A18747" s="5" t="s">
        <v>1718</v>
      </c>
      <c r="C18747" s="11" t="s">
        <v>16</v>
      </c>
      <c r="D18747" s="11" t="s">
        <v>53</v>
      </c>
      <c r="E18747" s="11" t="s">
        <v>5265</v>
      </c>
      <c r="F18747" s="11" t="s">
        <v>12</v>
      </c>
      <c r="G18747" s="131" t="s">
        <v>1719</v>
      </c>
      <c r="H18747" s="131"/>
      <c r="J18747" s="7">
        <v>1604000</v>
      </c>
    </row>
    <row r="18748" spans="1:10" ht="20.100000000000001" customHeight="1" x14ac:dyDescent="0.25">
      <c r="A18748" s="5" t="s">
        <v>1720</v>
      </c>
      <c r="C18748" s="11" t="s">
        <v>16</v>
      </c>
      <c r="D18748" s="11" t="s">
        <v>53</v>
      </c>
      <c r="E18748" s="11" t="s">
        <v>5265</v>
      </c>
      <c r="F18748" s="11" t="s">
        <v>12</v>
      </c>
      <c r="G18748" s="131" t="s">
        <v>54</v>
      </c>
      <c r="H18748" s="131"/>
      <c r="J18748" s="7">
        <v>27500000</v>
      </c>
    </row>
    <row r="18749" spans="1:10" ht="20.100000000000001" customHeight="1" x14ac:dyDescent="0.25">
      <c r="A18749" s="5" t="s">
        <v>1721</v>
      </c>
      <c r="C18749" s="11" t="s">
        <v>16</v>
      </c>
      <c r="D18749" s="11" t="s">
        <v>53</v>
      </c>
      <c r="E18749" s="11" t="s">
        <v>5265</v>
      </c>
      <c r="F18749" s="11" t="s">
        <v>12</v>
      </c>
      <c r="G18749" s="131" t="s">
        <v>1722</v>
      </c>
      <c r="H18749" s="131"/>
      <c r="J18749" s="7">
        <v>42490000</v>
      </c>
    </row>
    <row r="18750" spans="1:10" ht="20.100000000000001" customHeight="1" x14ac:dyDescent="0.25">
      <c r="A18750" s="5" t="s">
        <v>1723</v>
      </c>
      <c r="C18750" s="11" t="s">
        <v>16</v>
      </c>
      <c r="D18750" s="11" t="s">
        <v>53</v>
      </c>
      <c r="E18750" s="11" t="s">
        <v>5265</v>
      </c>
      <c r="F18750" s="11" t="s">
        <v>12</v>
      </c>
      <c r="G18750" s="131" t="s">
        <v>55</v>
      </c>
      <c r="H18750" s="131"/>
      <c r="J18750" s="7">
        <v>320357000</v>
      </c>
    </row>
    <row r="18751" spans="1:10" ht="20.100000000000001" customHeight="1" x14ac:dyDescent="0.25">
      <c r="A18751" s="5" t="s">
        <v>1724</v>
      </c>
      <c r="C18751" s="11" t="s">
        <v>16</v>
      </c>
      <c r="D18751" s="11" t="s">
        <v>53</v>
      </c>
      <c r="E18751" s="11" t="s">
        <v>5265</v>
      </c>
      <c r="F18751" s="11" t="s">
        <v>12</v>
      </c>
      <c r="G18751" s="131" t="s">
        <v>7146</v>
      </c>
      <c r="H18751" s="131"/>
      <c r="J18751" s="7">
        <v>94921000</v>
      </c>
    </row>
    <row r="18752" spans="1:10" ht="20.100000000000001" customHeight="1" x14ac:dyDescent="0.25">
      <c r="A18752" s="5" t="s">
        <v>1725</v>
      </c>
      <c r="C18752" s="11" t="s">
        <v>16</v>
      </c>
      <c r="D18752" s="11" t="s">
        <v>53</v>
      </c>
      <c r="E18752" s="11" t="s">
        <v>5265</v>
      </c>
      <c r="F18752" s="11" t="s">
        <v>12</v>
      </c>
      <c r="G18752" s="131" t="s">
        <v>1726</v>
      </c>
      <c r="H18752" s="131"/>
      <c r="J18752" s="7">
        <v>5433000</v>
      </c>
    </row>
    <row r="18753" spans="1:10" ht="20.100000000000001" customHeight="1" x14ac:dyDescent="0.25">
      <c r="A18753" s="5" t="s">
        <v>1727</v>
      </c>
      <c r="C18753" s="11" t="s">
        <v>16</v>
      </c>
      <c r="D18753" s="11" t="s">
        <v>53</v>
      </c>
      <c r="E18753" s="11" t="s">
        <v>5265</v>
      </c>
      <c r="F18753" s="11" t="s">
        <v>12</v>
      </c>
      <c r="G18753" s="131" t="s">
        <v>1728</v>
      </c>
      <c r="H18753" s="131"/>
      <c r="J18753" s="7">
        <v>806000</v>
      </c>
    </row>
    <row r="18754" spans="1:10" ht="20.100000000000001" customHeight="1" x14ac:dyDescent="0.25">
      <c r="A18754" s="5" t="s">
        <v>1729</v>
      </c>
      <c r="C18754" s="11" t="s">
        <v>16</v>
      </c>
      <c r="D18754" s="11" t="s">
        <v>53</v>
      </c>
      <c r="E18754" s="11" t="s">
        <v>5265</v>
      </c>
      <c r="F18754" s="11" t="s">
        <v>12</v>
      </c>
      <c r="G18754" s="131" t="s">
        <v>7147</v>
      </c>
      <c r="H18754" s="131"/>
      <c r="J18754" s="7">
        <v>33490000</v>
      </c>
    </row>
    <row r="18755" spans="1:10" ht="20.100000000000001" customHeight="1" x14ac:dyDescent="0.25">
      <c r="A18755" s="6" t="s">
        <v>1730</v>
      </c>
      <c r="B18755" s="6" t="s">
        <v>1731</v>
      </c>
      <c r="J18755" s="8">
        <v>5000000</v>
      </c>
    </row>
    <row r="18756" spans="1:10" ht="20.100000000000001" customHeight="1" x14ac:dyDescent="0.25">
      <c r="A18756" s="5" t="s">
        <v>1732</v>
      </c>
      <c r="C18756" s="11" t="s">
        <v>16</v>
      </c>
      <c r="D18756" s="11" t="s">
        <v>4820</v>
      </c>
      <c r="E18756" s="11" t="s">
        <v>5265</v>
      </c>
      <c r="F18756" s="11" t="s">
        <v>12</v>
      </c>
      <c r="G18756" s="131" t="s">
        <v>87</v>
      </c>
      <c r="H18756" s="131"/>
      <c r="J18756" s="7">
        <v>5000000</v>
      </c>
    </row>
    <row r="18757" spans="1:10" ht="30" customHeight="1" x14ac:dyDescent="0.25">
      <c r="G18757" s="131" t="s">
        <v>6402</v>
      </c>
      <c r="H18757" s="131"/>
    </row>
    <row r="18758" spans="1:10" ht="20.100000000000001" customHeight="1" x14ac:dyDescent="0.25">
      <c r="A18758" s="6" t="s">
        <v>1751</v>
      </c>
      <c r="B18758" s="6" t="s">
        <v>1752</v>
      </c>
      <c r="J18758" s="8">
        <v>15481000</v>
      </c>
    </row>
    <row r="18759" spans="1:10" ht="20.100000000000001" customHeight="1" x14ac:dyDescent="0.25">
      <c r="A18759" s="5" t="s">
        <v>1757</v>
      </c>
      <c r="C18759" s="11" t="s">
        <v>16</v>
      </c>
      <c r="D18759" s="11" t="s">
        <v>56</v>
      </c>
      <c r="E18759" s="11" t="s">
        <v>5265</v>
      </c>
      <c r="F18759" s="11" t="s">
        <v>12</v>
      </c>
      <c r="G18759" s="131" t="s">
        <v>57</v>
      </c>
      <c r="H18759" s="131"/>
      <c r="J18759" s="7">
        <v>15481000</v>
      </c>
    </row>
    <row r="18760" spans="1:10" ht="20.100000000000001" customHeight="1" x14ac:dyDescent="0.25">
      <c r="A18760" s="6" t="s">
        <v>1759</v>
      </c>
      <c r="B18760" s="6" t="s">
        <v>1760</v>
      </c>
      <c r="J18760" s="10">
        <v>461084016</v>
      </c>
    </row>
    <row r="18761" spans="1:10" ht="20.100000000000001" customHeight="1" x14ac:dyDescent="0.25">
      <c r="A18761" s="6" t="s">
        <v>1761</v>
      </c>
      <c r="B18761" s="6" t="s">
        <v>1762</v>
      </c>
      <c r="J18761" s="12">
        <v>82924339</v>
      </c>
    </row>
    <row r="18762" spans="1:10" ht="20.100000000000001" customHeight="1" x14ac:dyDescent="0.25">
      <c r="A18762" s="6" t="s">
        <v>1767</v>
      </c>
      <c r="B18762" s="6" t="s">
        <v>7149</v>
      </c>
      <c r="J18762" s="9">
        <v>82924339</v>
      </c>
    </row>
    <row r="18763" spans="1:10" ht="20.100000000000001" customHeight="1" x14ac:dyDescent="0.25">
      <c r="A18763" s="5" t="s">
        <v>1767</v>
      </c>
      <c r="C18763" s="11" t="s">
        <v>9</v>
      </c>
      <c r="D18763" s="11" t="s">
        <v>41</v>
      </c>
      <c r="E18763" s="11" t="s">
        <v>5265</v>
      </c>
      <c r="F18763" s="11" t="s">
        <v>1881</v>
      </c>
      <c r="G18763" s="131" t="s">
        <v>21</v>
      </c>
      <c r="H18763" s="131"/>
      <c r="J18763" s="7">
        <v>55850743</v>
      </c>
    </row>
    <row r="18764" spans="1:10" ht="60" customHeight="1" x14ac:dyDescent="0.25">
      <c r="G18764" s="131" t="s">
        <v>4802</v>
      </c>
      <c r="H18764" s="131"/>
    </row>
    <row r="18765" spans="1:10" ht="20.100000000000001" customHeight="1" x14ac:dyDescent="0.25">
      <c r="G18765" s="131" t="s">
        <v>2101</v>
      </c>
      <c r="H18765" s="131"/>
    </row>
    <row r="18766" spans="1:10" ht="20.100000000000001" customHeight="1" x14ac:dyDescent="0.25">
      <c r="A18766" s="5" t="s">
        <v>1767</v>
      </c>
      <c r="C18766" s="11" t="s">
        <v>9</v>
      </c>
      <c r="D18766" s="11" t="s">
        <v>41</v>
      </c>
      <c r="E18766" s="11" t="s">
        <v>5265</v>
      </c>
      <c r="F18766" s="11" t="s">
        <v>1278</v>
      </c>
      <c r="G18766" s="131" t="s">
        <v>21</v>
      </c>
      <c r="H18766" s="131"/>
      <c r="J18766" s="7">
        <v>24073596</v>
      </c>
    </row>
    <row r="18767" spans="1:10" ht="60" customHeight="1" x14ac:dyDescent="0.25">
      <c r="G18767" s="131" t="s">
        <v>4803</v>
      </c>
      <c r="H18767" s="131"/>
    </row>
    <row r="18768" spans="1:10" ht="20.100000000000001" customHeight="1" x14ac:dyDescent="0.25">
      <c r="G18768" s="131" t="s">
        <v>2101</v>
      </c>
      <c r="H18768" s="131"/>
    </row>
    <row r="18769" spans="1:10" ht="30" customHeight="1" x14ac:dyDescent="0.25">
      <c r="A18769" s="5" t="s">
        <v>1767</v>
      </c>
      <c r="C18769" s="11" t="s">
        <v>9</v>
      </c>
      <c r="D18769" s="11" t="s">
        <v>41</v>
      </c>
      <c r="E18769" s="11" t="s">
        <v>5716</v>
      </c>
      <c r="F18769" s="11" t="s">
        <v>1292</v>
      </c>
      <c r="G18769" s="131" t="s">
        <v>4489</v>
      </c>
      <c r="H18769" s="131"/>
      <c r="J18769" s="7">
        <v>3000000</v>
      </c>
    </row>
    <row r="18770" spans="1:10" ht="75" customHeight="1" x14ac:dyDescent="0.25">
      <c r="G18770" s="131" t="s">
        <v>5717</v>
      </c>
      <c r="H18770" s="131"/>
    </row>
    <row r="18771" spans="1:10" ht="20.100000000000001" customHeight="1" x14ac:dyDescent="0.25">
      <c r="G18771" s="131" t="s">
        <v>5538</v>
      </c>
      <c r="H18771" s="131"/>
    </row>
    <row r="18772" spans="1:10" ht="20.100000000000001" customHeight="1" x14ac:dyDescent="0.25">
      <c r="A18772" s="6" t="s">
        <v>1778</v>
      </c>
      <c r="B18772" s="6" t="s">
        <v>1779</v>
      </c>
      <c r="J18772" s="8">
        <v>2000000</v>
      </c>
    </row>
    <row r="18773" spans="1:10" ht="20.100000000000001" customHeight="1" x14ac:dyDescent="0.25">
      <c r="A18773" s="5" t="s">
        <v>1780</v>
      </c>
      <c r="C18773" s="11" t="s">
        <v>9</v>
      </c>
      <c r="D18773" s="11" t="s">
        <v>59</v>
      </c>
      <c r="E18773" s="11" t="s">
        <v>5265</v>
      </c>
      <c r="F18773" s="11" t="s">
        <v>12</v>
      </c>
      <c r="G18773" s="131" t="s">
        <v>77</v>
      </c>
      <c r="H18773" s="131"/>
      <c r="J18773" s="7">
        <v>2000000</v>
      </c>
    </row>
    <row r="18774" spans="1:10" ht="20.100000000000001" customHeight="1" x14ac:dyDescent="0.25">
      <c r="A18774" s="6" t="s">
        <v>1784</v>
      </c>
      <c r="B18774" s="6" t="s">
        <v>1785</v>
      </c>
      <c r="J18774" s="8">
        <v>360756000</v>
      </c>
    </row>
    <row r="18775" spans="1:10" ht="20.100000000000001" customHeight="1" x14ac:dyDescent="0.25">
      <c r="A18775" s="5" t="s">
        <v>1786</v>
      </c>
      <c r="C18775" s="11" t="s">
        <v>9</v>
      </c>
      <c r="D18775" s="11" t="s">
        <v>59</v>
      </c>
      <c r="E18775" s="11" t="s">
        <v>5265</v>
      </c>
      <c r="F18775" s="11" t="s">
        <v>12</v>
      </c>
      <c r="G18775" s="131" t="s">
        <v>61</v>
      </c>
      <c r="H18775" s="131"/>
      <c r="J18775" s="7">
        <v>260756000</v>
      </c>
    </row>
    <row r="18776" spans="1:10" ht="20.100000000000001" customHeight="1" x14ac:dyDescent="0.25">
      <c r="A18776" s="5" t="s">
        <v>1792</v>
      </c>
      <c r="C18776" s="11" t="s">
        <v>9</v>
      </c>
      <c r="D18776" s="11" t="s">
        <v>59</v>
      </c>
      <c r="E18776" s="11" t="s">
        <v>5265</v>
      </c>
      <c r="F18776" s="11" t="s">
        <v>12</v>
      </c>
      <c r="G18776" s="131" t="s">
        <v>7156</v>
      </c>
      <c r="H18776" s="131"/>
      <c r="J18776" s="7">
        <v>100000000</v>
      </c>
    </row>
    <row r="18777" spans="1:10" ht="15" customHeight="1" x14ac:dyDescent="0.25">
      <c r="G18777" s="131" t="s">
        <v>4733</v>
      </c>
      <c r="H18777" s="131"/>
    </row>
    <row r="18778" spans="1:10" ht="20.100000000000001" customHeight="1" x14ac:dyDescent="0.25">
      <c r="A18778" s="6" t="s">
        <v>1801</v>
      </c>
      <c r="B18778" s="6" t="s">
        <v>972</v>
      </c>
      <c r="J18778" s="10">
        <v>403677</v>
      </c>
    </row>
    <row r="18779" spans="1:10" ht="20.100000000000001" customHeight="1" x14ac:dyDescent="0.25">
      <c r="A18779" s="6" t="s">
        <v>1802</v>
      </c>
      <c r="B18779" s="6" t="s">
        <v>972</v>
      </c>
      <c r="J18779" s="9">
        <v>403677</v>
      </c>
    </row>
    <row r="18780" spans="1:10" ht="20.100000000000001" customHeight="1" x14ac:dyDescent="0.25">
      <c r="A18780" s="5" t="s">
        <v>1802</v>
      </c>
      <c r="C18780" s="11" t="s">
        <v>9</v>
      </c>
      <c r="D18780" s="11" t="s">
        <v>59</v>
      </c>
      <c r="E18780" s="11" t="s">
        <v>5269</v>
      </c>
      <c r="F18780" s="11" t="s">
        <v>1881</v>
      </c>
      <c r="G18780" s="131" t="s">
        <v>3462</v>
      </c>
      <c r="H18780" s="131"/>
      <c r="J18780" s="7">
        <v>403677</v>
      </c>
    </row>
    <row r="18781" spans="1:10" ht="30" customHeight="1" x14ac:dyDescent="0.25">
      <c r="G18781" s="131" t="s">
        <v>6403</v>
      </c>
      <c r="H18781" s="131"/>
    </row>
    <row r="18782" spans="1:10" ht="20.100000000000001" customHeight="1" x14ac:dyDescent="0.25">
      <c r="G18782" s="131" t="s">
        <v>5270</v>
      </c>
      <c r="H18782" s="131"/>
    </row>
    <row r="18783" spans="1:10" ht="20.100000000000001" customHeight="1" x14ac:dyDescent="0.25">
      <c r="A18783" s="6" t="s">
        <v>1803</v>
      </c>
      <c r="B18783" s="6" t="s">
        <v>3416</v>
      </c>
      <c r="J18783" s="8">
        <v>15000000</v>
      </c>
    </row>
    <row r="18784" spans="1:10" ht="20.100000000000001" customHeight="1" x14ac:dyDescent="0.25">
      <c r="A18784" s="5" t="s">
        <v>1804</v>
      </c>
      <c r="C18784" s="11" t="s">
        <v>9</v>
      </c>
      <c r="D18784" s="11" t="s">
        <v>59</v>
      </c>
      <c r="E18784" s="11" t="s">
        <v>5265</v>
      </c>
      <c r="F18784" s="11" t="s">
        <v>12</v>
      </c>
      <c r="G18784" s="131" t="s">
        <v>62</v>
      </c>
      <c r="H18784" s="131"/>
      <c r="J18784" s="7">
        <v>15000000</v>
      </c>
    </row>
    <row r="18785" spans="1:10" ht="45" customHeight="1" x14ac:dyDescent="0.25">
      <c r="G18785" s="131" t="s">
        <v>4734</v>
      </c>
      <c r="H18785" s="131"/>
    </row>
    <row r="18787" spans="1:10" x14ac:dyDescent="0.25">
      <c r="A18787" s="13" t="s">
        <v>5271</v>
      </c>
    </row>
    <row r="18789" spans="1:10" x14ac:dyDescent="0.25">
      <c r="A18789" s="132" t="s">
        <v>2092</v>
      </c>
      <c r="B18789" s="132"/>
      <c r="C18789" s="132"/>
      <c r="D18789" s="132"/>
      <c r="E18789" s="132"/>
      <c r="F18789" s="132"/>
      <c r="G18789" s="132"/>
      <c r="H18789" s="132"/>
      <c r="I18789" s="132"/>
      <c r="J18789" s="132"/>
    </row>
    <row r="18791" spans="1:10" x14ac:dyDescent="0.25">
      <c r="D18791" s="6" t="s">
        <v>2140</v>
      </c>
      <c r="E18791" s="6" t="s">
        <v>2100</v>
      </c>
    </row>
    <row r="18792" spans="1:10" ht="15.75" thickBot="1" x14ac:dyDescent="0.3">
      <c r="F18792" s="6" t="s">
        <v>2103</v>
      </c>
      <c r="J18792" s="14">
        <v>51818350000</v>
      </c>
    </row>
    <row r="18793" spans="1:10" x14ac:dyDescent="0.25">
      <c r="D18793" s="5" t="s">
        <v>9</v>
      </c>
      <c r="E18793" s="5" t="s">
        <v>2139</v>
      </c>
      <c r="J18793" s="7">
        <v>27121971084</v>
      </c>
    </row>
    <row r="18794" spans="1:10" x14ac:dyDescent="0.25">
      <c r="D18794" s="5" t="s">
        <v>16</v>
      </c>
      <c r="E18794" s="5" t="s">
        <v>2145</v>
      </c>
      <c r="J18794" s="7">
        <v>3420958000</v>
      </c>
    </row>
    <row r="18795" spans="1:10" x14ac:dyDescent="0.25">
      <c r="D18795" s="5" t="s">
        <v>1950</v>
      </c>
      <c r="E18795" s="5" t="s">
        <v>8071</v>
      </c>
      <c r="J18795" s="7">
        <v>21275420916</v>
      </c>
    </row>
    <row r="18798" spans="1:10" x14ac:dyDescent="0.25">
      <c r="A18798" s="132" t="s">
        <v>2091</v>
      </c>
      <c r="B18798" s="132"/>
      <c r="C18798" s="132"/>
      <c r="D18798" s="132"/>
      <c r="E18798" s="132"/>
      <c r="F18798" s="132"/>
      <c r="G18798" s="132"/>
      <c r="H18798" s="132"/>
      <c r="I18798" s="132"/>
      <c r="J18798" s="132"/>
    </row>
    <row r="18799" spans="1:10" x14ac:dyDescent="0.25">
      <c r="A18799" s="86" t="s">
        <v>2097</v>
      </c>
      <c r="C18799" s="86" t="s">
        <v>2098</v>
      </c>
      <c r="D18799" s="86" t="s">
        <v>3</v>
      </c>
      <c r="E18799" s="86" t="s">
        <v>2099</v>
      </c>
      <c r="F18799" s="86" t="s">
        <v>1880</v>
      </c>
      <c r="G18799" s="6" t="s">
        <v>2100</v>
      </c>
      <c r="J18799" s="86" t="s">
        <v>8713</v>
      </c>
    </row>
    <row r="18801" spans="1:10" ht="15.75" thickBot="1" x14ac:dyDescent="0.3">
      <c r="G18801" s="13" t="s">
        <v>2103</v>
      </c>
      <c r="J18801" s="14">
        <v>51818350000</v>
      </c>
    </row>
    <row r="18802" spans="1:10" ht="20.100000000000001" customHeight="1" x14ac:dyDescent="0.25">
      <c r="A18802" s="6" t="s">
        <v>1232</v>
      </c>
      <c r="B18802" s="6" t="s">
        <v>1233</v>
      </c>
      <c r="J18802" s="10">
        <v>17044022636</v>
      </c>
    </row>
    <row r="18803" spans="1:10" ht="20.100000000000001" customHeight="1" x14ac:dyDescent="0.25">
      <c r="A18803" s="6" t="s">
        <v>9</v>
      </c>
      <c r="B18803" s="6" t="s">
        <v>1237</v>
      </c>
      <c r="J18803" s="9">
        <v>6763153600</v>
      </c>
    </row>
    <row r="18804" spans="1:10" ht="20.100000000000001" customHeight="1" x14ac:dyDescent="0.25">
      <c r="A18804" s="5" t="s">
        <v>1240</v>
      </c>
      <c r="C18804" s="11" t="s">
        <v>9</v>
      </c>
      <c r="D18804" s="11" t="s">
        <v>10</v>
      </c>
      <c r="E18804" s="11" t="s">
        <v>5265</v>
      </c>
      <c r="F18804" s="11" t="s">
        <v>12</v>
      </c>
      <c r="G18804" s="131" t="s">
        <v>7116</v>
      </c>
      <c r="H18804" s="131"/>
      <c r="J18804" s="7">
        <v>3633558800</v>
      </c>
    </row>
    <row r="18805" spans="1:10" ht="20.100000000000001" customHeight="1" x14ac:dyDescent="0.25">
      <c r="A18805" s="5" t="s">
        <v>1247</v>
      </c>
      <c r="C18805" s="11" t="s">
        <v>9</v>
      </c>
      <c r="D18805" s="11" t="s">
        <v>10</v>
      </c>
      <c r="E18805" s="11" t="s">
        <v>5265</v>
      </c>
      <c r="F18805" s="11" t="s">
        <v>12</v>
      </c>
      <c r="G18805" s="131" t="s">
        <v>449</v>
      </c>
      <c r="H18805" s="131"/>
      <c r="J18805" s="7">
        <v>3109594800</v>
      </c>
    </row>
    <row r="18806" spans="1:10" ht="20.100000000000001" customHeight="1" x14ac:dyDescent="0.25">
      <c r="A18806" s="5" t="s">
        <v>1254</v>
      </c>
      <c r="C18806" s="11" t="s">
        <v>9</v>
      </c>
      <c r="D18806" s="11" t="s">
        <v>10</v>
      </c>
      <c r="E18806" s="11" t="s">
        <v>5265</v>
      </c>
      <c r="F18806" s="11" t="s">
        <v>12</v>
      </c>
      <c r="G18806" s="131" t="s">
        <v>7117</v>
      </c>
      <c r="H18806" s="131"/>
      <c r="J18806" s="7">
        <v>20000000</v>
      </c>
    </row>
    <row r="18807" spans="1:10" ht="20.100000000000001" customHeight="1" x14ac:dyDescent="0.25">
      <c r="A18807" s="6" t="s">
        <v>1257</v>
      </c>
      <c r="B18807" s="6" t="s">
        <v>1258</v>
      </c>
      <c r="J18807" s="8">
        <v>977694000</v>
      </c>
    </row>
    <row r="18808" spans="1:10" ht="20.100000000000001" customHeight="1" x14ac:dyDescent="0.25">
      <c r="A18808" s="5" t="s">
        <v>1261</v>
      </c>
      <c r="C18808" s="11" t="s">
        <v>9</v>
      </c>
      <c r="D18808" s="11" t="s">
        <v>10</v>
      </c>
      <c r="E18808" s="11" t="s">
        <v>5265</v>
      </c>
      <c r="F18808" s="11" t="s">
        <v>12</v>
      </c>
      <c r="G18808" s="131" t="s">
        <v>13</v>
      </c>
      <c r="H18808" s="131"/>
      <c r="J18808" s="7">
        <v>940694000</v>
      </c>
    </row>
    <row r="18809" spans="1:10" ht="20.100000000000001" customHeight="1" x14ac:dyDescent="0.25">
      <c r="A18809" s="5" t="s">
        <v>1265</v>
      </c>
      <c r="C18809" s="11" t="s">
        <v>9</v>
      </c>
      <c r="D18809" s="11" t="s">
        <v>10</v>
      </c>
      <c r="E18809" s="11" t="s">
        <v>5265</v>
      </c>
      <c r="F18809" s="11" t="s">
        <v>12</v>
      </c>
      <c r="G18809" s="131" t="s">
        <v>14</v>
      </c>
      <c r="H18809" s="131"/>
      <c r="J18809" s="7">
        <v>10000000</v>
      </c>
    </row>
    <row r="18810" spans="1:10" ht="20.100000000000001" customHeight="1" x14ac:dyDescent="0.25">
      <c r="A18810" s="5" t="s">
        <v>1269</v>
      </c>
      <c r="C18810" s="11" t="s">
        <v>9</v>
      </c>
      <c r="D18810" s="11" t="s">
        <v>10</v>
      </c>
      <c r="E18810" s="11" t="s">
        <v>5265</v>
      </c>
      <c r="F18810" s="11" t="s">
        <v>12</v>
      </c>
      <c r="G18810" s="131" t="s">
        <v>117</v>
      </c>
      <c r="H18810" s="131"/>
      <c r="J18810" s="7">
        <v>7000000</v>
      </c>
    </row>
    <row r="18811" spans="1:10" ht="20.100000000000001" customHeight="1" x14ac:dyDescent="0.25">
      <c r="A18811" s="5" t="s">
        <v>1276</v>
      </c>
      <c r="C18811" s="11" t="s">
        <v>9</v>
      </c>
      <c r="D18811" s="11" t="s">
        <v>10</v>
      </c>
      <c r="E18811" s="11" t="s">
        <v>5265</v>
      </c>
      <c r="F18811" s="11" t="s">
        <v>12</v>
      </c>
      <c r="G18811" s="131" t="s">
        <v>15</v>
      </c>
      <c r="H18811" s="131"/>
      <c r="J18811" s="7">
        <v>20000000</v>
      </c>
    </row>
    <row r="18812" spans="1:10" ht="20.100000000000001" customHeight="1" x14ac:dyDescent="0.25">
      <c r="A18812" s="6" t="s">
        <v>1279</v>
      </c>
      <c r="B18812" s="6" t="s">
        <v>1280</v>
      </c>
      <c r="J18812" s="8">
        <v>6441158788</v>
      </c>
    </row>
    <row r="18813" spans="1:10" ht="20.100000000000001" customHeight="1" x14ac:dyDescent="0.25">
      <c r="A18813" s="5" t="s">
        <v>1282</v>
      </c>
      <c r="C18813" s="11" t="s">
        <v>9</v>
      </c>
      <c r="D18813" s="11" t="s">
        <v>10</v>
      </c>
      <c r="E18813" s="11" t="s">
        <v>5265</v>
      </c>
      <c r="F18813" s="11" t="s">
        <v>12</v>
      </c>
      <c r="G18813" s="131" t="s">
        <v>1283</v>
      </c>
      <c r="H18813" s="131"/>
      <c r="J18813" s="7">
        <v>1609421788</v>
      </c>
    </row>
    <row r="18814" spans="1:10" ht="20.100000000000001" customHeight="1" x14ac:dyDescent="0.25">
      <c r="A18814" s="5" t="s">
        <v>1286</v>
      </c>
      <c r="C18814" s="11" t="s">
        <v>9</v>
      </c>
      <c r="D18814" s="11" t="s">
        <v>10</v>
      </c>
      <c r="E18814" s="11" t="s">
        <v>5265</v>
      </c>
      <c r="F18814" s="11" t="s">
        <v>12</v>
      </c>
      <c r="G18814" s="131" t="s">
        <v>1287</v>
      </c>
      <c r="H18814" s="131"/>
      <c r="J18814" s="7">
        <v>1521249000</v>
      </c>
    </row>
    <row r="18815" spans="1:10" ht="20.100000000000001" customHeight="1" x14ac:dyDescent="0.25">
      <c r="A18815" s="5" t="s">
        <v>1290</v>
      </c>
      <c r="C18815" s="11" t="s">
        <v>16</v>
      </c>
      <c r="D18815" s="11" t="s">
        <v>10</v>
      </c>
      <c r="E18815" s="11" t="s">
        <v>5265</v>
      </c>
      <c r="F18815" s="11" t="s">
        <v>12</v>
      </c>
      <c r="G18815" s="131" t="s">
        <v>17</v>
      </c>
      <c r="H18815" s="131"/>
      <c r="J18815" s="7">
        <v>1088983000</v>
      </c>
    </row>
    <row r="18816" spans="1:10" ht="20.100000000000001" customHeight="1" x14ac:dyDescent="0.25">
      <c r="A18816" s="5" t="s">
        <v>1293</v>
      </c>
      <c r="C18816" s="11" t="s">
        <v>9</v>
      </c>
      <c r="D18816" s="11" t="s">
        <v>10</v>
      </c>
      <c r="E18816" s="11" t="s">
        <v>5265</v>
      </c>
      <c r="F18816" s="11" t="s">
        <v>12</v>
      </c>
      <c r="G18816" s="131" t="s">
        <v>18</v>
      </c>
      <c r="H18816" s="131"/>
      <c r="J18816" s="7">
        <v>820000000</v>
      </c>
    </row>
    <row r="18817" spans="1:10" ht="20.100000000000001" customHeight="1" x14ac:dyDescent="0.25">
      <c r="A18817" s="5" t="s">
        <v>1296</v>
      </c>
      <c r="C18817" s="11" t="s">
        <v>9</v>
      </c>
      <c r="D18817" s="11" t="s">
        <v>10</v>
      </c>
      <c r="E18817" s="11" t="s">
        <v>5265</v>
      </c>
      <c r="F18817" s="11" t="s">
        <v>12</v>
      </c>
      <c r="G18817" s="131" t="s">
        <v>19</v>
      </c>
      <c r="H18817" s="131"/>
      <c r="J18817" s="7">
        <v>1401505000</v>
      </c>
    </row>
    <row r="18818" spans="1:10" ht="20.100000000000001" customHeight="1" x14ac:dyDescent="0.25">
      <c r="A18818" s="6" t="s">
        <v>1299</v>
      </c>
      <c r="B18818" s="6" t="s">
        <v>1300</v>
      </c>
      <c r="J18818" s="10">
        <v>1274619780</v>
      </c>
    </row>
    <row r="18819" spans="1:10" ht="20.100000000000001" customHeight="1" x14ac:dyDescent="0.25">
      <c r="A18819" s="6" t="s">
        <v>1303</v>
      </c>
      <c r="B18819" s="6" t="s">
        <v>7118</v>
      </c>
      <c r="J18819" s="9">
        <v>1209254663</v>
      </c>
    </row>
    <row r="18820" spans="1:10" ht="20.100000000000001" customHeight="1" x14ac:dyDescent="0.25">
      <c r="A18820" s="5" t="s">
        <v>1303</v>
      </c>
      <c r="C18820" s="11" t="s">
        <v>9</v>
      </c>
      <c r="D18820" s="11" t="s">
        <v>20</v>
      </c>
      <c r="E18820" s="11" t="s">
        <v>5265</v>
      </c>
      <c r="F18820" s="11" t="s">
        <v>1881</v>
      </c>
      <c r="G18820" s="131" t="s">
        <v>21</v>
      </c>
      <c r="H18820" s="131"/>
      <c r="J18820" s="7">
        <v>1209254663</v>
      </c>
    </row>
    <row r="18821" spans="1:10" ht="60" customHeight="1" x14ac:dyDescent="0.25">
      <c r="G18821" s="131" t="s">
        <v>4797</v>
      </c>
      <c r="H18821" s="131"/>
    </row>
    <row r="18822" spans="1:10" ht="20.100000000000001" customHeight="1" x14ac:dyDescent="0.25">
      <c r="G18822" s="131" t="s">
        <v>2101</v>
      </c>
      <c r="H18822" s="131"/>
    </row>
    <row r="18823" spans="1:10" ht="20.100000000000001" customHeight="1" x14ac:dyDescent="0.25">
      <c r="A18823" s="6" t="s">
        <v>1316</v>
      </c>
      <c r="B18823" s="6" t="s">
        <v>7122</v>
      </c>
      <c r="J18823" s="8">
        <v>65365117</v>
      </c>
    </row>
    <row r="18824" spans="1:10" ht="20.100000000000001" customHeight="1" x14ac:dyDescent="0.25">
      <c r="A18824" s="5" t="s">
        <v>1316</v>
      </c>
      <c r="C18824" s="11" t="s">
        <v>9</v>
      </c>
      <c r="D18824" s="11" t="s">
        <v>20</v>
      </c>
      <c r="E18824" s="11" t="s">
        <v>5265</v>
      </c>
      <c r="F18824" s="11" t="s">
        <v>1881</v>
      </c>
      <c r="G18824" s="131" t="s">
        <v>23</v>
      </c>
      <c r="H18824" s="131"/>
      <c r="J18824" s="7">
        <v>65365117</v>
      </c>
    </row>
    <row r="18825" spans="1:10" ht="30" customHeight="1" x14ac:dyDescent="0.25">
      <c r="G18825" s="131" t="s">
        <v>4798</v>
      </c>
      <c r="H18825" s="131"/>
    </row>
    <row r="18826" spans="1:10" ht="20.100000000000001" customHeight="1" x14ac:dyDescent="0.25">
      <c r="G18826" s="131" t="s">
        <v>2102</v>
      </c>
      <c r="H18826" s="131"/>
    </row>
    <row r="18827" spans="1:10" ht="20.100000000000001" customHeight="1" x14ac:dyDescent="0.25">
      <c r="A18827" s="6" t="s">
        <v>1319</v>
      </c>
      <c r="B18827" s="6" t="s">
        <v>1320</v>
      </c>
      <c r="J18827" s="10">
        <v>1587396468</v>
      </c>
    </row>
    <row r="18828" spans="1:10" ht="20.100000000000001" customHeight="1" x14ac:dyDescent="0.25">
      <c r="A18828" s="6" t="s">
        <v>1322</v>
      </c>
      <c r="B18828" s="6" t="s">
        <v>7123</v>
      </c>
      <c r="J18828" s="9">
        <v>664109588</v>
      </c>
    </row>
    <row r="18829" spans="1:10" ht="20.100000000000001" customHeight="1" x14ac:dyDescent="0.25">
      <c r="A18829" s="5" t="s">
        <v>1322</v>
      </c>
      <c r="C18829" s="11" t="s">
        <v>9</v>
      </c>
      <c r="D18829" s="11" t="s">
        <v>20</v>
      </c>
      <c r="E18829" s="11" t="s">
        <v>5265</v>
      </c>
      <c r="F18829" s="11" t="s">
        <v>1881</v>
      </c>
      <c r="G18829" s="131" t="s">
        <v>21</v>
      </c>
      <c r="H18829" s="131"/>
      <c r="J18829" s="7">
        <v>664109588</v>
      </c>
    </row>
    <row r="18830" spans="1:10" ht="60" customHeight="1" x14ac:dyDescent="0.25">
      <c r="G18830" s="131" t="s">
        <v>4799</v>
      </c>
      <c r="H18830" s="131"/>
    </row>
    <row r="18831" spans="1:10" ht="20.100000000000001" customHeight="1" x14ac:dyDescent="0.25">
      <c r="G18831" s="131" t="s">
        <v>2101</v>
      </c>
      <c r="H18831" s="131"/>
    </row>
    <row r="18832" spans="1:10" ht="20.100000000000001" customHeight="1" x14ac:dyDescent="0.25">
      <c r="A18832" s="6" t="s">
        <v>1324</v>
      </c>
      <c r="B18832" s="6" t="s">
        <v>7124</v>
      </c>
      <c r="J18832" s="8">
        <v>196095351</v>
      </c>
    </row>
    <row r="18833" spans="1:10" ht="20.100000000000001" customHeight="1" x14ac:dyDescent="0.25">
      <c r="A18833" s="5" t="s">
        <v>1324</v>
      </c>
      <c r="C18833" s="11" t="s">
        <v>9</v>
      </c>
      <c r="D18833" s="11" t="s">
        <v>20</v>
      </c>
      <c r="E18833" s="11" t="s">
        <v>5265</v>
      </c>
      <c r="F18833" s="11" t="s">
        <v>1881</v>
      </c>
      <c r="G18833" s="131" t="s">
        <v>21</v>
      </c>
      <c r="H18833" s="131"/>
      <c r="J18833" s="7">
        <v>196095351</v>
      </c>
    </row>
    <row r="18834" spans="1:10" ht="45" customHeight="1" x14ac:dyDescent="0.25">
      <c r="G18834" s="131" t="s">
        <v>4800</v>
      </c>
      <c r="H18834" s="131"/>
    </row>
    <row r="18835" spans="1:10" ht="20.100000000000001" customHeight="1" x14ac:dyDescent="0.25">
      <c r="G18835" s="131" t="s">
        <v>2101</v>
      </c>
      <c r="H18835" s="131"/>
    </row>
    <row r="18836" spans="1:10" ht="20.100000000000001" customHeight="1" x14ac:dyDescent="0.25">
      <c r="A18836" s="6" t="s">
        <v>1326</v>
      </c>
      <c r="B18836" s="6" t="s">
        <v>7125</v>
      </c>
      <c r="J18836" s="8">
        <v>392190702</v>
      </c>
    </row>
    <row r="18837" spans="1:10" ht="20.100000000000001" customHeight="1" x14ac:dyDescent="0.25">
      <c r="A18837" s="5" t="s">
        <v>1326</v>
      </c>
      <c r="C18837" s="11" t="s">
        <v>9</v>
      </c>
      <c r="D18837" s="11" t="s">
        <v>20</v>
      </c>
      <c r="E18837" s="11" t="s">
        <v>5265</v>
      </c>
      <c r="F18837" s="11" t="s">
        <v>1881</v>
      </c>
      <c r="G18837" s="131" t="s">
        <v>21</v>
      </c>
      <c r="H18837" s="131"/>
      <c r="J18837" s="7">
        <v>392190702</v>
      </c>
    </row>
    <row r="18838" spans="1:10" ht="45" customHeight="1" x14ac:dyDescent="0.25">
      <c r="G18838" s="131" t="s">
        <v>4801</v>
      </c>
      <c r="H18838" s="131"/>
    </row>
    <row r="18839" spans="1:10" ht="20.100000000000001" customHeight="1" x14ac:dyDescent="0.25">
      <c r="G18839" s="131" t="s">
        <v>2101</v>
      </c>
      <c r="H18839" s="131"/>
    </row>
    <row r="18840" spans="1:10" ht="20.100000000000001" customHeight="1" x14ac:dyDescent="0.25">
      <c r="A18840" s="6" t="s">
        <v>1331</v>
      </c>
      <c r="B18840" s="6" t="s">
        <v>1332</v>
      </c>
      <c r="J18840" s="8">
        <v>335000827</v>
      </c>
    </row>
    <row r="18841" spans="1:10" ht="30" customHeight="1" x14ac:dyDescent="0.25">
      <c r="A18841" s="5" t="s">
        <v>1331</v>
      </c>
      <c r="C18841" s="11" t="s">
        <v>9</v>
      </c>
      <c r="D18841" s="11" t="s">
        <v>20</v>
      </c>
      <c r="E18841" s="11" t="s">
        <v>5265</v>
      </c>
      <c r="F18841" s="11" t="s">
        <v>1881</v>
      </c>
      <c r="G18841" s="131" t="s">
        <v>3459</v>
      </c>
      <c r="H18841" s="131"/>
      <c r="J18841" s="7">
        <v>335000827</v>
      </c>
    </row>
    <row r="18842" spans="1:10" ht="45" customHeight="1" x14ac:dyDescent="0.25">
      <c r="G18842" s="131" t="s">
        <v>5266</v>
      </c>
      <c r="H18842" s="131"/>
    </row>
    <row r="18843" spans="1:10" ht="20.100000000000001" customHeight="1" x14ac:dyDescent="0.25">
      <c r="G18843" s="131" t="s">
        <v>5267</v>
      </c>
      <c r="H18843" s="131"/>
    </row>
    <row r="18844" spans="1:10" ht="20.100000000000001" customHeight="1" x14ac:dyDescent="0.25">
      <c r="A18844" s="6" t="s">
        <v>1344</v>
      </c>
      <c r="B18844" s="6" t="s">
        <v>1345</v>
      </c>
      <c r="J18844" s="10">
        <v>8562717938</v>
      </c>
    </row>
    <row r="18845" spans="1:10" ht="20.100000000000001" customHeight="1" x14ac:dyDescent="0.25">
      <c r="A18845" s="6" t="s">
        <v>1231</v>
      </c>
      <c r="B18845" s="6" t="s">
        <v>3252</v>
      </c>
      <c r="J18845" s="9">
        <v>2101356400</v>
      </c>
    </row>
    <row r="18846" spans="1:10" ht="20.100000000000001" customHeight="1" x14ac:dyDescent="0.25">
      <c r="A18846" s="5" t="s">
        <v>1349</v>
      </c>
      <c r="C18846" s="11" t="s">
        <v>9</v>
      </c>
      <c r="D18846" s="11" t="s">
        <v>11</v>
      </c>
      <c r="E18846" s="11" t="s">
        <v>5265</v>
      </c>
      <c r="F18846" s="11" t="s">
        <v>12</v>
      </c>
      <c r="G18846" s="131" t="s">
        <v>30</v>
      </c>
      <c r="H18846" s="131"/>
      <c r="J18846" s="7">
        <v>925632000</v>
      </c>
    </row>
    <row r="18847" spans="1:10" ht="20.100000000000001" customHeight="1" x14ac:dyDescent="0.25">
      <c r="A18847" s="5" t="s">
        <v>1351</v>
      </c>
      <c r="C18847" s="11" t="s">
        <v>9</v>
      </c>
      <c r="D18847" s="11" t="s">
        <v>11</v>
      </c>
      <c r="E18847" s="11" t="s">
        <v>5265</v>
      </c>
      <c r="F18847" s="11" t="s">
        <v>12</v>
      </c>
      <c r="G18847" s="131" t="s">
        <v>31</v>
      </c>
      <c r="H18847" s="131"/>
      <c r="J18847" s="7">
        <v>235720000</v>
      </c>
    </row>
    <row r="18848" spans="1:10" ht="20.100000000000001" customHeight="1" x14ac:dyDescent="0.25">
      <c r="A18848" s="5" t="s">
        <v>1356</v>
      </c>
      <c r="C18848" s="11" t="s">
        <v>9</v>
      </c>
      <c r="D18848" s="11" t="s">
        <v>11</v>
      </c>
      <c r="E18848" s="11" t="s">
        <v>5265</v>
      </c>
      <c r="F18848" s="11" t="s">
        <v>12</v>
      </c>
      <c r="G18848" s="131" t="s">
        <v>7126</v>
      </c>
      <c r="H18848" s="131"/>
      <c r="J18848" s="7">
        <v>113650000</v>
      </c>
    </row>
    <row r="18849" spans="1:10" ht="20.100000000000001" customHeight="1" x14ac:dyDescent="0.25">
      <c r="A18849" s="5" t="s">
        <v>1358</v>
      </c>
      <c r="C18849" s="11" t="s">
        <v>9</v>
      </c>
      <c r="D18849" s="11" t="s">
        <v>11</v>
      </c>
      <c r="E18849" s="11" t="s">
        <v>5265</v>
      </c>
      <c r="F18849" s="11" t="s">
        <v>12</v>
      </c>
      <c r="G18849" s="131" t="s">
        <v>32</v>
      </c>
      <c r="H18849" s="131"/>
      <c r="J18849" s="7">
        <v>826354400</v>
      </c>
    </row>
    <row r="18850" spans="1:10" ht="30" customHeight="1" x14ac:dyDescent="0.25">
      <c r="G18850" s="131" t="s">
        <v>6404</v>
      </c>
      <c r="H18850" s="131"/>
    </row>
    <row r="18851" spans="1:10" ht="20.100000000000001" customHeight="1" x14ac:dyDescent="0.25">
      <c r="A18851" s="6" t="s">
        <v>1239</v>
      </c>
      <c r="B18851" s="6" t="s">
        <v>1360</v>
      </c>
      <c r="J18851" s="8">
        <v>1052822000</v>
      </c>
    </row>
    <row r="18852" spans="1:10" ht="20.100000000000001" customHeight="1" x14ac:dyDescent="0.25">
      <c r="A18852" s="5" t="s">
        <v>1361</v>
      </c>
      <c r="C18852" s="11" t="s">
        <v>9</v>
      </c>
      <c r="D18852" s="11" t="s">
        <v>11</v>
      </c>
      <c r="E18852" s="11" t="s">
        <v>5265</v>
      </c>
      <c r="F18852" s="11" t="s">
        <v>12</v>
      </c>
      <c r="G18852" s="131" t="s">
        <v>7127</v>
      </c>
      <c r="H18852" s="131"/>
      <c r="J18852" s="7">
        <v>37600000</v>
      </c>
    </row>
    <row r="18853" spans="1:10" ht="20.100000000000001" customHeight="1" x14ac:dyDescent="0.25">
      <c r="A18853" s="5" t="s">
        <v>1364</v>
      </c>
      <c r="C18853" s="11" t="s">
        <v>9</v>
      </c>
      <c r="D18853" s="11" t="s">
        <v>11</v>
      </c>
      <c r="E18853" s="11" t="s">
        <v>5265</v>
      </c>
      <c r="F18853" s="11" t="s">
        <v>12</v>
      </c>
      <c r="G18853" s="131" t="s">
        <v>1365</v>
      </c>
      <c r="H18853" s="131"/>
      <c r="J18853" s="7">
        <v>196100000</v>
      </c>
    </row>
    <row r="18854" spans="1:10" ht="20.100000000000001" customHeight="1" x14ac:dyDescent="0.25">
      <c r="A18854" s="5" t="s">
        <v>1367</v>
      </c>
      <c r="C18854" s="11" t="s">
        <v>9</v>
      </c>
      <c r="D18854" s="11" t="s">
        <v>11</v>
      </c>
      <c r="E18854" s="11" t="s">
        <v>5265</v>
      </c>
      <c r="F18854" s="11" t="s">
        <v>12</v>
      </c>
      <c r="G18854" s="131" t="s">
        <v>33</v>
      </c>
      <c r="H18854" s="131"/>
      <c r="J18854" s="7">
        <v>62075000</v>
      </c>
    </row>
    <row r="18855" spans="1:10" ht="20.100000000000001" customHeight="1" x14ac:dyDescent="0.25">
      <c r="A18855" s="5" t="s">
        <v>1369</v>
      </c>
      <c r="C18855" s="11" t="s">
        <v>9</v>
      </c>
      <c r="D18855" s="11" t="s">
        <v>11</v>
      </c>
      <c r="E18855" s="11" t="s">
        <v>5265</v>
      </c>
      <c r="F18855" s="11" t="s">
        <v>12</v>
      </c>
      <c r="G18855" s="131" t="s">
        <v>34</v>
      </c>
      <c r="H18855" s="131"/>
      <c r="J18855" s="7">
        <v>755747000</v>
      </c>
    </row>
    <row r="18856" spans="1:10" ht="20.100000000000001" customHeight="1" x14ac:dyDescent="0.25">
      <c r="A18856" s="5" t="s">
        <v>1371</v>
      </c>
      <c r="C18856" s="11" t="s">
        <v>9</v>
      </c>
      <c r="D18856" s="11" t="s">
        <v>11</v>
      </c>
      <c r="E18856" s="11" t="s">
        <v>5265</v>
      </c>
      <c r="F18856" s="11" t="s">
        <v>12</v>
      </c>
      <c r="G18856" s="131" t="s">
        <v>7128</v>
      </c>
      <c r="H18856" s="131"/>
      <c r="J18856" s="7">
        <v>1300000</v>
      </c>
    </row>
    <row r="18857" spans="1:10" ht="30" customHeight="1" x14ac:dyDescent="0.25">
      <c r="G18857" s="131" t="s">
        <v>4490</v>
      </c>
      <c r="H18857" s="131"/>
    </row>
    <row r="18858" spans="1:10" ht="20.100000000000001" customHeight="1" x14ac:dyDescent="0.25">
      <c r="A18858" s="6" t="s">
        <v>1249</v>
      </c>
      <c r="B18858" s="6" t="s">
        <v>1373</v>
      </c>
      <c r="J18858" s="8">
        <v>1921214000</v>
      </c>
    </row>
    <row r="18859" spans="1:10" ht="20.100000000000001" customHeight="1" x14ac:dyDescent="0.25">
      <c r="A18859" s="5" t="s">
        <v>1376</v>
      </c>
      <c r="C18859" s="11" t="s">
        <v>9</v>
      </c>
      <c r="D18859" s="11" t="s">
        <v>11</v>
      </c>
      <c r="E18859" s="11" t="s">
        <v>5265</v>
      </c>
      <c r="F18859" s="11" t="s">
        <v>12</v>
      </c>
      <c r="G18859" s="131" t="s">
        <v>3480</v>
      </c>
      <c r="H18859" s="131"/>
      <c r="J18859" s="7">
        <v>134998000</v>
      </c>
    </row>
    <row r="18860" spans="1:10" ht="20.100000000000001" customHeight="1" x14ac:dyDescent="0.25">
      <c r="A18860" s="5" t="s">
        <v>1378</v>
      </c>
      <c r="C18860" s="11" t="s">
        <v>9</v>
      </c>
      <c r="D18860" s="11" t="s">
        <v>11</v>
      </c>
      <c r="E18860" s="11" t="s">
        <v>5265</v>
      </c>
      <c r="F18860" s="11" t="s">
        <v>12</v>
      </c>
      <c r="G18860" s="131" t="s">
        <v>106</v>
      </c>
      <c r="H18860" s="131"/>
      <c r="J18860" s="7">
        <v>90000</v>
      </c>
    </row>
    <row r="18861" spans="1:10" ht="20.100000000000001" customHeight="1" x14ac:dyDescent="0.25">
      <c r="A18861" s="5" t="s">
        <v>1380</v>
      </c>
      <c r="C18861" s="11" t="s">
        <v>9</v>
      </c>
      <c r="D18861" s="11" t="s">
        <v>11</v>
      </c>
      <c r="E18861" s="11" t="s">
        <v>5265</v>
      </c>
      <c r="F18861" s="11" t="s">
        <v>12</v>
      </c>
      <c r="G18861" s="131" t="s">
        <v>1381</v>
      </c>
      <c r="H18861" s="131"/>
      <c r="J18861" s="7">
        <v>1706654000</v>
      </c>
    </row>
    <row r="18862" spans="1:10" ht="20.100000000000001" customHeight="1" x14ac:dyDescent="0.25">
      <c r="A18862" s="5" t="s">
        <v>1384</v>
      </c>
      <c r="C18862" s="11" t="s">
        <v>9</v>
      </c>
      <c r="D18862" s="11" t="s">
        <v>11</v>
      </c>
      <c r="E18862" s="11" t="s">
        <v>5265</v>
      </c>
      <c r="F18862" s="11" t="s">
        <v>12</v>
      </c>
      <c r="G18862" s="131" t="s">
        <v>35</v>
      </c>
      <c r="H18862" s="131"/>
      <c r="J18862" s="7">
        <v>76500000</v>
      </c>
    </row>
    <row r="18863" spans="1:10" ht="20.100000000000001" customHeight="1" x14ac:dyDescent="0.25">
      <c r="A18863" s="5" t="s">
        <v>1391</v>
      </c>
      <c r="C18863" s="11" t="s">
        <v>9</v>
      </c>
      <c r="D18863" s="11" t="s">
        <v>11</v>
      </c>
      <c r="E18863" s="11" t="s">
        <v>5265</v>
      </c>
      <c r="F18863" s="11" t="s">
        <v>12</v>
      </c>
      <c r="G18863" s="131" t="s">
        <v>7129</v>
      </c>
      <c r="H18863" s="131"/>
      <c r="J18863" s="7">
        <v>2972000</v>
      </c>
    </row>
    <row r="18864" spans="1:10" ht="20.100000000000001" customHeight="1" x14ac:dyDescent="0.25">
      <c r="A18864" s="6" t="s">
        <v>1393</v>
      </c>
      <c r="B18864" s="6" t="s">
        <v>1394</v>
      </c>
      <c r="J18864" s="8">
        <v>2087682000</v>
      </c>
    </row>
    <row r="18865" spans="1:10" ht="20.100000000000001" customHeight="1" x14ac:dyDescent="0.25">
      <c r="A18865" s="5" t="s">
        <v>1402</v>
      </c>
      <c r="C18865" s="11" t="s">
        <v>9</v>
      </c>
      <c r="D18865" s="11" t="s">
        <v>11</v>
      </c>
      <c r="E18865" s="11" t="s">
        <v>5265</v>
      </c>
      <c r="F18865" s="11" t="s">
        <v>12</v>
      </c>
      <c r="G18865" s="131" t="s">
        <v>1403</v>
      </c>
      <c r="H18865" s="131"/>
      <c r="J18865" s="7">
        <v>5840000</v>
      </c>
    </row>
    <row r="18866" spans="1:10" ht="45" customHeight="1" x14ac:dyDescent="0.25">
      <c r="G18866" s="131" t="s">
        <v>6405</v>
      </c>
      <c r="H18866" s="131"/>
    </row>
    <row r="18867" spans="1:10" ht="20.100000000000001" customHeight="1" x14ac:dyDescent="0.25">
      <c r="A18867" s="5" t="s">
        <v>1405</v>
      </c>
      <c r="C18867" s="11" t="s">
        <v>9</v>
      </c>
      <c r="D18867" s="11" t="s">
        <v>11</v>
      </c>
      <c r="E18867" s="11" t="s">
        <v>5265</v>
      </c>
      <c r="F18867" s="11" t="s">
        <v>12</v>
      </c>
      <c r="G18867" s="131" t="s">
        <v>1406</v>
      </c>
      <c r="H18867" s="131"/>
      <c r="J18867" s="7">
        <v>56588000</v>
      </c>
    </row>
    <row r="18868" spans="1:10" ht="45" customHeight="1" x14ac:dyDescent="0.25">
      <c r="G18868" s="131" t="s">
        <v>6406</v>
      </c>
      <c r="H18868" s="131"/>
    </row>
    <row r="18869" spans="1:10" ht="20.100000000000001" customHeight="1" x14ac:dyDescent="0.25">
      <c r="A18869" s="5" t="s">
        <v>1408</v>
      </c>
      <c r="C18869" s="11" t="s">
        <v>9</v>
      </c>
      <c r="D18869" s="11" t="s">
        <v>11</v>
      </c>
      <c r="E18869" s="11" t="s">
        <v>5265</v>
      </c>
      <c r="F18869" s="11" t="s">
        <v>12</v>
      </c>
      <c r="G18869" s="131" t="s">
        <v>1409</v>
      </c>
      <c r="H18869" s="131"/>
      <c r="J18869" s="7">
        <v>73614000</v>
      </c>
    </row>
    <row r="18870" spans="1:10" ht="45" customHeight="1" x14ac:dyDescent="0.25">
      <c r="G18870" s="131" t="s">
        <v>6407</v>
      </c>
      <c r="H18870" s="131"/>
    </row>
    <row r="18871" spans="1:10" ht="20.100000000000001" customHeight="1" x14ac:dyDescent="0.25">
      <c r="A18871" s="5" t="s">
        <v>1411</v>
      </c>
      <c r="C18871" s="11" t="s">
        <v>9</v>
      </c>
      <c r="D18871" s="11" t="s">
        <v>11</v>
      </c>
      <c r="E18871" s="11" t="s">
        <v>5265</v>
      </c>
      <c r="F18871" s="11" t="s">
        <v>12</v>
      </c>
      <c r="G18871" s="131" t="s">
        <v>3478</v>
      </c>
      <c r="H18871" s="131"/>
      <c r="J18871" s="7">
        <v>344910000</v>
      </c>
    </row>
    <row r="18872" spans="1:10" ht="75" customHeight="1" x14ac:dyDescent="0.25">
      <c r="G18872" s="131" t="s">
        <v>6408</v>
      </c>
      <c r="H18872" s="131"/>
    </row>
    <row r="18873" spans="1:10" ht="20.100000000000001" customHeight="1" x14ac:dyDescent="0.25">
      <c r="A18873" s="5" t="s">
        <v>1413</v>
      </c>
      <c r="C18873" s="11" t="s">
        <v>9</v>
      </c>
      <c r="D18873" s="11" t="s">
        <v>11</v>
      </c>
      <c r="E18873" s="11" t="s">
        <v>5265</v>
      </c>
      <c r="F18873" s="11" t="s">
        <v>12</v>
      </c>
      <c r="G18873" s="131" t="s">
        <v>1414</v>
      </c>
      <c r="H18873" s="131"/>
      <c r="J18873" s="7">
        <v>1606730000</v>
      </c>
    </row>
    <row r="18874" spans="1:10" ht="75" customHeight="1" x14ac:dyDescent="0.25">
      <c r="G18874" s="131" t="s">
        <v>6409</v>
      </c>
      <c r="H18874" s="131"/>
    </row>
    <row r="18875" spans="1:10" ht="20.100000000000001" customHeight="1" x14ac:dyDescent="0.25">
      <c r="A18875" s="6" t="s">
        <v>1416</v>
      </c>
      <c r="B18875" s="6" t="s">
        <v>1417</v>
      </c>
      <c r="J18875" s="8">
        <v>363043000</v>
      </c>
    </row>
    <row r="18876" spans="1:10" ht="20.100000000000001" customHeight="1" x14ac:dyDescent="0.25">
      <c r="A18876" s="5" t="s">
        <v>1419</v>
      </c>
      <c r="C18876" s="11" t="s">
        <v>9</v>
      </c>
      <c r="D18876" s="11" t="s">
        <v>11</v>
      </c>
      <c r="E18876" s="11" t="s">
        <v>5265</v>
      </c>
      <c r="F18876" s="11" t="s">
        <v>12</v>
      </c>
      <c r="G18876" s="131" t="s">
        <v>1420</v>
      </c>
      <c r="H18876" s="131"/>
      <c r="J18876" s="7">
        <v>13550000</v>
      </c>
    </row>
    <row r="18877" spans="1:10" ht="20.100000000000001" customHeight="1" x14ac:dyDescent="0.25">
      <c r="A18877" s="5" t="s">
        <v>1422</v>
      </c>
      <c r="C18877" s="11" t="s">
        <v>9</v>
      </c>
      <c r="D18877" s="11" t="s">
        <v>11</v>
      </c>
      <c r="E18877" s="11" t="s">
        <v>5265</v>
      </c>
      <c r="F18877" s="11" t="s">
        <v>12</v>
      </c>
      <c r="G18877" s="131" t="s">
        <v>1423</v>
      </c>
      <c r="H18877" s="131"/>
      <c r="J18877" s="7">
        <v>303370000</v>
      </c>
    </row>
    <row r="18878" spans="1:10" ht="20.100000000000001" customHeight="1" x14ac:dyDescent="0.25">
      <c r="A18878" s="5" t="s">
        <v>1424</v>
      </c>
      <c r="C18878" s="11" t="s">
        <v>9</v>
      </c>
      <c r="D18878" s="11" t="s">
        <v>11</v>
      </c>
      <c r="E18878" s="11" t="s">
        <v>5265</v>
      </c>
      <c r="F18878" s="11" t="s">
        <v>12</v>
      </c>
      <c r="G18878" s="131" t="s">
        <v>38</v>
      </c>
      <c r="H18878" s="131"/>
      <c r="J18878" s="7">
        <v>14623000</v>
      </c>
    </row>
    <row r="18879" spans="1:10" ht="20.100000000000001" customHeight="1" x14ac:dyDescent="0.25">
      <c r="A18879" s="5" t="s">
        <v>1426</v>
      </c>
      <c r="C18879" s="11" t="s">
        <v>9</v>
      </c>
      <c r="D18879" s="11" t="s">
        <v>11</v>
      </c>
      <c r="E18879" s="11" t="s">
        <v>5265</v>
      </c>
      <c r="F18879" s="11" t="s">
        <v>12</v>
      </c>
      <c r="G18879" s="131" t="s">
        <v>1427</v>
      </c>
      <c r="H18879" s="131"/>
      <c r="J18879" s="7">
        <v>31500000</v>
      </c>
    </row>
    <row r="18880" spans="1:10" ht="20.100000000000001" customHeight="1" x14ac:dyDescent="0.25">
      <c r="A18880" s="6" t="s">
        <v>1429</v>
      </c>
      <c r="B18880" s="6" t="s">
        <v>1430</v>
      </c>
      <c r="J18880" s="8">
        <v>6060000</v>
      </c>
    </row>
    <row r="18881" spans="1:10" ht="20.100000000000001" customHeight="1" x14ac:dyDescent="0.25">
      <c r="A18881" s="5" t="s">
        <v>1432</v>
      </c>
      <c r="C18881" s="11" t="s">
        <v>9</v>
      </c>
      <c r="D18881" s="11" t="s">
        <v>11</v>
      </c>
      <c r="E18881" s="11" t="s">
        <v>5265</v>
      </c>
      <c r="F18881" s="11" t="s">
        <v>12</v>
      </c>
      <c r="G18881" s="131" t="s">
        <v>7130</v>
      </c>
      <c r="H18881" s="131"/>
      <c r="J18881" s="7">
        <v>6060000</v>
      </c>
    </row>
    <row r="18882" spans="1:10" ht="20.100000000000001" customHeight="1" x14ac:dyDescent="0.25">
      <c r="A18882" s="6" t="s">
        <v>1439</v>
      </c>
      <c r="B18882" s="6" t="s">
        <v>1440</v>
      </c>
      <c r="J18882" s="8">
        <v>146401000</v>
      </c>
    </row>
    <row r="18883" spans="1:10" ht="20.100000000000001" customHeight="1" x14ac:dyDescent="0.25">
      <c r="A18883" s="5" t="s">
        <v>1441</v>
      </c>
      <c r="C18883" s="11" t="s">
        <v>9</v>
      </c>
      <c r="D18883" s="11" t="s">
        <v>11</v>
      </c>
      <c r="E18883" s="11" t="s">
        <v>5265</v>
      </c>
      <c r="F18883" s="11" t="s">
        <v>12</v>
      </c>
      <c r="G18883" s="131" t="s">
        <v>1442</v>
      </c>
      <c r="H18883" s="131"/>
      <c r="J18883" s="7">
        <v>14098000</v>
      </c>
    </row>
    <row r="18884" spans="1:10" ht="60" customHeight="1" x14ac:dyDescent="0.25">
      <c r="G18884" s="131" t="s">
        <v>6410</v>
      </c>
      <c r="H18884" s="131"/>
    </row>
    <row r="18885" spans="1:10" ht="20.100000000000001" customHeight="1" x14ac:dyDescent="0.25">
      <c r="A18885" s="5" t="s">
        <v>1444</v>
      </c>
      <c r="C18885" s="11" t="s">
        <v>9</v>
      </c>
      <c r="D18885" s="11" t="s">
        <v>11</v>
      </c>
      <c r="E18885" s="11" t="s">
        <v>5265</v>
      </c>
      <c r="F18885" s="11" t="s">
        <v>12</v>
      </c>
      <c r="G18885" s="131" t="s">
        <v>3481</v>
      </c>
      <c r="H18885" s="131"/>
      <c r="J18885" s="7">
        <v>132303000</v>
      </c>
    </row>
    <row r="18886" spans="1:10" ht="75" customHeight="1" x14ac:dyDescent="0.25">
      <c r="G18886" s="131" t="s">
        <v>4735</v>
      </c>
      <c r="H18886" s="131"/>
    </row>
    <row r="18887" spans="1:10" ht="20.100000000000001" customHeight="1" x14ac:dyDescent="0.25">
      <c r="A18887" s="6" t="s">
        <v>1449</v>
      </c>
      <c r="B18887" s="6" t="s">
        <v>1450</v>
      </c>
      <c r="J18887" s="8">
        <v>832519000</v>
      </c>
    </row>
    <row r="18888" spans="1:10" ht="20.100000000000001" customHeight="1" x14ac:dyDescent="0.25">
      <c r="A18888" s="5" t="s">
        <v>1453</v>
      </c>
      <c r="C18888" s="11" t="s">
        <v>9</v>
      </c>
      <c r="D18888" s="11" t="s">
        <v>11</v>
      </c>
      <c r="E18888" s="11" t="s">
        <v>5265</v>
      </c>
      <c r="F18888" s="11" t="s">
        <v>12</v>
      </c>
      <c r="G18888" s="131" t="s">
        <v>39</v>
      </c>
      <c r="H18888" s="131"/>
      <c r="J18888" s="7">
        <v>218274000</v>
      </c>
    </row>
    <row r="18889" spans="1:10" ht="30" customHeight="1" x14ac:dyDescent="0.25">
      <c r="A18889" s="5" t="s">
        <v>1460</v>
      </c>
      <c r="C18889" s="11" t="s">
        <v>9</v>
      </c>
      <c r="D18889" s="11" t="s">
        <v>11</v>
      </c>
      <c r="E18889" s="11" t="s">
        <v>5265</v>
      </c>
      <c r="F18889" s="11" t="s">
        <v>12</v>
      </c>
      <c r="G18889" s="131" t="s">
        <v>1461</v>
      </c>
      <c r="H18889" s="131"/>
      <c r="J18889" s="7">
        <v>18294000</v>
      </c>
    </row>
    <row r="18890" spans="1:10" ht="20.100000000000001" customHeight="1" x14ac:dyDescent="0.25">
      <c r="A18890" s="5" t="s">
        <v>1463</v>
      </c>
      <c r="C18890" s="11" t="s">
        <v>9</v>
      </c>
      <c r="D18890" s="11" t="s">
        <v>11</v>
      </c>
      <c r="E18890" s="11" t="s">
        <v>5265</v>
      </c>
      <c r="F18890" s="11" t="s">
        <v>12</v>
      </c>
      <c r="G18890" s="131" t="s">
        <v>1464</v>
      </c>
      <c r="H18890" s="131"/>
      <c r="J18890" s="7">
        <v>2500000</v>
      </c>
    </row>
    <row r="18891" spans="1:10" ht="20.100000000000001" customHeight="1" x14ac:dyDescent="0.25">
      <c r="A18891" s="5" t="s">
        <v>1466</v>
      </c>
      <c r="C18891" s="11" t="s">
        <v>9</v>
      </c>
      <c r="D18891" s="11" t="s">
        <v>11</v>
      </c>
      <c r="E18891" s="11" t="s">
        <v>5265</v>
      </c>
      <c r="F18891" s="11" t="s">
        <v>12</v>
      </c>
      <c r="G18891" s="131" t="s">
        <v>1467</v>
      </c>
      <c r="H18891" s="131"/>
      <c r="J18891" s="7">
        <v>2358000</v>
      </c>
    </row>
    <row r="18892" spans="1:10" ht="30" customHeight="1" x14ac:dyDescent="0.25">
      <c r="A18892" s="5" t="s">
        <v>1469</v>
      </c>
      <c r="C18892" s="11" t="s">
        <v>9</v>
      </c>
      <c r="D18892" s="11" t="s">
        <v>11</v>
      </c>
      <c r="E18892" s="11" t="s">
        <v>5265</v>
      </c>
      <c r="F18892" s="11" t="s">
        <v>12</v>
      </c>
      <c r="G18892" s="131" t="s">
        <v>7132</v>
      </c>
      <c r="H18892" s="131"/>
      <c r="J18892" s="7">
        <v>64700000</v>
      </c>
    </row>
    <row r="18893" spans="1:10" ht="30" customHeight="1" x14ac:dyDescent="0.25">
      <c r="A18893" s="5" t="s">
        <v>1471</v>
      </c>
      <c r="C18893" s="11" t="s">
        <v>9</v>
      </c>
      <c r="D18893" s="11" t="s">
        <v>11</v>
      </c>
      <c r="E18893" s="11" t="s">
        <v>5265</v>
      </c>
      <c r="F18893" s="11" t="s">
        <v>12</v>
      </c>
      <c r="G18893" s="131" t="s">
        <v>7133</v>
      </c>
      <c r="H18893" s="131"/>
      <c r="J18893" s="7">
        <v>523135000</v>
      </c>
    </row>
    <row r="18894" spans="1:10" ht="20.100000000000001" customHeight="1" x14ac:dyDescent="0.25">
      <c r="A18894" s="5" t="s">
        <v>1473</v>
      </c>
      <c r="C18894" s="11" t="s">
        <v>9</v>
      </c>
      <c r="D18894" s="11" t="s">
        <v>11</v>
      </c>
      <c r="E18894" s="11" t="s">
        <v>5265</v>
      </c>
      <c r="F18894" s="11" t="s">
        <v>12</v>
      </c>
      <c r="G18894" s="131" t="s">
        <v>1474</v>
      </c>
      <c r="H18894" s="131"/>
      <c r="J18894" s="7">
        <v>3258000</v>
      </c>
    </row>
    <row r="18895" spans="1:10" ht="20.100000000000001" customHeight="1" x14ac:dyDescent="0.25">
      <c r="A18895" s="6" t="s">
        <v>1490</v>
      </c>
      <c r="B18895" s="6" t="s">
        <v>1491</v>
      </c>
      <c r="J18895" s="8">
        <v>51620538</v>
      </c>
    </row>
    <row r="18896" spans="1:10" ht="20.100000000000001" customHeight="1" x14ac:dyDescent="0.25">
      <c r="A18896" s="5" t="s">
        <v>1493</v>
      </c>
      <c r="C18896" s="11" t="s">
        <v>9</v>
      </c>
      <c r="D18896" s="11" t="s">
        <v>11</v>
      </c>
      <c r="E18896" s="11" t="s">
        <v>5265</v>
      </c>
      <c r="F18896" s="11" t="s">
        <v>12</v>
      </c>
      <c r="G18896" s="131" t="s">
        <v>1494</v>
      </c>
      <c r="H18896" s="131"/>
      <c r="J18896" s="7">
        <v>220538</v>
      </c>
    </row>
    <row r="18897" spans="1:10" ht="45" customHeight="1" x14ac:dyDescent="0.25">
      <c r="G18897" s="131" t="s">
        <v>6411</v>
      </c>
      <c r="H18897" s="131"/>
    </row>
    <row r="18898" spans="1:10" ht="20.100000000000001" customHeight="1" x14ac:dyDescent="0.25">
      <c r="A18898" s="5" t="s">
        <v>1496</v>
      </c>
      <c r="C18898" s="11" t="s">
        <v>9</v>
      </c>
      <c r="D18898" s="11" t="s">
        <v>11</v>
      </c>
      <c r="E18898" s="11" t="s">
        <v>5265</v>
      </c>
      <c r="F18898" s="11" t="s">
        <v>12</v>
      </c>
      <c r="G18898" s="131" t="s">
        <v>43</v>
      </c>
      <c r="H18898" s="131"/>
      <c r="J18898" s="7">
        <v>2000000</v>
      </c>
    </row>
    <row r="18899" spans="1:10" ht="45" customHeight="1" x14ac:dyDescent="0.25">
      <c r="G18899" s="131" t="s">
        <v>4491</v>
      </c>
      <c r="H18899" s="131"/>
    </row>
    <row r="18900" spans="1:10" ht="20.100000000000001" customHeight="1" x14ac:dyDescent="0.25">
      <c r="A18900" s="5" t="s">
        <v>1498</v>
      </c>
      <c r="C18900" s="11" t="s">
        <v>9</v>
      </c>
      <c r="D18900" s="11" t="s">
        <v>11</v>
      </c>
      <c r="E18900" s="11" t="s">
        <v>5265</v>
      </c>
      <c r="F18900" s="11" t="s">
        <v>12</v>
      </c>
      <c r="G18900" s="131" t="s">
        <v>402</v>
      </c>
      <c r="H18900" s="131"/>
      <c r="J18900" s="7">
        <v>12400000</v>
      </c>
    </row>
    <row r="18901" spans="1:10" ht="20.100000000000001" customHeight="1" x14ac:dyDescent="0.25">
      <c r="A18901" s="5" t="s">
        <v>1503</v>
      </c>
      <c r="C18901" s="11" t="s">
        <v>9</v>
      </c>
      <c r="D18901" s="11" t="s">
        <v>11</v>
      </c>
      <c r="E18901" s="11" t="s">
        <v>5265</v>
      </c>
      <c r="F18901" s="11" t="s">
        <v>12</v>
      </c>
      <c r="G18901" s="131" t="s">
        <v>44</v>
      </c>
      <c r="H18901" s="131"/>
      <c r="J18901" s="7">
        <v>1000000</v>
      </c>
    </row>
    <row r="18902" spans="1:10" ht="20.100000000000001" customHeight="1" x14ac:dyDescent="0.25">
      <c r="A18902" s="5" t="s">
        <v>1506</v>
      </c>
      <c r="C18902" s="11" t="s">
        <v>9</v>
      </c>
      <c r="D18902" s="11" t="s">
        <v>11</v>
      </c>
      <c r="E18902" s="11" t="s">
        <v>5265</v>
      </c>
      <c r="F18902" s="11" t="s">
        <v>12</v>
      </c>
      <c r="G18902" s="131" t="s">
        <v>403</v>
      </c>
      <c r="H18902" s="131"/>
      <c r="J18902" s="7">
        <v>36000000</v>
      </c>
    </row>
    <row r="18903" spans="1:10" ht="30" customHeight="1" x14ac:dyDescent="0.25">
      <c r="G18903" s="131" t="s">
        <v>4736</v>
      </c>
      <c r="H18903" s="131"/>
    </row>
    <row r="18904" spans="1:10" ht="20.100000000000001" customHeight="1" x14ac:dyDescent="0.25">
      <c r="A18904" s="6" t="s">
        <v>1508</v>
      </c>
      <c r="B18904" s="6" t="s">
        <v>1509</v>
      </c>
      <c r="J18904" s="10">
        <v>307144000</v>
      </c>
    </row>
    <row r="18905" spans="1:10" ht="20.100000000000001" customHeight="1" x14ac:dyDescent="0.25">
      <c r="A18905" s="6" t="s">
        <v>1256</v>
      </c>
      <c r="B18905" s="6" t="s">
        <v>1511</v>
      </c>
      <c r="J18905" s="9">
        <v>89041000</v>
      </c>
    </row>
    <row r="18906" spans="1:10" ht="20.100000000000001" customHeight="1" x14ac:dyDescent="0.25">
      <c r="A18906" s="5" t="s">
        <v>1513</v>
      </c>
      <c r="C18906" s="11" t="s">
        <v>9</v>
      </c>
      <c r="D18906" s="11" t="s">
        <v>11</v>
      </c>
      <c r="E18906" s="11" t="s">
        <v>5265</v>
      </c>
      <c r="F18906" s="11" t="s">
        <v>12</v>
      </c>
      <c r="G18906" s="131" t="s">
        <v>45</v>
      </c>
      <c r="H18906" s="131"/>
      <c r="J18906" s="7">
        <v>46542000</v>
      </c>
    </row>
    <row r="18907" spans="1:10" ht="20.100000000000001" customHeight="1" x14ac:dyDescent="0.25">
      <c r="A18907" s="5" t="s">
        <v>1514</v>
      </c>
      <c r="C18907" s="11" t="s">
        <v>9</v>
      </c>
      <c r="D18907" s="11" t="s">
        <v>11</v>
      </c>
      <c r="E18907" s="11" t="s">
        <v>5265</v>
      </c>
      <c r="F18907" s="11" t="s">
        <v>12</v>
      </c>
      <c r="G18907" s="131" t="s">
        <v>1515</v>
      </c>
      <c r="H18907" s="131"/>
      <c r="J18907" s="7">
        <v>895000</v>
      </c>
    </row>
    <row r="18908" spans="1:10" ht="20.100000000000001" customHeight="1" x14ac:dyDescent="0.25">
      <c r="A18908" s="5" t="s">
        <v>1518</v>
      </c>
      <c r="C18908" s="11" t="s">
        <v>9</v>
      </c>
      <c r="D18908" s="11" t="s">
        <v>11</v>
      </c>
      <c r="E18908" s="11" t="s">
        <v>5265</v>
      </c>
      <c r="F18908" s="11" t="s">
        <v>12</v>
      </c>
      <c r="G18908" s="131" t="s">
        <v>7135</v>
      </c>
      <c r="H18908" s="131"/>
      <c r="J18908" s="7">
        <v>40673000</v>
      </c>
    </row>
    <row r="18909" spans="1:10" ht="20.100000000000001" customHeight="1" x14ac:dyDescent="0.25">
      <c r="A18909" s="5" t="s">
        <v>1520</v>
      </c>
      <c r="C18909" s="11" t="s">
        <v>9</v>
      </c>
      <c r="D18909" s="11" t="s">
        <v>11</v>
      </c>
      <c r="E18909" s="11" t="s">
        <v>5265</v>
      </c>
      <c r="F18909" s="11" t="s">
        <v>12</v>
      </c>
      <c r="G18909" s="131" t="s">
        <v>1521</v>
      </c>
      <c r="H18909" s="131"/>
      <c r="J18909" s="7">
        <v>931000</v>
      </c>
    </row>
    <row r="18910" spans="1:10" ht="20.100000000000001" customHeight="1" x14ac:dyDescent="0.25">
      <c r="A18910" s="6" t="s">
        <v>1278</v>
      </c>
      <c r="B18910" s="6" t="s">
        <v>1524</v>
      </c>
      <c r="J18910" s="8">
        <v>15702000</v>
      </c>
    </row>
    <row r="18911" spans="1:10" ht="20.100000000000001" customHeight="1" x14ac:dyDescent="0.25">
      <c r="A18911" s="5" t="s">
        <v>1531</v>
      </c>
      <c r="C18911" s="11" t="s">
        <v>9</v>
      </c>
      <c r="D18911" s="11" t="s">
        <v>11</v>
      </c>
      <c r="E18911" s="11" t="s">
        <v>5265</v>
      </c>
      <c r="F18911" s="11" t="s">
        <v>12</v>
      </c>
      <c r="G18911" s="131" t="s">
        <v>47</v>
      </c>
      <c r="H18911" s="131"/>
      <c r="J18911" s="7">
        <v>15702000</v>
      </c>
    </row>
    <row r="18912" spans="1:10" ht="20.100000000000001" customHeight="1" x14ac:dyDescent="0.25">
      <c r="A18912" s="6" t="s">
        <v>1292</v>
      </c>
      <c r="B18912" s="6" t="s">
        <v>1535</v>
      </c>
      <c r="J18912" s="8">
        <v>69396260</v>
      </c>
    </row>
    <row r="18913" spans="1:10" ht="20.100000000000001" customHeight="1" x14ac:dyDescent="0.25">
      <c r="A18913" s="5" t="s">
        <v>1536</v>
      </c>
      <c r="C18913" s="11" t="s">
        <v>9</v>
      </c>
      <c r="D18913" s="11" t="s">
        <v>11</v>
      </c>
      <c r="E18913" s="11" t="s">
        <v>5265</v>
      </c>
      <c r="F18913" s="11" t="s">
        <v>12</v>
      </c>
      <c r="G18913" s="131" t="s">
        <v>1537</v>
      </c>
      <c r="H18913" s="131"/>
      <c r="J18913" s="7">
        <v>7593000</v>
      </c>
    </row>
    <row r="18914" spans="1:10" ht="20.100000000000001" customHeight="1" x14ac:dyDescent="0.25">
      <c r="A18914" s="5" t="s">
        <v>1539</v>
      </c>
      <c r="C18914" s="11" t="s">
        <v>9</v>
      </c>
      <c r="D18914" s="11" t="s">
        <v>11</v>
      </c>
      <c r="E18914" s="11" t="s">
        <v>5265</v>
      </c>
      <c r="F18914" s="11" t="s">
        <v>12</v>
      </c>
      <c r="G18914" s="131" t="s">
        <v>1540</v>
      </c>
      <c r="H18914" s="131"/>
      <c r="J18914" s="7">
        <v>2250000</v>
      </c>
    </row>
    <row r="18915" spans="1:10" ht="20.100000000000001" customHeight="1" x14ac:dyDescent="0.25">
      <c r="A18915" s="5" t="s">
        <v>1542</v>
      </c>
      <c r="C18915" s="11" t="s">
        <v>9</v>
      </c>
      <c r="D18915" s="11" t="s">
        <v>11</v>
      </c>
      <c r="E18915" s="11" t="s">
        <v>5265</v>
      </c>
      <c r="F18915" s="11" t="s">
        <v>12</v>
      </c>
      <c r="G18915" s="131" t="s">
        <v>48</v>
      </c>
      <c r="H18915" s="131"/>
      <c r="J18915" s="7">
        <v>6000000</v>
      </c>
    </row>
    <row r="18916" spans="1:10" ht="30" customHeight="1" x14ac:dyDescent="0.25">
      <c r="A18916" s="5" t="s">
        <v>1544</v>
      </c>
      <c r="C18916" s="11" t="s">
        <v>9</v>
      </c>
      <c r="D18916" s="11" t="s">
        <v>11</v>
      </c>
      <c r="E18916" s="11" t="s">
        <v>5265</v>
      </c>
      <c r="F18916" s="11" t="s">
        <v>12</v>
      </c>
      <c r="G18916" s="131" t="s">
        <v>1545</v>
      </c>
      <c r="H18916" s="131"/>
      <c r="J18916" s="7">
        <v>45313000</v>
      </c>
    </row>
    <row r="18917" spans="1:10" ht="20.100000000000001" customHeight="1" x14ac:dyDescent="0.25">
      <c r="A18917" s="5" t="s">
        <v>1547</v>
      </c>
      <c r="C18917" s="11" t="s">
        <v>9</v>
      </c>
      <c r="D18917" s="11" t="s">
        <v>11</v>
      </c>
      <c r="E18917" s="11" t="s">
        <v>5265</v>
      </c>
      <c r="F18917" s="11" t="s">
        <v>12</v>
      </c>
      <c r="G18917" s="131" t="s">
        <v>49</v>
      </c>
      <c r="H18917" s="131"/>
      <c r="J18917" s="7">
        <v>1050000</v>
      </c>
    </row>
    <row r="18918" spans="1:10" ht="20.100000000000001" customHeight="1" x14ac:dyDescent="0.25">
      <c r="A18918" s="5" t="s">
        <v>1549</v>
      </c>
      <c r="C18918" s="11" t="s">
        <v>9</v>
      </c>
      <c r="D18918" s="11" t="s">
        <v>11</v>
      </c>
      <c r="E18918" s="11" t="s">
        <v>5265</v>
      </c>
      <c r="F18918" s="11" t="s">
        <v>12</v>
      </c>
      <c r="G18918" s="131" t="s">
        <v>1550</v>
      </c>
      <c r="H18918" s="131"/>
      <c r="J18918" s="7">
        <v>2865260</v>
      </c>
    </row>
    <row r="18919" spans="1:10" ht="30" customHeight="1" x14ac:dyDescent="0.25">
      <c r="A18919" s="5" t="s">
        <v>1551</v>
      </c>
      <c r="C18919" s="11" t="s">
        <v>9</v>
      </c>
      <c r="D18919" s="11" t="s">
        <v>11</v>
      </c>
      <c r="E18919" s="11" t="s">
        <v>5265</v>
      </c>
      <c r="F18919" s="11" t="s">
        <v>12</v>
      </c>
      <c r="G18919" s="131" t="s">
        <v>7136</v>
      </c>
      <c r="H18919" s="131"/>
      <c r="J18919" s="7">
        <v>4325000</v>
      </c>
    </row>
    <row r="18920" spans="1:10" ht="20.100000000000001" customHeight="1" x14ac:dyDescent="0.25">
      <c r="A18920" s="6" t="s">
        <v>1318</v>
      </c>
      <c r="B18920" s="6" t="s">
        <v>1553</v>
      </c>
      <c r="J18920" s="8">
        <v>18461000</v>
      </c>
    </row>
    <row r="18921" spans="1:10" ht="20.100000000000001" customHeight="1" x14ac:dyDescent="0.25">
      <c r="A18921" s="5" t="s">
        <v>1555</v>
      </c>
      <c r="C18921" s="11" t="s">
        <v>9</v>
      </c>
      <c r="D18921" s="11" t="s">
        <v>11</v>
      </c>
      <c r="E18921" s="11" t="s">
        <v>5265</v>
      </c>
      <c r="F18921" s="11" t="s">
        <v>12</v>
      </c>
      <c r="G18921" s="131" t="s">
        <v>50</v>
      </c>
      <c r="H18921" s="131"/>
      <c r="J18921" s="7">
        <v>7280000</v>
      </c>
    </row>
    <row r="18922" spans="1:10" ht="20.100000000000001" customHeight="1" x14ac:dyDescent="0.25">
      <c r="A18922" s="5" t="s">
        <v>1557</v>
      </c>
      <c r="C18922" s="11" t="s">
        <v>9</v>
      </c>
      <c r="D18922" s="11" t="s">
        <v>11</v>
      </c>
      <c r="E18922" s="11" t="s">
        <v>5265</v>
      </c>
      <c r="F18922" s="11" t="s">
        <v>12</v>
      </c>
      <c r="G18922" s="131" t="s">
        <v>51</v>
      </c>
      <c r="H18922" s="131"/>
      <c r="J18922" s="7">
        <v>11181000</v>
      </c>
    </row>
    <row r="18923" spans="1:10" ht="20.100000000000001" customHeight="1" x14ac:dyDescent="0.25">
      <c r="A18923" s="6" t="s">
        <v>1572</v>
      </c>
      <c r="B18923" s="6" t="s">
        <v>1573</v>
      </c>
      <c r="J18923" s="8">
        <v>114543740</v>
      </c>
    </row>
    <row r="18924" spans="1:10" ht="20.100000000000001" customHeight="1" x14ac:dyDescent="0.25">
      <c r="A18924" s="5" t="s">
        <v>1574</v>
      </c>
      <c r="C18924" s="11" t="s">
        <v>9</v>
      </c>
      <c r="D18924" s="11" t="s">
        <v>11</v>
      </c>
      <c r="E18924" s="11" t="s">
        <v>5265</v>
      </c>
      <c r="F18924" s="11" t="s">
        <v>12</v>
      </c>
      <c r="G18924" s="131" t="s">
        <v>1575</v>
      </c>
      <c r="H18924" s="131"/>
      <c r="J18924" s="7">
        <v>20365000</v>
      </c>
    </row>
    <row r="18925" spans="1:10" ht="20.100000000000001" customHeight="1" x14ac:dyDescent="0.25">
      <c r="A18925" s="5" t="s">
        <v>1580</v>
      </c>
      <c r="C18925" s="11" t="s">
        <v>9</v>
      </c>
      <c r="D18925" s="11" t="s">
        <v>11</v>
      </c>
      <c r="E18925" s="11" t="s">
        <v>5265</v>
      </c>
      <c r="F18925" s="11" t="s">
        <v>12</v>
      </c>
      <c r="G18925" s="131" t="s">
        <v>1581</v>
      </c>
      <c r="H18925" s="131"/>
      <c r="J18925" s="7">
        <v>65373000</v>
      </c>
    </row>
    <row r="18926" spans="1:10" ht="20.100000000000001" customHeight="1" x14ac:dyDescent="0.25">
      <c r="A18926" s="5" t="s">
        <v>1582</v>
      </c>
      <c r="C18926" s="11" t="s">
        <v>9</v>
      </c>
      <c r="D18926" s="11" t="s">
        <v>11</v>
      </c>
      <c r="E18926" s="11" t="s">
        <v>5265</v>
      </c>
      <c r="F18926" s="11" t="s">
        <v>12</v>
      </c>
      <c r="G18926" s="131" t="s">
        <v>52</v>
      </c>
      <c r="H18926" s="131"/>
      <c r="J18926" s="7">
        <v>12383000</v>
      </c>
    </row>
    <row r="18927" spans="1:10" ht="20.100000000000001" customHeight="1" x14ac:dyDescent="0.25">
      <c r="A18927" s="5" t="s">
        <v>1584</v>
      </c>
      <c r="C18927" s="11" t="s">
        <v>9</v>
      </c>
      <c r="D18927" s="11" t="s">
        <v>11</v>
      </c>
      <c r="E18927" s="11" t="s">
        <v>5265</v>
      </c>
      <c r="F18927" s="11" t="s">
        <v>12</v>
      </c>
      <c r="G18927" s="131" t="s">
        <v>1585</v>
      </c>
      <c r="H18927" s="131"/>
      <c r="J18927" s="7">
        <v>8764000</v>
      </c>
    </row>
    <row r="18928" spans="1:10" ht="20.100000000000001" customHeight="1" x14ac:dyDescent="0.25">
      <c r="A18928" s="5" t="s">
        <v>1587</v>
      </c>
      <c r="C18928" s="11" t="s">
        <v>9</v>
      </c>
      <c r="D18928" s="11" t="s">
        <v>11</v>
      </c>
      <c r="E18928" s="11" t="s">
        <v>5265</v>
      </c>
      <c r="F18928" s="11" t="s">
        <v>12</v>
      </c>
      <c r="G18928" s="131" t="s">
        <v>1588</v>
      </c>
      <c r="H18928" s="131"/>
      <c r="J18928" s="7">
        <v>1158000</v>
      </c>
    </row>
    <row r="18929" spans="1:10" ht="20.100000000000001" customHeight="1" x14ac:dyDescent="0.25">
      <c r="A18929" s="5" t="s">
        <v>1590</v>
      </c>
      <c r="C18929" s="11" t="s">
        <v>9</v>
      </c>
      <c r="D18929" s="11" t="s">
        <v>11</v>
      </c>
      <c r="E18929" s="11" t="s">
        <v>5265</v>
      </c>
      <c r="F18929" s="11" t="s">
        <v>12</v>
      </c>
      <c r="G18929" s="131" t="s">
        <v>1591</v>
      </c>
      <c r="H18929" s="131"/>
      <c r="J18929" s="7">
        <v>563000</v>
      </c>
    </row>
    <row r="18930" spans="1:10" ht="20.100000000000001" customHeight="1" x14ac:dyDescent="0.25">
      <c r="A18930" s="5" t="s">
        <v>1593</v>
      </c>
      <c r="C18930" s="11" t="s">
        <v>9</v>
      </c>
      <c r="D18930" s="11" t="s">
        <v>11</v>
      </c>
      <c r="E18930" s="11" t="s">
        <v>5265</v>
      </c>
      <c r="F18930" s="11" t="s">
        <v>12</v>
      </c>
      <c r="G18930" s="131" t="s">
        <v>1594</v>
      </c>
      <c r="H18930" s="131"/>
      <c r="J18930" s="7">
        <v>5937740</v>
      </c>
    </row>
    <row r="18931" spans="1:10" ht="20.100000000000001" customHeight="1" x14ac:dyDescent="0.25">
      <c r="A18931" s="6" t="s">
        <v>1714</v>
      </c>
      <c r="B18931" s="6" t="s">
        <v>1715</v>
      </c>
      <c r="J18931" s="10">
        <v>2331975000</v>
      </c>
    </row>
    <row r="18932" spans="1:10" ht="20.100000000000001" customHeight="1" x14ac:dyDescent="0.25">
      <c r="A18932" s="6" t="s">
        <v>1716</v>
      </c>
      <c r="B18932" s="6" t="s">
        <v>1717</v>
      </c>
      <c r="J18932" s="9">
        <v>1628941000</v>
      </c>
    </row>
    <row r="18933" spans="1:10" ht="20.100000000000001" customHeight="1" x14ac:dyDescent="0.25">
      <c r="A18933" s="5" t="s">
        <v>1718</v>
      </c>
      <c r="C18933" s="11" t="s">
        <v>16</v>
      </c>
      <c r="D18933" s="11" t="s">
        <v>53</v>
      </c>
      <c r="E18933" s="11" t="s">
        <v>5265</v>
      </c>
      <c r="F18933" s="11" t="s">
        <v>12</v>
      </c>
      <c r="G18933" s="131" t="s">
        <v>1719</v>
      </c>
      <c r="H18933" s="131"/>
      <c r="J18933" s="7">
        <v>8485000</v>
      </c>
    </row>
    <row r="18934" spans="1:10" ht="20.100000000000001" customHeight="1" x14ac:dyDescent="0.25">
      <c r="A18934" s="5" t="s">
        <v>1720</v>
      </c>
      <c r="C18934" s="11" t="s">
        <v>16</v>
      </c>
      <c r="D18934" s="11" t="s">
        <v>53</v>
      </c>
      <c r="E18934" s="11" t="s">
        <v>5265</v>
      </c>
      <c r="F18934" s="11" t="s">
        <v>12</v>
      </c>
      <c r="G18934" s="131" t="s">
        <v>54</v>
      </c>
      <c r="H18934" s="131"/>
      <c r="J18934" s="7">
        <v>26285000</v>
      </c>
    </row>
    <row r="18935" spans="1:10" ht="20.100000000000001" customHeight="1" x14ac:dyDescent="0.25">
      <c r="A18935" s="5" t="s">
        <v>1721</v>
      </c>
      <c r="C18935" s="11" t="s">
        <v>16</v>
      </c>
      <c r="D18935" s="11" t="s">
        <v>53</v>
      </c>
      <c r="E18935" s="11" t="s">
        <v>5265</v>
      </c>
      <c r="F18935" s="11" t="s">
        <v>12</v>
      </c>
      <c r="G18935" s="131" t="s">
        <v>1722</v>
      </c>
      <c r="H18935" s="131"/>
      <c r="J18935" s="7">
        <v>19661000</v>
      </c>
    </row>
    <row r="18936" spans="1:10" ht="20.100000000000001" customHeight="1" x14ac:dyDescent="0.25">
      <c r="A18936" s="5" t="s">
        <v>1723</v>
      </c>
      <c r="C18936" s="11" t="s">
        <v>16</v>
      </c>
      <c r="D18936" s="11" t="s">
        <v>53</v>
      </c>
      <c r="E18936" s="11" t="s">
        <v>5265</v>
      </c>
      <c r="F18936" s="11" t="s">
        <v>12</v>
      </c>
      <c r="G18936" s="131" t="s">
        <v>55</v>
      </c>
      <c r="H18936" s="131"/>
      <c r="J18936" s="7">
        <v>362476000</v>
      </c>
    </row>
    <row r="18937" spans="1:10" ht="20.100000000000001" customHeight="1" x14ac:dyDescent="0.25">
      <c r="A18937" s="5" t="s">
        <v>1724</v>
      </c>
      <c r="C18937" s="11" t="s">
        <v>16</v>
      </c>
      <c r="D18937" s="11" t="s">
        <v>53</v>
      </c>
      <c r="E18937" s="11" t="s">
        <v>5265</v>
      </c>
      <c r="F18937" s="11" t="s">
        <v>12</v>
      </c>
      <c r="G18937" s="131" t="s">
        <v>7146</v>
      </c>
      <c r="H18937" s="131"/>
      <c r="J18937" s="7">
        <v>1153508000</v>
      </c>
    </row>
    <row r="18938" spans="1:10" ht="20.100000000000001" customHeight="1" x14ac:dyDescent="0.25">
      <c r="A18938" s="5" t="s">
        <v>1727</v>
      </c>
      <c r="C18938" s="11" t="s">
        <v>16</v>
      </c>
      <c r="D18938" s="11" t="s">
        <v>53</v>
      </c>
      <c r="E18938" s="11" t="s">
        <v>5265</v>
      </c>
      <c r="F18938" s="11" t="s">
        <v>12</v>
      </c>
      <c r="G18938" s="131" t="s">
        <v>1728</v>
      </c>
      <c r="H18938" s="131"/>
      <c r="J18938" s="7">
        <v>7537000</v>
      </c>
    </row>
    <row r="18939" spans="1:10" ht="20.100000000000001" customHeight="1" x14ac:dyDescent="0.25">
      <c r="A18939" s="5" t="s">
        <v>1729</v>
      </c>
      <c r="C18939" s="11" t="s">
        <v>16</v>
      </c>
      <c r="D18939" s="11" t="s">
        <v>53</v>
      </c>
      <c r="E18939" s="11" t="s">
        <v>5265</v>
      </c>
      <c r="F18939" s="11" t="s">
        <v>12</v>
      </c>
      <c r="G18939" s="131" t="s">
        <v>7147</v>
      </c>
      <c r="H18939" s="131"/>
      <c r="J18939" s="7">
        <v>50989000</v>
      </c>
    </row>
    <row r="18940" spans="1:10" ht="20.100000000000001" customHeight="1" x14ac:dyDescent="0.25">
      <c r="A18940" s="6" t="s">
        <v>1730</v>
      </c>
      <c r="B18940" s="6" t="s">
        <v>1731</v>
      </c>
      <c r="J18940" s="8">
        <v>50000000</v>
      </c>
    </row>
    <row r="18941" spans="1:10" ht="20.100000000000001" customHeight="1" x14ac:dyDescent="0.25">
      <c r="A18941" s="5" t="s">
        <v>1732</v>
      </c>
      <c r="C18941" s="11" t="s">
        <v>16</v>
      </c>
      <c r="D18941" s="11" t="s">
        <v>4820</v>
      </c>
      <c r="E18941" s="11" t="s">
        <v>5265</v>
      </c>
      <c r="F18941" s="11" t="s">
        <v>12</v>
      </c>
      <c r="G18941" s="131" t="s">
        <v>87</v>
      </c>
      <c r="H18941" s="131"/>
      <c r="J18941" s="7">
        <v>50000000</v>
      </c>
    </row>
    <row r="18942" spans="1:10" ht="30" customHeight="1" x14ac:dyDescent="0.25">
      <c r="G18942" s="131" t="s">
        <v>6412</v>
      </c>
      <c r="H18942" s="131"/>
    </row>
    <row r="18943" spans="1:10" ht="20.100000000000001" customHeight="1" x14ac:dyDescent="0.25">
      <c r="A18943" s="6" t="s">
        <v>1751</v>
      </c>
      <c r="B18943" s="6" t="s">
        <v>1752</v>
      </c>
      <c r="J18943" s="8">
        <v>653034000</v>
      </c>
    </row>
    <row r="18944" spans="1:10" ht="20.100000000000001" customHeight="1" x14ac:dyDescent="0.25">
      <c r="A18944" s="5" t="s">
        <v>1757</v>
      </c>
      <c r="C18944" s="11" t="s">
        <v>16</v>
      </c>
      <c r="D18944" s="11" t="s">
        <v>56</v>
      </c>
      <c r="E18944" s="11" t="s">
        <v>5265</v>
      </c>
      <c r="F18944" s="11" t="s">
        <v>12</v>
      </c>
      <c r="G18944" s="131" t="s">
        <v>57</v>
      </c>
      <c r="H18944" s="131"/>
      <c r="J18944" s="7">
        <v>653034000</v>
      </c>
    </row>
    <row r="18945" spans="1:10" ht="20.100000000000001" customHeight="1" x14ac:dyDescent="0.25">
      <c r="A18945" s="6" t="s">
        <v>1759</v>
      </c>
      <c r="B18945" s="6" t="s">
        <v>1760</v>
      </c>
      <c r="J18945" s="10">
        <v>21664128426</v>
      </c>
    </row>
    <row r="18946" spans="1:10" ht="20.100000000000001" customHeight="1" x14ac:dyDescent="0.25">
      <c r="A18946" s="6" t="s">
        <v>1761</v>
      </c>
      <c r="B18946" s="6" t="s">
        <v>1762</v>
      </c>
      <c r="J18946" s="12">
        <v>148964510</v>
      </c>
    </row>
    <row r="18947" spans="1:10" ht="20.100000000000001" customHeight="1" x14ac:dyDescent="0.25">
      <c r="A18947" s="6" t="s">
        <v>1767</v>
      </c>
      <c r="B18947" s="6" t="s">
        <v>7149</v>
      </c>
      <c r="J18947" s="9">
        <v>148964510</v>
      </c>
    </row>
    <row r="18948" spans="1:10" ht="20.100000000000001" customHeight="1" x14ac:dyDescent="0.25">
      <c r="A18948" s="5" t="s">
        <v>1767</v>
      </c>
      <c r="C18948" s="11" t="s">
        <v>9</v>
      </c>
      <c r="D18948" s="11" t="s">
        <v>41</v>
      </c>
      <c r="E18948" s="11" t="s">
        <v>5265</v>
      </c>
      <c r="F18948" s="11" t="s">
        <v>1881</v>
      </c>
      <c r="G18948" s="131" t="s">
        <v>21</v>
      </c>
      <c r="H18948" s="131"/>
      <c r="J18948" s="7">
        <v>75939536</v>
      </c>
    </row>
    <row r="18949" spans="1:10" ht="60" customHeight="1" x14ac:dyDescent="0.25">
      <c r="G18949" s="131" t="s">
        <v>4802</v>
      </c>
      <c r="H18949" s="131"/>
    </row>
    <row r="18950" spans="1:10" ht="20.100000000000001" customHeight="1" x14ac:dyDescent="0.25">
      <c r="G18950" s="131" t="s">
        <v>2101</v>
      </c>
      <c r="H18950" s="131"/>
    </row>
    <row r="18951" spans="1:10" ht="20.100000000000001" customHeight="1" x14ac:dyDescent="0.25">
      <c r="A18951" s="5" t="s">
        <v>1767</v>
      </c>
      <c r="C18951" s="11" t="s">
        <v>9</v>
      </c>
      <c r="D18951" s="11" t="s">
        <v>41</v>
      </c>
      <c r="E18951" s="11" t="s">
        <v>5265</v>
      </c>
      <c r="F18951" s="11" t="s">
        <v>1278</v>
      </c>
      <c r="G18951" s="131" t="s">
        <v>21</v>
      </c>
      <c r="H18951" s="131"/>
      <c r="J18951" s="7">
        <v>30424974</v>
      </c>
    </row>
    <row r="18952" spans="1:10" ht="60" customHeight="1" x14ac:dyDescent="0.25">
      <c r="G18952" s="131" t="s">
        <v>4803</v>
      </c>
      <c r="H18952" s="131"/>
    </row>
    <row r="18953" spans="1:10" ht="20.100000000000001" customHeight="1" x14ac:dyDescent="0.25">
      <c r="G18953" s="131" t="s">
        <v>2101</v>
      </c>
      <c r="H18953" s="131"/>
    </row>
    <row r="18954" spans="1:10" ht="20.100000000000001" customHeight="1" x14ac:dyDescent="0.25">
      <c r="A18954" s="5" t="s">
        <v>1767</v>
      </c>
      <c r="C18954" s="11" t="s">
        <v>9</v>
      </c>
      <c r="D18954" s="11" t="s">
        <v>41</v>
      </c>
      <c r="E18954" s="11" t="s">
        <v>5269</v>
      </c>
      <c r="F18954" s="11" t="s">
        <v>1318</v>
      </c>
      <c r="G18954" s="131" t="s">
        <v>742</v>
      </c>
      <c r="H18954" s="131"/>
      <c r="J18954" s="7">
        <v>20000000</v>
      </c>
    </row>
    <row r="18955" spans="1:10" ht="30" customHeight="1" x14ac:dyDescent="0.25">
      <c r="G18955" s="131" t="s">
        <v>6413</v>
      </c>
      <c r="H18955" s="131"/>
    </row>
    <row r="18956" spans="1:10" ht="20.100000000000001" customHeight="1" x14ac:dyDescent="0.25">
      <c r="G18956" s="131" t="s">
        <v>5282</v>
      </c>
      <c r="H18956" s="131"/>
    </row>
    <row r="18957" spans="1:10" ht="20.100000000000001" customHeight="1" x14ac:dyDescent="0.25">
      <c r="A18957" s="5" t="s">
        <v>1767</v>
      </c>
      <c r="C18957" s="11" t="s">
        <v>9</v>
      </c>
      <c r="D18957" s="11" t="s">
        <v>41</v>
      </c>
      <c r="E18957" s="11" t="s">
        <v>5269</v>
      </c>
      <c r="F18957" s="11" t="s">
        <v>1421</v>
      </c>
      <c r="G18957" s="131" t="s">
        <v>91</v>
      </c>
      <c r="H18957" s="131"/>
      <c r="J18957" s="7">
        <v>7500000</v>
      </c>
    </row>
    <row r="18958" spans="1:10" ht="60" customHeight="1" x14ac:dyDescent="0.25">
      <c r="G18958" s="131" t="s">
        <v>4737</v>
      </c>
      <c r="H18958" s="131"/>
    </row>
    <row r="18959" spans="1:10" ht="20.100000000000001" customHeight="1" x14ac:dyDescent="0.25">
      <c r="G18959" s="131" t="s">
        <v>5283</v>
      </c>
      <c r="H18959" s="131"/>
    </row>
    <row r="18960" spans="1:10" ht="20.100000000000001" customHeight="1" x14ac:dyDescent="0.25">
      <c r="A18960" s="5" t="s">
        <v>1767</v>
      </c>
      <c r="C18960" s="11" t="s">
        <v>9</v>
      </c>
      <c r="D18960" s="11" t="s">
        <v>41</v>
      </c>
      <c r="E18960" s="11" t="s">
        <v>5716</v>
      </c>
      <c r="F18960" s="11" t="s">
        <v>1459</v>
      </c>
      <c r="G18960" s="131" t="s">
        <v>4515</v>
      </c>
      <c r="H18960" s="131"/>
      <c r="J18960" s="7">
        <v>12500000</v>
      </c>
    </row>
    <row r="18961" spans="1:10" ht="60" customHeight="1" x14ac:dyDescent="0.25">
      <c r="G18961" s="131" t="s">
        <v>4738</v>
      </c>
      <c r="H18961" s="131"/>
    </row>
    <row r="18962" spans="1:10" ht="20.100000000000001" customHeight="1" x14ac:dyDescent="0.25">
      <c r="G18962" s="131" t="s">
        <v>5117</v>
      </c>
      <c r="H18962" s="131"/>
    </row>
    <row r="18963" spans="1:10" ht="20.100000000000001" customHeight="1" x14ac:dyDescent="0.25">
      <c r="A18963" s="5" t="s">
        <v>1767</v>
      </c>
      <c r="C18963" s="11" t="s">
        <v>9</v>
      </c>
      <c r="D18963" s="11" t="s">
        <v>41</v>
      </c>
      <c r="E18963" s="11" t="s">
        <v>4999</v>
      </c>
      <c r="F18963" s="11" t="s">
        <v>1571</v>
      </c>
      <c r="G18963" s="131" t="s">
        <v>4516</v>
      </c>
      <c r="H18963" s="131"/>
      <c r="J18963" s="7">
        <v>2600000</v>
      </c>
    </row>
    <row r="18964" spans="1:10" ht="60" customHeight="1" x14ac:dyDescent="0.25">
      <c r="G18964" s="131" t="s">
        <v>6414</v>
      </c>
      <c r="H18964" s="131"/>
    </row>
    <row r="18965" spans="1:10" ht="20.100000000000001" customHeight="1" x14ac:dyDescent="0.25">
      <c r="G18965" s="131" t="s">
        <v>5718</v>
      </c>
      <c r="H18965" s="131"/>
    </row>
    <row r="18966" spans="1:10" ht="20.100000000000001" customHeight="1" x14ac:dyDescent="0.25">
      <c r="A18966" s="6" t="s">
        <v>1778</v>
      </c>
      <c r="B18966" s="6" t="s">
        <v>1779</v>
      </c>
      <c r="J18966" s="8">
        <v>3000000</v>
      </c>
    </row>
    <row r="18967" spans="1:10" ht="20.100000000000001" customHeight="1" x14ac:dyDescent="0.25">
      <c r="A18967" s="5" t="s">
        <v>1780</v>
      </c>
      <c r="C18967" s="11" t="s">
        <v>9</v>
      </c>
      <c r="D18967" s="11" t="s">
        <v>59</v>
      </c>
      <c r="E18967" s="11" t="s">
        <v>5265</v>
      </c>
      <c r="F18967" s="11" t="s">
        <v>12</v>
      </c>
      <c r="G18967" s="131" t="s">
        <v>77</v>
      </c>
      <c r="H18967" s="131"/>
      <c r="J18967" s="7">
        <v>3000000</v>
      </c>
    </row>
    <row r="18968" spans="1:10" ht="20.100000000000001" customHeight="1" x14ac:dyDescent="0.25">
      <c r="A18968" s="6" t="s">
        <v>1784</v>
      </c>
      <c r="B18968" s="6" t="s">
        <v>1785</v>
      </c>
      <c r="J18968" s="8">
        <v>189343000</v>
      </c>
    </row>
    <row r="18969" spans="1:10" ht="20.100000000000001" customHeight="1" x14ac:dyDescent="0.25">
      <c r="A18969" s="5" t="s">
        <v>1786</v>
      </c>
      <c r="C18969" s="11" t="s">
        <v>9</v>
      </c>
      <c r="D18969" s="11" t="s">
        <v>59</v>
      </c>
      <c r="E18969" s="11" t="s">
        <v>5265</v>
      </c>
      <c r="F18969" s="11" t="s">
        <v>12</v>
      </c>
      <c r="G18969" s="131" t="s">
        <v>61</v>
      </c>
      <c r="H18969" s="131"/>
      <c r="J18969" s="7">
        <v>89343000</v>
      </c>
    </row>
    <row r="18970" spans="1:10" ht="20.100000000000001" customHeight="1" x14ac:dyDescent="0.25">
      <c r="A18970" s="5" t="s">
        <v>1792</v>
      </c>
      <c r="C18970" s="11" t="s">
        <v>9</v>
      </c>
      <c r="D18970" s="11" t="s">
        <v>59</v>
      </c>
      <c r="E18970" s="11" t="s">
        <v>5265</v>
      </c>
      <c r="F18970" s="11" t="s">
        <v>12</v>
      </c>
      <c r="G18970" s="131" t="s">
        <v>7156</v>
      </c>
      <c r="H18970" s="131"/>
      <c r="J18970" s="7">
        <v>100000000</v>
      </c>
    </row>
    <row r="18971" spans="1:10" ht="15" customHeight="1" x14ac:dyDescent="0.25">
      <c r="G18971" s="131" t="s">
        <v>4733</v>
      </c>
      <c r="H18971" s="131"/>
    </row>
    <row r="18972" spans="1:10" ht="20.100000000000001" customHeight="1" x14ac:dyDescent="0.25">
      <c r="A18972" s="6" t="s">
        <v>1793</v>
      </c>
      <c r="B18972" s="6" t="s">
        <v>3410</v>
      </c>
      <c r="J18972" s="10">
        <v>21280420916</v>
      </c>
    </row>
    <row r="18973" spans="1:10" ht="20.100000000000001" customHeight="1" x14ac:dyDescent="0.25">
      <c r="A18973" s="6" t="s">
        <v>1796</v>
      </c>
      <c r="B18973" s="6" t="s">
        <v>7157</v>
      </c>
      <c r="J18973" s="9">
        <v>5000000</v>
      </c>
    </row>
    <row r="18974" spans="1:10" ht="20.100000000000001" customHeight="1" x14ac:dyDescent="0.25">
      <c r="A18974" s="5" t="s">
        <v>1796</v>
      </c>
      <c r="C18974" s="11" t="s">
        <v>9</v>
      </c>
      <c r="D18974" s="11" t="s">
        <v>59</v>
      </c>
      <c r="E18974" s="11" t="s">
        <v>5187</v>
      </c>
      <c r="F18974" s="11" t="s">
        <v>1516</v>
      </c>
      <c r="G18974" s="131" t="s">
        <v>793</v>
      </c>
      <c r="H18974" s="131"/>
      <c r="J18974" s="7">
        <v>5000000</v>
      </c>
    </row>
    <row r="18975" spans="1:10" ht="60" customHeight="1" x14ac:dyDescent="0.25">
      <c r="G18975" s="131" t="s">
        <v>6415</v>
      </c>
      <c r="H18975" s="131"/>
    </row>
    <row r="18976" spans="1:10" ht="20.100000000000001" customHeight="1" x14ac:dyDescent="0.25">
      <c r="G18976" s="131" t="s">
        <v>5022</v>
      </c>
      <c r="H18976" s="131"/>
    </row>
    <row r="18977" spans="1:10" ht="30" customHeight="1" x14ac:dyDescent="0.25">
      <c r="A18977" s="5" t="s">
        <v>1799</v>
      </c>
      <c r="C18977" s="11" t="s">
        <v>1950</v>
      </c>
      <c r="D18977" s="11" t="s">
        <v>59</v>
      </c>
      <c r="E18977" s="11" t="s">
        <v>5265</v>
      </c>
      <c r="F18977" s="11" t="s">
        <v>12</v>
      </c>
      <c r="G18977" s="131" t="s">
        <v>1800</v>
      </c>
      <c r="H18977" s="131"/>
      <c r="J18977" s="7">
        <v>21275420916</v>
      </c>
    </row>
    <row r="18978" spans="1:10" ht="75" customHeight="1" x14ac:dyDescent="0.25">
      <c r="G18978" s="131" t="s">
        <v>8072</v>
      </c>
      <c r="H18978" s="131"/>
    </row>
    <row r="18979" spans="1:10" ht="20.100000000000001" customHeight="1" x14ac:dyDescent="0.25">
      <c r="A18979" s="6" t="s">
        <v>1803</v>
      </c>
      <c r="B18979" s="6" t="s">
        <v>3416</v>
      </c>
      <c r="J18979" s="8">
        <v>15000000</v>
      </c>
    </row>
    <row r="18980" spans="1:10" ht="20.100000000000001" customHeight="1" x14ac:dyDescent="0.25">
      <c r="A18980" s="5" t="s">
        <v>1804</v>
      </c>
      <c r="C18980" s="11" t="s">
        <v>9</v>
      </c>
      <c r="D18980" s="11" t="s">
        <v>59</v>
      </c>
      <c r="E18980" s="11" t="s">
        <v>5265</v>
      </c>
      <c r="F18980" s="11" t="s">
        <v>12</v>
      </c>
      <c r="G18980" s="131" t="s">
        <v>62</v>
      </c>
      <c r="H18980" s="131"/>
      <c r="J18980" s="7">
        <v>15000000</v>
      </c>
    </row>
    <row r="18981" spans="1:10" ht="45" customHeight="1" x14ac:dyDescent="0.25">
      <c r="G18981" s="131" t="s">
        <v>4739</v>
      </c>
      <c r="H18981" s="131"/>
    </row>
    <row r="18982" spans="1:10" ht="20.100000000000001" customHeight="1" x14ac:dyDescent="0.25">
      <c r="A18982" s="6" t="s">
        <v>1806</v>
      </c>
      <c r="B18982" s="6" t="s">
        <v>1807</v>
      </c>
      <c r="J18982" s="10">
        <v>27400000</v>
      </c>
    </row>
    <row r="18983" spans="1:10" ht="20.100000000000001" customHeight="1" x14ac:dyDescent="0.25">
      <c r="A18983" s="6" t="s">
        <v>1808</v>
      </c>
      <c r="B18983" s="6" t="s">
        <v>1809</v>
      </c>
      <c r="J18983" s="9">
        <v>27400000</v>
      </c>
    </row>
    <row r="18984" spans="1:10" ht="30" customHeight="1" x14ac:dyDescent="0.25">
      <c r="A18984" s="5" t="s">
        <v>1808</v>
      </c>
      <c r="C18984" s="11" t="s">
        <v>9</v>
      </c>
      <c r="D18984" s="11" t="s">
        <v>4821</v>
      </c>
      <c r="E18984" s="11" t="s">
        <v>5265</v>
      </c>
      <c r="F18984" s="11" t="s">
        <v>1881</v>
      </c>
      <c r="G18984" s="131" t="s">
        <v>4524</v>
      </c>
      <c r="H18984" s="131"/>
      <c r="J18984" s="7">
        <v>3100000</v>
      </c>
    </row>
    <row r="18985" spans="1:10" ht="45" customHeight="1" x14ac:dyDescent="0.25">
      <c r="G18985" s="131" t="s">
        <v>5272</v>
      </c>
      <c r="H18985" s="131"/>
    </row>
    <row r="18986" spans="1:10" ht="20.100000000000001" customHeight="1" x14ac:dyDescent="0.25">
      <c r="G18986" s="131" t="s">
        <v>5273</v>
      </c>
      <c r="H18986" s="131"/>
    </row>
    <row r="18987" spans="1:10" ht="20.100000000000001" customHeight="1" x14ac:dyDescent="0.25">
      <c r="A18987" s="5" t="s">
        <v>1808</v>
      </c>
      <c r="C18987" s="11" t="s">
        <v>9</v>
      </c>
      <c r="D18987" s="11" t="s">
        <v>4821</v>
      </c>
      <c r="E18987" s="11" t="s">
        <v>5265</v>
      </c>
      <c r="F18987" s="11" t="s">
        <v>1278</v>
      </c>
      <c r="G18987" s="131" t="s">
        <v>419</v>
      </c>
      <c r="H18987" s="131"/>
      <c r="J18987" s="7">
        <v>3100000</v>
      </c>
    </row>
    <row r="18988" spans="1:10" ht="75" customHeight="1" x14ac:dyDescent="0.25">
      <c r="G18988" s="131" t="s">
        <v>5719</v>
      </c>
      <c r="H18988" s="131"/>
    </row>
    <row r="18989" spans="1:10" ht="20.100000000000001" customHeight="1" x14ac:dyDescent="0.25">
      <c r="G18989" s="131" t="s">
        <v>5426</v>
      </c>
      <c r="H18989" s="131"/>
    </row>
    <row r="18990" spans="1:10" ht="30" customHeight="1" x14ac:dyDescent="0.25">
      <c r="A18990" s="5" t="s">
        <v>1808</v>
      </c>
      <c r="C18990" s="11" t="s">
        <v>9</v>
      </c>
      <c r="D18990" s="11" t="s">
        <v>4821</v>
      </c>
      <c r="E18990" s="11" t="s">
        <v>5187</v>
      </c>
      <c r="F18990" s="11" t="s">
        <v>1318</v>
      </c>
      <c r="G18990" s="131" t="s">
        <v>4517</v>
      </c>
      <c r="H18990" s="131"/>
      <c r="J18990" s="7">
        <v>15000000</v>
      </c>
    </row>
    <row r="18991" spans="1:10" ht="75" customHeight="1" x14ac:dyDescent="0.25">
      <c r="G18991" s="131" t="s">
        <v>5720</v>
      </c>
      <c r="H18991" s="131"/>
    </row>
    <row r="18992" spans="1:10" ht="20.100000000000001" customHeight="1" x14ac:dyDescent="0.25">
      <c r="G18992" s="131" t="s">
        <v>5427</v>
      </c>
      <c r="H18992" s="131"/>
    </row>
    <row r="18993" spans="1:10" ht="30" customHeight="1" x14ac:dyDescent="0.25">
      <c r="A18993" s="5" t="s">
        <v>1808</v>
      </c>
      <c r="C18993" s="11" t="s">
        <v>9</v>
      </c>
      <c r="D18993" s="11" t="s">
        <v>4821</v>
      </c>
      <c r="E18993" s="11" t="s">
        <v>5265</v>
      </c>
      <c r="F18993" s="11" t="s">
        <v>1359</v>
      </c>
      <c r="G18993" s="131" t="s">
        <v>6418</v>
      </c>
      <c r="H18993" s="131"/>
      <c r="J18993" s="7">
        <v>6200000</v>
      </c>
    </row>
    <row r="18994" spans="1:10" ht="45" customHeight="1" x14ac:dyDescent="0.25">
      <c r="G18994" s="131" t="s">
        <v>6419</v>
      </c>
      <c r="H18994" s="131"/>
    </row>
    <row r="18995" spans="1:10" ht="20.100000000000001" customHeight="1" x14ac:dyDescent="0.25">
      <c r="G18995" s="131" t="s">
        <v>8073</v>
      </c>
      <c r="H18995" s="131"/>
    </row>
    <row r="18996" spans="1:10" ht="20.100000000000001" customHeight="1" x14ac:dyDescent="0.25">
      <c r="A18996" s="6" t="s">
        <v>1867</v>
      </c>
      <c r="B18996" s="6" t="s">
        <v>1868</v>
      </c>
      <c r="J18996" s="10">
        <v>1908362000</v>
      </c>
    </row>
    <row r="18997" spans="1:10" ht="20.100000000000001" customHeight="1" x14ac:dyDescent="0.25">
      <c r="A18997" s="6" t="s">
        <v>1872</v>
      </c>
      <c r="B18997" s="6" t="s">
        <v>1873</v>
      </c>
      <c r="J18997" s="9">
        <v>1908362000</v>
      </c>
    </row>
    <row r="18998" spans="1:10" ht="30" customHeight="1" x14ac:dyDescent="0.25">
      <c r="A18998" s="5" t="s">
        <v>1876</v>
      </c>
      <c r="C18998" s="11" t="s">
        <v>9</v>
      </c>
      <c r="D18998" s="11" t="s">
        <v>4862</v>
      </c>
      <c r="E18998" s="11" t="s">
        <v>5265</v>
      </c>
      <c r="F18998" s="11" t="s">
        <v>12</v>
      </c>
      <c r="G18998" s="131" t="s">
        <v>1877</v>
      </c>
      <c r="H18998" s="131"/>
      <c r="J18998" s="7">
        <v>1908362000</v>
      </c>
    </row>
    <row r="18999" spans="1:10" ht="75" customHeight="1" x14ac:dyDescent="0.25">
      <c r="G18999" s="131" t="s">
        <v>8074</v>
      </c>
      <c r="H18999" s="131"/>
    </row>
    <row r="19003" spans="1:10" ht="15.75" thickBot="1" x14ac:dyDescent="0.3">
      <c r="G19003" s="120" t="s">
        <v>1229</v>
      </c>
      <c r="J19003" s="14">
        <v>9377012840069</v>
      </c>
    </row>
  </sheetData>
  <mergeCells count="13239">
    <mergeCell ref="G18624:H18624"/>
    <mergeCell ref="G18627:H18627"/>
    <mergeCell ref="G18631:H18631"/>
    <mergeCell ref="G18637:H18637"/>
    <mergeCell ref="G18641:H18641"/>
    <mergeCell ref="G18584:H18584"/>
    <mergeCell ref="G18589:H18589"/>
    <mergeCell ref="G18591:H18591"/>
    <mergeCell ref="G18593:H18593"/>
    <mergeCell ref="G18596:H18596"/>
    <mergeCell ref="G18600:H18600"/>
    <mergeCell ref="G18523:H18523"/>
    <mergeCell ref="G18527:H18527"/>
    <mergeCell ref="G18529:H18529"/>
    <mergeCell ref="G18531:H18531"/>
    <mergeCell ref="G18535:H18535"/>
    <mergeCell ref="G18537:H18537"/>
    <mergeCell ref="G18539:H18539"/>
    <mergeCell ref="G18540:H18540"/>
    <mergeCell ref="G18599:H18599"/>
    <mergeCell ref="G18562:H18562"/>
    <mergeCell ref="G18563:H18563"/>
    <mergeCell ref="G18583:H18583"/>
    <mergeCell ref="G18585:H18585"/>
    <mergeCell ref="G18590:H18590"/>
    <mergeCell ref="G18565:H18565"/>
    <mergeCell ref="G18566:H18566"/>
    <mergeCell ref="G18284:H18284"/>
    <mergeCell ref="G18285:H18285"/>
    <mergeCell ref="G18261:H18261"/>
    <mergeCell ref="G18263:H18263"/>
    <mergeCell ref="G18502:H18502"/>
    <mergeCell ref="G18504:H18504"/>
    <mergeCell ref="G18507:H18507"/>
    <mergeCell ref="G18509:H18509"/>
    <mergeCell ref="G18515:H18515"/>
    <mergeCell ref="G18519:H18519"/>
    <mergeCell ref="G18479:H18479"/>
    <mergeCell ref="G18480:H18480"/>
    <mergeCell ref="G18428:H18428"/>
    <mergeCell ref="G18431:H18431"/>
    <mergeCell ref="G18436:H18436"/>
    <mergeCell ref="G18439:H18439"/>
    <mergeCell ref="G18442:H18442"/>
    <mergeCell ref="G18443:H18443"/>
    <mergeCell ref="G18446:H18446"/>
    <mergeCell ref="G18395:H18395"/>
    <mergeCell ref="G18399:H18399"/>
    <mergeCell ref="G18403:H18403"/>
    <mergeCell ref="G18407:H18407"/>
    <mergeCell ref="G18413:H18413"/>
    <mergeCell ref="G18415:H18415"/>
    <mergeCell ref="G18448:H18448"/>
    <mergeCell ref="G18452:H18452"/>
    <mergeCell ref="G18453:H18453"/>
    <mergeCell ref="G18459:H18459"/>
    <mergeCell ref="G18429:H18429"/>
    <mergeCell ref="G18430:H18430"/>
    <mergeCell ref="G18437:H18437"/>
    <mergeCell ref="G18438:H18438"/>
    <mergeCell ref="G18441:H18441"/>
    <mergeCell ref="G18418:H18418"/>
    <mergeCell ref="G18420:H18420"/>
    <mergeCell ref="G18578:H18578"/>
    <mergeCell ref="G18051:H18051"/>
    <mergeCell ref="G18053:H18053"/>
    <mergeCell ref="G18055:H18055"/>
    <mergeCell ref="G18059:H18059"/>
    <mergeCell ref="G18060:H18060"/>
    <mergeCell ref="G18068:H18068"/>
    <mergeCell ref="G18182:H18182"/>
    <mergeCell ref="G18183:H18183"/>
    <mergeCell ref="G18186:H18186"/>
    <mergeCell ref="G18187:H18187"/>
    <mergeCell ref="G18193:H18193"/>
    <mergeCell ref="G18143:H18143"/>
    <mergeCell ref="G18150:H18150"/>
    <mergeCell ref="G18144:H18144"/>
    <mergeCell ref="G18157:H18157"/>
    <mergeCell ref="G18130:H18130"/>
    <mergeCell ref="G18131:H18131"/>
    <mergeCell ref="G18133:H18133"/>
    <mergeCell ref="G18134:H18134"/>
    <mergeCell ref="G18136:H18136"/>
    <mergeCell ref="G18139:H18139"/>
    <mergeCell ref="G18369:H18369"/>
    <mergeCell ref="G18373:H18373"/>
    <mergeCell ref="G18384:H18384"/>
    <mergeCell ref="G18385:H18385"/>
    <mergeCell ref="G18281:H18281"/>
    <mergeCell ref="G18283:H18283"/>
    <mergeCell ref="G18286:H18286"/>
    <mergeCell ref="G18290:H18290"/>
    <mergeCell ref="G18294:H18294"/>
    <mergeCell ref="G18297:H18297"/>
    <mergeCell ref="G18240:H18240"/>
    <mergeCell ref="G18241:H18241"/>
    <mergeCell ref="G18242:H18242"/>
    <mergeCell ref="G18246:H18246"/>
    <mergeCell ref="G18248:H18248"/>
    <mergeCell ref="G18252:H18252"/>
    <mergeCell ref="G18256:H18256"/>
    <mergeCell ref="G18258:H18258"/>
    <mergeCell ref="G18201:H18201"/>
    <mergeCell ref="G18203:H18203"/>
    <mergeCell ref="G18208:H18208"/>
    <mergeCell ref="G18212:H18212"/>
    <mergeCell ref="G18216:H18216"/>
    <mergeCell ref="G18221:H18221"/>
    <mergeCell ref="G18224:H18224"/>
    <mergeCell ref="G18334:H18334"/>
    <mergeCell ref="G18339:H18339"/>
    <mergeCell ref="G18343:H18343"/>
    <mergeCell ref="G18329:H18329"/>
    <mergeCell ref="G18331:H18331"/>
    <mergeCell ref="G18333:H18333"/>
    <mergeCell ref="G18335:H18335"/>
    <mergeCell ref="G18340:H18340"/>
    <mergeCell ref="G18342:H18342"/>
    <mergeCell ref="G18296:H18296"/>
    <mergeCell ref="G17708:H17708"/>
    <mergeCell ref="G17711:H17711"/>
    <mergeCell ref="G17714:H17714"/>
    <mergeCell ref="G17716:H17716"/>
    <mergeCell ref="G17718:H17718"/>
    <mergeCell ref="G17719:H17719"/>
    <mergeCell ref="G17720:H17720"/>
    <mergeCell ref="G17723:H17723"/>
    <mergeCell ref="G17674:H17674"/>
    <mergeCell ref="G17678:H17678"/>
    <mergeCell ref="G17679:H17679"/>
    <mergeCell ref="G17680:H17680"/>
    <mergeCell ref="G17700:H17700"/>
    <mergeCell ref="G17758:H17758"/>
    <mergeCell ref="G17761:H17761"/>
    <mergeCell ref="G17764:H17764"/>
    <mergeCell ref="G17765:H17765"/>
    <mergeCell ref="G17771:H17771"/>
    <mergeCell ref="G17775:H17775"/>
    <mergeCell ref="G17760:H17760"/>
    <mergeCell ref="G17763:H17763"/>
    <mergeCell ref="G17766:H17766"/>
    <mergeCell ref="G17768:H17768"/>
    <mergeCell ref="G17769:H17769"/>
    <mergeCell ref="G17730:H17730"/>
    <mergeCell ref="G17755:H17755"/>
    <mergeCell ref="G17757:H17757"/>
    <mergeCell ref="G17743:H17743"/>
    <mergeCell ref="G17744:H17744"/>
    <mergeCell ref="G17745:H17745"/>
    <mergeCell ref="G17746:H17746"/>
    <mergeCell ref="G17749:H17749"/>
    <mergeCell ref="G18012:H18012"/>
    <mergeCell ref="G17983:H17983"/>
    <mergeCell ref="G17984:H17984"/>
    <mergeCell ref="G17986:H17986"/>
    <mergeCell ref="G17988:H17988"/>
    <mergeCell ref="G17989:H17989"/>
    <mergeCell ref="G17958:H17958"/>
    <mergeCell ref="G17959:H17959"/>
    <mergeCell ref="G17960:H17960"/>
    <mergeCell ref="G17963:H17963"/>
    <mergeCell ref="G17967:H17967"/>
    <mergeCell ref="G17968:H17968"/>
    <mergeCell ref="G17969:H17969"/>
    <mergeCell ref="G17973:H17973"/>
    <mergeCell ref="G17928:H17928"/>
    <mergeCell ref="G17929:H17929"/>
    <mergeCell ref="G17930:H17930"/>
    <mergeCell ref="G17935:H17935"/>
    <mergeCell ref="G17936:H17936"/>
    <mergeCell ref="G17940:H17940"/>
    <mergeCell ref="G17941:H17941"/>
    <mergeCell ref="G17937:H17937"/>
    <mergeCell ref="G17938:H17938"/>
    <mergeCell ref="G17944:H17944"/>
    <mergeCell ref="G17945:H17945"/>
    <mergeCell ref="G17946:H17946"/>
    <mergeCell ref="G17947:H17947"/>
    <mergeCell ref="G17950:H17950"/>
    <mergeCell ref="G17951:H17951"/>
    <mergeCell ref="G17954:H17954"/>
    <mergeCell ref="G17955:H17955"/>
    <mergeCell ref="G17956:H17956"/>
    <mergeCell ref="G17609:H17609"/>
    <mergeCell ref="G17612:H17612"/>
    <mergeCell ref="G17615:H17615"/>
    <mergeCell ref="G17617:H17617"/>
    <mergeCell ref="G17619:H17619"/>
    <mergeCell ref="G17623:H17623"/>
    <mergeCell ref="G17624:H17624"/>
    <mergeCell ref="G17631:H17631"/>
    <mergeCell ref="G17590:H17590"/>
    <mergeCell ref="G17593:H17593"/>
    <mergeCell ref="G17594:H17594"/>
    <mergeCell ref="G17596:H17596"/>
    <mergeCell ref="G17598:H17598"/>
    <mergeCell ref="G17600:H17600"/>
    <mergeCell ref="G17602:H17602"/>
    <mergeCell ref="G17603:H17603"/>
    <mergeCell ref="G17605:H17605"/>
    <mergeCell ref="G17557:H17557"/>
    <mergeCell ref="G17561:H17561"/>
    <mergeCell ref="G17565:H17565"/>
    <mergeCell ref="G17566:H17566"/>
    <mergeCell ref="G17567:H17567"/>
    <mergeCell ref="G17571:H17571"/>
    <mergeCell ref="G17573:H17573"/>
    <mergeCell ref="G17576:H17576"/>
    <mergeCell ref="G17578:H17578"/>
    <mergeCell ref="G17492:H17492"/>
    <mergeCell ref="G17493:H17493"/>
    <mergeCell ref="G17495:H17495"/>
    <mergeCell ref="G17497:H17497"/>
    <mergeCell ref="G17501:H17501"/>
    <mergeCell ref="G17507:H17507"/>
    <mergeCell ref="G17508:H17508"/>
    <mergeCell ref="G17509:H17509"/>
    <mergeCell ref="G17610:H17610"/>
    <mergeCell ref="G17611:H17611"/>
    <mergeCell ref="G17614:H17614"/>
    <mergeCell ref="G17616:H17616"/>
    <mergeCell ref="G17618:H17618"/>
    <mergeCell ref="G17620:H17620"/>
    <mergeCell ref="G17625:H17625"/>
    <mergeCell ref="G17626:H17626"/>
    <mergeCell ref="G17591:H17591"/>
    <mergeCell ref="G17592:H17592"/>
    <mergeCell ref="G17595:H17595"/>
    <mergeCell ref="G17599:H17599"/>
    <mergeCell ref="G17601:H17601"/>
    <mergeCell ref="G17607:H17607"/>
    <mergeCell ref="G17608:H17608"/>
    <mergeCell ref="G17575:H17575"/>
    <mergeCell ref="G17577:H17577"/>
    <mergeCell ref="G17579:H17579"/>
    <mergeCell ref="G17582:H17582"/>
    <mergeCell ref="G17583:H17583"/>
    <mergeCell ref="G17585:H17585"/>
    <mergeCell ref="G17588:H17588"/>
    <mergeCell ref="G17589:H17589"/>
    <mergeCell ref="G17580:H17580"/>
    <mergeCell ref="G17584:H17584"/>
    <mergeCell ref="G17587:H17587"/>
    <mergeCell ref="G17559:H17559"/>
    <mergeCell ref="G17560:H17560"/>
    <mergeCell ref="G17562:H17562"/>
    <mergeCell ref="G17563:H17563"/>
    <mergeCell ref="G17471:H17471"/>
    <mergeCell ref="G17473:H17473"/>
    <mergeCell ref="G17475:H17475"/>
    <mergeCell ref="G17477:H17477"/>
    <mergeCell ref="G17478:H17478"/>
    <mergeCell ref="G17480:H17480"/>
    <mergeCell ref="G17484:H17484"/>
    <mergeCell ref="G17485:H17485"/>
    <mergeCell ref="G17486:H17486"/>
    <mergeCell ref="G17400:H17400"/>
    <mergeCell ref="G17401:H17401"/>
    <mergeCell ref="G17402:H17402"/>
    <mergeCell ref="G17403:H17403"/>
    <mergeCell ref="G17405:H17405"/>
    <mergeCell ref="G17406:H17406"/>
    <mergeCell ref="G17407:H17407"/>
    <mergeCell ref="G17408:H17408"/>
    <mergeCell ref="G17409:H17409"/>
    <mergeCell ref="G17385:H17385"/>
    <mergeCell ref="G17386:H17386"/>
    <mergeCell ref="G17388:H17388"/>
    <mergeCell ref="G17391:H17391"/>
    <mergeCell ref="G17395:H17395"/>
    <mergeCell ref="G17396:H17396"/>
    <mergeCell ref="G17398:H17398"/>
    <mergeCell ref="G17335:H17335"/>
    <mergeCell ref="G17338:H17338"/>
    <mergeCell ref="G17339:H17339"/>
    <mergeCell ref="G17343:H17343"/>
    <mergeCell ref="G17344:H17344"/>
    <mergeCell ref="G17346:H17346"/>
    <mergeCell ref="G17347:H17347"/>
    <mergeCell ref="G17349:H17349"/>
    <mergeCell ref="G17353:H17353"/>
    <mergeCell ref="G17450:H17450"/>
    <mergeCell ref="G17452:H17452"/>
    <mergeCell ref="G17454:H17454"/>
    <mergeCell ref="G17457:H17457"/>
    <mergeCell ref="G17461:H17461"/>
    <mergeCell ref="G17465:H17465"/>
    <mergeCell ref="G17470:H17470"/>
    <mergeCell ref="G17451:H17451"/>
    <mergeCell ref="G17453:H17453"/>
    <mergeCell ref="G17455:H17455"/>
    <mergeCell ref="G17456:H17456"/>
    <mergeCell ref="G17459:H17459"/>
    <mergeCell ref="G17460:H17460"/>
    <mergeCell ref="G17462:H17462"/>
    <mergeCell ref="G17464:H17464"/>
    <mergeCell ref="G17466:H17466"/>
    <mergeCell ref="G17430:H17430"/>
    <mergeCell ref="G17432:H17432"/>
    <mergeCell ref="G17433:H17433"/>
    <mergeCell ref="G17438:H17438"/>
    <mergeCell ref="G17440:H17440"/>
    <mergeCell ref="G17442:H17442"/>
    <mergeCell ref="G17445:H17445"/>
    <mergeCell ref="G17431:H17431"/>
    <mergeCell ref="G17434:H17434"/>
    <mergeCell ref="G17435:H17435"/>
    <mergeCell ref="G17437:H17437"/>
    <mergeCell ref="G17441:H17441"/>
    <mergeCell ref="G17357:H17357"/>
    <mergeCell ref="G17358:H17358"/>
    <mergeCell ref="G17286:H17286"/>
    <mergeCell ref="G17288:H17288"/>
    <mergeCell ref="G17290:H17290"/>
    <mergeCell ref="G17294:H17294"/>
    <mergeCell ref="G17295:H17295"/>
    <mergeCell ref="G17316:H17316"/>
    <mergeCell ref="G17320:H17320"/>
    <mergeCell ref="G17256:H17256"/>
    <mergeCell ref="G17259:H17259"/>
    <mergeCell ref="G17260:H17260"/>
    <mergeCell ref="G17263:H17263"/>
    <mergeCell ref="G17264:H17264"/>
    <mergeCell ref="G17265:H17265"/>
    <mergeCell ref="G17266:H17266"/>
    <mergeCell ref="G17267:H17267"/>
    <mergeCell ref="G17268:H17268"/>
    <mergeCell ref="G17235:H17235"/>
    <mergeCell ref="G17236:H17236"/>
    <mergeCell ref="G17237:H17237"/>
    <mergeCell ref="G17239:H17239"/>
    <mergeCell ref="G17241:H17241"/>
    <mergeCell ref="G17243:H17243"/>
    <mergeCell ref="G17245:H17245"/>
    <mergeCell ref="G17247:H17247"/>
    <mergeCell ref="G17248:H17248"/>
    <mergeCell ref="G17212:H17212"/>
    <mergeCell ref="G17214:H17214"/>
    <mergeCell ref="G17215:H17215"/>
    <mergeCell ref="G17216:H17216"/>
    <mergeCell ref="G17218:H17218"/>
    <mergeCell ref="G17220:H17220"/>
    <mergeCell ref="G17221:H17221"/>
    <mergeCell ref="G17223:H17223"/>
    <mergeCell ref="G17224:H17224"/>
    <mergeCell ref="G17257:H17257"/>
    <mergeCell ref="G17258:H17258"/>
    <mergeCell ref="G17261:H17261"/>
    <mergeCell ref="G17262:H17262"/>
    <mergeCell ref="G17282:H17282"/>
    <mergeCell ref="G17285:H17285"/>
    <mergeCell ref="G17287:H17287"/>
    <mergeCell ref="G17269:H17269"/>
    <mergeCell ref="G17270:H17270"/>
    <mergeCell ref="G17271:H17271"/>
    <mergeCell ref="G17272:H17272"/>
    <mergeCell ref="G17273:H17273"/>
    <mergeCell ref="G17274:H17274"/>
    <mergeCell ref="G17275:H17275"/>
    <mergeCell ref="G17276:H17276"/>
    <mergeCell ref="G17277:H17277"/>
    <mergeCell ref="G17278:H17278"/>
    <mergeCell ref="G17279:H17279"/>
    <mergeCell ref="G17280:H17280"/>
    <mergeCell ref="G17281:H17281"/>
    <mergeCell ref="G17283:H17283"/>
    <mergeCell ref="G17284:H17284"/>
    <mergeCell ref="G17238:H17238"/>
    <mergeCell ref="G17240:H17240"/>
    <mergeCell ref="G17242:H17242"/>
    <mergeCell ref="G17244:H17244"/>
    <mergeCell ref="G17246:H17246"/>
    <mergeCell ref="G17250:H17250"/>
    <mergeCell ref="G17137:H17137"/>
    <mergeCell ref="G17141:H17141"/>
    <mergeCell ref="G17142:H17142"/>
    <mergeCell ref="G17146:H17146"/>
    <mergeCell ref="G17112:H17112"/>
    <mergeCell ref="G17113:H17113"/>
    <mergeCell ref="G17114:H17114"/>
    <mergeCell ref="G17115:H17115"/>
    <mergeCell ref="G17117:H17117"/>
    <mergeCell ref="G17118:H17118"/>
    <mergeCell ref="G17120:H17120"/>
    <mergeCell ref="G17121:H17121"/>
    <mergeCell ref="G17123:H17123"/>
    <mergeCell ref="G17156:H17156"/>
    <mergeCell ref="G17157:H17157"/>
    <mergeCell ref="G17161:H17161"/>
    <mergeCell ref="G17163:H17163"/>
    <mergeCell ref="G17165:H17165"/>
    <mergeCell ref="G17166:H17166"/>
    <mergeCell ref="G17169:H17169"/>
    <mergeCell ref="G17171:H17171"/>
    <mergeCell ref="G17173:H17173"/>
    <mergeCell ref="G17158:H17158"/>
    <mergeCell ref="G17159:H17159"/>
    <mergeCell ref="G17160:H17160"/>
    <mergeCell ref="G17162:H17162"/>
    <mergeCell ref="G17164:H17164"/>
    <mergeCell ref="G17167:H17167"/>
    <mergeCell ref="G17168:H17168"/>
    <mergeCell ref="G17170:H17170"/>
    <mergeCell ref="G17172:H17172"/>
    <mergeCell ref="G17144:H17144"/>
    <mergeCell ref="G17145:H17145"/>
    <mergeCell ref="G17147:H17147"/>
    <mergeCell ref="G17148:H17148"/>
    <mergeCell ref="G17149:H17149"/>
    <mergeCell ref="G17151:H17151"/>
    <mergeCell ref="G17152:H17152"/>
    <mergeCell ref="G17153:H17153"/>
    <mergeCell ref="G17155:H17155"/>
    <mergeCell ref="G17150:H17150"/>
    <mergeCell ref="G16944:H16944"/>
    <mergeCell ref="G16947:H16947"/>
    <mergeCell ref="G16948:H16948"/>
    <mergeCell ref="G16931:H16931"/>
    <mergeCell ref="G16932:H16932"/>
    <mergeCell ref="G16934:H16934"/>
    <mergeCell ref="G16935:H16935"/>
    <mergeCell ref="G16937:H16937"/>
    <mergeCell ref="G16939:H16939"/>
    <mergeCell ref="G16941:H16941"/>
    <mergeCell ref="G16943:H16943"/>
    <mergeCell ref="G16945:H16945"/>
    <mergeCell ref="G16946:H16946"/>
    <mergeCell ref="G16899:H16899"/>
    <mergeCell ref="G16903:H16903"/>
    <mergeCell ref="G16904:H16904"/>
    <mergeCell ref="G16905:H16905"/>
    <mergeCell ref="G16908:H16908"/>
    <mergeCell ref="G16909:H16909"/>
    <mergeCell ref="G16910:H16910"/>
    <mergeCell ref="G16900:H16900"/>
    <mergeCell ref="G16901:H16901"/>
    <mergeCell ref="G17078:H17078"/>
    <mergeCell ref="G17080:H17080"/>
    <mergeCell ref="G17081:H17081"/>
    <mergeCell ref="G17082:H17082"/>
    <mergeCell ref="G17086:H17086"/>
    <mergeCell ref="G17087:H17087"/>
    <mergeCell ref="G17089:H17089"/>
    <mergeCell ref="G17092:H17092"/>
    <mergeCell ref="G17069:H17069"/>
    <mergeCell ref="G17071:H17071"/>
    <mergeCell ref="G17036:H17036"/>
    <mergeCell ref="G17038:H17038"/>
    <mergeCell ref="G17040:H17040"/>
    <mergeCell ref="G17041:H17041"/>
    <mergeCell ref="G17043:H17043"/>
    <mergeCell ref="G17048:H17048"/>
    <mergeCell ref="G17014:H17014"/>
    <mergeCell ref="G17015:H17015"/>
    <mergeCell ref="G17017:H17017"/>
    <mergeCell ref="G17018:H17018"/>
    <mergeCell ref="G17020:H17020"/>
    <mergeCell ref="G17022:H17022"/>
    <mergeCell ref="G17024:H17024"/>
    <mergeCell ref="G17026:H17026"/>
    <mergeCell ref="G17028:H17028"/>
    <mergeCell ref="G17070:H17070"/>
    <mergeCell ref="G17072:H17072"/>
    <mergeCell ref="G17074:H17074"/>
    <mergeCell ref="G17073:H17073"/>
    <mergeCell ref="G17037:H17037"/>
    <mergeCell ref="G17039:H17039"/>
    <mergeCell ref="G17042:H17042"/>
    <mergeCell ref="G17044:H17044"/>
    <mergeCell ref="G17049:H17049"/>
    <mergeCell ref="G17016:H17016"/>
    <mergeCell ref="G17019:H17019"/>
    <mergeCell ref="G17021:H17021"/>
    <mergeCell ref="G17023:H17023"/>
    <mergeCell ref="G17025:H17025"/>
    <mergeCell ref="G16921:H16921"/>
    <mergeCell ref="G16922:H16922"/>
    <mergeCell ref="G16923:H16923"/>
    <mergeCell ref="G16924:H16924"/>
    <mergeCell ref="G16925:H16925"/>
    <mergeCell ref="G16926:H16926"/>
    <mergeCell ref="G16927:H16927"/>
    <mergeCell ref="G16928:H16928"/>
    <mergeCell ref="G16929:H16929"/>
    <mergeCell ref="G16881:H16881"/>
    <mergeCell ref="G16882:H16882"/>
    <mergeCell ref="G16884:H16884"/>
    <mergeCell ref="G16885:H16885"/>
    <mergeCell ref="G16886:H16886"/>
    <mergeCell ref="G16890:H16890"/>
    <mergeCell ref="G16894:H16894"/>
    <mergeCell ref="G16895:H16895"/>
    <mergeCell ref="G16897:H16897"/>
    <mergeCell ref="G16861:H16861"/>
    <mergeCell ref="G16863:H16863"/>
    <mergeCell ref="G16864:H16864"/>
    <mergeCell ref="G16865:H16865"/>
    <mergeCell ref="G16867:H16867"/>
    <mergeCell ref="G16869:H16869"/>
    <mergeCell ref="G16871:H16871"/>
    <mergeCell ref="G16873:H16873"/>
    <mergeCell ref="G16875:H16875"/>
    <mergeCell ref="G16930:H16930"/>
    <mergeCell ref="G16933:H16933"/>
    <mergeCell ref="G16936:H16936"/>
    <mergeCell ref="G16938:H16938"/>
    <mergeCell ref="G16940:H16940"/>
    <mergeCell ref="G16942:H16942"/>
    <mergeCell ref="G16902:H16902"/>
    <mergeCell ref="G16906:H16906"/>
    <mergeCell ref="G16907:H16907"/>
    <mergeCell ref="G16911:H16911"/>
    <mergeCell ref="G16912:H16912"/>
    <mergeCell ref="G16913:H16913"/>
    <mergeCell ref="G16914:H16914"/>
    <mergeCell ref="G16915:H16915"/>
    <mergeCell ref="G16916:H16916"/>
    <mergeCell ref="G16917:H16917"/>
    <mergeCell ref="G16918:H16918"/>
    <mergeCell ref="G16919:H16919"/>
    <mergeCell ref="G16920:H16920"/>
    <mergeCell ref="G16883:H16883"/>
    <mergeCell ref="G16887:H16887"/>
    <mergeCell ref="G16888:H16888"/>
    <mergeCell ref="G16889:H16889"/>
    <mergeCell ref="G16891:H16891"/>
    <mergeCell ref="G16892:H16892"/>
    <mergeCell ref="G16893:H16893"/>
    <mergeCell ref="G16896:H16896"/>
    <mergeCell ref="G16898:H16898"/>
    <mergeCell ref="G16862:H16862"/>
    <mergeCell ref="G16866:H16866"/>
    <mergeCell ref="G16868:H16868"/>
    <mergeCell ref="G16870:H16870"/>
    <mergeCell ref="G16872:H16872"/>
    <mergeCell ref="G16874:H16874"/>
    <mergeCell ref="G16876:H16876"/>
    <mergeCell ref="G16879:H16879"/>
    <mergeCell ref="G16880:H16880"/>
    <mergeCell ref="G16666:H16666"/>
    <mergeCell ref="G16669:H16669"/>
    <mergeCell ref="G16670:H16670"/>
    <mergeCell ref="G16673:H16673"/>
    <mergeCell ref="G16674:H16674"/>
    <mergeCell ref="G16678:H16678"/>
    <mergeCell ref="G16675:H16675"/>
    <mergeCell ref="G16676:H16676"/>
    <mergeCell ref="G16677:H16677"/>
    <mergeCell ref="G16796:H16796"/>
    <mergeCell ref="G16730:H16730"/>
    <mergeCell ref="G16732:H16732"/>
    <mergeCell ref="G16734:H16734"/>
    <mergeCell ref="G16736:H16736"/>
    <mergeCell ref="G16738:H16738"/>
    <mergeCell ref="G16739:H16739"/>
    <mergeCell ref="G16743:H16743"/>
    <mergeCell ref="G16747:H16747"/>
    <mergeCell ref="G16748:H16748"/>
    <mergeCell ref="G16842:H16842"/>
    <mergeCell ref="G16845:H16845"/>
    <mergeCell ref="G16847:H16847"/>
    <mergeCell ref="G16850:H16850"/>
    <mergeCell ref="G16852:H16852"/>
    <mergeCell ref="G16854:H16854"/>
    <mergeCell ref="G16797:H16797"/>
    <mergeCell ref="G16762:H16762"/>
    <mergeCell ref="G16763:H16763"/>
    <mergeCell ref="G16767:H16767"/>
    <mergeCell ref="G16769:H16769"/>
    <mergeCell ref="G16771:H16771"/>
    <mergeCell ref="G16776:H16776"/>
    <mergeCell ref="G16764:H16764"/>
    <mergeCell ref="G16765:H16765"/>
    <mergeCell ref="G16766:H16766"/>
    <mergeCell ref="G16768:H16768"/>
    <mergeCell ref="G16770:H16770"/>
    <mergeCell ref="G16775:H16775"/>
    <mergeCell ref="G16750:H16750"/>
    <mergeCell ref="G16751:H16751"/>
    <mergeCell ref="G16753:H16753"/>
    <mergeCell ref="G16754:H16754"/>
    <mergeCell ref="G16755:H16755"/>
    <mergeCell ref="G16757:H16757"/>
    <mergeCell ref="G16758:H16758"/>
    <mergeCell ref="G16759:H16759"/>
    <mergeCell ref="G16761:H16761"/>
    <mergeCell ref="G16752:H16752"/>
    <mergeCell ref="G16756:H16756"/>
    <mergeCell ref="G16760:H16760"/>
    <mergeCell ref="G16564:H16564"/>
    <mergeCell ref="G16565:H16565"/>
    <mergeCell ref="G16566:H16566"/>
    <mergeCell ref="G16561:H16561"/>
    <mergeCell ref="G16562:H16562"/>
    <mergeCell ref="G16563:H16563"/>
    <mergeCell ref="G16567:H16567"/>
    <mergeCell ref="G16568:H16568"/>
    <mergeCell ref="G16569:H16569"/>
    <mergeCell ref="G16570:H16570"/>
    <mergeCell ref="G16571:H16571"/>
    <mergeCell ref="G16572:H16572"/>
    <mergeCell ref="G16573:H16573"/>
    <mergeCell ref="G16574:H16574"/>
    <mergeCell ref="G16575:H16575"/>
    <mergeCell ref="G16576:H16576"/>
    <mergeCell ref="G16580:H16580"/>
    <mergeCell ref="G16581:H16581"/>
    <mergeCell ref="G16543:H16543"/>
    <mergeCell ref="G16544:H16544"/>
    <mergeCell ref="G16547:H16547"/>
    <mergeCell ref="G16549:H16549"/>
    <mergeCell ref="G16550:H16550"/>
    <mergeCell ref="G16553:H16553"/>
    <mergeCell ref="G16554:H16554"/>
    <mergeCell ref="G16555:H16555"/>
    <mergeCell ref="G16701:H16701"/>
    <mergeCell ref="G16702:H16702"/>
    <mergeCell ref="G16704:H16704"/>
    <mergeCell ref="G16707:H16707"/>
    <mergeCell ref="G16708:H16708"/>
    <mergeCell ref="G16709:H16709"/>
    <mergeCell ref="G16710:H16710"/>
    <mergeCell ref="G16679:H16679"/>
    <mergeCell ref="G16681:H16681"/>
    <mergeCell ref="G16682:H16682"/>
    <mergeCell ref="G16684:H16684"/>
    <mergeCell ref="G16685:H16685"/>
    <mergeCell ref="G16687:H16687"/>
    <mergeCell ref="G16689:H16689"/>
    <mergeCell ref="G16690:H16690"/>
    <mergeCell ref="G16691:H16691"/>
    <mergeCell ref="G16658:H16658"/>
    <mergeCell ref="G16659:H16659"/>
    <mergeCell ref="G16661:H16661"/>
    <mergeCell ref="G16663:H16663"/>
    <mergeCell ref="G16665:H16665"/>
    <mergeCell ref="G16667:H16667"/>
    <mergeCell ref="G16668:H16668"/>
    <mergeCell ref="G16671:H16671"/>
    <mergeCell ref="G16672:H16672"/>
    <mergeCell ref="G16680:H16680"/>
    <mergeCell ref="G16683:H16683"/>
    <mergeCell ref="G16686:H16686"/>
    <mergeCell ref="G16688:H16688"/>
    <mergeCell ref="G16692:H16692"/>
    <mergeCell ref="G16694:H16694"/>
    <mergeCell ref="G16698:H16698"/>
    <mergeCell ref="G16699:H16699"/>
    <mergeCell ref="G16700:H16700"/>
    <mergeCell ref="G16693:H16693"/>
    <mergeCell ref="G16695:H16695"/>
    <mergeCell ref="G16696:H16696"/>
    <mergeCell ref="G16697:H16697"/>
    <mergeCell ref="G16462:H16462"/>
    <mergeCell ref="G16381:H16381"/>
    <mergeCell ref="G16383:H16383"/>
    <mergeCell ref="G16385:H16385"/>
    <mergeCell ref="G16387:H16387"/>
    <mergeCell ref="G16388:H16388"/>
    <mergeCell ref="G16392:H16392"/>
    <mergeCell ref="G16396:H16396"/>
    <mergeCell ref="G16397:H16397"/>
    <mergeCell ref="G16401:H16401"/>
    <mergeCell ref="G16368:H16368"/>
    <mergeCell ref="G16369:H16369"/>
    <mergeCell ref="G16370:H16370"/>
    <mergeCell ref="G16371:H16371"/>
    <mergeCell ref="G16373:H16373"/>
    <mergeCell ref="G16374:H16374"/>
    <mergeCell ref="G16376:H16376"/>
    <mergeCell ref="G16377:H16377"/>
    <mergeCell ref="G16379:H16379"/>
    <mergeCell ref="G16468:H16468"/>
    <mergeCell ref="G16470:H16470"/>
    <mergeCell ref="G16472:H16472"/>
    <mergeCell ref="G16474:H16474"/>
    <mergeCell ref="G16476:H16476"/>
    <mergeCell ref="G16479:H16479"/>
    <mergeCell ref="G16480:H16480"/>
    <mergeCell ref="G16400:H16400"/>
    <mergeCell ref="G16402:H16402"/>
    <mergeCell ref="G16403:H16403"/>
    <mergeCell ref="G16404:H16404"/>
    <mergeCell ref="G16406:H16406"/>
    <mergeCell ref="G16407:H16407"/>
    <mergeCell ref="G16408:H16408"/>
    <mergeCell ref="G16410:H16410"/>
    <mergeCell ref="G16411:H16411"/>
    <mergeCell ref="G16405:H16405"/>
    <mergeCell ref="G16409:H16409"/>
    <mergeCell ref="G16386:H16386"/>
    <mergeCell ref="G16389:H16389"/>
    <mergeCell ref="G16390:H16390"/>
    <mergeCell ref="G16391:H16391"/>
    <mergeCell ref="G16393:H16393"/>
    <mergeCell ref="G16394:H16394"/>
    <mergeCell ref="G16395:H16395"/>
    <mergeCell ref="G16398:H16398"/>
    <mergeCell ref="G16399:H16399"/>
    <mergeCell ref="G16372:H16372"/>
    <mergeCell ref="G16448:H16448"/>
    <mergeCell ref="G16449:H16449"/>
    <mergeCell ref="G16452:H16452"/>
    <mergeCell ref="G16454:H16454"/>
    <mergeCell ref="G16456:H16456"/>
    <mergeCell ref="G16458:H16458"/>
    <mergeCell ref="G16461:H16461"/>
    <mergeCell ref="G16464:H16464"/>
    <mergeCell ref="G16466:H16466"/>
    <mergeCell ref="G16463:H16463"/>
    <mergeCell ref="G16465:H16465"/>
    <mergeCell ref="G16431:H16431"/>
    <mergeCell ref="G16434:H16434"/>
    <mergeCell ref="G16436:H16436"/>
    <mergeCell ref="G16438:H16438"/>
    <mergeCell ref="G16439:H16439"/>
    <mergeCell ref="G16249:H16249"/>
    <mergeCell ref="G16251:H16251"/>
    <mergeCell ref="G16253:H16253"/>
    <mergeCell ref="G16255:H16255"/>
    <mergeCell ref="G16256:H16256"/>
    <mergeCell ref="G16258:H16258"/>
    <mergeCell ref="G16260:H16260"/>
    <mergeCell ref="G16261:H16261"/>
    <mergeCell ref="G16264:H16264"/>
    <mergeCell ref="G16287:H16287"/>
    <mergeCell ref="G16288:H16288"/>
    <mergeCell ref="G16290:H16290"/>
    <mergeCell ref="G16293:H16293"/>
    <mergeCell ref="G16295:H16295"/>
    <mergeCell ref="G16297:H16297"/>
    <mergeCell ref="G16300:H16300"/>
    <mergeCell ref="G16304:H16304"/>
    <mergeCell ref="G16268:H16268"/>
    <mergeCell ref="G16269:H16269"/>
    <mergeCell ref="G16272:H16272"/>
    <mergeCell ref="G16274:H16274"/>
    <mergeCell ref="G16276:H16276"/>
    <mergeCell ref="G16278:H16278"/>
    <mergeCell ref="G16281:H16281"/>
    <mergeCell ref="G16284:H16284"/>
    <mergeCell ref="G16285:H16285"/>
    <mergeCell ref="G16283:H16283"/>
    <mergeCell ref="G16250:H16250"/>
    <mergeCell ref="G16252:H16252"/>
    <mergeCell ref="G16254:H16254"/>
    <mergeCell ref="G16257:H16257"/>
    <mergeCell ref="G16259:H16259"/>
    <mergeCell ref="G16262:H16262"/>
    <mergeCell ref="G16263:H16263"/>
    <mergeCell ref="G16265:H16265"/>
    <mergeCell ref="G16266:H16266"/>
    <mergeCell ref="G16131:H16131"/>
    <mergeCell ref="G16133:H16133"/>
    <mergeCell ref="G16134:H16134"/>
    <mergeCell ref="G16235:H16235"/>
    <mergeCell ref="G16236:H16236"/>
    <mergeCell ref="G16238:H16238"/>
    <mergeCell ref="G16239:H16239"/>
    <mergeCell ref="G16240:H16240"/>
    <mergeCell ref="G16173:H16173"/>
    <mergeCell ref="G16148:H16148"/>
    <mergeCell ref="G16150:H16150"/>
    <mergeCell ref="G16152:H16152"/>
    <mergeCell ref="G16154:H16154"/>
    <mergeCell ref="G16156:H16156"/>
    <mergeCell ref="G16160:H16160"/>
    <mergeCell ref="G16162:H16162"/>
    <mergeCell ref="G16164:H16164"/>
    <mergeCell ref="G16166:H16166"/>
    <mergeCell ref="G16163:H16163"/>
    <mergeCell ref="G16165:H16165"/>
    <mergeCell ref="G16123:H16123"/>
    <mergeCell ref="G16126:H16126"/>
    <mergeCell ref="G16130:H16130"/>
    <mergeCell ref="G16132:H16132"/>
    <mergeCell ref="G16135:H16135"/>
    <mergeCell ref="G16138:H16138"/>
    <mergeCell ref="G16141:H16141"/>
    <mergeCell ref="G16144:H16144"/>
    <mergeCell ref="G16146:H16146"/>
    <mergeCell ref="G16136:H16136"/>
    <mergeCell ref="G16137:H16137"/>
    <mergeCell ref="G16206:H16206"/>
    <mergeCell ref="G16208:H16208"/>
    <mergeCell ref="G16211:H16211"/>
    <mergeCell ref="G16214:H16214"/>
    <mergeCell ref="G16216:H16216"/>
    <mergeCell ref="G16218:H16218"/>
    <mergeCell ref="G16197:H16197"/>
    <mergeCell ref="G16198:H16198"/>
    <mergeCell ref="G16199:H16199"/>
    <mergeCell ref="G16200:H16200"/>
    <mergeCell ref="G16201:H16201"/>
    <mergeCell ref="G16205:H16205"/>
    <mergeCell ref="G16207:H16207"/>
    <mergeCell ref="G16209:H16209"/>
    <mergeCell ref="G16210:H16210"/>
    <mergeCell ref="G16212:H16212"/>
    <mergeCell ref="G16213:H16213"/>
    <mergeCell ref="G16215:H16215"/>
    <mergeCell ref="G16217:H16217"/>
    <mergeCell ref="G16219:H16219"/>
    <mergeCell ref="G16221:H16221"/>
    <mergeCell ref="G16014:H16014"/>
    <mergeCell ref="G16016:H16016"/>
    <mergeCell ref="G16017:H16017"/>
    <mergeCell ref="G16019:H16019"/>
    <mergeCell ref="G16021:H16021"/>
    <mergeCell ref="G16023:H16023"/>
    <mergeCell ref="G16025:H16025"/>
    <mergeCell ref="G16027:H16027"/>
    <mergeCell ref="G16028:H16028"/>
    <mergeCell ref="G15987:H15987"/>
    <mergeCell ref="G15988:H15988"/>
    <mergeCell ref="G15989:H15989"/>
    <mergeCell ref="G15990:H15990"/>
    <mergeCell ref="G15991:H15991"/>
    <mergeCell ref="G15992:H15992"/>
    <mergeCell ref="G15993:H15993"/>
    <mergeCell ref="G15994:H15994"/>
    <mergeCell ref="G15995:H15995"/>
    <mergeCell ref="G16051:H16051"/>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059:H16059"/>
    <mergeCell ref="G16062:H16062"/>
    <mergeCell ref="G16063:H16063"/>
    <mergeCell ref="G16065:H16065"/>
    <mergeCell ref="G16067:H16067"/>
    <mergeCell ref="G16039:H16039"/>
    <mergeCell ref="G16040:H16040"/>
    <mergeCell ref="G16042:H16042"/>
    <mergeCell ref="G16043:H16043"/>
    <mergeCell ref="G16044:H16044"/>
    <mergeCell ref="G16046:H16046"/>
    <mergeCell ref="G16047:H16047"/>
    <mergeCell ref="G16048:H16048"/>
    <mergeCell ref="G16050:H16050"/>
    <mergeCell ref="G16041:H16041"/>
    <mergeCell ref="G16008:H16008"/>
    <mergeCell ref="G16010:H16010"/>
    <mergeCell ref="G16013:H16013"/>
    <mergeCell ref="G16015:H16015"/>
    <mergeCell ref="G16018:H16018"/>
    <mergeCell ref="G16020:H16020"/>
    <mergeCell ref="G16022:H16022"/>
    <mergeCell ref="G15996:H15996"/>
    <mergeCell ref="G15997:H15997"/>
    <mergeCell ref="G15998:H15998"/>
    <mergeCell ref="G15999:H15999"/>
    <mergeCell ref="G16000:H16000"/>
    <mergeCell ref="G16001:H16001"/>
    <mergeCell ref="G16002:H16002"/>
    <mergeCell ref="G16003:H16003"/>
    <mergeCell ref="G16004:H16004"/>
    <mergeCell ref="G16005:H16005"/>
    <mergeCell ref="G16006:H16006"/>
    <mergeCell ref="G15946:H15946"/>
    <mergeCell ref="G15947:H15947"/>
    <mergeCell ref="G15949:H15949"/>
    <mergeCell ref="G15951:H15951"/>
    <mergeCell ref="G15952:H15952"/>
    <mergeCell ref="G15954:H15954"/>
    <mergeCell ref="G15956:H15956"/>
    <mergeCell ref="G15958:H15958"/>
    <mergeCell ref="G15960:H15960"/>
    <mergeCell ref="G15926:H15926"/>
    <mergeCell ref="G15928:H15928"/>
    <mergeCell ref="G15932:H15932"/>
    <mergeCell ref="G15934:H15934"/>
    <mergeCell ref="G15936:H15936"/>
    <mergeCell ref="G15938:H15938"/>
    <mergeCell ref="G15940:H15940"/>
    <mergeCell ref="G15942:H15942"/>
    <mergeCell ref="G15944:H15944"/>
    <mergeCell ref="G15886:H15886"/>
    <mergeCell ref="G15888:H15888"/>
    <mergeCell ref="G15890:H15890"/>
    <mergeCell ref="G15891:H15891"/>
    <mergeCell ref="G15893:H15893"/>
    <mergeCell ref="G15894:H15894"/>
    <mergeCell ref="G15897:H15897"/>
    <mergeCell ref="G15903:H15903"/>
    <mergeCell ref="G15967:H15967"/>
    <mergeCell ref="G15971:H15971"/>
    <mergeCell ref="G15974:H15974"/>
    <mergeCell ref="G15927:H15927"/>
    <mergeCell ref="G15933:H15933"/>
    <mergeCell ref="G15935:H15935"/>
    <mergeCell ref="G15937:H15937"/>
    <mergeCell ref="G15939:H15939"/>
    <mergeCell ref="G15941:H15941"/>
    <mergeCell ref="G15943:H15943"/>
    <mergeCell ref="G15774:H15774"/>
    <mergeCell ref="G15775:H15775"/>
    <mergeCell ref="G15737:H15737"/>
    <mergeCell ref="G15739:H15739"/>
    <mergeCell ref="G15741:H15741"/>
    <mergeCell ref="G15743:H15743"/>
    <mergeCell ref="G15745:H15745"/>
    <mergeCell ref="G15747:H15747"/>
    <mergeCell ref="G15749:H15749"/>
    <mergeCell ref="G15751:H15751"/>
    <mergeCell ref="G15752:H15752"/>
    <mergeCell ref="G15822:H15822"/>
    <mergeCell ref="G15823:H15823"/>
    <mergeCell ref="G15827:H15827"/>
    <mergeCell ref="G15828:H15828"/>
    <mergeCell ref="G15807:H15807"/>
    <mergeCell ref="G15809:H15809"/>
    <mergeCell ref="G15812:H15812"/>
    <mergeCell ref="G15813:H15813"/>
    <mergeCell ref="G15814:H15814"/>
    <mergeCell ref="G15816:H15816"/>
    <mergeCell ref="G15817:H15817"/>
    <mergeCell ref="G15818:H15818"/>
    <mergeCell ref="G15821:H15821"/>
    <mergeCell ref="G15808:H15808"/>
    <mergeCell ref="G15810:H15810"/>
    <mergeCell ref="G15811:H15811"/>
    <mergeCell ref="G15815:H15815"/>
    <mergeCell ref="G15819:H15819"/>
    <mergeCell ref="G15820:H15820"/>
    <mergeCell ref="G15776:H15776"/>
    <mergeCell ref="G15849:H15849"/>
    <mergeCell ref="G15848:H15848"/>
    <mergeCell ref="G15777:H15777"/>
    <mergeCell ref="G15778:H15778"/>
    <mergeCell ref="G15798:H15798"/>
    <mergeCell ref="G15801:H15801"/>
    <mergeCell ref="G15803:H15803"/>
    <mergeCell ref="G15805:H15805"/>
    <mergeCell ref="G15779:H15779"/>
    <mergeCell ref="G15780:H15780"/>
    <mergeCell ref="G15781:H15781"/>
    <mergeCell ref="G15782:H15782"/>
    <mergeCell ref="G15783:H15783"/>
    <mergeCell ref="G15589:H15589"/>
    <mergeCell ref="G15591:H15591"/>
    <mergeCell ref="G15593:H15593"/>
    <mergeCell ref="G15569:H15569"/>
    <mergeCell ref="G15570:H15570"/>
    <mergeCell ref="G15571:H15571"/>
    <mergeCell ref="G15572:H15572"/>
    <mergeCell ref="G15573:H15573"/>
    <mergeCell ref="G15574:H15574"/>
    <mergeCell ref="G15575:H15575"/>
    <mergeCell ref="G15576:H15576"/>
    <mergeCell ref="G15577:H15577"/>
    <mergeCell ref="G15578:H15578"/>
    <mergeCell ref="G15580:H15580"/>
    <mergeCell ref="G15581:H15581"/>
    <mergeCell ref="G15583:H15583"/>
    <mergeCell ref="G15584:H15584"/>
    <mergeCell ref="G15586:H15586"/>
    <mergeCell ref="G15544:H15544"/>
    <mergeCell ref="G15546:H15546"/>
    <mergeCell ref="G15547:H15547"/>
    <mergeCell ref="G15550:H15550"/>
    <mergeCell ref="G15551:H15551"/>
    <mergeCell ref="G15552:H15552"/>
    <mergeCell ref="G15717:H15717"/>
    <mergeCell ref="G15719:H15719"/>
    <mergeCell ref="G15721:H15721"/>
    <mergeCell ref="G15723:H15723"/>
    <mergeCell ref="G15725:H15725"/>
    <mergeCell ref="G15727:H15727"/>
    <mergeCell ref="G15729:H15729"/>
    <mergeCell ref="G15730:H15730"/>
    <mergeCell ref="G15732:H15732"/>
    <mergeCell ref="G15694:H15694"/>
    <mergeCell ref="G15696:H15696"/>
    <mergeCell ref="G15697:H15697"/>
    <mergeCell ref="G15700:H15700"/>
    <mergeCell ref="G15701:H15701"/>
    <mergeCell ref="G15703:H15703"/>
    <mergeCell ref="G15704:H15704"/>
    <mergeCell ref="G15705:H15705"/>
    <mergeCell ref="G15707:H15707"/>
    <mergeCell ref="G15640:H15640"/>
    <mergeCell ref="G15641:H15641"/>
    <mergeCell ref="G15643:H15643"/>
    <mergeCell ref="G15645:H15645"/>
    <mergeCell ref="G15647:H15647"/>
    <mergeCell ref="G15650:H15650"/>
    <mergeCell ref="G15652:H15652"/>
    <mergeCell ref="G15653:H15653"/>
    <mergeCell ref="G15656:H15656"/>
    <mergeCell ref="G15620:H15620"/>
    <mergeCell ref="G15621:H15621"/>
    <mergeCell ref="G15622:H15622"/>
    <mergeCell ref="G15624:H15624"/>
    <mergeCell ref="G15626:H15626"/>
    <mergeCell ref="G15628:H15628"/>
    <mergeCell ref="G15631:H15631"/>
    <mergeCell ref="G15632:H15632"/>
    <mergeCell ref="G15634:H15634"/>
    <mergeCell ref="G15718:H15718"/>
    <mergeCell ref="G15720:H15720"/>
    <mergeCell ref="G15722:H15722"/>
    <mergeCell ref="G15724:H15724"/>
    <mergeCell ref="G15417:H15417"/>
    <mergeCell ref="G15418:H15418"/>
    <mergeCell ref="G15419:H15419"/>
    <mergeCell ref="G15420:H15420"/>
    <mergeCell ref="G15421:H15421"/>
    <mergeCell ref="G15422:H15422"/>
    <mergeCell ref="G15423:H15423"/>
    <mergeCell ref="G15424:H15424"/>
    <mergeCell ref="G15425:H15425"/>
    <mergeCell ref="G15355:H15355"/>
    <mergeCell ref="G15356:H15356"/>
    <mergeCell ref="G15361:H15361"/>
    <mergeCell ref="G15364:H15364"/>
    <mergeCell ref="G15368:H15368"/>
    <mergeCell ref="G15369:H15369"/>
    <mergeCell ref="G15337:H15337"/>
    <mergeCell ref="G15341:H15341"/>
    <mergeCell ref="G15344:H15344"/>
    <mergeCell ref="G15345:H15345"/>
    <mergeCell ref="G15347:H15347"/>
    <mergeCell ref="G15349:H15349"/>
    <mergeCell ref="G15351:H15351"/>
    <mergeCell ref="G15353:H15353"/>
    <mergeCell ref="G15358:H15358"/>
    <mergeCell ref="G15362:H15362"/>
    <mergeCell ref="G15363:H15363"/>
    <mergeCell ref="G15370:H15370"/>
    <mergeCell ref="G15339:H15339"/>
    <mergeCell ref="G15340:H15340"/>
    <mergeCell ref="G15342:H15342"/>
    <mergeCell ref="G15343:H15343"/>
    <mergeCell ref="G15346:H15346"/>
    <mergeCell ref="G15348:H15348"/>
    <mergeCell ref="G15350:H15350"/>
    <mergeCell ref="G15352:H15352"/>
    <mergeCell ref="G15354:H15354"/>
    <mergeCell ref="G15068:H15068"/>
    <mergeCell ref="G15070:H15070"/>
    <mergeCell ref="G15074:H15074"/>
    <mergeCell ref="G15078:H15078"/>
    <mergeCell ref="G15077:H15077"/>
    <mergeCell ref="G15079:H15079"/>
    <mergeCell ref="G15047:H15047"/>
    <mergeCell ref="G15051:H15051"/>
    <mergeCell ref="G15053:H15053"/>
    <mergeCell ref="G15055:H15055"/>
    <mergeCell ref="G15300:H15300"/>
    <mergeCell ref="G15301:H15301"/>
    <mergeCell ref="G15303:H15303"/>
    <mergeCell ref="G15305:H15305"/>
    <mergeCell ref="G15307:H15307"/>
    <mergeCell ref="G15309:H15309"/>
    <mergeCell ref="G15310:H15310"/>
    <mergeCell ref="G15312:H15312"/>
    <mergeCell ref="G15314:H15314"/>
    <mergeCell ref="G15244:H15244"/>
    <mergeCell ref="G15246:H15246"/>
    <mergeCell ref="G15249:H15249"/>
    <mergeCell ref="G15213:H15213"/>
    <mergeCell ref="G15214:H15214"/>
    <mergeCell ref="G15219:H15219"/>
    <mergeCell ref="G15182:H15182"/>
    <mergeCell ref="G15184:H15184"/>
    <mergeCell ref="G15185:H15185"/>
    <mergeCell ref="G15187:H15187"/>
    <mergeCell ref="G15190:H15190"/>
    <mergeCell ref="G15192:H15192"/>
    <mergeCell ref="G15193:H15193"/>
    <mergeCell ref="G15258:H15258"/>
    <mergeCell ref="G15260:H15260"/>
    <mergeCell ref="G15267:H15267"/>
    <mergeCell ref="G15270:H15270"/>
    <mergeCell ref="G15264:H15264"/>
    <mergeCell ref="G15265:H15265"/>
    <mergeCell ref="G15242:H15242"/>
    <mergeCell ref="G15308:H15308"/>
    <mergeCell ref="G15311:H15311"/>
    <mergeCell ref="G15313:H15313"/>
    <mergeCell ref="G15150:H15150"/>
    <mergeCell ref="G15151:H15151"/>
    <mergeCell ref="G15152:H15152"/>
    <mergeCell ref="G15154:H15154"/>
    <mergeCell ref="G15155:H15155"/>
    <mergeCell ref="G15156:H15156"/>
    <mergeCell ref="G15159:H15159"/>
    <mergeCell ref="G15148:H15148"/>
    <mergeCell ref="G15149:H15149"/>
    <mergeCell ref="G15157:H15157"/>
    <mergeCell ref="G15210:H15210"/>
    <mergeCell ref="G15211:H15211"/>
    <mergeCell ref="G15212:H15212"/>
    <mergeCell ref="G15215:H15215"/>
    <mergeCell ref="G15217:H15217"/>
    <mergeCell ref="G15218:H15218"/>
    <mergeCell ref="G15183:H15183"/>
    <mergeCell ref="G15188:H15188"/>
    <mergeCell ref="G15191:H15191"/>
    <mergeCell ref="G15195:H15195"/>
    <mergeCell ref="G15197:H15197"/>
    <mergeCell ref="G15200:H15200"/>
    <mergeCell ref="G14550:H14550"/>
    <mergeCell ref="G14553:H14553"/>
    <mergeCell ref="G14922:H14922"/>
    <mergeCell ref="G14923:H14923"/>
    <mergeCell ref="G14945:H14945"/>
    <mergeCell ref="G14949:H14949"/>
    <mergeCell ref="G14952:H14952"/>
    <mergeCell ref="G14815:H14815"/>
    <mergeCell ref="G14816:H14816"/>
    <mergeCell ref="G14820:H14820"/>
    <mergeCell ref="G14823:H14823"/>
    <mergeCell ref="G14825:H14825"/>
    <mergeCell ref="G14827:H14827"/>
    <mergeCell ref="G14829:H14829"/>
    <mergeCell ref="G14711:H14711"/>
    <mergeCell ref="G14715:H14715"/>
    <mergeCell ref="G14716:H14716"/>
    <mergeCell ref="G14720:H14720"/>
    <mergeCell ref="G14726:H14726"/>
    <mergeCell ref="G14954:H14954"/>
    <mergeCell ref="G14955:H14955"/>
    <mergeCell ref="G14957:H14957"/>
    <mergeCell ref="G14959:H14959"/>
    <mergeCell ref="G14962:H14962"/>
    <mergeCell ref="G14964:H14964"/>
    <mergeCell ref="G14966:H14966"/>
    <mergeCell ref="G14956:H14956"/>
    <mergeCell ref="G14960:H14960"/>
    <mergeCell ref="G14965:H14965"/>
    <mergeCell ref="G14948:H14948"/>
    <mergeCell ref="G14950:H14950"/>
    <mergeCell ref="G14913:H14913"/>
    <mergeCell ref="G14916:H14916"/>
    <mergeCell ref="G14919:H14919"/>
    <mergeCell ref="G14797:H14797"/>
    <mergeCell ref="G14800:H14800"/>
    <mergeCell ref="G14801:H14801"/>
    <mergeCell ref="G14802:H14802"/>
    <mergeCell ref="G14806:H14806"/>
    <mergeCell ref="G14807:H14807"/>
    <mergeCell ref="G14808:H14808"/>
    <mergeCell ref="G14810:H14810"/>
    <mergeCell ref="G14811:H14811"/>
    <mergeCell ref="G14799:H14799"/>
    <mergeCell ref="G14803:H14803"/>
    <mergeCell ref="G14812:H14812"/>
    <mergeCell ref="G14819:H14819"/>
    <mergeCell ref="G14824:H14824"/>
    <mergeCell ref="G14836:H14836"/>
    <mergeCell ref="G14844:H14844"/>
    <mergeCell ref="G14856:H14856"/>
    <mergeCell ref="G14873:H14873"/>
    <mergeCell ref="G14875:H14875"/>
    <mergeCell ref="G14883:H14883"/>
    <mergeCell ref="G14884:H14884"/>
    <mergeCell ref="G14886:H14886"/>
    <mergeCell ref="G14887:H14887"/>
    <mergeCell ref="G14889:H14889"/>
    <mergeCell ref="G14894:H14894"/>
    <mergeCell ref="G14915:H14915"/>
    <mergeCell ref="G14924:H14924"/>
    <mergeCell ref="G14795:H14795"/>
    <mergeCell ref="G14817:H14817"/>
    <mergeCell ref="G14835:H14835"/>
    <mergeCell ref="G14480:H14480"/>
    <mergeCell ref="G14502:H14502"/>
    <mergeCell ref="G14426:H14426"/>
    <mergeCell ref="G14447:H14447"/>
    <mergeCell ref="G14454:H14454"/>
    <mergeCell ref="G14369:H14369"/>
    <mergeCell ref="G14371:H14371"/>
    <mergeCell ref="G14373:H14373"/>
    <mergeCell ref="G14331:H14331"/>
    <mergeCell ref="G14334:H14334"/>
    <mergeCell ref="G14339:H14339"/>
    <mergeCell ref="G14342:H14342"/>
    <mergeCell ref="G14348:H14348"/>
    <mergeCell ref="G14351:H14351"/>
    <mergeCell ref="G14354:H14354"/>
    <mergeCell ref="G14355:H14355"/>
    <mergeCell ref="G14357:H14357"/>
    <mergeCell ref="G14449:H14449"/>
    <mergeCell ref="G14451:H14451"/>
    <mergeCell ref="G14452:H14452"/>
    <mergeCell ref="G14455:H14455"/>
    <mergeCell ref="G14476:H14476"/>
    <mergeCell ref="G14478:H14478"/>
    <mergeCell ref="G14461:H14461"/>
    <mergeCell ref="G14464:H14464"/>
    <mergeCell ref="G14472:H14472"/>
    <mergeCell ref="G14473:H14473"/>
    <mergeCell ref="G14474:H14474"/>
    <mergeCell ref="G14427:H14427"/>
    <mergeCell ref="G14409:H14409"/>
    <mergeCell ref="G14413:H14413"/>
    <mergeCell ref="G14421:H14421"/>
    <mergeCell ref="G14423:H14423"/>
    <mergeCell ref="G14425:H14425"/>
    <mergeCell ref="G14408:H14408"/>
    <mergeCell ref="G14410:H14410"/>
    <mergeCell ref="G14415:H14415"/>
    <mergeCell ref="G14417:H14417"/>
    <mergeCell ref="G14422:H14422"/>
    <mergeCell ref="G14398:H14398"/>
    <mergeCell ref="G14401:H14401"/>
    <mergeCell ref="G14393:H14393"/>
    <mergeCell ref="G14397:H14397"/>
    <mergeCell ref="G14399:H14399"/>
    <mergeCell ref="G14400:H14400"/>
    <mergeCell ref="G14404:H14404"/>
    <mergeCell ref="G14370:H14370"/>
    <mergeCell ref="G14048:H14048"/>
    <mergeCell ref="G14053:H14053"/>
    <mergeCell ref="G14062:H14062"/>
    <mergeCell ref="G14005:H14005"/>
    <mergeCell ref="G14006:H14006"/>
    <mergeCell ref="G14009:H14009"/>
    <mergeCell ref="G14010:H14010"/>
    <mergeCell ref="G14012:H14012"/>
    <mergeCell ref="G14189:H14189"/>
    <mergeCell ref="G14190:H14190"/>
    <mergeCell ref="G14197:H14197"/>
    <mergeCell ref="G14199:H14199"/>
    <mergeCell ref="G14202:H14202"/>
    <mergeCell ref="G14086:H14086"/>
    <mergeCell ref="G14087:H14087"/>
    <mergeCell ref="G14088:H14088"/>
    <mergeCell ref="G14092:H14092"/>
    <mergeCell ref="G14094:H14094"/>
    <mergeCell ref="G14096:H14096"/>
    <mergeCell ref="G14098:H14098"/>
    <mergeCell ref="G14099:H14099"/>
    <mergeCell ref="G14101:H14101"/>
    <mergeCell ref="G14104:H14104"/>
    <mergeCell ref="G14105:H14105"/>
    <mergeCell ref="G14072:H14072"/>
    <mergeCell ref="G14074:H14074"/>
    <mergeCell ref="G14079:H14079"/>
    <mergeCell ref="G14081:H14081"/>
    <mergeCell ref="G14080:H14080"/>
    <mergeCell ref="G14083:H14083"/>
    <mergeCell ref="G14055:H14055"/>
    <mergeCell ref="G14057:H14057"/>
    <mergeCell ref="G14061:H14061"/>
    <mergeCell ref="G14066:H14066"/>
    <mergeCell ref="G14078:H14078"/>
    <mergeCell ref="G14082:H14082"/>
    <mergeCell ref="G14085:H14085"/>
    <mergeCell ref="G14090:H14090"/>
    <mergeCell ref="G14093:H14093"/>
    <mergeCell ref="G14095:H14095"/>
    <mergeCell ref="G14100:H14100"/>
    <mergeCell ref="G14103:H14103"/>
    <mergeCell ref="G14107:H14107"/>
    <mergeCell ref="G14110:H14110"/>
    <mergeCell ref="G14115:H14115"/>
    <mergeCell ref="G14121:H14121"/>
    <mergeCell ref="G14134:H14134"/>
    <mergeCell ref="G14135:H14135"/>
    <mergeCell ref="G14137:H14137"/>
    <mergeCell ref="G14140:H14140"/>
    <mergeCell ref="G14141:H14141"/>
    <mergeCell ref="G14142:H14142"/>
    <mergeCell ref="G14144:H14144"/>
    <mergeCell ref="G14145:H14145"/>
    <mergeCell ref="G14148:H14148"/>
    <mergeCell ref="G14149:H14149"/>
    <mergeCell ref="G14151:H14151"/>
    <mergeCell ref="A14163:J14163"/>
    <mergeCell ref="A14171:J14171"/>
    <mergeCell ref="G13986:H13986"/>
    <mergeCell ref="G13988:H13988"/>
    <mergeCell ref="G13989:H13989"/>
    <mergeCell ref="G13992:H13992"/>
    <mergeCell ref="G13994:H13994"/>
    <mergeCell ref="G13995:H13995"/>
    <mergeCell ref="G13997:H13997"/>
    <mergeCell ref="G13999:H13999"/>
    <mergeCell ref="G13934:H13934"/>
    <mergeCell ref="G13942:H13942"/>
    <mergeCell ref="G13944:H13944"/>
    <mergeCell ref="G13950:H13950"/>
    <mergeCell ref="G13952:H13952"/>
    <mergeCell ref="G13909:H13909"/>
    <mergeCell ref="G13910:H13910"/>
    <mergeCell ref="G13912:H13912"/>
    <mergeCell ref="G13916:H13916"/>
    <mergeCell ref="G13918:H13918"/>
    <mergeCell ref="G13920:H13920"/>
    <mergeCell ref="G13921:H13921"/>
    <mergeCell ref="G13858:H13858"/>
    <mergeCell ref="G13862:H13862"/>
    <mergeCell ref="G13968:H13968"/>
    <mergeCell ref="G13972:H13972"/>
    <mergeCell ref="G13978:H13978"/>
    <mergeCell ref="G13980:H13980"/>
    <mergeCell ref="G13982:H13982"/>
    <mergeCell ref="G13984:H13984"/>
    <mergeCell ref="G13969:H13969"/>
    <mergeCell ref="G13970:H13970"/>
    <mergeCell ref="G13976:H13976"/>
    <mergeCell ref="G13977:H13977"/>
    <mergeCell ref="G13979:H13979"/>
    <mergeCell ref="G13981:H13981"/>
    <mergeCell ref="G13983:H13983"/>
    <mergeCell ref="G13955:H13955"/>
    <mergeCell ref="G13957:H13957"/>
    <mergeCell ref="G13960:H13960"/>
    <mergeCell ref="G13963:H13963"/>
    <mergeCell ref="G13961:H13961"/>
    <mergeCell ref="G13962:H13962"/>
    <mergeCell ref="G13964:H13964"/>
    <mergeCell ref="G13935:H13935"/>
    <mergeCell ref="G13905:H13905"/>
    <mergeCell ref="G13871:H13871"/>
    <mergeCell ref="G13873:H13873"/>
    <mergeCell ref="G13875:H13875"/>
    <mergeCell ref="G13880:H13880"/>
    <mergeCell ref="G13881:H13881"/>
    <mergeCell ref="G13884:H13884"/>
    <mergeCell ref="G13885:H13885"/>
    <mergeCell ref="G13872:H13872"/>
    <mergeCell ref="G13876:H13876"/>
    <mergeCell ref="G13774:H13774"/>
    <mergeCell ref="G13779:H13779"/>
    <mergeCell ref="G13785:H13785"/>
    <mergeCell ref="G13791:H13791"/>
    <mergeCell ref="G13797:H13797"/>
    <mergeCell ref="G13802:H13802"/>
    <mergeCell ref="G13803:H13803"/>
    <mergeCell ref="G13677:H13677"/>
    <mergeCell ref="G13678:H13678"/>
    <mergeCell ref="G13656:H13656"/>
    <mergeCell ref="G13658:H13658"/>
    <mergeCell ref="G13659:H13659"/>
    <mergeCell ref="G13660:H13660"/>
    <mergeCell ref="G13662:H13662"/>
    <mergeCell ref="G13666:H13666"/>
    <mergeCell ref="G13670:H13670"/>
    <mergeCell ref="G13671:H13671"/>
    <mergeCell ref="G13776:H13776"/>
    <mergeCell ref="G13778:H13778"/>
    <mergeCell ref="G13780:H13780"/>
    <mergeCell ref="G13783:H13783"/>
    <mergeCell ref="G13755:H13755"/>
    <mergeCell ref="G13761:H13761"/>
    <mergeCell ref="G13764:H13764"/>
    <mergeCell ref="G13768:H13768"/>
    <mergeCell ref="G13756:H13756"/>
    <mergeCell ref="G13757:H13757"/>
    <mergeCell ref="G13760:H13760"/>
    <mergeCell ref="G13762:H13762"/>
    <mergeCell ref="G13767:H13767"/>
    <mergeCell ref="G13742:H13742"/>
    <mergeCell ref="G13747:H13747"/>
    <mergeCell ref="G13749:H13749"/>
    <mergeCell ref="G13754:H13754"/>
    <mergeCell ref="G13743:H13743"/>
    <mergeCell ref="G13744:H13744"/>
    <mergeCell ref="G13748:H13748"/>
    <mergeCell ref="G13752:H13752"/>
    <mergeCell ref="G13719:H13719"/>
    <mergeCell ref="G13725:H13725"/>
    <mergeCell ref="G13705:H13705"/>
    <mergeCell ref="G13707:H13707"/>
    <mergeCell ref="G13710:H13710"/>
    <mergeCell ref="G13711:H13711"/>
    <mergeCell ref="G13714:H13714"/>
    <mergeCell ref="G13715:H13715"/>
    <mergeCell ref="G13716:H13716"/>
    <mergeCell ref="G13720:H13720"/>
    <mergeCell ref="G13723:H13723"/>
    <mergeCell ref="G13724:H13724"/>
    <mergeCell ref="G13657:H13657"/>
    <mergeCell ref="G13667:H13667"/>
    <mergeCell ref="G13669:H13669"/>
    <mergeCell ref="G13676:H13676"/>
    <mergeCell ref="G13674:H13674"/>
    <mergeCell ref="G13284:H13284"/>
    <mergeCell ref="G13290:H13290"/>
    <mergeCell ref="G13291:H13291"/>
    <mergeCell ref="G13292:H13292"/>
    <mergeCell ref="G13194:H13194"/>
    <mergeCell ref="G13219:H13219"/>
    <mergeCell ref="G13221:H13221"/>
    <mergeCell ref="G13226:H13226"/>
    <mergeCell ref="G13230:H13230"/>
    <mergeCell ref="G13174:H13174"/>
    <mergeCell ref="G13183:H13183"/>
    <mergeCell ref="G13187:H13187"/>
    <mergeCell ref="G13190:H13190"/>
    <mergeCell ref="G13193:H13193"/>
    <mergeCell ref="G13287:H13287"/>
    <mergeCell ref="G13288:H13288"/>
    <mergeCell ref="G13313:H13313"/>
    <mergeCell ref="G13318:H13318"/>
    <mergeCell ref="G13294:H13294"/>
    <mergeCell ref="G13295:H13295"/>
    <mergeCell ref="G13300:H13300"/>
    <mergeCell ref="G13303:H13303"/>
    <mergeCell ref="G13304:H13304"/>
    <mergeCell ref="G13305:H13305"/>
    <mergeCell ref="G13309:H13309"/>
    <mergeCell ref="G13311:H13311"/>
    <mergeCell ref="G13312:H13312"/>
    <mergeCell ref="G13314:H13314"/>
    <mergeCell ref="G13315:H13315"/>
    <mergeCell ref="G13317:H13317"/>
    <mergeCell ref="G13273:H13273"/>
    <mergeCell ref="G13274:H13274"/>
    <mergeCell ref="G13275:H13275"/>
    <mergeCell ref="G13277:H13277"/>
    <mergeCell ref="G13278:H13278"/>
    <mergeCell ref="G13279:H13279"/>
    <mergeCell ref="G13282:H13282"/>
    <mergeCell ref="G13286:H13286"/>
    <mergeCell ref="G13264:H13264"/>
    <mergeCell ref="G13267:H13267"/>
    <mergeCell ref="G13270:H13270"/>
    <mergeCell ref="G13261:H13261"/>
    <mergeCell ref="G13186:H13186"/>
    <mergeCell ref="G13188:H13188"/>
    <mergeCell ref="G13191:H13191"/>
    <mergeCell ref="G12813:H12813"/>
    <mergeCell ref="G12815:H12815"/>
    <mergeCell ref="G12816:H12816"/>
    <mergeCell ref="G12820:H12820"/>
    <mergeCell ref="G12824:H12824"/>
    <mergeCell ref="G12853:H12853"/>
    <mergeCell ref="G12945:H12945"/>
    <mergeCell ref="G12946:H12946"/>
    <mergeCell ref="G12914:H12914"/>
    <mergeCell ref="G12918:H12918"/>
    <mergeCell ref="G12921:H12921"/>
    <mergeCell ref="G12923:H12923"/>
    <mergeCell ref="G12915:H12915"/>
    <mergeCell ref="G12919:H12919"/>
    <mergeCell ref="G12898:H12898"/>
    <mergeCell ref="G12907:H12907"/>
    <mergeCell ref="G12889:H12889"/>
    <mergeCell ref="G12890:H12890"/>
    <mergeCell ref="G12892:H12892"/>
    <mergeCell ref="G12893:H12893"/>
    <mergeCell ref="G12862:H12862"/>
    <mergeCell ref="G12863:H12863"/>
    <mergeCell ref="G12864:H12864"/>
    <mergeCell ref="G13093:H13093"/>
    <mergeCell ref="G13094:H13094"/>
    <mergeCell ref="G13103:H13103"/>
    <mergeCell ref="G13107:H13107"/>
    <mergeCell ref="G13111:H13111"/>
    <mergeCell ref="G13115:H13115"/>
    <mergeCell ref="G13062:H13062"/>
    <mergeCell ref="G13063:H13063"/>
    <mergeCell ref="G13066:H13066"/>
    <mergeCell ref="G13068:H13068"/>
    <mergeCell ref="G13069:H13069"/>
    <mergeCell ref="G13010:H13010"/>
    <mergeCell ref="G13011:H13011"/>
    <mergeCell ref="G13015:H13015"/>
    <mergeCell ref="G13017:H13017"/>
    <mergeCell ref="G13025:H13025"/>
    <mergeCell ref="G13029:H13029"/>
    <mergeCell ref="G13032:H13032"/>
    <mergeCell ref="G13035:H13035"/>
    <mergeCell ref="G13041:H13041"/>
    <mergeCell ref="G13097:H13097"/>
    <mergeCell ref="G13099:H13099"/>
    <mergeCell ref="G13106:H13106"/>
    <mergeCell ref="G13088:H13088"/>
    <mergeCell ref="G13090:H13090"/>
    <mergeCell ref="G13048:H13048"/>
    <mergeCell ref="G13050:H13050"/>
    <mergeCell ref="G13055:H13055"/>
    <mergeCell ref="G13056:H13056"/>
    <mergeCell ref="G13047:H13047"/>
    <mergeCell ref="G13057:H13057"/>
    <mergeCell ref="G13059:H13059"/>
    <mergeCell ref="G13060:H13060"/>
    <mergeCell ref="G13028:H13028"/>
    <mergeCell ref="G13034:H13034"/>
    <mergeCell ref="G13037:H13037"/>
    <mergeCell ref="G13043:H13043"/>
    <mergeCell ref="G13042:H13042"/>
    <mergeCell ref="G13014:H13014"/>
    <mergeCell ref="G13018:H13018"/>
    <mergeCell ref="G13019:H13019"/>
    <mergeCell ref="G12629:H12629"/>
    <mergeCell ref="G12631:H12631"/>
    <mergeCell ref="G12633:H12633"/>
    <mergeCell ref="G12642:H12642"/>
    <mergeCell ref="G12653:H12653"/>
    <mergeCell ref="G12557:H12557"/>
    <mergeCell ref="G12558:H12558"/>
    <mergeCell ref="G12562:H12562"/>
    <mergeCell ref="G12564:H12564"/>
    <mergeCell ref="G12568:H12568"/>
    <mergeCell ref="G12586:H12586"/>
    <mergeCell ref="G12710:H12710"/>
    <mergeCell ref="G12684:H12684"/>
    <mergeCell ref="G12686:H12686"/>
    <mergeCell ref="G12651:H12651"/>
    <mergeCell ref="G12655:H12655"/>
    <mergeCell ref="G12682:H12682"/>
    <mergeCell ref="G12657:H12657"/>
    <mergeCell ref="G12659:H12659"/>
    <mergeCell ref="G12662:H12662"/>
    <mergeCell ref="G12664:H12664"/>
    <mergeCell ref="G12665:H12665"/>
    <mergeCell ref="G12667:H12667"/>
    <mergeCell ref="G12670:H12670"/>
    <mergeCell ref="G12672:H12672"/>
    <mergeCell ref="G12674:H12674"/>
    <mergeCell ref="G12632:H12632"/>
    <mergeCell ref="G12638:H12638"/>
    <mergeCell ref="G12640:H12640"/>
    <mergeCell ref="G12644:H12644"/>
    <mergeCell ref="G12649:H12649"/>
    <mergeCell ref="G12624:H12624"/>
    <mergeCell ref="G12628:H12628"/>
    <mergeCell ref="G12627:H12627"/>
    <mergeCell ref="G12597:H12597"/>
    <mergeCell ref="G12574:H12574"/>
    <mergeCell ref="G12579:H12579"/>
    <mergeCell ref="G12583:H12583"/>
    <mergeCell ref="G12585:H12585"/>
    <mergeCell ref="G12559:H12559"/>
    <mergeCell ref="G12567:H12567"/>
    <mergeCell ref="G12570:H12570"/>
    <mergeCell ref="G12571:H12571"/>
    <mergeCell ref="G12572:H12572"/>
    <mergeCell ref="G12681:H12681"/>
    <mergeCell ref="G12694:H12694"/>
    <mergeCell ref="G12696:H12696"/>
    <mergeCell ref="A12609:J12609"/>
    <mergeCell ref="A12618:J12618"/>
    <mergeCell ref="G12647:H12647"/>
    <mergeCell ref="G12652:H12652"/>
    <mergeCell ref="G12656:H12656"/>
    <mergeCell ref="G12663:H12663"/>
    <mergeCell ref="G12666:H12666"/>
    <mergeCell ref="G12669:H12669"/>
    <mergeCell ref="G12677:H12677"/>
    <mergeCell ref="G12680:H12680"/>
    <mergeCell ref="G12688:H12688"/>
    <mergeCell ref="G12693:H12693"/>
    <mergeCell ref="G12599:H12599"/>
    <mergeCell ref="G12600:H12600"/>
    <mergeCell ref="G12601:H12601"/>
    <mergeCell ref="G12247:H12247"/>
    <mergeCell ref="G12250:H12250"/>
    <mergeCell ref="G12504:H12504"/>
    <mergeCell ref="G12507:H12507"/>
    <mergeCell ref="G12510:H12510"/>
    <mergeCell ref="G12512:H12512"/>
    <mergeCell ref="G12516:H12516"/>
    <mergeCell ref="G12517:H12517"/>
    <mergeCell ref="G12525:H12525"/>
    <mergeCell ref="G12480:H12480"/>
    <mergeCell ref="G12481:H12481"/>
    <mergeCell ref="G12484:H12484"/>
    <mergeCell ref="G12485:H12485"/>
    <mergeCell ref="G12488:H12488"/>
    <mergeCell ref="G12489:H12489"/>
    <mergeCell ref="G12496:H12496"/>
    <mergeCell ref="G12497:H12497"/>
    <mergeCell ref="G12377:H12377"/>
    <mergeCell ref="G12378:H12378"/>
    <mergeCell ref="G12382:H12382"/>
    <mergeCell ref="G12383:H12383"/>
    <mergeCell ref="G12386:H12386"/>
    <mergeCell ref="G12388:H12388"/>
    <mergeCell ref="G12505:H12505"/>
    <mergeCell ref="G12509:H12509"/>
    <mergeCell ref="G12514:H12514"/>
    <mergeCell ref="G12518:H12518"/>
    <mergeCell ref="G12519:H12519"/>
    <mergeCell ref="G12523:H12523"/>
    <mergeCell ref="G12482:H12482"/>
    <mergeCell ref="G12486:H12486"/>
    <mergeCell ref="G12495:H12495"/>
    <mergeCell ref="G12501:H12501"/>
    <mergeCell ref="G12503:H12503"/>
    <mergeCell ref="G12500:H12500"/>
    <mergeCell ref="G12502:H12502"/>
    <mergeCell ref="G12460:H12460"/>
    <mergeCell ref="G12471:H12471"/>
    <mergeCell ref="G12473:H12473"/>
    <mergeCell ref="G12475:H12475"/>
    <mergeCell ref="G12462:H12462"/>
    <mergeCell ref="G12464:H12464"/>
    <mergeCell ref="G12466:H12466"/>
    <mergeCell ref="G12467:H12467"/>
    <mergeCell ref="G12459:H12459"/>
    <mergeCell ref="G12428:H12428"/>
    <mergeCell ref="G12431:H12431"/>
    <mergeCell ref="G12432:H12432"/>
    <mergeCell ref="G12433:H12433"/>
    <mergeCell ref="G12430:H12430"/>
    <mergeCell ref="G12435:H12435"/>
    <mergeCell ref="G12436:H12436"/>
    <mergeCell ref="G12439:H12439"/>
    <mergeCell ref="G12415:H12415"/>
    <mergeCell ref="G12416:H12416"/>
    <mergeCell ref="G12418:H12418"/>
    <mergeCell ref="G11907:H11907"/>
    <mergeCell ref="G11910:H11910"/>
    <mergeCell ref="G11911:H11911"/>
    <mergeCell ref="G11915:H11915"/>
    <mergeCell ref="G11917:H11917"/>
    <mergeCell ref="G11877:H11877"/>
    <mergeCell ref="G11881:H11881"/>
    <mergeCell ref="G11883:H11883"/>
    <mergeCell ref="G11885:H11885"/>
    <mergeCell ref="G11850:H11850"/>
    <mergeCell ref="G11856:H11856"/>
    <mergeCell ref="G11857:H11857"/>
    <mergeCell ref="G11956:H11956"/>
    <mergeCell ref="G11960:H11960"/>
    <mergeCell ref="G11962:H11962"/>
    <mergeCell ref="G11965:H11965"/>
    <mergeCell ref="G11838:H11838"/>
    <mergeCell ref="G12158:H12158"/>
    <mergeCell ref="G12162:H12162"/>
    <mergeCell ref="G12115:H12115"/>
    <mergeCell ref="G12126:H12126"/>
    <mergeCell ref="G12128:H12128"/>
    <mergeCell ref="G12136:H12136"/>
    <mergeCell ref="G12139:H12139"/>
    <mergeCell ref="G12144:H12144"/>
    <mergeCell ref="G12036:H12036"/>
    <mergeCell ref="G11983:H11983"/>
    <mergeCell ref="G11986:H11986"/>
    <mergeCell ref="G11987:H11987"/>
    <mergeCell ref="G11991:H11991"/>
    <mergeCell ref="G11995:H11995"/>
    <mergeCell ref="G11999:H11999"/>
    <mergeCell ref="G12003:H12003"/>
    <mergeCell ref="G12004:H12004"/>
    <mergeCell ref="G12008:H12008"/>
    <mergeCell ref="G12138:H12138"/>
    <mergeCell ref="G12141:H12141"/>
    <mergeCell ref="G12143:H12143"/>
    <mergeCell ref="G12151:H12151"/>
    <mergeCell ref="G12157:H12157"/>
    <mergeCell ref="G12146:H12146"/>
    <mergeCell ref="G12147:H12147"/>
    <mergeCell ref="G12149:H12149"/>
    <mergeCell ref="G12152:H12152"/>
    <mergeCell ref="G12154:H12154"/>
    <mergeCell ref="G12118:H12118"/>
    <mergeCell ref="G12120:H12120"/>
    <mergeCell ref="G12124:H12124"/>
    <mergeCell ref="G12127:H12127"/>
    <mergeCell ref="G12096:H12096"/>
    <mergeCell ref="G12043:H12043"/>
    <mergeCell ref="G12044:H12044"/>
    <mergeCell ref="G12102:H12102"/>
    <mergeCell ref="G12107:H12107"/>
    <mergeCell ref="G12110:H12110"/>
    <mergeCell ref="G12114:H12114"/>
    <mergeCell ref="G12097:H12097"/>
    <mergeCell ref="G12101:H12101"/>
    <mergeCell ref="G12103:H12103"/>
    <mergeCell ref="G12106:H12106"/>
    <mergeCell ref="G12111:H12111"/>
    <mergeCell ref="G12092:H12092"/>
    <mergeCell ref="G12095:H12095"/>
    <mergeCell ref="G12094:H12094"/>
    <mergeCell ref="G11190:H11190"/>
    <mergeCell ref="G11170:H11170"/>
    <mergeCell ref="G11171:H11171"/>
    <mergeCell ref="G11173:H11173"/>
    <mergeCell ref="G11177:H11177"/>
    <mergeCell ref="G11181:H11181"/>
    <mergeCell ref="G11176:H11176"/>
    <mergeCell ref="G11155:H11155"/>
    <mergeCell ref="G11161:H11161"/>
    <mergeCell ref="G11164:H11164"/>
    <mergeCell ref="G11169:H11169"/>
    <mergeCell ref="G11141:H11141"/>
    <mergeCell ref="G11146:H11146"/>
    <mergeCell ref="G11149:H11149"/>
    <mergeCell ref="G11153:H11153"/>
    <mergeCell ref="G11124:H11124"/>
    <mergeCell ref="G11125:H11125"/>
    <mergeCell ref="G11127:H11127"/>
    <mergeCell ref="G11128:H11128"/>
    <mergeCell ref="G11132:H11132"/>
    <mergeCell ref="G11556:H11556"/>
    <mergeCell ref="G11560:H11560"/>
    <mergeCell ref="G11546:H11546"/>
    <mergeCell ref="G11547:H11547"/>
    <mergeCell ref="G11552:H11552"/>
    <mergeCell ref="G11555:H11555"/>
    <mergeCell ref="G11557:H11557"/>
    <mergeCell ref="G11561:H11561"/>
    <mergeCell ref="G11562:H11562"/>
    <mergeCell ref="G11540:H11540"/>
    <mergeCell ref="G11517:H11517"/>
    <mergeCell ref="G11518:H11518"/>
    <mergeCell ref="G11817:H11817"/>
    <mergeCell ref="G11767:H11767"/>
    <mergeCell ref="G11787:H11787"/>
    <mergeCell ref="G11789:H11789"/>
    <mergeCell ref="G11792:H11792"/>
    <mergeCell ref="G11800:H11800"/>
    <mergeCell ref="G11809:H11809"/>
    <mergeCell ref="G11673:H11673"/>
    <mergeCell ref="G11674:H11674"/>
    <mergeCell ref="G11679:H11679"/>
    <mergeCell ref="G11681:H11681"/>
    <mergeCell ref="G11683:H11683"/>
    <mergeCell ref="G11685:H11685"/>
    <mergeCell ref="G11687:H11687"/>
    <mergeCell ref="G11688:H11688"/>
    <mergeCell ref="G11691:H11691"/>
    <mergeCell ref="G11651:H11651"/>
    <mergeCell ref="G11653:H11653"/>
    <mergeCell ref="G11656:H11656"/>
    <mergeCell ref="G11657:H11657"/>
    <mergeCell ref="G11660:H11660"/>
    <mergeCell ref="G11744:H11744"/>
    <mergeCell ref="G11749:H11749"/>
    <mergeCell ref="G11741:H11741"/>
    <mergeCell ref="G11742:H11742"/>
    <mergeCell ref="G11746:H11746"/>
    <mergeCell ref="G11710:H11710"/>
    <mergeCell ref="G11712:H11712"/>
    <mergeCell ref="G11713:H11713"/>
    <mergeCell ref="G11715:H11715"/>
    <mergeCell ref="G11716:H11716"/>
    <mergeCell ref="G11717:H11717"/>
    <mergeCell ref="G10774:H10774"/>
    <mergeCell ref="G10781:H10781"/>
    <mergeCell ref="G10784:H10784"/>
    <mergeCell ref="G10788:H10788"/>
    <mergeCell ref="G10790:H10790"/>
    <mergeCell ref="G10792:H10792"/>
    <mergeCell ref="G10861:H10861"/>
    <mergeCell ref="G10826:H10826"/>
    <mergeCell ref="G10827:H10827"/>
    <mergeCell ref="G10829:H10829"/>
    <mergeCell ref="G10831:H10831"/>
    <mergeCell ref="G10833:H10833"/>
    <mergeCell ref="G10795:H10795"/>
    <mergeCell ref="G10797:H10797"/>
    <mergeCell ref="G10803:H10803"/>
    <mergeCell ref="G10809:H10809"/>
    <mergeCell ref="G10775:H10775"/>
    <mergeCell ref="G10778:H10778"/>
    <mergeCell ref="G10780:H10780"/>
    <mergeCell ref="G10783:H10783"/>
    <mergeCell ref="G11158:H11158"/>
    <mergeCell ref="G11159:H11159"/>
    <mergeCell ref="G11167:H11167"/>
    <mergeCell ref="G11059:H11059"/>
    <mergeCell ref="G11061:H11061"/>
    <mergeCell ref="G11063:H11063"/>
    <mergeCell ref="G11065:H11065"/>
    <mergeCell ref="G11071:H11071"/>
    <mergeCell ref="G11079:H11079"/>
    <mergeCell ref="G10981:H10981"/>
    <mergeCell ref="G10982:H10982"/>
    <mergeCell ref="G11188:H11188"/>
    <mergeCell ref="G11184:H11184"/>
    <mergeCell ref="G11185:H11185"/>
    <mergeCell ref="G11186:H11186"/>
    <mergeCell ref="G11083:H11083"/>
    <mergeCell ref="G11085:H11085"/>
    <mergeCell ref="G11087:H11087"/>
    <mergeCell ref="G11091:H11091"/>
    <mergeCell ref="G11092:H11092"/>
    <mergeCell ref="G11084:H11084"/>
    <mergeCell ref="G11088:H11088"/>
    <mergeCell ref="G11093:H11093"/>
    <mergeCell ref="G11064:H11064"/>
    <mergeCell ref="G11070:H11070"/>
    <mergeCell ref="G11072:H11072"/>
    <mergeCell ref="G11076:H11076"/>
    <mergeCell ref="G11081:H11081"/>
    <mergeCell ref="G11080:H11080"/>
    <mergeCell ref="G11034:H11034"/>
    <mergeCell ref="G11036:H11036"/>
    <mergeCell ref="G11021:H11021"/>
    <mergeCell ref="G11025:H11025"/>
    <mergeCell ref="G11027:H11027"/>
    <mergeCell ref="G11029:H11029"/>
    <mergeCell ref="G11026:H11026"/>
    <mergeCell ref="G11030:H11030"/>
    <mergeCell ref="G11008:H11008"/>
    <mergeCell ref="G11013:H11013"/>
    <mergeCell ref="G11014:H11014"/>
    <mergeCell ref="G11018:H11018"/>
    <mergeCell ref="G11057:H11057"/>
    <mergeCell ref="G11068:H11068"/>
    <mergeCell ref="G11069:H11069"/>
    <mergeCell ref="G10422:H10422"/>
    <mergeCell ref="G10424:H10424"/>
    <mergeCell ref="G10427:H10427"/>
    <mergeCell ref="G10431:H10431"/>
    <mergeCell ref="G10524:H10524"/>
    <mergeCell ref="G10492:H10492"/>
    <mergeCell ref="G10470:H10470"/>
    <mergeCell ref="G10473:H10473"/>
    <mergeCell ref="G10475:H10475"/>
    <mergeCell ref="G10478:H10478"/>
    <mergeCell ref="G10479:H10479"/>
    <mergeCell ref="G10482:H10482"/>
    <mergeCell ref="G10486:H10486"/>
    <mergeCell ref="G10474:H10474"/>
    <mergeCell ref="G10477:H10477"/>
    <mergeCell ref="G10481:H10481"/>
    <mergeCell ref="G10483:H10483"/>
    <mergeCell ref="G10487:H10487"/>
    <mergeCell ref="G10455:H10455"/>
    <mergeCell ref="G10458:H10458"/>
    <mergeCell ref="G10466:H10466"/>
    <mergeCell ref="G10452:H10452"/>
    <mergeCell ref="G10454:H10454"/>
    <mergeCell ref="G10457:H10457"/>
    <mergeCell ref="G10459:H10459"/>
    <mergeCell ref="G10687:H10687"/>
    <mergeCell ref="G10688:H10688"/>
    <mergeCell ref="G10692:H10692"/>
    <mergeCell ref="G10696:H10696"/>
    <mergeCell ref="G10697:H10697"/>
    <mergeCell ref="G10714:H10714"/>
    <mergeCell ref="G10715:H10715"/>
    <mergeCell ref="G10657:H10657"/>
    <mergeCell ref="G10658:H10658"/>
    <mergeCell ref="G10661:H10661"/>
    <mergeCell ref="G10662:H10662"/>
    <mergeCell ref="G10663:H10663"/>
    <mergeCell ref="G10665:H10665"/>
    <mergeCell ref="G10667:H10667"/>
    <mergeCell ref="G10669:H10669"/>
    <mergeCell ref="G10671:H10671"/>
    <mergeCell ref="G10632:H10632"/>
    <mergeCell ref="G10634:H10634"/>
    <mergeCell ref="G10635:H10635"/>
    <mergeCell ref="G10636:H10636"/>
    <mergeCell ref="G10641:H10641"/>
    <mergeCell ref="G10647:H10647"/>
    <mergeCell ref="G10648:H10648"/>
    <mergeCell ref="G10672:H10672"/>
    <mergeCell ref="G10675:H10675"/>
    <mergeCell ref="G10680:H10680"/>
    <mergeCell ref="G10673:H10673"/>
    <mergeCell ref="G10679:H10679"/>
    <mergeCell ref="G10681:H10681"/>
    <mergeCell ref="G10633:H10633"/>
    <mergeCell ref="G10644:H10644"/>
    <mergeCell ref="G10646:H10646"/>
    <mergeCell ref="G10649:H10649"/>
    <mergeCell ref="G10650:H10650"/>
    <mergeCell ref="G10651:H10651"/>
    <mergeCell ref="G10652:H10652"/>
    <mergeCell ref="G10654:H10654"/>
    <mergeCell ref="G10655:H10655"/>
    <mergeCell ref="G10529:H10529"/>
    <mergeCell ref="G10166:H10166"/>
    <mergeCell ref="G10159:H10159"/>
    <mergeCell ref="G10161:H10161"/>
    <mergeCell ref="G10163:H10163"/>
    <mergeCell ref="G10164:H10164"/>
    <mergeCell ref="G10138:H10138"/>
    <mergeCell ref="G10139:H10139"/>
    <mergeCell ref="G10142:H10142"/>
    <mergeCell ref="G10143:H10143"/>
    <mergeCell ref="G10147:H10147"/>
    <mergeCell ref="G10148:H10148"/>
    <mergeCell ref="G10150:H10150"/>
    <mergeCell ref="G10128:H10128"/>
    <mergeCell ref="G10130:H10130"/>
    <mergeCell ref="G10133:H10133"/>
    <mergeCell ref="G10135:H10135"/>
    <mergeCell ref="G10137:H10137"/>
    <mergeCell ref="G10093:H10093"/>
    <mergeCell ref="G10091:H10091"/>
    <mergeCell ref="G10095:H10095"/>
    <mergeCell ref="G10312:H10312"/>
    <mergeCell ref="G10316:H10316"/>
    <mergeCell ref="G10317:H10317"/>
    <mergeCell ref="G10321:H10321"/>
    <mergeCell ref="G10325:H10325"/>
    <mergeCell ref="G10326:H10326"/>
    <mergeCell ref="G10286:H10286"/>
    <mergeCell ref="G10290:H10290"/>
    <mergeCell ref="G10291:H10291"/>
    <mergeCell ref="G10295:H10295"/>
    <mergeCell ref="G10234:H10234"/>
    <mergeCell ref="G10238:H10238"/>
    <mergeCell ref="G10243:H10243"/>
    <mergeCell ref="G10309:H10309"/>
    <mergeCell ref="G10313:H10313"/>
    <mergeCell ref="G10319:H10319"/>
    <mergeCell ref="G10324:H10324"/>
    <mergeCell ref="G10297:H10297"/>
    <mergeCell ref="G10298:H10298"/>
    <mergeCell ref="G10301:H10301"/>
    <mergeCell ref="G10303:H10303"/>
    <mergeCell ref="G10305:H10305"/>
    <mergeCell ref="G10306:H10306"/>
    <mergeCell ref="G10304:H10304"/>
    <mergeCell ref="G10287:H10287"/>
    <mergeCell ref="G10292:H10292"/>
    <mergeCell ref="G10246:H10246"/>
    <mergeCell ref="G10251:H10251"/>
    <mergeCell ref="G10255:H10255"/>
    <mergeCell ref="G10256:H10256"/>
    <mergeCell ref="G10258:H10258"/>
    <mergeCell ref="G10259:H10259"/>
    <mergeCell ref="G10260:H10260"/>
    <mergeCell ref="G10262:H10262"/>
    <mergeCell ref="G10263:H10263"/>
    <mergeCell ref="G9718:H9718"/>
    <mergeCell ref="G9950:H9950"/>
    <mergeCell ref="G9952:H9952"/>
    <mergeCell ref="G9956:H9956"/>
    <mergeCell ref="G9961:H9961"/>
    <mergeCell ref="G9962:H9962"/>
    <mergeCell ref="G9964:H9964"/>
    <mergeCell ref="G9966:H9966"/>
    <mergeCell ref="G9974:H9974"/>
    <mergeCell ref="G9977:H9977"/>
    <mergeCell ref="A9903:J9903"/>
    <mergeCell ref="G9917:H9917"/>
    <mergeCell ref="G10030:H10030"/>
    <mergeCell ref="G10032:H10032"/>
    <mergeCell ref="G10040:H10040"/>
    <mergeCell ref="G10048:H10048"/>
    <mergeCell ref="G10010:H10010"/>
    <mergeCell ref="G10012:H10012"/>
    <mergeCell ref="G10014:H10014"/>
    <mergeCell ref="G10017:H10017"/>
    <mergeCell ref="G10016:H10016"/>
    <mergeCell ref="G10018:H10018"/>
    <mergeCell ref="G10021:H10021"/>
    <mergeCell ref="G10023:H10023"/>
    <mergeCell ref="G10025:H10025"/>
    <mergeCell ref="G10027:H10027"/>
    <mergeCell ref="G9969:H9969"/>
    <mergeCell ref="G9973:H9973"/>
    <mergeCell ref="G9975:H9975"/>
    <mergeCell ref="G9976:H9976"/>
    <mergeCell ref="G9978:H9978"/>
    <mergeCell ref="G9980:H9980"/>
    <mergeCell ref="G9983:H9983"/>
    <mergeCell ref="G9629:H9629"/>
    <mergeCell ref="G9630:H9630"/>
    <mergeCell ref="G9843:H9843"/>
    <mergeCell ref="G9845:H9845"/>
    <mergeCell ref="G9849:H9849"/>
    <mergeCell ref="G9861:H9861"/>
    <mergeCell ref="G9862:H9862"/>
    <mergeCell ref="G9865:H9865"/>
    <mergeCell ref="G9823:H9823"/>
    <mergeCell ref="G9827:H9827"/>
    <mergeCell ref="G9831:H9831"/>
    <mergeCell ref="G9835:H9835"/>
    <mergeCell ref="G9763:H9763"/>
    <mergeCell ref="G9766:H9766"/>
    <mergeCell ref="G9767:H9767"/>
    <mergeCell ref="G9769:H9769"/>
    <mergeCell ref="G9771:H9771"/>
    <mergeCell ref="G9773:H9773"/>
    <mergeCell ref="G9775:H9775"/>
    <mergeCell ref="G9779:H9779"/>
    <mergeCell ref="G9686:H9686"/>
    <mergeCell ref="G9688:H9688"/>
    <mergeCell ref="G9690:H9690"/>
    <mergeCell ref="G9691:H9691"/>
    <mergeCell ref="G9692:H9692"/>
    <mergeCell ref="G9693:H9693"/>
    <mergeCell ref="G9694:H9694"/>
    <mergeCell ref="G9860:H9860"/>
    <mergeCell ref="G9863:H9863"/>
    <mergeCell ref="G9864:H9864"/>
    <mergeCell ref="G9867:H9867"/>
    <mergeCell ref="G9869:H9869"/>
    <mergeCell ref="G9871:H9871"/>
    <mergeCell ref="G9844:H9844"/>
    <mergeCell ref="G9851:H9851"/>
    <mergeCell ref="G9852:H9852"/>
    <mergeCell ref="G9853:H9853"/>
    <mergeCell ref="G9855:H9855"/>
    <mergeCell ref="G9856:H9856"/>
    <mergeCell ref="G9857:H9857"/>
    <mergeCell ref="G9828:H9828"/>
    <mergeCell ref="G9836:H9836"/>
    <mergeCell ref="G9840:H9840"/>
    <mergeCell ref="G9839:H9839"/>
    <mergeCell ref="G9822:H9822"/>
    <mergeCell ref="G9784:H9784"/>
    <mergeCell ref="G9786:H9786"/>
    <mergeCell ref="G9790:H9790"/>
    <mergeCell ref="G9748:H9748"/>
    <mergeCell ref="G9754:H9754"/>
    <mergeCell ref="G9756:H9756"/>
    <mergeCell ref="G9758:H9758"/>
    <mergeCell ref="G9761:H9761"/>
    <mergeCell ref="G9762:H9762"/>
    <mergeCell ref="G9745:H9745"/>
    <mergeCell ref="G9746:H9746"/>
    <mergeCell ref="G9747:H9747"/>
    <mergeCell ref="G9749:H9749"/>
    <mergeCell ref="G9752:H9752"/>
    <mergeCell ref="G9753:H9753"/>
    <mergeCell ref="G9757:H9757"/>
    <mergeCell ref="G9740:H9740"/>
    <mergeCell ref="G9743:H9743"/>
    <mergeCell ref="G9741:H9741"/>
    <mergeCell ref="G9566:H9566"/>
    <mergeCell ref="G9563:H9563"/>
    <mergeCell ref="G9569:H9569"/>
    <mergeCell ref="G9578:H9578"/>
    <mergeCell ref="G9516:H9516"/>
    <mergeCell ref="G9520:H9520"/>
    <mergeCell ref="G9522:H9522"/>
    <mergeCell ref="G9524:H9524"/>
    <mergeCell ref="G9526:H9526"/>
    <mergeCell ref="G9544:H9544"/>
    <mergeCell ref="G9548:H9548"/>
    <mergeCell ref="G9644:H9644"/>
    <mergeCell ref="G9646:H9646"/>
    <mergeCell ref="G9648:H9648"/>
    <mergeCell ref="G9650:H9650"/>
    <mergeCell ref="G9654:H9654"/>
    <mergeCell ref="G9546:H9546"/>
    <mergeCell ref="G9551:H9551"/>
    <mergeCell ref="G9555:H9555"/>
    <mergeCell ref="G9560:H9560"/>
    <mergeCell ref="G9565:H9565"/>
    <mergeCell ref="G9549:H9549"/>
    <mergeCell ref="G9550:H9550"/>
    <mergeCell ref="G9552:H9552"/>
    <mergeCell ref="G9556:H9556"/>
    <mergeCell ref="G9557:H9557"/>
    <mergeCell ref="G9559:H9559"/>
    <mergeCell ref="G9561:H9561"/>
    <mergeCell ref="G9564:H9564"/>
    <mergeCell ref="G9543:H9543"/>
    <mergeCell ref="G9517:H9517"/>
    <mergeCell ref="G9521:H9521"/>
    <mergeCell ref="G9525:H9525"/>
    <mergeCell ref="G9528:H9528"/>
    <mergeCell ref="G9529:H9529"/>
    <mergeCell ref="G9532:H9532"/>
    <mergeCell ref="G9534:H9534"/>
    <mergeCell ref="G9536:H9536"/>
    <mergeCell ref="G9538:H9538"/>
    <mergeCell ref="G9539:H9539"/>
    <mergeCell ref="G9542:H9542"/>
    <mergeCell ref="G9545:H9545"/>
    <mergeCell ref="G9554:H9554"/>
    <mergeCell ref="G9558:H9558"/>
    <mergeCell ref="G9562:H9562"/>
    <mergeCell ref="G9567:H9567"/>
    <mergeCell ref="G9639:H9639"/>
    <mergeCell ref="G9643:H9643"/>
    <mergeCell ref="G9645:H9645"/>
    <mergeCell ref="G9652:H9652"/>
    <mergeCell ref="G9533:H9533"/>
    <mergeCell ref="G9535:H9535"/>
    <mergeCell ref="G9537:H9537"/>
    <mergeCell ref="G9540:H9540"/>
    <mergeCell ref="G9541:H9541"/>
    <mergeCell ref="G9547:H9547"/>
    <mergeCell ref="G9553:H9553"/>
    <mergeCell ref="G9580:H9580"/>
    <mergeCell ref="A9586:J9586"/>
    <mergeCell ref="A9594:J9594"/>
    <mergeCell ref="G9606:H9606"/>
    <mergeCell ref="G9618:H9618"/>
    <mergeCell ref="G9625:H9625"/>
    <mergeCell ref="G9627:H9627"/>
    <mergeCell ref="G9263:H9263"/>
    <mergeCell ref="G9266:H9266"/>
    <mergeCell ref="G9261:H9261"/>
    <mergeCell ref="G9265:H9265"/>
    <mergeCell ref="G9226:H9226"/>
    <mergeCell ref="G9228:H9228"/>
    <mergeCell ref="G9241:H9241"/>
    <mergeCell ref="G9428:H9428"/>
    <mergeCell ref="G9431:H9431"/>
    <mergeCell ref="G9433:H9433"/>
    <mergeCell ref="G9436:H9436"/>
    <mergeCell ref="G9440:H9440"/>
    <mergeCell ref="G9442:H9442"/>
    <mergeCell ref="G9444:H9444"/>
    <mergeCell ref="G9387:H9387"/>
    <mergeCell ref="G9389:H9389"/>
    <mergeCell ref="G9391:H9391"/>
    <mergeCell ref="G9393:H9393"/>
    <mergeCell ref="G9420:H9420"/>
    <mergeCell ref="G9484:H9484"/>
    <mergeCell ref="G9489:H9489"/>
    <mergeCell ref="G9490:H9490"/>
    <mergeCell ref="G9509:H9509"/>
    <mergeCell ref="G9511:H9511"/>
    <mergeCell ref="G9449:H9449"/>
    <mergeCell ref="G9453:H9453"/>
    <mergeCell ref="G9461:H9461"/>
    <mergeCell ref="G9466:H9466"/>
    <mergeCell ref="G9464:H9464"/>
    <mergeCell ref="G9427:H9427"/>
    <mergeCell ref="G9432:H9432"/>
    <mergeCell ref="G9437:H9437"/>
    <mergeCell ref="G9441:H9441"/>
    <mergeCell ref="G9445:H9445"/>
    <mergeCell ref="G9422:H9422"/>
    <mergeCell ref="G9424:H9424"/>
    <mergeCell ref="G9388:H9388"/>
    <mergeCell ref="G9390:H9390"/>
    <mergeCell ref="G9392:H9392"/>
    <mergeCell ref="G9139:H9139"/>
    <mergeCell ref="G9065:H9065"/>
    <mergeCell ref="G9068:H9068"/>
    <mergeCell ref="G9077:H9077"/>
    <mergeCell ref="G9081:H9081"/>
    <mergeCell ref="G9082:H9082"/>
    <mergeCell ref="G9086:H9086"/>
    <mergeCell ref="G9005:H9005"/>
    <mergeCell ref="G9011:H9011"/>
    <mergeCell ref="G9013:H9013"/>
    <mergeCell ref="G8975:H8975"/>
    <mergeCell ref="G8984:H8984"/>
    <mergeCell ref="G8985:H8985"/>
    <mergeCell ref="G8991:H8991"/>
    <mergeCell ref="G8995:H8995"/>
    <mergeCell ref="G9069:H9069"/>
    <mergeCell ref="G9073:H9073"/>
    <mergeCell ref="G9076:H9076"/>
    <mergeCell ref="G9083:H9083"/>
    <mergeCell ref="G9056:H9056"/>
    <mergeCell ref="G9060:H9060"/>
    <mergeCell ref="G9064:H9064"/>
    <mergeCell ref="G9047:H9047"/>
    <mergeCell ref="G9051:H9051"/>
    <mergeCell ref="G9052:H9052"/>
    <mergeCell ref="G9061:H9061"/>
    <mergeCell ref="G9038:H9038"/>
    <mergeCell ref="G9044:H9044"/>
    <mergeCell ref="G9041:H9041"/>
    <mergeCell ref="G9043:H9043"/>
    <mergeCell ref="G9006:H9006"/>
    <mergeCell ref="G9019:H9019"/>
    <mergeCell ref="G9039:H9039"/>
    <mergeCell ref="G9045:H9045"/>
    <mergeCell ref="G9059:H9059"/>
    <mergeCell ref="G9063:H9063"/>
    <mergeCell ref="G9067:H9067"/>
    <mergeCell ref="G9071:H9071"/>
    <mergeCell ref="G9072:H9072"/>
    <mergeCell ref="G9079:H9079"/>
    <mergeCell ref="G9112:H9112"/>
    <mergeCell ref="G9121:H9121"/>
    <mergeCell ref="G9130:H9130"/>
    <mergeCell ref="G9134:H9134"/>
    <mergeCell ref="G8717:H8717"/>
    <mergeCell ref="G8718:H8718"/>
    <mergeCell ref="G8721:H8721"/>
    <mergeCell ref="G8708:H8708"/>
    <mergeCell ref="G8720:H8720"/>
    <mergeCell ref="G8698:H8698"/>
    <mergeCell ref="G8705:H8705"/>
    <mergeCell ref="G8690:H8690"/>
    <mergeCell ref="G8691:H8691"/>
    <mergeCell ref="G8692:H8692"/>
    <mergeCell ref="G8694:H8694"/>
    <mergeCell ref="G8696:H8696"/>
    <mergeCell ref="G8697:H8697"/>
    <mergeCell ref="G8699:H8699"/>
    <mergeCell ref="G8700:H8700"/>
    <mergeCell ref="G8704:H8704"/>
    <mergeCell ref="G8657:H8657"/>
    <mergeCell ref="G8660:H8660"/>
    <mergeCell ref="G8664:H8664"/>
    <mergeCell ref="G8917:H8917"/>
    <mergeCell ref="G8941:H8941"/>
    <mergeCell ref="G8944:H8944"/>
    <mergeCell ref="G8948:H8948"/>
    <mergeCell ref="G8853:H8853"/>
    <mergeCell ref="G8858:H8858"/>
    <mergeCell ref="G8859:H8859"/>
    <mergeCell ref="G8861:H8861"/>
    <mergeCell ref="G8864:H8864"/>
    <mergeCell ref="G8869:H8869"/>
    <mergeCell ref="G8874:H8874"/>
    <mergeCell ref="G8882:H8882"/>
    <mergeCell ref="G8832:H8832"/>
    <mergeCell ref="G8834:H8834"/>
    <mergeCell ref="G8838:H8838"/>
    <mergeCell ref="G8839:H8839"/>
    <mergeCell ref="G8840:H8840"/>
    <mergeCell ref="G8848:H8848"/>
    <mergeCell ref="G8850:H8850"/>
    <mergeCell ref="G8852:H8852"/>
    <mergeCell ref="G8908:H8908"/>
    <mergeCell ref="G8910:H8910"/>
    <mergeCell ref="G8912:H8912"/>
    <mergeCell ref="G8902:H8902"/>
    <mergeCell ref="G8906:H8906"/>
    <mergeCell ref="G8909:H8909"/>
    <mergeCell ref="G8911:H8911"/>
    <mergeCell ref="G8875:H8875"/>
    <mergeCell ref="G8877:H8877"/>
    <mergeCell ref="G8881:H8881"/>
    <mergeCell ref="G8855:H8855"/>
    <mergeCell ref="G8856:H8856"/>
    <mergeCell ref="G8862:H8862"/>
    <mergeCell ref="G8863:H8863"/>
    <mergeCell ref="G8867:H8867"/>
    <mergeCell ref="G8871:H8871"/>
    <mergeCell ref="G8843:H8843"/>
    <mergeCell ref="G8686:H8686"/>
    <mergeCell ref="G8689:H8689"/>
    <mergeCell ref="G8701:H8701"/>
    <mergeCell ref="G8702:H8702"/>
    <mergeCell ref="G8710:H8710"/>
    <mergeCell ref="G8719:H8719"/>
    <mergeCell ref="G8727:H8727"/>
    <mergeCell ref="G8744:H8744"/>
    <mergeCell ref="G8404:H8404"/>
    <mergeCell ref="G8405:H8405"/>
    <mergeCell ref="G8414:H8414"/>
    <mergeCell ref="G8420:H8420"/>
    <mergeCell ref="G8422:H8422"/>
    <mergeCell ref="G8424:H8424"/>
    <mergeCell ref="G8425:H8425"/>
    <mergeCell ref="G8426:H8426"/>
    <mergeCell ref="G8548:H8548"/>
    <mergeCell ref="G8553:H8553"/>
    <mergeCell ref="G8555:H8555"/>
    <mergeCell ref="G8522:H8522"/>
    <mergeCell ref="G8523:H8523"/>
    <mergeCell ref="G8525:H8525"/>
    <mergeCell ref="G8526:H8526"/>
    <mergeCell ref="G8528:H8528"/>
    <mergeCell ref="G8529:H8529"/>
    <mergeCell ref="G8506:H8506"/>
    <mergeCell ref="G8509:H8509"/>
    <mergeCell ref="G8511:H8511"/>
    <mergeCell ref="G8513:H8513"/>
    <mergeCell ref="G8514:H8514"/>
    <mergeCell ref="G8516:H8516"/>
    <mergeCell ref="G8507:H8507"/>
    <mergeCell ref="G8508:H8508"/>
    <mergeCell ref="G8510:H8510"/>
    <mergeCell ref="G8512:H8512"/>
    <mergeCell ref="G8517:H8517"/>
    <mergeCell ref="G8518:H8518"/>
    <mergeCell ref="G8487:H8487"/>
    <mergeCell ref="G8489:H8489"/>
    <mergeCell ref="G8491:H8491"/>
    <mergeCell ref="G8494:H8494"/>
    <mergeCell ref="G8497:H8497"/>
    <mergeCell ref="G8499:H8499"/>
    <mergeCell ref="G8502:H8502"/>
    <mergeCell ref="G8441:H8441"/>
    <mergeCell ref="G8444:H8444"/>
    <mergeCell ref="G8451:H8451"/>
    <mergeCell ref="G8453:H8453"/>
    <mergeCell ref="G8455:H8455"/>
    <mergeCell ref="G8407:H8407"/>
    <mergeCell ref="G8408:H8408"/>
    <mergeCell ref="G8409:H8409"/>
    <mergeCell ref="G8412:H8412"/>
    <mergeCell ref="G8413:H8413"/>
    <mergeCell ref="G8416:H8416"/>
    <mergeCell ref="G8417:H8417"/>
    <mergeCell ref="G8418:H8418"/>
    <mergeCell ref="G8429:H8429"/>
    <mergeCell ref="G8431:H8431"/>
    <mergeCell ref="G8433:H8433"/>
    <mergeCell ref="G8434:H8434"/>
    <mergeCell ref="G8435:H8435"/>
    <mergeCell ref="G8436:H8436"/>
    <mergeCell ref="G8438:H8438"/>
    <mergeCell ref="G8439:H8439"/>
    <mergeCell ref="G8469:H8469"/>
    <mergeCell ref="G8440:H8440"/>
    <mergeCell ref="G8443:H8443"/>
    <mergeCell ref="G8446:H8446"/>
    <mergeCell ref="G8457:H8457"/>
    <mergeCell ref="G8326:H8326"/>
    <mergeCell ref="G8330:H8330"/>
    <mergeCell ref="G8331:H8331"/>
    <mergeCell ref="G8337:H8337"/>
    <mergeCell ref="G8339:H8339"/>
    <mergeCell ref="G8226:H8226"/>
    <mergeCell ref="G8227:H8227"/>
    <mergeCell ref="G8229:H8229"/>
    <mergeCell ref="G8231:H8231"/>
    <mergeCell ref="G8233:H8233"/>
    <mergeCell ref="G8238:H8238"/>
    <mergeCell ref="G8242:H8242"/>
    <mergeCell ref="G8251:H8251"/>
    <mergeCell ref="G8124:H8124"/>
    <mergeCell ref="G8128:H8128"/>
    <mergeCell ref="G8133:H8133"/>
    <mergeCell ref="G8137:H8137"/>
    <mergeCell ref="G8145:H8145"/>
    <mergeCell ref="G8146:H8146"/>
    <mergeCell ref="G8149:H8149"/>
    <mergeCell ref="G8089:H8089"/>
    <mergeCell ref="G8090:H8090"/>
    <mergeCell ref="G8092:H8092"/>
    <mergeCell ref="G8093:H8093"/>
    <mergeCell ref="G8098:H8098"/>
    <mergeCell ref="G8100:H8100"/>
    <mergeCell ref="G8303:H8303"/>
    <mergeCell ref="G8304:H8304"/>
    <mergeCell ref="G8308:H8308"/>
    <mergeCell ref="G8312:H8312"/>
    <mergeCell ref="G8305:H8305"/>
    <mergeCell ref="G8309:H8309"/>
    <mergeCell ref="G8310:H8310"/>
    <mergeCell ref="G8314:H8314"/>
    <mergeCell ref="G8315:H8315"/>
    <mergeCell ref="G8316:H8316"/>
    <mergeCell ref="G8318:H8318"/>
    <mergeCell ref="G8319:H8319"/>
    <mergeCell ref="G8321:H8321"/>
    <mergeCell ref="G8322:H8322"/>
    <mergeCell ref="G8323:H8323"/>
    <mergeCell ref="G8324:H8324"/>
    <mergeCell ref="G8283:H8283"/>
    <mergeCell ref="G8284:H8284"/>
    <mergeCell ref="G8291:H8291"/>
    <mergeCell ref="G8294:H8294"/>
    <mergeCell ref="G8296:H8296"/>
    <mergeCell ref="G8300:H8300"/>
    <mergeCell ref="G8301:H8301"/>
    <mergeCell ref="G8262:H8262"/>
    <mergeCell ref="G8265:H8265"/>
    <mergeCell ref="G8274:H8274"/>
    <mergeCell ref="G8276:H8276"/>
    <mergeCell ref="G8278:H8278"/>
    <mergeCell ref="G8261:H8261"/>
    <mergeCell ref="G8264:H8264"/>
    <mergeCell ref="G8266:H8266"/>
    <mergeCell ref="G8268:H8268"/>
    <mergeCell ref="G8272:H8272"/>
    <mergeCell ref="G8273:H8273"/>
    <mergeCell ref="G8275:H8275"/>
    <mergeCell ref="G7646:H7646"/>
    <mergeCell ref="G7649:H7649"/>
    <mergeCell ref="G7654:H7654"/>
    <mergeCell ref="G7658:H7658"/>
    <mergeCell ref="G7660:H7660"/>
    <mergeCell ref="G7661:H7661"/>
    <mergeCell ref="G7663:H7663"/>
    <mergeCell ref="G7626:H7626"/>
    <mergeCell ref="G7632:H7632"/>
    <mergeCell ref="G7635:H7635"/>
    <mergeCell ref="G7636:H7636"/>
    <mergeCell ref="G7640:H7640"/>
    <mergeCell ref="G7885:H7885"/>
    <mergeCell ref="G7890:H7890"/>
    <mergeCell ref="G7898:H7898"/>
    <mergeCell ref="G7899:H7899"/>
    <mergeCell ref="G7826:H7826"/>
    <mergeCell ref="G7828:H7828"/>
    <mergeCell ref="G7833:H7833"/>
    <mergeCell ref="G7837:H7837"/>
    <mergeCell ref="G7842:H7842"/>
    <mergeCell ref="G7787:H7787"/>
    <mergeCell ref="G7795:H7795"/>
    <mergeCell ref="G7798:H7798"/>
    <mergeCell ref="G7801:H7801"/>
    <mergeCell ref="G7806:H7806"/>
    <mergeCell ref="G7808:H7808"/>
    <mergeCell ref="G7810:H7810"/>
    <mergeCell ref="G7766:H7766"/>
    <mergeCell ref="G7767:H7767"/>
    <mergeCell ref="G7770:H7770"/>
    <mergeCell ref="G7774:H7774"/>
    <mergeCell ref="G7778:H7778"/>
    <mergeCell ref="G7849:H7849"/>
    <mergeCell ref="G7851:H7851"/>
    <mergeCell ref="G7852:H7852"/>
    <mergeCell ref="G7825:H7825"/>
    <mergeCell ref="G7827:H7827"/>
    <mergeCell ref="G7830:H7830"/>
    <mergeCell ref="G7831:H7831"/>
    <mergeCell ref="G7834:H7834"/>
    <mergeCell ref="G7838:H7838"/>
    <mergeCell ref="G7846:H7846"/>
    <mergeCell ref="G7845:H7845"/>
    <mergeCell ref="G7805:H7805"/>
    <mergeCell ref="G7809:H7809"/>
    <mergeCell ref="G7812:H7812"/>
    <mergeCell ref="G7815:H7815"/>
    <mergeCell ref="G7823:H7823"/>
    <mergeCell ref="G7811:H7811"/>
    <mergeCell ref="G7818:H7818"/>
    <mergeCell ref="G7820:H7820"/>
    <mergeCell ref="G7788:H7788"/>
    <mergeCell ref="G7791:H7791"/>
    <mergeCell ref="G7797:H7797"/>
    <mergeCell ref="G7728:H7728"/>
    <mergeCell ref="G7731:H7731"/>
    <mergeCell ref="G7718:H7718"/>
    <mergeCell ref="G7719:H7719"/>
    <mergeCell ref="G7720:H7720"/>
    <mergeCell ref="G7721:H7721"/>
    <mergeCell ref="G7722:H7722"/>
    <mergeCell ref="G7723:H7723"/>
    <mergeCell ref="G7727:H7727"/>
    <mergeCell ref="G7484:H7484"/>
    <mergeCell ref="G7485:H7485"/>
    <mergeCell ref="G7486:H7486"/>
    <mergeCell ref="G7488:H7488"/>
    <mergeCell ref="G7490:H7490"/>
    <mergeCell ref="G7491:H7491"/>
    <mergeCell ref="G7494:H7494"/>
    <mergeCell ref="G7495:H7495"/>
    <mergeCell ref="G7497:H7497"/>
    <mergeCell ref="G7500:H7500"/>
    <mergeCell ref="G7502:H7502"/>
    <mergeCell ref="G7474:H7474"/>
    <mergeCell ref="G7704:H7704"/>
    <mergeCell ref="G7707:H7707"/>
    <mergeCell ref="G7708:H7708"/>
    <mergeCell ref="G7709:H7709"/>
    <mergeCell ref="G7711:H7711"/>
    <mergeCell ref="G7712:H7712"/>
    <mergeCell ref="G7715:H7715"/>
    <mergeCell ref="G7716:H7716"/>
    <mergeCell ref="G7717:H7717"/>
    <mergeCell ref="G7665:H7665"/>
    <mergeCell ref="G7666:H7666"/>
    <mergeCell ref="G7670:H7670"/>
    <mergeCell ref="G7672:H7672"/>
    <mergeCell ref="G7674:H7674"/>
    <mergeCell ref="G7676:H7676"/>
    <mergeCell ref="G7677:H7677"/>
    <mergeCell ref="G7678:H7678"/>
    <mergeCell ref="G7680:H7680"/>
    <mergeCell ref="G7625:H7625"/>
    <mergeCell ref="G7629:H7629"/>
    <mergeCell ref="G7631:H7631"/>
    <mergeCell ref="G7633:H7633"/>
    <mergeCell ref="G7634:H7634"/>
    <mergeCell ref="G7638:H7638"/>
    <mergeCell ref="G7639:H7639"/>
    <mergeCell ref="G7642:H7642"/>
    <mergeCell ref="G7644:H7644"/>
    <mergeCell ref="G7557:H7557"/>
    <mergeCell ref="G7559:H7559"/>
    <mergeCell ref="G7561:H7561"/>
    <mergeCell ref="G7563:H7563"/>
    <mergeCell ref="G7565:H7565"/>
    <mergeCell ref="G7566:H7566"/>
    <mergeCell ref="G7570:H7570"/>
    <mergeCell ref="G7574:H7574"/>
    <mergeCell ref="G7575:H7575"/>
    <mergeCell ref="G7669:H7669"/>
    <mergeCell ref="G7671:H7671"/>
    <mergeCell ref="G7679:H7679"/>
    <mergeCell ref="G7681:H7681"/>
    <mergeCell ref="G7683:H7683"/>
    <mergeCell ref="G7687:H7687"/>
    <mergeCell ref="G7684:H7684"/>
    <mergeCell ref="G7686:H7686"/>
    <mergeCell ref="G7645:H7645"/>
    <mergeCell ref="G7647:H7647"/>
    <mergeCell ref="G7650:H7650"/>
    <mergeCell ref="G7652:H7652"/>
    <mergeCell ref="G7655:H7655"/>
    <mergeCell ref="G7657:H7657"/>
    <mergeCell ref="G7659:H7659"/>
    <mergeCell ref="G7662:H7662"/>
    <mergeCell ref="G7371:H7371"/>
    <mergeCell ref="G7377:H7377"/>
    <mergeCell ref="G7379:H7379"/>
    <mergeCell ref="G7380:H7380"/>
    <mergeCell ref="G7383:H7383"/>
    <mergeCell ref="G7385:H7385"/>
    <mergeCell ref="G7349:H7349"/>
    <mergeCell ref="G7352:H7352"/>
    <mergeCell ref="G7353:H7353"/>
    <mergeCell ref="G7357:H7357"/>
    <mergeCell ref="G7361:H7361"/>
    <mergeCell ref="G7363:H7363"/>
    <mergeCell ref="G7339:H7339"/>
    <mergeCell ref="G7340:H7340"/>
    <mergeCell ref="G7343:H7343"/>
    <mergeCell ref="G7345:H7345"/>
    <mergeCell ref="G7347:H7347"/>
    <mergeCell ref="G7408:H7408"/>
    <mergeCell ref="G7410:H7410"/>
    <mergeCell ref="G7411:H7411"/>
    <mergeCell ref="G7354:H7354"/>
    <mergeCell ref="G7356:H7356"/>
    <mergeCell ref="G7358:H7358"/>
    <mergeCell ref="G7362:H7362"/>
    <mergeCell ref="G7367:H7367"/>
    <mergeCell ref="G7370:H7370"/>
    <mergeCell ref="G7365:H7365"/>
    <mergeCell ref="G7366:H7366"/>
    <mergeCell ref="G7369:H7369"/>
    <mergeCell ref="G7342:H7342"/>
    <mergeCell ref="G7346:H7346"/>
    <mergeCell ref="G7348:H7348"/>
    <mergeCell ref="G7544:H7544"/>
    <mergeCell ref="G7504:H7504"/>
    <mergeCell ref="G7505:H7505"/>
    <mergeCell ref="G7506:H7506"/>
    <mergeCell ref="G7508:H7508"/>
    <mergeCell ref="G7510:H7510"/>
    <mergeCell ref="G7511:H7511"/>
    <mergeCell ref="G7513:H7513"/>
    <mergeCell ref="G7515:H7515"/>
    <mergeCell ref="G7516:H7516"/>
    <mergeCell ref="G7456:H7456"/>
    <mergeCell ref="G7458:H7458"/>
    <mergeCell ref="G7459:H7459"/>
    <mergeCell ref="G7463:H7463"/>
    <mergeCell ref="G7467:H7467"/>
    <mergeCell ref="G7476:H7476"/>
    <mergeCell ref="G7480:H7480"/>
    <mergeCell ref="G7444:H7444"/>
    <mergeCell ref="G7445:H7445"/>
    <mergeCell ref="G7447:H7447"/>
    <mergeCell ref="G7448:H7448"/>
    <mergeCell ref="G7450:H7450"/>
    <mergeCell ref="G7452:H7452"/>
    <mergeCell ref="G7528:H7528"/>
    <mergeCell ref="G7483:H7483"/>
    <mergeCell ref="G7487:H7487"/>
    <mergeCell ref="G7492:H7492"/>
    <mergeCell ref="G7493:H7493"/>
    <mergeCell ref="G7496:H7496"/>
    <mergeCell ref="G7498:H7498"/>
    <mergeCell ref="G7501:H7501"/>
    <mergeCell ref="G7503:H7503"/>
    <mergeCell ref="G7175:H7175"/>
    <mergeCell ref="G7195:H7195"/>
    <mergeCell ref="G7198:H7198"/>
    <mergeCell ref="G7143:H7143"/>
    <mergeCell ref="G7144:H7144"/>
    <mergeCell ref="G7146:H7146"/>
    <mergeCell ref="G7150:H7150"/>
    <mergeCell ref="G7154:H7154"/>
    <mergeCell ref="G7260:H7260"/>
    <mergeCell ref="G7264:H7264"/>
    <mergeCell ref="G7270:H7270"/>
    <mergeCell ref="G7272:H7272"/>
    <mergeCell ref="G7275:H7275"/>
    <mergeCell ref="G7247:H7247"/>
    <mergeCell ref="G7248:H7248"/>
    <mergeCell ref="G7252:H7252"/>
    <mergeCell ref="G7256:H7256"/>
    <mergeCell ref="G7257:H7257"/>
    <mergeCell ref="G7258:H7258"/>
    <mergeCell ref="G7255:H7255"/>
    <mergeCell ref="G7229:H7229"/>
    <mergeCell ref="G7234:H7234"/>
    <mergeCell ref="G7238:H7238"/>
    <mergeCell ref="G7240:H7240"/>
    <mergeCell ref="G7243:H7243"/>
    <mergeCell ref="G7245:H7245"/>
    <mergeCell ref="G7197:H7197"/>
    <mergeCell ref="G7200:H7200"/>
    <mergeCell ref="G7222:H7222"/>
    <mergeCell ref="G7201:H7201"/>
    <mergeCell ref="G7224:H7224"/>
    <mergeCell ref="G7225:H7225"/>
    <mergeCell ref="G7227:H7227"/>
    <mergeCell ref="G7239:H7239"/>
    <mergeCell ref="G7261:H7261"/>
    <mergeCell ref="G7266:H7266"/>
    <mergeCell ref="G6880:H6880"/>
    <mergeCell ref="G6885:H6885"/>
    <mergeCell ref="G6768:H6768"/>
    <mergeCell ref="G6771:H6771"/>
    <mergeCell ref="G6854:H6854"/>
    <mergeCell ref="G6859:H6859"/>
    <mergeCell ref="G6862:H6862"/>
    <mergeCell ref="G6857:H6857"/>
    <mergeCell ref="G6860:H6860"/>
    <mergeCell ref="G6863:H6863"/>
    <mergeCell ref="G6829:H6829"/>
    <mergeCell ref="G6832:H6832"/>
    <mergeCell ref="G6835:H6835"/>
    <mergeCell ref="G6828:H6828"/>
    <mergeCell ref="G6830:H6830"/>
    <mergeCell ref="G6831:H6831"/>
    <mergeCell ref="G7103:H7103"/>
    <mergeCell ref="G7107:H7107"/>
    <mergeCell ref="G7108:H7108"/>
    <mergeCell ref="G7112:H7112"/>
    <mergeCell ref="G7120:H7120"/>
    <mergeCell ref="G7067:H7067"/>
    <mergeCell ref="G7070:H7070"/>
    <mergeCell ref="G7071:H7071"/>
    <mergeCell ref="G7072:H7072"/>
    <mergeCell ref="G7075:H7075"/>
    <mergeCell ref="G7076:H7076"/>
    <mergeCell ref="G7006:H7006"/>
    <mergeCell ref="G7011:H7011"/>
    <mergeCell ref="G7012:H7012"/>
    <mergeCell ref="G7017:H7017"/>
    <mergeCell ref="G7021:H7021"/>
    <mergeCell ref="G7022:H7022"/>
    <mergeCell ref="G7030:H7030"/>
    <mergeCell ref="G6954:H6954"/>
    <mergeCell ref="G6957:H6957"/>
    <mergeCell ref="G6961:H6961"/>
    <mergeCell ref="G6967:H6967"/>
    <mergeCell ref="G6975:H6975"/>
    <mergeCell ref="G7114:H7114"/>
    <mergeCell ref="G7115:H7115"/>
    <mergeCell ref="G7118:H7118"/>
    <mergeCell ref="G7119:H7119"/>
    <mergeCell ref="G7028:H7028"/>
    <mergeCell ref="G7049:H7049"/>
    <mergeCell ref="G7013:H7013"/>
    <mergeCell ref="G7018:H7018"/>
    <mergeCell ref="G7019:H7019"/>
    <mergeCell ref="G7109:H7109"/>
    <mergeCell ref="G7111:H7111"/>
    <mergeCell ref="G7084:H7084"/>
    <mergeCell ref="G7086:H7086"/>
    <mergeCell ref="G6427:H6427"/>
    <mergeCell ref="G6433:H6433"/>
    <mergeCell ref="G6435:H6435"/>
    <mergeCell ref="G6431:H6431"/>
    <mergeCell ref="G6432:H6432"/>
    <mergeCell ref="G6434:H6434"/>
    <mergeCell ref="G6399:H6399"/>
    <mergeCell ref="G6405:H6405"/>
    <mergeCell ref="G6400:H6400"/>
    <mergeCell ref="G6404:H6404"/>
    <mergeCell ref="G6406:H6406"/>
    <mergeCell ref="G6377:H6377"/>
    <mergeCell ref="G6381:H6381"/>
    <mergeCell ref="G6390:H6390"/>
    <mergeCell ref="G6382:H6382"/>
    <mergeCell ref="G6386:H6386"/>
    <mergeCell ref="G6387:H6387"/>
    <mergeCell ref="G6389:H6389"/>
    <mergeCell ref="G6393:H6393"/>
    <mergeCell ref="G6394:H6394"/>
    <mergeCell ref="G6662:H6662"/>
    <mergeCell ref="G6632:H6632"/>
    <mergeCell ref="G6653:H6653"/>
    <mergeCell ref="G6654:H6654"/>
    <mergeCell ref="G6655:H6655"/>
    <mergeCell ref="G6657:H6657"/>
    <mergeCell ref="G6606:H6606"/>
    <mergeCell ref="G6607:H6607"/>
    <mergeCell ref="G6608:H6608"/>
    <mergeCell ref="G6620:H6620"/>
    <mergeCell ref="G6625:H6625"/>
    <mergeCell ref="G6627:H6627"/>
    <mergeCell ref="G6629:H6629"/>
    <mergeCell ref="G6536:H6536"/>
    <mergeCell ref="G6537:H6537"/>
    <mergeCell ref="G6541:H6541"/>
    <mergeCell ref="G6545:H6545"/>
    <mergeCell ref="G6548:H6548"/>
    <mergeCell ref="G6553:H6553"/>
    <mergeCell ref="G6585:H6585"/>
    <mergeCell ref="G6587:H6587"/>
    <mergeCell ref="G6590:H6590"/>
    <mergeCell ref="G6592:H6592"/>
    <mergeCell ref="G6582:H6582"/>
    <mergeCell ref="G6583:H6583"/>
    <mergeCell ref="G6591:H6591"/>
    <mergeCell ref="G6594:H6594"/>
    <mergeCell ref="G6595:H6595"/>
    <mergeCell ref="G6596:H6596"/>
    <mergeCell ref="G6598:H6598"/>
    <mergeCell ref="G6600:H6600"/>
    <mergeCell ref="G6603:H6603"/>
    <mergeCell ref="G6575:H6575"/>
    <mergeCell ref="G6577:H6577"/>
    <mergeCell ref="G6572:H6572"/>
    <mergeCell ref="G6576:H6576"/>
    <mergeCell ref="G6578:H6578"/>
    <mergeCell ref="G6540:H6540"/>
    <mergeCell ref="G6544:H6544"/>
    <mergeCell ref="G6493:H6493"/>
    <mergeCell ref="G6496:H6496"/>
    <mergeCell ref="G6498:H6498"/>
    <mergeCell ref="G6469:H6469"/>
    <mergeCell ref="G6439:H6439"/>
    <mergeCell ref="G6108:H6108"/>
    <mergeCell ref="G6085:H6085"/>
    <mergeCell ref="G6086:H6086"/>
    <mergeCell ref="G6087:H6087"/>
    <mergeCell ref="G6088:H6088"/>
    <mergeCell ref="G6092:H6092"/>
    <mergeCell ref="G6093:H6093"/>
    <mergeCell ref="G6094:H6094"/>
    <mergeCell ref="G6095:H6095"/>
    <mergeCell ref="G6096:H6096"/>
    <mergeCell ref="G6099:H6099"/>
    <mergeCell ref="G6101:H6101"/>
    <mergeCell ref="G6104:H6104"/>
    <mergeCell ref="G6067:H6067"/>
    <mergeCell ref="G6071:H6071"/>
    <mergeCell ref="G6072:H6072"/>
    <mergeCell ref="G6314:H6314"/>
    <mergeCell ref="G6291:H6291"/>
    <mergeCell ref="G6295:H6295"/>
    <mergeCell ref="G6298:H6298"/>
    <mergeCell ref="G6301:H6301"/>
    <mergeCell ref="G6302:H6302"/>
    <mergeCell ref="G6305:H6305"/>
    <mergeCell ref="G6221:H6221"/>
    <mergeCell ref="G6225:H6225"/>
    <mergeCell ref="G6226:H6226"/>
    <mergeCell ref="G6230:H6230"/>
    <mergeCell ref="G6254:H6254"/>
    <mergeCell ref="G6205:H6205"/>
    <mergeCell ref="G6206:H6206"/>
    <mergeCell ref="G6207:H6207"/>
    <mergeCell ref="G6208:H6208"/>
    <mergeCell ref="G6209:H6209"/>
    <mergeCell ref="G6212:H6212"/>
    <mergeCell ref="G6289:H6289"/>
    <mergeCell ref="G6255:H6255"/>
    <mergeCell ref="G6264:H6264"/>
    <mergeCell ref="G6258:H6258"/>
    <mergeCell ref="G6262:H6262"/>
    <mergeCell ref="G6263:H6263"/>
    <mergeCell ref="G6267:H6267"/>
    <mergeCell ref="G6269:H6269"/>
    <mergeCell ref="G6251:H6251"/>
    <mergeCell ref="G6252:H6252"/>
    <mergeCell ref="G6227:H6227"/>
    <mergeCell ref="G6229:H6229"/>
    <mergeCell ref="G6213:H6213"/>
    <mergeCell ref="G6181:H6181"/>
    <mergeCell ref="G6183:H6183"/>
    <mergeCell ref="G6148:H6148"/>
    <mergeCell ref="G6152:H6152"/>
    <mergeCell ref="G6155:H6155"/>
    <mergeCell ref="G6163:H6163"/>
    <mergeCell ref="G6128:H6128"/>
    <mergeCell ref="G6130:H6130"/>
    <mergeCell ref="G6132:H6132"/>
    <mergeCell ref="G6134:H6134"/>
    <mergeCell ref="G6135:H6135"/>
    <mergeCell ref="G6136:H6136"/>
    <mergeCell ref="G6140:H6140"/>
    <mergeCell ref="G6143:H6143"/>
    <mergeCell ref="G6137:H6137"/>
    <mergeCell ref="G6139:H6139"/>
    <mergeCell ref="G6142:H6142"/>
    <mergeCell ref="G5501:H5501"/>
    <mergeCell ref="G5505:H5505"/>
    <mergeCell ref="G5507:H5507"/>
    <mergeCell ref="G5512:H5512"/>
    <mergeCell ref="G5465:H5465"/>
    <mergeCell ref="G5471:H5471"/>
    <mergeCell ref="G5472:H5472"/>
    <mergeCell ref="G5475:H5475"/>
    <mergeCell ref="G5408:H5408"/>
    <mergeCell ref="G5427:H5427"/>
    <mergeCell ref="G5436:H5436"/>
    <mergeCell ref="G5440:H5440"/>
    <mergeCell ref="G5444:H5444"/>
    <mergeCell ref="G5445:H5445"/>
    <mergeCell ref="G5508:H5508"/>
    <mergeCell ref="G5516:H5516"/>
    <mergeCell ref="G5517:H5517"/>
    <mergeCell ref="G5519:H5519"/>
    <mergeCell ref="G5514:H5514"/>
    <mergeCell ref="G5489:H5489"/>
    <mergeCell ref="G5493:H5493"/>
    <mergeCell ref="G5500:H5500"/>
    <mergeCell ref="G5502:H5502"/>
    <mergeCell ref="G5470:H5470"/>
    <mergeCell ref="G5477:H5477"/>
    <mergeCell ref="G5479:H5479"/>
    <mergeCell ref="G5480:H5480"/>
    <mergeCell ref="G5485:H5485"/>
    <mergeCell ref="G5484:H5484"/>
    <mergeCell ref="G5466:H5466"/>
    <mergeCell ref="G5834:H5834"/>
    <mergeCell ref="G5835:H5835"/>
    <mergeCell ref="G5838:H5838"/>
    <mergeCell ref="G5804:H5804"/>
    <mergeCell ref="G5806:H5806"/>
    <mergeCell ref="G5810:H5810"/>
    <mergeCell ref="G5812:H5812"/>
    <mergeCell ref="G5813:H5813"/>
    <mergeCell ref="G5817:H5817"/>
    <mergeCell ref="G5821:H5821"/>
    <mergeCell ref="G5826:H5826"/>
    <mergeCell ref="G5830:H5830"/>
    <mergeCell ref="G5739:H5739"/>
    <mergeCell ref="G5743:H5743"/>
    <mergeCell ref="G5775:H5775"/>
    <mergeCell ref="G5776:H5776"/>
    <mergeCell ref="G5622:H5622"/>
    <mergeCell ref="G5625:H5625"/>
    <mergeCell ref="G5645:H5645"/>
    <mergeCell ref="G5650:H5650"/>
    <mergeCell ref="G5658:H5658"/>
    <mergeCell ref="G5662:H5662"/>
    <mergeCell ref="G5807:H5807"/>
    <mergeCell ref="G5809:H5809"/>
    <mergeCell ref="G5811:H5811"/>
    <mergeCell ref="G5816:H5816"/>
    <mergeCell ref="G5818:H5818"/>
    <mergeCell ref="G5820:H5820"/>
    <mergeCell ref="G5777:H5777"/>
    <mergeCell ref="G5779:H5779"/>
    <mergeCell ref="G5780:H5780"/>
    <mergeCell ref="G5781:H5781"/>
    <mergeCell ref="G5784:H5784"/>
    <mergeCell ref="G5763:H5763"/>
    <mergeCell ref="G4839:H4839"/>
    <mergeCell ref="G4841:H4841"/>
    <mergeCell ref="G4844:H4844"/>
    <mergeCell ref="G4845:H4845"/>
    <mergeCell ref="G4848:H4848"/>
    <mergeCell ref="G4815:H4815"/>
    <mergeCell ref="G4825:H4825"/>
    <mergeCell ref="G4829:H4829"/>
    <mergeCell ref="G4824:H4824"/>
    <mergeCell ref="G4828:H4828"/>
    <mergeCell ref="G4805:H4805"/>
    <mergeCell ref="G4807:H4807"/>
    <mergeCell ref="G5012:H5012"/>
    <mergeCell ref="G5018:H5018"/>
    <mergeCell ref="G4960:H4960"/>
    <mergeCell ref="G4962:H4962"/>
    <mergeCell ref="G4965:H4965"/>
    <mergeCell ref="G4967:H4967"/>
    <mergeCell ref="G4969:H4969"/>
    <mergeCell ref="G4971:H4971"/>
    <mergeCell ref="G4927:H4927"/>
    <mergeCell ref="G4931:H4931"/>
    <mergeCell ref="G4935:H4935"/>
    <mergeCell ref="G4936:H4936"/>
    <mergeCell ref="G4940:H4940"/>
    <mergeCell ref="G4943:H4943"/>
    <mergeCell ref="G4867:H4867"/>
    <mergeCell ref="G4868:H4868"/>
    <mergeCell ref="G4871:H4871"/>
    <mergeCell ref="G4879:H4879"/>
    <mergeCell ref="G4881:H4881"/>
    <mergeCell ref="G4883:H4883"/>
    <mergeCell ref="G4993:H4993"/>
    <mergeCell ref="G4981:H4981"/>
    <mergeCell ref="G4983:H4983"/>
    <mergeCell ref="G4986:H4986"/>
    <mergeCell ref="G4987:H4987"/>
    <mergeCell ref="G4988:H4988"/>
    <mergeCell ref="G4990:H4990"/>
    <mergeCell ref="G4980:H4980"/>
    <mergeCell ref="G4984:H4984"/>
    <mergeCell ref="G4989:H4989"/>
    <mergeCell ref="G4963:H4963"/>
    <mergeCell ref="G4966:H4966"/>
    <mergeCell ref="G4970:H4970"/>
    <mergeCell ref="G4972:H4972"/>
    <mergeCell ref="G4928:H4928"/>
    <mergeCell ref="G4929:H4929"/>
    <mergeCell ref="G4322:H4322"/>
    <mergeCell ref="G4324:H4324"/>
    <mergeCell ref="G4327:H4327"/>
    <mergeCell ref="G4329:H4329"/>
    <mergeCell ref="G4331:H4331"/>
    <mergeCell ref="G4336:H4336"/>
    <mergeCell ref="G4337:H4337"/>
    <mergeCell ref="G4434:H4434"/>
    <mergeCell ref="G4436:H4436"/>
    <mergeCell ref="G4437:H4437"/>
    <mergeCell ref="G4440:H4440"/>
    <mergeCell ref="G4441:H4441"/>
    <mergeCell ref="G4442:H4442"/>
    <mergeCell ref="G4446:H4446"/>
    <mergeCell ref="G4448:H4448"/>
    <mergeCell ref="G4443:H4443"/>
    <mergeCell ref="G4447:H4447"/>
    <mergeCell ref="G4433:H4433"/>
    <mergeCell ref="G4403:H4403"/>
    <mergeCell ref="G4412:H4412"/>
    <mergeCell ref="G4371:H4371"/>
    <mergeCell ref="G4376:H4376"/>
    <mergeCell ref="G4380:H4380"/>
    <mergeCell ref="G4381:H4381"/>
    <mergeCell ref="G4372:H4372"/>
    <mergeCell ref="G4373:H4373"/>
    <mergeCell ref="G4378:H4378"/>
    <mergeCell ref="G4379:H4379"/>
    <mergeCell ref="G4382:H4382"/>
    <mergeCell ref="G4386:H4386"/>
    <mergeCell ref="G4646:H4646"/>
    <mergeCell ref="G4654:H4654"/>
    <mergeCell ref="G4655:H4655"/>
    <mergeCell ref="G4577:H4577"/>
    <mergeCell ref="G4578:H4578"/>
    <mergeCell ref="G4583:H4583"/>
    <mergeCell ref="G4584:H4584"/>
    <mergeCell ref="G4586:H4586"/>
    <mergeCell ref="G4589:H4589"/>
    <mergeCell ref="G4593:H4593"/>
    <mergeCell ref="G4527:H4527"/>
    <mergeCell ref="G4529:H4529"/>
    <mergeCell ref="G4530:H4530"/>
    <mergeCell ref="G4532:H4532"/>
    <mergeCell ref="G4535:H4535"/>
    <mergeCell ref="G4539:H4539"/>
    <mergeCell ref="G4541:H4541"/>
    <mergeCell ref="G4543:H4543"/>
    <mergeCell ref="G4509:H4509"/>
    <mergeCell ref="G4511:H4511"/>
    <mergeCell ref="G4512:H4512"/>
    <mergeCell ref="G4516:H4516"/>
    <mergeCell ref="G4517:H4517"/>
    <mergeCell ref="G4519:H4519"/>
    <mergeCell ref="G4523:H4523"/>
    <mergeCell ref="G4648:H4648"/>
    <mergeCell ref="G4651:H4651"/>
    <mergeCell ref="G4653:H4653"/>
    <mergeCell ref="G4611:H4611"/>
    <mergeCell ref="G4616:H4616"/>
    <mergeCell ref="G4619:H4619"/>
    <mergeCell ref="G4621:H4621"/>
    <mergeCell ref="G4623:H4623"/>
    <mergeCell ref="G4612:H4612"/>
    <mergeCell ref="G3892:H3892"/>
    <mergeCell ref="G3844:H3844"/>
    <mergeCell ref="G3851:H3851"/>
    <mergeCell ref="G3853:H3853"/>
    <mergeCell ref="G3855:H3855"/>
    <mergeCell ref="G3821:H3821"/>
    <mergeCell ref="G3823:H3823"/>
    <mergeCell ref="G3825:H3825"/>
    <mergeCell ref="G3828:H3828"/>
    <mergeCell ref="G3831:H3831"/>
    <mergeCell ref="G3833:H3833"/>
    <mergeCell ref="G3837:H3837"/>
    <mergeCell ref="G3839:H3839"/>
    <mergeCell ref="G3824:H3824"/>
    <mergeCell ref="G4256:H4256"/>
    <mergeCell ref="G4258:H4258"/>
    <mergeCell ref="G4260:H4260"/>
    <mergeCell ref="G4263:H4263"/>
    <mergeCell ref="G4199:H4199"/>
    <mergeCell ref="G4201:H4201"/>
    <mergeCell ref="G4205:H4205"/>
    <mergeCell ref="G4210:H4210"/>
    <mergeCell ref="G4213:H4213"/>
    <mergeCell ref="G4172:H4172"/>
    <mergeCell ref="G4191:H4191"/>
    <mergeCell ref="G4193:H4193"/>
    <mergeCell ref="G4090:H4090"/>
    <mergeCell ref="G4100:H4100"/>
    <mergeCell ref="G4108:H4108"/>
    <mergeCell ref="G4112:H4112"/>
    <mergeCell ref="G4113:H4113"/>
    <mergeCell ref="G4115:H4115"/>
    <mergeCell ref="G4219:H4219"/>
    <mergeCell ref="G4226:H4226"/>
    <mergeCell ref="G4228:H4228"/>
    <mergeCell ref="G4229:H4229"/>
    <mergeCell ref="G4231:H4231"/>
    <mergeCell ref="G4218:H4218"/>
    <mergeCell ref="G4224:H4224"/>
    <mergeCell ref="G4227:H4227"/>
    <mergeCell ref="G4200:H4200"/>
    <mergeCell ref="G4208:H4208"/>
    <mergeCell ref="G4212:H4212"/>
    <mergeCell ref="G4216:H4216"/>
    <mergeCell ref="G4215:H4215"/>
    <mergeCell ref="G4183:H4183"/>
    <mergeCell ref="G4184:H4184"/>
    <mergeCell ref="G4187:H4187"/>
    <mergeCell ref="G4188:H4188"/>
    <mergeCell ref="G4192:H4192"/>
    <mergeCell ref="G4196:H4196"/>
    <mergeCell ref="G4195:H4195"/>
    <mergeCell ref="G4170:H4170"/>
    <mergeCell ref="G4174:H4174"/>
    <mergeCell ref="G4175:H4175"/>
    <mergeCell ref="G4093:H4093"/>
    <mergeCell ref="G4099:H4099"/>
    <mergeCell ref="G4101:H4101"/>
    <mergeCell ref="G4102:H4102"/>
    <mergeCell ref="G4105:H4105"/>
    <mergeCell ref="G4092:H4092"/>
    <mergeCell ref="G4118:H4118"/>
    <mergeCell ref="G4130:H4130"/>
    <mergeCell ref="G4137:H4137"/>
    <mergeCell ref="G3802:H3802"/>
    <mergeCell ref="G3809:H3809"/>
    <mergeCell ref="G3812:H3812"/>
    <mergeCell ref="G3813:H3813"/>
    <mergeCell ref="G3816:H3816"/>
    <mergeCell ref="G3822:H3822"/>
    <mergeCell ref="G3781:H3781"/>
    <mergeCell ref="G3785:H3785"/>
    <mergeCell ref="G3789:H3789"/>
    <mergeCell ref="G3792:H3792"/>
    <mergeCell ref="G3793:H3793"/>
    <mergeCell ref="G3798:H3798"/>
    <mergeCell ref="G3883:H3883"/>
    <mergeCell ref="G3888:H3888"/>
    <mergeCell ref="G3880:H3880"/>
    <mergeCell ref="G3882:H3882"/>
    <mergeCell ref="G3886:H3886"/>
    <mergeCell ref="G3887:H3887"/>
    <mergeCell ref="G3826:H3826"/>
    <mergeCell ref="G3827:H3827"/>
    <mergeCell ref="G3832:H3832"/>
    <mergeCell ref="G3834:H3834"/>
    <mergeCell ref="G3836:H3836"/>
    <mergeCell ref="G3801:H3801"/>
    <mergeCell ref="G3805:H3805"/>
    <mergeCell ref="G3807:H3807"/>
    <mergeCell ref="G3810:H3810"/>
    <mergeCell ref="G3811:H3811"/>
    <mergeCell ref="G3815:H3815"/>
    <mergeCell ref="G3817:H3817"/>
    <mergeCell ref="G3782:H3782"/>
    <mergeCell ref="G3786:H3786"/>
    <mergeCell ref="G3788:H3788"/>
    <mergeCell ref="G3794:H3794"/>
    <mergeCell ref="G3799:H3799"/>
    <mergeCell ref="G3783:H3783"/>
    <mergeCell ref="G3791:H3791"/>
    <mergeCell ref="G3795:H3795"/>
    <mergeCell ref="G3804:H3804"/>
    <mergeCell ref="G3808:H3808"/>
    <mergeCell ref="G3753:H3753"/>
    <mergeCell ref="G3758:H3758"/>
    <mergeCell ref="G3760:H3760"/>
    <mergeCell ref="G3762:H3762"/>
    <mergeCell ref="G3764:H3764"/>
    <mergeCell ref="G3735:H3735"/>
    <mergeCell ref="G3736:H3736"/>
    <mergeCell ref="G3739:H3739"/>
    <mergeCell ref="G3740:H3740"/>
    <mergeCell ref="G3744:H3744"/>
    <mergeCell ref="G3745:H3745"/>
    <mergeCell ref="G3742:H3742"/>
    <mergeCell ref="G3719:H3719"/>
    <mergeCell ref="G3723:H3723"/>
    <mergeCell ref="G3726:H3726"/>
    <mergeCell ref="G3727:H3727"/>
    <mergeCell ref="G3730:H3730"/>
    <mergeCell ref="G3731:H3731"/>
    <mergeCell ref="G3732:H3732"/>
    <mergeCell ref="G3705:H3705"/>
    <mergeCell ref="G3710:H3710"/>
    <mergeCell ref="G3715:H3715"/>
    <mergeCell ref="G3667:H3667"/>
    <mergeCell ref="G3668:H3668"/>
    <mergeCell ref="G3644:H3644"/>
    <mergeCell ref="G3646:H3646"/>
    <mergeCell ref="G3650:H3650"/>
    <mergeCell ref="G3652:H3652"/>
    <mergeCell ref="G3656:H3656"/>
    <mergeCell ref="G3660:H3660"/>
    <mergeCell ref="G3663:H3663"/>
    <mergeCell ref="G3670:H3670"/>
    <mergeCell ref="G3674:H3674"/>
    <mergeCell ref="G3703:H3703"/>
    <mergeCell ref="G3741:H3741"/>
    <mergeCell ref="G3747:H3747"/>
    <mergeCell ref="G3756:H3756"/>
    <mergeCell ref="G3759:H3759"/>
    <mergeCell ref="G3761:H3761"/>
    <mergeCell ref="G3669:H3669"/>
    <mergeCell ref="G3671:H3671"/>
    <mergeCell ref="G3746:H3746"/>
    <mergeCell ref="G3751:H3751"/>
    <mergeCell ref="G3752:H3752"/>
    <mergeCell ref="G3754:H3754"/>
    <mergeCell ref="G3755:H3755"/>
    <mergeCell ref="G3763:H3763"/>
    <mergeCell ref="G3673:H3673"/>
    <mergeCell ref="G3675:H3675"/>
    <mergeCell ref="G3279:H3279"/>
    <mergeCell ref="G3280:H3280"/>
    <mergeCell ref="G3282:H3282"/>
    <mergeCell ref="G3286:H3286"/>
    <mergeCell ref="G3287:H3287"/>
    <mergeCell ref="G3288:H3288"/>
    <mergeCell ref="G3290:H3290"/>
    <mergeCell ref="G3292:H3292"/>
    <mergeCell ref="G3396:H3396"/>
    <mergeCell ref="G3398:H3398"/>
    <mergeCell ref="G3401:H3401"/>
    <mergeCell ref="G3402:H3402"/>
    <mergeCell ref="G3405:H3405"/>
    <mergeCell ref="G3408:H3408"/>
    <mergeCell ref="G3412:H3412"/>
    <mergeCell ref="G3379:H3379"/>
    <mergeCell ref="G3388:H3388"/>
    <mergeCell ref="G3371:H3371"/>
    <mergeCell ref="G3374:H3374"/>
    <mergeCell ref="G3375:H3375"/>
    <mergeCell ref="G3376:H3376"/>
    <mergeCell ref="G3380:H3380"/>
    <mergeCell ref="G3383:H3383"/>
    <mergeCell ref="G3384:H3384"/>
    <mergeCell ref="G3387:H3387"/>
    <mergeCell ref="G3391:H3391"/>
    <mergeCell ref="G3564:H3564"/>
    <mergeCell ref="G3566:H3566"/>
    <mergeCell ref="G3569:H3569"/>
    <mergeCell ref="G3570:H3570"/>
    <mergeCell ref="G3575:H3575"/>
    <mergeCell ref="G3580:H3580"/>
    <mergeCell ref="G3584:H3584"/>
    <mergeCell ref="G3529:H3529"/>
    <mergeCell ref="G3530:H3530"/>
    <mergeCell ref="G3532:H3532"/>
    <mergeCell ref="G3536:H3536"/>
    <mergeCell ref="G3538:H3538"/>
    <mergeCell ref="G3544:H3544"/>
    <mergeCell ref="G3546:H3546"/>
    <mergeCell ref="G3551:H3551"/>
    <mergeCell ref="G3476:H3476"/>
    <mergeCell ref="G3481:H3481"/>
    <mergeCell ref="G3483:H3483"/>
    <mergeCell ref="G3486:H3486"/>
    <mergeCell ref="G3490:H3490"/>
    <mergeCell ref="G3441:H3441"/>
    <mergeCell ref="G3442:H3442"/>
    <mergeCell ref="G3443:H3443"/>
    <mergeCell ref="G3447:H3447"/>
    <mergeCell ref="G3449:H3449"/>
    <mergeCell ref="G3450:H3450"/>
    <mergeCell ref="G3548:H3548"/>
    <mergeCell ref="G3550:H3550"/>
    <mergeCell ref="G3553:H3553"/>
    <mergeCell ref="G3554:H3554"/>
    <mergeCell ref="G3557:H3557"/>
    <mergeCell ref="G3559:H3559"/>
    <mergeCell ref="G3552:H3552"/>
    <mergeCell ref="G3555:H3555"/>
    <mergeCell ref="G3558:H3558"/>
    <mergeCell ref="G3562:H3562"/>
    <mergeCell ref="G3531:H3531"/>
    <mergeCell ref="G3533:H3533"/>
    <mergeCell ref="G3275:H3275"/>
    <mergeCell ref="G3276:H3276"/>
    <mergeCell ref="G3192:H3192"/>
    <mergeCell ref="G3195:H3195"/>
    <mergeCell ref="G3196:H3196"/>
    <mergeCell ref="G3197:H3197"/>
    <mergeCell ref="G3154:H3154"/>
    <mergeCell ref="G3155:H3155"/>
    <mergeCell ref="G3157:H3157"/>
    <mergeCell ref="G3160:H3160"/>
    <mergeCell ref="G3161:H3161"/>
    <mergeCell ref="G3162:H3162"/>
    <mergeCell ref="G3164:H3164"/>
    <mergeCell ref="G3165:H3165"/>
    <mergeCell ref="G3167:H3167"/>
    <mergeCell ref="G3134:H3134"/>
    <mergeCell ref="G3136:H3136"/>
    <mergeCell ref="G3138:H3138"/>
    <mergeCell ref="G3139:H3139"/>
    <mergeCell ref="G3142:H3142"/>
    <mergeCell ref="G3143:H3143"/>
    <mergeCell ref="G3145:H3145"/>
    <mergeCell ref="G3147:H3147"/>
    <mergeCell ref="G3149:H3149"/>
    <mergeCell ref="G3239:H3239"/>
    <mergeCell ref="G3249:H3249"/>
    <mergeCell ref="G3252:H3252"/>
    <mergeCell ref="G3258:H3258"/>
    <mergeCell ref="G3241:H3241"/>
    <mergeCell ref="G3242:H3242"/>
    <mergeCell ref="G3243:H3243"/>
    <mergeCell ref="G3245:H3245"/>
    <mergeCell ref="G3247:H3247"/>
    <mergeCell ref="G3248:H3248"/>
    <mergeCell ref="G3250:H3250"/>
    <mergeCell ref="G3253:H3253"/>
    <mergeCell ref="G3255:H3255"/>
    <mergeCell ref="G3230:H3230"/>
    <mergeCell ref="G3232:H3232"/>
    <mergeCell ref="G3234:H3234"/>
    <mergeCell ref="G3235:H3235"/>
    <mergeCell ref="G3236:H3236"/>
    <mergeCell ref="G3229:H3229"/>
    <mergeCell ref="G3237:H3237"/>
    <mergeCell ref="G3212:H3212"/>
    <mergeCell ref="G3270:H3270"/>
    <mergeCell ref="G3273:H3273"/>
    <mergeCell ref="G3214:H3214"/>
    <mergeCell ref="G3216:H3216"/>
    <mergeCell ref="G3218:H3218"/>
    <mergeCell ref="G3222:H3222"/>
    <mergeCell ref="G3220:H3220"/>
    <mergeCell ref="G3224:H3224"/>
    <mergeCell ref="G3207:H3207"/>
    <mergeCell ref="G3198:H3198"/>
    <mergeCell ref="G3203:H3203"/>
    <mergeCell ref="G3205:H3205"/>
    <mergeCell ref="G3156:H3156"/>
    <mergeCell ref="G3158:H3158"/>
    <mergeCell ref="G3159:H3159"/>
    <mergeCell ref="G3163:H3163"/>
    <mergeCell ref="G3166:H3166"/>
    <mergeCell ref="G3168:H3168"/>
    <mergeCell ref="G3135:H3135"/>
    <mergeCell ref="G3070:H3070"/>
    <mergeCell ref="G3073:H3073"/>
    <mergeCell ref="G3074:H3074"/>
    <mergeCell ref="G3077:H3077"/>
    <mergeCell ref="G3078:H3078"/>
    <mergeCell ref="G3079:H3079"/>
    <mergeCell ref="G3080:H3080"/>
    <mergeCell ref="G3081:H3081"/>
    <mergeCell ref="G3082:H3082"/>
    <mergeCell ref="A3036:J3036"/>
    <mergeCell ref="G3050:H3050"/>
    <mergeCell ref="G3052:H3052"/>
    <mergeCell ref="G3054:H3054"/>
    <mergeCell ref="G2968:H2968"/>
    <mergeCell ref="G3116:H3116"/>
    <mergeCell ref="G3117:H3117"/>
    <mergeCell ref="G3119:H3119"/>
    <mergeCell ref="G3120:H3120"/>
    <mergeCell ref="G3121:H3121"/>
    <mergeCell ref="G3051:H3051"/>
    <mergeCell ref="G3053:H3053"/>
    <mergeCell ref="G3055:H3055"/>
    <mergeCell ref="G3058:H3058"/>
    <mergeCell ref="G3060:H3060"/>
    <mergeCell ref="G3064:H3064"/>
    <mergeCell ref="G3065:H3065"/>
    <mergeCell ref="G3066:H3066"/>
    <mergeCell ref="G3069:H3069"/>
    <mergeCell ref="G3056:H3056"/>
    <mergeCell ref="G3057:H3057"/>
    <mergeCell ref="G3059:H3059"/>
    <mergeCell ref="G3061:H3061"/>
    <mergeCell ref="G3062:H3062"/>
    <mergeCell ref="G3063:H3063"/>
    <mergeCell ref="G3067:H3067"/>
    <mergeCell ref="G3068:H3068"/>
    <mergeCell ref="G3010:H3010"/>
    <mergeCell ref="G3012:H3012"/>
    <mergeCell ref="G3018:H3018"/>
    <mergeCell ref="G3020:H3020"/>
    <mergeCell ref="G3024:H3024"/>
    <mergeCell ref="G2634:H2634"/>
    <mergeCell ref="G2637:H2637"/>
    <mergeCell ref="G2610:H2610"/>
    <mergeCell ref="G2612:H2612"/>
    <mergeCell ref="G2616:H2616"/>
    <mergeCell ref="G2620:H2620"/>
    <mergeCell ref="G2613:H2613"/>
    <mergeCell ref="G2621:H2621"/>
    <mergeCell ref="G2607:H2607"/>
    <mergeCell ref="G2889:H2889"/>
    <mergeCell ref="G2894:H2894"/>
    <mergeCell ref="G2898:H2898"/>
    <mergeCell ref="G2899:H2899"/>
    <mergeCell ref="G2907:H2907"/>
    <mergeCell ref="G2916:H2916"/>
    <mergeCell ref="G2917:H2917"/>
    <mergeCell ref="G2919:H2919"/>
    <mergeCell ref="G2867:H2867"/>
    <mergeCell ref="G2870:H2870"/>
    <mergeCell ref="G2871:H2871"/>
    <mergeCell ref="G2808:H2808"/>
    <mergeCell ref="G2815:H2815"/>
    <mergeCell ref="G2820:H2820"/>
    <mergeCell ref="G2824:H2824"/>
    <mergeCell ref="G2719:H2719"/>
    <mergeCell ref="G2722:H2722"/>
    <mergeCell ref="G2732:H2732"/>
    <mergeCell ref="G2737:H2737"/>
    <mergeCell ref="G2741:H2741"/>
    <mergeCell ref="G2905:H2905"/>
    <mergeCell ref="G2908:H2908"/>
    <mergeCell ref="G2909:H2909"/>
    <mergeCell ref="G2912:H2912"/>
    <mergeCell ref="G2891:H2891"/>
    <mergeCell ref="G2893:H2893"/>
    <mergeCell ref="G2901:H2901"/>
    <mergeCell ref="G2902:H2902"/>
    <mergeCell ref="G2872:H2872"/>
    <mergeCell ref="G2880:H2880"/>
    <mergeCell ref="G2886:H2886"/>
    <mergeCell ref="G2876:H2876"/>
    <mergeCell ref="G2878:H2878"/>
    <mergeCell ref="G2823:H2823"/>
    <mergeCell ref="G2807:H2807"/>
    <mergeCell ref="G2779:H2779"/>
    <mergeCell ref="G2780:H2780"/>
    <mergeCell ref="G2781:H2781"/>
    <mergeCell ref="G2783:H2783"/>
    <mergeCell ref="G2784:H2784"/>
    <mergeCell ref="G2785:H2785"/>
    <mergeCell ref="G2788:H2788"/>
    <mergeCell ref="G2789:H2789"/>
    <mergeCell ref="G2793:H2793"/>
    <mergeCell ref="G2794:H2794"/>
    <mergeCell ref="G2797:H2797"/>
    <mergeCell ref="G2802:H2802"/>
    <mergeCell ref="G2738:H2738"/>
    <mergeCell ref="G2739:H2739"/>
    <mergeCell ref="G2742:H2742"/>
    <mergeCell ref="G2754:H2754"/>
    <mergeCell ref="G2755:H2755"/>
    <mergeCell ref="G2774:H2774"/>
    <mergeCell ref="G2790:H2790"/>
    <mergeCell ref="G2792:H2792"/>
    <mergeCell ref="G2173:H2173"/>
    <mergeCell ref="G2176:H2176"/>
    <mergeCell ref="G2179:H2179"/>
    <mergeCell ref="G2180:H2180"/>
    <mergeCell ref="G2182:H2182"/>
    <mergeCell ref="G2184:H2184"/>
    <mergeCell ref="G2185:H2185"/>
    <mergeCell ref="G2187:H2187"/>
    <mergeCell ref="G2188:H2188"/>
    <mergeCell ref="G2236:H2236"/>
    <mergeCell ref="G2240:H2240"/>
    <mergeCell ref="G2241:H2241"/>
    <mergeCell ref="G2242:H2242"/>
    <mergeCell ref="G2244:H2244"/>
    <mergeCell ref="G2245:H2245"/>
    <mergeCell ref="G2246:H2246"/>
    <mergeCell ref="G2249:H2249"/>
    <mergeCell ref="G2171:H2171"/>
    <mergeCell ref="G2172:H2172"/>
    <mergeCell ref="G2139:H2139"/>
    <mergeCell ref="G2141:H2141"/>
    <mergeCell ref="G2336:H2336"/>
    <mergeCell ref="G2341:H2341"/>
    <mergeCell ref="G2348:H2348"/>
    <mergeCell ref="G2351:H2351"/>
    <mergeCell ref="G2357:H2357"/>
    <mergeCell ref="G2360:H2360"/>
    <mergeCell ref="G2301:H2301"/>
    <mergeCell ref="G2305:H2305"/>
    <mergeCell ref="G2462:H2462"/>
    <mergeCell ref="G2465:H2465"/>
    <mergeCell ref="G2467:H2467"/>
    <mergeCell ref="G2469:H2469"/>
    <mergeCell ref="G2365:H2365"/>
    <mergeCell ref="G2372:H2372"/>
    <mergeCell ref="G2364:H2364"/>
    <mergeCell ref="G2369:H2369"/>
    <mergeCell ref="G2371:H2371"/>
    <mergeCell ref="G2337:H2337"/>
    <mergeCell ref="G2339:H2339"/>
    <mergeCell ref="G2346:H2346"/>
    <mergeCell ref="G2349:H2349"/>
    <mergeCell ref="G2354:H2354"/>
    <mergeCell ref="G2447:H2447"/>
    <mergeCell ref="G2448:H2448"/>
    <mergeCell ref="G2450:H2450"/>
    <mergeCell ref="G2451:H2451"/>
    <mergeCell ref="G2454:H2454"/>
    <mergeCell ref="G2455:H2455"/>
    <mergeCell ref="G2456:H2456"/>
    <mergeCell ref="G2460:H2460"/>
    <mergeCell ref="G2449:H2449"/>
    <mergeCell ref="G2453:H2453"/>
    <mergeCell ref="G2457:H2457"/>
    <mergeCell ref="G2458:H2458"/>
    <mergeCell ref="G2432:H2432"/>
    <mergeCell ref="G2441:H2441"/>
    <mergeCell ref="G2442:H2442"/>
    <mergeCell ref="G2155:H2155"/>
    <mergeCell ref="G2157:H2157"/>
    <mergeCell ref="G2159:H2159"/>
    <mergeCell ref="G2160:H2160"/>
    <mergeCell ref="G2162:H2162"/>
    <mergeCell ref="G2164:H2164"/>
    <mergeCell ref="G2166:H2166"/>
    <mergeCell ref="G2169:H2169"/>
    <mergeCell ref="G2170:H2170"/>
    <mergeCell ref="G2101:H2101"/>
    <mergeCell ref="G2102:H2102"/>
    <mergeCell ref="G2103:H2103"/>
    <mergeCell ref="G2104:H2104"/>
    <mergeCell ref="G2105:H2105"/>
    <mergeCell ref="G2106:H2106"/>
    <mergeCell ref="G2108:H2108"/>
    <mergeCell ref="G2109:H2109"/>
    <mergeCell ref="G2111:H2111"/>
    <mergeCell ref="G2072:H2072"/>
    <mergeCell ref="G2073:H2073"/>
    <mergeCell ref="G2074:H2074"/>
    <mergeCell ref="G2078:H2078"/>
    <mergeCell ref="G2079:H2079"/>
    <mergeCell ref="G2082:H2082"/>
    <mergeCell ref="G2083:H2083"/>
    <mergeCell ref="G2086:H2086"/>
    <mergeCell ref="G2087:H2087"/>
    <mergeCell ref="G2029:H2029"/>
    <mergeCell ref="G2032:H2032"/>
    <mergeCell ref="G2033:H2033"/>
    <mergeCell ref="G2035:H2035"/>
    <mergeCell ref="G2036:H2036"/>
    <mergeCell ref="G2038:H2038"/>
    <mergeCell ref="G2039:H2039"/>
    <mergeCell ref="G2041:H2041"/>
    <mergeCell ref="G2043:H2043"/>
    <mergeCell ref="G2156:H2156"/>
    <mergeCell ref="G2158:H2158"/>
    <mergeCell ref="G2161:H2161"/>
    <mergeCell ref="G2163:H2163"/>
    <mergeCell ref="G2165:H2165"/>
    <mergeCell ref="G2167:H2167"/>
    <mergeCell ref="G2168:H2168"/>
    <mergeCell ref="G2075:H2075"/>
    <mergeCell ref="G2076:H2076"/>
    <mergeCell ref="G2077:H2077"/>
    <mergeCell ref="G2080:H2080"/>
    <mergeCell ref="G2081:H2081"/>
    <mergeCell ref="G2084:H2084"/>
    <mergeCell ref="G2085:H2085"/>
    <mergeCell ref="G2088:H2088"/>
    <mergeCell ref="G2089:H2089"/>
    <mergeCell ref="G2090:H2090"/>
    <mergeCell ref="G2091:H2091"/>
    <mergeCell ref="G2092:H2092"/>
    <mergeCell ref="G2093:H2093"/>
    <mergeCell ref="G2094:H2094"/>
    <mergeCell ref="G2095:H2095"/>
    <mergeCell ref="G2096:H2096"/>
    <mergeCell ref="G2097:H2097"/>
    <mergeCell ref="G2098:H2098"/>
    <mergeCell ref="G2099:H2099"/>
    <mergeCell ref="G2100:H2100"/>
    <mergeCell ref="G2050:H2050"/>
    <mergeCell ref="G2045:H2045"/>
    <mergeCell ref="G2047:H2047"/>
    <mergeCell ref="G2048:H2048"/>
    <mergeCell ref="G2142:H2142"/>
    <mergeCell ref="G2143:H2143"/>
    <mergeCell ref="G2145:H2145"/>
    <mergeCell ref="G1984:H1984"/>
    <mergeCell ref="G1985:H1985"/>
    <mergeCell ref="G1989:H1989"/>
    <mergeCell ref="G1993:H1993"/>
    <mergeCell ref="G1926:H1926"/>
    <mergeCell ref="G1928:H1928"/>
    <mergeCell ref="G1936:H1936"/>
    <mergeCell ref="G1938:H1938"/>
    <mergeCell ref="G1941:H1941"/>
    <mergeCell ref="G1946:H1946"/>
    <mergeCell ref="G1950:H1950"/>
    <mergeCell ref="G1901:H1901"/>
    <mergeCell ref="G1905:H1905"/>
    <mergeCell ref="G1906:H1906"/>
    <mergeCell ref="G1910:H1910"/>
    <mergeCell ref="G1911:H1911"/>
    <mergeCell ref="G1914:H1914"/>
    <mergeCell ref="G1916:H1916"/>
    <mergeCell ref="G2012:H2012"/>
    <mergeCell ref="G2014:H2014"/>
    <mergeCell ref="G2016:H2016"/>
    <mergeCell ref="G2018:H2018"/>
    <mergeCell ref="G2019:H2019"/>
    <mergeCell ref="G2022:H2022"/>
    <mergeCell ref="G2024:H2024"/>
    <mergeCell ref="G1931:H1931"/>
    <mergeCell ref="G1933:H1933"/>
    <mergeCell ref="G1939:H1939"/>
    <mergeCell ref="G1945:H1945"/>
    <mergeCell ref="G1903:H1903"/>
    <mergeCell ref="G1915:H1915"/>
    <mergeCell ref="G1919:H1919"/>
    <mergeCell ref="G1922:H1922"/>
    <mergeCell ref="G1925:H1925"/>
    <mergeCell ref="G1920:H1920"/>
    <mergeCell ref="G1927:H1927"/>
    <mergeCell ref="G1930:H1930"/>
    <mergeCell ref="G1935:H1935"/>
    <mergeCell ref="G1942:H1942"/>
    <mergeCell ref="G1948:H1948"/>
    <mergeCell ref="G1951:H1951"/>
    <mergeCell ref="G1953:H1953"/>
    <mergeCell ref="G1640:H1640"/>
    <mergeCell ref="G1641:H1641"/>
    <mergeCell ref="G1644:H1644"/>
    <mergeCell ref="G1618:H1618"/>
    <mergeCell ref="G1623:H1623"/>
    <mergeCell ref="G1627:H1627"/>
    <mergeCell ref="G1629:H1629"/>
    <mergeCell ref="G1609:H1609"/>
    <mergeCell ref="G1612:H1612"/>
    <mergeCell ref="G1614:H1614"/>
    <mergeCell ref="G1839:H1839"/>
    <mergeCell ref="G1843:H1843"/>
    <mergeCell ref="G1798:H1798"/>
    <mergeCell ref="G1799:H1799"/>
    <mergeCell ref="G1800:H1800"/>
    <mergeCell ref="G1803:H1803"/>
    <mergeCell ref="G1805:H1805"/>
    <mergeCell ref="G1806:H1806"/>
    <mergeCell ref="G1807:H1807"/>
    <mergeCell ref="G1808:H1808"/>
    <mergeCell ref="A1755:J1755"/>
    <mergeCell ref="G1769:H1769"/>
    <mergeCell ref="G1775:H1775"/>
    <mergeCell ref="G1719:H1719"/>
    <mergeCell ref="G1721:H1721"/>
    <mergeCell ref="G1722:H1722"/>
    <mergeCell ref="G1723:H1723"/>
    <mergeCell ref="G1725:H1725"/>
    <mergeCell ref="G1727:H1727"/>
    <mergeCell ref="G1730:H1730"/>
    <mergeCell ref="G1732:H1732"/>
    <mergeCell ref="G1737:H1737"/>
    <mergeCell ref="G1783:H1783"/>
    <mergeCell ref="G1786:H1786"/>
    <mergeCell ref="G1787:H1787"/>
    <mergeCell ref="G1790:H1790"/>
    <mergeCell ref="G1792:H1792"/>
    <mergeCell ref="G1791:H1791"/>
    <mergeCell ref="G1795:H1795"/>
    <mergeCell ref="G1770:H1770"/>
    <mergeCell ref="G1774:H1774"/>
    <mergeCell ref="G1777:H1777"/>
    <mergeCell ref="G1782:H1782"/>
    <mergeCell ref="G1778:H1778"/>
    <mergeCell ref="G1742:H1742"/>
    <mergeCell ref="G1720:H1720"/>
    <mergeCell ref="G1724:H1724"/>
    <mergeCell ref="G1726:H1726"/>
    <mergeCell ref="G1728:H1728"/>
    <mergeCell ref="G1731:H1731"/>
    <mergeCell ref="G1736:H1736"/>
    <mergeCell ref="G1738:H1738"/>
    <mergeCell ref="G1810:H1810"/>
    <mergeCell ref="G1813:H1813"/>
    <mergeCell ref="G1814:H1814"/>
    <mergeCell ref="G1815:H1815"/>
    <mergeCell ref="G1818:H1818"/>
    <mergeCell ref="G1821:H1821"/>
    <mergeCell ref="G1826:H1826"/>
    <mergeCell ref="G1828:H1828"/>
    <mergeCell ref="G1830:H1830"/>
    <mergeCell ref="G1729:H1729"/>
    <mergeCell ref="G1733:H1733"/>
    <mergeCell ref="G1735:H1735"/>
    <mergeCell ref="G1318:H1318"/>
    <mergeCell ref="G1321:H1321"/>
    <mergeCell ref="G1325:H1325"/>
    <mergeCell ref="G1329:H1329"/>
    <mergeCell ref="G1332:H1332"/>
    <mergeCell ref="G1336:H1336"/>
    <mergeCell ref="G1398:H1398"/>
    <mergeCell ref="G1402:H1402"/>
    <mergeCell ref="G1404:H1404"/>
    <mergeCell ref="G1411:H1411"/>
    <mergeCell ref="G1322:H1322"/>
    <mergeCell ref="G1326:H1326"/>
    <mergeCell ref="G1328:H1328"/>
    <mergeCell ref="G1333:H1333"/>
    <mergeCell ref="G1386:H1386"/>
    <mergeCell ref="G1390:H1390"/>
    <mergeCell ref="G1395:H1395"/>
    <mergeCell ref="G1399:H1399"/>
    <mergeCell ref="G1408:H1408"/>
    <mergeCell ref="G1410:H1410"/>
    <mergeCell ref="G1394:H1394"/>
    <mergeCell ref="G1403:H1403"/>
    <mergeCell ref="G1407:H1407"/>
    <mergeCell ref="G1415:H1415"/>
    <mergeCell ref="G1412:H1412"/>
    <mergeCell ref="G1388:H1388"/>
    <mergeCell ref="G1383:H1383"/>
    <mergeCell ref="G1384:H1384"/>
    <mergeCell ref="G1387:H1387"/>
    <mergeCell ref="G1351:H1351"/>
    <mergeCell ref="G1352:H1352"/>
    <mergeCell ref="G1342:H1342"/>
    <mergeCell ref="G1346:H1346"/>
    <mergeCell ref="G1347:H1347"/>
    <mergeCell ref="G1348:H1348"/>
    <mergeCell ref="G1340:H1340"/>
    <mergeCell ref="G1319:H1319"/>
    <mergeCell ref="G1265:H1265"/>
    <mergeCell ref="G1269:H1269"/>
    <mergeCell ref="G1272:H1272"/>
    <mergeCell ref="G1278:H1278"/>
    <mergeCell ref="G1279:H1279"/>
    <mergeCell ref="G1166:H1166"/>
    <mergeCell ref="G1169:H1169"/>
    <mergeCell ref="G1083:H1083"/>
    <mergeCell ref="G1107:H1107"/>
    <mergeCell ref="G1109:H1109"/>
    <mergeCell ref="G1113:H1113"/>
    <mergeCell ref="G1117:H1117"/>
    <mergeCell ref="G1012:H1012"/>
    <mergeCell ref="G1013:H1013"/>
    <mergeCell ref="G1017:H1017"/>
    <mergeCell ref="G1021:H1021"/>
    <mergeCell ref="G1022:H1022"/>
    <mergeCell ref="G1024:H1024"/>
    <mergeCell ref="G1025:H1025"/>
    <mergeCell ref="G1245:H1245"/>
    <mergeCell ref="G1249:H1249"/>
    <mergeCell ref="G1252:H1252"/>
    <mergeCell ref="G1256:H1256"/>
    <mergeCell ref="G1258:H1258"/>
    <mergeCell ref="G1244:H1244"/>
    <mergeCell ref="G1248:H1248"/>
    <mergeCell ref="G1250:H1250"/>
    <mergeCell ref="G1253:H1253"/>
    <mergeCell ref="G1254:H1254"/>
    <mergeCell ref="G1257:H1257"/>
    <mergeCell ref="G1261:H1261"/>
    <mergeCell ref="G1262:H1262"/>
    <mergeCell ref="G1228:H1228"/>
    <mergeCell ref="G1232:H1232"/>
    <mergeCell ref="G1235:H1235"/>
    <mergeCell ref="G1241:H1241"/>
    <mergeCell ref="G1230:H1230"/>
    <mergeCell ref="G1236:H1236"/>
    <mergeCell ref="G1239:H1239"/>
    <mergeCell ref="G1240:H1240"/>
    <mergeCell ref="G1194:H1194"/>
    <mergeCell ref="G1266:H1266"/>
    <mergeCell ref="G1268:H1268"/>
    <mergeCell ref="G1271:H1271"/>
    <mergeCell ref="G1273:H1273"/>
    <mergeCell ref="G1275:H1275"/>
    <mergeCell ref="G1277:H1277"/>
    <mergeCell ref="G1134:H1134"/>
    <mergeCell ref="G1129:H1129"/>
    <mergeCell ref="G1133:H1133"/>
    <mergeCell ref="G1177:H1177"/>
    <mergeCell ref="G1179:H1179"/>
    <mergeCell ref="G1181:H1181"/>
    <mergeCell ref="G1184:H1184"/>
    <mergeCell ref="G1185:H1185"/>
    <mergeCell ref="G457:H457"/>
    <mergeCell ref="G459:H459"/>
    <mergeCell ref="G465:H465"/>
    <mergeCell ref="G467:H467"/>
    <mergeCell ref="G470:H470"/>
    <mergeCell ref="G472:H472"/>
    <mergeCell ref="G475:H475"/>
    <mergeCell ref="G458:H458"/>
    <mergeCell ref="G462:H462"/>
    <mergeCell ref="G466:H466"/>
    <mergeCell ref="G469:H469"/>
    <mergeCell ref="G473:H473"/>
    <mergeCell ref="G447:H447"/>
    <mergeCell ref="G450:H450"/>
    <mergeCell ref="G455:H455"/>
    <mergeCell ref="G454:H454"/>
    <mergeCell ref="G426:H426"/>
    <mergeCell ref="G430:H430"/>
    <mergeCell ref="G397:H397"/>
    <mergeCell ref="G398:H398"/>
    <mergeCell ref="G757:H757"/>
    <mergeCell ref="G761:H761"/>
    <mergeCell ref="G764:H764"/>
    <mergeCell ref="G765:H765"/>
    <mergeCell ref="G767:H767"/>
    <mergeCell ref="G769:H769"/>
    <mergeCell ref="G645:H645"/>
    <mergeCell ref="G646:H646"/>
    <mergeCell ref="G648:H648"/>
    <mergeCell ref="G656:H656"/>
    <mergeCell ref="G658:H658"/>
    <mergeCell ref="G659:H659"/>
    <mergeCell ref="G611:H611"/>
    <mergeCell ref="G613:H613"/>
    <mergeCell ref="G615:H615"/>
    <mergeCell ref="G618:H618"/>
    <mergeCell ref="G619:H619"/>
    <mergeCell ref="G621:H621"/>
    <mergeCell ref="G624:H624"/>
    <mergeCell ref="G627:H627"/>
    <mergeCell ref="G630:H630"/>
    <mergeCell ref="G559:H559"/>
    <mergeCell ref="G560:H560"/>
    <mergeCell ref="G563:H563"/>
    <mergeCell ref="G564:H564"/>
    <mergeCell ref="G568:H568"/>
    <mergeCell ref="G571:H571"/>
    <mergeCell ref="G575:H575"/>
    <mergeCell ref="G750:H750"/>
    <mergeCell ref="G754:H754"/>
    <mergeCell ref="G756:H756"/>
    <mergeCell ref="G758:H758"/>
    <mergeCell ref="G762:H762"/>
    <mergeCell ref="G763:H763"/>
    <mergeCell ref="G735:H735"/>
    <mergeCell ref="G739:H739"/>
    <mergeCell ref="G740:H740"/>
    <mergeCell ref="G743:H743"/>
    <mergeCell ref="G746:H746"/>
    <mergeCell ref="G747:H747"/>
    <mergeCell ref="G722:H722"/>
    <mergeCell ref="G723:H723"/>
    <mergeCell ref="G726:H726"/>
    <mergeCell ref="G731:H731"/>
    <mergeCell ref="G34:H34"/>
    <mergeCell ref="G39:H39"/>
    <mergeCell ref="G43:H43"/>
    <mergeCell ref="G48:H48"/>
    <mergeCell ref="G52:H52"/>
    <mergeCell ref="G56:H56"/>
    <mergeCell ref="G61:H61"/>
    <mergeCell ref="G77:H77"/>
    <mergeCell ref="G87:H87"/>
    <mergeCell ref="G105:H105"/>
    <mergeCell ref="G132:H132"/>
    <mergeCell ref="G138:H138"/>
    <mergeCell ref="G157:H157"/>
    <mergeCell ref="G161:H161"/>
    <mergeCell ref="G165:H165"/>
    <mergeCell ref="G167:H167"/>
    <mergeCell ref="G18694:H18694"/>
    <mergeCell ref="G18675:H18675"/>
    <mergeCell ref="G18676:H18676"/>
    <mergeCell ref="G18678:H18678"/>
    <mergeCell ref="G18682:H18682"/>
    <mergeCell ref="G18684:H18684"/>
    <mergeCell ref="G18686:H18686"/>
    <mergeCell ref="G18688:H18688"/>
    <mergeCell ref="G18689:H18689"/>
    <mergeCell ref="G18660:H18660"/>
    <mergeCell ref="G18663:H18663"/>
    <mergeCell ref="G18669:H18669"/>
    <mergeCell ref="G18670:H18670"/>
    <mergeCell ref="G18642:H18642"/>
    <mergeCell ref="G18648:H18648"/>
    <mergeCell ref="G18652:H18652"/>
    <mergeCell ref="G18654:H18654"/>
    <mergeCell ref="G18656:H18656"/>
    <mergeCell ref="G18658:H18658"/>
    <mergeCell ref="G18650:H18650"/>
    <mergeCell ref="G18651:H18651"/>
    <mergeCell ref="G18655:H18655"/>
    <mergeCell ref="G18626:H18626"/>
    <mergeCell ref="G18628:H18628"/>
    <mergeCell ref="G18630:H18630"/>
    <mergeCell ref="G18634:H18634"/>
    <mergeCell ref="G18638:H18638"/>
    <mergeCell ref="G18639:H18639"/>
    <mergeCell ref="G18622:H18622"/>
    <mergeCell ref="G476:H476"/>
    <mergeCell ref="G478:H478"/>
    <mergeCell ref="G482:H482"/>
    <mergeCell ref="G484:H484"/>
    <mergeCell ref="G486:H486"/>
    <mergeCell ref="G491:H491"/>
    <mergeCell ref="G492:H492"/>
    <mergeCell ref="G496:H496"/>
    <mergeCell ref="G433:H433"/>
    <mergeCell ref="G437:H437"/>
    <mergeCell ref="G438:H438"/>
    <mergeCell ref="G442:H442"/>
    <mergeCell ref="G446:H446"/>
    <mergeCell ref="G451:H451"/>
    <mergeCell ref="G396:H396"/>
    <mergeCell ref="G399:H399"/>
    <mergeCell ref="G405:H405"/>
    <mergeCell ref="G427:H427"/>
    <mergeCell ref="G429:H429"/>
    <mergeCell ref="G18579:H18579"/>
    <mergeCell ref="G18581:H18581"/>
    <mergeCell ref="G18545:H18545"/>
    <mergeCell ref="G18551:H18551"/>
    <mergeCell ref="G18557:H18557"/>
    <mergeCell ref="G18558:H18558"/>
    <mergeCell ref="G18561:H18561"/>
    <mergeCell ref="G18544:H18544"/>
    <mergeCell ref="G18546:H18546"/>
    <mergeCell ref="G18547:H18547"/>
    <mergeCell ref="G18548:H18548"/>
    <mergeCell ref="G18552:H18552"/>
    <mergeCell ref="G18553:H18553"/>
    <mergeCell ref="G18555:H18555"/>
    <mergeCell ref="G18559:H18559"/>
    <mergeCell ref="G18560:H18560"/>
    <mergeCell ref="G18524:H18524"/>
    <mergeCell ref="G18528:H18528"/>
    <mergeCell ref="G18532:H18532"/>
    <mergeCell ref="G18536:H18536"/>
    <mergeCell ref="G18541:H18541"/>
    <mergeCell ref="G18503:H18503"/>
    <mergeCell ref="G18506:H18506"/>
    <mergeCell ref="G18508:H18508"/>
    <mergeCell ref="G18512:H18512"/>
    <mergeCell ref="G18518:H18518"/>
    <mergeCell ref="G18520:H18520"/>
    <mergeCell ref="G18483:H18483"/>
    <mergeCell ref="G18484:H18484"/>
    <mergeCell ref="G18568:H18568"/>
    <mergeCell ref="G18569:H18569"/>
    <mergeCell ref="G18570:H18570"/>
    <mergeCell ref="G18571:H18571"/>
    <mergeCell ref="G18572:H18572"/>
    <mergeCell ref="G18573:H18573"/>
    <mergeCell ref="G18574:H18574"/>
    <mergeCell ref="G18510:H18510"/>
    <mergeCell ref="G18516:H18516"/>
    <mergeCell ref="G18521:H18521"/>
    <mergeCell ref="G18530:H18530"/>
    <mergeCell ref="G18542:H18542"/>
    <mergeCell ref="G18499:H18499"/>
    <mergeCell ref="G18525:H18525"/>
    <mergeCell ref="G18534:H18534"/>
    <mergeCell ref="G18575:H18575"/>
    <mergeCell ref="G18580:H18580"/>
    <mergeCell ref="G18264:H18264"/>
    <mergeCell ref="G18267:H18267"/>
    <mergeCell ref="G18269:H18269"/>
    <mergeCell ref="G18275:H18275"/>
    <mergeCell ref="G18276:H18276"/>
    <mergeCell ref="G18270:H18270"/>
    <mergeCell ref="G18272:H18272"/>
    <mergeCell ref="G18274:H18274"/>
    <mergeCell ref="G18243:H18243"/>
    <mergeCell ref="G18245:H18245"/>
    <mergeCell ref="G18247:H18247"/>
    <mergeCell ref="G18253:H18253"/>
    <mergeCell ref="G18260:H18260"/>
    <mergeCell ref="G18259:H18259"/>
    <mergeCell ref="G18222:H18222"/>
    <mergeCell ref="G18225:H18225"/>
    <mergeCell ref="G18229:H18229"/>
    <mergeCell ref="G18231:H18231"/>
    <mergeCell ref="G18233:H18233"/>
    <mergeCell ref="G18237:H18237"/>
    <mergeCell ref="G18226:H18226"/>
    <mergeCell ref="G18228:H18228"/>
    <mergeCell ref="G18232:H18232"/>
    <mergeCell ref="G18236:H18236"/>
    <mergeCell ref="G18238:H18238"/>
    <mergeCell ref="G18205:H18205"/>
    <mergeCell ref="G18209:H18209"/>
    <mergeCell ref="G18213:H18213"/>
    <mergeCell ref="G18423:H18423"/>
    <mergeCell ref="G18426:H18426"/>
    <mergeCell ref="G18427:H18427"/>
    <mergeCell ref="G18419:H18419"/>
    <mergeCell ref="G18425:H18425"/>
    <mergeCell ref="G18398:H18398"/>
    <mergeCell ref="G18400:H18400"/>
    <mergeCell ref="G18402:H18402"/>
    <mergeCell ref="G18404:H18404"/>
    <mergeCell ref="G18408:H18408"/>
    <mergeCell ref="G18410:H18410"/>
    <mergeCell ref="G18378:H18378"/>
    <mergeCell ref="G18379:H18379"/>
    <mergeCell ref="G18381:H18381"/>
    <mergeCell ref="G18383:H18383"/>
    <mergeCell ref="G18391:H18391"/>
    <mergeCell ref="G18393:H18393"/>
    <mergeCell ref="G18365:H18365"/>
    <mergeCell ref="G18371:H18371"/>
    <mergeCell ref="G18372:H18372"/>
    <mergeCell ref="G18374:H18374"/>
    <mergeCell ref="G18376:H18376"/>
    <mergeCell ref="G18347:H18347"/>
    <mergeCell ref="G18352:H18352"/>
    <mergeCell ref="G18356:H18356"/>
    <mergeCell ref="G18361:H18361"/>
    <mergeCell ref="G18348:H18348"/>
    <mergeCell ref="G18351:H18351"/>
    <mergeCell ref="G18355:H18355"/>
    <mergeCell ref="G18357:H18357"/>
    <mergeCell ref="G18359:H18359"/>
    <mergeCell ref="G18360:H18360"/>
    <mergeCell ref="G18386:H18386"/>
    <mergeCell ref="G18388:H18388"/>
    <mergeCell ref="G18390:H18390"/>
    <mergeCell ref="G18280:H18280"/>
    <mergeCell ref="G17904:H17904"/>
    <mergeCell ref="G17910:H17910"/>
    <mergeCell ref="G17911:H17911"/>
    <mergeCell ref="G17931:H17931"/>
    <mergeCell ref="G17903:H17903"/>
    <mergeCell ref="G17907:H17907"/>
    <mergeCell ref="G17908:H17908"/>
    <mergeCell ref="G17909:H17909"/>
    <mergeCell ref="G17913:H17913"/>
    <mergeCell ref="G17915:H17915"/>
    <mergeCell ref="G17918:H17918"/>
    <mergeCell ref="G17921:H17921"/>
    <mergeCell ref="G17922:H17922"/>
    <mergeCell ref="G17923:H17923"/>
    <mergeCell ref="G17925:H17925"/>
    <mergeCell ref="G17926:H17926"/>
    <mergeCell ref="G17877:H17877"/>
    <mergeCell ref="G17878:H17878"/>
    <mergeCell ref="G17898:H17898"/>
    <mergeCell ref="G17899:H17899"/>
    <mergeCell ref="G17879:H17879"/>
    <mergeCell ref="G17881:H17881"/>
    <mergeCell ref="G17882:H17882"/>
    <mergeCell ref="G17883:H17883"/>
    <mergeCell ref="G17884:H17884"/>
    <mergeCell ref="G17885:H17885"/>
    <mergeCell ref="G17887:H17887"/>
    <mergeCell ref="G17890:H17890"/>
    <mergeCell ref="G17891:H17891"/>
    <mergeCell ref="G17894:H17894"/>
    <mergeCell ref="G17895:H17895"/>
    <mergeCell ref="G17896:H17896"/>
    <mergeCell ref="G18050:H18050"/>
    <mergeCell ref="G18032:H18032"/>
    <mergeCell ref="G18036:H18036"/>
    <mergeCell ref="G18039:H18039"/>
    <mergeCell ref="G18043:H18043"/>
    <mergeCell ref="G18045:H18045"/>
    <mergeCell ref="G17966:H17966"/>
    <mergeCell ref="G17971:H17971"/>
    <mergeCell ref="G17976:H17976"/>
    <mergeCell ref="G17974:H17974"/>
    <mergeCell ref="G17975:H17975"/>
    <mergeCell ref="G17978:H17978"/>
    <mergeCell ref="G18013:H18013"/>
    <mergeCell ref="G18037:H18037"/>
    <mergeCell ref="G18040:H18040"/>
    <mergeCell ref="G18042:H18042"/>
    <mergeCell ref="G17957:H17957"/>
    <mergeCell ref="G17948:H17948"/>
    <mergeCell ref="G17965:H17965"/>
    <mergeCell ref="G17992:H17992"/>
    <mergeCell ref="A17997:J17997"/>
    <mergeCell ref="A18005:J18005"/>
    <mergeCell ref="G18011:H18011"/>
    <mergeCell ref="G18016:H18016"/>
    <mergeCell ref="G18020:H18020"/>
    <mergeCell ref="G18022:H18022"/>
    <mergeCell ref="G18023:H18023"/>
    <mergeCell ref="G18027:H18027"/>
    <mergeCell ref="G18031:H18031"/>
    <mergeCell ref="G18048:H18048"/>
    <mergeCell ref="G18049:H18049"/>
    <mergeCell ref="G17675:H17675"/>
    <mergeCell ref="G17699:H17699"/>
    <mergeCell ref="G17701:H17701"/>
    <mergeCell ref="G17703:H17703"/>
    <mergeCell ref="G17705:H17705"/>
    <mergeCell ref="G17652:H17652"/>
    <mergeCell ref="G17656:H17656"/>
    <mergeCell ref="G17658:H17658"/>
    <mergeCell ref="G17662:H17662"/>
    <mergeCell ref="G17664:H17664"/>
    <mergeCell ref="G17669:H17669"/>
    <mergeCell ref="G17670:H17670"/>
    <mergeCell ref="G17653:H17653"/>
    <mergeCell ref="G17654:H17654"/>
    <mergeCell ref="G17657:H17657"/>
    <mergeCell ref="G17659:H17659"/>
    <mergeCell ref="G17660:H17660"/>
    <mergeCell ref="G17663:H17663"/>
    <mergeCell ref="G17666:H17666"/>
    <mergeCell ref="G17682:H17682"/>
    <mergeCell ref="G17683:H17683"/>
    <mergeCell ref="G17686:H17686"/>
    <mergeCell ref="G17692:H17692"/>
    <mergeCell ref="G17695:H17695"/>
    <mergeCell ref="G17698:H17698"/>
    <mergeCell ref="G17717:H17717"/>
    <mergeCell ref="G17732:H17732"/>
    <mergeCell ref="G17748:H17748"/>
    <mergeCell ref="A17646:J17646"/>
    <mergeCell ref="G17665:H17665"/>
    <mergeCell ref="G17671:H17671"/>
    <mergeCell ref="G17673:H17673"/>
    <mergeCell ref="G17852:H17852"/>
    <mergeCell ref="G17807:H17807"/>
    <mergeCell ref="G17812:H17812"/>
    <mergeCell ref="G17832:H17832"/>
    <mergeCell ref="G17820:H17820"/>
    <mergeCell ref="G17821:H17821"/>
    <mergeCell ref="G17822:H17822"/>
    <mergeCell ref="G17824:H17824"/>
    <mergeCell ref="G17825:H17825"/>
    <mergeCell ref="G17828:H17828"/>
    <mergeCell ref="G17776:H17776"/>
    <mergeCell ref="G17777:H17777"/>
    <mergeCell ref="G17800:H17800"/>
    <mergeCell ref="G17801:H17801"/>
    <mergeCell ref="G17806:H17806"/>
    <mergeCell ref="G17778:H17778"/>
    <mergeCell ref="G17780:H17780"/>
    <mergeCell ref="G17781:H17781"/>
    <mergeCell ref="G17784:H17784"/>
    <mergeCell ref="G17785:H17785"/>
    <mergeCell ref="G17786:H17786"/>
    <mergeCell ref="G17789:H17789"/>
    <mergeCell ref="G17790:H17790"/>
    <mergeCell ref="G17791:H17791"/>
    <mergeCell ref="G17793:H17793"/>
    <mergeCell ref="G17795:H17795"/>
    <mergeCell ref="G17796:H17796"/>
    <mergeCell ref="G17798:H17798"/>
    <mergeCell ref="G17809:H17809"/>
    <mergeCell ref="G17810:H17810"/>
    <mergeCell ref="G17813:H17813"/>
    <mergeCell ref="G17814:H17814"/>
    <mergeCell ref="G17570:H17570"/>
    <mergeCell ref="G17572:H17572"/>
    <mergeCell ref="G17546:H17546"/>
    <mergeCell ref="G17547:H17547"/>
    <mergeCell ref="G17550:H17550"/>
    <mergeCell ref="G17551:H17551"/>
    <mergeCell ref="G17552:H17552"/>
    <mergeCell ref="G17555:H17555"/>
    <mergeCell ref="G17556:H17556"/>
    <mergeCell ref="G17548:H17548"/>
    <mergeCell ref="G17530:H17530"/>
    <mergeCell ref="G17534:H17534"/>
    <mergeCell ref="G17536:H17536"/>
    <mergeCell ref="G17541:H17541"/>
    <mergeCell ref="G17542:H17542"/>
    <mergeCell ref="G17543:H17543"/>
    <mergeCell ref="G17529:H17529"/>
    <mergeCell ref="G17531:H17531"/>
    <mergeCell ref="G17533:H17533"/>
    <mergeCell ref="G17535:H17535"/>
    <mergeCell ref="G17537:H17537"/>
    <mergeCell ref="G17539:H17539"/>
    <mergeCell ref="G17540:H17540"/>
    <mergeCell ref="G17494:H17494"/>
    <mergeCell ref="G17498:H17498"/>
    <mergeCell ref="G17502:H17502"/>
    <mergeCell ref="G17503:H17503"/>
    <mergeCell ref="G17472:H17472"/>
    <mergeCell ref="G17474:H17474"/>
    <mergeCell ref="G17476:H17476"/>
    <mergeCell ref="G17479:H17479"/>
    <mergeCell ref="G17481:H17481"/>
    <mergeCell ref="G17483:H17483"/>
    <mergeCell ref="G17491:H17491"/>
    <mergeCell ref="G17488:H17488"/>
    <mergeCell ref="G17510:H17510"/>
    <mergeCell ref="G17512:H17512"/>
    <mergeCell ref="G17514:H17514"/>
    <mergeCell ref="G17516:H17516"/>
    <mergeCell ref="G17518:H17518"/>
    <mergeCell ref="G17520:H17520"/>
    <mergeCell ref="G17521:H17521"/>
    <mergeCell ref="G17524:H17524"/>
    <mergeCell ref="G17525:H17525"/>
    <mergeCell ref="G17526:H17526"/>
    <mergeCell ref="G17544:H17544"/>
    <mergeCell ref="G17553:H17553"/>
    <mergeCell ref="G17554:H17554"/>
    <mergeCell ref="G17558:H17558"/>
    <mergeCell ref="G17364:H17364"/>
    <mergeCell ref="G17337:H17337"/>
    <mergeCell ref="G17342:H17342"/>
    <mergeCell ref="G17348:H17348"/>
    <mergeCell ref="G17350:H17350"/>
    <mergeCell ref="G17352:H17352"/>
    <mergeCell ref="G17354:H17354"/>
    <mergeCell ref="G17317:H17317"/>
    <mergeCell ref="G17318:H17318"/>
    <mergeCell ref="G17323:H17323"/>
    <mergeCell ref="G17327:H17327"/>
    <mergeCell ref="G17330:H17330"/>
    <mergeCell ref="G17333:H17333"/>
    <mergeCell ref="G17334:H17334"/>
    <mergeCell ref="G17321:H17321"/>
    <mergeCell ref="G17322:H17322"/>
    <mergeCell ref="G17324:H17324"/>
    <mergeCell ref="G17326:H17326"/>
    <mergeCell ref="G17328:H17328"/>
    <mergeCell ref="G17329:H17329"/>
    <mergeCell ref="G17289:H17289"/>
    <mergeCell ref="A17369:J17369"/>
    <mergeCell ref="A17377:J17377"/>
    <mergeCell ref="G17443:H17443"/>
    <mergeCell ref="G17444:H17444"/>
    <mergeCell ref="G17446:H17446"/>
    <mergeCell ref="G17447:H17447"/>
    <mergeCell ref="G17414:H17414"/>
    <mergeCell ref="G17417:H17417"/>
    <mergeCell ref="G17423:H17423"/>
    <mergeCell ref="G17426:H17426"/>
    <mergeCell ref="G17427:H17427"/>
    <mergeCell ref="G17429:H17429"/>
    <mergeCell ref="G17410:H17410"/>
    <mergeCell ref="G17411:H17411"/>
    <mergeCell ref="G17412:H17412"/>
    <mergeCell ref="G17415:H17415"/>
    <mergeCell ref="G17418:H17418"/>
    <mergeCell ref="G17421:H17421"/>
    <mergeCell ref="G17422:H17422"/>
    <mergeCell ref="G17424:H17424"/>
    <mergeCell ref="G17384:H17384"/>
    <mergeCell ref="G17387:H17387"/>
    <mergeCell ref="G17389:H17389"/>
    <mergeCell ref="G17390:H17390"/>
    <mergeCell ref="G17393:H17393"/>
    <mergeCell ref="G17394:H17394"/>
    <mergeCell ref="G17359:H17359"/>
    <mergeCell ref="G17413:H17413"/>
    <mergeCell ref="G17416:H17416"/>
    <mergeCell ref="G17420:H17420"/>
    <mergeCell ref="G17428:H17428"/>
    <mergeCell ref="G17436:H17436"/>
    <mergeCell ref="G17392:H17392"/>
    <mergeCell ref="G17397:H17397"/>
    <mergeCell ref="G17399:H17399"/>
    <mergeCell ref="G17404:H17404"/>
    <mergeCell ref="G17419:H17419"/>
    <mergeCell ref="G17425:H17425"/>
    <mergeCell ref="G17439:H17439"/>
    <mergeCell ref="G17093:H17093"/>
    <mergeCell ref="G17251:H17251"/>
    <mergeCell ref="G17252:H17252"/>
    <mergeCell ref="G17255:H17255"/>
    <mergeCell ref="G17249:H17249"/>
    <mergeCell ref="G17253:H17253"/>
    <mergeCell ref="G17254:H17254"/>
    <mergeCell ref="G17213:H17213"/>
    <mergeCell ref="G17217:H17217"/>
    <mergeCell ref="G17219:H17219"/>
    <mergeCell ref="G17222:H17222"/>
    <mergeCell ref="G17225:H17225"/>
    <mergeCell ref="G17228:H17228"/>
    <mergeCell ref="G17230:H17230"/>
    <mergeCell ref="G17232:H17232"/>
    <mergeCell ref="G17234:H17234"/>
    <mergeCell ref="G17226:H17226"/>
    <mergeCell ref="G17227:H17227"/>
    <mergeCell ref="G17229:H17229"/>
    <mergeCell ref="G17231:H17231"/>
    <mergeCell ref="G17233:H17233"/>
    <mergeCell ref="G17195:H17195"/>
    <mergeCell ref="G17197:H17197"/>
    <mergeCell ref="G17199:H17199"/>
    <mergeCell ref="G17201:H17201"/>
    <mergeCell ref="G17203:H17203"/>
    <mergeCell ref="G17206:H17206"/>
    <mergeCell ref="G17207:H17207"/>
    <mergeCell ref="G17210:H17210"/>
    <mergeCell ref="G17211:H17211"/>
    <mergeCell ref="G17209:H17209"/>
    <mergeCell ref="G17176:H17176"/>
    <mergeCell ref="G17177:H17177"/>
    <mergeCell ref="G17179:H17179"/>
    <mergeCell ref="G17180:H17180"/>
    <mergeCell ref="G17183:H17183"/>
    <mergeCell ref="G17185:H17185"/>
    <mergeCell ref="G17188:H17188"/>
    <mergeCell ref="G17191:H17191"/>
    <mergeCell ref="G17192:H17192"/>
    <mergeCell ref="G17190:H17190"/>
    <mergeCell ref="G17193:H17193"/>
    <mergeCell ref="G17194:H17194"/>
    <mergeCell ref="G17196:H17196"/>
    <mergeCell ref="G17198:H17198"/>
    <mergeCell ref="G17200:H17200"/>
    <mergeCell ref="G17202:H17202"/>
    <mergeCell ref="G17204:H17204"/>
    <mergeCell ref="G17205:H17205"/>
    <mergeCell ref="G17208:H17208"/>
    <mergeCell ref="G17174:H17174"/>
    <mergeCell ref="G17175:H17175"/>
    <mergeCell ref="G17178:H17178"/>
    <mergeCell ref="G17181:H17181"/>
    <mergeCell ref="G17182:H17182"/>
    <mergeCell ref="G17184:H17184"/>
    <mergeCell ref="G17186:H17186"/>
    <mergeCell ref="G17187:H17187"/>
    <mergeCell ref="G17189:H17189"/>
    <mergeCell ref="G17125:H17125"/>
    <mergeCell ref="G17127:H17127"/>
    <mergeCell ref="G17129:H17129"/>
    <mergeCell ref="G17132:H17132"/>
    <mergeCell ref="G17133:H17133"/>
    <mergeCell ref="G16964:H16964"/>
    <mergeCell ref="G16965:H16965"/>
    <mergeCell ref="G16949:H16949"/>
    <mergeCell ref="G16951:H16951"/>
    <mergeCell ref="G16952:H16952"/>
    <mergeCell ref="G16953:H16953"/>
    <mergeCell ref="G16956:H16956"/>
    <mergeCell ref="G16957:H16957"/>
    <mergeCell ref="G16958:H16958"/>
    <mergeCell ref="G16960:H16960"/>
    <mergeCell ref="G16950:H16950"/>
    <mergeCell ref="G16954:H16954"/>
    <mergeCell ref="G16955:H16955"/>
    <mergeCell ref="G16959:H16959"/>
    <mergeCell ref="G16996:H16996"/>
    <mergeCell ref="G16998:H16998"/>
    <mergeCell ref="G16999:H16999"/>
    <mergeCell ref="G17002:H17002"/>
    <mergeCell ref="G17005:H17005"/>
    <mergeCell ref="G17006:H17006"/>
    <mergeCell ref="G17008:H17008"/>
    <mergeCell ref="G17010:H17010"/>
    <mergeCell ref="G17012:H17012"/>
    <mergeCell ref="G17154:H17154"/>
    <mergeCell ref="G17130:H17130"/>
    <mergeCell ref="G17131:H17131"/>
    <mergeCell ref="G17134:H17134"/>
    <mergeCell ref="G17135:H17135"/>
    <mergeCell ref="G17136:H17136"/>
    <mergeCell ref="G17138:H17138"/>
    <mergeCell ref="G17139:H17139"/>
    <mergeCell ref="G17140:H17140"/>
    <mergeCell ref="G17143:H17143"/>
    <mergeCell ref="G17096:H17096"/>
    <mergeCell ref="G17116:H17116"/>
    <mergeCell ref="G17119:H17119"/>
    <mergeCell ref="G17122:H17122"/>
    <mergeCell ref="G17124:H17124"/>
    <mergeCell ref="G17126:H17126"/>
    <mergeCell ref="G17128:H17128"/>
    <mergeCell ref="G17097:H17097"/>
    <mergeCell ref="G17098:H17098"/>
    <mergeCell ref="G17099:H17099"/>
    <mergeCell ref="G17100:H17100"/>
    <mergeCell ref="G17101:H17101"/>
    <mergeCell ref="G17102:H17102"/>
    <mergeCell ref="G17103:H17103"/>
    <mergeCell ref="G17104:H17104"/>
    <mergeCell ref="G17105:H17105"/>
    <mergeCell ref="G17106:H17106"/>
    <mergeCell ref="G17107:H17107"/>
    <mergeCell ref="G17108:H17108"/>
    <mergeCell ref="G17109:H17109"/>
    <mergeCell ref="G17110:H17110"/>
    <mergeCell ref="G17111:H17111"/>
    <mergeCell ref="G17079:H17079"/>
    <mergeCell ref="G17083:H17083"/>
    <mergeCell ref="G17084:H17084"/>
    <mergeCell ref="G17085:H17085"/>
    <mergeCell ref="G17088:H17088"/>
    <mergeCell ref="G17090:H17090"/>
    <mergeCell ref="G17091:H17091"/>
    <mergeCell ref="G17094:H17094"/>
    <mergeCell ref="G17095:H17095"/>
    <mergeCell ref="G16657:H16657"/>
    <mergeCell ref="G16655:H16655"/>
    <mergeCell ref="G16656:H16656"/>
    <mergeCell ref="G16877:H16877"/>
    <mergeCell ref="G16878:H16878"/>
    <mergeCell ref="G16856:H16856"/>
    <mergeCell ref="G16858:H16858"/>
    <mergeCell ref="G16860:H16860"/>
    <mergeCell ref="G16857:H16857"/>
    <mergeCell ref="G16859:H16859"/>
    <mergeCell ref="G16820:H16820"/>
    <mergeCell ref="G16821:H16821"/>
    <mergeCell ref="G16824:H16824"/>
    <mergeCell ref="G16828:H16828"/>
    <mergeCell ref="G16830:H16830"/>
    <mergeCell ref="G16832:H16832"/>
    <mergeCell ref="G16834:H16834"/>
    <mergeCell ref="G16837:H16837"/>
    <mergeCell ref="G16840:H16840"/>
    <mergeCell ref="G16833:H16833"/>
    <mergeCell ref="G16835:H16835"/>
    <mergeCell ref="G16836:H16836"/>
    <mergeCell ref="G16838:H16838"/>
    <mergeCell ref="G16839:H16839"/>
    <mergeCell ref="G16798:H16798"/>
    <mergeCell ref="G16803:H16803"/>
    <mergeCell ref="G16806:H16806"/>
    <mergeCell ref="G16809:H16809"/>
    <mergeCell ref="G16811:H16811"/>
    <mergeCell ref="G16813:H16813"/>
    <mergeCell ref="G16815:H16815"/>
    <mergeCell ref="G16817:H16817"/>
    <mergeCell ref="G16802:H16802"/>
    <mergeCell ref="G16804:H16804"/>
    <mergeCell ref="G16805:H16805"/>
    <mergeCell ref="G16807:H16807"/>
    <mergeCell ref="G16808:H16808"/>
    <mergeCell ref="G16810:H16810"/>
    <mergeCell ref="G16812:H16812"/>
    <mergeCell ref="G16814:H16814"/>
    <mergeCell ref="G16816:H16816"/>
    <mergeCell ref="G16841:H16841"/>
    <mergeCell ref="G16843:H16843"/>
    <mergeCell ref="G16844:H16844"/>
    <mergeCell ref="G16846:H16846"/>
    <mergeCell ref="G16848:H16848"/>
    <mergeCell ref="G16849:H16849"/>
    <mergeCell ref="G16851:H16851"/>
    <mergeCell ref="G16853:H16853"/>
    <mergeCell ref="G16855:H16855"/>
    <mergeCell ref="G16818:H16818"/>
    <mergeCell ref="G16819:H16819"/>
    <mergeCell ref="G16822:H16822"/>
    <mergeCell ref="G16823:H16823"/>
    <mergeCell ref="G16825:H16825"/>
    <mergeCell ref="G16826:H16826"/>
    <mergeCell ref="G16827:H16827"/>
    <mergeCell ref="G16829:H16829"/>
    <mergeCell ref="G16831:H16831"/>
    <mergeCell ref="G16711:H16711"/>
    <mergeCell ref="G16712:H16712"/>
    <mergeCell ref="G16660:H16660"/>
    <mergeCell ref="G16662:H16662"/>
    <mergeCell ref="G16664:H16664"/>
    <mergeCell ref="G16621:H16621"/>
    <mergeCell ref="G16625:H16625"/>
    <mergeCell ref="G16626:H16626"/>
    <mergeCell ref="G16630:H16630"/>
    <mergeCell ref="G16635:H16635"/>
    <mergeCell ref="G16627:H16627"/>
    <mergeCell ref="G16628:H16628"/>
    <mergeCell ref="G16629:H16629"/>
    <mergeCell ref="G16634:H16634"/>
    <mergeCell ref="G16608:H16608"/>
    <mergeCell ref="G16609:H16609"/>
    <mergeCell ref="G16612:H16612"/>
    <mergeCell ref="G16613:H16613"/>
    <mergeCell ref="G16614:H16614"/>
    <mergeCell ref="G16616:H16616"/>
    <mergeCell ref="G16617:H16617"/>
    <mergeCell ref="G16618:H16618"/>
    <mergeCell ref="G16620:H16620"/>
    <mergeCell ref="G16603:H16603"/>
    <mergeCell ref="G16604:H16604"/>
    <mergeCell ref="G16605:H16605"/>
    <mergeCell ref="G16607:H16607"/>
    <mergeCell ref="G16558:H16558"/>
    <mergeCell ref="G16545:H16545"/>
    <mergeCell ref="G16546:H16546"/>
    <mergeCell ref="G16548:H16548"/>
    <mergeCell ref="G16551:H16551"/>
    <mergeCell ref="G16552:H16552"/>
    <mergeCell ref="G16556:H16556"/>
    <mergeCell ref="G16557:H16557"/>
    <mergeCell ref="G16579:H16579"/>
    <mergeCell ref="G16583:H16583"/>
    <mergeCell ref="G16584:H16584"/>
    <mergeCell ref="G16585:H16585"/>
    <mergeCell ref="G16587:H16587"/>
    <mergeCell ref="G16588:H16588"/>
    <mergeCell ref="G16589:H16589"/>
    <mergeCell ref="G16592:H16592"/>
    <mergeCell ref="G16596:H16596"/>
    <mergeCell ref="G16598:H16598"/>
    <mergeCell ref="G16600:H16600"/>
    <mergeCell ref="G16622:H16622"/>
    <mergeCell ref="G16577:H16577"/>
    <mergeCell ref="G16578:H16578"/>
    <mergeCell ref="G16582:H16582"/>
    <mergeCell ref="G16586:H16586"/>
    <mergeCell ref="G16590:H16590"/>
    <mergeCell ref="G16591:H16591"/>
    <mergeCell ref="G16593:H16593"/>
    <mergeCell ref="G16594:H16594"/>
    <mergeCell ref="G16595:H16595"/>
    <mergeCell ref="G16597:H16597"/>
    <mergeCell ref="G16599:H16599"/>
    <mergeCell ref="G16623:H16623"/>
    <mergeCell ref="G16624:H16624"/>
    <mergeCell ref="G16601:H16601"/>
    <mergeCell ref="G16602:H16602"/>
    <mergeCell ref="G16606:H16606"/>
    <mergeCell ref="G16610:H16610"/>
    <mergeCell ref="G16611:H16611"/>
    <mergeCell ref="G16615:H16615"/>
    <mergeCell ref="G16619:H16619"/>
    <mergeCell ref="G16559:H16559"/>
    <mergeCell ref="G16560:H16560"/>
    <mergeCell ref="G16526:H16526"/>
    <mergeCell ref="G16528:H16528"/>
    <mergeCell ref="G16530:H16530"/>
    <mergeCell ref="G16532:H16532"/>
    <mergeCell ref="G16534:H16534"/>
    <mergeCell ref="G16538:H16538"/>
    <mergeCell ref="G16539:H16539"/>
    <mergeCell ref="G16540:H16540"/>
    <mergeCell ref="G16542:H16542"/>
    <mergeCell ref="G16506:H16506"/>
    <mergeCell ref="G16508:H16508"/>
    <mergeCell ref="G16510:H16510"/>
    <mergeCell ref="G16512:H16512"/>
    <mergeCell ref="G16514:H16514"/>
    <mergeCell ref="G16517:H16517"/>
    <mergeCell ref="G16519:H16519"/>
    <mergeCell ref="G16522:H16522"/>
    <mergeCell ref="G16524:H16524"/>
    <mergeCell ref="G16521:H16521"/>
    <mergeCell ref="G16523:H16523"/>
    <mergeCell ref="G16486:H16486"/>
    <mergeCell ref="G16488:H16488"/>
    <mergeCell ref="G16489:H16489"/>
    <mergeCell ref="G16493:H16493"/>
    <mergeCell ref="G16495:H16495"/>
    <mergeCell ref="G16497:H16497"/>
    <mergeCell ref="G16499:H16499"/>
    <mergeCell ref="G16502:H16502"/>
    <mergeCell ref="G16504:H16504"/>
    <mergeCell ref="G16501:H16501"/>
    <mergeCell ref="G16503:H16503"/>
    <mergeCell ref="G16483:H16483"/>
    <mergeCell ref="G16484:H16484"/>
    <mergeCell ref="G16525:H16525"/>
    <mergeCell ref="G16527:H16527"/>
    <mergeCell ref="G16529:H16529"/>
    <mergeCell ref="G16531:H16531"/>
    <mergeCell ref="G16533:H16533"/>
    <mergeCell ref="G16535:H16535"/>
    <mergeCell ref="G16536:H16536"/>
    <mergeCell ref="G16537:H16537"/>
    <mergeCell ref="G16541:H16541"/>
    <mergeCell ref="G16505:H16505"/>
    <mergeCell ref="G16507:H16507"/>
    <mergeCell ref="G16509:H16509"/>
    <mergeCell ref="G16511:H16511"/>
    <mergeCell ref="G16513:H16513"/>
    <mergeCell ref="G16515:H16515"/>
    <mergeCell ref="G16516:H16516"/>
    <mergeCell ref="G16518:H16518"/>
    <mergeCell ref="G16520:H16520"/>
    <mergeCell ref="G16485:H16485"/>
    <mergeCell ref="G16487:H16487"/>
    <mergeCell ref="G16490:H16490"/>
    <mergeCell ref="G16491:H16491"/>
    <mergeCell ref="G16492:H16492"/>
    <mergeCell ref="G16494:H16494"/>
    <mergeCell ref="G16496:H16496"/>
    <mergeCell ref="G16498:H16498"/>
    <mergeCell ref="G16500:H16500"/>
    <mergeCell ref="A16340:J16340"/>
    <mergeCell ref="A16348:J16348"/>
    <mergeCell ref="G16473:H16473"/>
    <mergeCell ref="G16475:H16475"/>
    <mergeCell ref="G16477:H16477"/>
    <mergeCell ref="G16478:H16478"/>
    <mergeCell ref="G16481:H16481"/>
    <mergeCell ref="G16482:H16482"/>
    <mergeCell ref="G16447:H16447"/>
    <mergeCell ref="G16450:H16450"/>
    <mergeCell ref="G16451:H16451"/>
    <mergeCell ref="G16453:H16453"/>
    <mergeCell ref="G16455:H16455"/>
    <mergeCell ref="G16457:H16457"/>
    <mergeCell ref="G16459:H16459"/>
    <mergeCell ref="G16375:H16375"/>
    <mergeCell ref="G16378:H16378"/>
    <mergeCell ref="G16380:H16380"/>
    <mergeCell ref="G16382:H16382"/>
    <mergeCell ref="G16384:H16384"/>
    <mergeCell ref="G16355:H16355"/>
    <mergeCell ref="G16356:H16356"/>
    <mergeCell ref="G16357:H16357"/>
    <mergeCell ref="G16361:H16361"/>
    <mergeCell ref="G16362:H16362"/>
    <mergeCell ref="G16363:H16363"/>
    <mergeCell ref="G16364:H16364"/>
    <mergeCell ref="G16365:H16365"/>
    <mergeCell ref="G16366:H16366"/>
    <mergeCell ref="G16367:H16367"/>
    <mergeCell ref="G16442:H16442"/>
    <mergeCell ref="G16443:H16443"/>
    <mergeCell ref="G16445:H16445"/>
    <mergeCell ref="G16446:H16446"/>
    <mergeCell ref="G16432:H16432"/>
    <mergeCell ref="G16433:H16433"/>
    <mergeCell ref="G16435:H16435"/>
    <mergeCell ref="G16437:H16437"/>
    <mergeCell ref="G16440:H16440"/>
    <mergeCell ref="G16441:H16441"/>
    <mergeCell ref="G16444:H16444"/>
    <mergeCell ref="G16412:H16412"/>
    <mergeCell ref="G16416:H16416"/>
    <mergeCell ref="G16418:H16418"/>
    <mergeCell ref="G16419:H16419"/>
    <mergeCell ref="G16422:H16422"/>
    <mergeCell ref="G16424:H16424"/>
    <mergeCell ref="G16426:H16426"/>
    <mergeCell ref="G16428:H16428"/>
    <mergeCell ref="G16430:H16430"/>
    <mergeCell ref="G16413:H16413"/>
    <mergeCell ref="G16414:H16414"/>
    <mergeCell ref="G16415:H16415"/>
    <mergeCell ref="G16417:H16417"/>
    <mergeCell ref="G16420:H16420"/>
    <mergeCell ref="G16421:H16421"/>
    <mergeCell ref="G16423:H16423"/>
    <mergeCell ref="G16425:H16425"/>
    <mergeCell ref="G16427:H16427"/>
    <mergeCell ref="G16429:H16429"/>
    <mergeCell ref="G16467:H16467"/>
    <mergeCell ref="G16469:H16469"/>
    <mergeCell ref="G16471:H16471"/>
    <mergeCell ref="G16460:H16460"/>
    <mergeCell ref="G16326:H16326"/>
    <mergeCell ref="G16330:H16330"/>
    <mergeCell ref="G16325:H16325"/>
    <mergeCell ref="G16327:H16327"/>
    <mergeCell ref="G16328:H16328"/>
    <mergeCell ref="G16329:H16329"/>
    <mergeCell ref="G16242:H16242"/>
    <mergeCell ref="G16243:H16243"/>
    <mergeCell ref="G16244:H16244"/>
    <mergeCell ref="G16248:H16248"/>
    <mergeCell ref="G16245:H16245"/>
    <mergeCell ref="G16246:H16246"/>
    <mergeCell ref="G16247:H16247"/>
    <mergeCell ref="G16220:H16220"/>
    <mergeCell ref="G16222:H16222"/>
    <mergeCell ref="G16225:H16225"/>
    <mergeCell ref="G16226:H16226"/>
    <mergeCell ref="G16227:H16227"/>
    <mergeCell ref="G16229:H16229"/>
    <mergeCell ref="G16230:H16230"/>
    <mergeCell ref="G16231:H16231"/>
    <mergeCell ref="G16234:H16234"/>
    <mergeCell ref="G16307:H16307"/>
    <mergeCell ref="G16310:H16310"/>
    <mergeCell ref="G16313:H16313"/>
    <mergeCell ref="G16315:H16315"/>
    <mergeCell ref="G16317:H16317"/>
    <mergeCell ref="G16319:H16319"/>
    <mergeCell ref="G16321:H16321"/>
    <mergeCell ref="G16324:H16324"/>
    <mergeCell ref="G16334:H16334"/>
    <mergeCell ref="G16335:H16335"/>
    <mergeCell ref="G16301:H16301"/>
    <mergeCell ref="G16302:H16302"/>
    <mergeCell ref="G16303:H16303"/>
    <mergeCell ref="G16306:H16306"/>
    <mergeCell ref="G16308:H16308"/>
    <mergeCell ref="G16309:H16309"/>
    <mergeCell ref="G16311:H16311"/>
    <mergeCell ref="G16312:H16312"/>
    <mergeCell ref="G16314:H16314"/>
    <mergeCell ref="G16316:H16316"/>
    <mergeCell ref="G16318:H16318"/>
    <mergeCell ref="G16320:H16320"/>
    <mergeCell ref="G16322:H16322"/>
    <mergeCell ref="G16323:H16323"/>
    <mergeCell ref="G16286:H16286"/>
    <mergeCell ref="G16289:H16289"/>
    <mergeCell ref="G16291:H16291"/>
    <mergeCell ref="G16292:H16292"/>
    <mergeCell ref="G16294:H16294"/>
    <mergeCell ref="G16296:H16296"/>
    <mergeCell ref="G16298:H16298"/>
    <mergeCell ref="G16299:H16299"/>
    <mergeCell ref="G16305:H16305"/>
    <mergeCell ref="G16267:H16267"/>
    <mergeCell ref="G16270:H16270"/>
    <mergeCell ref="G16271:H16271"/>
    <mergeCell ref="G16273:H16273"/>
    <mergeCell ref="G16275:H16275"/>
    <mergeCell ref="G16277:H16277"/>
    <mergeCell ref="G16279:H16279"/>
    <mergeCell ref="G16280:H16280"/>
    <mergeCell ref="G16282:H16282"/>
    <mergeCell ref="G16223:H16223"/>
    <mergeCell ref="G16224:H16224"/>
    <mergeCell ref="G16228:H16228"/>
    <mergeCell ref="G16232:H16232"/>
    <mergeCell ref="G16233:H16233"/>
    <mergeCell ref="G16237:H16237"/>
    <mergeCell ref="G16241:H16241"/>
    <mergeCell ref="G16139:H16139"/>
    <mergeCell ref="G16140:H16140"/>
    <mergeCell ref="G16142:H16142"/>
    <mergeCell ref="G16143:H16143"/>
    <mergeCell ref="G16145:H16145"/>
    <mergeCell ref="G16104:H16104"/>
    <mergeCell ref="G16107:H16107"/>
    <mergeCell ref="G16110:H16110"/>
    <mergeCell ref="G16111:H16111"/>
    <mergeCell ref="G16113:H16113"/>
    <mergeCell ref="G16114:H16114"/>
    <mergeCell ref="G16116:H16116"/>
    <mergeCell ref="G16119:H16119"/>
    <mergeCell ref="G16121:H16121"/>
    <mergeCell ref="G16106:H16106"/>
    <mergeCell ref="G16108:H16108"/>
    <mergeCell ref="G16109:H16109"/>
    <mergeCell ref="G16112:H16112"/>
    <mergeCell ref="G16115:H16115"/>
    <mergeCell ref="G16117:H16117"/>
    <mergeCell ref="G16118:H16118"/>
    <mergeCell ref="G16120:H16120"/>
    <mergeCell ref="G16184:H16184"/>
    <mergeCell ref="G16186:H16186"/>
    <mergeCell ref="G16189:H16189"/>
    <mergeCell ref="G16191:H16191"/>
    <mergeCell ref="G16203:H16203"/>
    <mergeCell ref="G16183:H16183"/>
    <mergeCell ref="G16185:H16185"/>
    <mergeCell ref="G16187:H16187"/>
    <mergeCell ref="G16188:H16188"/>
    <mergeCell ref="G16190:H16190"/>
    <mergeCell ref="G16192:H16192"/>
    <mergeCell ref="G16202:H16202"/>
    <mergeCell ref="G16204:H16204"/>
    <mergeCell ref="G16167:H16167"/>
    <mergeCell ref="G16168:H16168"/>
    <mergeCell ref="G16172:H16172"/>
    <mergeCell ref="G16193:H16193"/>
    <mergeCell ref="G16194:H16194"/>
    <mergeCell ref="G16195:H16195"/>
    <mergeCell ref="G16196:H16196"/>
    <mergeCell ref="G16147:H16147"/>
    <mergeCell ref="G16149:H16149"/>
    <mergeCell ref="G16151:H16151"/>
    <mergeCell ref="G16153:H16153"/>
    <mergeCell ref="G16155:H16155"/>
    <mergeCell ref="G16157:H16157"/>
    <mergeCell ref="G16158:H16158"/>
    <mergeCell ref="G16159:H16159"/>
    <mergeCell ref="G16161:H16161"/>
    <mergeCell ref="G16122:H16122"/>
    <mergeCell ref="G16124:H16124"/>
    <mergeCell ref="G16125:H16125"/>
    <mergeCell ref="G16127:H16127"/>
    <mergeCell ref="G16128:H16128"/>
    <mergeCell ref="G16129:H16129"/>
    <mergeCell ref="G16088:H16088"/>
    <mergeCell ref="G16089:H16089"/>
    <mergeCell ref="G16091:H16091"/>
    <mergeCell ref="G16092:H16092"/>
    <mergeCell ref="G16094:H16094"/>
    <mergeCell ref="G16095:H16095"/>
    <mergeCell ref="G16098:H16098"/>
    <mergeCell ref="G16100:H16100"/>
    <mergeCell ref="G16102:H16102"/>
    <mergeCell ref="G16070:H16070"/>
    <mergeCell ref="G16073:H16073"/>
    <mergeCell ref="G16075:H16075"/>
    <mergeCell ref="G16077:H16077"/>
    <mergeCell ref="G16079:H16079"/>
    <mergeCell ref="G16080:H16080"/>
    <mergeCell ref="G16082:H16082"/>
    <mergeCell ref="G16085:H16085"/>
    <mergeCell ref="G16086:H16086"/>
    <mergeCell ref="G16087:H16087"/>
    <mergeCell ref="G16090:H16090"/>
    <mergeCell ref="G16093:H16093"/>
    <mergeCell ref="G16096:H16096"/>
    <mergeCell ref="G16097:H16097"/>
    <mergeCell ref="G16099:H16099"/>
    <mergeCell ref="G16101:H16101"/>
    <mergeCell ref="G16103:H16103"/>
    <mergeCell ref="G16105:H16105"/>
    <mergeCell ref="G16045:H16045"/>
    <mergeCell ref="G16049:H16049"/>
    <mergeCell ref="G16024:H16024"/>
    <mergeCell ref="G16026:H16026"/>
    <mergeCell ref="G16029:H16029"/>
    <mergeCell ref="G16030:H16030"/>
    <mergeCell ref="G16031:H16031"/>
    <mergeCell ref="G16033:H16033"/>
    <mergeCell ref="G16034:H16034"/>
    <mergeCell ref="G16035:H16035"/>
    <mergeCell ref="G16038:H16038"/>
    <mergeCell ref="G16032:H16032"/>
    <mergeCell ref="G16036:H16036"/>
    <mergeCell ref="G16037:H16037"/>
    <mergeCell ref="G16069:H16069"/>
    <mergeCell ref="G16071:H16071"/>
    <mergeCell ref="G16072:H16072"/>
    <mergeCell ref="G16074:H16074"/>
    <mergeCell ref="G16076:H16076"/>
    <mergeCell ref="G16078:H16078"/>
    <mergeCell ref="G16081:H16081"/>
    <mergeCell ref="G16083:H16083"/>
    <mergeCell ref="G16084:H16084"/>
    <mergeCell ref="G16007:H16007"/>
    <mergeCell ref="G16009:H16009"/>
    <mergeCell ref="G16011:H16011"/>
    <mergeCell ref="G16012:H16012"/>
    <mergeCell ref="G15978:H15978"/>
    <mergeCell ref="G15979:H15979"/>
    <mergeCell ref="G15980:H15980"/>
    <mergeCell ref="G15983:H15983"/>
    <mergeCell ref="G15985:H15985"/>
    <mergeCell ref="G15986:H15986"/>
    <mergeCell ref="G15981:H15981"/>
    <mergeCell ref="G15982:H15982"/>
    <mergeCell ref="G15984:H15984"/>
    <mergeCell ref="G15948:H15948"/>
    <mergeCell ref="G15950:H15950"/>
    <mergeCell ref="G15953:H15953"/>
    <mergeCell ref="G15955:H15955"/>
    <mergeCell ref="G15957:H15957"/>
    <mergeCell ref="G15959:H15959"/>
    <mergeCell ref="G15961:H15961"/>
    <mergeCell ref="G15963:H15963"/>
    <mergeCell ref="G15965:H15965"/>
    <mergeCell ref="G15962:H15962"/>
    <mergeCell ref="G15964:H15964"/>
    <mergeCell ref="G15966:H15966"/>
    <mergeCell ref="G15968:H15968"/>
    <mergeCell ref="G15969:H15969"/>
    <mergeCell ref="G15970:H15970"/>
    <mergeCell ref="G15972:H15972"/>
    <mergeCell ref="G15973:H15973"/>
    <mergeCell ref="G15975:H15975"/>
    <mergeCell ref="G15976:H15976"/>
    <mergeCell ref="G15977:H15977"/>
    <mergeCell ref="G15784:H15784"/>
    <mergeCell ref="G15785:H15785"/>
    <mergeCell ref="G15786:H15786"/>
    <mergeCell ref="G15787:H15787"/>
    <mergeCell ref="G15788:H15788"/>
    <mergeCell ref="G15789:H15789"/>
    <mergeCell ref="G15790:H15790"/>
    <mergeCell ref="G15791:H15791"/>
    <mergeCell ref="G15792:H15792"/>
    <mergeCell ref="G15793:H15793"/>
    <mergeCell ref="G15945:H15945"/>
    <mergeCell ref="G15923:H15923"/>
    <mergeCell ref="G15925:H15925"/>
    <mergeCell ref="G15924:H15924"/>
    <mergeCell ref="G15887:H15887"/>
    <mergeCell ref="G15889:H15889"/>
    <mergeCell ref="G15892:H15892"/>
    <mergeCell ref="G15895:H15895"/>
    <mergeCell ref="G15896:H15896"/>
    <mergeCell ref="G15898:H15898"/>
    <mergeCell ref="G15902:H15902"/>
    <mergeCell ref="G15871:H15871"/>
    <mergeCell ref="G15873:H15873"/>
    <mergeCell ref="G15874:H15874"/>
    <mergeCell ref="G15876:H15876"/>
    <mergeCell ref="G15877:H15877"/>
    <mergeCell ref="G15879:H15879"/>
    <mergeCell ref="G15880:H15880"/>
    <mergeCell ref="G15883:H15883"/>
    <mergeCell ref="G15885:H15885"/>
    <mergeCell ref="G15872:H15872"/>
    <mergeCell ref="G15875:H15875"/>
    <mergeCell ref="G15878:H15878"/>
    <mergeCell ref="G15881:H15881"/>
    <mergeCell ref="G15882:H15882"/>
    <mergeCell ref="G15884:H15884"/>
    <mergeCell ref="G15855:H15855"/>
    <mergeCell ref="G15858:H15858"/>
    <mergeCell ref="G15860:H15860"/>
    <mergeCell ref="G15862:H15862"/>
    <mergeCell ref="G15864:H15864"/>
    <mergeCell ref="G15865:H15865"/>
    <mergeCell ref="G15867:H15867"/>
    <mergeCell ref="G15870:H15870"/>
    <mergeCell ref="G15869:H15869"/>
    <mergeCell ref="G15854:H15854"/>
    <mergeCell ref="G15856:H15856"/>
    <mergeCell ref="G15857:H15857"/>
    <mergeCell ref="G15859:H15859"/>
    <mergeCell ref="G15861:H15861"/>
    <mergeCell ref="G15863:H15863"/>
    <mergeCell ref="G15866:H15866"/>
    <mergeCell ref="G15868:H15868"/>
    <mergeCell ref="G15794:H15794"/>
    <mergeCell ref="G15795:H15795"/>
    <mergeCell ref="G15796:H15796"/>
    <mergeCell ref="G15797:H15797"/>
    <mergeCell ref="G15799:H15799"/>
    <mergeCell ref="G15800:H15800"/>
    <mergeCell ref="G15802:H15802"/>
    <mergeCell ref="G15804:H15804"/>
    <mergeCell ref="G15806:H15806"/>
    <mergeCell ref="G15850:H15850"/>
    <mergeCell ref="G15761:H15761"/>
    <mergeCell ref="G15762:H15762"/>
    <mergeCell ref="G15763:H15763"/>
    <mergeCell ref="G15765:H15765"/>
    <mergeCell ref="G15766:H15766"/>
    <mergeCell ref="G15767:H15767"/>
    <mergeCell ref="G15770:H15770"/>
    <mergeCell ref="G15772:H15772"/>
    <mergeCell ref="G15773:H15773"/>
    <mergeCell ref="G15738:H15738"/>
    <mergeCell ref="G15740:H15740"/>
    <mergeCell ref="G15742:H15742"/>
    <mergeCell ref="G15744:H15744"/>
    <mergeCell ref="G15746:H15746"/>
    <mergeCell ref="G15748:H15748"/>
    <mergeCell ref="G15750:H15750"/>
    <mergeCell ref="G15754:H15754"/>
    <mergeCell ref="G15757:H15757"/>
    <mergeCell ref="G15753:H15753"/>
    <mergeCell ref="G15755:H15755"/>
    <mergeCell ref="G15756:H15756"/>
    <mergeCell ref="G15733:H15733"/>
    <mergeCell ref="G15736:H15736"/>
    <mergeCell ref="G15734:H15734"/>
    <mergeCell ref="G15735:H15735"/>
    <mergeCell ref="G15695:H15695"/>
    <mergeCell ref="G15698:H15698"/>
    <mergeCell ref="G15699:H15699"/>
    <mergeCell ref="G15702:H15702"/>
    <mergeCell ref="G15706:H15706"/>
    <mergeCell ref="G15708:H15708"/>
    <mergeCell ref="G15710:H15710"/>
    <mergeCell ref="G15713:H15713"/>
    <mergeCell ref="G15716:H15716"/>
    <mergeCell ref="G15709:H15709"/>
    <mergeCell ref="G15711:H15711"/>
    <mergeCell ref="G15712:H15712"/>
    <mergeCell ref="G15714:H15714"/>
    <mergeCell ref="G15715:H15715"/>
    <mergeCell ref="G15726:H15726"/>
    <mergeCell ref="G15728:H15728"/>
    <mergeCell ref="G15731:H15731"/>
    <mergeCell ref="G15758:H15758"/>
    <mergeCell ref="G15759:H15759"/>
    <mergeCell ref="G15760:H15760"/>
    <mergeCell ref="G15764:H15764"/>
    <mergeCell ref="G15768:H15768"/>
    <mergeCell ref="G15769:H15769"/>
    <mergeCell ref="G15771:H15771"/>
    <mergeCell ref="G15679:H15679"/>
    <mergeCell ref="G15680:H15680"/>
    <mergeCell ref="G15682:H15682"/>
    <mergeCell ref="G15685:H15685"/>
    <mergeCell ref="G15687:H15687"/>
    <mergeCell ref="G15689:H15689"/>
    <mergeCell ref="G15691:H15691"/>
    <mergeCell ref="G15693:H15693"/>
    <mergeCell ref="G15678:H15678"/>
    <mergeCell ref="G15681:H15681"/>
    <mergeCell ref="G15683:H15683"/>
    <mergeCell ref="G15684:H15684"/>
    <mergeCell ref="G15686:H15686"/>
    <mergeCell ref="G15688:H15688"/>
    <mergeCell ref="G15690:H15690"/>
    <mergeCell ref="G15692:H15692"/>
    <mergeCell ref="G15646:H15646"/>
    <mergeCell ref="G15648:H15648"/>
    <mergeCell ref="G15649:H15649"/>
    <mergeCell ref="G15651:H15651"/>
    <mergeCell ref="G15654:H15654"/>
    <mergeCell ref="G15655:H15655"/>
    <mergeCell ref="G15657:H15657"/>
    <mergeCell ref="G15623:H15623"/>
    <mergeCell ref="G15625:H15625"/>
    <mergeCell ref="G15627:H15627"/>
    <mergeCell ref="G15629:H15629"/>
    <mergeCell ref="G15630:H15630"/>
    <mergeCell ref="G15633:H15633"/>
    <mergeCell ref="G15635:H15635"/>
    <mergeCell ref="G15637:H15637"/>
    <mergeCell ref="G15639:H15639"/>
    <mergeCell ref="G15636:H15636"/>
    <mergeCell ref="G15638:H15638"/>
    <mergeCell ref="G15658:H15658"/>
    <mergeCell ref="G15660:H15660"/>
    <mergeCell ref="G15661:H15661"/>
    <mergeCell ref="G15664:H15664"/>
    <mergeCell ref="G15666:H15666"/>
    <mergeCell ref="G15668:H15668"/>
    <mergeCell ref="G15670:H15670"/>
    <mergeCell ref="G15673:H15673"/>
    <mergeCell ref="G15676:H15676"/>
    <mergeCell ref="G15659:H15659"/>
    <mergeCell ref="G15662:H15662"/>
    <mergeCell ref="G15663:H15663"/>
    <mergeCell ref="G15665:H15665"/>
    <mergeCell ref="G15667:H15667"/>
    <mergeCell ref="G15669:H15669"/>
    <mergeCell ref="G15671:H15671"/>
    <mergeCell ref="G15672:H15672"/>
    <mergeCell ref="G15674:H15674"/>
    <mergeCell ref="G15675:H15675"/>
    <mergeCell ref="G15642:H15642"/>
    <mergeCell ref="G15644:H15644"/>
    <mergeCell ref="G15609:H15609"/>
    <mergeCell ref="G15610:H15610"/>
    <mergeCell ref="G15611:H15611"/>
    <mergeCell ref="G15613:H15613"/>
    <mergeCell ref="G15614:H15614"/>
    <mergeCell ref="G15615:H15615"/>
    <mergeCell ref="G15617:H15617"/>
    <mergeCell ref="G15618:H15618"/>
    <mergeCell ref="G15619:H15619"/>
    <mergeCell ref="G15612:H15612"/>
    <mergeCell ref="G15616:H15616"/>
    <mergeCell ref="G15596:H15596"/>
    <mergeCell ref="G15597:H15597"/>
    <mergeCell ref="G15598:H15598"/>
    <mergeCell ref="G15600:H15600"/>
    <mergeCell ref="G15601:H15601"/>
    <mergeCell ref="G15602:H15602"/>
    <mergeCell ref="G15605:H15605"/>
    <mergeCell ref="G15606:H15606"/>
    <mergeCell ref="G15607:H15607"/>
    <mergeCell ref="G15555:H15555"/>
    <mergeCell ref="G15556:H15556"/>
    <mergeCell ref="G15557:H15557"/>
    <mergeCell ref="G15532:H15532"/>
    <mergeCell ref="G15535:H15535"/>
    <mergeCell ref="G15539:H15539"/>
    <mergeCell ref="G15540:H15540"/>
    <mergeCell ref="G15541:H15541"/>
    <mergeCell ref="G15530:H15530"/>
    <mergeCell ref="G15531:H15531"/>
    <mergeCell ref="G15533:H15533"/>
    <mergeCell ref="G15534:H15534"/>
    <mergeCell ref="G15677:H15677"/>
    <mergeCell ref="G15588:H15588"/>
    <mergeCell ref="G15590:H15590"/>
    <mergeCell ref="G15592:H15592"/>
    <mergeCell ref="G15594:H15594"/>
    <mergeCell ref="G15595:H15595"/>
    <mergeCell ref="G15599:H15599"/>
    <mergeCell ref="G15603:H15603"/>
    <mergeCell ref="G15604:H15604"/>
    <mergeCell ref="G15608:H15608"/>
    <mergeCell ref="G15560:H15560"/>
    <mergeCell ref="G15561:H15561"/>
    <mergeCell ref="G15562:H15562"/>
    <mergeCell ref="G15563:H15563"/>
    <mergeCell ref="G15564:H15564"/>
    <mergeCell ref="G15565:H15565"/>
    <mergeCell ref="G15566:H15566"/>
    <mergeCell ref="G15567:H15567"/>
    <mergeCell ref="G15568:H15568"/>
    <mergeCell ref="G15542:H15542"/>
    <mergeCell ref="G15543:H15543"/>
    <mergeCell ref="G15545:H15545"/>
    <mergeCell ref="G15548:H15548"/>
    <mergeCell ref="G15549:H15549"/>
    <mergeCell ref="G15553:H15553"/>
    <mergeCell ref="G15554:H15554"/>
    <mergeCell ref="G15558:H15558"/>
    <mergeCell ref="G15559:H15559"/>
    <mergeCell ref="G15579:H15579"/>
    <mergeCell ref="G15582:H15582"/>
    <mergeCell ref="G15585:H15585"/>
    <mergeCell ref="G15587:H15587"/>
    <mergeCell ref="G15497:H15497"/>
    <mergeCell ref="G15500:H15500"/>
    <mergeCell ref="G15503:H15503"/>
    <mergeCell ref="G15504:H15504"/>
    <mergeCell ref="G15498:H15498"/>
    <mergeCell ref="G15499:H15499"/>
    <mergeCell ref="G15501:H15501"/>
    <mergeCell ref="G15502:H15502"/>
    <mergeCell ref="G15505:H15505"/>
    <mergeCell ref="G15509:H15509"/>
    <mergeCell ref="G15510:H15510"/>
    <mergeCell ref="G15481:H15481"/>
    <mergeCell ref="G15482:H15482"/>
    <mergeCell ref="G15484:H15484"/>
    <mergeCell ref="G15485:H15485"/>
    <mergeCell ref="G15487:H15487"/>
    <mergeCell ref="G15488:H15488"/>
    <mergeCell ref="G15491:H15491"/>
    <mergeCell ref="G15493:H15493"/>
    <mergeCell ref="G15495:H15495"/>
    <mergeCell ref="G15460:H15460"/>
    <mergeCell ref="G15462:H15462"/>
    <mergeCell ref="G15463:H15463"/>
    <mergeCell ref="G15464:H15464"/>
    <mergeCell ref="G15468:H15468"/>
    <mergeCell ref="G15470:H15470"/>
    <mergeCell ref="G15473:H15473"/>
    <mergeCell ref="G15476:H15476"/>
    <mergeCell ref="G15478:H15478"/>
    <mergeCell ref="G15461:H15461"/>
    <mergeCell ref="G15465:H15465"/>
    <mergeCell ref="G15466:H15466"/>
    <mergeCell ref="G15467:H15467"/>
    <mergeCell ref="G15469:H15469"/>
    <mergeCell ref="G15471:H15471"/>
    <mergeCell ref="G15472:H15472"/>
    <mergeCell ref="G15474:H15474"/>
    <mergeCell ref="G15475:H15475"/>
    <mergeCell ref="G15477:H15477"/>
    <mergeCell ref="G15479:H15479"/>
    <mergeCell ref="G15480:H15480"/>
    <mergeCell ref="G15483:H15483"/>
    <mergeCell ref="G15486:H15486"/>
    <mergeCell ref="G15489:H15489"/>
    <mergeCell ref="G15490:H15490"/>
    <mergeCell ref="G15492:H15492"/>
    <mergeCell ref="G15494:H15494"/>
    <mergeCell ref="G15496:H15496"/>
    <mergeCell ref="G15447:H15447"/>
    <mergeCell ref="G15449:H15449"/>
    <mergeCell ref="G15450:H15450"/>
    <mergeCell ref="G15451:H15451"/>
    <mergeCell ref="G15454:H15454"/>
    <mergeCell ref="G15455:H15455"/>
    <mergeCell ref="G15456:H15456"/>
    <mergeCell ref="G15458:H15458"/>
    <mergeCell ref="G15459:H15459"/>
    <mergeCell ref="G15448:H15448"/>
    <mergeCell ref="G15452:H15452"/>
    <mergeCell ref="G15453:H15453"/>
    <mergeCell ref="G15457:H15457"/>
    <mergeCell ref="G15431:H15431"/>
    <mergeCell ref="G15434:H15434"/>
    <mergeCell ref="G15436:H15436"/>
    <mergeCell ref="G15438:H15438"/>
    <mergeCell ref="G15440:H15440"/>
    <mergeCell ref="G15442:H15442"/>
    <mergeCell ref="G15445:H15445"/>
    <mergeCell ref="G15446:H15446"/>
    <mergeCell ref="G15426:H15426"/>
    <mergeCell ref="G15427:H15427"/>
    <mergeCell ref="G15428:H15428"/>
    <mergeCell ref="G15429:H15429"/>
    <mergeCell ref="G15430:H15430"/>
    <mergeCell ref="G15432:H15432"/>
    <mergeCell ref="G15433:H15433"/>
    <mergeCell ref="G15435:H15435"/>
    <mergeCell ref="G15437:H15437"/>
    <mergeCell ref="G15439:H15439"/>
    <mergeCell ref="G15441:H15441"/>
    <mergeCell ref="G15443:H15443"/>
    <mergeCell ref="G15444:H15444"/>
    <mergeCell ref="G15319:H15319"/>
    <mergeCell ref="G15315:H15315"/>
    <mergeCell ref="G15318:H15318"/>
    <mergeCell ref="G15293:H15293"/>
    <mergeCell ref="G15295:H15295"/>
    <mergeCell ref="G15296:H15296"/>
    <mergeCell ref="G15298:H15298"/>
    <mergeCell ref="G15299:H15299"/>
    <mergeCell ref="G15292:H15292"/>
    <mergeCell ref="G15294:H15294"/>
    <mergeCell ref="G15297:H15297"/>
    <mergeCell ref="G15252:H15252"/>
    <mergeCell ref="G15253:H15253"/>
    <mergeCell ref="G15256:H15256"/>
    <mergeCell ref="G15401:H15401"/>
    <mergeCell ref="G15403:H15403"/>
    <mergeCell ref="G15404:H15404"/>
    <mergeCell ref="G15407:H15407"/>
    <mergeCell ref="G15408:H15408"/>
    <mergeCell ref="G15410:H15410"/>
    <mergeCell ref="G15411:H15411"/>
    <mergeCell ref="G15402:H15402"/>
    <mergeCell ref="G15405:H15405"/>
    <mergeCell ref="G15406:H15406"/>
    <mergeCell ref="G15409:H15409"/>
    <mergeCell ref="G15412:H15412"/>
    <mergeCell ref="G15413:H15413"/>
    <mergeCell ref="G15414:H15414"/>
    <mergeCell ref="G15415:H15415"/>
    <mergeCell ref="G15416:H15416"/>
    <mergeCell ref="G15392:H15392"/>
    <mergeCell ref="G15396:H15396"/>
    <mergeCell ref="G15397:H15397"/>
    <mergeCell ref="G15393:H15393"/>
    <mergeCell ref="G15394:H15394"/>
    <mergeCell ref="G15395:H15395"/>
    <mergeCell ref="G15320:H15320"/>
    <mergeCell ref="G15322:H15322"/>
    <mergeCell ref="G15323:H15323"/>
    <mergeCell ref="G15326:H15326"/>
    <mergeCell ref="G15328:H15328"/>
    <mergeCell ref="G15330:H15330"/>
    <mergeCell ref="G15332:H15332"/>
    <mergeCell ref="G15335:H15335"/>
    <mergeCell ref="G15336:H15336"/>
    <mergeCell ref="G15321:H15321"/>
    <mergeCell ref="G15324:H15324"/>
    <mergeCell ref="G15325:H15325"/>
    <mergeCell ref="G15327:H15327"/>
    <mergeCell ref="G15329:H15329"/>
    <mergeCell ref="G15331:H15331"/>
    <mergeCell ref="G15333:H15333"/>
    <mergeCell ref="G15334:H15334"/>
    <mergeCell ref="G15202:H15202"/>
    <mergeCell ref="G15206:H15206"/>
    <mergeCell ref="G15194:H15194"/>
    <mergeCell ref="G15196:H15196"/>
    <mergeCell ref="G15201:H15201"/>
    <mergeCell ref="G15203:H15203"/>
    <mergeCell ref="G15204:H15204"/>
    <mergeCell ref="G15205:H15205"/>
    <mergeCell ref="G15302:H15302"/>
    <mergeCell ref="G15304:H15304"/>
    <mergeCell ref="G15306:H15306"/>
    <mergeCell ref="G15019:H15019"/>
    <mergeCell ref="G15017:H15017"/>
    <mergeCell ref="G14987:H14987"/>
    <mergeCell ref="G14989:H14989"/>
    <mergeCell ref="G14995:H14995"/>
    <mergeCell ref="G14997:H14997"/>
    <mergeCell ref="G14967:H14967"/>
    <mergeCell ref="G14972:H14972"/>
    <mergeCell ref="G14976:H14976"/>
    <mergeCell ref="G14978:H14978"/>
    <mergeCell ref="G14975:H14975"/>
    <mergeCell ref="G14981:H14981"/>
    <mergeCell ref="G14982:H14982"/>
    <mergeCell ref="G14986:H14986"/>
    <mergeCell ref="G14988:H14988"/>
    <mergeCell ref="G14990:H14990"/>
    <mergeCell ref="G14993:H14993"/>
    <mergeCell ref="G14994:H14994"/>
    <mergeCell ref="G14998:H14998"/>
    <mergeCell ref="G15136:H15136"/>
    <mergeCell ref="G15138:H15138"/>
    <mergeCell ref="G15141:H15141"/>
    <mergeCell ref="G15142:H15142"/>
    <mergeCell ref="G15143:H15143"/>
    <mergeCell ref="G15145:H15145"/>
    <mergeCell ref="G15146:H15146"/>
    <mergeCell ref="G15135:H15135"/>
    <mergeCell ref="G15137:H15137"/>
    <mergeCell ref="G15140:H15140"/>
    <mergeCell ref="G15102:H15102"/>
    <mergeCell ref="G15103:H15103"/>
    <mergeCell ref="G15107:H15107"/>
    <mergeCell ref="G15130:H15130"/>
    <mergeCell ref="G15104:H15104"/>
    <mergeCell ref="G15108:H15108"/>
    <mergeCell ref="G15109:H15109"/>
    <mergeCell ref="G15111:H15111"/>
    <mergeCell ref="G15112:H15112"/>
    <mergeCell ref="G15113:H15113"/>
    <mergeCell ref="G15116:H15116"/>
    <mergeCell ref="G15117:H15117"/>
    <mergeCell ref="G15118:H15118"/>
    <mergeCell ref="G15120:H15120"/>
    <mergeCell ref="G15121:H15121"/>
    <mergeCell ref="G15122:H15122"/>
    <mergeCell ref="G15124:H15124"/>
    <mergeCell ref="G15125:H15125"/>
    <mergeCell ref="G15126:H15126"/>
    <mergeCell ref="G15128:H15128"/>
    <mergeCell ref="G15129:H15129"/>
    <mergeCell ref="G15133:H15133"/>
    <mergeCell ref="G15098:H15098"/>
    <mergeCell ref="G15058:H15058"/>
    <mergeCell ref="G15062:H15062"/>
    <mergeCell ref="G15066:H15066"/>
    <mergeCell ref="G15067:H15067"/>
    <mergeCell ref="G15073:H15073"/>
    <mergeCell ref="G15018:H15018"/>
    <mergeCell ref="G15023:H15023"/>
    <mergeCell ref="G15025:H15025"/>
    <mergeCell ref="G15050:H15050"/>
    <mergeCell ref="G15101:H15101"/>
    <mergeCell ref="G15100:H15100"/>
    <mergeCell ref="G15063:H15063"/>
    <mergeCell ref="G14772:H14772"/>
    <mergeCell ref="G14774:H14774"/>
    <mergeCell ref="G14775:H14775"/>
    <mergeCell ref="G14776:H14776"/>
    <mergeCell ref="G14759:H14759"/>
    <mergeCell ref="G14763:H14763"/>
    <mergeCell ref="G14764:H14764"/>
    <mergeCell ref="G14770:H14770"/>
    <mergeCell ref="G14771:H14771"/>
    <mergeCell ref="G14761:H14761"/>
    <mergeCell ref="G14765:H14765"/>
    <mergeCell ref="G14712:H14712"/>
    <mergeCell ref="G14717:H14717"/>
    <mergeCell ref="G14719:H14719"/>
    <mergeCell ref="G14739:H14739"/>
    <mergeCell ref="G14728:H14728"/>
    <mergeCell ref="G14731:H14731"/>
    <mergeCell ref="G14732:H14732"/>
    <mergeCell ref="G14735:H14735"/>
    <mergeCell ref="G14737:H14737"/>
    <mergeCell ref="G14738:H14738"/>
    <mergeCell ref="G14740:H14740"/>
    <mergeCell ref="G14748:H14748"/>
    <mergeCell ref="G14749:H14749"/>
    <mergeCell ref="G14750:H14750"/>
    <mergeCell ref="G14756:H14756"/>
    <mergeCell ref="G14769:H14769"/>
    <mergeCell ref="G14773:H14773"/>
    <mergeCell ref="A14781:J14781"/>
    <mergeCell ref="A14789:J14789"/>
    <mergeCell ref="G14891:H14891"/>
    <mergeCell ref="G14893:H14893"/>
    <mergeCell ref="G14854:H14854"/>
    <mergeCell ref="G14860:H14860"/>
    <mergeCell ref="G14862:H14862"/>
    <mergeCell ref="G14867:H14867"/>
    <mergeCell ref="G14855:H14855"/>
    <mergeCell ref="G14859:H14859"/>
    <mergeCell ref="G14863:H14863"/>
    <mergeCell ref="G14864:H14864"/>
    <mergeCell ref="G14868:H14868"/>
    <mergeCell ref="G14841:H14841"/>
    <mergeCell ref="G14846:H14846"/>
    <mergeCell ref="G14852:H14852"/>
    <mergeCell ref="G14843:H14843"/>
    <mergeCell ref="G14847:H14847"/>
    <mergeCell ref="G14851:H14851"/>
    <mergeCell ref="G14828:H14828"/>
    <mergeCell ref="G14832:H14832"/>
    <mergeCell ref="G14839:H14839"/>
    <mergeCell ref="G14834:H14834"/>
    <mergeCell ref="G14838:H14838"/>
    <mergeCell ref="G14821:H14821"/>
    <mergeCell ref="G14505:H14505"/>
    <mergeCell ref="G14508:H14508"/>
    <mergeCell ref="G14509:H14509"/>
    <mergeCell ref="G14510:H14510"/>
    <mergeCell ref="G14499:H14499"/>
    <mergeCell ref="G14700:H14700"/>
    <mergeCell ref="G14703:H14703"/>
    <mergeCell ref="G14705:H14705"/>
    <mergeCell ref="G14706:H14706"/>
    <mergeCell ref="G14701:H14701"/>
    <mergeCell ref="G14708:H14708"/>
    <mergeCell ref="G14680:H14680"/>
    <mergeCell ref="G14687:H14687"/>
    <mergeCell ref="G14689:H14689"/>
    <mergeCell ref="G14691:H14691"/>
    <mergeCell ref="G14693:H14693"/>
    <mergeCell ref="G14694:H14694"/>
    <mergeCell ref="G14648:H14648"/>
    <mergeCell ref="G14650:H14650"/>
    <mergeCell ref="G14654:H14654"/>
    <mergeCell ref="G14656:H14656"/>
    <mergeCell ref="G14658:H14658"/>
    <mergeCell ref="G14647:H14647"/>
    <mergeCell ref="G14649:H14649"/>
    <mergeCell ref="G14651:H14651"/>
    <mergeCell ref="G14655:H14655"/>
    <mergeCell ref="G14624:H14624"/>
    <mergeCell ref="G14626:H14626"/>
    <mergeCell ref="G14609:H14609"/>
    <mergeCell ref="G14615:H14615"/>
    <mergeCell ref="G14619:H14619"/>
    <mergeCell ref="G14608:H14608"/>
    <mergeCell ref="G14612:H14612"/>
    <mergeCell ref="G14614:H14614"/>
    <mergeCell ref="G14616:H14616"/>
    <mergeCell ref="G14659:H14659"/>
    <mergeCell ref="G14682:H14682"/>
    <mergeCell ref="G14684:H14684"/>
    <mergeCell ref="G14686:H14686"/>
    <mergeCell ref="G14690:H14690"/>
    <mergeCell ref="G14698:H14698"/>
    <mergeCell ref="G14620:H14620"/>
    <mergeCell ref="G14625:H14625"/>
    <mergeCell ref="G14583:H14583"/>
    <mergeCell ref="G14591:H14591"/>
    <mergeCell ref="G14592:H14592"/>
    <mergeCell ref="G14595:H14595"/>
    <mergeCell ref="G14596:H14596"/>
    <mergeCell ref="G14599:H14599"/>
    <mergeCell ref="G14604:H14604"/>
    <mergeCell ref="G14605:H14605"/>
    <mergeCell ref="G14547:H14547"/>
    <mergeCell ref="G14551:H14551"/>
    <mergeCell ref="G14554:H14554"/>
    <mergeCell ref="G14576:H14576"/>
    <mergeCell ref="G14577:H14577"/>
    <mergeCell ref="G14696:H14696"/>
    <mergeCell ref="G14586:H14586"/>
    <mergeCell ref="G14588:H14588"/>
    <mergeCell ref="G14597:H14597"/>
    <mergeCell ref="G14600:H14600"/>
    <mergeCell ref="G14575:H14575"/>
    <mergeCell ref="G14578:H14578"/>
    <mergeCell ref="G14582:H14582"/>
    <mergeCell ref="G14372:H14372"/>
    <mergeCell ref="G14349:H14349"/>
    <mergeCell ref="G14352:H14352"/>
    <mergeCell ref="G14353:H14353"/>
    <mergeCell ref="G14358:H14358"/>
    <mergeCell ref="G14360:H14360"/>
    <mergeCell ref="G14362:H14362"/>
    <mergeCell ref="G14365:H14365"/>
    <mergeCell ref="G14359:H14359"/>
    <mergeCell ref="G14363:H14363"/>
    <mergeCell ref="G14364:H14364"/>
    <mergeCell ref="G14356:H14356"/>
    <mergeCell ref="G14361:H14361"/>
    <mergeCell ref="G14406:H14406"/>
    <mergeCell ref="G14418:H14418"/>
    <mergeCell ref="G14350:H14350"/>
    <mergeCell ref="G14374:H14374"/>
    <mergeCell ref="A14379:J14379"/>
    <mergeCell ref="A14387:J14387"/>
    <mergeCell ref="G14395:H14395"/>
    <mergeCell ref="G14405:H14405"/>
    <mergeCell ref="G14414:H14414"/>
    <mergeCell ref="G14419:H14419"/>
    <mergeCell ref="G14126:H14126"/>
    <mergeCell ref="G14127:H14127"/>
    <mergeCell ref="G14192:H14192"/>
    <mergeCell ref="G14194:H14194"/>
    <mergeCell ref="G14201:H14201"/>
    <mergeCell ref="G14203:H14203"/>
    <mergeCell ref="G14333:H14333"/>
    <mergeCell ref="G14335:H14335"/>
    <mergeCell ref="G14337:H14337"/>
    <mergeCell ref="G14338:H14338"/>
    <mergeCell ref="G14343:H14343"/>
    <mergeCell ref="G14344:H14344"/>
    <mergeCell ref="G14346:H14346"/>
    <mergeCell ref="G14347:H14347"/>
    <mergeCell ref="G14318:H14318"/>
    <mergeCell ref="G14321:H14321"/>
    <mergeCell ref="G14325:H14325"/>
    <mergeCell ref="G14327:H14327"/>
    <mergeCell ref="G14329:H14329"/>
    <mergeCell ref="G14330:H14330"/>
    <mergeCell ref="G14322:H14322"/>
    <mergeCell ref="G14326:H14326"/>
    <mergeCell ref="G14309:H14309"/>
    <mergeCell ref="G14311:H14311"/>
    <mergeCell ref="G14267:H14267"/>
    <mergeCell ref="G14269:H14269"/>
    <mergeCell ref="G14275:H14275"/>
    <mergeCell ref="G14279:H14279"/>
    <mergeCell ref="G14281:H14281"/>
    <mergeCell ref="G14268:H14268"/>
    <mergeCell ref="G14270:H14270"/>
    <mergeCell ref="G14271:H14271"/>
    <mergeCell ref="G14273:H14273"/>
    <mergeCell ref="G14280:H14280"/>
    <mergeCell ref="G14284:H14284"/>
    <mergeCell ref="G14307:H14307"/>
    <mergeCell ref="G14310:H14310"/>
    <mergeCell ref="G14312:H14312"/>
    <mergeCell ref="G14320:H14320"/>
    <mergeCell ref="G14314:H14314"/>
    <mergeCell ref="G14315:H14315"/>
    <mergeCell ref="G14319:H14319"/>
    <mergeCell ref="G14323:H14323"/>
    <mergeCell ref="G14324:H14324"/>
    <mergeCell ref="G14332:H14332"/>
    <mergeCell ref="G14336:H14336"/>
    <mergeCell ref="G14328:H14328"/>
    <mergeCell ref="G14340:H14340"/>
    <mergeCell ref="G14341:H14341"/>
    <mergeCell ref="G14345:H14345"/>
    <mergeCell ref="G14253:H14253"/>
    <mergeCell ref="G14255:H14255"/>
    <mergeCell ref="G14259:H14259"/>
    <mergeCell ref="G14262:H14262"/>
    <mergeCell ref="G14263:H14263"/>
    <mergeCell ref="G14264:H14264"/>
    <mergeCell ref="G14233:H14233"/>
    <mergeCell ref="G14234:H14234"/>
    <mergeCell ref="G14238:H14238"/>
    <mergeCell ref="G14239:H14239"/>
    <mergeCell ref="G14245:H14245"/>
    <mergeCell ref="G14248:H14248"/>
    <mergeCell ref="G14249:H14249"/>
    <mergeCell ref="G14250:H14250"/>
    <mergeCell ref="G13727:H13727"/>
    <mergeCell ref="G13729:H13729"/>
    <mergeCell ref="G13733:H13733"/>
    <mergeCell ref="G13737:H13737"/>
    <mergeCell ref="G13740:H13740"/>
    <mergeCell ref="G13741:H13741"/>
    <mergeCell ref="G13728:H13728"/>
    <mergeCell ref="G13732:H13732"/>
    <mergeCell ref="G13735:H13735"/>
    <mergeCell ref="G13731:H13731"/>
    <mergeCell ref="G13736:H13736"/>
    <mergeCell ref="G13751:H13751"/>
    <mergeCell ref="G13753:H13753"/>
    <mergeCell ref="G13759:H13759"/>
    <mergeCell ref="G13763:H13763"/>
    <mergeCell ref="G13769:H13769"/>
    <mergeCell ref="G13771:H13771"/>
    <mergeCell ref="G13773:H13773"/>
    <mergeCell ref="G13775:H13775"/>
    <mergeCell ref="G13781:H13781"/>
    <mergeCell ref="G13800:H13800"/>
    <mergeCell ref="G13812:H13812"/>
    <mergeCell ref="G13813:H13813"/>
    <mergeCell ref="G13818:H13818"/>
    <mergeCell ref="G13820:H13820"/>
    <mergeCell ref="G13822:H13822"/>
    <mergeCell ref="G13886:H13886"/>
    <mergeCell ref="G13908:H13908"/>
    <mergeCell ref="G13911:H13911"/>
    <mergeCell ref="G13915:H13915"/>
    <mergeCell ref="G13917:H13917"/>
    <mergeCell ref="G13888:H13888"/>
    <mergeCell ref="G13890:H13890"/>
    <mergeCell ref="G13892:H13892"/>
    <mergeCell ref="G13893:H13893"/>
    <mergeCell ref="G13897:H13897"/>
    <mergeCell ref="G13898:H13898"/>
    <mergeCell ref="G13899:H13899"/>
    <mergeCell ref="G13900:H13900"/>
    <mergeCell ref="G13902:H13902"/>
    <mergeCell ref="G13903:H13903"/>
    <mergeCell ref="G13647:H13647"/>
    <mergeCell ref="G13649:H13649"/>
    <mergeCell ref="G13651:H13651"/>
    <mergeCell ref="G13653:H13653"/>
    <mergeCell ref="G13641:H13641"/>
    <mergeCell ref="G13643:H13643"/>
    <mergeCell ref="G13644:H13644"/>
    <mergeCell ref="G13646:H13646"/>
    <mergeCell ref="G13648:H13648"/>
    <mergeCell ref="G13650:H13650"/>
    <mergeCell ref="G13652:H13652"/>
    <mergeCell ref="G13624:H13624"/>
    <mergeCell ref="G13626:H13626"/>
    <mergeCell ref="G13629:H13629"/>
    <mergeCell ref="G13633:H13633"/>
    <mergeCell ref="G13635:H13635"/>
    <mergeCell ref="G13636:H13636"/>
    <mergeCell ref="G13638:H13638"/>
    <mergeCell ref="G13639:H13639"/>
    <mergeCell ref="G13640:H13640"/>
    <mergeCell ref="G13668:H13668"/>
    <mergeCell ref="G13672:H13672"/>
    <mergeCell ref="G13673:H13673"/>
    <mergeCell ref="G13681:H13681"/>
    <mergeCell ref="G13685:H13685"/>
    <mergeCell ref="G13686:H13686"/>
    <mergeCell ref="G13709:H13709"/>
    <mergeCell ref="G13683:H13683"/>
    <mergeCell ref="G13684:H13684"/>
    <mergeCell ref="A13691:J13691"/>
    <mergeCell ref="A13699:J13699"/>
    <mergeCell ref="G13708:H13708"/>
    <mergeCell ref="G13718:H13718"/>
    <mergeCell ref="G13630:H13630"/>
    <mergeCell ref="G13631:H13631"/>
    <mergeCell ref="G13637:H13637"/>
    <mergeCell ref="G13461:H13461"/>
    <mergeCell ref="G13562:H13562"/>
    <mergeCell ref="G13566:H13566"/>
    <mergeCell ref="G13577:H13577"/>
    <mergeCell ref="G13617:H13617"/>
    <mergeCell ref="G13619:H13619"/>
    <mergeCell ref="G13621:H13621"/>
    <mergeCell ref="G13623:H13623"/>
    <mergeCell ref="G13599:H13599"/>
    <mergeCell ref="G13601:H13601"/>
    <mergeCell ref="G13603:H13603"/>
    <mergeCell ref="G13611:H13611"/>
    <mergeCell ref="G13604:H13604"/>
    <mergeCell ref="G13605:H13605"/>
    <mergeCell ref="G13608:H13608"/>
    <mergeCell ref="G13614:H13614"/>
    <mergeCell ref="G13597:H13597"/>
    <mergeCell ref="G13596:H13596"/>
    <mergeCell ref="G13565:H13565"/>
    <mergeCell ref="G13568:H13568"/>
    <mergeCell ref="G13569:H13569"/>
    <mergeCell ref="G13574:H13574"/>
    <mergeCell ref="G13578:H13578"/>
    <mergeCell ref="G13564:H13564"/>
    <mergeCell ref="G13570:H13570"/>
    <mergeCell ref="G13573:H13573"/>
    <mergeCell ref="G13600:H13600"/>
    <mergeCell ref="G13606:H13606"/>
    <mergeCell ref="G13610:H13610"/>
    <mergeCell ref="G13612:H13612"/>
    <mergeCell ref="G13613:H13613"/>
    <mergeCell ref="G13616:H13616"/>
    <mergeCell ref="G13618:H13618"/>
    <mergeCell ref="G13487:H13487"/>
    <mergeCell ref="G13493:H13493"/>
    <mergeCell ref="G13499:H13499"/>
    <mergeCell ref="G13503:H13503"/>
    <mergeCell ref="G13508:H13508"/>
    <mergeCell ref="G13581:H13581"/>
    <mergeCell ref="G13585:H13585"/>
    <mergeCell ref="G13588:H13588"/>
    <mergeCell ref="G13591:H13591"/>
    <mergeCell ref="G13500:H13500"/>
    <mergeCell ref="G13504:H13504"/>
    <mergeCell ref="G13470:H13470"/>
    <mergeCell ref="G13495:H13495"/>
    <mergeCell ref="G13466:H13466"/>
    <mergeCell ref="G13472:H13472"/>
    <mergeCell ref="G13474:H13474"/>
    <mergeCell ref="G13475:H13475"/>
    <mergeCell ref="G13477:H13477"/>
    <mergeCell ref="G13478:H13478"/>
    <mergeCell ref="G13480:H13480"/>
    <mergeCell ref="G13481:H13481"/>
    <mergeCell ref="G13548:H13548"/>
    <mergeCell ref="G13552:H13552"/>
    <mergeCell ref="G13556:H13556"/>
    <mergeCell ref="G13560:H13560"/>
    <mergeCell ref="G13546:H13546"/>
    <mergeCell ref="G13547:H13547"/>
    <mergeCell ref="G13551:H13551"/>
    <mergeCell ref="G13553:H13553"/>
    <mergeCell ref="G13346:H13346"/>
    <mergeCell ref="G13343:H13343"/>
    <mergeCell ref="G13320:H13320"/>
    <mergeCell ref="G13322:H13322"/>
    <mergeCell ref="G13324:H13324"/>
    <mergeCell ref="G13327:H13327"/>
    <mergeCell ref="G13332:H13332"/>
    <mergeCell ref="G13323:H13323"/>
    <mergeCell ref="G13325:H13325"/>
    <mergeCell ref="G13326:H13326"/>
    <mergeCell ref="G13347:H13347"/>
    <mergeCell ref="G13348:H13348"/>
    <mergeCell ref="G13351:H13351"/>
    <mergeCell ref="G13356:H13356"/>
    <mergeCell ref="G13358:H13358"/>
    <mergeCell ref="G13360:H13360"/>
    <mergeCell ref="G13365:H13365"/>
    <mergeCell ref="G13369:H13369"/>
    <mergeCell ref="G13370:H13370"/>
    <mergeCell ref="G13371:H13371"/>
    <mergeCell ref="G13364:H13364"/>
    <mergeCell ref="G13372:H13372"/>
    <mergeCell ref="G13373:H13373"/>
    <mergeCell ref="G13430:H13430"/>
    <mergeCell ref="G13434:H13434"/>
    <mergeCell ref="G13436:H13436"/>
    <mergeCell ref="G13444:H13444"/>
    <mergeCell ref="G13448:H13448"/>
    <mergeCell ref="G13411:H13411"/>
    <mergeCell ref="G13418:H13418"/>
    <mergeCell ref="G13421:H13421"/>
    <mergeCell ref="G13426:H13426"/>
    <mergeCell ref="G13428:H13428"/>
    <mergeCell ref="G13410:H13410"/>
    <mergeCell ref="G13414:H13414"/>
    <mergeCell ref="G13417:H13417"/>
    <mergeCell ref="G13422:H13422"/>
    <mergeCell ref="G13423:H13423"/>
    <mergeCell ref="G13427:H13427"/>
    <mergeCell ref="G13389:H13389"/>
    <mergeCell ref="G13381:H13381"/>
    <mergeCell ref="G13383:H13383"/>
    <mergeCell ref="G13382:H13382"/>
    <mergeCell ref="G13432:H13432"/>
    <mergeCell ref="G13435:H13435"/>
    <mergeCell ref="G13439:H13439"/>
    <mergeCell ref="G13442:H13442"/>
    <mergeCell ref="G13388:H13388"/>
    <mergeCell ref="G13355:H13355"/>
    <mergeCell ref="G13357:H13357"/>
    <mergeCell ref="G13359:H13359"/>
    <mergeCell ref="G13336:H13336"/>
    <mergeCell ref="G13337:H13337"/>
    <mergeCell ref="G13338:H13338"/>
    <mergeCell ref="G13340:H13340"/>
    <mergeCell ref="G13342:H13342"/>
    <mergeCell ref="G13374:H13374"/>
    <mergeCell ref="G13376:H13376"/>
    <mergeCell ref="G13380:H13380"/>
    <mergeCell ref="G13387:H13387"/>
    <mergeCell ref="A13394:J13394"/>
    <mergeCell ref="A13402:J13402"/>
    <mergeCell ref="G13408:H13408"/>
    <mergeCell ref="G13412:H13412"/>
    <mergeCell ref="G12854:H12854"/>
    <mergeCell ref="G12861:H12861"/>
    <mergeCell ref="G12991:H12991"/>
    <mergeCell ref="G12995:H12995"/>
    <mergeCell ref="G12997:H12997"/>
    <mergeCell ref="G13005:H13005"/>
    <mergeCell ref="G13009:H13009"/>
    <mergeCell ref="G12989:H12989"/>
    <mergeCell ref="G12951:H12951"/>
    <mergeCell ref="G12957:H12957"/>
    <mergeCell ref="G12964:H12964"/>
    <mergeCell ref="G12966:H12966"/>
    <mergeCell ref="G12968:H12968"/>
    <mergeCell ref="G12994:H12994"/>
    <mergeCell ref="G12996:H12996"/>
    <mergeCell ref="G13000:H13000"/>
    <mergeCell ref="G13002:H13002"/>
    <mergeCell ref="G13004:H13004"/>
    <mergeCell ref="G13006:H13006"/>
    <mergeCell ref="G13169:H13169"/>
    <mergeCell ref="G13170:H13170"/>
    <mergeCell ref="G13173:H13173"/>
    <mergeCell ref="G13148:H13148"/>
    <mergeCell ref="G13152:H13152"/>
    <mergeCell ref="G13154:H13154"/>
    <mergeCell ref="G13155:H13155"/>
    <mergeCell ref="G13128:H13128"/>
    <mergeCell ref="G13124:H13124"/>
    <mergeCell ref="G13125:H13125"/>
    <mergeCell ref="G13127:H13127"/>
    <mergeCell ref="G13129:H13129"/>
    <mergeCell ref="G13108:H13108"/>
    <mergeCell ref="G13110:H13110"/>
    <mergeCell ref="G13112:H13112"/>
    <mergeCell ref="G13114:H13114"/>
    <mergeCell ref="G13120:H13120"/>
    <mergeCell ref="G13119:H13119"/>
    <mergeCell ref="G13150:H13150"/>
    <mergeCell ref="G13156:H13156"/>
    <mergeCell ref="G13160:H13160"/>
    <mergeCell ref="G13168:H13168"/>
    <mergeCell ref="G13121:H13121"/>
    <mergeCell ref="G13153:H13153"/>
    <mergeCell ref="G13163:H13163"/>
    <mergeCell ref="G13164:H13164"/>
    <mergeCell ref="G13165:H13165"/>
    <mergeCell ref="G13172:H13172"/>
    <mergeCell ref="G13123:H13123"/>
    <mergeCell ref="A13134:J13134"/>
    <mergeCell ref="A13142:J13142"/>
    <mergeCell ref="G13159:H13159"/>
    <mergeCell ref="G13161:H13161"/>
    <mergeCell ref="G12953:H12953"/>
    <mergeCell ref="G12954:H12954"/>
    <mergeCell ref="G12962:H12962"/>
    <mergeCell ref="G12963:H12963"/>
    <mergeCell ref="G12885:H12885"/>
    <mergeCell ref="G12897:H12897"/>
    <mergeCell ref="G12900:H12900"/>
    <mergeCell ref="G12906:H12906"/>
    <mergeCell ref="G12910:H12910"/>
    <mergeCell ref="G13022:H13022"/>
    <mergeCell ref="G13023:H13023"/>
    <mergeCell ref="G13024:H13024"/>
    <mergeCell ref="G12554:H12554"/>
    <mergeCell ref="G12544:H12544"/>
    <mergeCell ref="G12546:H12546"/>
    <mergeCell ref="G12547:H12547"/>
    <mergeCell ref="G12548:H12548"/>
    <mergeCell ref="G12553:H12553"/>
    <mergeCell ref="G12472:H12472"/>
    <mergeCell ref="G12476:H12476"/>
    <mergeCell ref="G12603:H12603"/>
    <mergeCell ref="G12604:H12604"/>
    <mergeCell ref="G12762:H12762"/>
    <mergeCell ref="G12768:H12768"/>
    <mergeCell ref="G12777:H12777"/>
    <mergeCell ref="G12780:H12780"/>
    <mergeCell ref="G12763:H12763"/>
    <mergeCell ref="G12764:H12764"/>
    <mergeCell ref="G12767:H12767"/>
    <mergeCell ref="G12769:H12769"/>
    <mergeCell ref="G12770:H12770"/>
    <mergeCell ref="G12774:H12774"/>
    <mergeCell ref="G12778:H12778"/>
    <mergeCell ref="G12736:H12736"/>
    <mergeCell ref="G12738:H12738"/>
    <mergeCell ref="G12744:H12744"/>
    <mergeCell ref="G12747:H12747"/>
    <mergeCell ref="G12750:H12750"/>
    <mergeCell ref="G12755:H12755"/>
    <mergeCell ref="G12758:H12758"/>
    <mergeCell ref="G12754:H12754"/>
    <mergeCell ref="G12756:H12756"/>
    <mergeCell ref="G12716:H12716"/>
    <mergeCell ref="G12727:H12727"/>
    <mergeCell ref="G12731:H12731"/>
    <mergeCell ref="G12734:H12734"/>
    <mergeCell ref="G12717:H12717"/>
    <mergeCell ref="G12718:H12718"/>
    <mergeCell ref="G12721:H12721"/>
    <mergeCell ref="G12723:H12723"/>
    <mergeCell ref="G12725:H12725"/>
    <mergeCell ref="G12726:H12726"/>
    <mergeCell ref="G12732:H12732"/>
    <mergeCell ref="G12735:H12735"/>
    <mergeCell ref="G12739:H12739"/>
    <mergeCell ref="G12740:H12740"/>
    <mergeCell ref="G12745:H12745"/>
    <mergeCell ref="G12748:H12748"/>
    <mergeCell ref="G12749:H12749"/>
    <mergeCell ref="G12751:H12751"/>
    <mergeCell ref="G12683:H12683"/>
    <mergeCell ref="G12685:H12685"/>
    <mergeCell ref="G12689:H12689"/>
    <mergeCell ref="G12691:H12691"/>
    <mergeCell ref="G12714:H12714"/>
    <mergeCell ref="G12715:H12715"/>
    <mergeCell ref="G12625:H12625"/>
    <mergeCell ref="G12634:H12634"/>
    <mergeCell ref="G12635:H12635"/>
    <mergeCell ref="G12639:H12639"/>
    <mergeCell ref="G12643:H12643"/>
    <mergeCell ref="G12648:H12648"/>
    <mergeCell ref="G12671:H12671"/>
    <mergeCell ref="G12673:H12673"/>
    <mergeCell ref="G12676:H12676"/>
    <mergeCell ref="G12679:H12679"/>
    <mergeCell ref="G12423:H12423"/>
    <mergeCell ref="G12412:H12412"/>
    <mergeCell ref="G12413:H12413"/>
    <mergeCell ref="G12417:H12417"/>
    <mergeCell ref="G12421:H12421"/>
    <mergeCell ref="G12422:H12422"/>
    <mergeCell ref="G12395:H12395"/>
    <mergeCell ref="G12398:H12398"/>
    <mergeCell ref="G12405:H12405"/>
    <mergeCell ref="G12409:H12409"/>
    <mergeCell ref="G12424:H12424"/>
    <mergeCell ref="G12429:H12429"/>
    <mergeCell ref="G12410:H12410"/>
    <mergeCell ref="G12437:H12437"/>
    <mergeCell ref="G12440:H12440"/>
    <mergeCell ref="A12445:J12445"/>
    <mergeCell ref="A12453:J12453"/>
    <mergeCell ref="G12588:H12588"/>
    <mergeCell ref="G12596:H12596"/>
    <mergeCell ref="G12592:H12592"/>
    <mergeCell ref="G12594:H12594"/>
    <mergeCell ref="G12595:H12595"/>
    <mergeCell ref="G12390:H12390"/>
    <mergeCell ref="G12391:H12391"/>
    <mergeCell ref="G12396:H12396"/>
    <mergeCell ref="G12399:H12399"/>
    <mergeCell ref="G12401:H12401"/>
    <mergeCell ref="G12404:H12404"/>
    <mergeCell ref="G12364:H12364"/>
    <mergeCell ref="G12369:H12369"/>
    <mergeCell ref="G12363:H12363"/>
    <mergeCell ref="G12368:H12368"/>
    <mergeCell ref="G12373:H12373"/>
    <mergeCell ref="G12374:H12374"/>
    <mergeCell ref="G12539:H12539"/>
    <mergeCell ref="G12540:H12540"/>
    <mergeCell ref="G12552:H12552"/>
    <mergeCell ref="G12556:H12556"/>
    <mergeCell ref="G12560:H12560"/>
    <mergeCell ref="G12465:H12465"/>
    <mergeCell ref="G12477:H12477"/>
    <mergeCell ref="G12490:H12490"/>
    <mergeCell ref="G12493:H12493"/>
    <mergeCell ref="G12494:H12494"/>
    <mergeCell ref="G12511:H12511"/>
    <mergeCell ref="G12515:H12515"/>
    <mergeCell ref="G12528:H12528"/>
    <mergeCell ref="G12533:H12533"/>
    <mergeCell ref="G12536:H12536"/>
    <mergeCell ref="G12538:H12538"/>
    <mergeCell ref="G12541:H12541"/>
    <mergeCell ref="G12543:H12543"/>
    <mergeCell ref="G12551:H12551"/>
    <mergeCell ref="G12561:H12561"/>
    <mergeCell ref="G12565:H12565"/>
    <mergeCell ref="G12569:H12569"/>
    <mergeCell ref="G12573:H12573"/>
    <mergeCell ref="G12577:H12577"/>
    <mergeCell ref="G12578:H12578"/>
    <mergeCell ref="G12580:H12580"/>
    <mergeCell ref="G12581:H12581"/>
    <mergeCell ref="G12582:H12582"/>
    <mergeCell ref="G12593:H12593"/>
    <mergeCell ref="G12468:H12468"/>
    <mergeCell ref="G12360:H12360"/>
    <mergeCell ref="G12359:H12359"/>
    <mergeCell ref="G12337:H12337"/>
    <mergeCell ref="G12339:H12339"/>
    <mergeCell ref="G12254:H12254"/>
    <mergeCell ref="G12262:H12262"/>
    <mergeCell ref="G12312:H12312"/>
    <mergeCell ref="G12341:H12341"/>
    <mergeCell ref="G12342:H12342"/>
    <mergeCell ref="G12347:H12347"/>
    <mergeCell ref="G12351:H12351"/>
    <mergeCell ref="G12355:H12355"/>
    <mergeCell ref="G12357:H12357"/>
    <mergeCell ref="G12361:H12361"/>
    <mergeCell ref="G12365:H12365"/>
    <mergeCell ref="G12381:H12381"/>
    <mergeCell ref="G12393:H12393"/>
    <mergeCell ref="G12407:H12407"/>
    <mergeCell ref="G12350:H12350"/>
    <mergeCell ref="G12352:H12352"/>
    <mergeCell ref="G12356:H12356"/>
    <mergeCell ref="G12371:H12371"/>
    <mergeCell ref="G12372:H12372"/>
    <mergeCell ref="G12376:H12376"/>
    <mergeCell ref="G12380:H12380"/>
    <mergeCell ref="G12385:H12385"/>
    <mergeCell ref="G12394:H12394"/>
    <mergeCell ref="G12318:H12318"/>
    <mergeCell ref="G12340:H12340"/>
    <mergeCell ref="G12298:H12298"/>
    <mergeCell ref="G12300:H12300"/>
    <mergeCell ref="G12302:H12302"/>
    <mergeCell ref="G12304:H12304"/>
    <mergeCell ref="G12306:H12306"/>
    <mergeCell ref="G12313:H12313"/>
    <mergeCell ref="G12316:H12316"/>
    <mergeCell ref="G12317:H12317"/>
    <mergeCell ref="G12263:H12263"/>
    <mergeCell ref="G12267:H12267"/>
    <mergeCell ref="G12280:H12280"/>
    <mergeCell ref="G12286:H12286"/>
    <mergeCell ref="G12305:H12305"/>
    <mergeCell ref="G12307:H12307"/>
    <mergeCell ref="G12310:H12310"/>
    <mergeCell ref="G12311:H12311"/>
    <mergeCell ref="G12314:H12314"/>
    <mergeCell ref="G12315:H12315"/>
    <mergeCell ref="G12282:H12282"/>
    <mergeCell ref="G12288:H12288"/>
    <mergeCell ref="G12291:H12291"/>
    <mergeCell ref="G12295:H12295"/>
    <mergeCell ref="G12287:H12287"/>
    <mergeCell ref="G12293:H12293"/>
    <mergeCell ref="G12294:H12294"/>
    <mergeCell ref="G12269:H12269"/>
    <mergeCell ref="G12270:H12270"/>
    <mergeCell ref="G12272:H12272"/>
    <mergeCell ref="G12273:H12273"/>
    <mergeCell ref="G12275:H12275"/>
    <mergeCell ref="G12276:H12276"/>
    <mergeCell ref="G12065:H12065"/>
    <mergeCell ref="G12069:H12069"/>
    <mergeCell ref="G12071:H12071"/>
    <mergeCell ref="G12062:H12062"/>
    <mergeCell ref="G12066:H12066"/>
    <mergeCell ref="G12072:H12072"/>
    <mergeCell ref="G12073:H12073"/>
    <mergeCell ref="G12047:H12047"/>
    <mergeCell ref="G12048:H12048"/>
    <mergeCell ref="G12051:H12051"/>
    <mergeCell ref="G12056:H12056"/>
    <mergeCell ref="G12057:H12057"/>
    <mergeCell ref="G12049:H12049"/>
    <mergeCell ref="G12053:H12053"/>
    <mergeCell ref="G12058:H12058"/>
    <mergeCell ref="G12052:H12052"/>
    <mergeCell ref="G12064:H12064"/>
    <mergeCell ref="G12075:H12075"/>
    <mergeCell ref="G12076:H12076"/>
    <mergeCell ref="G12078:H12078"/>
    <mergeCell ref="G12079:H12079"/>
    <mergeCell ref="G12080:H12080"/>
    <mergeCell ref="G12082:H12082"/>
    <mergeCell ref="G12083:H12083"/>
    <mergeCell ref="G12084:H12084"/>
    <mergeCell ref="G12085:H12085"/>
    <mergeCell ref="G12086:H12086"/>
    <mergeCell ref="G12089:H12089"/>
    <mergeCell ref="G12090:H12090"/>
    <mergeCell ref="G12099:H12099"/>
    <mergeCell ref="G12100:H12100"/>
    <mergeCell ref="G12074:H12074"/>
    <mergeCell ref="G12087:H12087"/>
    <mergeCell ref="G12104:H12104"/>
    <mergeCell ref="G12108:H12108"/>
    <mergeCell ref="G11930:H11930"/>
    <mergeCell ref="G11931:H11931"/>
    <mergeCell ref="G11932:H11932"/>
    <mergeCell ref="G11934:H11934"/>
    <mergeCell ref="G11935:H11935"/>
    <mergeCell ref="G11937:H11937"/>
    <mergeCell ref="G11939:H11939"/>
    <mergeCell ref="G11967:H11967"/>
    <mergeCell ref="G11927:H11927"/>
    <mergeCell ref="G11928:H11928"/>
    <mergeCell ref="G11929:H11929"/>
    <mergeCell ref="G11945:H11945"/>
    <mergeCell ref="G11946:H11946"/>
    <mergeCell ref="G11950:H11950"/>
    <mergeCell ref="G11954:H11954"/>
    <mergeCell ref="G11955:H11955"/>
    <mergeCell ref="G11963:H11963"/>
    <mergeCell ref="G11968:H11968"/>
    <mergeCell ref="G12038:H12038"/>
    <mergeCell ref="G12040:H12040"/>
    <mergeCell ref="G12042:H12042"/>
    <mergeCell ref="G11998:H11998"/>
    <mergeCell ref="G12001:H12001"/>
    <mergeCell ref="G12002:H12002"/>
    <mergeCell ref="G12005:H12005"/>
    <mergeCell ref="G12007:H12007"/>
    <mergeCell ref="G12013:H12013"/>
    <mergeCell ref="G12014:H12014"/>
    <mergeCell ref="G12015:H12015"/>
    <mergeCell ref="G12016:H12016"/>
    <mergeCell ref="G11985:H11985"/>
    <mergeCell ref="G11988:H11988"/>
    <mergeCell ref="G11990:H11990"/>
    <mergeCell ref="G11992:H11992"/>
    <mergeCell ref="G11971:H11971"/>
    <mergeCell ref="G11974:H11974"/>
    <mergeCell ref="G11975:H11975"/>
    <mergeCell ref="G11977:H11977"/>
    <mergeCell ref="G11978:H11978"/>
    <mergeCell ref="G11976:H11976"/>
    <mergeCell ref="G11979:H11979"/>
    <mergeCell ref="G11984:H11984"/>
    <mergeCell ref="G12000:H12000"/>
    <mergeCell ref="G11972:H11972"/>
    <mergeCell ref="G11994:H11994"/>
    <mergeCell ref="G12006:H12006"/>
    <mergeCell ref="G12009:H12009"/>
    <mergeCell ref="G12011:H12011"/>
    <mergeCell ref="G12012:H12012"/>
    <mergeCell ref="A12021:J12021"/>
    <mergeCell ref="A12029:J12029"/>
    <mergeCell ref="G12035:H12035"/>
    <mergeCell ref="G12041:H12041"/>
    <mergeCell ref="G11947:H11947"/>
    <mergeCell ref="G11948:H11948"/>
    <mergeCell ref="G11951:H11951"/>
    <mergeCell ref="G11953:H11953"/>
    <mergeCell ref="G11957:H11957"/>
    <mergeCell ref="G11961:H11961"/>
    <mergeCell ref="G11966:H11966"/>
    <mergeCell ref="G12060:H12060"/>
    <mergeCell ref="G12061:H12061"/>
    <mergeCell ref="G11695:H11695"/>
    <mergeCell ref="G11697:H11697"/>
    <mergeCell ref="G11698:H11698"/>
    <mergeCell ref="G11701:H11701"/>
    <mergeCell ref="G11702:H11702"/>
    <mergeCell ref="G11706:H11706"/>
    <mergeCell ref="G11709:H11709"/>
    <mergeCell ref="G11707:H11707"/>
    <mergeCell ref="G11676:H11676"/>
    <mergeCell ref="G11678:H11678"/>
    <mergeCell ref="G11680:H11680"/>
    <mergeCell ref="G11684:H11684"/>
    <mergeCell ref="G11686:H11686"/>
    <mergeCell ref="G11694:H11694"/>
    <mergeCell ref="G11692:H11692"/>
    <mergeCell ref="G11652:H11652"/>
    <mergeCell ref="G11658:H11658"/>
    <mergeCell ref="G11666:H11666"/>
    <mergeCell ref="G11668:H11668"/>
    <mergeCell ref="G11672:H11672"/>
    <mergeCell ref="G11665:H11665"/>
    <mergeCell ref="G11667:H11667"/>
    <mergeCell ref="G11669:H11669"/>
    <mergeCell ref="G11671:H11671"/>
    <mergeCell ref="G11839:H11839"/>
    <mergeCell ref="G11846:H11846"/>
    <mergeCell ref="G11840:H11840"/>
    <mergeCell ref="G11843:H11843"/>
    <mergeCell ref="G11815:H11815"/>
    <mergeCell ref="G11820:H11820"/>
    <mergeCell ref="G11826:H11826"/>
    <mergeCell ref="G11827:H11827"/>
    <mergeCell ref="G11802:H11802"/>
    <mergeCell ref="G11804:H11804"/>
    <mergeCell ref="G11808:H11808"/>
    <mergeCell ref="G11811:H11811"/>
    <mergeCell ref="G11786:H11786"/>
    <mergeCell ref="G11793:H11793"/>
    <mergeCell ref="G11794:H11794"/>
    <mergeCell ref="G11795:H11795"/>
    <mergeCell ref="G11799:H11799"/>
    <mergeCell ref="G11750:H11750"/>
    <mergeCell ref="G11753:H11753"/>
    <mergeCell ref="G11754:H11754"/>
    <mergeCell ref="G11755:H11755"/>
    <mergeCell ref="G11757:H11757"/>
    <mergeCell ref="G11758:H11758"/>
    <mergeCell ref="G11759:H11759"/>
    <mergeCell ref="G11762:H11762"/>
    <mergeCell ref="G11763:H11763"/>
    <mergeCell ref="G11764:H11764"/>
    <mergeCell ref="G11766:H11766"/>
    <mergeCell ref="G11831:H11831"/>
    <mergeCell ref="G11835:H11835"/>
    <mergeCell ref="G11837:H11837"/>
    <mergeCell ref="G11832:H11832"/>
    <mergeCell ref="G11836:H11836"/>
    <mergeCell ref="G11821:H11821"/>
    <mergeCell ref="G11823:H11823"/>
    <mergeCell ref="G11825:H11825"/>
    <mergeCell ref="G11720:H11720"/>
    <mergeCell ref="G11721:H11721"/>
    <mergeCell ref="A11727:J11727"/>
    <mergeCell ref="A11735:J11735"/>
    <mergeCell ref="G11635:H11635"/>
    <mergeCell ref="G11638:H11638"/>
    <mergeCell ref="G11642:H11642"/>
    <mergeCell ref="G11646:H11646"/>
    <mergeCell ref="G11650:H11650"/>
    <mergeCell ref="G11633:H11633"/>
    <mergeCell ref="G11637:H11637"/>
    <mergeCell ref="G11641:H11641"/>
    <mergeCell ref="G11643:H11643"/>
    <mergeCell ref="G11649:H11649"/>
    <mergeCell ref="G11615:H11615"/>
    <mergeCell ref="G11619:H11619"/>
    <mergeCell ref="G11628:H11628"/>
    <mergeCell ref="G11612:H11612"/>
    <mergeCell ref="G11613:H11613"/>
    <mergeCell ref="G11569:H11569"/>
    <mergeCell ref="G11573:H11573"/>
    <mergeCell ref="G11574:H11574"/>
    <mergeCell ref="G11593:H11593"/>
    <mergeCell ref="G11568:H11568"/>
    <mergeCell ref="G11575:H11575"/>
    <mergeCell ref="G11576:H11576"/>
    <mergeCell ref="G11578:H11578"/>
    <mergeCell ref="G11579:H11579"/>
    <mergeCell ref="G11581:H11581"/>
    <mergeCell ref="G11582:H11582"/>
    <mergeCell ref="G11583:H11583"/>
    <mergeCell ref="G11586:H11586"/>
    <mergeCell ref="G11587:H11587"/>
    <mergeCell ref="G11588:H11588"/>
    <mergeCell ref="G11591:H11591"/>
    <mergeCell ref="G11592:H11592"/>
    <mergeCell ref="G11617:H11617"/>
    <mergeCell ref="G11620:H11620"/>
    <mergeCell ref="G11624:H11624"/>
    <mergeCell ref="G11629:H11629"/>
    <mergeCell ref="G11432:H11432"/>
    <mergeCell ref="G11437:H11437"/>
    <mergeCell ref="G11519:H11519"/>
    <mergeCell ref="G11498:H11498"/>
    <mergeCell ref="G11503:H11503"/>
    <mergeCell ref="G11507:H11507"/>
    <mergeCell ref="G11510:H11510"/>
    <mergeCell ref="G11511:H11511"/>
    <mergeCell ref="G11494:H11494"/>
    <mergeCell ref="G11473:H11473"/>
    <mergeCell ref="G11474:H11474"/>
    <mergeCell ref="G11476:H11476"/>
    <mergeCell ref="G11478:H11478"/>
    <mergeCell ref="G11479:H11479"/>
    <mergeCell ref="G11480:H11480"/>
    <mergeCell ref="G11482:H11482"/>
    <mergeCell ref="G11486:H11486"/>
    <mergeCell ref="G11487:H11487"/>
    <mergeCell ref="G11491:H11491"/>
    <mergeCell ref="G11443:H11443"/>
    <mergeCell ref="G11446:H11446"/>
    <mergeCell ref="G11444:H11444"/>
    <mergeCell ref="G11445:H11445"/>
    <mergeCell ref="G11452:H11452"/>
    <mergeCell ref="G11453:H11453"/>
    <mergeCell ref="G11454:H11454"/>
    <mergeCell ref="G11495:H11495"/>
    <mergeCell ref="G11496:H11496"/>
    <mergeCell ref="G11499:H11499"/>
    <mergeCell ref="G11502:H11502"/>
    <mergeCell ref="G11504:H11504"/>
    <mergeCell ref="G11509:H11509"/>
    <mergeCell ref="G11512:H11512"/>
    <mergeCell ref="G11514:H11514"/>
    <mergeCell ref="G11515:H11515"/>
    <mergeCell ref="G11450:H11450"/>
    <mergeCell ref="G11456:H11456"/>
    <mergeCell ref="G11462:H11462"/>
    <mergeCell ref="G11463:H11463"/>
    <mergeCell ref="G11466:H11466"/>
    <mergeCell ref="G11468:H11468"/>
    <mergeCell ref="G11471:H11471"/>
    <mergeCell ref="G11475:H11475"/>
    <mergeCell ref="G11484:H11484"/>
    <mergeCell ref="G11488:H11488"/>
    <mergeCell ref="G11492:H11492"/>
    <mergeCell ref="G11505:H11505"/>
    <mergeCell ref="G11508:H11508"/>
    <mergeCell ref="G11513:H11513"/>
    <mergeCell ref="G11378:H11378"/>
    <mergeCell ref="G11388:H11388"/>
    <mergeCell ref="G11390:H11390"/>
    <mergeCell ref="G11394:H11394"/>
    <mergeCell ref="G11397:H11397"/>
    <mergeCell ref="G11387:H11387"/>
    <mergeCell ref="G11395:H11395"/>
    <mergeCell ref="G11346:H11346"/>
    <mergeCell ref="G11347:H11347"/>
    <mergeCell ref="G11350:H11350"/>
    <mergeCell ref="G11351:H11351"/>
    <mergeCell ref="G11354:H11354"/>
    <mergeCell ref="G11355:H11355"/>
    <mergeCell ref="G11348:H11348"/>
    <mergeCell ref="G11352:H11352"/>
    <mergeCell ref="G11358:H11358"/>
    <mergeCell ref="G11359:H11359"/>
    <mergeCell ref="G11363:H11363"/>
    <mergeCell ref="G11364:H11364"/>
    <mergeCell ref="G11366:H11366"/>
    <mergeCell ref="G11368:H11368"/>
    <mergeCell ref="G11369:H11369"/>
    <mergeCell ref="G11370:H11370"/>
    <mergeCell ref="G11332:H11332"/>
    <mergeCell ref="G11333:H11333"/>
    <mergeCell ref="G11337:H11337"/>
    <mergeCell ref="G11339:H11339"/>
    <mergeCell ref="G11341:H11341"/>
    <mergeCell ref="G11334:H11334"/>
    <mergeCell ref="G11342:H11342"/>
    <mergeCell ref="G11343:H11343"/>
    <mergeCell ref="G11372:H11372"/>
    <mergeCell ref="G11373:H11373"/>
    <mergeCell ref="G11375:H11375"/>
    <mergeCell ref="G11376:H11376"/>
    <mergeCell ref="G11377:H11377"/>
    <mergeCell ref="G11379:H11379"/>
    <mergeCell ref="G11381:H11381"/>
    <mergeCell ref="G11384:H11384"/>
    <mergeCell ref="G11385:H11385"/>
    <mergeCell ref="G11338:H11338"/>
    <mergeCell ref="G11356:H11356"/>
    <mergeCell ref="G11360:H11360"/>
    <mergeCell ref="G11365:H11365"/>
    <mergeCell ref="G11386:H11386"/>
    <mergeCell ref="G11371:H11371"/>
    <mergeCell ref="G11382:H11382"/>
    <mergeCell ref="G11383:H11383"/>
    <mergeCell ref="G11389:H11389"/>
    <mergeCell ref="G11392:H11392"/>
    <mergeCell ref="G11393:H11393"/>
    <mergeCell ref="G11241:H11241"/>
    <mergeCell ref="G11242:H11242"/>
    <mergeCell ref="G11212:H11212"/>
    <mergeCell ref="G11214:H11214"/>
    <mergeCell ref="G11216:H11216"/>
    <mergeCell ref="G11217:H11217"/>
    <mergeCell ref="G11218:H11218"/>
    <mergeCell ref="G11220:H11220"/>
    <mergeCell ref="G11225:H11225"/>
    <mergeCell ref="G11227:H11227"/>
    <mergeCell ref="G11228:H11228"/>
    <mergeCell ref="G11328:H11328"/>
    <mergeCell ref="G11331:H11331"/>
    <mergeCell ref="G11325:H11325"/>
    <mergeCell ref="G11326:H11326"/>
    <mergeCell ref="G11330:H11330"/>
    <mergeCell ref="G11304:H11304"/>
    <mergeCell ref="G11275:H11275"/>
    <mergeCell ref="G11276:H11276"/>
    <mergeCell ref="G11280:H11280"/>
    <mergeCell ref="G11278:H11278"/>
    <mergeCell ref="G11282:H11282"/>
    <mergeCell ref="G11284:H11284"/>
    <mergeCell ref="G11288:H11288"/>
    <mergeCell ref="G11289:H11289"/>
    <mergeCell ref="G11291:H11291"/>
    <mergeCell ref="G11296:H11296"/>
    <mergeCell ref="G11297:H11297"/>
    <mergeCell ref="G11298:H11298"/>
    <mergeCell ref="G11300:H11300"/>
    <mergeCell ref="G11302:H11302"/>
    <mergeCell ref="G11285:H11285"/>
    <mergeCell ref="G11295:H11295"/>
    <mergeCell ref="G11299:H11299"/>
    <mergeCell ref="G11303:H11303"/>
    <mergeCell ref="A11311:J11311"/>
    <mergeCell ref="A11319:J11319"/>
    <mergeCell ref="G11077:H11077"/>
    <mergeCell ref="G11078:H11078"/>
    <mergeCell ref="G11086:H11086"/>
    <mergeCell ref="G11090:H11090"/>
    <mergeCell ref="G10741:H10741"/>
    <mergeCell ref="G10750:H10750"/>
    <mergeCell ref="G10702:H10702"/>
    <mergeCell ref="G10703:H10703"/>
    <mergeCell ref="G10706:H10706"/>
    <mergeCell ref="G10707:H10707"/>
    <mergeCell ref="G10708:H10708"/>
    <mergeCell ref="G10710:H10710"/>
    <mergeCell ref="G10711:H10711"/>
    <mergeCell ref="G10712:H10712"/>
    <mergeCell ref="G10689:H10689"/>
    <mergeCell ref="G10691:H10691"/>
    <mergeCell ref="G10693:H10693"/>
    <mergeCell ref="G10695:H10695"/>
    <mergeCell ref="G10698:H10698"/>
    <mergeCell ref="G10699:H10699"/>
    <mergeCell ref="G10700:H10700"/>
    <mergeCell ref="G10736:H10736"/>
    <mergeCell ref="G10738:H10738"/>
    <mergeCell ref="G10739:H10739"/>
    <mergeCell ref="G10742:H10742"/>
    <mergeCell ref="G10745:H10745"/>
    <mergeCell ref="G10749:H10749"/>
    <mergeCell ref="G10743:H10743"/>
    <mergeCell ref="G10744:H10744"/>
    <mergeCell ref="G10748:H10748"/>
    <mergeCell ref="G10897:H10897"/>
    <mergeCell ref="G10900:H10900"/>
    <mergeCell ref="G10903:H10903"/>
    <mergeCell ref="G10909:H10909"/>
    <mergeCell ref="G10911:H10911"/>
    <mergeCell ref="G10880:H10880"/>
    <mergeCell ref="G10884:H10884"/>
    <mergeCell ref="G10889:H10889"/>
    <mergeCell ref="G10882:H10882"/>
    <mergeCell ref="G10891:H10891"/>
    <mergeCell ref="G10892:H10892"/>
    <mergeCell ref="G10867:H10867"/>
    <mergeCell ref="G10871:H10871"/>
    <mergeCell ref="G10876:H10876"/>
    <mergeCell ref="G10894:H10894"/>
    <mergeCell ref="G10898:H10898"/>
    <mergeCell ref="G10904:H10904"/>
    <mergeCell ref="G10906:H10906"/>
    <mergeCell ref="G10907:H10907"/>
    <mergeCell ref="G10910:H10910"/>
    <mergeCell ref="G10754:H10754"/>
    <mergeCell ref="G10758:H10758"/>
    <mergeCell ref="G10762:H10762"/>
    <mergeCell ref="G10767:H10767"/>
    <mergeCell ref="G10771:H10771"/>
    <mergeCell ref="G10773:H10773"/>
    <mergeCell ref="G10759:H10759"/>
    <mergeCell ref="G10763:H10763"/>
    <mergeCell ref="G10770:H10770"/>
    <mergeCell ref="G10858:H10858"/>
    <mergeCell ref="G10860:H10860"/>
    <mergeCell ref="G10862:H10862"/>
    <mergeCell ref="G10869:H10869"/>
    <mergeCell ref="G10878:H10878"/>
    <mergeCell ref="G10800:H10800"/>
    <mergeCell ref="G10808:H10808"/>
    <mergeCell ref="G10812:H10812"/>
    <mergeCell ref="G10815:H10815"/>
    <mergeCell ref="G10433:H10433"/>
    <mergeCell ref="G10409:H10409"/>
    <mergeCell ref="G10411:H10411"/>
    <mergeCell ref="G10414:H10414"/>
    <mergeCell ref="G10419:H10419"/>
    <mergeCell ref="G10405:H10405"/>
    <mergeCell ref="G10407:H10407"/>
    <mergeCell ref="G10408:H10408"/>
    <mergeCell ref="G10412:H10412"/>
    <mergeCell ref="G10615:H10615"/>
    <mergeCell ref="G10619:H10619"/>
    <mergeCell ref="G10621:H10621"/>
    <mergeCell ref="G10624:H10624"/>
    <mergeCell ref="G10625:H10625"/>
    <mergeCell ref="G10631:H10631"/>
    <mergeCell ref="G10614:H10614"/>
    <mergeCell ref="G10618:H10618"/>
    <mergeCell ref="G10622:H10622"/>
    <mergeCell ref="G10626:H10626"/>
    <mergeCell ref="G10628:H10628"/>
    <mergeCell ref="G10597:H10597"/>
    <mergeCell ref="G10598:H10598"/>
    <mergeCell ref="G10603:H10603"/>
    <mergeCell ref="G10586:H10586"/>
    <mergeCell ref="G10589:H10589"/>
    <mergeCell ref="G10593:H10593"/>
    <mergeCell ref="G10594:H10594"/>
    <mergeCell ref="G10580:H10580"/>
    <mergeCell ref="G10582:H10582"/>
    <mergeCell ref="G10540:H10540"/>
    <mergeCell ref="G10537:H10537"/>
    <mergeCell ref="G10538:H10538"/>
    <mergeCell ref="G10544:H10544"/>
    <mergeCell ref="G10545:H10545"/>
    <mergeCell ref="G10553:H10553"/>
    <mergeCell ref="G10554:H10554"/>
    <mergeCell ref="G10555:H10555"/>
    <mergeCell ref="G10556:H10556"/>
    <mergeCell ref="G10559:H10559"/>
    <mergeCell ref="G10560:H10560"/>
    <mergeCell ref="G10587:H10587"/>
    <mergeCell ref="G10592:H10592"/>
    <mergeCell ref="G10605:H10605"/>
    <mergeCell ref="G10606:H10606"/>
    <mergeCell ref="G10610:H10610"/>
    <mergeCell ref="G10611:H10611"/>
    <mergeCell ref="G10549:H10549"/>
    <mergeCell ref="G10557:H10557"/>
    <mergeCell ref="G10562:H10562"/>
    <mergeCell ref="G10567:H10567"/>
    <mergeCell ref="G10569:H10569"/>
    <mergeCell ref="G10514:H10514"/>
    <mergeCell ref="G10516:H10516"/>
    <mergeCell ref="G10518:H10518"/>
    <mergeCell ref="G10521:H10521"/>
    <mergeCell ref="G10528:H10528"/>
    <mergeCell ref="G10531:H10531"/>
    <mergeCell ref="G10532:H10532"/>
    <mergeCell ref="G10536:H10536"/>
    <mergeCell ref="G10491:H10491"/>
    <mergeCell ref="G10413:H10413"/>
    <mergeCell ref="G10415:H10415"/>
    <mergeCell ref="G10416:H10416"/>
    <mergeCell ref="G10418:H10418"/>
    <mergeCell ref="G10111:H10111"/>
    <mergeCell ref="G10112:H10112"/>
    <mergeCell ref="G10113:H10113"/>
    <mergeCell ref="G10231:H10231"/>
    <mergeCell ref="G10236:H10236"/>
    <mergeCell ref="G10241:H10241"/>
    <mergeCell ref="G10228:H10228"/>
    <mergeCell ref="G10193:H10193"/>
    <mergeCell ref="G10197:H10197"/>
    <mergeCell ref="G10199:H10199"/>
    <mergeCell ref="G10201:H10201"/>
    <mergeCell ref="G10205:H10205"/>
    <mergeCell ref="G10207:H10207"/>
    <mergeCell ref="G10171:H10171"/>
    <mergeCell ref="G10191:H10191"/>
    <mergeCell ref="G10194:H10194"/>
    <mergeCell ref="G10196:H10196"/>
    <mergeCell ref="G10198:H10198"/>
    <mergeCell ref="G10200:H10200"/>
    <mergeCell ref="G10202:H10202"/>
    <mergeCell ref="G10206:H10206"/>
    <mergeCell ref="G10370:H10370"/>
    <mergeCell ref="G10373:H10373"/>
    <mergeCell ref="G10377:H10377"/>
    <mergeCell ref="G10378:H10378"/>
    <mergeCell ref="G10383:H10383"/>
    <mergeCell ref="G10371:H10371"/>
    <mergeCell ref="G10372:H10372"/>
    <mergeCell ref="G10374:H10374"/>
    <mergeCell ref="G10375:H10375"/>
    <mergeCell ref="G10376:H10376"/>
    <mergeCell ref="G10380:H10380"/>
    <mergeCell ref="G10384:H10384"/>
    <mergeCell ref="G10350:H10350"/>
    <mergeCell ref="G10352:H10352"/>
    <mergeCell ref="G10356:H10356"/>
    <mergeCell ref="G10358:H10358"/>
    <mergeCell ref="G10362:H10362"/>
    <mergeCell ref="G10364:H10364"/>
    <mergeCell ref="G10366:H10366"/>
    <mergeCell ref="G10368:H10368"/>
    <mergeCell ref="G10327:H10327"/>
    <mergeCell ref="G10328:H10328"/>
    <mergeCell ref="G10331:H10331"/>
    <mergeCell ref="G10337:H10337"/>
    <mergeCell ref="G10341:H10341"/>
    <mergeCell ref="G10347:H10347"/>
    <mergeCell ref="G10332:H10332"/>
    <mergeCell ref="G10334:H10334"/>
    <mergeCell ref="G10335:H10335"/>
    <mergeCell ref="G10345:H10345"/>
    <mergeCell ref="G10346:H10346"/>
    <mergeCell ref="G10348:H10348"/>
    <mergeCell ref="G10349:H10349"/>
    <mergeCell ref="G10357:H10357"/>
    <mergeCell ref="G10360:H10360"/>
    <mergeCell ref="G10361:H10361"/>
    <mergeCell ref="G10363:H10363"/>
    <mergeCell ref="G10365:H10365"/>
    <mergeCell ref="G10367:H10367"/>
    <mergeCell ref="G10369:H10369"/>
    <mergeCell ref="G10168:H10168"/>
    <mergeCell ref="G10170:H10170"/>
    <mergeCell ref="G10308:H10308"/>
    <mergeCell ref="G10096:H10096"/>
    <mergeCell ref="G10097:H10097"/>
    <mergeCell ref="G10098:H10098"/>
    <mergeCell ref="G10099:H10099"/>
    <mergeCell ref="G10103:H10103"/>
    <mergeCell ref="G10106:H10106"/>
    <mergeCell ref="G10107:H10107"/>
    <mergeCell ref="G10108:H10108"/>
    <mergeCell ref="G10050:H10050"/>
    <mergeCell ref="G10052:H10052"/>
    <mergeCell ref="G10058:H10058"/>
    <mergeCell ref="G10060:H10060"/>
    <mergeCell ref="G10068:H10068"/>
    <mergeCell ref="G10053:H10053"/>
    <mergeCell ref="G10056:H10056"/>
    <mergeCell ref="G10057:H10057"/>
    <mergeCell ref="G10059:H10059"/>
    <mergeCell ref="G10061:H10061"/>
    <mergeCell ref="G9951:H9951"/>
    <mergeCell ref="G9955:H9955"/>
    <mergeCell ref="G9957:H9957"/>
    <mergeCell ref="G9959:H9959"/>
    <mergeCell ref="G10022:H10022"/>
    <mergeCell ref="G10026:H10026"/>
    <mergeCell ref="G10031:H10031"/>
    <mergeCell ref="G10035:H10035"/>
    <mergeCell ref="G10038:H10038"/>
    <mergeCell ref="G10039:H10039"/>
    <mergeCell ref="G10042:H10042"/>
    <mergeCell ref="G10044:H10044"/>
    <mergeCell ref="G10049:H10049"/>
    <mergeCell ref="G10054:H10054"/>
    <mergeCell ref="G10055:H10055"/>
    <mergeCell ref="G10062:H10062"/>
    <mergeCell ref="G10064:H10064"/>
    <mergeCell ref="G10065:H10065"/>
    <mergeCell ref="G10070:H10070"/>
    <mergeCell ref="G10102:H10102"/>
    <mergeCell ref="G10104:H10104"/>
    <mergeCell ref="G10034:H10034"/>
    <mergeCell ref="G10036:H10036"/>
    <mergeCell ref="G10043:H10043"/>
    <mergeCell ref="G10051:H10051"/>
    <mergeCell ref="G10009:H10009"/>
    <mergeCell ref="G10015:H10015"/>
    <mergeCell ref="G9989:H9989"/>
    <mergeCell ref="G9990:H9990"/>
    <mergeCell ref="G9991:H9991"/>
    <mergeCell ref="G10353:H10353"/>
    <mergeCell ref="G10167:H10167"/>
    <mergeCell ref="G10129:H10129"/>
    <mergeCell ref="G10131:H10131"/>
    <mergeCell ref="G10132:H10132"/>
    <mergeCell ref="G10140:H10140"/>
    <mergeCell ref="G10145:H10145"/>
    <mergeCell ref="G10153:H10153"/>
    <mergeCell ref="G10069:H10069"/>
    <mergeCell ref="G10155:H10155"/>
    <mergeCell ref="G10160:H10160"/>
    <mergeCell ref="G10162:H10162"/>
    <mergeCell ref="G9719:H9719"/>
    <mergeCell ref="G9720:H9720"/>
    <mergeCell ref="G9935:H9935"/>
    <mergeCell ref="G9938:H9938"/>
    <mergeCell ref="G9939:H9939"/>
    <mergeCell ref="G9942:H9942"/>
    <mergeCell ref="G9943:H9943"/>
    <mergeCell ref="G9944:H9944"/>
    <mergeCell ref="G9948:H9948"/>
    <mergeCell ref="G9922:H9922"/>
    <mergeCell ref="G9925:H9925"/>
    <mergeCell ref="G9926:H9926"/>
    <mergeCell ref="G9927:H9927"/>
    <mergeCell ref="G9930:H9930"/>
    <mergeCell ref="G9934:H9934"/>
    <mergeCell ref="G9918:H9918"/>
    <mergeCell ref="G9921:H9921"/>
    <mergeCell ref="G9875:H9875"/>
    <mergeCell ref="G9877:H9877"/>
    <mergeCell ref="G9880:H9880"/>
    <mergeCell ref="G9884:H9884"/>
    <mergeCell ref="G9886:H9886"/>
    <mergeCell ref="G9888:H9888"/>
    <mergeCell ref="G9889:H9889"/>
    <mergeCell ref="G9890:H9890"/>
    <mergeCell ref="G9891:H9891"/>
    <mergeCell ref="G9850:H9850"/>
    <mergeCell ref="G9854:H9854"/>
    <mergeCell ref="G9858:H9858"/>
    <mergeCell ref="G9883:H9883"/>
    <mergeCell ref="G9887:H9887"/>
    <mergeCell ref="G9909:H9909"/>
    <mergeCell ref="G9916:H9916"/>
    <mergeCell ref="G9923:H9923"/>
    <mergeCell ref="G9931:H9931"/>
    <mergeCell ref="G9859:H9859"/>
    <mergeCell ref="G9866:H9866"/>
    <mergeCell ref="G9868:H9868"/>
    <mergeCell ref="G9876:H9876"/>
    <mergeCell ref="G9879:H9879"/>
    <mergeCell ref="G9881:H9881"/>
    <mergeCell ref="G9882:H9882"/>
    <mergeCell ref="A9895:J9895"/>
    <mergeCell ref="G9910:H9910"/>
    <mergeCell ref="G9912:H9912"/>
    <mergeCell ref="G9914:H9914"/>
    <mergeCell ref="G9915:H9915"/>
    <mergeCell ref="G9872:H9872"/>
    <mergeCell ref="G9396:H9396"/>
    <mergeCell ref="G9514:H9514"/>
    <mergeCell ref="G9485:H9485"/>
    <mergeCell ref="G9486:H9486"/>
    <mergeCell ref="G9491:H9491"/>
    <mergeCell ref="G9492:H9492"/>
    <mergeCell ref="G9496:H9496"/>
    <mergeCell ref="G9497:H9497"/>
    <mergeCell ref="G9498:H9498"/>
    <mergeCell ref="G9499:H9499"/>
    <mergeCell ref="G9500:H9500"/>
    <mergeCell ref="G9501:H9501"/>
    <mergeCell ref="G9502:H9502"/>
    <mergeCell ref="G9467:H9467"/>
    <mergeCell ref="G9470:H9470"/>
    <mergeCell ref="G9471:H9471"/>
    <mergeCell ref="G9479:H9479"/>
    <mergeCell ref="G9483:H9483"/>
    <mergeCell ref="G9473:H9473"/>
    <mergeCell ref="G9475:H9475"/>
    <mergeCell ref="G9476:H9476"/>
    <mergeCell ref="G9478:H9478"/>
    <mergeCell ref="G9481:H9481"/>
    <mergeCell ref="G9482:H9482"/>
    <mergeCell ref="G9503:H9503"/>
    <mergeCell ref="G9504:H9504"/>
    <mergeCell ref="G9505:H9505"/>
    <mergeCell ref="G9506:H9506"/>
    <mergeCell ref="G9507:H9507"/>
    <mergeCell ref="G9508:H9508"/>
    <mergeCell ref="G9510:H9510"/>
    <mergeCell ref="G9512:H9512"/>
    <mergeCell ref="G9513:H9513"/>
    <mergeCell ref="G9446:H9446"/>
    <mergeCell ref="G9448:H9448"/>
    <mergeCell ref="G9450:H9450"/>
    <mergeCell ref="G9458:H9458"/>
    <mergeCell ref="G9460:H9460"/>
    <mergeCell ref="G9463:H9463"/>
    <mergeCell ref="G9182:H9182"/>
    <mergeCell ref="G9185:H9185"/>
    <mergeCell ref="G9202:H9202"/>
    <mergeCell ref="G9205:H9205"/>
    <mergeCell ref="A9173:J9173"/>
    <mergeCell ref="G9186:H9186"/>
    <mergeCell ref="G9210:H9210"/>
    <mergeCell ref="G9213:H9213"/>
    <mergeCell ref="G9214:H9214"/>
    <mergeCell ref="G9217:H9217"/>
    <mergeCell ref="G9222:H9222"/>
    <mergeCell ref="G9378:H9378"/>
    <mergeCell ref="G9379:H9379"/>
    <mergeCell ref="G9386:H9386"/>
    <mergeCell ref="G9368:H9368"/>
    <mergeCell ref="G9369:H9369"/>
    <mergeCell ref="G9371:H9371"/>
    <mergeCell ref="G9373:H9373"/>
    <mergeCell ref="G9377:H9377"/>
    <mergeCell ref="G9380:H9380"/>
    <mergeCell ref="G9381:H9381"/>
    <mergeCell ref="G9385:H9385"/>
    <mergeCell ref="G9350:H9350"/>
    <mergeCell ref="G9355:H9355"/>
    <mergeCell ref="G9360:H9360"/>
    <mergeCell ref="G9361:H9361"/>
    <mergeCell ref="G9363:H9363"/>
    <mergeCell ref="G9364:H9364"/>
    <mergeCell ref="G9351:H9351"/>
    <mergeCell ref="G9352:H9352"/>
    <mergeCell ref="G9359:H9359"/>
    <mergeCell ref="G9338:H9338"/>
    <mergeCell ref="G9341:H9341"/>
    <mergeCell ref="G9343:H9343"/>
    <mergeCell ref="G9345:H9345"/>
    <mergeCell ref="G9347:H9347"/>
    <mergeCell ref="G9298:H9298"/>
    <mergeCell ref="G9301:H9301"/>
    <mergeCell ref="G9303:H9303"/>
    <mergeCell ref="G9307:H9307"/>
    <mergeCell ref="G9316:H9316"/>
    <mergeCell ref="G9286:H9286"/>
    <mergeCell ref="G9288:H9288"/>
    <mergeCell ref="G9290:H9290"/>
    <mergeCell ref="G9291:H9291"/>
    <mergeCell ref="G9292:H9292"/>
    <mergeCell ref="G9293:H9293"/>
    <mergeCell ref="G9246:H9246"/>
    <mergeCell ref="G9248:H9248"/>
    <mergeCell ref="G9251:H9251"/>
    <mergeCell ref="G9255:H9255"/>
    <mergeCell ref="G9256:H9256"/>
    <mergeCell ref="G9258:H9258"/>
    <mergeCell ref="G9259:H9259"/>
    <mergeCell ref="G9229:H9229"/>
    <mergeCell ref="G9234:H9234"/>
    <mergeCell ref="G9236:H9236"/>
    <mergeCell ref="G9242:H9242"/>
    <mergeCell ref="G9243:H9243"/>
    <mergeCell ref="G9247:H9247"/>
    <mergeCell ref="G9249:H9249"/>
    <mergeCell ref="G9257:H9257"/>
    <mergeCell ref="G9260:H9260"/>
    <mergeCell ref="G9262:H9262"/>
    <mergeCell ref="G8650:H8650"/>
    <mergeCell ref="G8652:H8652"/>
    <mergeCell ref="G8653:H8653"/>
    <mergeCell ref="G8649:H8649"/>
    <mergeCell ref="G8651:H8651"/>
    <mergeCell ref="G8654:H8654"/>
    <mergeCell ref="G8655:H8655"/>
    <mergeCell ref="G8623:H8623"/>
    <mergeCell ref="G8631:H8631"/>
    <mergeCell ref="G8638:H8638"/>
    <mergeCell ref="G8639:H8639"/>
    <mergeCell ref="G8635:H8635"/>
    <mergeCell ref="G8636:H8636"/>
    <mergeCell ref="G8609:H8609"/>
    <mergeCell ref="G8615:H8615"/>
    <mergeCell ref="G8851:H8851"/>
    <mergeCell ref="G8813:H8813"/>
    <mergeCell ref="G8817:H8817"/>
    <mergeCell ref="G8822:H8822"/>
    <mergeCell ref="G8827:H8827"/>
    <mergeCell ref="G8831:H8831"/>
    <mergeCell ref="G8811:H8811"/>
    <mergeCell ref="G8808:H8808"/>
    <mergeCell ref="G8810:H8810"/>
    <mergeCell ref="G8776:H8776"/>
    <mergeCell ref="G8777:H8777"/>
    <mergeCell ref="G8782:H8782"/>
    <mergeCell ref="G8786:H8786"/>
    <mergeCell ref="G8770:H8770"/>
    <mergeCell ref="G8769:H8769"/>
    <mergeCell ref="G8738:H8738"/>
    <mergeCell ref="G8742:H8742"/>
    <mergeCell ref="G8745:H8745"/>
    <mergeCell ref="G8750:H8750"/>
    <mergeCell ref="G8722:H8722"/>
    <mergeCell ref="G8729:H8729"/>
    <mergeCell ref="G8731:H8731"/>
    <mergeCell ref="G8735:H8735"/>
    <mergeCell ref="G8732:H8732"/>
    <mergeCell ref="G8734:H8734"/>
    <mergeCell ref="G8814:H8814"/>
    <mergeCell ref="G8818:H8818"/>
    <mergeCell ref="G8823:H8823"/>
    <mergeCell ref="G8828:H8828"/>
    <mergeCell ref="G8830:H8830"/>
    <mergeCell ref="G8772:H8772"/>
    <mergeCell ref="G8774:H8774"/>
    <mergeCell ref="G8781:H8781"/>
    <mergeCell ref="G8783:H8783"/>
    <mergeCell ref="G8785:H8785"/>
    <mergeCell ref="G8737:H8737"/>
    <mergeCell ref="G8743:H8743"/>
    <mergeCell ref="G8747:H8747"/>
    <mergeCell ref="G8749:H8749"/>
    <mergeCell ref="G8618:H8618"/>
    <mergeCell ref="G8621:H8621"/>
    <mergeCell ref="G8622:H8622"/>
    <mergeCell ref="G8630:H8630"/>
    <mergeCell ref="G8632:H8632"/>
    <mergeCell ref="G8707:H8707"/>
    <mergeCell ref="G8709:H8709"/>
    <mergeCell ref="G8712:H8712"/>
    <mergeCell ref="G8713:H8713"/>
    <mergeCell ref="G8714:H8714"/>
    <mergeCell ref="G8610:H8610"/>
    <mergeCell ref="G8612:H8612"/>
    <mergeCell ref="G8614:H8614"/>
    <mergeCell ref="G8577:H8577"/>
    <mergeCell ref="G8579:H8579"/>
    <mergeCell ref="G8582:H8582"/>
    <mergeCell ref="G8587:H8587"/>
    <mergeCell ref="G8589:H8589"/>
    <mergeCell ref="G8578:H8578"/>
    <mergeCell ref="G8581:H8581"/>
    <mergeCell ref="G8583:H8583"/>
    <mergeCell ref="G8586:H8586"/>
    <mergeCell ref="G8590:H8590"/>
    <mergeCell ref="G8557:H8557"/>
    <mergeCell ref="G8561:H8561"/>
    <mergeCell ref="G8569:H8569"/>
    <mergeCell ref="G8573:H8573"/>
    <mergeCell ref="G8575:H8575"/>
    <mergeCell ref="G8562:H8562"/>
    <mergeCell ref="G8564:H8564"/>
    <mergeCell ref="G8570:H8570"/>
    <mergeCell ref="G8571:H8571"/>
    <mergeCell ref="G8574:H8574"/>
    <mergeCell ref="G8521:H8521"/>
    <mergeCell ref="G8524:H8524"/>
    <mergeCell ref="G8549:H8549"/>
    <mergeCell ref="G8554:H8554"/>
    <mergeCell ref="G8556:H8556"/>
    <mergeCell ref="G8560:H8560"/>
    <mergeCell ref="G8485:H8485"/>
    <mergeCell ref="G8486:H8486"/>
    <mergeCell ref="G8490:H8490"/>
    <mergeCell ref="G8495:H8495"/>
    <mergeCell ref="G8496:H8496"/>
    <mergeCell ref="G8498:H8498"/>
    <mergeCell ref="G8500:H8500"/>
    <mergeCell ref="G8532:H8532"/>
    <mergeCell ref="G8534:H8534"/>
    <mergeCell ref="G8536:H8536"/>
    <mergeCell ref="G8538:H8538"/>
    <mergeCell ref="G8539:H8539"/>
    <mergeCell ref="G8541:H8541"/>
    <mergeCell ref="G8546:H8546"/>
    <mergeCell ref="G8550:H8550"/>
    <mergeCell ref="G8552:H8552"/>
    <mergeCell ref="G8559:H8559"/>
    <mergeCell ref="G8568:H8568"/>
    <mergeCell ref="G8572:H8572"/>
    <mergeCell ref="G8580:H8580"/>
    <mergeCell ref="A8595:J8595"/>
    <mergeCell ref="A8603:J8603"/>
    <mergeCell ref="G8248:H8248"/>
    <mergeCell ref="G8249:H8249"/>
    <mergeCell ref="G8253:H8253"/>
    <mergeCell ref="G8256:H8256"/>
    <mergeCell ref="G8255:H8255"/>
    <mergeCell ref="G8279:H8279"/>
    <mergeCell ref="G8280:H8280"/>
    <mergeCell ref="G8281:H8281"/>
    <mergeCell ref="G8285:H8285"/>
    <mergeCell ref="G8403:H8403"/>
    <mergeCell ref="G8391:H8391"/>
    <mergeCell ref="G8392:H8392"/>
    <mergeCell ref="G8396:H8396"/>
    <mergeCell ref="G8397:H8397"/>
    <mergeCell ref="G8399:H8399"/>
    <mergeCell ref="G8400:H8400"/>
    <mergeCell ref="G8333:H8333"/>
    <mergeCell ref="G8338:H8338"/>
    <mergeCell ref="G8341:H8341"/>
    <mergeCell ref="G8345:H8345"/>
    <mergeCell ref="G8349:H8349"/>
    <mergeCell ref="G8342:H8342"/>
    <mergeCell ref="G8344:H8344"/>
    <mergeCell ref="G8346:H8346"/>
    <mergeCell ref="G8350:H8350"/>
    <mergeCell ref="G8351:H8351"/>
    <mergeCell ref="G8131:H8131"/>
    <mergeCell ref="G8134:H8134"/>
    <mergeCell ref="G8108:H8108"/>
    <mergeCell ref="G8111:H8111"/>
    <mergeCell ref="G8114:H8114"/>
    <mergeCell ref="G8118:H8118"/>
    <mergeCell ref="G8122:H8122"/>
    <mergeCell ref="G8121:H8121"/>
    <mergeCell ref="G8126:H8126"/>
    <mergeCell ref="G8129:H8129"/>
    <mergeCell ref="G8136:H8136"/>
    <mergeCell ref="G8150:H8150"/>
    <mergeCell ref="G8159:H8159"/>
    <mergeCell ref="G8163:H8163"/>
    <mergeCell ref="G8165:H8165"/>
    <mergeCell ref="G8166:H8166"/>
    <mergeCell ref="G8168:H8168"/>
    <mergeCell ref="G8169:H8169"/>
    <mergeCell ref="G8171:H8171"/>
    <mergeCell ref="G8175:H8175"/>
    <mergeCell ref="G8177:H8177"/>
    <mergeCell ref="G8184:H8184"/>
    <mergeCell ref="G8191:H8191"/>
    <mergeCell ref="G8195:H8195"/>
    <mergeCell ref="G8199:H8199"/>
    <mergeCell ref="A8212:J8212"/>
    <mergeCell ref="A8220:J8220"/>
    <mergeCell ref="G8247:H8247"/>
    <mergeCell ref="G8252:H8252"/>
    <mergeCell ref="G8257:H8257"/>
    <mergeCell ref="G8260:H8260"/>
    <mergeCell ref="G8179:H8179"/>
    <mergeCell ref="G8185:H8185"/>
    <mergeCell ref="G8186:H8186"/>
    <mergeCell ref="G8158:H8158"/>
    <mergeCell ref="G8156:H8156"/>
    <mergeCell ref="G8157:H8157"/>
    <mergeCell ref="G8138:H8138"/>
    <mergeCell ref="G8101:H8101"/>
    <mergeCell ref="G8103:H8103"/>
    <mergeCell ref="G8104:H8104"/>
    <mergeCell ref="G8105:H8105"/>
    <mergeCell ref="G8107:H8107"/>
    <mergeCell ref="G8110:H8110"/>
    <mergeCell ref="G8115:H8115"/>
    <mergeCell ref="G8119:H8119"/>
    <mergeCell ref="G8232:H8232"/>
    <mergeCell ref="G8234:H8234"/>
    <mergeCell ref="G8239:H8239"/>
    <mergeCell ref="G8244:H8244"/>
    <mergeCell ref="G8197:H8197"/>
    <mergeCell ref="G8198:H8198"/>
    <mergeCell ref="G8201:H8201"/>
    <mergeCell ref="G8202:H8202"/>
    <mergeCell ref="G8206:H8206"/>
    <mergeCell ref="G8207:H8207"/>
    <mergeCell ref="G8180:H8180"/>
    <mergeCell ref="G8188:H8188"/>
    <mergeCell ref="G8189:H8189"/>
    <mergeCell ref="G8192:H8192"/>
    <mergeCell ref="G8193:H8193"/>
    <mergeCell ref="G8298:H8298"/>
    <mergeCell ref="G8286:H8286"/>
    <mergeCell ref="G8288:H8288"/>
    <mergeCell ref="G8290:H8290"/>
    <mergeCell ref="G8293:H8293"/>
    <mergeCell ref="G8295:H8295"/>
    <mergeCell ref="G8297:H8297"/>
    <mergeCell ref="G8088:H8088"/>
    <mergeCell ref="G8086:H8086"/>
    <mergeCell ref="G8066:H8066"/>
    <mergeCell ref="G8081:H8081"/>
    <mergeCell ref="G8085:H8085"/>
    <mergeCell ref="G8084:H8084"/>
    <mergeCell ref="G8094:H8094"/>
    <mergeCell ref="G8112:H8112"/>
    <mergeCell ref="G8116:H8116"/>
    <mergeCell ref="G8117:H8117"/>
    <mergeCell ref="G8123:H8123"/>
    <mergeCell ref="G8135:H8135"/>
    <mergeCell ref="G8139:H8139"/>
    <mergeCell ref="G8141:H8141"/>
    <mergeCell ref="G8143:H8143"/>
    <mergeCell ref="G8154:H8154"/>
    <mergeCell ref="G8160:H8160"/>
    <mergeCell ref="G8162:H8162"/>
    <mergeCell ref="G8167:H8167"/>
    <mergeCell ref="G8170:H8170"/>
    <mergeCell ref="G8174:H8174"/>
    <mergeCell ref="G8176:H8176"/>
    <mergeCell ref="G8178:H8178"/>
    <mergeCell ref="G8190:H8190"/>
    <mergeCell ref="G8208:H8208"/>
    <mergeCell ref="G8235:H8235"/>
    <mergeCell ref="G8240:H8240"/>
    <mergeCell ref="G8243:H8243"/>
    <mergeCell ref="G8269:H8269"/>
    <mergeCell ref="G8270:H8270"/>
    <mergeCell ref="G8277:H8277"/>
    <mergeCell ref="G8097:H8097"/>
    <mergeCell ref="G8102:H8102"/>
    <mergeCell ref="G8109:H8109"/>
    <mergeCell ref="G8065:H8065"/>
    <mergeCell ref="G8039:H8039"/>
    <mergeCell ref="G8040:H8040"/>
    <mergeCell ref="G8042:H8042"/>
    <mergeCell ref="G7991:H7991"/>
    <mergeCell ref="G8011:H8011"/>
    <mergeCell ref="G8014:H8014"/>
    <mergeCell ref="G7992:H7992"/>
    <mergeCell ref="G7993:H7993"/>
    <mergeCell ref="G7998:H7998"/>
    <mergeCell ref="G7999:H7999"/>
    <mergeCell ref="G8001:H8001"/>
    <mergeCell ref="G8002:H8002"/>
    <mergeCell ref="G8003:H8003"/>
    <mergeCell ref="G8004:H8004"/>
    <mergeCell ref="G8006:H8006"/>
    <mergeCell ref="G8010:H8010"/>
    <mergeCell ref="G8012:H8012"/>
    <mergeCell ref="G8071:H8071"/>
    <mergeCell ref="G8072:H8072"/>
    <mergeCell ref="G8076:H8076"/>
    <mergeCell ref="G8080:H8080"/>
    <mergeCell ref="G8022:H8022"/>
    <mergeCell ref="G8023:H8023"/>
    <mergeCell ref="G8024:H8024"/>
    <mergeCell ref="G8027:H8027"/>
    <mergeCell ref="G8029:H8029"/>
    <mergeCell ref="G8030:H8030"/>
    <mergeCell ref="G8031:H8031"/>
    <mergeCell ref="G8033:H8033"/>
    <mergeCell ref="G8034:H8034"/>
    <mergeCell ref="G8038:H8038"/>
    <mergeCell ref="G8041:H8041"/>
    <mergeCell ref="G8043:H8043"/>
    <mergeCell ref="A8049:J8049"/>
    <mergeCell ref="A8057:J8057"/>
    <mergeCell ref="G8068:H8068"/>
    <mergeCell ref="G8069:H8069"/>
    <mergeCell ref="G8070:H8070"/>
    <mergeCell ref="G8075:H8075"/>
    <mergeCell ref="G8077:H8077"/>
    <mergeCell ref="G8079:H8079"/>
    <mergeCell ref="G8019:H8019"/>
    <mergeCell ref="G8021:H8021"/>
    <mergeCell ref="G7729:H7729"/>
    <mergeCell ref="G7730:H7730"/>
    <mergeCell ref="G7732:H7732"/>
    <mergeCell ref="G7688:H7688"/>
    <mergeCell ref="G7689:H7689"/>
    <mergeCell ref="G7692:H7692"/>
    <mergeCell ref="G7693:H7693"/>
    <mergeCell ref="G7697:H7697"/>
    <mergeCell ref="G7698:H7698"/>
    <mergeCell ref="G7701:H7701"/>
    <mergeCell ref="G7702:H7702"/>
    <mergeCell ref="G7690:H7690"/>
    <mergeCell ref="G7691:H7691"/>
    <mergeCell ref="G7696:H7696"/>
    <mergeCell ref="G7699:H7699"/>
    <mergeCell ref="G7700:H7700"/>
    <mergeCell ref="G7933:H7933"/>
    <mergeCell ref="G7936:H7936"/>
    <mergeCell ref="G7937:H7937"/>
    <mergeCell ref="G7941:H7941"/>
    <mergeCell ref="G7945:H7945"/>
    <mergeCell ref="G7934:H7934"/>
    <mergeCell ref="G7938:H7938"/>
    <mergeCell ref="G7943:H7943"/>
    <mergeCell ref="G7920:H7920"/>
    <mergeCell ref="G7922:H7922"/>
    <mergeCell ref="G7926:H7926"/>
    <mergeCell ref="G7923:H7923"/>
    <mergeCell ref="G7925:H7925"/>
    <mergeCell ref="G7927:H7927"/>
    <mergeCell ref="G7929:H7929"/>
    <mergeCell ref="G7887:H7887"/>
    <mergeCell ref="G7888:H7888"/>
    <mergeCell ref="G7891:H7891"/>
    <mergeCell ref="G7897:H7897"/>
    <mergeCell ref="G7855:H7855"/>
    <mergeCell ref="G7860:H7860"/>
    <mergeCell ref="G7864:H7864"/>
    <mergeCell ref="G7856:H7856"/>
    <mergeCell ref="G7861:H7861"/>
    <mergeCell ref="G7865:H7865"/>
    <mergeCell ref="G7868:H7868"/>
    <mergeCell ref="G7870:H7870"/>
    <mergeCell ref="G7875:H7875"/>
    <mergeCell ref="G7879:H7879"/>
    <mergeCell ref="G7880:H7880"/>
    <mergeCell ref="G7928:H7928"/>
    <mergeCell ref="G7932:H7932"/>
    <mergeCell ref="G7643:H7643"/>
    <mergeCell ref="G7608:H7608"/>
    <mergeCell ref="G7611:H7611"/>
    <mergeCell ref="G7613:H7613"/>
    <mergeCell ref="G7617:H7617"/>
    <mergeCell ref="G7618:H7618"/>
    <mergeCell ref="G7621:H7621"/>
    <mergeCell ref="G7622:H7622"/>
    <mergeCell ref="G7624:H7624"/>
    <mergeCell ref="G7609:H7609"/>
    <mergeCell ref="G7612:H7612"/>
    <mergeCell ref="G7616:H7616"/>
    <mergeCell ref="G7620:H7620"/>
    <mergeCell ref="G7597:H7597"/>
    <mergeCell ref="G7601:H7601"/>
    <mergeCell ref="G7604:H7604"/>
    <mergeCell ref="G7607:H7607"/>
    <mergeCell ref="G7595:H7595"/>
    <mergeCell ref="G7598:H7598"/>
    <mergeCell ref="G7600:H7600"/>
    <mergeCell ref="G7602:H7602"/>
    <mergeCell ref="G7603:H7603"/>
    <mergeCell ref="G7577:H7577"/>
    <mergeCell ref="G7562:H7562"/>
    <mergeCell ref="G7564:H7564"/>
    <mergeCell ref="G7567:H7567"/>
    <mergeCell ref="G7568:H7568"/>
    <mergeCell ref="G7569:H7569"/>
    <mergeCell ref="G7571:H7571"/>
    <mergeCell ref="G7572:H7572"/>
    <mergeCell ref="G7573:H7573"/>
    <mergeCell ref="G7576:H7576"/>
    <mergeCell ref="G7605:H7605"/>
    <mergeCell ref="G7610:H7610"/>
    <mergeCell ref="G7614:H7614"/>
    <mergeCell ref="G7619:H7619"/>
    <mergeCell ref="G7623:H7623"/>
    <mergeCell ref="G7627:H7627"/>
    <mergeCell ref="G7630:H7630"/>
    <mergeCell ref="G7637:H7637"/>
    <mergeCell ref="G7606:H7606"/>
    <mergeCell ref="G7615:H7615"/>
    <mergeCell ref="G7628:H7628"/>
    <mergeCell ref="G7641:H7641"/>
    <mergeCell ref="G7556:H7556"/>
    <mergeCell ref="G7558:H7558"/>
    <mergeCell ref="G7560:H7560"/>
    <mergeCell ref="G7529:H7529"/>
    <mergeCell ref="G7530:H7530"/>
    <mergeCell ref="G7531:H7531"/>
    <mergeCell ref="G7532:H7532"/>
    <mergeCell ref="G7533:H7533"/>
    <mergeCell ref="G7534:H7534"/>
    <mergeCell ref="G7535:H7535"/>
    <mergeCell ref="G7536:H7536"/>
    <mergeCell ref="G7537:H7537"/>
    <mergeCell ref="G7538:H7538"/>
    <mergeCell ref="G7539:H7539"/>
    <mergeCell ref="G7540:H7540"/>
    <mergeCell ref="G7541:H7541"/>
    <mergeCell ref="G7542:H7542"/>
    <mergeCell ref="G7543:H7543"/>
    <mergeCell ref="G7507:H7507"/>
    <mergeCell ref="G7509:H7509"/>
    <mergeCell ref="G7512:H7512"/>
    <mergeCell ref="G7514:H7514"/>
    <mergeCell ref="G7518:H7518"/>
    <mergeCell ref="G7522:H7522"/>
    <mergeCell ref="G7523:H7523"/>
    <mergeCell ref="G7524:H7524"/>
    <mergeCell ref="G7527:H7527"/>
    <mergeCell ref="G7517:H7517"/>
    <mergeCell ref="G7519:H7519"/>
    <mergeCell ref="G7520:H7520"/>
    <mergeCell ref="G7521:H7521"/>
    <mergeCell ref="G7525:H7525"/>
    <mergeCell ref="G7526:H7526"/>
    <mergeCell ref="G7545:H7545"/>
    <mergeCell ref="G7546:H7546"/>
    <mergeCell ref="G7547:H7547"/>
    <mergeCell ref="G7549:H7549"/>
    <mergeCell ref="G7550:H7550"/>
    <mergeCell ref="G7552:H7552"/>
    <mergeCell ref="G7554:H7554"/>
    <mergeCell ref="G7555:H7555"/>
    <mergeCell ref="G7548:H7548"/>
    <mergeCell ref="G7551:H7551"/>
    <mergeCell ref="G7553:H7553"/>
    <mergeCell ref="G7481:H7481"/>
    <mergeCell ref="G7482:H7482"/>
    <mergeCell ref="G7457:H7457"/>
    <mergeCell ref="G7460:H7460"/>
    <mergeCell ref="G7461:H7461"/>
    <mergeCell ref="G7465:H7465"/>
    <mergeCell ref="G7466:H7466"/>
    <mergeCell ref="G7469:H7469"/>
    <mergeCell ref="G7470:H7470"/>
    <mergeCell ref="G7425:H7425"/>
    <mergeCell ref="G7426:H7426"/>
    <mergeCell ref="G7446:H7446"/>
    <mergeCell ref="G7449:H7449"/>
    <mergeCell ref="G7427:H7427"/>
    <mergeCell ref="G7428:H7428"/>
    <mergeCell ref="G7429:H7429"/>
    <mergeCell ref="G7431:H7431"/>
    <mergeCell ref="G7432:H7432"/>
    <mergeCell ref="G7434:H7434"/>
    <mergeCell ref="G7435:H7435"/>
    <mergeCell ref="G7436:H7436"/>
    <mergeCell ref="G7437:H7437"/>
    <mergeCell ref="G7438:H7438"/>
    <mergeCell ref="G7439:H7439"/>
    <mergeCell ref="G7440:H7440"/>
    <mergeCell ref="G7441:H7441"/>
    <mergeCell ref="G7392:H7392"/>
    <mergeCell ref="G7393:H7393"/>
    <mergeCell ref="G7394:H7394"/>
    <mergeCell ref="G7398:H7398"/>
    <mergeCell ref="G7406:H7406"/>
    <mergeCell ref="G7409:H7409"/>
    <mergeCell ref="G7412:H7412"/>
    <mergeCell ref="G7204:H7204"/>
    <mergeCell ref="G7205:H7205"/>
    <mergeCell ref="G7206:H7206"/>
    <mergeCell ref="G7208:H7208"/>
    <mergeCell ref="G7209:H7209"/>
    <mergeCell ref="G7213:H7213"/>
    <mergeCell ref="G7214:H7214"/>
    <mergeCell ref="G7218:H7218"/>
    <mergeCell ref="G7219:H7219"/>
    <mergeCell ref="G7221:H7221"/>
    <mergeCell ref="G7171:H7171"/>
    <mergeCell ref="G7155:H7155"/>
    <mergeCell ref="G7157:H7157"/>
    <mergeCell ref="G7164:H7164"/>
    <mergeCell ref="G7162:H7162"/>
    <mergeCell ref="G7163:H7163"/>
    <mergeCell ref="G7141:H7141"/>
    <mergeCell ref="G7148:H7148"/>
    <mergeCell ref="G7191:H7191"/>
    <mergeCell ref="G7194:H7194"/>
    <mergeCell ref="G7196:H7196"/>
    <mergeCell ref="G7203:H7203"/>
    <mergeCell ref="G7216:H7216"/>
    <mergeCell ref="G7220:H7220"/>
    <mergeCell ref="G7190:H7190"/>
    <mergeCell ref="G7192:H7192"/>
    <mergeCell ref="G7202:H7202"/>
    <mergeCell ref="G7207:H7207"/>
    <mergeCell ref="G7211:H7211"/>
    <mergeCell ref="G7212:H7212"/>
    <mergeCell ref="G7416:H7416"/>
    <mergeCell ref="G7417:H7417"/>
    <mergeCell ref="G7421:H7421"/>
    <mergeCell ref="G7395:H7395"/>
    <mergeCell ref="G7396:H7396"/>
    <mergeCell ref="G7399:H7399"/>
    <mergeCell ref="G7401:H7401"/>
    <mergeCell ref="G7403:H7403"/>
    <mergeCell ref="G7404:H7404"/>
    <mergeCell ref="G7405:H7405"/>
    <mergeCell ref="G7374:H7374"/>
    <mergeCell ref="G7376:H7376"/>
    <mergeCell ref="G7378:H7378"/>
    <mergeCell ref="G7382:H7382"/>
    <mergeCell ref="G7384:H7384"/>
    <mergeCell ref="G7386:H7386"/>
    <mergeCell ref="G7391:H7391"/>
    <mergeCell ref="G7387:H7387"/>
    <mergeCell ref="G7389:H7389"/>
    <mergeCell ref="G7390:H7390"/>
    <mergeCell ref="G7259:H7259"/>
    <mergeCell ref="G7269:H7269"/>
    <mergeCell ref="G7273:H7273"/>
    <mergeCell ref="G7274:H7274"/>
    <mergeCell ref="G7276:H7276"/>
    <mergeCell ref="G7278:H7278"/>
    <mergeCell ref="G7226:H7226"/>
    <mergeCell ref="G7228:H7228"/>
    <mergeCell ref="G7230:H7230"/>
    <mergeCell ref="G7231:H7231"/>
    <mergeCell ref="G7235:H7235"/>
    <mergeCell ref="G7241:H7241"/>
    <mergeCell ref="G7170:H7170"/>
    <mergeCell ref="G7174:H7174"/>
    <mergeCell ref="G6717:H6717"/>
    <mergeCell ref="G6695:H6695"/>
    <mergeCell ref="G6696:H6696"/>
    <mergeCell ref="G6702:H6702"/>
    <mergeCell ref="G6704:H6704"/>
    <mergeCell ref="G6714:H6714"/>
    <mergeCell ref="G6716:H6716"/>
    <mergeCell ref="G6718:H6718"/>
    <mergeCell ref="G6823:H6823"/>
    <mergeCell ref="G6790:H6790"/>
    <mergeCell ref="G6791:H6791"/>
    <mergeCell ref="G6795:H6795"/>
    <mergeCell ref="G6802:H6802"/>
    <mergeCell ref="G6792:H6792"/>
    <mergeCell ref="G6794:H6794"/>
    <mergeCell ref="G6803:H6803"/>
    <mergeCell ref="G6777:H6777"/>
    <mergeCell ref="G6778:H6778"/>
    <mergeCell ref="G6783:H6783"/>
    <mergeCell ref="G6786:H6786"/>
    <mergeCell ref="G6772:H6772"/>
    <mergeCell ref="G6773:H6773"/>
    <mergeCell ref="G6734:H6734"/>
    <mergeCell ref="G6736:H6736"/>
    <mergeCell ref="G6737:H6737"/>
    <mergeCell ref="G6743:H6743"/>
    <mergeCell ref="G6744:H6744"/>
    <mergeCell ref="G6745:H6745"/>
    <mergeCell ref="G6748:H6748"/>
    <mergeCell ref="G6749:H6749"/>
    <mergeCell ref="G6972:H6972"/>
    <mergeCell ref="G6976:H6976"/>
    <mergeCell ref="G6977:H6977"/>
    <mergeCell ref="G6953:H6953"/>
    <mergeCell ref="G6956:H6956"/>
    <mergeCell ref="G6959:H6959"/>
    <mergeCell ref="G6962:H6962"/>
    <mergeCell ref="G6968:H6968"/>
    <mergeCell ref="G6923:H6923"/>
    <mergeCell ref="G6925:H6925"/>
    <mergeCell ref="G6932:H6932"/>
    <mergeCell ref="G6934:H6934"/>
    <mergeCell ref="G6916:H6916"/>
    <mergeCell ref="G6921:H6921"/>
    <mergeCell ref="G6867:H6867"/>
    <mergeCell ref="G6884:H6884"/>
    <mergeCell ref="G6890:H6890"/>
    <mergeCell ref="G6899:H6899"/>
    <mergeCell ref="G6901:H6901"/>
    <mergeCell ref="G6904:H6904"/>
    <mergeCell ref="G6905:H6905"/>
    <mergeCell ref="G6908:H6908"/>
    <mergeCell ref="G6913:H6913"/>
    <mergeCell ref="G6903:H6903"/>
    <mergeCell ref="G6906:H6906"/>
    <mergeCell ref="G6909:H6909"/>
    <mergeCell ref="G6912:H6912"/>
    <mergeCell ref="G6915:H6915"/>
    <mergeCell ref="G6917:H6917"/>
    <mergeCell ref="G6926:H6926"/>
    <mergeCell ref="G6922:H6922"/>
    <mergeCell ref="G6924:H6924"/>
    <mergeCell ref="G6928:H6928"/>
    <mergeCell ref="G6929:H6929"/>
    <mergeCell ref="G6440:H6440"/>
    <mergeCell ref="G6444:H6444"/>
    <mergeCell ref="G6459:H6459"/>
    <mergeCell ref="G6465:H6465"/>
    <mergeCell ref="G6466:H6466"/>
    <mergeCell ref="G6441:H6441"/>
    <mergeCell ref="G6454:H6454"/>
    <mergeCell ref="G6491:H6491"/>
    <mergeCell ref="G6542:H6542"/>
    <mergeCell ref="G6549:H6549"/>
    <mergeCell ref="G6446:H6446"/>
    <mergeCell ref="G6458:H6458"/>
    <mergeCell ref="G6462:H6462"/>
    <mergeCell ref="G6463:H6463"/>
    <mergeCell ref="G6467:H6467"/>
    <mergeCell ref="A6475:J6475"/>
    <mergeCell ref="G6708:H6708"/>
    <mergeCell ref="G6710:H6710"/>
    <mergeCell ref="G6713:H6713"/>
    <mergeCell ref="G6705:H6705"/>
    <mergeCell ref="G6706:H6706"/>
    <mergeCell ref="G6709:H6709"/>
    <mergeCell ref="G6682:H6682"/>
    <mergeCell ref="G6701:H6701"/>
    <mergeCell ref="G6685:H6685"/>
    <mergeCell ref="G6686:H6686"/>
    <mergeCell ref="G6688:H6688"/>
    <mergeCell ref="G6691:H6691"/>
    <mergeCell ref="G6693:H6693"/>
    <mergeCell ref="G6697:H6697"/>
    <mergeCell ref="G6700:H6700"/>
    <mergeCell ref="G6651:H6651"/>
    <mergeCell ref="G6661:H6661"/>
    <mergeCell ref="G6612:H6612"/>
    <mergeCell ref="G6614:H6614"/>
    <mergeCell ref="G6617:H6617"/>
    <mergeCell ref="G6624:H6624"/>
    <mergeCell ref="G6626:H6626"/>
    <mergeCell ref="G6628:H6628"/>
    <mergeCell ref="G6684:H6684"/>
    <mergeCell ref="G6519:H6519"/>
    <mergeCell ref="G6520:H6520"/>
    <mergeCell ref="G6468:H6468"/>
    <mergeCell ref="G6470:H6470"/>
    <mergeCell ref="G6442:H6442"/>
    <mergeCell ref="G6443:H6443"/>
    <mergeCell ref="G6448:H6448"/>
    <mergeCell ref="G6449:H6449"/>
    <mergeCell ref="G6452:H6452"/>
    <mergeCell ref="G6453:H6453"/>
    <mergeCell ref="A6482:J6482"/>
    <mergeCell ref="G6489:H6489"/>
    <mergeCell ref="A6505:J6505"/>
    <mergeCell ref="A6513:J6513"/>
    <mergeCell ref="G6526:H6526"/>
    <mergeCell ref="G6527:H6527"/>
    <mergeCell ref="G6531:H6531"/>
    <mergeCell ref="G6535:H6535"/>
    <mergeCell ref="G6546:H6546"/>
    <mergeCell ref="G6550:H6550"/>
    <mergeCell ref="G6557:H6557"/>
    <mergeCell ref="G6559:H6559"/>
    <mergeCell ref="G6561:H6561"/>
    <mergeCell ref="G6562:H6562"/>
    <mergeCell ref="G5726:H5726"/>
    <mergeCell ref="G5731:H5731"/>
    <mergeCell ref="G5733:H5733"/>
    <mergeCell ref="G5740:H5740"/>
    <mergeCell ref="G5745:H5745"/>
    <mergeCell ref="G5747:H5747"/>
    <mergeCell ref="G5750:H5750"/>
    <mergeCell ref="G5752:H5752"/>
    <mergeCell ref="G5756:H5756"/>
    <mergeCell ref="G5759:H5759"/>
    <mergeCell ref="G5764:H5764"/>
    <mergeCell ref="G5936:H5936"/>
    <mergeCell ref="G5903:H5903"/>
    <mergeCell ref="G5908:H5908"/>
    <mergeCell ref="G5914:H5914"/>
    <mergeCell ref="G5860:H5860"/>
    <mergeCell ref="G5861:H5861"/>
    <mergeCell ref="G5866:H5866"/>
    <mergeCell ref="G5863:H5863"/>
    <mergeCell ref="G5867:H5867"/>
    <mergeCell ref="G5868:H5868"/>
    <mergeCell ref="G5871:H5871"/>
    <mergeCell ref="G5873:H5873"/>
    <mergeCell ref="G5844:H5844"/>
    <mergeCell ref="G5846:H5846"/>
    <mergeCell ref="G5849:H5849"/>
    <mergeCell ref="G5825:H5825"/>
    <mergeCell ref="G5827:H5827"/>
    <mergeCell ref="G5829:H5829"/>
    <mergeCell ref="G5831:H5831"/>
    <mergeCell ref="G6073:H6073"/>
    <mergeCell ref="G6076:H6076"/>
    <mergeCell ref="G6082:H6082"/>
    <mergeCell ref="G6044:H6044"/>
    <mergeCell ref="G6048:H6048"/>
    <mergeCell ref="G6058:H6058"/>
    <mergeCell ref="G5904:H5904"/>
    <mergeCell ref="G5907:H5907"/>
    <mergeCell ref="G6001:H6001"/>
    <mergeCell ref="G6002:H6002"/>
    <mergeCell ref="G5973:H5973"/>
    <mergeCell ref="G5974:H5974"/>
    <mergeCell ref="G5976:H5976"/>
    <mergeCell ref="G5978:H5978"/>
    <mergeCell ref="G5979:H5979"/>
    <mergeCell ref="G5937:H5937"/>
    <mergeCell ref="G5941:H5941"/>
    <mergeCell ref="G5943:H5943"/>
    <mergeCell ref="G5946:H5946"/>
    <mergeCell ref="G5948:H5948"/>
    <mergeCell ref="G5939:H5939"/>
    <mergeCell ref="G5947:H5947"/>
    <mergeCell ref="G5951:H5951"/>
    <mergeCell ref="G5952:H5952"/>
    <mergeCell ref="G6064:H6064"/>
    <mergeCell ref="G6068:H6068"/>
    <mergeCell ref="G6069:H6069"/>
    <mergeCell ref="G6075:H6075"/>
    <mergeCell ref="G6080:H6080"/>
    <mergeCell ref="G6081:H6081"/>
    <mergeCell ref="G6060:H6060"/>
    <mergeCell ref="G5942:H5942"/>
    <mergeCell ref="G5955:H5955"/>
    <mergeCell ref="G5960:H5960"/>
    <mergeCell ref="G5964:H5964"/>
    <mergeCell ref="G5968:H5968"/>
    <mergeCell ref="G5986:H5986"/>
    <mergeCell ref="G5989:H5989"/>
    <mergeCell ref="G5991:H5991"/>
    <mergeCell ref="G6366:H6366"/>
    <mergeCell ref="G6367:H6367"/>
    <mergeCell ref="G6371:H6371"/>
    <mergeCell ref="G6376:H6376"/>
    <mergeCell ref="G6374:H6374"/>
    <mergeCell ref="G6348:H6348"/>
    <mergeCell ref="G6353:H6353"/>
    <mergeCell ref="G6357:H6357"/>
    <mergeCell ref="G6359:H6359"/>
    <mergeCell ref="G6363:H6363"/>
    <mergeCell ref="G6316:H6316"/>
    <mergeCell ref="G6343:H6343"/>
    <mergeCell ref="G6336:H6336"/>
    <mergeCell ref="G6338:H6338"/>
    <mergeCell ref="G6339:H6339"/>
    <mergeCell ref="G6342:H6342"/>
    <mergeCell ref="G6292:H6292"/>
    <mergeCell ref="G6294:H6294"/>
    <mergeCell ref="G6310:H6310"/>
    <mergeCell ref="G6312:H6312"/>
    <mergeCell ref="G6311:H6311"/>
    <mergeCell ref="G6345:H6345"/>
    <mergeCell ref="G6349:H6349"/>
    <mergeCell ref="G6350:H6350"/>
    <mergeCell ref="G6354:H6354"/>
    <mergeCell ref="G6358:H6358"/>
    <mergeCell ref="G6361:H6361"/>
    <mergeCell ref="G6370:H6370"/>
    <mergeCell ref="G6164:H6164"/>
    <mergeCell ref="G6166:H6166"/>
    <mergeCell ref="G6168:H6168"/>
    <mergeCell ref="G6169:H6169"/>
    <mergeCell ref="G6171:H6171"/>
    <mergeCell ref="G6172:H6172"/>
    <mergeCell ref="G6173:H6173"/>
    <mergeCell ref="G6175:H6175"/>
    <mergeCell ref="G6180:H6180"/>
    <mergeCell ref="G6144:H6144"/>
    <mergeCell ref="G6146:H6146"/>
    <mergeCell ref="G6147:H6147"/>
    <mergeCell ref="G6154:H6154"/>
    <mergeCell ref="G6161:H6161"/>
    <mergeCell ref="G6162:H6162"/>
    <mergeCell ref="G6109:H6109"/>
    <mergeCell ref="G6111:H6111"/>
    <mergeCell ref="G6113:H6113"/>
    <mergeCell ref="G6120:H6120"/>
    <mergeCell ref="G6125:H6125"/>
    <mergeCell ref="G6133:H6133"/>
    <mergeCell ref="G6118:H6118"/>
    <mergeCell ref="G6119:H6119"/>
    <mergeCell ref="G6121:H6121"/>
    <mergeCell ref="G6122:H6122"/>
    <mergeCell ref="G6127:H6127"/>
    <mergeCell ref="G6103:H6103"/>
    <mergeCell ref="G5526:H5526"/>
    <mergeCell ref="G5530:H5530"/>
    <mergeCell ref="G5533:H5533"/>
    <mergeCell ref="G5537:H5537"/>
    <mergeCell ref="G5538:H5538"/>
    <mergeCell ref="G5544:H5544"/>
    <mergeCell ref="G5550:H5550"/>
    <mergeCell ref="G5580:H5580"/>
    <mergeCell ref="G5589:H5589"/>
    <mergeCell ref="G5594:H5594"/>
    <mergeCell ref="G5604:H5604"/>
    <mergeCell ref="G6059:H6059"/>
    <mergeCell ref="G6008:H6008"/>
    <mergeCell ref="G6009:H6009"/>
    <mergeCell ref="G6010:H6010"/>
    <mergeCell ref="G6020:H6020"/>
    <mergeCell ref="G6007:H6007"/>
    <mergeCell ref="G6011:H6011"/>
    <mergeCell ref="G6015:H6015"/>
    <mergeCell ref="G6016:H6016"/>
    <mergeCell ref="G6019:H6019"/>
    <mergeCell ref="G6077:H6077"/>
    <mergeCell ref="G6063:H6063"/>
    <mergeCell ref="G6065:H6065"/>
    <mergeCell ref="G5841:H5841"/>
    <mergeCell ref="G5843:H5843"/>
    <mergeCell ref="G5850:H5850"/>
    <mergeCell ref="G5853:H5853"/>
    <mergeCell ref="G5855:H5855"/>
    <mergeCell ref="G6041:H6041"/>
    <mergeCell ref="G6045:H6045"/>
    <mergeCell ref="G6047:H6047"/>
    <mergeCell ref="G6050:H6050"/>
    <mergeCell ref="G6051:H6051"/>
    <mergeCell ref="G6054:H6054"/>
    <mergeCell ref="G6056:H6056"/>
    <mergeCell ref="G5956:H5956"/>
    <mergeCell ref="G5957:H5957"/>
    <mergeCell ref="G5959:H5959"/>
    <mergeCell ref="G5583:H5583"/>
    <mergeCell ref="G5590:H5590"/>
    <mergeCell ref="G5593:H5593"/>
    <mergeCell ref="G5579:H5579"/>
    <mergeCell ref="G5585:H5585"/>
    <mergeCell ref="G5586:H5586"/>
    <mergeCell ref="G5591:H5591"/>
    <mergeCell ref="G5608:H5608"/>
    <mergeCell ref="G5615:H5615"/>
    <mergeCell ref="G5624:H5624"/>
    <mergeCell ref="G5940:H5940"/>
    <mergeCell ref="G5950:H5950"/>
    <mergeCell ref="G5963:H5963"/>
    <mergeCell ref="G5977:H5977"/>
    <mergeCell ref="G5981:H5981"/>
    <mergeCell ref="G5983:H5983"/>
    <mergeCell ref="G5985:H5985"/>
    <mergeCell ref="G5988:H5988"/>
    <mergeCell ref="G5993:H5993"/>
    <mergeCell ref="G5996:H5996"/>
    <mergeCell ref="G5997:H5997"/>
    <mergeCell ref="G5999:H5999"/>
    <mergeCell ref="G6006:H6006"/>
    <mergeCell ref="G6013:H6013"/>
    <mergeCell ref="G6017:H6017"/>
    <mergeCell ref="G5653:H5653"/>
    <mergeCell ref="G5657:H5657"/>
    <mergeCell ref="G5659:H5659"/>
    <mergeCell ref="G5661:H5661"/>
    <mergeCell ref="G5668:H5668"/>
    <mergeCell ref="G5666:H5666"/>
    <mergeCell ref="G5647:H5647"/>
    <mergeCell ref="G5648:H5648"/>
    <mergeCell ref="G5651:H5651"/>
    <mergeCell ref="G5652:H5652"/>
    <mergeCell ref="G5627:H5627"/>
    <mergeCell ref="G5595:H5595"/>
    <mergeCell ref="G5614:H5614"/>
    <mergeCell ref="G5620:H5620"/>
    <mergeCell ref="G5623:H5623"/>
    <mergeCell ref="G5598:H5598"/>
    <mergeCell ref="G5599:H5599"/>
    <mergeCell ref="G5602:H5602"/>
    <mergeCell ref="G5603:H5603"/>
    <mergeCell ref="G5606:H5606"/>
    <mergeCell ref="G5607:H5607"/>
    <mergeCell ref="G5611:H5611"/>
    <mergeCell ref="G5613:H5613"/>
    <mergeCell ref="G5618:H5618"/>
    <mergeCell ref="G5619:H5619"/>
    <mergeCell ref="G5628:H5628"/>
    <mergeCell ref="G5630:H5630"/>
    <mergeCell ref="G5633:H5633"/>
    <mergeCell ref="G5635:H5635"/>
    <mergeCell ref="G5638:H5638"/>
    <mergeCell ref="G5640:H5640"/>
    <mergeCell ref="G5644:H5644"/>
    <mergeCell ref="G5665:H5665"/>
    <mergeCell ref="G5632:H5632"/>
    <mergeCell ref="G5634:H5634"/>
    <mergeCell ref="G5636:H5636"/>
    <mergeCell ref="G5639:H5639"/>
    <mergeCell ref="G5643:H5643"/>
    <mergeCell ref="G4801:H4801"/>
    <mergeCell ref="G4802:H4802"/>
    <mergeCell ref="G4810:H4810"/>
    <mergeCell ref="G4814:H4814"/>
    <mergeCell ref="G4818:H4818"/>
    <mergeCell ref="G4819:H4819"/>
    <mergeCell ref="G4820:H4820"/>
    <mergeCell ref="G4823:H4823"/>
    <mergeCell ref="G4944:H4944"/>
    <mergeCell ref="G4945:H4945"/>
    <mergeCell ref="G4947:H4947"/>
    <mergeCell ref="G4949:H4949"/>
    <mergeCell ref="G4952:H4952"/>
    <mergeCell ref="G5083:H5083"/>
    <mergeCell ref="G5053:H5053"/>
    <mergeCell ref="G5061:H5061"/>
    <mergeCell ref="G5063:H5063"/>
    <mergeCell ref="G5048:H5048"/>
    <mergeCell ref="G5050:H5050"/>
    <mergeCell ref="G5052:H5052"/>
    <mergeCell ref="G5054:H5054"/>
    <mergeCell ref="G5059:H5059"/>
    <mergeCell ref="G5013:H5013"/>
    <mergeCell ref="G5014:H5014"/>
    <mergeCell ref="G4995:H4995"/>
    <mergeCell ref="G5000:H5000"/>
    <mergeCell ref="G5007:H5007"/>
    <mergeCell ref="G4997:H4997"/>
    <mergeCell ref="G5001:H5001"/>
    <mergeCell ref="G5006:H5006"/>
    <mergeCell ref="G5268:H5268"/>
    <mergeCell ref="G5272:H5272"/>
    <mergeCell ref="G5234:H5234"/>
    <mergeCell ref="G5236:H5236"/>
    <mergeCell ref="G5239:H5239"/>
    <mergeCell ref="G5207:H5207"/>
    <mergeCell ref="G5212:H5212"/>
    <mergeCell ref="G5213:H5213"/>
    <mergeCell ref="G5194:H5194"/>
    <mergeCell ref="G5197:H5197"/>
    <mergeCell ref="G5200:H5200"/>
    <mergeCell ref="G5206:H5206"/>
    <mergeCell ref="G5178:H5178"/>
    <mergeCell ref="G5180:H5180"/>
    <mergeCell ref="G5185:H5185"/>
    <mergeCell ref="G5189:H5189"/>
    <mergeCell ref="G5177:H5177"/>
    <mergeCell ref="G5182:H5182"/>
    <mergeCell ref="G5191:H5191"/>
    <mergeCell ref="G5195:H5195"/>
    <mergeCell ref="G5199:H5199"/>
    <mergeCell ref="G5205:H5205"/>
    <mergeCell ref="G5209:H5209"/>
    <mergeCell ref="G5105:H5105"/>
    <mergeCell ref="G5109:H5109"/>
    <mergeCell ref="G5112:H5112"/>
    <mergeCell ref="G5114:H5114"/>
    <mergeCell ref="G5116:H5116"/>
    <mergeCell ref="G5085:H5085"/>
    <mergeCell ref="G5087:H5087"/>
    <mergeCell ref="G5089:H5089"/>
    <mergeCell ref="G5092:H5092"/>
    <mergeCell ref="G5096:H5096"/>
    <mergeCell ref="G5099:H5099"/>
    <mergeCell ref="G4604:H4604"/>
    <mergeCell ref="A4631:J4631"/>
    <mergeCell ref="G4777:H4777"/>
    <mergeCell ref="G4782:H4782"/>
    <mergeCell ref="G4768:H4768"/>
    <mergeCell ref="G4769:H4769"/>
    <mergeCell ref="G4770:H4770"/>
    <mergeCell ref="G4773:H4773"/>
    <mergeCell ref="G4774:H4774"/>
    <mergeCell ref="G4778:H4778"/>
    <mergeCell ref="G4781:H4781"/>
    <mergeCell ref="G4783:H4783"/>
    <mergeCell ref="G4738:H4738"/>
    <mergeCell ref="G4740:H4740"/>
    <mergeCell ref="G4748:H4748"/>
    <mergeCell ref="G4737:H4737"/>
    <mergeCell ref="G4741:H4741"/>
    <mergeCell ref="G4743:H4743"/>
    <mergeCell ref="G4744:H4744"/>
    <mergeCell ref="G4745:H4745"/>
    <mergeCell ref="G4749:H4749"/>
    <mergeCell ref="G4750:H4750"/>
    <mergeCell ref="G4715:H4715"/>
    <mergeCell ref="G4717:H4717"/>
    <mergeCell ref="G4722:H4722"/>
    <mergeCell ref="G4724:H4724"/>
    <mergeCell ref="G4732:H4732"/>
    <mergeCell ref="G4731:H4731"/>
    <mergeCell ref="G4771:H4771"/>
    <mergeCell ref="G4775:H4775"/>
    <mergeCell ref="G4767:H4767"/>
    <mergeCell ref="A4787:J4787"/>
    <mergeCell ref="A4795:J4795"/>
    <mergeCell ref="G4714:H4714"/>
    <mergeCell ref="G4716:H4716"/>
    <mergeCell ref="G4718:H4718"/>
    <mergeCell ref="G4721:H4721"/>
    <mergeCell ref="G4723:H4723"/>
    <mergeCell ref="G4725:H4725"/>
    <mergeCell ref="G4728:H4728"/>
    <mergeCell ref="G4729:H4729"/>
    <mergeCell ref="G4675:H4675"/>
    <mergeCell ref="G4684:H4684"/>
    <mergeCell ref="G4685:H4685"/>
    <mergeCell ref="G4687:H4687"/>
    <mergeCell ref="G4689:H4689"/>
    <mergeCell ref="G4690:H4690"/>
    <mergeCell ref="G4692:H4692"/>
    <mergeCell ref="G4695:H4695"/>
    <mergeCell ref="G4498:H4498"/>
    <mergeCell ref="G4504:H4504"/>
    <mergeCell ref="G4571:H4571"/>
    <mergeCell ref="G4574:H4574"/>
    <mergeCell ref="G4554:H4554"/>
    <mergeCell ref="G4555:H4555"/>
    <mergeCell ref="G4558:H4558"/>
    <mergeCell ref="G4561:H4561"/>
    <mergeCell ref="G4549:H4549"/>
    <mergeCell ref="G4551:H4551"/>
    <mergeCell ref="G4552:H4552"/>
    <mergeCell ref="G4553:H4553"/>
    <mergeCell ref="G4559:H4559"/>
    <mergeCell ref="G4562:H4562"/>
    <mergeCell ref="G4531:H4531"/>
    <mergeCell ref="G4533:H4533"/>
    <mergeCell ref="G4536:H4536"/>
    <mergeCell ref="G4542:H4542"/>
    <mergeCell ref="G4544:H4544"/>
    <mergeCell ref="G4546:H4546"/>
    <mergeCell ref="G4545:H4545"/>
    <mergeCell ref="G4694:H4694"/>
    <mergeCell ref="G4696:H4696"/>
    <mergeCell ref="G4704:H4704"/>
    <mergeCell ref="G4707:H4707"/>
    <mergeCell ref="G4711:H4711"/>
    <mergeCell ref="G4713:H4713"/>
    <mergeCell ref="G4697:H4697"/>
    <mergeCell ref="G4701:H4701"/>
    <mergeCell ref="G4702:H4702"/>
    <mergeCell ref="G4705:H4705"/>
    <mergeCell ref="G4708:H4708"/>
    <mergeCell ref="G4710:H4710"/>
    <mergeCell ref="G4676:H4676"/>
    <mergeCell ref="G4677:H4677"/>
    <mergeCell ref="G4680:H4680"/>
    <mergeCell ref="G4683:H4683"/>
    <mergeCell ref="G4686:H4686"/>
    <mergeCell ref="G4688:H4688"/>
    <mergeCell ref="G4659:H4659"/>
    <mergeCell ref="G4663:H4663"/>
    <mergeCell ref="G4669:H4669"/>
    <mergeCell ref="G4671:H4671"/>
    <mergeCell ref="G4660:H4660"/>
    <mergeCell ref="G4662:H4662"/>
    <mergeCell ref="G4664:H4664"/>
    <mergeCell ref="G4667:H4667"/>
    <mergeCell ref="G4668:H4668"/>
    <mergeCell ref="G4672:H4672"/>
    <mergeCell ref="G4658:H4658"/>
    <mergeCell ref="G4615:H4615"/>
    <mergeCell ref="G4618:H4618"/>
    <mergeCell ref="G4620:H4620"/>
    <mergeCell ref="G4622:H4622"/>
    <mergeCell ref="G4626:H4626"/>
    <mergeCell ref="G4581:H4581"/>
    <mergeCell ref="G4582:H4582"/>
    <mergeCell ref="G4547:H4547"/>
    <mergeCell ref="G4563:H4563"/>
    <mergeCell ref="G4566:H4566"/>
    <mergeCell ref="G4567:H4567"/>
    <mergeCell ref="G4575:H4575"/>
    <mergeCell ref="G4590:H4590"/>
    <mergeCell ref="G4596:H4596"/>
    <mergeCell ref="G4277:H4277"/>
    <mergeCell ref="G4281:H4281"/>
    <mergeCell ref="G4286:H4286"/>
    <mergeCell ref="G4359:H4359"/>
    <mergeCell ref="G4362:H4362"/>
    <mergeCell ref="G4367:H4367"/>
    <mergeCell ref="G4341:H4341"/>
    <mergeCell ref="G4342:H4342"/>
    <mergeCell ref="G4345:H4345"/>
    <mergeCell ref="G4350:H4350"/>
    <mergeCell ref="G4353:H4353"/>
    <mergeCell ref="G4349:H4349"/>
    <mergeCell ref="G4352:H4352"/>
    <mergeCell ref="G4323:H4323"/>
    <mergeCell ref="G4332:H4332"/>
    <mergeCell ref="G4338:H4338"/>
    <mergeCell ref="G4393:H4393"/>
    <mergeCell ref="G4508:H4508"/>
    <mergeCell ref="G4510:H4510"/>
    <mergeCell ref="G4515:H4515"/>
    <mergeCell ref="G4518:H4518"/>
    <mergeCell ref="G4522:H4522"/>
    <mergeCell ref="G4524:H4524"/>
    <mergeCell ref="G4525:H4525"/>
    <mergeCell ref="G4492:H4492"/>
    <mergeCell ref="G4495:H4495"/>
    <mergeCell ref="G4496:H4496"/>
    <mergeCell ref="G4506:H4506"/>
    <mergeCell ref="G4505:H4505"/>
    <mergeCell ref="G4472:H4472"/>
    <mergeCell ref="G4475:H4475"/>
    <mergeCell ref="G4476:H4476"/>
    <mergeCell ref="G4482:H4482"/>
    <mergeCell ref="G4483:H4483"/>
    <mergeCell ref="G4486:H4486"/>
    <mergeCell ref="G4471:H4471"/>
    <mergeCell ref="G4474:H4474"/>
    <mergeCell ref="G4478:H4478"/>
    <mergeCell ref="G4481:H4481"/>
    <mergeCell ref="G4485:H4485"/>
    <mergeCell ref="G4487:H4487"/>
    <mergeCell ref="G4490:H4490"/>
    <mergeCell ref="G4494:H4494"/>
    <mergeCell ref="G4499:H4499"/>
    <mergeCell ref="G4500:H4500"/>
    <mergeCell ref="G4503:H4503"/>
    <mergeCell ref="G4468:H4468"/>
    <mergeCell ref="G4469:H4469"/>
    <mergeCell ref="G4401:H4401"/>
    <mergeCell ref="G4402:H4402"/>
    <mergeCell ref="G4406:H4406"/>
    <mergeCell ref="G4407:H4407"/>
    <mergeCell ref="G4411:H4411"/>
    <mergeCell ref="G4413:H4413"/>
    <mergeCell ref="G4400:H4400"/>
    <mergeCell ref="G4409:H4409"/>
    <mergeCell ref="G4414:H4414"/>
    <mergeCell ref="G4415:H4415"/>
    <mergeCell ref="G4419:H4419"/>
    <mergeCell ref="G4424:H4424"/>
    <mergeCell ref="G4425:H4425"/>
    <mergeCell ref="G4431:H4431"/>
    <mergeCell ref="A4454:J4454"/>
    <mergeCell ref="A4462:J4462"/>
    <mergeCell ref="G4238:H4238"/>
    <mergeCell ref="G4245:H4245"/>
    <mergeCell ref="G4249:H4249"/>
    <mergeCell ref="G3999:H3999"/>
    <mergeCell ref="G4002:H4002"/>
    <mergeCell ref="G4005:H4005"/>
    <mergeCell ref="G4006:H4006"/>
    <mergeCell ref="G4095:H4095"/>
    <mergeCell ref="G4098:H4098"/>
    <mergeCell ref="G4104:H4104"/>
    <mergeCell ref="G4107:H4107"/>
    <mergeCell ref="G4109:H4109"/>
    <mergeCell ref="G4119:H4119"/>
    <mergeCell ref="G4133:H4133"/>
    <mergeCell ref="G4138:H4138"/>
    <mergeCell ref="G4142:H4142"/>
    <mergeCell ref="A4153:J4153"/>
    <mergeCell ref="A4161:J4161"/>
    <mergeCell ref="G4169:H4169"/>
    <mergeCell ref="G4173:H4173"/>
    <mergeCell ref="G4197:H4197"/>
    <mergeCell ref="G4206:H4206"/>
    <mergeCell ref="G4209:H4209"/>
    <mergeCell ref="G4220:H4220"/>
    <mergeCell ref="G4252:H4252"/>
    <mergeCell ref="G4254:H4254"/>
    <mergeCell ref="G4261:H4261"/>
    <mergeCell ref="G4264:H4264"/>
    <mergeCell ref="G4266:H4266"/>
    <mergeCell ref="G4268:H4268"/>
    <mergeCell ref="G4270:H4270"/>
    <mergeCell ref="G4272:H4272"/>
    <mergeCell ref="G4276:H4276"/>
    <mergeCell ref="G3997:H3997"/>
    <mergeCell ref="G3998:H3998"/>
    <mergeCell ref="G4001:H4001"/>
    <mergeCell ref="G3974:H3974"/>
    <mergeCell ref="G3979:H3979"/>
    <mergeCell ref="G3983:H3983"/>
    <mergeCell ref="G3984:H3984"/>
    <mergeCell ref="G3987:H3987"/>
    <mergeCell ref="G3989:H3989"/>
    <mergeCell ref="G3975:H3975"/>
    <mergeCell ref="G3978:H3978"/>
    <mergeCell ref="G3980:H3980"/>
    <mergeCell ref="G3985:H3985"/>
    <mergeCell ref="G3986:H3986"/>
    <mergeCell ref="G3988:H3988"/>
    <mergeCell ref="G3990:H3990"/>
    <mergeCell ref="G4024:H4024"/>
    <mergeCell ref="G4026:H4026"/>
    <mergeCell ref="G4031:H4031"/>
    <mergeCell ref="G4037:H4037"/>
    <mergeCell ref="G4038:H4038"/>
    <mergeCell ref="G4042:H4042"/>
    <mergeCell ref="G4046:H4046"/>
    <mergeCell ref="G4047:H4047"/>
    <mergeCell ref="G4074:H4074"/>
    <mergeCell ref="G4076:H4076"/>
    <mergeCell ref="G4079:H4079"/>
    <mergeCell ref="G4081:H4081"/>
    <mergeCell ref="G4083:H4083"/>
    <mergeCell ref="G4073:H4073"/>
    <mergeCell ref="G4078:H4078"/>
    <mergeCell ref="G4054:H4054"/>
    <mergeCell ref="G4058:H4058"/>
    <mergeCell ref="G4062:H4062"/>
    <mergeCell ref="G4065:H4065"/>
    <mergeCell ref="G4067:H4067"/>
    <mergeCell ref="G4070:H4070"/>
    <mergeCell ref="G4053:H4053"/>
    <mergeCell ref="G4057:H4057"/>
    <mergeCell ref="G4066:H4066"/>
    <mergeCell ref="G4069:H4069"/>
    <mergeCell ref="G4033:H4033"/>
    <mergeCell ref="G4041:H4041"/>
    <mergeCell ref="G4050:H4050"/>
    <mergeCell ref="G4051:H4051"/>
    <mergeCell ref="G4055:H4055"/>
    <mergeCell ref="G4059:H4059"/>
    <mergeCell ref="G4063:H4063"/>
    <mergeCell ref="G4064:H4064"/>
    <mergeCell ref="G4071:H4071"/>
    <mergeCell ref="G4075:H4075"/>
    <mergeCell ref="G3976:H3976"/>
    <mergeCell ref="G3977:H3977"/>
    <mergeCell ref="G3994:H3994"/>
    <mergeCell ref="G3995:H3995"/>
    <mergeCell ref="G3996:H3996"/>
    <mergeCell ref="G4003:H4003"/>
    <mergeCell ref="A4010:J4010"/>
    <mergeCell ref="A4018:J4018"/>
    <mergeCell ref="G3958:H3958"/>
    <mergeCell ref="G3961:H3961"/>
    <mergeCell ref="G3963:H3963"/>
    <mergeCell ref="G3971:H3971"/>
    <mergeCell ref="G3973:H3973"/>
    <mergeCell ref="G3960:H3960"/>
    <mergeCell ref="G3965:H3965"/>
    <mergeCell ref="G3966:H3966"/>
    <mergeCell ref="G3968:H3968"/>
    <mergeCell ref="G3970:H3970"/>
    <mergeCell ref="G3946:H3946"/>
    <mergeCell ref="G3949:H3949"/>
    <mergeCell ref="G3950:H3950"/>
    <mergeCell ref="G3951:H3951"/>
    <mergeCell ref="G3955:H3955"/>
    <mergeCell ref="G3956:H3956"/>
    <mergeCell ref="G3931:H3931"/>
    <mergeCell ref="G3933:H3933"/>
    <mergeCell ref="G3941:H3941"/>
    <mergeCell ref="G3944:H3944"/>
    <mergeCell ref="G3939:H3939"/>
    <mergeCell ref="G3919:H3919"/>
    <mergeCell ref="G3896:H3896"/>
    <mergeCell ref="G3897:H3897"/>
    <mergeCell ref="G3901:H3901"/>
    <mergeCell ref="G3903:H3903"/>
    <mergeCell ref="G3905:H3905"/>
    <mergeCell ref="G3907:H3907"/>
    <mergeCell ref="G3909:H3909"/>
    <mergeCell ref="G3913:H3913"/>
    <mergeCell ref="G3915:H3915"/>
    <mergeCell ref="G3922:H3922"/>
    <mergeCell ref="G3923:H3923"/>
    <mergeCell ref="G3925:H3925"/>
    <mergeCell ref="G3928:H3928"/>
    <mergeCell ref="G3930:H3930"/>
    <mergeCell ref="G3934:H3934"/>
    <mergeCell ref="G3936:H3936"/>
    <mergeCell ref="G3938:H3938"/>
    <mergeCell ref="G3921:H3921"/>
    <mergeCell ref="G3926:H3926"/>
    <mergeCell ref="G3940:H3940"/>
    <mergeCell ref="G3943:H3943"/>
    <mergeCell ref="G3947:H3947"/>
    <mergeCell ref="G3911:H3911"/>
    <mergeCell ref="G3914:H3914"/>
    <mergeCell ref="G3918:H3918"/>
    <mergeCell ref="G3929:H3929"/>
    <mergeCell ref="G3954:H3954"/>
    <mergeCell ref="G3957:H3957"/>
    <mergeCell ref="G3964:H3964"/>
    <mergeCell ref="G3967:H3967"/>
    <mergeCell ref="G3333:H3333"/>
    <mergeCell ref="G3337:H3337"/>
    <mergeCell ref="G3357:H3357"/>
    <mergeCell ref="G3381:H3381"/>
    <mergeCell ref="G3389:H3389"/>
    <mergeCell ref="G3399:H3399"/>
    <mergeCell ref="G3411:H3411"/>
    <mergeCell ref="G3574:H3574"/>
    <mergeCell ref="G3577:H3577"/>
    <mergeCell ref="G3579:H3579"/>
    <mergeCell ref="G3522:H3522"/>
    <mergeCell ref="G3524:H3524"/>
    <mergeCell ref="G3485:H3485"/>
    <mergeCell ref="G3489:H3489"/>
    <mergeCell ref="G3453:H3453"/>
    <mergeCell ref="G3454:H3454"/>
    <mergeCell ref="G3477:H3477"/>
    <mergeCell ref="G3482:H3482"/>
    <mergeCell ref="G3451:H3451"/>
    <mergeCell ref="G3456:H3456"/>
    <mergeCell ref="G3459:H3459"/>
    <mergeCell ref="G3460:H3460"/>
    <mergeCell ref="G3461:H3461"/>
    <mergeCell ref="G3462:H3462"/>
    <mergeCell ref="G3463:H3463"/>
    <mergeCell ref="G3466:H3466"/>
    <mergeCell ref="G3467:H3467"/>
    <mergeCell ref="G3469:H3469"/>
    <mergeCell ref="G3470:H3470"/>
    <mergeCell ref="G3474:H3474"/>
    <mergeCell ref="G3626:H3626"/>
    <mergeCell ref="G3629:H3629"/>
    <mergeCell ref="G3631:H3631"/>
    <mergeCell ref="G3602:H3602"/>
    <mergeCell ref="G3606:H3606"/>
    <mergeCell ref="G3608:H3608"/>
    <mergeCell ref="G3612:H3612"/>
    <mergeCell ref="G3618:H3618"/>
    <mergeCell ref="G3603:H3603"/>
    <mergeCell ref="G3609:H3609"/>
    <mergeCell ref="G3611:H3611"/>
    <mergeCell ref="G3616:H3616"/>
    <mergeCell ref="G3617:H3617"/>
    <mergeCell ref="G3619:H3619"/>
    <mergeCell ref="G3587:H3587"/>
    <mergeCell ref="G3593:H3593"/>
    <mergeCell ref="G3596:H3596"/>
    <mergeCell ref="G3601:H3601"/>
    <mergeCell ref="G3586:H3586"/>
    <mergeCell ref="G3590:H3590"/>
    <mergeCell ref="G3591:H3591"/>
    <mergeCell ref="G3595:H3595"/>
    <mergeCell ref="G3598:H3598"/>
    <mergeCell ref="G3537:H3537"/>
    <mergeCell ref="G3539:H3539"/>
    <mergeCell ref="G3540:H3540"/>
    <mergeCell ref="G3543:H3543"/>
    <mergeCell ref="G3545:H3545"/>
    <mergeCell ref="G3547:H3547"/>
    <mergeCell ref="G3515:H3515"/>
    <mergeCell ref="G3518:H3518"/>
    <mergeCell ref="G3523:H3523"/>
    <mergeCell ref="G3525:H3525"/>
    <mergeCell ref="G3528:H3528"/>
    <mergeCell ref="G3268:H3268"/>
    <mergeCell ref="G3271:H3271"/>
    <mergeCell ref="G3259:H3259"/>
    <mergeCell ref="G3263:H3263"/>
    <mergeCell ref="G3265:H3265"/>
    <mergeCell ref="G3267:H3267"/>
    <mergeCell ref="G3269:H3269"/>
    <mergeCell ref="G3415:H3415"/>
    <mergeCell ref="G3418:H3418"/>
    <mergeCell ref="G3421:H3421"/>
    <mergeCell ref="G3424:H3424"/>
    <mergeCell ref="G3426:H3426"/>
    <mergeCell ref="G3434:H3434"/>
    <mergeCell ref="G3435:H3435"/>
    <mergeCell ref="G3436:H3436"/>
    <mergeCell ref="G3438:H3438"/>
    <mergeCell ref="G3301:H3301"/>
    <mergeCell ref="G3304:H3304"/>
    <mergeCell ref="G3305:H3305"/>
    <mergeCell ref="G3325:H3325"/>
    <mergeCell ref="G3328:H3328"/>
    <mergeCell ref="G3332:H3332"/>
    <mergeCell ref="G3306:H3306"/>
    <mergeCell ref="G3307:H3307"/>
    <mergeCell ref="G3309:H3309"/>
    <mergeCell ref="G3310:H3310"/>
    <mergeCell ref="G3317:H3317"/>
    <mergeCell ref="G3321:H3321"/>
    <mergeCell ref="G3323:H3323"/>
    <mergeCell ref="G3324:H3324"/>
    <mergeCell ref="G3281:H3281"/>
    <mergeCell ref="G3293:H3293"/>
    <mergeCell ref="G3295:H3295"/>
    <mergeCell ref="G3298:H3298"/>
    <mergeCell ref="G3300:H3300"/>
    <mergeCell ref="G3296:H3296"/>
    <mergeCell ref="G3297:H3297"/>
    <mergeCell ref="G3437:H3437"/>
    <mergeCell ref="G3428:H3428"/>
    <mergeCell ref="G3432:H3432"/>
    <mergeCell ref="G3413:H3413"/>
    <mergeCell ref="G3419:H3419"/>
    <mergeCell ref="G3423:H3423"/>
    <mergeCell ref="G3427:H3427"/>
    <mergeCell ref="G3429:H3429"/>
    <mergeCell ref="G3431:H3431"/>
    <mergeCell ref="G3393:H3393"/>
    <mergeCell ref="G3400:H3400"/>
    <mergeCell ref="G3403:H3403"/>
    <mergeCell ref="G3406:H3406"/>
    <mergeCell ref="G3407:H3407"/>
    <mergeCell ref="G3409:H3409"/>
    <mergeCell ref="G3358:H3358"/>
    <mergeCell ref="G3360:H3360"/>
    <mergeCell ref="G3361:H3361"/>
    <mergeCell ref="G3365:H3365"/>
    <mergeCell ref="G3366:H3366"/>
    <mergeCell ref="G3367:H3367"/>
    <mergeCell ref="G3370:H3370"/>
    <mergeCell ref="G3313:H3313"/>
    <mergeCell ref="G3322:H3322"/>
    <mergeCell ref="G3326:H3326"/>
    <mergeCell ref="G3329:H3329"/>
    <mergeCell ref="G3330:H3330"/>
    <mergeCell ref="G3087:H3087"/>
    <mergeCell ref="G3088:H3088"/>
    <mergeCell ref="G3089:H3089"/>
    <mergeCell ref="G3090:H3090"/>
    <mergeCell ref="G3091:H3091"/>
    <mergeCell ref="G3092:H3092"/>
    <mergeCell ref="G3093:H3093"/>
    <mergeCell ref="G3094:H3094"/>
    <mergeCell ref="G3095:H3095"/>
    <mergeCell ref="G3097:H3097"/>
    <mergeCell ref="G3098:H3098"/>
    <mergeCell ref="G3100:H3100"/>
    <mergeCell ref="G3101:H3101"/>
    <mergeCell ref="G3105:H3105"/>
    <mergeCell ref="G3109:H3109"/>
    <mergeCell ref="G3110:H3110"/>
    <mergeCell ref="G3114:H3114"/>
    <mergeCell ref="G3118:H3118"/>
    <mergeCell ref="G3122:H3122"/>
    <mergeCell ref="G3123:H3123"/>
    <mergeCell ref="G3261:H3261"/>
    <mergeCell ref="G3264:H3264"/>
    <mergeCell ref="G3137:H3137"/>
    <mergeCell ref="G3140:H3140"/>
    <mergeCell ref="G3141:H3141"/>
    <mergeCell ref="G3144:H3144"/>
    <mergeCell ref="G3146:H3146"/>
    <mergeCell ref="G3148:H3148"/>
    <mergeCell ref="G3150:H3150"/>
    <mergeCell ref="G3153:H3153"/>
    <mergeCell ref="G3151:H3151"/>
    <mergeCell ref="G3152:H3152"/>
    <mergeCell ref="G3193:H3193"/>
    <mergeCell ref="G3199:H3199"/>
    <mergeCell ref="G3200:H3200"/>
    <mergeCell ref="G3204:H3204"/>
    <mergeCell ref="G3208:H3208"/>
    <mergeCell ref="G3213:H3213"/>
    <mergeCell ref="G3217:H3217"/>
    <mergeCell ref="G3221:H3221"/>
    <mergeCell ref="G3225:H3225"/>
    <mergeCell ref="G3226:H3226"/>
    <mergeCell ref="G3231:H3231"/>
    <mergeCell ref="G3238:H3238"/>
    <mergeCell ref="G3244:H3244"/>
    <mergeCell ref="G3251:H3251"/>
    <mergeCell ref="G3254:H3254"/>
    <mergeCell ref="G3256:H3256"/>
    <mergeCell ref="G2796:H2796"/>
    <mergeCell ref="G2804:H2804"/>
    <mergeCell ref="G2806:H2806"/>
    <mergeCell ref="G3005:H3005"/>
    <mergeCell ref="G3003:H3003"/>
    <mergeCell ref="G2962:H2962"/>
    <mergeCell ref="G2964:H2964"/>
    <mergeCell ref="G2969:H2969"/>
    <mergeCell ref="G2920:H2920"/>
    <mergeCell ref="G2923:H2923"/>
    <mergeCell ref="G2925:H2925"/>
    <mergeCell ref="G2927:H2927"/>
    <mergeCell ref="G2829:H2829"/>
    <mergeCell ref="G2830:H2830"/>
    <mergeCell ref="G2812:H2812"/>
    <mergeCell ref="G2822:H2822"/>
    <mergeCell ref="G2810:H2810"/>
    <mergeCell ref="G2811:H2811"/>
    <mergeCell ref="G2813:H2813"/>
    <mergeCell ref="G2816:H2816"/>
    <mergeCell ref="G2817:H2817"/>
    <mergeCell ref="G2818:H2818"/>
    <mergeCell ref="G2827:H2827"/>
    <mergeCell ref="G2834:H2834"/>
    <mergeCell ref="G2835:H2835"/>
    <mergeCell ref="G2836:H2836"/>
    <mergeCell ref="G2837:H2837"/>
    <mergeCell ref="G2838:H2838"/>
    <mergeCell ref="G2839:H2839"/>
    <mergeCell ref="G2841:H2841"/>
    <mergeCell ref="G2843:H2843"/>
    <mergeCell ref="G2844:H2844"/>
    <mergeCell ref="G2845:H2845"/>
    <mergeCell ref="G2847:H2847"/>
    <mergeCell ref="G2848:H2848"/>
    <mergeCell ref="A2601:J2601"/>
    <mergeCell ref="G2720:H2720"/>
    <mergeCell ref="G2721:H2721"/>
    <mergeCell ref="G2723:H2723"/>
    <mergeCell ref="G2726:H2726"/>
    <mergeCell ref="G2730:H2730"/>
    <mergeCell ref="G2733:H2733"/>
    <mergeCell ref="G2702:H2702"/>
    <mergeCell ref="G2704:H2704"/>
    <mergeCell ref="G2709:H2709"/>
    <mergeCell ref="G2712:H2712"/>
    <mergeCell ref="G2715:H2715"/>
    <mergeCell ref="G2716:H2716"/>
    <mergeCell ref="G2713:H2713"/>
    <mergeCell ref="G2669:H2669"/>
    <mergeCell ref="G2671:H2671"/>
    <mergeCell ref="G2676:H2676"/>
    <mergeCell ref="G2677:H2677"/>
    <mergeCell ref="G2681:H2681"/>
    <mergeCell ref="G2686:H2686"/>
    <mergeCell ref="G2687:H2687"/>
    <mergeCell ref="G2690:H2690"/>
    <mergeCell ref="G2691:H2691"/>
    <mergeCell ref="G2692:H2692"/>
    <mergeCell ref="G2695:H2695"/>
    <mergeCell ref="G2697:H2697"/>
    <mergeCell ref="G2698:H2698"/>
    <mergeCell ref="G2703:H2703"/>
    <mergeCell ref="G2705:H2705"/>
    <mergeCell ref="G2711:H2711"/>
    <mergeCell ref="G2776:H2776"/>
    <mergeCell ref="G2798:H2798"/>
    <mergeCell ref="G2801:H2801"/>
    <mergeCell ref="G2668:H2668"/>
    <mergeCell ref="G2670:H2670"/>
    <mergeCell ref="G2673:H2673"/>
    <mergeCell ref="G2678:H2678"/>
    <mergeCell ref="G2679:H2679"/>
    <mergeCell ref="G2683:H2683"/>
    <mergeCell ref="G2684:H2684"/>
    <mergeCell ref="G2685:H2685"/>
    <mergeCell ref="G2646:H2646"/>
    <mergeCell ref="G2647:H2647"/>
    <mergeCell ref="G2652:H2652"/>
    <mergeCell ref="G2655:H2655"/>
    <mergeCell ref="G2659:H2659"/>
    <mergeCell ref="G2660:H2660"/>
    <mergeCell ref="G2645:H2645"/>
    <mergeCell ref="G2648:H2648"/>
    <mergeCell ref="G2650:H2650"/>
    <mergeCell ref="G2653:H2653"/>
    <mergeCell ref="G2654:H2654"/>
    <mergeCell ref="G2657:H2657"/>
    <mergeCell ref="G2661:H2661"/>
    <mergeCell ref="G2663:H2663"/>
    <mergeCell ref="G2666:H2666"/>
    <mergeCell ref="G2664:H2664"/>
    <mergeCell ref="G2665:H2665"/>
    <mergeCell ref="G2625:H2625"/>
    <mergeCell ref="G2630:H2630"/>
    <mergeCell ref="G2638:H2638"/>
    <mergeCell ref="G2642:H2642"/>
    <mergeCell ref="G2629:H2629"/>
    <mergeCell ref="G2633:H2633"/>
    <mergeCell ref="G2562:H2562"/>
    <mergeCell ref="G2563:H2563"/>
    <mergeCell ref="G2566:H2566"/>
    <mergeCell ref="G2567:H2567"/>
    <mergeCell ref="G2575:H2575"/>
    <mergeCell ref="G2576:H2576"/>
    <mergeCell ref="G2577:H2577"/>
    <mergeCell ref="G2579:H2579"/>
    <mergeCell ref="G2582:H2582"/>
    <mergeCell ref="G2545:H2545"/>
    <mergeCell ref="G2549:H2549"/>
    <mergeCell ref="G2550:H2550"/>
    <mergeCell ref="G2554:H2554"/>
    <mergeCell ref="G2558:H2558"/>
    <mergeCell ref="G2559:H2559"/>
    <mergeCell ref="G2534:H2534"/>
    <mergeCell ref="G2561:H2561"/>
    <mergeCell ref="G2570:H2570"/>
    <mergeCell ref="G2580:H2580"/>
    <mergeCell ref="G2584:H2584"/>
    <mergeCell ref="G2585:H2585"/>
    <mergeCell ref="G2586:H2586"/>
    <mergeCell ref="G2543:H2543"/>
    <mergeCell ref="G2544:H2544"/>
    <mergeCell ref="G2548:H2548"/>
    <mergeCell ref="G2552:H2552"/>
    <mergeCell ref="G2553:H2553"/>
    <mergeCell ref="G2557:H2557"/>
    <mergeCell ref="G2565:H2565"/>
    <mergeCell ref="G2569:H2569"/>
    <mergeCell ref="G2571:H2571"/>
    <mergeCell ref="G2578:H2578"/>
    <mergeCell ref="A2593:J2593"/>
    <mergeCell ref="G2431:H2431"/>
    <mergeCell ref="G2440:H2440"/>
    <mergeCell ref="G2444:H2444"/>
    <mergeCell ref="A2528:J2528"/>
    <mergeCell ref="G2538:H2538"/>
    <mergeCell ref="G2539:H2539"/>
    <mergeCell ref="G2541:H2541"/>
    <mergeCell ref="G2542:H2542"/>
    <mergeCell ref="G2501:H2501"/>
    <mergeCell ref="G2503:H2503"/>
    <mergeCell ref="G2506:H2506"/>
    <mergeCell ref="G2507:H2507"/>
    <mergeCell ref="G2510:H2510"/>
    <mergeCell ref="G2511:H2511"/>
    <mergeCell ref="G2513:H2513"/>
    <mergeCell ref="G2516:H2516"/>
    <mergeCell ref="A2520:J2520"/>
    <mergeCell ref="G2484:H2484"/>
    <mergeCell ref="G2485:H2485"/>
    <mergeCell ref="G2487:H2487"/>
    <mergeCell ref="G2488:H2488"/>
    <mergeCell ref="G2491:H2491"/>
    <mergeCell ref="G2493:H2493"/>
    <mergeCell ref="G2496:H2496"/>
    <mergeCell ref="G2499:H2499"/>
    <mergeCell ref="G2486:H2486"/>
    <mergeCell ref="G2489:H2489"/>
    <mergeCell ref="G2490:H2490"/>
    <mergeCell ref="G2492:H2492"/>
    <mergeCell ref="G2494:H2494"/>
    <mergeCell ref="G2495:H2495"/>
    <mergeCell ref="G2497:H2497"/>
    <mergeCell ref="G2498:H2498"/>
    <mergeCell ref="G2476:H2476"/>
    <mergeCell ref="G2480:H2480"/>
    <mergeCell ref="G2477:H2477"/>
    <mergeCell ref="G2479:H2479"/>
    <mergeCell ref="G2535:H2535"/>
    <mergeCell ref="G2537:H2537"/>
    <mergeCell ref="G2471:H2471"/>
    <mergeCell ref="G2474:H2474"/>
    <mergeCell ref="G2500:H2500"/>
    <mergeCell ref="G2502:H2502"/>
    <mergeCell ref="G2504:H2504"/>
    <mergeCell ref="G2505:H2505"/>
    <mergeCell ref="G2508:H2508"/>
    <mergeCell ref="G2509:H2509"/>
    <mergeCell ref="G2512:H2512"/>
    <mergeCell ref="G2514:H2514"/>
    <mergeCell ref="G2515:H2515"/>
    <mergeCell ref="G2319:H2319"/>
    <mergeCell ref="G2330:H2330"/>
    <mergeCell ref="G2334:H2334"/>
    <mergeCell ref="G2318:H2318"/>
    <mergeCell ref="G2322:H2322"/>
    <mergeCell ref="G2323:H2323"/>
    <mergeCell ref="G2327:H2327"/>
    <mergeCell ref="G2333:H2333"/>
    <mergeCell ref="G2309:H2309"/>
    <mergeCell ref="G2310:H2310"/>
    <mergeCell ref="G2314:H2314"/>
    <mergeCell ref="G2299:H2299"/>
    <mergeCell ref="G2302:H2302"/>
    <mergeCell ref="G2252:H2252"/>
    <mergeCell ref="G2256:H2256"/>
    <mergeCell ref="G2257:H2257"/>
    <mergeCell ref="G2258:H2258"/>
    <mergeCell ref="G2262:H2262"/>
    <mergeCell ref="G2263:H2263"/>
    <mergeCell ref="G2253:H2253"/>
    <mergeCell ref="G2254:H2254"/>
    <mergeCell ref="G2255:H2255"/>
    <mergeCell ref="G2259:H2259"/>
    <mergeCell ref="G2260:H2260"/>
    <mergeCell ref="G2261:H2261"/>
    <mergeCell ref="G2264:H2264"/>
    <mergeCell ref="G2265:H2265"/>
    <mergeCell ref="G2266:H2266"/>
    <mergeCell ref="G2267:H2267"/>
    <mergeCell ref="G2268:H2268"/>
    <mergeCell ref="G2269:H2269"/>
    <mergeCell ref="G2270:H2270"/>
    <mergeCell ref="G2271:H2271"/>
    <mergeCell ref="G2272:H2272"/>
    <mergeCell ref="G2273:H2273"/>
    <mergeCell ref="G2278:H2278"/>
    <mergeCell ref="G2279:H2279"/>
    <mergeCell ref="G2312:H2312"/>
    <mergeCell ref="G2321:H2321"/>
    <mergeCell ref="G2326:H2326"/>
    <mergeCell ref="G2332:H2332"/>
    <mergeCell ref="G2251:H2251"/>
    <mergeCell ref="G2211:H2211"/>
    <mergeCell ref="G2215:H2215"/>
    <mergeCell ref="G2217:H2217"/>
    <mergeCell ref="G2220:H2220"/>
    <mergeCell ref="G2223:H2223"/>
    <mergeCell ref="G2225:H2225"/>
    <mergeCell ref="G2227:H2227"/>
    <mergeCell ref="G2229:H2229"/>
    <mergeCell ref="G2233:H2233"/>
    <mergeCell ref="G2224:H2224"/>
    <mergeCell ref="G2226:H2226"/>
    <mergeCell ref="G2228:H2228"/>
    <mergeCell ref="G2230:H2230"/>
    <mergeCell ref="G2231:H2231"/>
    <mergeCell ref="G2232:H2232"/>
    <mergeCell ref="G2193:H2193"/>
    <mergeCell ref="G2195:H2195"/>
    <mergeCell ref="G2197:H2197"/>
    <mergeCell ref="G2199:H2199"/>
    <mergeCell ref="G2201:H2201"/>
    <mergeCell ref="G2204:H2204"/>
    <mergeCell ref="G2205:H2205"/>
    <mergeCell ref="G2208:H2208"/>
    <mergeCell ref="G2209:H2209"/>
    <mergeCell ref="G2207:H2207"/>
    <mergeCell ref="G2174:H2174"/>
    <mergeCell ref="G2175:H2175"/>
    <mergeCell ref="G2177:H2177"/>
    <mergeCell ref="G2178:H2178"/>
    <mergeCell ref="G2181:H2181"/>
    <mergeCell ref="G2183:H2183"/>
    <mergeCell ref="G2186:H2186"/>
    <mergeCell ref="G2189:H2189"/>
    <mergeCell ref="G2190:H2190"/>
    <mergeCell ref="G2234:H2234"/>
    <mergeCell ref="G2235:H2235"/>
    <mergeCell ref="G2237:H2237"/>
    <mergeCell ref="G2238:H2238"/>
    <mergeCell ref="G2239:H2239"/>
    <mergeCell ref="G2243:H2243"/>
    <mergeCell ref="G2247:H2247"/>
    <mergeCell ref="G2248:H2248"/>
    <mergeCell ref="G2250:H2250"/>
    <mergeCell ref="G2210:H2210"/>
    <mergeCell ref="G2212:H2212"/>
    <mergeCell ref="G2213:H2213"/>
    <mergeCell ref="G2214:H2214"/>
    <mergeCell ref="G2216:H2216"/>
    <mergeCell ref="G2218:H2218"/>
    <mergeCell ref="G2219:H2219"/>
    <mergeCell ref="G2221:H2221"/>
    <mergeCell ref="G2222:H2222"/>
    <mergeCell ref="G2191:H2191"/>
    <mergeCell ref="G2192:H2192"/>
    <mergeCell ref="G2194:H2194"/>
    <mergeCell ref="G2196:H2196"/>
    <mergeCell ref="G2198:H2198"/>
    <mergeCell ref="G2200:H2200"/>
    <mergeCell ref="G2202:H2202"/>
    <mergeCell ref="G2203:H2203"/>
    <mergeCell ref="G2206:H2206"/>
    <mergeCell ref="G2149:H2149"/>
    <mergeCell ref="G2150:H2150"/>
    <mergeCell ref="G2152:H2152"/>
    <mergeCell ref="G2153:H2153"/>
    <mergeCell ref="G2126:H2126"/>
    <mergeCell ref="G2128:H2128"/>
    <mergeCell ref="G2129:H2129"/>
    <mergeCell ref="G2130:H2130"/>
    <mergeCell ref="G2133:H2133"/>
    <mergeCell ref="G2134:H2134"/>
    <mergeCell ref="G2135:H2135"/>
    <mergeCell ref="G2137:H2137"/>
    <mergeCell ref="G2138:H2138"/>
    <mergeCell ref="G2127:H2127"/>
    <mergeCell ref="G2131:H2131"/>
    <mergeCell ref="G2132:H2132"/>
    <mergeCell ref="G2136:H2136"/>
    <mergeCell ref="G2107:H2107"/>
    <mergeCell ref="G2110:H2110"/>
    <mergeCell ref="G2113:H2113"/>
    <mergeCell ref="G2115:H2115"/>
    <mergeCell ref="G2117:H2117"/>
    <mergeCell ref="G2119:H2119"/>
    <mergeCell ref="G2121:H2121"/>
    <mergeCell ref="G2124:H2124"/>
    <mergeCell ref="G2125:H2125"/>
    <mergeCell ref="G2112:H2112"/>
    <mergeCell ref="G2114:H2114"/>
    <mergeCell ref="G2116:H2116"/>
    <mergeCell ref="G2118:H2118"/>
    <mergeCell ref="G2120:H2120"/>
    <mergeCell ref="G2122:H2122"/>
    <mergeCell ref="G2123:H2123"/>
    <mergeCell ref="G1544:H1544"/>
    <mergeCell ref="G1548:H1548"/>
    <mergeCell ref="G1554:H1554"/>
    <mergeCell ref="G1515:H1515"/>
    <mergeCell ref="G1518:H1518"/>
    <mergeCell ref="G1519:H1519"/>
    <mergeCell ref="G1522:H1522"/>
    <mergeCell ref="G1524:H1524"/>
    <mergeCell ref="G1527:H1527"/>
    <mergeCell ref="G1528:H1528"/>
    <mergeCell ref="G1531:H1531"/>
    <mergeCell ref="G1704:H1704"/>
    <mergeCell ref="G1706:H1706"/>
    <mergeCell ref="G1708:H1708"/>
    <mergeCell ref="G1712:H1712"/>
    <mergeCell ref="G1636:H1636"/>
    <mergeCell ref="G1637:H1637"/>
    <mergeCell ref="G2027:H2027"/>
    <mergeCell ref="G2028:H2028"/>
    <mergeCell ref="G2026:H2026"/>
    <mergeCell ref="G1996:H1996"/>
    <mergeCell ref="G1997:H1997"/>
    <mergeCell ref="G1999:H1999"/>
    <mergeCell ref="G2000:H2000"/>
    <mergeCell ref="G2001:H2001"/>
    <mergeCell ref="G2003:H2003"/>
    <mergeCell ref="G2004:H2004"/>
    <mergeCell ref="G2005:H2005"/>
    <mergeCell ref="G2009:H2009"/>
    <mergeCell ref="G1998:H1998"/>
    <mergeCell ref="G2002:H2002"/>
    <mergeCell ref="G2006:H2006"/>
    <mergeCell ref="G2007:H2007"/>
    <mergeCell ref="G2008:H2008"/>
    <mergeCell ref="G1981:H1981"/>
    <mergeCell ref="G1983:H1983"/>
    <mergeCell ref="G1986:H1986"/>
    <mergeCell ref="G1987:H1987"/>
    <mergeCell ref="G1988:H1988"/>
    <mergeCell ref="G1990:H1990"/>
    <mergeCell ref="G1991:H1991"/>
    <mergeCell ref="G1992:H1992"/>
    <mergeCell ref="G1995:H1995"/>
    <mergeCell ref="G1994:H1994"/>
    <mergeCell ref="G1969:H1969"/>
    <mergeCell ref="G1972:H1972"/>
    <mergeCell ref="G1975:H1975"/>
    <mergeCell ref="G1977:H1977"/>
    <mergeCell ref="G1979:H1979"/>
    <mergeCell ref="G1957:H1957"/>
    <mergeCell ref="G1958:H1958"/>
    <mergeCell ref="G1959:H1959"/>
    <mergeCell ref="G1961:H1961"/>
    <mergeCell ref="G1962:H1962"/>
    <mergeCell ref="G1966:H1966"/>
    <mergeCell ref="G1970:H1970"/>
    <mergeCell ref="G1971:H1971"/>
    <mergeCell ref="G1973:H1973"/>
    <mergeCell ref="G2010:H2010"/>
    <mergeCell ref="G2011:H2011"/>
    <mergeCell ref="G2013:H2013"/>
    <mergeCell ref="G2015:H2015"/>
    <mergeCell ref="G2017:H2017"/>
    <mergeCell ref="G2020:H2020"/>
    <mergeCell ref="G1717:H1717"/>
    <mergeCell ref="G1718:H1718"/>
    <mergeCell ref="G1716:H1716"/>
    <mergeCell ref="G1681:H1681"/>
    <mergeCell ref="G1693:H1693"/>
    <mergeCell ref="G1696:H1696"/>
    <mergeCell ref="G1697:H1697"/>
    <mergeCell ref="G1692:H1692"/>
    <mergeCell ref="G1667:H1667"/>
    <mergeCell ref="G1671:H1671"/>
    <mergeCell ref="G1672:H1672"/>
    <mergeCell ref="G1680:H1680"/>
    <mergeCell ref="G1665:H1665"/>
    <mergeCell ref="G1668:H1668"/>
    <mergeCell ref="G1670:H1670"/>
    <mergeCell ref="G1676:H1676"/>
    <mergeCell ref="G1646:H1646"/>
    <mergeCell ref="G1650:H1650"/>
    <mergeCell ref="G1659:H1659"/>
    <mergeCell ref="G1663:H1663"/>
    <mergeCell ref="G1648:H1648"/>
    <mergeCell ref="G1651:H1651"/>
    <mergeCell ref="G1653:H1653"/>
    <mergeCell ref="G1656:H1656"/>
    <mergeCell ref="G1658:H1658"/>
    <mergeCell ref="G1662:H1662"/>
    <mergeCell ref="G1714:H1714"/>
    <mergeCell ref="G1691:H1691"/>
    <mergeCell ref="G1698:H1698"/>
    <mergeCell ref="G1684:H1684"/>
    <mergeCell ref="G1685:H1685"/>
    <mergeCell ref="G1687:H1687"/>
    <mergeCell ref="G1689:H1689"/>
    <mergeCell ref="G1690:H1690"/>
    <mergeCell ref="G1700:H1700"/>
    <mergeCell ref="G1705:H1705"/>
    <mergeCell ref="G1707:H1707"/>
    <mergeCell ref="G1709:H1709"/>
    <mergeCell ref="G1711:H1711"/>
    <mergeCell ref="G1713:H1713"/>
    <mergeCell ref="G1715:H1715"/>
    <mergeCell ref="G1647:H1647"/>
    <mergeCell ref="G1282:H1282"/>
    <mergeCell ref="G1283:H1283"/>
    <mergeCell ref="G1284:H1284"/>
    <mergeCell ref="G1198:H1198"/>
    <mergeCell ref="G1199:H1199"/>
    <mergeCell ref="G1201:H1201"/>
    <mergeCell ref="G1202:H1202"/>
    <mergeCell ref="G1203:H1203"/>
    <mergeCell ref="G1500:H1500"/>
    <mergeCell ref="G1506:H1506"/>
    <mergeCell ref="G1509:H1509"/>
    <mergeCell ref="G1511:H1511"/>
    <mergeCell ref="G1494:H1494"/>
    <mergeCell ref="G1496:H1496"/>
    <mergeCell ref="G1467:H1467"/>
    <mergeCell ref="G1448:H1448"/>
    <mergeCell ref="G1451:H1451"/>
    <mergeCell ref="G1463:H1463"/>
    <mergeCell ref="G1417:H1417"/>
    <mergeCell ref="G1420:H1420"/>
    <mergeCell ref="G1421:H1421"/>
    <mergeCell ref="G1445:H1445"/>
    <mergeCell ref="G1418:H1418"/>
    <mergeCell ref="G1423:H1423"/>
    <mergeCell ref="G1426:H1426"/>
    <mergeCell ref="G1428:H1428"/>
    <mergeCell ref="G1431:H1431"/>
    <mergeCell ref="G1432:H1432"/>
    <mergeCell ref="G1434:H1434"/>
    <mergeCell ref="G1436:H1436"/>
    <mergeCell ref="G1439:H1439"/>
    <mergeCell ref="G1440:H1440"/>
    <mergeCell ref="G1442:H1442"/>
    <mergeCell ref="G1446:H1446"/>
    <mergeCell ref="G1450:H1450"/>
    <mergeCell ref="G1452:H1452"/>
    <mergeCell ref="G1454:H1454"/>
    <mergeCell ref="G1458:H1458"/>
    <mergeCell ref="G1469:H1469"/>
    <mergeCell ref="G1470:H1470"/>
    <mergeCell ref="G1424:H1424"/>
    <mergeCell ref="G1427:H1427"/>
    <mergeCell ref="G1429:H1429"/>
    <mergeCell ref="G1459:H1459"/>
    <mergeCell ref="G1468:H1468"/>
    <mergeCell ref="G1471:H1471"/>
    <mergeCell ref="G1501:H1501"/>
    <mergeCell ref="G1502:H1502"/>
    <mergeCell ref="G1505:H1505"/>
    <mergeCell ref="G1510:H1510"/>
    <mergeCell ref="G1389:H1389"/>
    <mergeCell ref="G1393:H1393"/>
    <mergeCell ref="G1397:H1397"/>
    <mergeCell ref="G1406:H1406"/>
    <mergeCell ref="G1353:H1353"/>
    <mergeCell ref="G1355:H1355"/>
    <mergeCell ref="G1381:H1381"/>
    <mergeCell ref="G1315:H1315"/>
    <mergeCell ref="G1311:H1311"/>
    <mergeCell ref="G1419:H1419"/>
    <mergeCell ref="G1437:H1437"/>
    <mergeCell ref="G1438:H1438"/>
    <mergeCell ref="G1456:H1456"/>
    <mergeCell ref="G1457:H1457"/>
    <mergeCell ref="G1188:H1188"/>
    <mergeCell ref="G1190:H1190"/>
    <mergeCell ref="G1146:H1146"/>
    <mergeCell ref="G1173:H1173"/>
    <mergeCell ref="G1175:H1175"/>
    <mergeCell ref="G1143:H1143"/>
    <mergeCell ref="G1144:H1144"/>
    <mergeCell ref="G1147:H1147"/>
    <mergeCell ref="G1148:H1148"/>
    <mergeCell ref="G1150:H1150"/>
    <mergeCell ref="G1151:H1151"/>
    <mergeCell ref="G1153:H1153"/>
    <mergeCell ref="G1155:H1155"/>
    <mergeCell ref="G1158:H1158"/>
    <mergeCell ref="G1161:H1161"/>
    <mergeCell ref="G1164:H1164"/>
    <mergeCell ref="G1127:H1127"/>
    <mergeCell ref="G1135:H1135"/>
    <mergeCell ref="G1140:H1140"/>
    <mergeCell ref="G1138:H1138"/>
    <mergeCell ref="G1142:H1142"/>
    <mergeCell ref="G1154:H1154"/>
    <mergeCell ref="G1156:H1156"/>
    <mergeCell ref="G1160:H1160"/>
    <mergeCell ref="G1162:H1162"/>
    <mergeCell ref="G1172:H1172"/>
    <mergeCell ref="G1183:H1183"/>
    <mergeCell ref="G1189:H1189"/>
    <mergeCell ref="G1149:H1149"/>
    <mergeCell ref="G1167:H1167"/>
    <mergeCell ref="G1182:H1182"/>
    <mergeCell ref="G1035:H1035"/>
    <mergeCell ref="G1039:H1039"/>
    <mergeCell ref="G1042:H1042"/>
    <mergeCell ref="G1126:H1126"/>
    <mergeCell ref="G1130:H1130"/>
    <mergeCell ref="G1131:H1131"/>
    <mergeCell ref="G1110:H1110"/>
    <mergeCell ref="G1118:H1118"/>
    <mergeCell ref="G1122:H1122"/>
    <mergeCell ref="G1072:H1072"/>
    <mergeCell ref="G1074:H1074"/>
    <mergeCell ref="G1080:H1080"/>
    <mergeCell ref="G1082:H1082"/>
    <mergeCell ref="G1066:H1066"/>
    <mergeCell ref="G1068:H1068"/>
    <mergeCell ref="G1079:H1079"/>
    <mergeCell ref="G1044:H1044"/>
    <mergeCell ref="G1047:H1047"/>
    <mergeCell ref="G1056:H1056"/>
    <mergeCell ref="G1063:H1063"/>
    <mergeCell ref="G1045:H1045"/>
    <mergeCell ref="G1049:H1049"/>
    <mergeCell ref="G1051:H1051"/>
    <mergeCell ref="G1052:H1052"/>
    <mergeCell ref="G1061:H1061"/>
    <mergeCell ref="G1000:H1000"/>
    <mergeCell ref="G1003:H1003"/>
    <mergeCell ref="G1009:H1009"/>
    <mergeCell ref="G1018:H1018"/>
    <mergeCell ref="G1031:H1031"/>
    <mergeCell ref="G1032:H1032"/>
    <mergeCell ref="G1054:H1054"/>
    <mergeCell ref="G1059:H1059"/>
    <mergeCell ref="G1064:H1064"/>
    <mergeCell ref="G1067:H1067"/>
    <mergeCell ref="G1078:H1078"/>
    <mergeCell ref="G1086:H1086"/>
    <mergeCell ref="G1116:H1116"/>
    <mergeCell ref="G1120:H1120"/>
    <mergeCell ref="G1125:H1125"/>
    <mergeCell ref="G1041:H1041"/>
    <mergeCell ref="G1055:H1055"/>
    <mergeCell ref="G1069:H1069"/>
    <mergeCell ref="G1081:H1081"/>
    <mergeCell ref="G1085:H1085"/>
    <mergeCell ref="A1091:J1091"/>
    <mergeCell ref="A1099:J1099"/>
    <mergeCell ref="G1105:H1105"/>
    <mergeCell ref="G1111:H1111"/>
    <mergeCell ref="G1112:H1112"/>
    <mergeCell ref="G1121:H1121"/>
    <mergeCell ref="G1034:H1034"/>
    <mergeCell ref="G1036:H1036"/>
    <mergeCell ref="G1038:H1038"/>
    <mergeCell ref="G668:H668"/>
    <mergeCell ref="G672:H672"/>
    <mergeCell ref="G675:H675"/>
    <mergeCell ref="G678:H678"/>
    <mergeCell ref="G673:H673"/>
    <mergeCell ref="G674:H674"/>
    <mergeCell ref="G676:H676"/>
    <mergeCell ref="G680:H680"/>
    <mergeCell ref="G681:H681"/>
    <mergeCell ref="G682:H682"/>
    <mergeCell ref="G685:H685"/>
    <mergeCell ref="G688:H688"/>
    <mergeCell ref="G689:H689"/>
    <mergeCell ref="G720:H720"/>
    <mergeCell ref="G748:H748"/>
    <mergeCell ref="G753:H753"/>
    <mergeCell ref="G771:H771"/>
    <mergeCell ref="G958:H958"/>
    <mergeCell ref="G957:H957"/>
    <mergeCell ref="G962:H962"/>
    <mergeCell ref="G966:H966"/>
    <mergeCell ref="G937:H937"/>
    <mergeCell ref="G940:H940"/>
    <mergeCell ref="G955:H955"/>
    <mergeCell ref="G952:H952"/>
    <mergeCell ref="G953:H953"/>
    <mergeCell ref="G906:H906"/>
    <mergeCell ref="G910:H910"/>
    <mergeCell ref="G914:H914"/>
    <mergeCell ref="G915:H915"/>
    <mergeCell ref="G907:H907"/>
    <mergeCell ref="G911:H911"/>
    <mergeCell ref="G912:H912"/>
    <mergeCell ref="G916:H916"/>
    <mergeCell ref="G918:H918"/>
    <mergeCell ref="G919:H919"/>
    <mergeCell ref="G920:H920"/>
    <mergeCell ref="G923:H923"/>
    <mergeCell ref="G927:H927"/>
    <mergeCell ref="G929:H929"/>
    <mergeCell ref="G930:H930"/>
    <mergeCell ref="G932:H932"/>
    <mergeCell ref="G933:H933"/>
    <mergeCell ref="G936:H936"/>
    <mergeCell ref="G942:H942"/>
    <mergeCell ref="G944:H944"/>
    <mergeCell ref="G946:H946"/>
    <mergeCell ref="G948:H948"/>
    <mergeCell ref="G724:H724"/>
    <mergeCell ref="G733:H733"/>
    <mergeCell ref="G718:H718"/>
    <mergeCell ref="G862:H862"/>
    <mergeCell ref="G865:H865"/>
    <mergeCell ref="G890:H890"/>
    <mergeCell ref="G892:H892"/>
    <mergeCell ref="G894:H894"/>
    <mergeCell ref="G842:H842"/>
    <mergeCell ref="G845:H845"/>
    <mergeCell ref="G847:H847"/>
    <mergeCell ref="G849:H849"/>
    <mergeCell ref="G851:H851"/>
    <mergeCell ref="G857:H857"/>
    <mergeCell ref="G858:H858"/>
    <mergeCell ref="G783:H783"/>
    <mergeCell ref="G583:H583"/>
    <mergeCell ref="G586:H586"/>
    <mergeCell ref="G587:H587"/>
    <mergeCell ref="G590:H590"/>
    <mergeCell ref="G594:H594"/>
    <mergeCell ref="G595:H595"/>
    <mergeCell ref="G588:H588"/>
    <mergeCell ref="G589:H589"/>
    <mergeCell ref="G593:H593"/>
    <mergeCell ref="G567:H567"/>
    <mergeCell ref="G572:H572"/>
    <mergeCell ref="G576:H576"/>
    <mergeCell ref="G581:H581"/>
    <mergeCell ref="G582:H582"/>
    <mergeCell ref="G577:H577"/>
    <mergeCell ref="G580:H580"/>
    <mergeCell ref="G544:H544"/>
    <mergeCell ref="G545:H545"/>
    <mergeCell ref="G542:H542"/>
    <mergeCell ref="G549:H549"/>
    <mergeCell ref="G550:H550"/>
    <mergeCell ref="G551:H551"/>
    <mergeCell ref="G554:H554"/>
    <mergeCell ref="G555:H555"/>
    <mergeCell ref="G558:H558"/>
    <mergeCell ref="G647:H647"/>
    <mergeCell ref="G650:H650"/>
    <mergeCell ref="G651:H651"/>
    <mergeCell ref="G655:H655"/>
    <mergeCell ref="G666:H666"/>
    <mergeCell ref="G665:H665"/>
    <mergeCell ref="G629:H629"/>
    <mergeCell ref="G632:H632"/>
    <mergeCell ref="G635:H635"/>
    <mergeCell ref="G638:H638"/>
    <mergeCell ref="G640:H640"/>
    <mergeCell ref="G642:H642"/>
    <mergeCell ref="G636:H636"/>
    <mergeCell ref="G637:H637"/>
    <mergeCell ref="G643:H643"/>
    <mergeCell ref="G616:H616"/>
    <mergeCell ref="G617:H617"/>
    <mergeCell ref="G622:H622"/>
    <mergeCell ref="G596:H596"/>
    <mergeCell ref="G599:H599"/>
    <mergeCell ref="G600:H600"/>
    <mergeCell ref="G602:H602"/>
    <mergeCell ref="G603:H603"/>
    <mergeCell ref="G604:H604"/>
    <mergeCell ref="G610:H610"/>
    <mergeCell ref="G597:H597"/>
    <mergeCell ref="G605:H605"/>
    <mergeCell ref="G609:H609"/>
    <mergeCell ref="G26:H26"/>
    <mergeCell ref="G28:H28"/>
    <mergeCell ref="G35:H35"/>
    <mergeCell ref="G44:H44"/>
    <mergeCell ref="G60:H60"/>
    <mergeCell ref="G64:H64"/>
    <mergeCell ref="G82:H82"/>
    <mergeCell ref="G89:H89"/>
    <mergeCell ref="G101:H101"/>
    <mergeCell ref="G110:H110"/>
    <mergeCell ref="G121:H121"/>
    <mergeCell ref="G124:H124"/>
    <mergeCell ref="G131:H131"/>
    <mergeCell ref="G363:H363"/>
    <mergeCell ref="G364:H364"/>
    <mergeCell ref="G366:H366"/>
    <mergeCell ref="G345:H345"/>
    <mergeCell ref="G348:H348"/>
    <mergeCell ref="G351:H351"/>
    <mergeCell ref="G352:H352"/>
    <mergeCell ref="G355:H355"/>
    <mergeCell ref="G341:H341"/>
    <mergeCell ref="G343:H343"/>
    <mergeCell ref="G342:H342"/>
    <mergeCell ref="G354:H354"/>
    <mergeCell ref="G243:H243"/>
    <mergeCell ref="G247:H247"/>
    <mergeCell ref="G256:H256"/>
    <mergeCell ref="G260:H260"/>
    <mergeCell ref="G264:H264"/>
    <mergeCell ref="G272:H272"/>
    <mergeCell ref="G291:H291"/>
    <mergeCell ref="G295:H295"/>
    <mergeCell ref="G296:H296"/>
    <mergeCell ref="G297:H297"/>
    <mergeCell ref="G298:H298"/>
    <mergeCell ref="G278:H278"/>
    <mergeCell ref="G280:H280"/>
    <mergeCell ref="G309:H309"/>
    <mergeCell ref="G276:H276"/>
    <mergeCell ref="G281:H281"/>
    <mergeCell ref="G203:H203"/>
    <mergeCell ref="G204:H204"/>
    <mergeCell ref="G205:H205"/>
    <mergeCell ref="G207:H207"/>
    <mergeCell ref="G208:H208"/>
    <mergeCell ref="G190:H190"/>
    <mergeCell ref="G194:H194"/>
    <mergeCell ref="G236:H236"/>
    <mergeCell ref="G202:H202"/>
    <mergeCell ref="G206:H206"/>
    <mergeCell ref="G361:H361"/>
    <mergeCell ref="G257:H257"/>
    <mergeCell ref="G253:H253"/>
    <mergeCell ref="G248:H248"/>
    <mergeCell ref="G249:H249"/>
    <mergeCell ref="G299:H299"/>
    <mergeCell ref="G302:H302"/>
    <mergeCell ref="G238:H238"/>
    <mergeCell ref="G240:H240"/>
    <mergeCell ref="G244:H244"/>
    <mergeCell ref="G252:H252"/>
    <mergeCell ref="G261:H261"/>
    <mergeCell ref="G258:H258"/>
    <mergeCell ref="G29:H29"/>
    <mergeCell ref="G97:H97"/>
    <mergeCell ref="G104:H104"/>
    <mergeCell ref="G96:H96"/>
    <mergeCell ref="G103:H103"/>
    <mergeCell ref="G114:H114"/>
    <mergeCell ref="G116:H116"/>
    <mergeCell ref="G119:H119"/>
    <mergeCell ref="G115:H115"/>
    <mergeCell ref="G136:H136"/>
    <mergeCell ref="G120:H120"/>
    <mergeCell ref="G149:H149"/>
    <mergeCell ref="G148:H148"/>
    <mergeCell ref="G125:H125"/>
    <mergeCell ref="G100:H100"/>
    <mergeCell ref="G141:H141"/>
    <mergeCell ref="G146:H146"/>
    <mergeCell ref="G33:H33"/>
    <mergeCell ref="G70:H70"/>
    <mergeCell ref="G65:H65"/>
    <mergeCell ref="G81:H81"/>
    <mergeCell ref="G88:H88"/>
    <mergeCell ref="G62:H62"/>
    <mergeCell ref="G73:H73"/>
    <mergeCell ref="G74:H74"/>
    <mergeCell ref="G80:H80"/>
    <mergeCell ref="G67:H67"/>
    <mergeCell ref="G180:H180"/>
    <mergeCell ref="G109:H109"/>
    <mergeCell ref="G108:H108"/>
    <mergeCell ref="G152:H152"/>
    <mergeCell ref="G159:H159"/>
    <mergeCell ref="A11:J11"/>
    <mergeCell ref="A19:J19"/>
    <mergeCell ref="G25:H25"/>
    <mergeCell ref="G79:H79"/>
    <mergeCell ref="G84:H84"/>
    <mergeCell ref="G98:H98"/>
    <mergeCell ref="G144:H144"/>
    <mergeCell ref="G30:H30"/>
    <mergeCell ref="G36:H36"/>
    <mergeCell ref="G41:H41"/>
    <mergeCell ref="G45:H45"/>
    <mergeCell ref="G50:H50"/>
    <mergeCell ref="G54:H54"/>
    <mergeCell ref="G58:H58"/>
    <mergeCell ref="G32:H32"/>
    <mergeCell ref="G40:H40"/>
    <mergeCell ref="G49:H49"/>
    <mergeCell ref="G53:H53"/>
    <mergeCell ref="G57:H57"/>
    <mergeCell ref="G63:H63"/>
    <mergeCell ref="G94:H94"/>
    <mergeCell ref="G99:H99"/>
    <mergeCell ref="G92:H92"/>
    <mergeCell ref="G86:H86"/>
    <mergeCell ref="G95:H95"/>
    <mergeCell ref="G122:H122"/>
    <mergeCell ref="G128:H128"/>
    <mergeCell ref="G155:H155"/>
    <mergeCell ref="G145:H145"/>
    <mergeCell ref="G75:H75"/>
    <mergeCell ref="G90:H90"/>
    <mergeCell ref="G102:H102"/>
    <mergeCell ref="G71:H71"/>
    <mergeCell ref="G72:H72"/>
    <mergeCell ref="G78:H78"/>
    <mergeCell ref="G127:H127"/>
    <mergeCell ref="G130:H130"/>
    <mergeCell ref="G135:H135"/>
    <mergeCell ref="G151:H151"/>
    <mergeCell ref="G154:H154"/>
    <mergeCell ref="G177:H177"/>
    <mergeCell ref="G196:H196"/>
    <mergeCell ref="G229:H229"/>
    <mergeCell ref="G239:H239"/>
    <mergeCell ref="G245:H245"/>
    <mergeCell ref="G304:H304"/>
    <mergeCell ref="G311:H311"/>
    <mergeCell ref="G316:H316"/>
    <mergeCell ref="G324:H324"/>
    <mergeCell ref="G327:H327"/>
    <mergeCell ref="G285:H285"/>
    <mergeCell ref="G287:H287"/>
    <mergeCell ref="G288:H288"/>
    <mergeCell ref="G289:H289"/>
    <mergeCell ref="G290:H290"/>
    <mergeCell ref="G300:H300"/>
    <mergeCell ref="G301:H301"/>
    <mergeCell ref="G107:H107"/>
    <mergeCell ref="G123:H123"/>
    <mergeCell ref="G156:H156"/>
    <mergeCell ref="G184:H184"/>
    <mergeCell ref="G187:H187"/>
    <mergeCell ref="G137:H137"/>
    <mergeCell ref="G183:H183"/>
    <mergeCell ref="G191:H191"/>
    <mergeCell ref="G199:H199"/>
    <mergeCell ref="G200:H200"/>
    <mergeCell ref="G201:H201"/>
    <mergeCell ref="G234:H234"/>
    <mergeCell ref="G233:H233"/>
    <mergeCell ref="G237:H237"/>
    <mergeCell ref="G293:H293"/>
    <mergeCell ref="G195:H195"/>
    <mergeCell ref="G265:H265"/>
    <mergeCell ref="G266:H266"/>
    <mergeCell ref="G268:H268"/>
    <mergeCell ref="G269:H269"/>
    <mergeCell ref="G112:H112"/>
    <mergeCell ref="G117:H117"/>
    <mergeCell ref="G147:H147"/>
    <mergeCell ref="G158:H158"/>
    <mergeCell ref="G160:H160"/>
    <mergeCell ref="G254:H254"/>
    <mergeCell ref="G262:H262"/>
    <mergeCell ref="G273:H273"/>
    <mergeCell ref="G166:H166"/>
    <mergeCell ref="G168:H168"/>
    <mergeCell ref="G170:H170"/>
    <mergeCell ref="G188:H188"/>
    <mergeCell ref="G198:H198"/>
    <mergeCell ref="G169:H169"/>
    <mergeCell ref="G176:H176"/>
    <mergeCell ref="G313:H313"/>
    <mergeCell ref="G319:H319"/>
    <mergeCell ref="G320:H320"/>
    <mergeCell ref="G321:H321"/>
    <mergeCell ref="G541:H541"/>
    <mergeCell ref="G548:H548"/>
    <mergeCell ref="G556:H556"/>
    <mergeCell ref="G565:H565"/>
    <mergeCell ref="G569:H569"/>
    <mergeCell ref="G573:H573"/>
    <mergeCell ref="G606:H606"/>
    <mergeCell ref="G623:H623"/>
    <mergeCell ref="G626:H626"/>
    <mergeCell ref="G653:H653"/>
    <mergeCell ref="G657:H657"/>
    <mergeCell ref="G660:H660"/>
    <mergeCell ref="G663:H663"/>
    <mergeCell ref="G692:H692"/>
    <mergeCell ref="G695:H695"/>
    <mergeCell ref="G697:H697"/>
    <mergeCell ref="G608:H608"/>
    <mergeCell ref="G625:H625"/>
    <mergeCell ref="G644:H644"/>
    <mergeCell ref="G654:H654"/>
    <mergeCell ref="G664:H664"/>
    <mergeCell ref="G677:H677"/>
    <mergeCell ref="G679:H679"/>
    <mergeCell ref="G683:H683"/>
    <mergeCell ref="G687:H687"/>
    <mergeCell ref="G691:H691"/>
    <mergeCell ref="G696:H696"/>
    <mergeCell ref="A704:J704"/>
    <mergeCell ref="G379:H379"/>
    <mergeCell ref="G388:H388"/>
    <mergeCell ref="G391:H391"/>
    <mergeCell ref="G434:H434"/>
    <mergeCell ref="G444:H444"/>
    <mergeCell ref="G448:H448"/>
    <mergeCell ref="G452:H452"/>
    <mergeCell ref="G456:H456"/>
    <mergeCell ref="G463:H463"/>
    <mergeCell ref="G483:H483"/>
    <mergeCell ref="G501:H501"/>
    <mergeCell ref="G509:H509"/>
    <mergeCell ref="G517:H517"/>
    <mergeCell ref="G519:H519"/>
    <mergeCell ref="G382:H382"/>
    <mergeCell ref="G383:H383"/>
    <mergeCell ref="G499:H499"/>
    <mergeCell ref="G505:H505"/>
    <mergeCell ref="G508:H508"/>
    <mergeCell ref="G510:H510"/>
    <mergeCell ref="G515:H515"/>
    <mergeCell ref="G498:H498"/>
    <mergeCell ref="G506:H506"/>
    <mergeCell ref="G507:H507"/>
    <mergeCell ref="G513:H513"/>
    <mergeCell ref="G477:H477"/>
    <mergeCell ref="G479:H479"/>
    <mergeCell ref="G481:H481"/>
    <mergeCell ref="G489:H489"/>
    <mergeCell ref="G495:H495"/>
    <mergeCell ref="G386:H386"/>
    <mergeCell ref="G394:H394"/>
    <mergeCell ref="G395:H395"/>
    <mergeCell ref="G381:H381"/>
    <mergeCell ref="G387:H387"/>
    <mergeCell ref="G390:H390"/>
    <mergeCell ref="G777:H777"/>
    <mergeCell ref="G785:H785"/>
    <mergeCell ref="G789:H789"/>
    <mergeCell ref="G790:H790"/>
    <mergeCell ref="G799:H799"/>
    <mergeCell ref="G810:H810"/>
    <mergeCell ref="G820:H820"/>
    <mergeCell ref="G829:H829"/>
    <mergeCell ref="G830:H830"/>
    <mergeCell ref="G843:H843"/>
    <mergeCell ref="G854:H854"/>
    <mergeCell ref="G855:H855"/>
    <mergeCell ref="G870:H870"/>
    <mergeCell ref="G895:H895"/>
    <mergeCell ref="G905:H905"/>
    <mergeCell ref="G939:H939"/>
    <mergeCell ref="G949:H949"/>
    <mergeCell ref="G813:H813"/>
    <mergeCell ref="G815:H815"/>
    <mergeCell ref="G808:H808"/>
    <mergeCell ref="G812:H812"/>
    <mergeCell ref="G816:H816"/>
    <mergeCell ref="G818:H818"/>
    <mergeCell ref="G787:H787"/>
    <mergeCell ref="G788:H788"/>
    <mergeCell ref="G791:H791"/>
    <mergeCell ref="G793:H793"/>
    <mergeCell ref="G800:H800"/>
    <mergeCell ref="G779:H779"/>
    <mergeCell ref="G781:H781"/>
    <mergeCell ref="G782:H782"/>
    <mergeCell ref="G1026:H1026"/>
    <mergeCell ref="G1029:H1029"/>
    <mergeCell ref="G1007:H1007"/>
    <mergeCell ref="G1008:H1008"/>
    <mergeCell ref="G1011:H1011"/>
    <mergeCell ref="G1016:H1016"/>
    <mergeCell ref="G1020:H1020"/>
    <mergeCell ref="G1001:H1001"/>
    <mergeCell ref="G1004:H1004"/>
    <mergeCell ref="G1002:H1002"/>
    <mergeCell ref="G971:H971"/>
    <mergeCell ref="G973:H973"/>
    <mergeCell ref="G970:H970"/>
    <mergeCell ref="G974:H974"/>
    <mergeCell ref="G977:H977"/>
    <mergeCell ref="G822:H822"/>
    <mergeCell ref="G823:H823"/>
    <mergeCell ref="G831:H831"/>
    <mergeCell ref="G835:H835"/>
    <mergeCell ref="G837:H837"/>
    <mergeCell ref="G803:H803"/>
    <mergeCell ref="G804:H804"/>
    <mergeCell ref="G809:H809"/>
    <mergeCell ref="G811:H811"/>
    <mergeCell ref="G1030:H1030"/>
    <mergeCell ref="G1655:H1655"/>
    <mergeCell ref="G1657:H1657"/>
    <mergeCell ref="G1660:H1660"/>
    <mergeCell ref="G1635:H1635"/>
    <mergeCell ref="G1639:H1639"/>
    <mergeCell ref="G1652:H1652"/>
    <mergeCell ref="G1673:H1673"/>
    <mergeCell ref="G1674:H1674"/>
    <mergeCell ref="G1677:H1677"/>
    <mergeCell ref="G1679:H1679"/>
    <mergeCell ref="G1191:H1191"/>
    <mergeCell ref="G1192:H1192"/>
    <mergeCell ref="G1200:H1200"/>
    <mergeCell ref="G1205:H1205"/>
    <mergeCell ref="G1260:H1260"/>
    <mergeCell ref="G1276:H1276"/>
    <mergeCell ref="G1281:H1281"/>
    <mergeCell ref="G1288:H1288"/>
    <mergeCell ref="G1300:H1300"/>
    <mergeCell ref="G1305:H1305"/>
    <mergeCell ref="G1312:H1312"/>
    <mergeCell ref="G1320:H1320"/>
    <mergeCell ref="G1357:H1357"/>
    <mergeCell ref="G1206:H1206"/>
    <mergeCell ref="G1207:H1207"/>
    <mergeCell ref="A1214:J1214"/>
    <mergeCell ref="A1222:J1222"/>
    <mergeCell ref="G1233:H1233"/>
    <mergeCell ref="G1234:H1234"/>
    <mergeCell ref="G1243:H1243"/>
    <mergeCell ref="G1270:H1270"/>
    <mergeCell ref="G1286:H1286"/>
    <mergeCell ref="G1323:H1323"/>
    <mergeCell ref="G1330:H1330"/>
    <mergeCell ref="G1331:H1331"/>
    <mergeCell ref="G1337:H1337"/>
    <mergeCell ref="G1338:H1338"/>
    <mergeCell ref="G1339:H1339"/>
    <mergeCell ref="G1350:H1350"/>
    <mergeCell ref="G1354:H1354"/>
    <mergeCell ref="G1358:H1358"/>
    <mergeCell ref="G1359:H1359"/>
    <mergeCell ref="G1361:H1361"/>
    <mergeCell ref="G1362:H1362"/>
    <mergeCell ref="A1367:J1367"/>
    <mergeCell ref="A1375:J1375"/>
    <mergeCell ref="G1287:H1287"/>
    <mergeCell ref="G1291:H1291"/>
    <mergeCell ref="G1294:H1294"/>
    <mergeCell ref="G1295:H1295"/>
    <mergeCell ref="G1314:H1314"/>
    <mergeCell ref="G1317:H1317"/>
    <mergeCell ref="G1289:H1289"/>
    <mergeCell ref="G1293:H1293"/>
    <mergeCell ref="G1297:H1297"/>
    <mergeCell ref="G1298:H1298"/>
    <mergeCell ref="G1299:H1299"/>
    <mergeCell ref="G1301:H1301"/>
    <mergeCell ref="G1302:H1302"/>
    <mergeCell ref="G1303:H1303"/>
    <mergeCell ref="G1306:H1306"/>
    <mergeCell ref="G1307:H1307"/>
    <mergeCell ref="G1310:H1310"/>
    <mergeCell ref="G2340:H2340"/>
    <mergeCell ref="G2352:H2352"/>
    <mergeCell ref="G1937:H1937"/>
    <mergeCell ref="G1952:H1952"/>
    <mergeCell ref="G1960:H1960"/>
    <mergeCell ref="G1964:H1964"/>
    <mergeCell ref="G1965:H1965"/>
    <mergeCell ref="G2274:H2274"/>
    <mergeCell ref="G2280:H2280"/>
    <mergeCell ref="A2285:J2285"/>
    <mergeCell ref="A2293:J2293"/>
    <mergeCell ref="G2303:H2303"/>
    <mergeCell ref="G2304:H2304"/>
    <mergeCell ref="G2308:H2308"/>
    <mergeCell ref="G2313:H2313"/>
    <mergeCell ref="G2317:H2317"/>
    <mergeCell ref="G2325:H2325"/>
    <mergeCell ref="G2342:H2342"/>
    <mergeCell ref="G2344:H2344"/>
    <mergeCell ref="G2052:H2052"/>
    <mergeCell ref="G2056:H2056"/>
    <mergeCell ref="G2059:H2059"/>
    <mergeCell ref="G2062:H2062"/>
    <mergeCell ref="G2065:H2065"/>
    <mergeCell ref="G2067:H2067"/>
    <mergeCell ref="G2069:H2069"/>
    <mergeCell ref="G2071:H2071"/>
    <mergeCell ref="G2051:H2051"/>
    <mergeCell ref="G2053:H2053"/>
    <mergeCell ref="G2054:H2054"/>
    <mergeCell ref="G2055:H2055"/>
    <mergeCell ref="G2057:H2057"/>
    <mergeCell ref="G2058:H2058"/>
    <mergeCell ref="G2060:H2060"/>
    <mergeCell ref="G2061:H2061"/>
    <mergeCell ref="G2063:H2063"/>
    <mergeCell ref="G2064:H2064"/>
    <mergeCell ref="G2066:H2066"/>
    <mergeCell ref="G2068:H2068"/>
    <mergeCell ref="G2070:H2070"/>
    <mergeCell ref="G2030:H2030"/>
    <mergeCell ref="G2031:H2031"/>
    <mergeCell ref="G2034:H2034"/>
    <mergeCell ref="G2037:H2037"/>
    <mergeCell ref="G2040:H2040"/>
    <mergeCell ref="G2042:H2042"/>
    <mergeCell ref="G2044:H2044"/>
    <mergeCell ref="G2046:H2046"/>
    <mergeCell ref="G2049:H2049"/>
    <mergeCell ref="G2021:H2021"/>
    <mergeCell ref="G2023:H2023"/>
    <mergeCell ref="G2025:H2025"/>
    <mergeCell ref="G1974:H1974"/>
    <mergeCell ref="G1976:H1976"/>
    <mergeCell ref="G1978:H1978"/>
    <mergeCell ref="G1980:H1980"/>
    <mergeCell ref="G1982:H1982"/>
    <mergeCell ref="G2146:H2146"/>
    <mergeCell ref="G2147:H2147"/>
    <mergeCell ref="G2151:H2151"/>
    <mergeCell ref="G2154:H2154"/>
    <mergeCell ref="G2140:H2140"/>
    <mergeCell ref="G2144:H2144"/>
    <mergeCell ref="G2148:H2148"/>
    <mergeCell ref="G2694:H2694"/>
    <mergeCell ref="G2699:H2699"/>
    <mergeCell ref="G2707:H2707"/>
    <mergeCell ref="G2710:H2710"/>
    <mergeCell ref="G2718:H2718"/>
    <mergeCell ref="G2727:H2727"/>
    <mergeCell ref="G2728:H2728"/>
    <mergeCell ref="G2729:H2729"/>
    <mergeCell ref="G2740:H2740"/>
    <mergeCell ref="G2744:H2744"/>
    <mergeCell ref="G2746:H2746"/>
    <mergeCell ref="G2747:H2747"/>
    <mergeCell ref="G2748:H2748"/>
    <mergeCell ref="G2750:H2750"/>
    <mergeCell ref="G2751:H2751"/>
    <mergeCell ref="G2358:H2358"/>
    <mergeCell ref="G2361:H2361"/>
    <mergeCell ref="G2370:H2370"/>
    <mergeCell ref="G2373:H2373"/>
    <mergeCell ref="G2374:H2374"/>
    <mergeCell ref="G2376:H2376"/>
    <mergeCell ref="G2377:H2377"/>
    <mergeCell ref="G2378:H2378"/>
    <mergeCell ref="G2417:H2417"/>
    <mergeCell ref="G2434:H2434"/>
    <mergeCell ref="G2435:H2435"/>
    <mergeCell ref="G2436:H2436"/>
    <mergeCell ref="A2384:J2384"/>
    <mergeCell ref="A2392:J2392"/>
    <mergeCell ref="G2399:H2399"/>
    <mergeCell ref="G2408:H2408"/>
    <mergeCell ref="G2409:H2409"/>
    <mergeCell ref="G2413:H2413"/>
    <mergeCell ref="G2418:H2418"/>
    <mergeCell ref="G2422:H2422"/>
    <mergeCell ref="G2426:H2426"/>
    <mergeCell ref="G2430:H2430"/>
    <mergeCell ref="G2443:H2443"/>
    <mergeCell ref="G2446:H2446"/>
    <mergeCell ref="G2445:H2445"/>
    <mergeCell ref="G2398:H2398"/>
    <mergeCell ref="G2423:H2423"/>
    <mergeCell ref="G2428:H2428"/>
    <mergeCell ref="G2401:H2401"/>
    <mergeCell ref="G2402:H2402"/>
    <mergeCell ref="G2403:H2403"/>
    <mergeCell ref="G2404:H2404"/>
    <mergeCell ref="G2406:H2406"/>
    <mergeCell ref="G2407:H2407"/>
    <mergeCell ref="G2410:H2410"/>
    <mergeCell ref="G2414:H2414"/>
    <mergeCell ref="G2415:H2415"/>
    <mergeCell ref="G2419:H2419"/>
    <mergeCell ref="G2461:H2461"/>
    <mergeCell ref="G2463:H2463"/>
    <mergeCell ref="G2464:H2464"/>
    <mergeCell ref="G2466:H2466"/>
    <mergeCell ref="G2468:H2468"/>
    <mergeCell ref="G2470:H2470"/>
    <mergeCell ref="G2472:H2472"/>
    <mergeCell ref="G2473:H2473"/>
    <mergeCell ref="G2475:H2475"/>
    <mergeCell ref="G2424:H2424"/>
    <mergeCell ref="G2427:H2427"/>
    <mergeCell ref="G3416:H3416"/>
    <mergeCell ref="G3425:H3425"/>
    <mergeCell ref="G3285:H3285"/>
    <mergeCell ref="G3294:H3294"/>
    <mergeCell ref="G3303:H3303"/>
    <mergeCell ref="G3308:H3308"/>
    <mergeCell ref="G3314:H3314"/>
    <mergeCell ref="G3315:H3315"/>
    <mergeCell ref="G3336:H3336"/>
    <mergeCell ref="A3343:J3343"/>
    <mergeCell ref="A3351:J3351"/>
    <mergeCell ref="G3363:H3363"/>
    <mergeCell ref="G3364:H3364"/>
    <mergeCell ref="G3372:H3372"/>
    <mergeCell ref="G3385:H3385"/>
    <mergeCell ref="G3392:H3392"/>
    <mergeCell ref="G3414:H3414"/>
    <mergeCell ref="G3025:H3025"/>
    <mergeCell ref="G3027:H3027"/>
    <mergeCell ref="G2938:H2938"/>
    <mergeCell ref="G2939:H2939"/>
    <mergeCell ref="G2940:H2940"/>
    <mergeCell ref="G2942:H2942"/>
    <mergeCell ref="G2943:H2943"/>
    <mergeCell ref="G2966:H2966"/>
    <mergeCell ref="G2967:H2967"/>
    <mergeCell ref="G2971:H2971"/>
    <mergeCell ref="G2972:H2972"/>
    <mergeCell ref="G2975:H2975"/>
    <mergeCell ref="G2977:H2977"/>
    <mergeCell ref="G2978:H2978"/>
    <mergeCell ref="G2981:H2981"/>
    <mergeCell ref="G2982:H2982"/>
    <mergeCell ref="G3125:H3125"/>
    <mergeCell ref="G3127:H3127"/>
    <mergeCell ref="G3130:H3130"/>
    <mergeCell ref="G3133:H3133"/>
    <mergeCell ref="G3124:H3124"/>
    <mergeCell ref="G3126:H3126"/>
    <mergeCell ref="G3128:H3128"/>
    <mergeCell ref="G3129:H3129"/>
    <mergeCell ref="G3131:H3131"/>
    <mergeCell ref="G3132:H3132"/>
    <mergeCell ref="G3103:H3103"/>
    <mergeCell ref="G3104:H3104"/>
    <mergeCell ref="G3106:H3106"/>
    <mergeCell ref="G3107:H3107"/>
    <mergeCell ref="G3108:H3108"/>
    <mergeCell ref="G3111:H3111"/>
    <mergeCell ref="G3112:H3112"/>
    <mergeCell ref="G3113:H3113"/>
    <mergeCell ref="G3115:H3115"/>
    <mergeCell ref="G3272:H3272"/>
    <mergeCell ref="G3071:H3071"/>
    <mergeCell ref="G3072:H3072"/>
    <mergeCell ref="G3075:H3075"/>
    <mergeCell ref="G3076:H3076"/>
    <mergeCell ref="G3096:H3096"/>
    <mergeCell ref="G3099:H3099"/>
    <mergeCell ref="G3102:H3102"/>
    <mergeCell ref="G3083:H3083"/>
    <mergeCell ref="G3084:H3084"/>
    <mergeCell ref="G3085:H3085"/>
    <mergeCell ref="G3086:H3086"/>
    <mergeCell ref="G3445:H3445"/>
    <mergeCell ref="G3458:H3458"/>
    <mergeCell ref="G3468:H3468"/>
    <mergeCell ref="G3471:H3471"/>
    <mergeCell ref="G3492:H3492"/>
    <mergeCell ref="G3497:H3497"/>
    <mergeCell ref="G3519:H3519"/>
    <mergeCell ref="G3535:H3535"/>
    <mergeCell ref="G3561:H3561"/>
    <mergeCell ref="G3576:H3576"/>
    <mergeCell ref="G3581:H3581"/>
    <mergeCell ref="G3634:H3634"/>
    <mergeCell ref="G3635:H3635"/>
    <mergeCell ref="G3639:H3639"/>
    <mergeCell ref="G3648:H3648"/>
    <mergeCell ref="G3666:H3666"/>
    <mergeCell ref="G3448:H3448"/>
    <mergeCell ref="G3457:H3457"/>
    <mergeCell ref="G3472:H3472"/>
    <mergeCell ref="G3473:H3473"/>
    <mergeCell ref="G3484:H3484"/>
    <mergeCell ref="G3488:H3488"/>
    <mergeCell ref="G3493:H3493"/>
    <mergeCell ref="G3496:H3496"/>
    <mergeCell ref="A3501:J3501"/>
    <mergeCell ref="A3509:J3509"/>
    <mergeCell ref="G3560:H3560"/>
    <mergeCell ref="G3573:H3573"/>
    <mergeCell ref="G3583:H3583"/>
    <mergeCell ref="G3585:H3585"/>
    <mergeCell ref="G3588:H3588"/>
    <mergeCell ref="G3597:H3597"/>
    <mergeCell ref="G3600:H3600"/>
    <mergeCell ref="G3604:H3604"/>
    <mergeCell ref="G3605:H3605"/>
    <mergeCell ref="G3613:H3613"/>
    <mergeCell ref="G3621:H3621"/>
    <mergeCell ref="G3624:H3624"/>
    <mergeCell ref="G3645:H3645"/>
    <mergeCell ref="G3647:H3647"/>
    <mergeCell ref="G3649:H3649"/>
    <mergeCell ref="G3662:H3662"/>
    <mergeCell ref="G3565:H3565"/>
    <mergeCell ref="G3571:H3571"/>
    <mergeCell ref="G3636:H3636"/>
    <mergeCell ref="G3638:H3638"/>
    <mergeCell ref="G3640:H3640"/>
    <mergeCell ref="G3516:H3516"/>
    <mergeCell ref="G3521:H3521"/>
    <mergeCell ref="G3651:H3651"/>
    <mergeCell ref="G3653:H3653"/>
    <mergeCell ref="G3655:H3655"/>
    <mergeCell ref="G3661:H3661"/>
    <mergeCell ref="G3664:H3664"/>
    <mergeCell ref="G3665:H3665"/>
    <mergeCell ref="G3623:H3623"/>
    <mergeCell ref="G3625:H3625"/>
    <mergeCell ref="G3627:H3627"/>
    <mergeCell ref="G3628:H3628"/>
    <mergeCell ref="G3632:H3632"/>
    <mergeCell ref="G3637:H3637"/>
    <mergeCell ref="G3641:H3641"/>
    <mergeCell ref="G4761:H4761"/>
    <mergeCell ref="G4766:H4766"/>
    <mergeCell ref="G4762:H4762"/>
    <mergeCell ref="G4404:H4404"/>
    <mergeCell ref="G4410:H4410"/>
    <mergeCell ref="G4418:H4418"/>
    <mergeCell ref="G4422:H4422"/>
    <mergeCell ref="G4429:H4429"/>
    <mergeCell ref="G4430:H4430"/>
    <mergeCell ref="G4432:H4432"/>
    <mergeCell ref="G4438:H4438"/>
    <mergeCell ref="G4477:H4477"/>
    <mergeCell ref="G4491:H4491"/>
    <mergeCell ref="G4513:H4513"/>
    <mergeCell ref="G4520:H4520"/>
    <mergeCell ref="G4526:H4526"/>
    <mergeCell ref="G4538:H4538"/>
    <mergeCell ref="G4548:H4548"/>
    <mergeCell ref="G4595:H4595"/>
    <mergeCell ref="G4600:H4600"/>
    <mergeCell ref="G4189:H4189"/>
    <mergeCell ref="G4204:H4204"/>
    <mergeCell ref="G4217:H4217"/>
    <mergeCell ref="G4222:H4222"/>
    <mergeCell ref="G4234:H4234"/>
    <mergeCell ref="G4246:H4246"/>
    <mergeCell ref="G4253:H4253"/>
    <mergeCell ref="G4265:H4265"/>
    <mergeCell ref="G4267:H4267"/>
    <mergeCell ref="G4269:H4269"/>
    <mergeCell ref="G4271:H4271"/>
    <mergeCell ref="G4275:H4275"/>
    <mergeCell ref="G4278:H4278"/>
    <mergeCell ref="G4280:H4280"/>
    <mergeCell ref="G4289:H4289"/>
    <mergeCell ref="G4317:H4317"/>
    <mergeCell ref="G4360:H4360"/>
    <mergeCell ref="G4374:H4374"/>
    <mergeCell ref="G4383:H4383"/>
    <mergeCell ref="G4384:H4384"/>
    <mergeCell ref="G4387:H4387"/>
    <mergeCell ref="G4388:H4388"/>
    <mergeCell ref="G4321:H4321"/>
    <mergeCell ref="G4328:H4328"/>
    <mergeCell ref="G4333:H4333"/>
    <mergeCell ref="G4340:H4340"/>
    <mergeCell ref="G4344:H4344"/>
    <mergeCell ref="G4346:H4346"/>
    <mergeCell ref="G4354:H4354"/>
    <mergeCell ref="G4361:H4361"/>
    <mergeCell ref="G4366:H4366"/>
    <mergeCell ref="G4368:H4368"/>
    <mergeCell ref="G4389:H4389"/>
    <mergeCell ref="G4390:H4390"/>
    <mergeCell ref="G4394:H4394"/>
    <mergeCell ref="G4395:H4395"/>
    <mergeCell ref="G4396:H4396"/>
    <mergeCell ref="G4398:H4398"/>
    <mergeCell ref="G4356:H4356"/>
    <mergeCell ref="G4357:H4357"/>
    <mergeCell ref="G4364:H4364"/>
    <mergeCell ref="G4365:H4365"/>
    <mergeCell ref="G4369:H4369"/>
    <mergeCell ref="G4355:H4355"/>
    <mergeCell ref="G4827:H4827"/>
    <mergeCell ref="G4833:H4833"/>
    <mergeCell ref="G4836:H4836"/>
    <mergeCell ref="G4850:H4850"/>
    <mergeCell ref="G4855:H4855"/>
    <mergeCell ref="G4869:H4869"/>
    <mergeCell ref="G4882:H4882"/>
    <mergeCell ref="G4887:H4887"/>
    <mergeCell ref="G4891:H4891"/>
    <mergeCell ref="G4893:H4893"/>
    <mergeCell ref="G4894:H4894"/>
    <mergeCell ref="G4899:H4899"/>
    <mergeCell ref="G4903:H4903"/>
    <mergeCell ref="G4921:H4921"/>
    <mergeCell ref="G4925:H4925"/>
    <mergeCell ref="G4930:H4930"/>
    <mergeCell ref="G4934:H4934"/>
    <mergeCell ref="G4951:H4951"/>
    <mergeCell ref="G4956:H4956"/>
    <mergeCell ref="G4961:H4961"/>
    <mergeCell ref="G4974:H4974"/>
    <mergeCell ref="G4804:H4804"/>
    <mergeCell ref="G4808:H4808"/>
    <mergeCell ref="G4809:H4809"/>
    <mergeCell ref="G4811:H4811"/>
    <mergeCell ref="G4816:H4816"/>
    <mergeCell ref="G4849:H4849"/>
    <mergeCell ref="G4857:H4857"/>
    <mergeCell ref="G4870:H4870"/>
    <mergeCell ref="G4874:H4874"/>
    <mergeCell ref="G4875:H4875"/>
    <mergeCell ref="G4892:H4892"/>
    <mergeCell ref="G4895:H4895"/>
    <mergeCell ref="G4896:H4896"/>
    <mergeCell ref="G4898:H4898"/>
    <mergeCell ref="G4900:H4900"/>
    <mergeCell ref="G4902:H4902"/>
    <mergeCell ref="A4907:J4907"/>
    <mergeCell ref="A4915:J4915"/>
    <mergeCell ref="G4938:H4938"/>
    <mergeCell ref="G4939:H4939"/>
    <mergeCell ref="G4948:H4948"/>
    <mergeCell ref="G4958:H4958"/>
    <mergeCell ref="G4953:H4953"/>
    <mergeCell ref="G4957:H4957"/>
    <mergeCell ref="G4924:H4924"/>
    <mergeCell ref="G4923:H4923"/>
    <mergeCell ref="G4877:H4877"/>
    <mergeCell ref="G4886:H4886"/>
    <mergeCell ref="G4852:H4852"/>
    <mergeCell ref="G4859:H4859"/>
    <mergeCell ref="G4860:H4860"/>
    <mergeCell ref="G4862:H4862"/>
    <mergeCell ref="G4864:H4864"/>
    <mergeCell ref="G4854:H4854"/>
    <mergeCell ref="G4863:H4863"/>
    <mergeCell ref="G4865:H4865"/>
    <mergeCell ref="G4831:H4831"/>
    <mergeCell ref="G4832:H4832"/>
    <mergeCell ref="G4837:H4837"/>
    <mergeCell ref="G4840:H4840"/>
    <mergeCell ref="G4843:H4843"/>
    <mergeCell ref="G4847:H4847"/>
    <mergeCell ref="G4853:H4853"/>
    <mergeCell ref="G5184:H5184"/>
    <mergeCell ref="G5186:H5186"/>
    <mergeCell ref="G5192:H5192"/>
    <mergeCell ref="G5196:H5196"/>
    <mergeCell ref="G5219:H5219"/>
    <mergeCell ref="G5228:H5228"/>
    <mergeCell ref="G5230:H5230"/>
    <mergeCell ref="G5232:H5232"/>
    <mergeCell ref="G5238:H5238"/>
    <mergeCell ref="G5262:H5262"/>
    <mergeCell ref="G5202:H5202"/>
    <mergeCell ref="G5204:H5204"/>
    <mergeCell ref="G5215:H5215"/>
    <mergeCell ref="G5217:H5217"/>
    <mergeCell ref="G5218:H5218"/>
    <mergeCell ref="G5222:H5222"/>
    <mergeCell ref="G5223:H5223"/>
    <mergeCell ref="G5227:H5227"/>
    <mergeCell ref="G5229:H5229"/>
    <mergeCell ref="G5231:H5231"/>
    <mergeCell ref="G5235:H5235"/>
    <mergeCell ref="A5245:J5245"/>
    <mergeCell ref="A5253:J5253"/>
    <mergeCell ref="G5266:H5266"/>
    <mergeCell ref="G5267:H5267"/>
    <mergeCell ref="G5277:H5277"/>
    <mergeCell ref="G5282:H5282"/>
    <mergeCell ref="G5284:H5284"/>
    <mergeCell ref="G5289:H5289"/>
    <mergeCell ref="G5293:H5293"/>
    <mergeCell ref="G5296:H5296"/>
    <mergeCell ref="G5298:H5298"/>
    <mergeCell ref="G5301:H5301"/>
    <mergeCell ref="G5295:H5295"/>
    <mergeCell ref="G5297:H5297"/>
    <mergeCell ref="G5261:H5261"/>
    <mergeCell ref="G5264:H5264"/>
    <mergeCell ref="G5271:H5271"/>
    <mergeCell ref="G5273:H5273"/>
    <mergeCell ref="G5276:H5276"/>
    <mergeCell ref="G5280:H5280"/>
    <mergeCell ref="G5286:H5286"/>
    <mergeCell ref="G5300:H5300"/>
    <mergeCell ref="G5275:H5275"/>
    <mergeCell ref="G5281:H5281"/>
    <mergeCell ref="G5285:H5285"/>
    <mergeCell ref="G5290:H5290"/>
    <mergeCell ref="G5288:H5288"/>
    <mergeCell ref="G5259:H5259"/>
    <mergeCell ref="G5265:H5265"/>
    <mergeCell ref="G5527:H5527"/>
    <mergeCell ref="G5531:H5531"/>
    <mergeCell ref="G5535:H5535"/>
    <mergeCell ref="G5551:H5551"/>
    <mergeCell ref="A5562:J5562"/>
    <mergeCell ref="A5570:J5570"/>
    <mergeCell ref="G5584:H5584"/>
    <mergeCell ref="G5600:H5600"/>
    <mergeCell ref="G5616:H5616"/>
    <mergeCell ref="G5310:H5310"/>
    <mergeCell ref="G5315:H5315"/>
    <mergeCell ref="G5317:H5317"/>
    <mergeCell ref="G5322:H5322"/>
    <mergeCell ref="G5324:H5324"/>
    <mergeCell ref="G5326:H5326"/>
    <mergeCell ref="G5330:H5330"/>
    <mergeCell ref="G5335:H5335"/>
    <mergeCell ref="G5342:H5342"/>
    <mergeCell ref="G5346:H5346"/>
    <mergeCell ref="G5366:H5366"/>
    <mergeCell ref="G5389:H5389"/>
    <mergeCell ref="G5390:H5390"/>
    <mergeCell ref="G5393:H5393"/>
    <mergeCell ref="G5413:H5413"/>
    <mergeCell ref="G5415:H5415"/>
    <mergeCell ref="G5417:H5417"/>
    <mergeCell ref="G5419:H5419"/>
    <mergeCell ref="G5423:H5423"/>
    <mergeCell ref="G5425:H5425"/>
    <mergeCell ref="G5428:H5428"/>
    <mergeCell ref="G5468:H5468"/>
    <mergeCell ref="G5441:H5441"/>
    <mergeCell ref="G5429:H5429"/>
    <mergeCell ref="G5433:H5433"/>
    <mergeCell ref="G5434:H5434"/>
    <mergeCell ref="G5435:H5435"/>
    <mergeCell ref="G5409:H5409"/>
    <mergeCell ref="G5378:H5378"/>
    <mergeCell ref="G5401:H5401"/>
    <mergeCell ref="G5404:H5404"/>
    <mergeCell ref="G5406:H5406"/>
    <mergeCell ref="G5391:H5391"/>
    <mergeCell ref="G5394:H5394"/>
    <mergeCell ref="G5402:H5402"/>
    <mergeCell ref="G5369:H5369"/>
    <mergeCell ref="G5373:H5373"/>
    <mergeCell ref="G5345:H5345"/>
    <mergeCell ref="G5437:H5437"/>
    <mergeCell ref="G5582:H5582"/>
    <mergeCell ref="G5577:H5577"/>
    <mergeCell ref="G5576:H5576"/>
    <mergeCell ref="G5542:H5542"/>
    <mergeCell ref="G5549:H5549"/>
    <mergeCell ref="G5553:H5553"/>
    <mergeCell ref="G5557:H5557"/>
    <mergeCell ref="G5554:H5554"/>
    <mergeCell ref="G5556:H5556"/>
    <mergeCell ref="G5558:H5558"/>
    <mergeCell ref="G5521:H5521"/>
    <mergeCell ref="G5539:H5539"/>
    <mergeCell ref="G5543:H5543"/>
    <mergeCell ref="G5545:H5545"/>
    <mergeCell ref="G5552:H5552"/>
    <mergeCell ref="G5525:H5525"/>
    <mergeCell ref="G5992:H5992"/>
    <mergeCell ref="A6027:J6027"/>
    <mergeCell ref="A6035:J6035"/>
    <mergeCell ref="G6055:H6055"/>
    <mergeCell ref="G5773:H5773"/>
    <mergeCell ref="G5774:H5774"/>
    <mergeCell ref="G5833:H5833"/>
    <mergeCell ref="G5840:H5840"/>
    <mergeCell ref="G5845:H5845"/>
    <mergeCell ref="G5847:H5847"/>
    <mergeCell ref="G5851:H5851"/>
    <mergeCell ref="G5857:H5857"/>
    <mergeCell ref="G5869:H5869"/>
    <mergeCell ref="G5870:H5870"/>
    <mergeCell ref="G5874:H5874"/>
    <mergeCell ref="G5875:H5875"/>
    <mergeCell ref="G5876:H5876"/>
    <mergeCell ref="G5877:H5877"/>
    <mergeCell ref="G5882:H5882"/>
    <mergeCell ref="G5885:H5885"/>
    <mergeCell ref="G5888:H5888"/>
    <mergeCell ref="G5889:H5889"/>
    <mergeCell ref="G5895:H5895"/>
    <mergeCell ref="G5906:H5906"/>
    <mergeCell ref="G5910:H5910"/>
    <mergeCell ref="G5911:H5911"/>
    <mergeCell ref="G5915:H5915"/>
    <mergeCell ref="A5920:J5920"/>
    <mergeCell ref="A5928:J5928"/>
    <mergeCell ref="G5961:H5961"/>
    <mergeCell ref="G5965:H5965"/>
    <mergeCell ref="G5970:H5970"/>
    <mergeCell ref="G5971:H5971"/>
    <mergeCell ref="G5916:H5916"/>
    <mergeCell ref="G5934:H5934"/>
    <mergeCell ref="G5893:H5893"/>
    <mergeCell ref="G5899:H5899"/>
    <mergeCell ref="G5900:H5900"/>
    <mergeCell ref="G6042:H6042"/>
    <mergeCell ref="G6049:H6049"/>
    <mergeCell ref="G6425:H6425"/>
    <mergeCell ref="G6426:H6426"/>
    <mergeCell ref="G6428:H6428"/>
    <mergeCell ref="G6091:H6091"/>
    <mergeCell ref="G6098:H6098"/>
    <mergeCell ref="G6100:H6100"/>
    <mergeCell ref="G6114:H6114"/>
    <mergeCell ref="G6115:H6115"/>
    <mergeCell ref="G6116:H6116"/>
    <mergeCell ref="G6177:H6177"/>
    <mergeCell ref="G6185:H6185"/>
    <mergeCell ref="G6186:H6186"/>
    <mergeCell ref="G6188:H6188"/>
    <mergeCell ref="G6190:H6190"/>
    <mergeCell ref="G6194:H6194"/>
    <mergeCell ref="G6197:H6197"/>
    <mergeCell ref="G6198:H6198"/>
    <mergeCell ref="G6201:H6201"/>
    <mergeCell ref="G6215:H6215"/>
    <mergeCell ref="G6220:H6220"/>
    <mergeCell ref="G6228:H6228"/>
    <mergeCell ref="G6260:H6260"/>
    <mergeCell ref="G6272:H6272"/>
    <mergeCell ref="G6273:H6273"/>
    <mergeCell ref="G6275:H6275"/>
    <mergeCell ref="G6277:H6277"/>
    <mergeCell ref="G6084:H6084"/>
    <mergeCell ref="G6089:H6089"/>
    <mergeCell ref="G6106:H6106"/>
    <mergeCell ref="G6112:H6112"/>
    <mergeCell ref="G6126:H6126"/>
    <mergeCell ref="G6145:H6145"/>
    <mergeCell ref="G6149:H6149"/>
    <mergeCell ref="G6153:H6153"/>
    <mergeCell ref="G6157:H6157"/>
    <mergeCell ref="G6176:H6176"/>
    <mergeCell ref="G6178:H6178"/>
    <mergeCell ref="G6187:H6187"/>
    <mergeCell ref="G6191:H6191"/>
    <mergeCell ref="G6192:H6192"/>
    <mergeCell ref="G6196:H6196"/>
    <mergeCell ref="G6200:H6200"/>
    <mergeCell ref="G6204:H6204"/>
    <mergeCell ref="G6210:H6210"/>
    <mergeCell ref="G6211:H6211"/>
    <mergeCell ref="G6219:H6219"/>
    <mergeCell ref="A6235:J6235"/>
    <mergeCell ref="A6243:J6243"/>
    <mergeCell ref="G6249:H6249"/>
    <mergeCell ref="G6253:H6253"/>
    <mergeCell ref="G6259:H6259"/>
    <mergeCell ref="G6268:H6268"/>
    <mergeCell ref="G6271:H6271"/>
    <mergeCell ref="G6276:H6276"/>
    <mergeCell ref="G6214:H6214"/>
    <mergeCell ref="G6216:H6216"/>
    <mergeCell ref="G6217:H6217"/>
    <mergeCell ref="G6218:H6218"/>
    <mergeCell ref="G6165:H6165"/>
    <mergeCell ref="G6167:H6167"/>
    <mergeCell ref="G6174:H6174"/>
    <mergeCell ref="G6179:H6179"/>
    <mergeCell ref="G6182:H6182"/>
    <mergeCell ref="G6184:H6184"/>
    <mergeCell ref="G6341:H6341"/>
    <mergeCell ref="G6344:H6344"/>
    <mergeCell ref="G6378:H6378"/>
    <mergeCell ref="G6383:H6383"/>
    <mergeCell ref="G6392:H6392"/>
    <mergeCell ref="G6396:H6396"/>
    <mergeCell ref="G6403:H6403"/>
    <mergeCell ref="G6408:H6408"/>
    <mergeCell ref="G6409:H6409"/>
    <mergeCell ref="G6412:H6412"/>
    <mergeCell ref="G6413:H6413"/>
    <mergeCell ref="G6414:H6414"/>
    <mergeCell ref="G6416:H6416"/>
    <mergeCell ref="G6417:H6417"/>
    <mergeCell ref="G6422:H6422"/>
    <mergeCell ref="G6424:H6424"/>
    <mergeCell ref="G6279:H6279"/>
    <mergeCell ref="G6280:H6280"/>
    <mergeCell ref="G6281:H6281"/>
    <mergeCell ref="G6285:H6285"/>
    <mergeCell ref="G6286:H6286"/>
    <mergeCell ref="G6288:H6288"/>
    <mergeCell ref="G6299:H6299"/>
    <mergeCell ref="G6309:H6309"/>
    <mergeCell ref="G6313:H6313"/>
    <mergeCell ref="G6317:H6317"/>
    <mergeCell ref="A6322:J6322"/>
    <mergeCell ref="A6330:J6330"/>
    <mergeCell ref="G6352:H6352"/>
    <mergeCell ref="G6362:H6362"/>
    <mergeCell ref="G6365:H6365"/>
    <mergeCell ref="G6369:H6369"/>
    <mergeCell ref="G6379:H6379"/>
    <mergeCell ref="G6384:H6384"/>
    <mergeCell ref="G6395:H6395"/>
    <mergeCell ref="G6397:H6397"/>
    <mergeCell ref="G6411:H6411"/>
    <mergeCell ref="G6415:H6415"/>
    <mergeCell ref="G6419:H6419"/>
    <mergeCell ref="G6420:H6420"/>
    <mergeCell ref="G6423:H6423"/>
    <mergeCell ref="G6284:H6284"/>
    <mergeCell ref="G7288:H7288"/>
    <mergeCell ref="G7296:H7296"/>
    <mergeCell ref="G7305:H7305"/>
    <mergeCell ref="G7309:H7309"/>
    <mergeCell ref="G7314:H7314"/>
    <mergeCell ref="G7579:H7579"/>
    <mergeCell ref="G7582:H7582"/>
    <mergeCell ref="G7583:H7583"/>
    <mergeCell ref="G7584:H7584"/>
    <mergeCell ref="G7586:H7586"/>
    <mergeCell ref="G7587:H7587"/>
    <mergeCell ref="G7588:H7588"/>
    <mergeCell ref="G7591:H7591"/>
    <mergeCell ref="G7592:H7592"/>
    <mergeCell ref="G7593:H7593"/>
    <mergeCell ref="G7596:H7596"/>
    <mergeCell ref="G7599:H7599"/>
    <mergeCell ref="G7233:H7233"/>
    <mergeCell ref="G7246:H7246"/>
    <mergeCell ref="G7249:H7249"/>
    <mergeCell ref="G7251:H7251"/>
    <mergeCell ref="G7254:H7254"/>
    <mergeCell ref="G7271:H7271"/>
    <mergeCell ref="G7289:H7289"/>
    <mergeCell ref="G7297:H7297"/>
    <mergeCell ref="A7325:J7325"/>
    <mergeCell ref="A7333:J7333"/>
    <mergeCell ref="G7578:H7578"/>
    <mergeCell ref="G7580:H7580"/>
    <mergeCell ref="G7581:H7581"/>
    <mergeCell ref="G7585:H7585"/>
    <mergeCell ref="G7589:H7589"/>
    <mergeCell ref="G7590:H7590"/>
    <mergeCell ref="G7594:H7594"/>
    <mergeCell ref="G7315:H7315"/>
    <mergeCell ref="G7316:H7316"/>
    <mergeCell ref="G7319:H7319"/>
    <mergeCell ref="G7320:H7320"/>
    <mergeCell ref="G7300:H7300"/>
    <mergeCell ref="G7301:H7301"/>
    <mergeCell ref="G7306:H7306"/>
    <mergeCell ref="G7295:H7295"/>
    <mergeCell ref="G7299:H7299"/>
    <mergeCell ref="G7302:H7302"/>
    <mergeCell ref="G7307:H7307"/>
    <mergeCell ref="G7308:H7308"/>
    <mergeCell ref="G7310:H7310"/>
    <mergeCell ref="G7283:H7283"/>
    <mergeCell ref="G7284:H7284"/>
    <mergeCell ref="G7287:H7287"/>
    <mergeCell ref="G7291:H7291"/>
    <mergeCell ref="G7293:H7293"/>
    <mergeCell ref="G7282:H7282"/>
    <mergeCell ref="G7286:H7286"/>
    <mergeCell ref="G7290:H7290"/>
    <mergeCell ref="G7414:H7414"/>
    <mergeCell ref="G7420:H7420"/>
    <mergeCell ref="G7413:H7413"/>
    <mergeCell ref="G7422:H7422"/>
    <mergeCell ref="G7423:H7423"/>
    <mergeCell ref="G7475:H7475"/>
    <mergeCell ref="G7477:H7477"/>
    <mergeCell ref="G7478:H7478"/>
    <mergeCell ref="G7479:H7479"/>
    <mergeCell ref="G7967:H7967"/>
    <mergeCell ref="G7976:H7976"/>
    <mergeCell ref="G7979:H7979"/>
    <mergeCell ref="G7988:H7988"/>
    <mergeCell ref="G8000:H8000"/>
    <mergeCell ref="G8063:H8063"/>
    <mergeCell ref="G7857:H7857"/>
    <mergeCell ref="G7858:H7858"/>
    <mergeCell ref="G7859:H7859"/>
    <mergeCell ref="G7866:H7866"/>
    <mergeCell ref="G7867:H7867"/>
    <mergeCell ref="G7869:H7869"/>
    <mergeCell ref="G7872:H7872"/>
    <mergeCell ref="G7876:H7876"/>
    <mergeCell ref="G7877:H7877"/>
    <mergeCell ref="G7883:H7883"/>
    <mergeCell ref="G7884:H7884"/>
    <mergeCell ref="G7886:H7886"/>
    <mergeCell ref="G7889:H7889"/>
    <mergeCell ref="G7895:H7895"/>
    <mergeCell ref="G7896:H7896"/>
    <mergeCell ref="G7900:H7900"/>
    <mergeCell ref="A7905:J7905"/>
    <mergeCell ref="A7914:J7914"/>
    <mergeCell ref="G7942:H7942"/>
    <mergeCell ref="G7947:H7947"/>
    <mergeCell ref="G7956:H7956"/>
    <mergeCell ref="G7962:H7962"/>
    <mergeCell ref="G7969:H7969"/>
    <mergeCell ref="G7987:H7987"/>
    <mergeCell ref="G7994:H7994"/>
    <mergeCell ref="G7996:H7996"/>
    <mergeCell ref="G8007:H8007"/>
    <mergeCell ref="G8009:H8009"/>
    <mergeCell ref="G8013:H8013"/>
    <mergeCell ref="G8017:H8017"/>
    <mergeCell ref="G8018:H8018"/>
    <mergeCell ref="G7964:H7964"/>
    <mergeCell ref="G7966:H7966"/>
    <mergeCell ref="G7970:H7970"/>
    <mergeCell ref="G7971:H7971"/>
    <mergeCell ref="G7973:H7973"/>
    <mergeCell ref="G7974:H7974"/>
    <mergeCell ref="G7978:H7978"/>
    <mergeCell ref="G7965:H7965"/>
    <mergeCell ref="G7968:H7968"/>
    <mergeCell ref="G7981:H7981"/>
    <mergeCell ref="G7985:H7985"/>
    <mergeCell ref="G7982:H7982"/>
    <mergeCell ref="G7983:H7983"/>
    <mergeCell ref="G7984:H7984"/>
    <mergeCell ref="G7946:H7946"/>
    <mergeCell ref="G7949:H7949"/>
    <mergeCell ref="G7950:H7950"/>
    <mergeCell ref="G7954:H7954"/>
    <mergeCell ref="G7959:H7959"/>
    <mergeCell ref="G7951:H7951"/>
    <mergeCell ref="G7957:H7957"/>
    <mergeCell ref="G7958:H7958"/>
    <mergeCell ref="G7960:H7960"/>
    <mergeCell ref="G8140:H8140"/>
    <mergeCell ref="G8144:H8144"/>
    <mergeCell ref="G8151:H8151"/>
    <mergeCell ref="G8152:H8152"/>
    <mergeCell ref="G8130:H8130"/>
    <mergeCell ref="G8340:H8340"/>
    <mergeCell ref="G8348:H8348"/>
    <mergeCell ref="G8377:H8377"/>
    <mergeCell ref="G8380:H8380"/>
    <mergeCell ref="G8382:H8382"/>
    <mergeCell ref="G8386:H8386"/>
    <mergeCell ref="G8390:H8390"/>
    <mergeCell ref="G8395:H8395"/>
    <mergeCell ref="G8419:H8419"/>
    <mergeCell ref="G8427:H8427"/>
    <mergeCell ref="G8447:H8447"/>
    <mergeCell ref="G8452:H8452"/>
    <mergeCell ref="G8465:H8465"/>
    <mergeCell ref="G8470:H8470"/>
    <mergeCell ref="G8493:H8493"/>
    <mergeCell ref="G8501:H8501"/>
    <mergeCell ref="G8503:H8503"/>
    <mergeCell ref="G8515:H8515"/>
    <mergeCell ref="G8520:H8520"/>
    <mergeCell ref="G8527:H8527"/>
    <mergeCell ref="G8531:H8531"/>
    <mergeCell ref="G8325:H8325"/>
    <mergeCell ref="G8329:H8329"/>
    <mergeCell ref="A8358:J8358"/>
    <mergeCell ref="A8367:J8367"/>
    <mergeCell ref="G8373:H8373"/>
    <mergeCell ref="G8374:H8374"/>
    <mergeCell ref="G8376:H8376"/>
    <mergeCell ref="G8379:H8379"/>
    <mergeCell ref="G8381:H8381"/>
    <mergeCell ref="G8383:H8383"/>
    <mergeCell ref="G8387:H8387"/>
    <mergeCell ref="G8388:H8388"/>
    <mergeCell ref="G8401:H8401"/>
    <mergeCell ref="G8423:H8423"/>
    <mergeCell ref="G8428:H8428"/>
    <mergeCell ref="G8430:H8430"/>
    <mergeCell ref="G8450:H8450"/>
    <mergeCell ref="G8464:H8464"/>
    <mergeCell ref="G8492:H8492"/>
    <mergeCell ref="G8504:H8504"/>
    <mergeCell ref="G8505:H8505"/>
    <mergeCell ref="G8519:H8519"/>
    <mergeCell ref="G8530:H8530"/>
    <mergeCell ref="G8474:H8474"/>
    <mergeCell ref="G8475:H8475"/>
    <mergeCell ref="G8476:H8476"/>
    <mergeCell ref="G8478:H8478"/>
    <mergeCell ref="G8479:H8479"/>
    <mergeCell ref="G8473:H8473"/>
    <mergeCell ref="G8477:H8477"/>
    <mergeCell ref="G8481:H8481"/>
    <mergeCell ref="G8458:H8458"/>
    <mergeCell ref="G8461:H8461"/>
    <mergeCell ref="G8463:H8463"/>
    <mergeCell ref="G8466:H8466"/>
    <mergeCell ref="G8467:H8467"/>
    <mergeCell ref="G8468:H8468"/>
    <mergeCell ref="G8460:H8460"/>
    <mergeCell ref="G8778:H8778"/>
    <mergeCell ref="G8787:H8787"/>
    <mergeCell ref="G8792:H8792"/>
    <mergeCell ref="G8795:H8795"/>
    <mergeCell ref="G8799:H8799"/>
    <mergeCell ref="G8803:H8803"/>
    <mergeCell ref="G8807:H8807"/>
    <mergeCell ref="G8825:H8825"/>
    <mergeCell ref="G8842:H8842"/>
    <mergeCell ref="G8844:H8844"/>
    <mergeCell ref="G8849:H8849"/>
    <mergeCell ref="G8857:H8857"/>
    <mergeCell ref="G8860:H8860"/>
    <mergeCell ref="G8865:H8865"/>
    <mergeCell ref="A8755:J8755"/>
    <mergeCell ref="A8763:J8763"/>
    <mergeCell ref="G8775:H8775"/>
    <mergeCell ref="G8790:H8790"/>
    <mergeCell ref="G8791:H8791"/>
    <mergeCell ref="G8794:H8794"/>
    <mergeCell ref="G8796:H8796"/>
    <mergeCell ref="G8798:H8798"/>
    <mergeCell ref="G8800:H8800"/>
    <mergeCell ref="G8802:H8802"/>
    <mergeCell ref="G8804:H8804"/>
    <mergeCell ref="G8820:H8820"/>
    <mergeCell ref="G8829:H8829"/>
    <mergeCell ref="G8833:H8833"/>
    <mergeCell ref="G8837:H8837"/>
    <mergeCell ref="G8841:H8841"/>
    <mergeCell ref="G9010:H9010"/>
    <mergeCell ref="G9012:H9012"/>
    <mergeCell ref="G9015:H9015"/>
    <mergeCell ref="G8988:H8988"/>
    <mergeCell ref="G8996:H8996"/>
    <mergeCell ref="G9001:H9001"/>
    <mergeCell ref="G8999:H8999"/>
    <mergeCell ref="G8967:H8967"/>
    <mergeCell ref="G8968:H8968"/>
    <mergeCell ref="G8970:H8970"/>
    <mergeCell ref="G8971:H8971"/>
    <mergeCell ref="G8974:H8974"/>
    <mergeCell ref="G8976:H8976"/>
    <mergeCell ref="G8982:H8982"/>
    <mergeCell ref="G8983:H8983"/>
    <mergeCell ref="G8949:H8949"/>
    <mergeCell ref="G8954:H8954"/>
    <mergeCell ref="G8957:H8957"/>
    <mergeCell ref="G8964:H8964"/>
    <mergeCell ref="G8950:H8950"/>
    <mergeCell ref="G8955:H8955"/>
    <mergeCell ref="G8958:H8958"/>
    <mergeCell ref="G8963:H8963"/>
    <mergeCell ref="G8947:H8947"/>
    <mergeCell ref="G8919:H8919"/>
    <mergeCell ref="G8866:H8866"/>
    <mergeCell ref="G8904:H8904"/>
    <mergeCell ref="G8915:H8915"/>
    <mergeCell ref="G8925:H8925"/>
    <mergeCell ref="G8928:H8928"/>
    <mergeCell ref="G8929:H8929"/>
    <mergeCell ref="G8932:H8932"/>
    <mergeCell ref="G8934:H8934"/>
    <mergeCell ref="G8938:H8938"/>
    <mergeCell ref="G9124:H9124"/>
    <mergeCell ref="G9127:H9127"/>
    <mergeCell ref="G9128:H9128"/>
    <mergeCell ref="G9129:H9129"/>
    <mergeCell ref="G9131:H9131"/>
    <mergeCell ref="G9132:H9132"/>
    <mergeCell ref="G9085:H9085"/>
    <mergeCell ref="G9091:H9091"/>
    <mergeCell ref="G9113:H9113"/>
    <mergeCell ref="G9088:H9088"/>
    <mergeCell ref="G9093:H9093"/>
    <mergeCell ref="G9094:H9094"/>
    <mergeCell ref="G9096:H9096"/>
    <mergeCell ref="G9099:H9099"/>
    <mergeCell ref="G9102:H9102"/>
    <mergeCell ref="G9104:H9104"/>
    <mergeCell ref="G9106:H9106"/>
    <mergeCell ref="G9107:H9107"/>
    <mergeCell ref="G9108:H9108"/>
    <mergeCell ref="G9111:H9111"/>
    <mergeCell ref="G9114:H9114"/>
    <mergeCell ref="G9115:H9115"/>
    <mergeCell ref="G9117:H9117"/>
    <mergeCell ref="G8951:H8951"/>
    <mergeCell ref="G8960:H8960"/>
    <mergeCell ref="G8965:H8965"/>
    <mergeCell ref="G8973:H8973"/>
    <mergeCell ref="G8998:H8998"/>
    <mergeCell ref="G9000:H9000"/>
    <mergeCell ref="G9002:H9002"/>
    <mergeCell ref="G9017:H9017"/>
    <mergeCell ref="G9018:H9018"/>
    <mergeCell ref="G8868:H8868"/>
    <mergeCell ref="G8870:H8870"/>
    <mergeCell ref="G8872:H8872"/>
    <mergeCell ref="G8878:H8878"/>
    <mergeCell ref="G8883:H8883"/>
    <mergeCell ref="A8888:J8888"/>
    <mergeCell ref="A8896:J8896"/>
    <mergeCell ref="G8903:H8903"/>
    <mergeCell ref="G8916:H8916"/>
    <mergeCell ref="G8924:H8924"/>
    <mergeCell ref="G8926:H8926"/>
    <mergeCell ref="G8930:H8930"/>
    <mergeCell ref="G8933:H8933"/>
    <mergeCell ref="G8936:H8936"/>
    <mergeCell ref="G8937:H8937"/>
    <mergeCell ref="G8943:H8943"/>
    <mergeCell ref="G8945:H8945"/>
    <mergeCell ref="G8952:H8952"/>
    <mergeCell ref="G8977:H8977"/>
    <mergeCell ref="G8978:H8978"/>
    <mergeCell ref="G8981:H8981"/>
    <mergeCell ref="G8986:H8986"/>
    <mergeCell ref="G8989:H8989"/>
    <mergeCell ref="G8997:H8997"/>
    <mergeCell ref="G9003:H9003"/>
    <mergeCell ref="G9014:H9014"/>
    <mergeCell ref="G8920:H8920"/>
    <mergeCell ref="G8921:H8921"/>
    <mergeCell ref="G9123:H9123"/>
    <mergeCell ref="G9125:H9125"/>
    <mergeCell ref="G9126:H9126"/>
    <mergeCell ref="G9657:H9657"/>
    <mergeCell ref="G9658:H9658"/>
    <mergeCell ref="G9662:H9662"/>
    <mergeCell ref="G9702:H9702"/>
    <mergeCell ref="G9707:H9707"/>
    <mergeCell ref="G9710:H9710"/>
    <mergeCell ref="G9712:H9712"/>
    <mergeCell ref="G9714:H9714"/>
    <mergeCell ref="G9697:H9697"/>
    <mergeCell ref="G9698:H9698"/>
    <mergeCell ref="G9699:H9699"/>
    <mergeCell ref="G9701:H9701"/>
    <mergeCell ref="G9703:H9703"/>
    <mergeCell ref="G9706:H9706"/>
    <mergeCell ref="G9708:H9708"/>
    <mergeCell ref="G9711:H9711"/>
    <mergeCell ref="G9715:H9715"/>
    <mergeCell ref="G9666:H9666"/>
    <mergeCell ref="G9667:H9667"/>
    <mergeCell ref="G9685:H9685"/>
    <mergeCell ref="G9783:H9783"/>
    <mergeCell ref="G9785:H9785"/>
    <mergeCell ref="G9787:H9787"/>
    <mergeCell ref="G9788:H9788"/>
    <mergeCell ref="G9791:H9791"/>
    <mergeCell ref="G9792:H9792"/>
    <mergeCell ref="G9765:H9765"/>
    <mergeCell ref="G9770:H9770"/>
    <mergeCell ref="G9774:H9774"/>
    <mergeCell ref="G9780:H9780"/>
    <mergeCell ref="G9145:H9145"/>
    <mergeCell ref="G9152:H9152"/>
    <mergeCell ref="G9156:H9156"/>
    <mergeCell ref="G9159:H9159"/>
    <mergeCell ref="G9160:H9160"/>
    <mergeCell ref="G9150:H9150"/>
    <mergeCell ref="G9151:H9151"/>
    <mergeCell ref="G9155:H9155"/>
    <mergeCell ref="G9157:H9157"/>
    <mergeCell ref="G9158:H9158"/>
    <mergeCell ref="G9146:H9146"/>
    <mergeCell ref="A9165:J9165"/>
    <mergeCell ref="G9206:H9206"/>
    <mergeCell ref="G9208:H9208"/>
    <mergeCell ref="G9221:H9221"/>
    <mergeCell ref="G9223:H9223"/>
    <mergeCell ref="G9209:H9209"/>
    <mergeCell ref="G9212:H9212"/>
    <mergeCell ref="G9218:H9218"/>
    <mergeCell ref="G9220:H9220"/>
    <mergeCell ref="G9188:H9188"/>
    <mergeCell ref="G9192:H9192"/>
    <mergeCell ref="G9196:H9196"/>
    <mergeCell ref="G9200:H9200"/>
    <mergeCell ref="G9204:H9204"/>
    <mergeCell ref="G9187:H9187"/>
    <mergeCell ref="G9191:H9191"/>
    <mergeCell ref="G9193:H9193"/>
    <mergeCell ref="G9195:H9195"/>
    <mergeCell ref="G9197:H9197"/>
    <mergeCell ref="G9201:H9201"/>
    <mergeCell ref="G9184:H9184"/>
    <mergeCell ref="G9179:H9179"/>
    <mergeCell ref="G9180:H9180"/>
    <mergeCell ref="A10730:J10730"/>
    <mergeCell ref="G10289:H10289"/>
    <mergeCell ref="G10294:H10294"/>
    <mergeCell ref="G10310:H10310"/>
    <mergeCell ref="G10322:H10322"/>
    <mergeCell ref="G10342:H10342"/>
    <mergeCell ref="G10410:H10410"/>
    <mergeCell ref="G10417:H10417"/>
    <mergeCell ref="G10420:H10420"/>
    <mergeCell ref="G10421:H10421"/>
    <mergeCell ref="G10434:H10434"/>
    <mergeCell ref="G10463:H10463"/>
    <mergeCell ref="G10467:H10467"/>
    <mergeCell ref="G10471:H10471"/>
    <mergeCell ref="G10476:H10476"/>
    <mergeCell ref="G10480:H10480"/>
    <mergeCell ref="G10484:H10484"/>
    <mergeCell ref="G10485:H10485"/>
    <mergeCell ref="G10493:H10493"/>
    <mergeCell ref="G10522:H10522"/>
    <mergeCell ref="G10527:H10527"/>
    <mergeCell ref="G10533:H10533"/>
    <mergeCell ref="G10541:H10541"/>
    <mergeCell ref="G10548:H10548"/>
    <mergeCell ref="G10355:H10355"/>
    <mergeCell ref="G10359:H10359"/>
    <mergeCell ref="A10390:J10390"/>
    <mergeCell ref="A10398:J10398"/>
    <mergeCell ref="G10406:H10406"/>
    <mergeCell ref="G10435:H10435"/>
    <mergeCell ref="G10436:H10436"/>
    <mergeCell ref="G10437:H10437"/>
    <mergeCell ref="G10438:H10438"/>
    <mergeCell ref="G10439:H10439"/>
    <mergeCell ref="G10440:H10440"/>
    <mergeCell ref="G10441:H10441"/>
    <mergeCell ref="G10442:H10442"/>
    <mergeCell ref="G10443:H10443"/>
    <mergeCell ref="G10444:H10444"/>
    <mergeCell ref="G10445:H10445"/>
    <mergeCell ref="G10446:H10446"/>
    <mergeCell ref="G10447:H10447"/>
    <mergeCell ref="G10448:H10448"/>
    <mergeCell ref="G10449:H10449"/>
    <mergeCell ref="G10450:H10450"/>
    <mergeCell ref="G10451:H10451"/>
    <mergeCell ref="G10453:H10453"/>
    <mergeCell ref="G10456:H10456"/>
    <mergeCell ref="G10462:H10462"/>
    <mergeCell ref="G10472:H10472"/>
    <mergeCell ref="A10500:J10500"/>
    <mergeCell ref="A10508:J10508"/>
    <mergeCell ref="G10517:H10517"/>
    <mergeCell ref="G10520:H10520"/>
    <mergeCell ref="G10523:H10523"/>
    <mergeCell ref="G10385:H10385"/>
    <mergeCell ref="G10464:H10464"/>
    <mergeCell ref="G10465:H10465"/>
    <mergeCell ref="G10423:H10423"/>
    <mergeCell ref="G10425:H10425"/>
    <mergeCell ref="G10428:H10428"/>
    <mergeCell ref="G10429:H10429"/>
    <mergeCell ref="G10430:H10430"/>
    <mergeCell ref="G10432:H10432"/>
    <mergeCell ref="G10943:H10943"/>
    <mergeCell ref="G10947:H10947"/>
    <mergeCell ref="G10950:H10950"/>
    <mergeCell ref="G10954:H10954"/>
    <mergeCell ref="G10956:H10956"/>
    <mergeCell ref="G10962:H10962"/>
    <mergeCell ref="G10963:H10963"/>
    <mergeCell ref="G10972:H10972"/>
    <mergeCell ref="G11002:H11002"/>
    <mergeCell ref="G11016:H11016"/>
    <mergeCell ref="G11023:H11023"/>
    <mergeCell ref="G11038:H11038"/>
    <mergeCell ref="G11042:H11042"/>
    <mergeCell ref="G11046:H11046"/>
    <mergeCell ref="G11054:H11054"/>
    <mergeCell ref="G11055:H11055"/>
    <mergeCell ref="G10942:H10942"/>
    <mergeCell ref="G10944:H10944"/>
    <mergeCell ref="G10948:H10948"/>
    <mergeCell ref="G10967:H10967"/>
    <mergeCell ref="G10971:H10971"/>
    <mergeCell ref="A10986:J10986"/>
    <mergeCell ref="A10994:J10994"/>
    <mergeCell ref="G11005:H11005"/>
    <mergeCell ref="G11007:H11007"/>
    <mergeCell ref="G11009:H11009"/>
    <mergeCell ref="G11012:H11012"/>
    <mergeCell ref="G11017:H11017"/>
    <mergeCell ref="G11022:H11022"/>
    <mergeCell ref="G11031:H11031"/>
    <mergeCell ref="G11035:H11035"/>
    <mergeCell ref="G11039:H11039"/>
    <mergeCell ref="G11040:H11040"/>
    <mergeCell ref="G11043:H11043"/>
    <mergeCell ref="G11045:H11045"/>
    <mergeCell ref="G11048:H11048"/>
    <mergeCell ref="G11050:H11050"/>
    <mergeCell ref="G11051:H11051"/>
    <mergeCell ref="G11003:H11003"/>
    <mergeCell ref="G11006:H11006"/>
    <mergeCell ref="G11000:H11000"/>
    <mergeCell ref="G10960:H10960"/>
    <mergeCell ref="G10961:H10961"/>
    <mergeCell ref="G10965:H10965"/>
    <mergeCell ref="G10966:H10966"/>
    <mergeCell ref="G10958:H10958"/>
    <mergeCell ref="G10959:H10959"/>
    <mergeCell ref="G10964:H10964"/>
    <mergeCell ref="G10968:H10968"/>
    <mergeCell ref="G10969:H10969"/>
    <mergeCell ref="G10970:H10970"/>
    <mergeCell ref="G10973:H10973"/>
    <mergeCell ref="G10974:H10974"/>
    <mergeCell ref="G10975:H10975"/>
    <mergeCell ref="G10977:H10977"/>
    <mergeCell ref="G10978:H10978"/>
    <mergeCell ref="G10979:H10979"/>
    <mergeCell ref="G10955:H10955"/>
    <mergeCell ref="G11094:H11094"/>
    <mergeCell ref="G11101:H11101"/>
    <mergeCell ref="G11126:H11126"/>
    <mergeCell ref="G11133:H11133"/>
    <mergeCell ref="G11150:H11150"/>
    <mergeCell ref="G11156:H11156"/>
    <mergeCell ref="G11162:H11162"/>
    <mergeCell ref="G11172:H11172"/>
    <mergeCell ref="G11193:H11193"/>
    <mergeCell ref="G11223:H11223"/>
    <mergeCell ref="G11251:H11251"/>
    <mergeCell ref="G11253:H11253"/>
    <mergeCell ref="G11261:H11261"/>
    <mergeCell ref="G11262:H11262"/>
    <mergeCell ref="G11264:H11264"/>
    <mergeCell ref="G11265:H11265"/>
    <mergeCell ref="G11266:H11266"/>
    <mergeCell ref="G11267:H11267"/>
    <mergeCell ref="G11268:H11268"/>
    <mergeCell ref="G11270:H11270"/>
    <mergeCell ref="G11271:H11271"/>
    <mergeCell ref="G11274:H11274"/>
    <mergeCell ref="G11095:H11095"/>
    <mergeCell ref="A11107:J11107"/>
    <mergeCell ref="A11115:J11115"/>
    <mergeCell ref="G11131:H11131"/>
    <mergeCell ref="G11182:H11182"/>
    <mergeCell ref="G11183:H11183"/>
    <mergeCell ref="G11189:H11189"/>
    <mergeCell ref="G11192:H11192"/>
    <mergeCell ref="A11198:J11198"/>
    <mergeCell ref="A11206:J11206"/>
    <mergeCell ref="G11219:H11219"/>
    <mergeCell ref="G11224:H11224"/>
    <mergeCell ref="G11234:H11234"/>
    <mergeCell ref="G11257:H11257"/>
    <mergeCell ref="G11259:H11259"/>
    <mergeCell ref="G11135:H11135"/>
    <mergeCell ref="G11136:H11136"/>
    <mergeCell ref="G11137:H11137"/>
    <mergeCell ref="G11140:H11140"/>
    <mergeCell ref="G11142:H11142"/>
    <mergeCell ref="G11144:H11144"/>
    <mergeCell ref="G11121:H11121"/>
    <mergeCell ref="G11122:H11122"/>
    <mergeCell ref="G11145:H11145"/>
    <mergeCell ref="G11148:H11148"/>
    <mergeCell ref="G11098:H11098"/>
    <mergeCell ref="G11099:H11099"/>
    <mergeCell ref="G11102:H11102"/>
    <mergeCell ref="G11097:H11097"/>
    <mergeCell ref="G11245:H11245"/>
    <mergeCell ref="G11247:H11247"/>
    <mergeCell ref="G11248:H11248"/>
    <mergeCell ref="G11254:H11254"/>
    <mergeCell ref="G11256:H11256"/>
    <mergeCell ref="G11250:H11250"/>
    <mergeCell ref="G11229:H11229"/>
    <mergeCell ref="G11232:H11232"/>
    <mergeCell ref="G11236:H11236"/>
    <mergeCell ref="G11238:H11238"/>
    <mergeCell ref="G11240:H11240"/>
    <mergeCell ref="G11233:H11233"/>
    <mergeCell ref="G11237:H11237"/>
    <mergeCell ref="G11768:H11768"/>
    <mergeCell ref="G11770:H11770"/>
    <mergeCell ref="G11771:H11771"/>
    <mergeCell ref="G11772:H11772"/>
    <mergeCell ref="G11775:H11775"/>
    <mergeCell ref="G11777:H11777"/>
    <mergeCell ref="G11778:H11778"/>
    <mergeCell ref="G11779:H11779"/>
    <mergeCell ref="G11780:H11780"/>
    <mergeCell ref="G11782:H11782"/>
    <mergeCell ref="G11790:H11790"/>
    <mergeCell ref="G11801:H11801"/>
    <mergeCell ref="G11805:H11805"/>
    <mergeCell ref="G11814:H11814"/>
    <mergeCell ref="G11833:H11833"/>
    <mergeCell ref="G11847:H11847"/>
    <mergeCell ref="G11852:H11852"/>
    <mergeCell ref="A11862:J11862"/>
    <mergeCell ref="A11870:J11870"/>
    <mergeCell ref="G11884:H11884"/>
    <mergeCell ref="G11888:H11888"/>
    <mergeCell ref="G11902:H11902"/>
    <mergeCell ref="G11913:H11913"/>
    <mergeCell ref="G11923:H11923"/>
    <mergeCell ref="G11924:H11924"/>
    <mergeCell ref="G11539:H11539"/>
    <mergeCell ref="G11545:H11545"/>
    <mergeCell ref="G11551:H11551"/>
    <mergeCell ref="G11553:H11553"/>
    <mergeCell ref="G11565:H11565"/>
    <mergeCell ref="G11566:H11566"/>
    <mergeCell ref="G11570:H11570"/>
    <mergeCell ref="G11585:H11585"/>
    <mergeCell ref="G11590:H11590"/>
    <mergeCell ref="G11611:H11611"/>
    <mergeCell ref="G11616:H11616"/>
    <mergeCell ref="G11623:H11623"/>
    <mergeCell ref="G11627:H11627"/>
    <mergeCell ref="G11631:H11631"/>
    <mergeCell ref="G11640:H11640"/>
    <mergeCell ref="G11644:H11644"/>
    <mergeCell ref="G11645:H11645"/>
    <mergeCell ref="G11677:H11677"/>
    <mergeCell ref="G11682:H11682"/>
    <mergeCell ref="G11690:H11690"/>
    <mergeCell ref="G11700:H11700"/>
    <mergeCell ref="G11714:H11714"/>
    <mergeCell ref="G11602:H11602"/>
    <mergeCell ref="G11604:H11604"/>
    <mergeCell ref="G11606:H11606"/>
    <mergeCell ref="G11607:H11607"/>
    <mergeCell ref="G11608:H11608"/>
    <mergeCell ref="G11609:H11609"/>
    <mergeCell ref="G11614:H11614"/>
    <mergeCell ref="G11622:H11622"/>
    <mergeCell ref="G11655:H11655"/>
    <mergeCell ref="G11661:H11661"/>
    <mergeCell ref="G11670:H11670"/>
    <mergeCell ref="G11675:H11675"/>
    <mergeCell ref="G11693:H11693"/>
    <mergeCell ref="G11705:H11705"/>
    <mergeCell ref="G11711:H11711"/>
    <mergeCell ref="G11722:H11722"/>
    <mergeCell ref="G11634:H11634"/>
    <mergeCell ref="G12137:H12137"/>
    <mergeCell ref="G12140:H12140"/>
    <mergeCell ref="G12145:H12145"/>
    <mergeCell ref="G12156:H12156"/>
    <mergeCell ref="G12163:H12163"/>
    <mergeCell ref="G12187:H12187"/>
    <mergeCell ref="G12195:H12195"/>
    <mergeCell ref="G12198:H12198"/>
    <mergeCell ref="G12199:H12199"/>
    <mergeCell ref="G12203:H12203"/>
    <mergeCell ref="G12206:H12206"/>
    <mergeCell ref="G12216:H12216"/>
    <mergeCell ref="G12222:H12222"/>
    <mergeCell ref="G12232:H12232"/>
    <mergeCell ref="G12244:H12244"/>
    <mergeCell ref="G12245:H12245"/>
    <mergeCell ref="G12279:H12279"/>
    <mergeCell ref="G12281:H12281"/>
    <mergeCell ref="G12296:H12296"/>
    <mergeCell ref="G12301:H12301"/>
    <mergeCell ref="G11747:H11747"/>
    <mergeCell ref="G11748:H11748"/>
    <mergeCell ref="G11783:H11783"/>
    <mergeCell ref="G11785:H11785"/>
    <mergeCell ref="G11788:H11788"/>
    <mergeCell ref="G11797:H11797"/>
    <mergeCell ref="G11806:H11806"/>
    <mergeCell ref="G11819:H11819"/>
    <mergeCell ref="G11842:H11842"/>
    <mergeCell ref="G11845:H11845"/>
    <mergeCell ref="G11879:H11879"/>
    <mergeCell ref="G11889:H11889"/>
    <mergeCell ref="G11914:H11914"/>
    <mergeCell ref="G11918:H11918"/>
    <mergeCell ref="G11920:H11920"/>
    <mergeCell ref="G11921:H11921"/>
    <mergeCell ref="G11922:H11922"/>
    <mergeCell ref="G11925:H11925"/>
    <mergeCell ref="G11969:H11969"/>
    <mergeCell ref="G11940:H11940"/>
    <mergeCell ref="G11942:H11942"/>
    <mergeCell ref="G11944:H11944"/>
    <mergeCell ref="G11943:H11943"/>
    <mergeCell ref="G11916:H11916"/>
    <mergeCell ref="G11890:H11890"/>
    <mergeCell ref="G11893:H11893"/>
    <mergeCell ref="G11906:H11906"/>
    <mergeCell ref="G11892:H11892"/>
    <mergeCell ref="G11894:H11894"/>
    <mergeCell ref="G11897:H11897"/>
    <mergeCell ref="G11898:H11898"/>
    <mergeCell ref="G11899:H11899"/>
    <mergeCell ref="G11901:H11901"/>
    <mergeCell ref="G11903:H11903"/>
    <mergeCell ref="G11905:H11905"/>
    <mergeCell ref="G11876:H11876"/>
    <mergeCell ref="G11882:H11882"/>
    <mergeCell ref="G11851:H11851"/>
    <mergeCell ref="G11855:H11855"/>
    <mergeCell ref="G12194:H12194"/>
    <mergeCell ref="G12197:H12197"/>
    <mergeCell ref="G12202:H12202"/>
    <mergeCell ref="G12204:H12204"/>
    <mergeCell ref="G12207:H12207"/>
    <mergeCell ref="G12498:H12498"/>
    <mergeCell ref="G12508:H12508"/>
    <mergeCell ref="G12520:H12520"/>
    <mergeCell ref="G12521:H12521"/>
    <mergeCell ref="G12522:H12522"/>
    <mergeCell ref="G12526:H12526"/>
    <mergeCell ref="G12527:H12527"/>
    <mergeCell ref="G12530:H12530"/>
    <mergeCell ref="G12532:H12532"/>
    <mergeCell ref="G12535:H12535"/>
    <mergeCell ref="G12537:H12537"/>
    <mergeCell ref="G13089:H13089"/>
    <mergeCell ref="G13095:H13095"/>
    <mergeCell ref="G13096:H13096"/>
    <mergeCell ref="G13104:H13104"/>
    <mergeCell ref="G13105:H13105"/>
    <mergeCell ref="G12901:H12901"/>
    <mergeCell ref="G12909:H12909"/>
    <mergeCell ref="G12911:H12911"/>
    <mergeCell ref="G12913:H12913"/>
    <mergeCell ref="G12920:H12920"/>
    <mergeCell ref="G12924:H12924"/>
    <mergeCell ref="G12928:H12928"/>
    <mergeCell ref="G12929:H12929"/>
    <mergeCell ref="G12932:H12932"/>
    <mergeCell ref="G12933:H12933"/>
    <mergeCell ref="G12935:H12935"/>
    <mergeCell ref="G12937:H12937"/>
    <mergeCell ref="G12940:H12940"/>
    <mergeCell ref="G12948:H12948"/>
    <mergeCell ref="G12961:H12961"/>
    <mergeCell ref="G12965:H12965"/>
    <mergeCell ref="G12969:H12969"/>
    <mergeCell ref="G12699:H12699"/>
    <mergeCell ref="G12700:H12700"/>
    <mergeCell ref="G12701:H12701"/>
    <mergeCell ref="G12704:H12704"/>
    <mergeCell ref="G12705:H12705"/>
    <mergeCell ref="G12707:H12707"/>
    <mergeCell ref="G12708:H12708"/>
    <mergeCell ref="G12709:H12709"/>
    <mergeCell ref="G12711:H12711"/>
    <mergeCell ref="G12720:H12720"/>
    <mergeCell ref="G12724:H12724"/>
    <mergeCell ref="G12728:H12728"/>
    <mergeCell ref="G12729:H12729"/>
    <mergeCell ref="G12737:H12737"/>
    <mergeCell ref="G12741:H12741"/>
    <mergeCell ref="G12746:H12746"/>
    <mergeCell ref="G12773:H12773"/>
    <mergeCell ref="G12781:H12781"/>
    <mergeCell ref="G12788:H12788"/>
    <mergeCell ref="G12789:H12789"/>
    <mergeCell ref="G12811:H12811"/>
    <mergeCell ref="G12855:H12855"/>
    <mergeCell ref="G12857:H12857"/>
    <mergeCell ref="G12859:H12859"/>
    <mergeCell ref="G12858:H12858"/>
    <mergeCell ref="G12833:H12833"/>
    <mergeCell ref="G12834:H12834"/>
    <mergeCell ref="G12817:H12817"/>
    <mergeCell ref="G12821:H12821"/>
    <mergeCell ref="G12829:H12829"/>
    <mergeCell ref="G12830:H12830"/>
    <mergeCell ref="G12782:H12782"/>
    <mergeCell ref="G12783:H12783"/>
    <mergeCell ref="G12787:H12787"/>
    <mergeCell ref="G12814:H12814"/>
    <mergeCell ref="G12790:H12790"/>
    <mergeCell ref="G12791:H12791"/>
    <mergeCell ref="G12792:H12792"/>
    <mergeCell ref="G12822:H12822"/>
    <mergeCell ref="G12825:H12825"/>
    <mergeCell ref="G12826:H12826"/>
    <mergeCell ref="G12831:H12831"/>
    <mergeCell ref="G13176:H13176"/>
    <mergeCell ref="G13207:H13207"/>
    <mergeCell ref="G13213:H13213"/>
    <mergeCell ref="G13224:H13224"/>
    <mergeCell ref="G13233:H13233"/>
    <mergeCell ref="G13234:H13234"/>
    <mergeCell ref="G13238:H13238"/>
    <mergeCell ref="G13269:H13269"/>
    <mergeCell ref="G13296:H13296"/>
    <mergeCell ref="G13299:H13299"/>
    <mergeCell ref="G13301:H13301"/>
    <mergeCell ref="G13306:H13306"/>
    <mergeCell ref="G13339:H13339"/>
    <mergeCell ref="G13349:H13349"/>
    <mergeCell ref="G13353:H13353"/>
    <mergeCell ref="G13363:H13363"/>
    <mergeCell ref="G13177:H13177"/>
    <mergeCell ref="G13181:H13181"/>
    <mergeCell ref="G13182:H13182"/>
    <mergeCell ref="G13195:H13195"/>
    <mergeCell ref="G13196:H13196"/>
    <mergeCell ref="G13198:H13198"/>
    <mergeCell ref="G13199:H13199"/>
    <mergeCell ref="G13201:H13201"/>
    <mergeCell ref="G13203:H13203"/>
    <mergeCell ref="G13204:H13204"/>
    <mergeCell ref="G13206:H13206"/>
    <mergeCell ref="G13209:H13209"/>
    <mergeCell ref="G13212:H13212"/>
    <mergeCell ref="G13214:H13214"/>
    <mergeCell ref="G13216:H13216"/>
    <mergeCell ref="G13218:H13218"/>
    <mergeCell ref="A13246:J13246"/>
    <mergeCell ref="A13255:J13255"/>
    <mergeCell ref="G13262:H13262"/>
    <mergeCell ref="G13283:H13283"/>
    <mergeCell ref="G13308:H13308"/>
    <mergeCell ref="G13316:H13316"/>
    <mergeCell ref="G13319:H13319"/>
    <mergeCell ref="G13329:H13329"/>
    <mergeCell ref="G13331:H13331"/>
    <mergeCell ref="G13333:H13333"/>
    <mergeCell ref="G13334:H13334"/>
    <mergeCell ref="G13266:H13266"/>
    <mergeCell ref="G13268:H13268"/>
    <mergeCell ref="G13235:H13235"/>
    <mergeCell ref="G13237:H13237"/>
    <mergeCell ref="G13239:H13239"/>
    <mergeCell ref="G13220:H13220"/>
    <mergeCell ref="G13231:H13231"/>
    <mergeCell ref="G13232:H13232"/>
    <mergeCell ref="G13178:H13178"/>
    <mergeCell ref="G13184:H13184"/>
    <mergeCell ref="G14278:H14278"/>
    <mergeCell ref="G14289:H14289"/>
    <mergeCell ref="G14291:H14291"/>
    <mergeCell ref="G14293:H14293"/>
    <mergeCell ref="G14297:H14297"/>
    <mergeCell ref="G14299:H14299"/>
    <mergeCell ref="G14302:H14302"/>
    <mergeCell ref="G14308:H14308"/>
    <mergeCell ref="G14265:H14265"/>
    <mergeCell ref="G14272:H14272"/>
    <mergeCell ref="G14276:H14276"/>
    <mergeCell ref="G14282:H14282"/>
    <mergeCell ref="G14283:H14283"/>
    <mergeCell ref="G14288:H14288"/>
    <mergeCell ref="G14290:H14290"/>
    <mergeCell ref="G14292:H14292"/>
    <mergeCell ref="G14295:H14295"/>
    <mergeCell ref="G14296:H14296"/>
    <mergeCell ref="G14298:H14298"/>
    <mergeCell ref="G14300:H14300"/>
    <mergeCell ref="G14303:H14303"/>
    <mergeCell ref="G14304:H14304"/>
    <mergeCell ref="G13824:H13824"/>
    <mergeCell ref="G13828:H13828"/>
    <mergeCell ref="G13831:H13831"/>
    <mergeCell ref="G13861:H13861"/>
    <mergeCell ref="G13866:H13866"/>
    <mergeCell ref="G13877:H13877"/>
    <mergeCell ref="G13889:H13889"/>
    <mergeCell ref="G13904:H13904"/>
    <mergeCell ref="G13907:H13907"/>
    <mergeCell ref="G13913:H13913"/>
    <mergeCell ref="G13919:H13919"/>
    <mergeCell ref="G13927:H13927"/>
    <mergeCell ref="G13939:H13939"/>
    <mergeCell ref="G13940:H13940"/>
    <mergeCell ref="G13954:H13954"/>
    <mergeCell ref="G13958:H13958"/>
    <mergeCell ref="G14013:H14013"/>
    <mergeCell ref="G13859:H13859"/>
    <mergeCell ref="G13864:H13864"/>
    <mergeCell ref="G13867:H13867"/>
    <mergeCell ref="G13868:H13868"/>
    <mergeCell ref="G13835:H13835"/>
    <mergeCell ref="G13837:H13837"/>
    <mergeCell ref="G13830:H13830"/>
    <mergeCell ref="G13832:H13832"/>
    <mergeCell ref="G13836:H13836"/>
    <mergeCell ref="G14070:H14070"/>
    <mergeCell ref="G14069:H14069"/>
    <mergeCell ref="G14045:H14045"/>
    <mergeCell ref="G14040:H14040"/>
    <mergeCell ref="G14044:H14044"/>
    <mergeCell ref="G14046:H14046"/>
    <mergeCell ref="G14011:H14011"/>
    <mergeCell ref="G13987:H13987"/>
    <mergeCell ref="G13990:H13990"/>
    <mergeCell ref="G13991:H13991"/>
    <mergeCell ref="G13993:H13993"/>
    <mergeCell ref="G13996:H13996"/>
    <mergeCell ref="G13998:H13998"/>
    <mergeCell ref="G14000:H14000"/>
    <mergeCell ref="G14002:H14002"/>
    <mergeCell ref="G14004:H14004"/>
    <mergeCell ref="G14430:H14430"/>
    <mergeCell ref="G14432:H14432"/>
    <mergeCell ref="G14441:H14441"/>
    <mergeCell ref="G14444:H14444"/>
    <mergeCell ref="G14458:H14458"/>
    <mergeCell ref="G14467:H14467"/>
    <mergeCell ref="G14471:H14471"/>
    <mergeCell ref="G14475:H14475"/>
    <mergeCell ref="G14479:H14479"/>
    <mergeCell ref="G14539:H14539"/>
    <mergeCell ref="G14540:H14540"/>
    <mergeCell ref="G14548:H14548"/>
    <mergeCell ref="G14552:H14552"/>
    <mergeCell ref="G14555:H14555"/>
    <mergeCell ref="G14557:H14557"/>
    <mergeCell ref="G14560:H14560"/>
    <mergeCell ref="G14566:H14566"/>
    <mergeCell ref="G14569:H14569"/>
    <mergeCell ref="G14433:H14433"/>
    <mergeCell ref="G14434:H14434"/>
    <mergeCell ref="G14436:H14436"/>
    <mergeCell ref="G14437:H14437"/>
    <mergeCell ref="G14439:H14439"/>
    <mergeCell ref="G14440:H14440"/>
    <mergeCell ref="G14442:H14442"/>
    <mergeCell ref="G14445:H14445"/>
    <mergeCell ref="G14450:H14450"/>
    <mergeCell ref="G14457:H14457"/>
    <mergeCell ref="G14462:H14462"/>
    <mergeCell ref="A14485:J14485"/>
    <mergeCell ref="A14493:J14493"/>
    <mergeCell ref="G14501:H14501"/>
    <mergeCell ref="G14503:H14503"/>
    <mergeCell ref="G14512:H14512"/>
    <mergeCell ref="G14519:H14519"/>
    <mergeCell ref="G14523:H14523"/>
    <mergeCell ref="G14525:H14525"/>
    <mergeCell ref="G14527:H14527"/>
    <mergeCell ref="G14541:H14541"/>
    <mergeCell ref="G14558:H14558"/>
    <mergeCell ref="G14562:H14562"/>
    <mergeCell ref="G14563:H14563"/>
    <mergeCell ref="G14565:H14565"/>
    <mergeCell ref="G14567:H14567"/>
    <mergeCell ref="G14568:H14568"/>
    <mergeCell ref="G14529:H14529"/>
    <mergeCell ref="G14534:H14534"/>
    <mergeCell ref="G14536:H14536"/>
    <mergeCell ref="G14538:H14538"/>
    <mergeCell ref="G14544:H14544"/>
    <mergeCell ref="G14546:H14546"/>
    <mergeCell ref="G14530:H14530"/>
    <mergeCell ref="G14531:H14531"/>
    <mergeCell ref="G14535:H14535"/>
    <mergeCell ref="G14543:H14543"/>
    <mergeCell ref="G14545:H14545"/>
    <mergeCell ref="G14513:H14513"/>
    <mergeCell ref="G14514:H14514"/>
    <mergeCell ref="G14517:H14517"/>
    <mergeCell ref="G14518:H14518"/>
    <mergeCell ref="G14522:H14522"/>
    <mergeCell ref="G14526:H14526"/>
    <mergeCell ref="G14521:H14521"/>
    <mergeCell ref="G14504:H14504"/>
    <mergeCell ref="G14842:H14842"/>
    <mergeCell ref="G14849:H14849"/>
    <mergeCell ref="G14857:H14857"/>
    <mergeCell ref="G14870:H14870"/>
    <mergeCell ref="G14872:H14872"/>
    <mergeCell ref="G14874:H14874"/>
    <mergeCell ref="G14878:H14878"/>
    <mergeCell ref="G14882:H14882"/>
    <mergeCell ref="G14885:H14885"/>
    <mergeCell ref="G14890:H14890"/>
    <mergeCell ref="A14899:J14899"/>
    <mergeCell ref="A14907:J14907"/>
    <mergeCell ref="G14917:H14917"/>
    <mergeCell ref="G14918:H14918"/>
    <mergeCell ref="G16169:H16169"/>
    <mergeCell ref="G16170:H16170"/>
    <mergeCell ref="G16171:H16171"/>
    <mergeCell ref="G16175:H16175"/>
    <mergeCell ref="G16177:H16177"/>
    <mergeCell ref="G16180:H16180"/>
    <mergeCell ref="G16182:H16182"/>
    <mergeCell ref="G15912:H15912"/>
    <mergeCell ref="G15913:H15913"/>
    <mergeCell ref="G15914:H15914"/>
    <mergeCell ref="G15915:H15915"/>
    <mergeCell ref="G15916:H15916"/>
    <mergeCell ref="G15917:H15917"/>
    <mergeCell ref="G15918:H15918"/>
    <mergeCell ref="G15919:H15919"/>
    <mergeCell ref="G15920:H15920"/>
    <mergeCell ref="G15921:H15921"/>
    <mergeCell ref="G15922:H15922"/>
    <mergeCell ref="G15929:H15929"/>
    <mergeCell ref="G15930:H15930"/>
    <mergeCell ref="G15931:H15931"/>
    <mergeCell ref="G16174:H16174"/>
    <mergeCell ref="G16176:H16176"/>
    <mergeCell ref="G16178:H16178"/>
    <mergeCell ref="G16179:H16179"/>
    <mergeCell ref="G16181:H16181"/>
    <mergeCell ref="G14926:H14926"/>
    <mergeCell ref="G14931:H14931"/>
    <mergeCell ref="G14936:H14936"/>
    <mergeCell ref="G14940:H14940"/>
    <mergeCell ref="G14944:H14944"/>
    <mergeCell ref="G14970:H14970"/>
    <mergeCell ref="G14991:H14991"/>
    <mergeCell ref="G15021:H15021"/>
    <mergeCell ref="G15026:H15026"/>
    <mergeCell ref="G15027:H15027"/>
    <mergeCell ref="G15028:H15028"/>
    <mergeCell ref="G15029:H15029"/>
    <mergeCell ref="G15032:H15032"/>
    <mergeCell ref="G15033:H15033"/>
    <mergeCell ref="G15034:H15034"/>
    <mergeCell ref="G15035:H15035"/>
    <mergeCell ref="G15037:H15037"/>
    <mergeCell ref="G15039:H15039"/>
    <mergeCell ref="G15040:H15040"/>
    <mergeCell ref="G15041:H15041"/>
    <mergeCell ref="G15042:H15042"/>
    <mergeCell ref="G15044:H15044"/>
    <mergeCell ref="G15045:H15045"/>
    <mergeCell ref="G14927:H14927"/>
    <mergeCell ref="G14928:H14928"/>
    <mergeCell ref="G14932:H14932"/>
    <mergeCell ref="G14933:H14933"/>
    <mergeCell ref="G14935:H14935"/>
    <mergeCell ref="G14937:H14937"/>
    <mergeCell ref="G14939:H14939"/>
    <mergeCell ref="G14941:H14941"/>
    <mergeCell ref="G14943:H14943"/>
    <mergeCell ref="G14969:H14969"/>
    <mergeCell ref="A15003:J15003"/>
    <mergeCell ref="A15011:J15011"/>
    <mergeCell ref="G15030:H15030"/>
    <mergeCell ref="G15054:H15054"/>
    <mergeCell ref="G15056:H15056"/>
    <mergeCell ref="G17569:H17569"/>
    <mergeCell ref="G17597:H17597"/>
    <mergeCell ref="G17604:H17604"/>
    <mergeCell ref="G17606:H17606"/>
    <mergeCell ref="G17613:H17613"/>
    <mergeCell ref="A17638:J17638"/>
    <mergeCell ref="G16961:H16961"/>
    <mergeCell ref="G16963:H16963"/>
    <mergeCell ref="G16966:H16966"/>
    <mergeCell ref="G16967:H16967"/>
    <mergeCell ref="G16969:H16969"/>
    <mergeCell ref="G16970:H16970"/>
    <mergeCell ref="G16973:H16973"/>
    <mergeCell ref="G16975:H16975"/>
    <mergeCell ref="G16978:H16978"/>
    <mergeCell ref="G16981:H16981"/>
    <mergeCell ref="G16982:H16982"/>
    <mergeCell ref="G16990:H16990"/>
    <mergeCell ref="G17292:H17292"/>
    <mergeCell ref="G17293:H17293"/>
    <mergeCell ref="G17298:H17298"/>
    <mergeCell ref="G17300:H17300"/>
    <mergeCell ref="G17302:H17302"/>
    <mergeCell ref="G17304:H17304"/>
    <mergeCell ref="G17307:H17307"/>
    <mergeCell ref="G17309:H17309"/>
    <mergeCell ref="G17311:H17311"/>
    <mergeCell ref="G17314:H17314"/>
    <mergeCell ref="G17319:H17319"/>
    <mergeCell ref="G17331:H17331"/>
    <mergeCell ref="G17340:H17340"/>
    <mergeCell ref="G17351:H17351"/>
    <mergeCell ref="G17363:H17363"/>
    <mergeCell ref="G17332:H17332"/>
    <mergeCell ref="G17336:H17336"/>
    <mergeCell ref="G17341:H17341"/>
    <mergeCell ref="G17345:H17345"/>
    <mergeCell ref="G17355:H17355"/>
    <mergeCell ref="G17356:H17356"/>
    <mergeCell ref="G17027:H17027"/>
    <mergeCell ref="G17030:H17030"/>
    <mergeCell ref="G17031:H17031"/>
    <mergeCell ref="G17035:H17035"/>
    <mergeCell ref="G17029:H17029"/>
    <mergeCell ref="G17032:H17032"/>
    <mergeCell ref="G17033:H17033"/>
    <mergeCell ref="G17034:H17034"/>
    <mergeCell ref="G16997:H16997"/>
    <mergeCell ref="G17000:H17000"/>
    <mergeCell ref="G17001:H17001"/>
    <mergeCell ref="G17003:H17003"/>
    <mergeCell ref="G17004:H17004"/>
    <mergeCell ref="G17007:H17007"/>
    <mergeCell ref="G17009:H17009"/>
    <mergeCell ref="G17011:H17011"/>
    <mergeCell ref="G17013:H17013"/>
    <mergeCell ref="G16986:H16986"/>
    <mergeCell ref="G16991:H16991"/>
    <mergeCell ref="G16993:H16993"/>
    <mergeCell ref="G16995:H16995"/>
    <mergeCell ref="G16985:H16985"/>
    <mergeCell ref="G16987:H16987"/>
    <mergeCell ref="G16992:H16992"/>
    <mergeCell ref="G16994:H16994"/>
    <mergeCell ref="G17892:H17892"/>
    <mergeCell ref="G17897:H17897"/>
    <mergeCell ref="G17901:H17901"/>
    <mergeCell ref="G17912:H17912"/>
    <mergeCell ref="G17917:H17917"/>
    <mergeCell ref="G17927:H17927"/>
    <mergeCell ref="G17932:H17932"/>
    <mergeCell ref="G17943:H17943"/>
    <mergeCell ref="G17902:H17902"/>
    <mergeCell ref="G17906:H17906"/>
    <mergeCell ref="G17916:H17916"/>
    <mergeCell ref="G17920:H17920"/>
    <mergeCell ref="G17448:H17448"/>
    <mergeCell ref="G17449:H17449"/>
    <mergeCell ref="G17469:H17469"/>
    <mergeCell ref="G17487:H17487"/>
    <mergeCell ref="G17490:H17490"/>
    <mergeCell ref="G17496:H17496"/>
    <mergeCell ref="G17504:H17504"/>
    <mergeCell ref="G17505:H17505"/>
    <mergeCell ref="G17511:H17511"/>
    <mergeCell ref="G17513:H17513"/>
    <mergeCell ref="G17515:H17515"/>
    <mergeCell ref="G17517:H17517"/>
    <mergeCell ref="G17519:H17519"/>
    <mergeCell ref="G17522:H17522"/>
    <mergeCell ref="G17523:H17523"/>
    <mergeCell ref="G17527:H17527"/>
    <mergeCell ref="G17528:H17528"/>
    <mergeCell ref="G17532:H17532"/>
    <mergeCell ref="G17538:H17538"/>
    <mergeCell ref="G17545:H17545"/>
    <mergeCell ref="G17549:H17549"/>
    <mergeCell ref="G17564:H17564"/>
    <mergeCell ref="G17568:H17568"/>
    <mergeCell ref="G17574:H17574"/>
    <mergeCell ref="G17581:H17581"/>
    <mergeCell ref="G17586:H17586"/>
    <mergeCell ref="G17621:H17621"/>
    <mergeCell ref="G17622:H17622"/>
    <mergeCell ref="G17630:H17630"/>
    <mergeCell ref="G17458:H17458"/>
    <mergeCell ref="G17463:H17463"/>
    <mergeCell ref="G17467:H17467"/>
    <mergeCell ref="G17468:H17468"/>
    <mergeCell ref="G17482:H17482"/>
    <mergeCell ref="G17489:H17489"/>
    <mergeCell ref="G17499:H17499"/>
    <mergeCell ref="G17500:H17500"/>
    <mergeCell ref="G17506:H17506"/>
    <mergeCell ref="G18251:H18251"/>
    <mergeCell ref="G18255:H18255"/>
    <mergeCell ref="G18257:H18257"/>
    <mergeCell ref="G18268:H18268"/>
    <mergeCell ref="G18278:H18278"/>
    <mergeCell ref="G18288:H18288"/>
    <mergeCell ref="G18295:H18295"/>
    <mergeCell ref="G18299:H18299"/>
    <mergeCell ref="G18303:H18303"/>
    <mergeCell ref="G18304:H18304"/>
    <mergeCell ref="G18309:H18309"/>
    <mergeCell ref="G18310:H18310"/>
    <mergeCell ref="G18215:H18215"/>
    <mergeCell ref="G18218:H18218"/>
    <mergeCell ref="G18227:H18227"/>
    <mergeCell ref="G18234:H18234"/>
    <mergeCell ref="G18239:H18239"/>
    <mergeCell ref="G18250:H18250"/>
    <mergeCell ref="G18277:H18277"/>
    <mergeCell ref="G18287:H18287"/>
    <mergeCell ref="G18289:H18289"/>
    <mergeCell ref="G18293:H18293"/>
    <mergeCell ref="G18298:H18298"/>
    <mergeCell ref="G18305:H18305"/>
    <mergeCell ref="G18307:H18307"/>
    <mergeCell ref="A18315:J18315"/>
    <mergeCell ref="G17953:H17953"/>
    <mergeCell ref="G17964:H17964"/>
    <mergeCell ref="G17972:H17972"/>
    <mergeCell ref="G17982:H17982"/>
    <mergeCell ref="G18015:H18015"/>
    <mergeCell ref="G18017:H18017"/>
    <mergeCell ref="G18019:H18019"/>
    <mergeCell ref="G18021:H18021"/>
    <mergeCell ref="G18026:H18026"/>
    <mergeCell ref="G18028:H18028"/>
    <mergeCell ref="G18030:H18030"/>
    <mergeCell ref="G18035:H18035"/>
    <mergeCell ref="G18041:H18041"/>
    <mergeCell ref="G18057:H18057"/>
    <mergeCell ref="G18061:H18061"/>
    <mergeCell ref="G18067:H18067"/>
    <mergeCell ref="G18072:H18072"/>
    <mergeCell ref="G18091:H18091"/>
    <mergeCell ref="G18109:H18109"/>
    <mergeCell ref="G18110:H18110"/>
    <mergeCell ref="G18115:H18115"/>
    <mergeCell ref="G18054:H18054"/>
    <mergeCell ref="G18062:H18062"/>
    <mergeCell ref="G18063:H18063"/>
    <mergeCell ref="G18117:H18117"/>
    <mergeCell ref="G18119:H18119"/>
    <mergeCell ref="G18121:H18121"/>
    <mergeCell ref="G18122:H18122"/>
    <mergeCell ref="G18124:H18124"/>
    <mergeCell ref="G18127:H18127"/>
    <mergeCell ref="G18099:H18099"/>
    <mergeCell ref="G18103:H18103"/>
    <mergeCell ref="G18107:H18107"/>
    <mergeCell ref="G18108:H18108"/>
    <mergeCell ref="G18111:H18111"/>
    <mergeCell ref="G18098:H18098"/>
    <mergeCell ref="G18100:H18100"/>
    <mergeCell ref="G18104:H18104"/>
    <mergeCell ref="G18337:H18337"/>
    <mergeCell ref="G18341:H18341"/>
    <mergeCell ref="G18346:H18346"/>
    <mergeCell ref="G18350:H18350"/>
    <mergeCell ref="G18375:H18375"/>
    <mergeCell ref="G18389:H18389"/>
    <mergeCell ref="G18409:H18409"/>
    <mergeCell ref="G18412:H18412"/>
    <mergeCell ref="G18416:H18416"/>
    <mergeCell ref="G18417:H18417"/>
    <mergeCell ref="G18422:H18422"/>
    <mergeCell ref="G18432:H18432"/>
    <mergeCell ref="G18435:H18435"/>
    <mergeCell ref="G18444:H18444"/>
    <mergeCell ref="G18445:H18445"/>
    <mergeCell ref="G18478:H18478"/>
    <mergeCell ref="G18485:H18485"/>
    <mergeCell ref="G18487:H18487"/>
    <mergeCell ref="G18488:H18488"/>
    <mergeCell ref="G18489:H18489"/>
    <mergeCell ref="G18494:H18494"/>
    <mergeCell ref="G18497:H18497"/>
    <mergeCell ref="G18498:H18498"/>
    <mergeCell ref="A18323:J18323"/>
    <mergeCell ref="G18330:H18330"/>
    <mergeCell ref="G18336:H18336"/>
    <mergeCell ref="G18362:H18362"/>
    <mergeCell ref="G18363:H18363"/>
    <mergeCell ref="G18368:H18368"/>
    <mergeCell ref="G18380:H18380"/>
    <mergeCell ref="G18394:H18394"/>
    <mergeCell ref="G18396:H18396"/>
    <mergeCell ref="G18401:H18401"/>
    <mergeCell ref="G18454:H18454"/>
    <mergeCell ref="G18456:H18456"/>
    <mergeCell ref="G18458:H18458"/>
    <mergeCell ref="A18464:J18464"/>
    <mergeCell ref="A18472:J18472"/>
    <mergeCell ref="G18482:H18482"/>
    <mergeCell ref="G18490:H18490"/>
    <mergeCell ref="G18491:H18491"/>
    <mergeCell ref="G18495:H18495"/>
    <mergeCell ref="G18743:H18743"/>
    <mergeCell ref="G18748:H18748"/>
    <mergeCell ref="G18751:H18751"/>
    <mergeCell ref="G18753:H18753"/>
    <mergeCell ref="G18757:H18757"/>
    <mergeCell ref="G18759:H18759"/>
    <mergeCell ref="G18763:H18763"/>
    <mergeCell ref="G18766:H18766"/>
    <mergeCell ref="G18767:H18767"/>
    <mergeCell ref="G18770:H18770"/>
    <mergeCell ref="G18771:H18771"/>
    <mergeCell ref="G18773:H18773"/>
    <mergeCell ref="G18775:H18775"/>
    <mergeCell ref="G18776:H18776"/>
    <mergeCell ref="G18780:H18780"/>
    <mergeCell ref="G18782:H18782"/>
    <mergeCell ref="G18784:H18784"/>
    <mergeCell ref="G18804:H18804"/>
    <mergeCell ref="G18806:H18806"/>
    <mergeCell ref="G18744:H18744"/>
    <mergeCell ref="G18747:H18747"/>
    <mergeCell ref="G18749:H18749"/>
    <mergeCell ref="G18750:H18750"/>
    <mergeCell ref="G18752:H18752"/>
    <mergeCell ref="G18754:H18754"/>
    <mergeCell ref="G18756:H18756"/>
    <mergeCell ref="G18764:H18764"/>
    <mergeCell ref="G18765:H18765"/>
    <mergeCell ref="G18768:H18768"/>
    <mergeCell ref="G18769:H18769"/>
    <mergeCell ref="G18777:H18777"/>
    <mergeCell ref="G18781:H18781"/>
    <mergeCell ref="G18785:H18785"/>
    <mergeCell ref="A18789:J18789"/>
    <mergeCell ref="A18798:J18798"/>
    <mergeCell ref="G18805:H18805"/>
    <mergeCell ref="G18874:H18874"/>
    <mergeCell ref="G18876:H18876"/>
    <mergeCell ref="G18877:H18877"/>
    <mergeCell ref="G18878:H18878"/>
    <mergeCell ref="G18879:H18879"/>
    <mergeCell ref="G18881:H18881"/>
    <mergeCell ref="G18883:H18883"/>
    <mergeCell ref="G18884:H18884"/>
    <mergeCell ref="G18885:H18885"/>
    <mergeCell ref="G18886:H18886"/>
    <mergeCell ref="G18888:H18888"/>
    <mergeCell ref="G18889:H18889"/>
    <mergeCell ref="G18890:H18890"/>
    <mergeCell ref="G18891:H18891"/>
    <mergeCell ref="G18892:H18892"/>
    <mergeCell ref="G18893:H18893"/>
    <mergeCell ref="G18809:H18809"/>
    <mergeCell ref="G18811:H18811"/>
    <mergeCell ref="G18813:H18813"/>
    <mergeCell ref="G18815:H18815"/>
    <mergeCell ref="G18817:H18817"/>
    <mergeCell ref="G18821:H18821"/>
    <mergeCell ref="G18825:H18825"/>
    <mergeCell ref="G18826:H18826"/>
    <mergeCell ref="G18829:H18829"/>
    <mergeCell ref="G18830:H18830"/>
    <mergeCell ref="G18833:H18833"/>
    <mergeCell ref="G18834:H18834"/>
    <mergeCell ref="G18835:H18835"/>
    <mergeCell ref="G18837:H18837"/>
    <mergeCell ref="G18842:H18842"/>
    <mergeCell ref="G18843:H18843"/>
    <mergeCell ref="G18846:H18846"/>
    <mergeCell ref="G18847:H18847"/>
    <mergeCell ref="G18848:H18848"/>
    <mergeCell ref="G18849:H18849"/>
    <mergeCell ref="G18850:H18850"/>
    <mergeCell ref="G18854:H18854"/>
    <mergeCell ref="G18855:H18855"/>
    <mergeCell ref="G18859:H18859"/>
    <mergeCell ref="G18860:H18860"/>
    <mergeCell ref="G424:H424"/>
    <mergeCell ref="G428:H428"/>
    <mergeCell ref="G435:H435"/>
    <mergeCell ref="G439:H439"/>
    <mergeCell ref="G443:H443"/>
    <mergeCell ref="G464:H464"/>
    <mergeCell ref="G474:H474"/>
    <mergeCell ref="G488:H488"/>
    <mergeCell ref="G500:H500"/>
    <mergeCell ref="G512:H512"/>
    <mergeCell ref="G516:H516"/>
    <mergeCell ref="G520:H520"/>
    <mergeCell ref="A527:J527"/>
    <mergeCell ref="A535:J535"/>
    <mergeCell ref="G547:H547"/>
    <mergeCell ref="G585:H585"/>
    <mergeCell ref="G592:H592"/>
    <mergeCell ref="G601:H601"/>
    <mergeCell ref="G18960:H18960"/>
    <mergeCell ref="G18961:H18961"/>
    <mergeCell ref="G18962:H18962"/>
    <mergeCell ref="G18964:H18964"/>
    <mergeCell ref="G18965:H18965"/>
    <mergeCell ref="G18969:H18969"/>
    <mergeCell ref="G18970:H18970"/>
    <mergeCell ref="G18974:H18974"/>
    <mergeCell ref="G18978:H18978"/>
    <mergeCell ref="G18981:H18981"/>
    <mergeCell ref="G18985:H18985"/>
    <mergeCell ref="G18988:H18988"/>
    <mergeCell ref="G18990:H18990"/>
    <mergeCell ref="G18993:H18993"/>
    <mergeCell ref="G18994:H18994"/>
    <mergeCell ref="G18894:H18894"/>
    <mergeCell ref="G18896:H18896"/>
    <mergeCell ref="G18897:H18897"/>
    <mergeCell ref="G18898:H18898"/>
    <mergeCell ref="G18899:H18899"/>
    <mergeCell ref="G18900:H18900"/>
    <mergeCell ref="G18901:H18901"/>
    <mergeCell ref="G18902:H18902"/>
    <mergeCell ref="G18903:H18903"/>
    <mergeCell ref="G18909:H18909"/>
    <mergeCell ref="G18911:H18911"/>
    <mergeCell ref="G18913:H18913"/>
    <mergeCell ref="G18914:H18914"/>
    <mergeCell ref="G18934:H18934"/>
    <mergeCell ref="G18937:H18937"/>
    <mergeCell ref="G18942:H18942"/>
    <mergeCell ref="G18944:H18944"/>
    <mergeCell ref="G18948:H18948"/>
    <mergeCell ref="G18951:H18951"/>
    <mergeCell ref="G18952:H18952"/>
    <mergeCell ref="G18953:H18953"/>
    <mergeCell ref="G18955:H18955"/>
    <mergeCell ref="G18956:H18956"/>
    <mergeCell ref="G18957:H18957"/>
    <mergeCell ref="G18935:H18935"/>
    <mergeCell ref="G18936:H18936"/>
    <mergeCell ref="G18938:H18938"/>
    <mergeCell ref="G18939:H18939"/>
    <mergeCell ref="G18941:H18941"/>
    <mergeCell ref="G18949:H18949"/>
    <mergeCell ref="G18950:H18950"/>
    <mergeCell ref="G85:H85"/>
    <mergeCell ref="G93:H93"/>
    <mergeCell ref="G140:H140"/>
    <mergeCell ref="G143:H143"/>
    <mergeCell ref="G164:H164"/>
    <mergeCell ref="G172:H172"/>
    <mergeCell ref="G178:H178"/>
    <mergeCell ref="G179:H179"/>
    <mergeCell ref="G186:H186"/>
    <mergeCell ref="G197:H197"/>
    <mergeCell ref="A215:J215"/>
    <mergeCell ref="A223:J223"/>
    <mergeCell ref="G230:H230"/>
    <mergeCell ref="G232:H232"/>
    <mergeCell ref="G274:H274"/>
    <mergeCell ref="G275:H275"/>
    <mergeCell ref="G279:H279"/>
    <mergeCell ref="G307:H307"/>
    <mergeCell ref="G312:H312"/>
    <mergeCell ref="G314:H314"/>
    <mergeCell ref="G317:H317"/>
    <mergeCell ref="G331:H331"/>
    <mergeCell ref="G335:H335"/>
    <mergeCell ref="G338:H338"/>
    <mergeCell ref="G346:H346"/>
    <mergeCell ref="G359:H359"/>
    <mergeCell ref="G367:H367"/>
    <mergeCell ref="G370:H370"/>
    <mergeCell ref="G384:H384"/>
    <mergeCell ref="G403:H403"/>
    <mergeCell ref="G404:H404"/>
    <mergeCell ref="A410:J410"/>
    <mergeCell ref="A418:J418"/>
    <mergeCell ref="G374:H374"/>
    <mergeCell ref="G375:H375"/>
    <mergeCell ref="G376:H376"/>
    <mergeCell ref="G377:H377"/>
    <mergeCell ref="G333:H333"/>
    <mergeCell ref="G318:H318"/>
    <mergeCell ref="G322:H322"/>
    <mergeCell ref="G340:H340"/>
    <mergeCell ref="G282:H282"/>
    <mergeCell ref="G283:H283"/>
    <mergeCell ref="G181:H181"/>
    <mergeCell ref="G337:H337"/>
    <mergeCell ref="G339:H339"/>
    <mergeCell ref="G350:H350"/>
    <mergeCell ref="G306:H306"/>
    <mergeCell ref="G267:H267"/>
    <mergeCell ref="G286:H286"/>
    <mergeCell ref="G294:H294"/>
    <mergeCell ref="G325:H325"/>
    <mergeCell ref="G330:H330"/>
    <mergeCell ref="G349:H349"/>
    <mergeCell ref="G358:H358"/>
    <mergeCell ref="G305:H305"/>
    <mergeCell ref="G332:H332"/>
    <mergeCell ref="G353:H353"/>
    <mergeCell ref="G360:H360"/>
    <mergeCell ref="G362:H362"/>
    <mergeCell ref="G369:H369"/>
    <mergeCell ref="G378:H378"/>
    <mergeCell ref="A712:J712"/>
    <mergeCell ref="G725:H725"/>
    <mergeCell ref="G729:H729"/>
    <mergeCell ref="G730:H730"/>
    <mergeCell ref="G734:H734"/>
    <mergeCell ref="G738:H738"/>
    <mergeCell ref="G742:H742"/>
    <mergeCell ref="G744:H744"/>
    <mergeCell ref="G759:H759"/>
    <mergeCell ref="G795:H795"/>
    <mergeCell ref="G807:H807"/>
    <mergeCell ref="G819:H819"/>
    <mergeCell ref="G828:H828"/>
    <mergeCell ref="G850:H850"/>
    <mergeCell ref="G856:H856"/>
    <mergeCell ref="G863:H863"/>
    <mergeCell ref="G869:H869"/>
    <mergeCell ref="A876:J876"/>
    <mergeCell ref="A884:J884"/>
    <mergeCell ref="G896:H896"/>
    <mergeCell ref="G922:H922"/>
    <mergeCell ref="G924:H924"/>
    <mergeCell ref="G931:H931"/>
    <mergeCell ref="G934:H934"/>
    <mergeCell ref="G941:H941"/>
    <mergeCell ref="G959:H959"/>
    <mergeCell ref="G967:H967"/>
    <mergeCell ref="G968:H968"/>
    <mergeCell ref="G976:H976"/>
    <mergeCell ref="A981:J981"/>
    <mergeCell ref="A989:J989"/>
    <mergeCell ref="G995:H995"/>
    <mergeCell ref="G998:H998"/>
    <mergeCell ref="G969:H969"/>
    <mergeCell ref="G997:H997"/>
    <mergeCell ref="G768:H768"/>
    <mergeCell ref="G770:H770"/>
    <mergeCell ref="G772:H772"/>
    <mergeCell ref="G775:H775"/>
    <mergeCell ref="G774:H774"/>
    <mergeCell ref="G776:H776"/>
    <mergeCell ref="G786:H786"/>
    <mergeCell ref="G794:H794"/>
    <mergeCell ref="G798:H798"/>
    <mergeCell ref="G801:H801"/>
    <mergeCell ref="G805:H805"/>
    <mergeCell ref="G897:H897"/>
    <mergeCell ref="G903:H903"/>
    <mergeCell ref="G898:H898"/>
    <mergeCell ref="G901:H901"/>
    <mergeCell ref="G902:H902"/>
    <mergeCell ref="G866:H866"/>
    <mergeCell ref="G844:H844"/>
    <mergeCell ref="G846:H846"/>
    <mergeCell ref="G848:H848"/>
    <mergeCell ref="G852:H852"/>
    <mergeCell ref="G859:H859"/>
    <mergeCell ref="G861:H861"/>
    <mergeCell ref="G821:H821"/>
    <mergeCell ref="G824:H824"/>
    <mergeCell ref="G825:H825"/>
    <mergeCell ref="G832:H832"/>
    <mergeCell ref="G834:H834"/>
    <mergeCell ref="G841:H841"/>
    <mergeCell ref="G1460:H1460"/>
    <mergeCell ref="G1472:H1472"/>
    <mergeCell ref="G1474:H1474"/>
    <mergeCell ref="G1475:H1475"/>
    <mergeCell ref="A1480:J1480"/>
    <mergeCell ref="A1488:J1488"/>
    <mergeCell ref="G1499:H1499"/>
    <mergeCell ref="G1507:H1507"/>
    <mergeCell ref="G1516:H1516"/>
    <mergeCell ref="G1520:H1520"/>
    <mergeCell ref="G1523:H1523"/>
    <mergeCell ref="G1537:H1537"/>
    <mergeCell ref="G1546:H1546"/>
    <mergeCell ref="G1551:H1551"/>
    <mergeCell ref="G1555:H1555"/>
    <mergeCell ref="G1564:H1564"/>
    <mergeCell ref="G1571:H1571"/>
    <mergeCell ref="G1577:H1577"/>
    <mergeCell ref="G1580:H1580"/>
    <mergeCell ref="G1583:H1583"/>
    <mergeCell ref="G1586:H1586"/>
    <mergeCell ref="A1593:J1593"/>
    <mergeCell ref="A1601:J1601"/>
    <mergeCell ref="G1611:H1611"/>
    <mergeCell ref="G1615:H1615"/>
    <mergeCell ref="G1620:H1620"/>
    <mergeCell ref="G1624:H1624"/>
    <mergeCell ref="G1633:H1633"/>
    <mergeCell ref="G1498:H1498"/>
    <mergeCell ref="G1532:H1532"/>
    <mergeCell ref="G1539:H1539"/>
    <mergeCell ref="G1541:H1541"/>
    <mergeCell ref="G1550:H1550"/>
    <mergeCell ref="G1553:H1553"/>
    <mergeCell ref="G1562:H1562"/>
    <mergeCell ref="G1578:H1578"/>
    <mergeCell ref="G1579:H1579"/>
    <mergeCell ref="G1582:H1582"/>
    <mergeCell ref="G1585:H1585"/>
    <mergeCell ref="G1607:H1607"/>
    <mergeCell ref="G1628:H1628"/>
    <mergeCell ref="G1632:H1632"/>
    <mergeCell ref="G1613:H1613"/>
    <mergeCell ref="G1567:H1567"/>
    <mergeCell ref="G1569:H1569"/>
    <mergeCell ref="G1576:H1576"/>
    <mergeCell ref="G1566:H1566"/>
    <mergeCell ref="G1568:H1568"/>
    <mergeCell ref="G1570:H1570"/>
    <mergeCell ref="G1575:H1575"/>
    <mergeCell ref="G1540:H1540"/>
    <mergeCell ref="G1549:H1549"/>
    <mergeCell ref="G1558:H1558"/>
    <mergeCell ref="G1559:H1559"/>
    <mergeCell ref="G1560:H1560"/>
    <mergeCell ref="G1530:H1530"/>
    <mergeCell ref="G1533:H1533"/>
    <mergeCell ref="G1534:H1534"/>
    <mergeCell ref="G1536:H1536"/>
    <mergeCell ref="G1514:H1514"/>
    <mergeCell ref="G1619:H1619"/>
    <mergeCell ref="G1622:H1622"/>
    <mergeCell ref="G1631:H1631"/>
    <mergeCell ref="G1542:H1542"/>
    <mergeCell ref="G1740:H1740"/>
    <mergeCell ref="G1744:H1744"/>
    <mergeCell ref="G1748:H1748"/>
    <mergeCell ref="G1750:H1750"/>
    <mergeCell ref="A1763:J1763"/>
    <mergeCell ref="G1776:H1776"/>
    <mergeCell ref="G1785:H1785"/>
    <mergeCell ref="G1811:H1811"/>
    <mergeCell ref="G1816:H1816"/>
    <mergeCell ref="G1823:H1823"/>
    <mergeCell ref="G1829:H1829"/>
    <mergeCell ref="G1834:H1834"/>
    <mergeCell ref="G1836:H1836"/>
    <mergeCell ref="G1845:H1845"/>
    <mergeCell ref="G1849:H1849"/>
    <mergeCell ref="G1850:H1850"/>
    <mergeCell ref="G1851:H1851"/>
    <mergeCell ref="G1853:H1853"/>
    <mergeCell ref="G1857:H1857"/>
    <mergeCell ref="A1862:J1862"/>
    <mergeCell ref="A1870:J1870"/>
    <mergeCell ref="G1890:H1890"/>
    <mergeCell ref="G1894:H1894"/>
    <mergeCell ref="G1898:H1898"/>
    <mergeCell ref="G1899:H1899"/>
    <mergeCell ref="G1902:H1902"/>
    <mergeCell ref="G1907:H1907"/>
    <mergeCell ref="G1913:H1913"/>
    <mergeCell ref="G1921:H1921"/>
    <mergeCell ref="G1923:H1923"/>
    <mergeCell ref="G1918:H1918"/>
    <mergeCell ref="G1734:H1734"/>
    <mergeCell ref="G1739:H1739"/>
    <mergeCell ref="G1743:H1743"/>
    <mergeCell ref="G1749:H1749"/>
    <mergeCell ref="G1772:H1772"/>
    <mergeCell ref="G1781:H1781"/>
    <mergeCell ref="G1794:H1794"/>
    <mergeCell ref="G1796:H1796"/>
    <mergeCell ref="G1833:H1833"/>
    <mergeCell ref="G1838:H1838"/>
    <mergeCell ref="G1852:H1852"/>
    <mergeCell ref="G1854:H1854"/>
    <mergeCell ref="G1856:H1856"/>
    <mergeCell ref="G1876:H1876"/>
    <mergeCell ref="G1881:H1881"/>
    <mergeCell ref="G1885:H1885"/>
    <mergeCell ref="G1884:H1884"/>
    <mergeCell ref="G1889:H1889"/>
    <mergeCell ref="G1892:H1892"/>
    <mergeCell ref="G1882:H1882"/>
    <mergeCell ref="G1883:H1883"/>
    <mergeCell ref="G1888:H1888"/>
    <mergeCell ref="G1893:H1893"/>
    <mergeCell ref="G1897:H1897"/>
    <mergeCell ref="G1878:H1878"/>
    <mergeCell ref="G1879:H1879"/>
    <mergeCell ref="G1840:H1840"/>
    <mergeCell ref="G1820:H1820"/>
    <mergeCell ref="G1822:H1822"/>
    <mergeCell ref="G1825:H1825"/>
    <mergeCell ref="G2608:H2608"/>
    <mergeCell ref="G2615:H2615"/>
    <mergeCell ref="G2619:H2619"/>
    <mergeCell ref="G2623:H2623"/>
    <mergeCell ref="G2632:H2632"/>
    <mergeCell ref="G2640:H2640"/>
    <mergeCell ref="G2658:H2658"/>
    <mergeCell ref="G2672:H2672"/>
    <mergeCell ref="A2760:J2760"/>
    <mergeCell ref="A2768:J2768"/>
    <mergeCell ref="A2853:J2853"/>
    <mergeCell ref="A2861:J2861"/>
    <mergeCell ref="A2948:J2948"/>
    <mergeCell ref="A2956:J2956"/>
    <mergeCell ref="A2987:J2987"/>
    <mergeCell ref="A2995:J2995"/>
    <mergeCell ref="G3001:H3001"/>
    <mergeCell ref="G3006:H3006"/>
    <mergeCell ref="G3008:H3008"/>
    <mergeCell ref="G3009:H3009"/>
    <mergeCell ref="G3013:H3013"/>
    <mergeCell ref="G3015:H3015"/>
    <mergeCell ref="G3022:H3022"/>
    <mergeCell ref="G3026:H3026"/>
    <mergeCell ref="G3030:H3030"/>
    <mergeCell ref="G3031:H3031"/>
    <mergeCell ref="A3043:J3043"/>
    <mergeCell ref="G3169:H3169"/>
    <mergeCell ref="A3176:J3176"/>
    <mergeCell ref="A3184:J3184"/>
    <mergeCell ref="G3190:H3190"/>
    <mergeCell ref="G3209:H3209"/>
    <mergeCell ref="G3278:H3278"/>
    <mergeCell ref="G2869:H2869"/>
    <mergeCell ref="G2873:H2873"/>
    <mergeCell ref="G2877:H2877"/>
    <mergeCell ref="G2881:H2881"/>
    <mergeCell ref="G2882:H2882"/>
    <mergeCell ref="G2885:H2885"/>
    <mergeCell ref="G2887:H2887"/>
    <mergeCell ref="G2890:H2890"/>
    <mergeCell ref="G2895:H2895"/>
    <mergeCell ref="G2904:H2904"/>
    <mergeCell ref="G2910:H2910"/>
    <mergeCell ref="G2911:H2911"/>
    <mergeCell ref="G2914:H2914"/>
    <mergeCell ref="G2915:H2915"/>
    <mergeCell ref="G2926:H2926"/>
    <mergeCell ref="G2931:H2931"/>
    <mergeCell ref="G2932:H2932"/>
    <mergeCell ref="G2933:H2933"/>
    <mergeCell ref="G2934:H2934"/>
    <mergeCell ref="G2935:H2935"/>
    <mergeCell ref="G2936:H2936"/>
    <mergeCell ref="G2614:H2614"/>
    <mergeCell ref="G2624:H2624"/>
    <mergeCell ref="G2628:H2628"/>
    <mergeCell ref="G2636:H2636"/>
    <mergeCell ref="G2641:H2641"/>
    <mergeCell ref="G2651:H2651"/>
    <mergeCell ref="G2667:H2667"/>
    <mergeCell ref="G2674:H2674"/>
    <mergeCell ref="G2689:H2689"/>
    <mergeCell ref="G2693:H2693"/>
    <mergeCell ref="G3677:H3677"/>
    <mergeCell ref="G3678:H3678"/>
    <mergeCell ref="A3682:J3682"/>
    <mergeCell ref="A3690:J3690"/>
    <mergeCell ref="G3707:H3707"/>
    <mergeCell ref="G3724:H3724"/>
    <mergeCell ref="G3728:H3728"/>
    <mergeCell ref="G3734:H3734"/>
    <mergeCell ref="G3766:H3766"/>
    <mergeCell ref="G3774:H3774"/>
    <mergeCell ref="G3777:H3777"/>
    <mergeCell ref="G3784:H3784"/>
    <mergeCell ref="G3820:H3820"/>
    <mergeCell ref="G3835:H3835"/>
    <mergeCell ref="G3841:H3841"/>
    <mergeCell ref="G3842:H3842"/>
    <mergeCell ref="G3843:H3843"/>
    <mergeCell ref="G3850:H3850"/>
    <mergeCell ref="G3854:H3854"/>
    <mergeCell ref="G3857:H3857"/>
    <mergeCell ref="G3859:H3859"/>
    <mergeCell ref="G3862:H3862"/>
    <mergeCell ref="A3866:J3866"/>
    <mergeCell ref="A3874:J3874"/>
    <mergeCell ref="G3885:H3885"/>
    <mergeCell ref="G3893:H3893"/>
    <mergeCell ref="G3894:H3894"/>
    <mergeCell ref="G3898:H3898"/>
    <mergeCell ref="G3902:H3902"/>
    <mergeCell ref="G3906:H3906"/>
    <mergeCell ref="G3910:H3910"/>
    <mergeCell ref="G3819:H3819"/>
    <mergeCell ref="G3838:H3838"/>
    <mergeCell ref="G3858:H3858"/>
    <mergeCell ref="G3861:H3861"/>
    <mergeCell ref="G3889:H3889"/>
    <mergeCell ref="G3765:H3765"/>
    <mergeCell ref="G3770:H3770"/>
    <mergeCell ref="G3772:H3772"/>
    <mergeCell ref="G3776:H3776"/>
    <mergeCell ref="G3779:H3779"/>
    <mergeCell ref="G3780:H3780"/>
    <mergeCell ref="G3769:H3769"/>
    <mergeCell ref="G3775:H3775"/>
    <mergeCell ref="G3717:H3717"/>
    <mergeCell ref="G3696:H3696"/>
    <mergeCell ref="G3697:H3697"/>
    <mergeCell ref="G3699:H3699"/>
    <mergeCell ref="G3700:H3700"/>
    <mergeCell ref="G3701:H3701"/>
    <mergeCell ref="G3704:H3704"/>
    <mergeCell ref="G3767:H3767"/>
    <mergeCell ref="G3706:H3706"/>
    <mergeCell ref="G3708:H3708"/>
    <mergeCell ref="G3709:H3709"/>
    <mergeCell ref="G3713:H3713"/>
    <mergeCell ref="G3714:H3714"/>
    <mergeCell ref="G3718:H3718"/>
    <mergeCell ref="G3722:H3722"/>
    <mergeCell ref="G3846:H3846"/>
    <mergeCell ref="G3852:H3852"/>
    <mergeCell ref="G3800:H3800"/>
    <mergeCell ref="G3748:H3748"/>
    <mergeCell ref="G3749:H3749"/>
    <mergeCell ref="G4757:H4757"/>
    <mergeCell ref="G4759:H4759"/>
    <mergeCell ref="A4300:J4300"/>
    <mergeCell ref="A4308:J4308"/>
    <mergeCell ref="G4318:H4318"/>
    <mergeCell ref="G4032:H4032"/>
    <mergeCell ref="G4036:H4036"/>
    <mergeCell ref="G4040:H4040"/>
    <mergeCell ref="G4045:H4045"/>
    <mergeCell ref="G4049:H4049"/>
    <mergeCell ref="G4027:H4027"/>
    <mergeCell ref="G4030:H4030"/>
    <mergeCell ref="G4029:H4029"/>
    <mergeCell ref="G4089:H4089"/>
    <mergeCell ref="G4084:H4084"/>
    <mergeCell ref="G4086:H4086"/>
    <mergeCell ref="G4088:H4088"/>
    <mergeCell ref="G4087:H4087"/>
    <mergeCell ref="G4178:H4178"/>
    <mergeCell ref="G4179:H4179"/>
    <mergeCell ref="G4180:H4180"/>
    <mergeCell ref="G4182:H4182"/>
    <mergeCell ref="G4167:H4167"/>
    <mergeCell ref="G4110:H4110"/>
    <mergeCell ref="G4111:H4111"/>
    <mergeCell ref="G4116:H4116"/>
    <mergeCell ref="G4120:H4120"/>
    <mergeCell ref="G4121:H4121"/>
    <mergeCell ref="G4122:H4122"/>
    <mergeCell ref="G4123:H4123"/>
    <mergeCell ref="G4124:H4124"/>
    <mergeCell ref="G4125:H4125"/>
    <mergeCell ref="G4128:H4128"/>
    <mergeCell ref="G4129:H4129"/>
    <mergeCell ref="G4131:H4131"/>
    <mergeCell ref="G4132:H4132"/>
    <mergeCell ref="G4139:H4139"/>
    <mergeCell ref="G4140:H4140"/>
    <mergeCell ref="G4141:H4141"/>
    <mergeCell ref="G4144:H4144"/>
    <mergeCell ref="G4145:H4145"/>
    <mergeCell ref="G4146:H4146"/>
    <mergeCell ref="G4148:H4148"/>
    <mergeCell ref="G4149:H4149"/>
    <mergeCell ref="G4314:H4314"/>
    <mergeCell ref="G4315:H4315"/>
    <mergeCell ref="G4320:H4320"/>
    <mergeCell ref="G4287:H4287"/>
    <mergeCell ref="G4290:H4290"/>
    <mergeCell ref="G4293:H4293"/>
    <mergeCell ref="G4288:H4288"/>
    <mergeCell ref="G4292:H4292"/>
    <mergeCell ref="G4285:H4285"/>
    <mergeCell ref="G4255:H4255"/>
    <mergeCell ref="G4257:H4257"/>
    <mergeCell ref="G4232:H4232"/>
    <mergeCell ref="G4235:H4235"/>
    <mergeCell ref="G4237:H4237"/>
    <mergeCell ref="G4240:H4240"/>
    <mergeCell ref="G4243:H4243"/>
    <mergeCell ref="G4244:H4244"/>
    <mergeCell ref="G4247:H4247"/>
    <mergeCell ref="G4250:H4250"/>
    <mergeCell ref="G4233:H4233"/>
    <mergeCell ref="G4585:H4585"/>
    <mergeCell ref="G4587:H4587"/>
    <mergeCell ref="G4588:H4588"/>
    <mergeCell ref="G4592:H4592"/>
    <mergeCell ref="G4564:H4564"/>
    <mergeCell ref="G4569:H4569"/>
    <mergeCell ref="G4570:H4570"/>
    <mergeCell ref="G4573:H4573"/>
    <mergeCell ref="G4576:H4576"/>
    <mergeCell ref="G4565:H4565"/>
    <mergeCell ref="G4975:H4975"/>
    <mergeCell ref="G4977:H4977"/>
    <mergeCell ref="G4979:H4979"/>
    <mergeCell ref="G4982:H4982"/>
    <mergeCell ref="G4999:H4999"/>
    <mergeCell ref="G5002:H5002"/>
    <mergeCell ref="G5015:H5015"/>
    <mergeCell ref="G5020:H5020"/>
    <mergeCell ref="G5022:H5022"/>
    <mergeCell ref="G5026:H5026"/>
    <mergeCell ref="A5033:J5033"/>
    <mergeCell ref="A5041:J5041"/>
    <mergeCell ref="G5064:H5064"/>
    <mergeCell ref="G5068:H5068"/>
    <mergeCell ref="G5073:H5073"/>
    <mergeCell ref="G5088:H5088"/>
    <mergeCell ref="G5098:H5098"/>
    <mergeCell ref="G5100:H5100"/>
    <mergeCell ref="G5104:H5104"/>
    <mergeCell ref="G5106:H5106"/>
    <mergeCell ref="G5115:H5115"/>
    <mergeCell ref="G5124:H5124"/>
    <mergeCell ref="G5128:H5128"/>
    <mergeCell ref="A4639:J4639"/>
    <mergeCell ref="G4645:H4645"/>
    <mergeCell ref="G4652:H4652"/>
    <mergeCell ref="G4673:H4673"/>
    <mergeCell ref="G4681:H4681"/>
    <mergeCell ref="G4700:H4700"/>
    <mergeCell ref="G4712:H4712"/>
    <mergeCell ref="G4734:H4734"/>
    <mergeCell ref="G4752:H4752"/>
    <mergeCell ref="G4754:H4754"/>
    <mergeCell ref="G4756:H4756"/>
    <mergeCell ref="G4760:H4760"/>
    <mergeCell ref="G4601:H4601"/>
    <mergeCell ref="G4602:H4602"/>
    <mergeCell ref="G4603:H4603"/>
    <mergeCell ref="G4605:H4605"/>
    <mergeCell ref="G4607:H4607"/>
    <mergeCell ref="G4608:H4608"/>
    <mergeCell ref="G4609:H4609"/>
    <mergeCell ref="G4617:H4617"/>
    <mergeCell ref="G4627:H4627"/>
    <mergeCell ref="G4649:H4649"/>
    <mergeCell ref="G4693:H4693"/>
    <mergeCell ref="G4699:H4699"/>
    <mergeCell ref="G4719:H4719"/>
    <mergeCell ref="G4733:H4733"/>
    <mergeCell ref="G4735:H4735"/>
    <mergeCell ref="G4742:H4742"/>
    <mergeCell ref="G4751:H4751"/>
    <mergeCell ref="G4753:H4753"/>
    <mergeCell ref="G4755:H4755"/>
    <mergeCell ref="G5132:H5132"/>
    <mergeCell ref="G5134:H5134"/>
    <mergeCell ref="G5138:H5138"/>
    <mergeCell ref="G5139:H5139"/>
    <mergeCell ref="A5144:J5144"/>
    <mergeCell ref="A5152:J5152"/>
    <mergeCell ref="G5158:H5158"/>
    <mergeCell ref="G5162:H5162"/>
    <mergeCell ref="G5173:H5173"/>
    <mergeCell ref="G5181:H5181"/>
    <mergeCell ref="G5135:H5135"/>
    <mergeCell ref="G5140:H5140"/>
    <mergeCell ref="G5171:H5171"/>
    <mergeCell ref="G5176:H5176"/>
    <mergeCell ref="G5003:H5003"/>
    <mergeCell ref="G5011:H5011"/>
    <mergeCell ref="G5016:H5016"/>
    <mergeCell ref="G5019:H5019"/>
    <mergeCell ref="G5023:H5023"/>
    <mergeCell ref="G5027:H5027"/>
    <mergeCell ref="G5047:H5047"/>
    <mergeCell ref="G5055:H5055"/>
    <mergeCell ref="G5056:H5056"/>
    <mergeCell ref="G5060:H5060"/>
    <mergeCell ref="G5069:H5069"/>
    <mergeCell ref="G5094:H5094"/>
    <mergeCell ref="G5103:H5103"/>
    <mergeCell ref="G5119:H5119"/>
    <mergeCell ref="G5125:H5125"/>
    <mergeCell ref="G5126:H5126"/>
    <mergeCell ref="G5127:H5127"/>
    <mergeCell ref="G5130:H5130"/>
    <mergeCell ref="G5131:H5131"/>
    <mergeCell ref="G5065:H5065"/>
    <mergeCell ref="G5070:H5070"/>
    <mergeCell ref="G5072:H5072"/>
    <mergeCell ref="G5074:H5074"/>
    <mergeCell ref="G5076:H5076"/>
    <mergeCell ref="G5077:H5077"/>
    <mergeCell ref="G5078:H5078"/>
    <mergeCell ref="G5081:H5081"/>
    <mergeCell ref="G5164:H5164"/>
    <mergeCell ref="G5167:H5167"/>
    <mergeCell ref="G5169:H5169"/>
    <mergeCell ref="G5172:H5172"/>
    <mergeCell ref="G5160:H5160"/>
    <mergeCell ref="G5161:H5161"/>
    <mergeCell ref="G5163:H5163"/>
    <mergeCell ref="G5168:H5168"/>
    <mergeCell ref="G5110:H5110"/>
    <mergeCell ref="G5123:H5123"/>
    <mergeCell ref="G5090:H5090"/>
    <mergeCell ref="G5093:H5093"/>
    <mergeCell ref="G5102:H5102"/>
    <mergeCell ref="G5303:H5303"/>
    <mergeCell ref="G5316:H5316"/>
    <mergeCell ref="G5320:H5320"/>
    <mergeCell ref="G5325:H5325"/>
    <mergeCell ref="G5329:H5329"/>
    <mergeCell ref="G5341:H5341"/>
    <mergeCell ref="A5350:J5350"/>
    <mergeCell ref="A5358:J5358"/>
    <mergeCell ref="G5364:H5364"/>
    <mergeCell ref="G5370:H5370"/>
    <mergeCell ref="G5372:H5372"/>
    <mergeCell ref="G5377:H5377"/>
    <mergeCell ref="G5395:H5395"/>
    <mergeCell ref="G5398:H5398"/>
    <mergeCell ref="G5400:H5400"/>
    <mergeCell ref="G5407:H5407"/>
    <mergeCell ref="G5411:H5411"/>
    <mergeCell ref="G5414:H5414"/>
    <mergeCell ref="G5418:H5418"/>
    <mergeCell ref="G5422:H5422"/>
    <mergeCell ref="G5438:H5438"/>
    <mergeCell ref="G5442:H5442"/>
    <mergeCell ref="A5449:J5449"/>
    <mergeCell ref="A5457:J5457"/>
    <mergeCell ref="G5463:H5463"/>
    <mergeCell ref="G5476:H5476"/>
    <mergeCell ref="G5481:H5481"/>
    <mergeCell ref="G5492:H5492"/>
    <mergeCell ref="G5497:H5497"/>
    <mergeCell ref="G5504:H5504"/>
    <mergeCell ref="G5509:H5509"/>
    <mergeCell ref="G5522:H5522"/>
    <mergeCell ref="G5523:H5523"/>
    <mergeCell ref="G5469:H5469"/>
    <mergeCell ref="G5503:H5503"/>
    <mergeCell ref="G5510:H5510"/>
    <mergeCell ref="G5376:H5376"/>
    <mergeCell ref="G5380:H5380"/>
    <mergeCell ref="G5381:H5381"/>
    <mergeCell ref="G5382:H5382"/>
    <mergeCell ref="G5385:H5385"/>
    <mergeCell ref="G5386:H5386"/>
    <mergeCell ref="G5387:H5387"/>
    <mergeCell ref="G5343:H5343"/>
    <mergeCell ref="G5367:H5367"/>
    <mergeCell ref="G5371:H5371"/>
    <mergeCell ref="G5305:H5305"/>
    <mergeCell ref="G5312:H5312"/>
    <mergeCell ref="G5336:H5336"/>
    <mergeCell ref="G5338:H5338"/>
    <mergeCell ref="G5339:H5339"/>
    <mergeCell ref="G5334:H5334"/>
    <mergeCell ref="G5337:H5337"/>
    <mergeCell ref="G5311:H5311"/>
    <mergeCell ref="G5313:H5313"/>
    <mergeCell ref="G5304:H5304"/>
    <mergeCell ref="G5306:H5306"/>
    <mergeCell ref="G5308:H5308"/>
    <mergeCell ref="G5520:H5520"/>
    <mergeCell ref="G5486:H5486"/>
    <mergeCell ref="G5488:H5488"/>
    <mergeCell ref="G5490:H5490"/>
    <mergeCell ref="G5494:H5494"/>
    <mergeCell ref="G5498:H5498"/>
    <mergeCell ref="G5660:H5660"/>
    <mergeCell ref="G5664:H5664"/>
    <mergeCell ref="G5669:H5669"/>
    <mergeCell ref="A5673:J5673"/>
    <mergeCell ref="A5681:J5681"/>
    <mergeCell ref="G5690:H5690"/>
    <mergeCell ref="G5695:H5695"/>
    <mergeCell ref="G5700:H5700"/>
    <mergeCell ref="G5714:H5714"/>
    <mergeCell ref="G5721:H5721"/>
    <mergeCell ref="G5725:H5725"/>
    <mergeCell ref="G5729:H5729"/>
    <mergeCell ref="G5746:H5746"/>
    <mergeCell ref="G5748:H5748"/>
    <mergeCell ref="G5751:H5751"/>
    <mergeCell ref="G5755:H5755"/>
    <mergeCell ref="G5757:H5757"/>
    <mergeCell ref="G5761:H5761"/>
    <mergeCell ref="G5783:H5783"/>
    <mergeCell ref="A5790:J5790"/>
    <mergeCell ref="A5798:J5798"/>
    <mergeCell ref="G5822:H5822"/>
    <mergeCell ref="G5839:H5839"/>
    <mergeCell ref="G5852:H5852"/>
    <mergeCell ref="G5856:H5856"/>
    <mergeCell ref="G5858:H5858"/>
    <mergeCell ref="G5865:H5865"/>
    <mergeCell ref="G5880:H5880"/>
    <mergeCell ref="G5883:H5883"/>
    <mergeCell ref="G5887:H5887"/>
    <mergeCell ref="G5890:H5890"/>
    <mergeCell ref="G5901:H5901"/>
    <mergeCell ref="G5902:H5902"/>
    <mergeCell ref="G5765:H5765"/>
    <mergeCell ref="G5768:H5768"/>
    <mergeCell ref="G5772:H5772"/>
    <mergeCell ref="G5741:H5741"/>
    <mergeCell ref="G5723:H5723"/>
    <mergeCell ref="G5724:H5724"/>
    <mergeCell ref="G5728:H5728"/>
    <mergeCell ref="G5735:H5735"/>
    <mergeCell ref="G5738:H5738"/>
    <mergeCell ref="G5730:H5730"/>
    <mergeCell ref="G5734:H5734"/>
    <mergeCell ref="G5736:H5736"/>
    <mergeCell ref="G5704:H5704"/>
    <mergeCell ref="G5708:H5708"/>
    <mergeCell ref="G5710:H5710"/>
    <mergeCell ref="G5712:H5712"/>
    <mergeCell ref="G5718:H5718"/>
    <mergeCell ref="G5705:H5705"/>
    <mergeCell ref="G5709:H5709"/>
    <mergeCell ref="G5716:H5716"/>
    <mergeCell ref="G5687:H5687"/>
    <mergeCell ref="G5689:H5689"/>
    <mergeCell ref="G5693:H5693"/>
    <mergeCell ref="G5696:H5696"/>
    <mergeCell ref="G5703:H5703"/>
    <mergeCell ref="G5692:H5692"/>
    <mergeCell ref="G5694:H5694"/>
    <mergeCell ref="G5699:H5699"/>
    <mergeCell ref="G5701:H5701"/>
    <mergeCell ref="G5713:H5713"/>
    <mergeCell ref="G5717:H5717"/>
    <mergeCell ref="G6601:H6601"/>
    <mergeCell ref="G6615:H6615"/>
    <mergeCell ref="G6623:H6623"/>
    <mergeCell ref="G6639:H6639"/>
    <mergeCell ref="G6644:H6644"/>
    <mergeCell ref="G6645:H6645"/>
    <mergeCell ref="G6646:H6646"/>
    <mergeCell ref="G6649:H6649"/>
    <mergeCell ref="G6663:H6663"/>
    <mergeCell ref="A6668:J6668"/>
    <mergeCell ref="A6676:J6676"/>
    <mergeCell ref="G6687:H6687"/>
    <mergeCell ref="G6692:H6692"/>
    <mergeCell ref="G6554:H6554"/>
    <mergeCell ref="G6558:H6558"/>
    <mergeCell ref="G6563:H6563"/>
    <mergeCell ref="G6564:H6564"/>
    <mergeCell ref="G6565:H6565"/>
    <mergeCell ref="G6568:H6568"/>
    <mergeCell ref="G6569:H6569"/>
    <mergeCell ref="G6573:H6573"/>
    <mergeCell ref="G6580:H6580"/>
    <mergeCell ref="G6597:H6597"/>
    <mergeCell ref="G6610:H6610"/>
    <mergeCell ref="G6613:H6613"/>
    <mergeCell ref="G6616:H6616"/>
    <mergeCell ref="G6618:H6618"/>
    <mergeCell ref="G6621:H6621"/>
    <mergeCell ref="G6634:H6634"/>
    <mergeCell ref="G6638:H6638"/>
    <mergeCell ref="G6640:H6640"/>
    <mergeCell ref="G6642:H6642"/>
    <mergeCell ref="G6643:H6643"/>
    <mergeCell ref="G6647:H6647"/>
    <mergeCell ref="G6650:H6650"/>
    <mergeCell ref="G6658:H6658"/>
    <mergeCell ref="G6720:H6720"/>
    <mergeCell ref="G6723:H6723"/>
    <mergeCell ref="G6725:H6725"/>
    <mergeCell ref="G6729:H6729"/>
    <mergeCell ref="G6731:H6731"/>
    <mergeCell ref="G6770:H6770"/>
    <mergeCell ref="G6787:H6787"/>
    <mergeCell ref="G6796:H6796"/>
    <mergeCell ref="G6800:H6800"/>
    <mergeCell ref="G6805:H6805"/>
    <mergeCell ref="G6808:H6808"/>
    <mergeCell ref="G6810:H6810"/>
    <mergeCell ref="G6812:H6812"/>
    <mergeCell ref="G6816:H6816"/>
    <mergeCell ref="G6820:H6820"/>
    <mergeCell ref="G6834:H6834"/>
    <mergeCell ref="G6875:H6875"/>
    <mergeCell ref="G6877:H6877"/>
    <mergeCell ref="G6883:H6883"/>
    <mergeCell ref="A6939:J6939"/>
    <mergeCell ref="A6947:J6947"/>
    <mergeCell ref="G6960:H6960"/>
    <mergeCell ref="G6963:H6963"/>
    <mergeCell ref="G6966:H6966"/>
    <mergeCell ref="G6970:H6970"/>
    <mergeCell ref="G6552:H6552"/>
    <mergeCell ref="G6522:H6522"/>
    <mergeCell ref="G6524:H6524"/>
    <mergeCell ref="G6525:H6525"/>
    <mergeCell ref="G6528:H6528"/>
    <mergeCell ref="G6532:H6532"/>
    <mergeCell ref="G6533:H6533"/>
    <mergeCell ref="G6488:H6488"/>
    <mergeCell ref="G6719:H6719"/>
    <mergeCell ref="G6721:H6721"/>
    <mergeCell ref="G6724:H6724"/>
    <mergeCell ref="G6726:H6726"/>
    <mergeCell ref="G6728:H6728"/>
    <mergeCell ref="G6730:H6730"/>
    <mergeCell ref="G6741:H6741"/>
    <mergeCell ref="G6742:H6742"/>
    <mergeCell ref="G6746:H6746"/>
    <mergeCell ref="A6754:J6754"/>
    <mergeCell ref="A6762:J6762"/>
    <mergeCell ref="G6774:H6774"/>
    <mergeCell ref="G6779:H6779"/>
    <mergeCell ref="G6781:H6781"/>
    <mergeCell ref="G6782:H6782"/>
    <mergeCell ref="G6788:H6788"/>
    <mergeCell ref="G6799:H6799"/>
    <mergeCell ref="G6806:H6806"/>
    <mergeCell ref="G6807:H6807"/>
    <mergeCell ref="G6811:H6811"/>
    <mergeCell ref="G6813:H6813"/>
    <mergeCell ref="G6818:H6818"/>
    <mergeCell ref="G6819:H6819"/>
    <mergeCell ref="G6827:H6827"/>
    <mergeCell ref="A6840:J6840"/>
    <mergeCell ref="G6566:H6566"/>
    <mergeCell ref="G6570:H6570"/>
    <mergeCell ref="G6571:H6571"/>
    <mergeCell ref="G6579:H6579"/>
    <mergeCell ref="G6584:H6584"/>
    <mergeCell ref="G6589:H6589"/>
    <mergeCell ref="G7096:H7096"/>
    <mergeCell ref="G7097:H7097"/>
    <mergeCell ref="G7110:H7110"/>
    <mergeCell ref="G7149:H7149"/>
    <mergeCell ref="G7153:H7153"/>
    <mergeCell ref="G7158:H7158"/>
    <mergeCell ref="G7159:H7159"/>
    <mergeCell ref="G7166:H7166"/>
    <mergeCell ref="G7167:H7167"/>
    <mergeCell ref="G7176:H7176"/>
    <mergeCell ref="G7178:H7178"/>
    <mergeCell ref="G7181:H7181"/>
    <mergeCell ref="G7184:H7184"/>
    <mergeCell ref="G7185:H7185"/>
    <mergeCell ref="G7187:H7187"/>
    <mergeCell ref="G7188:H7188"/>
    <mergeCell ref="G6979:H6979"/>
    <mergeCell ref="G6983:H6983"/>
    <mergeCell ref="G6985:H6985"/>
    <mergeCell ref="G6980:H6980"/>
    <mergeCell ref="G6984:H6984"/>
    <mergeCell ref="G6990:H6990"/>
    <mergeCell ref="G6993:H6993"/>
    <mergeCell ref="G6998:H6998"/>
    <mergeCell ref="G7100:H7100"/>
    <mergeCell ref="A6848:J6848"/>
    <mergeCell ref="G6856:H6856"/>
    <mergeCell ref="G6861:H6861"/>
    <mergeCell ref="G6872:H6872"/>
    <mergeCell ref="G6881:H6881"/>
    <mergeCell ref="G6894:H6894"/>
    <mergeCell ref="G6898:H6898"/>
    <mergeCell ref="G6900:H6900"/>
    <mergeCell ref="G7089:H7089"/>
    <mergeCell ref="G7091:H7091"/>
    <mergeCell ref="G7095:H7095"/>
    <mergeCell ref="G7078:H7078"/>
    <mergeCell ref="G7080:H7080"/>
    <mergeCell ref="G7083:H7083"/>
    <mergeCell ref="G7087:H7087"/>
    <mergeCell ref="G7090:H7090"/>
    <mergeCell ref="G7094:H7094"/>
    <mergeCell ref="G7051:H7051"/>
    <mergeCell ref="G7054:H7054"/>
    <mergeCell ref="G7056:H7056"/>
    <mergeCell ref="G7061:H7061"/>
    <mergeCell ref="G7062:H7062"/>
    <mergeCell ref="G7052:H7052"/>
    <mergeCell ref="G7055:H7055"/>
    <mergeCell ref="G7058:H7058"/>
    <mergeCell ref="G7065:H7065"/>
    <mergeCell ref="G7066:H7066"/>
    <mergeCell ref="G6933:H6933"/>
    <mergeCell ref="G6888:H6888"/>
    <mergeCell ref="G6891:H6891"/>
    <mergeCell ref="G6892:H6892"/>
    <mergeCell ref="G6895:H6895"/>
    <mergeCell ref="G6896:H6896"/>
    <mergeCell ref="G6866:H6866"/>
    <mergeCell ref="G6868:H6868"/>
    <mergeCell ref="G6870:H6870"/>
    <mergeCell ref="G6871:H6871"/>
    <mergeCell ref="G6876:H6876"/>
    <mergeCell ref="G6879:H6879"/>
    <mergeCell ref="G7840:H7840"/>
    <mergeCell ref="G7847:H7847"/>
    <mergeCell ref="G7651:H7651"/>
    <mergeCell ref="G7656:H7656"/>
    <mergeCell ref="G7668:H7668"/>
    <mergeCell ref="G7682:H7682"/>
    <mergeCell ref="G7694:H7694"/>
    <mergeCell ref="G7725:H7725"/>
    <mergeCell ref="G7734:H7734"/>
    <mergeCell ref="G7736:H7736"/>
    <mergeCell ref="G7738:H7738"/>
    <mergeCell ref="G7741:H7741"/>
    <mergeCell ref="G7742:H7742"/>
    <mergeCell ref="G7764:H7764"/>
    <mergeCell ref="G7768:H7768"/>
    <mergeCell ref="G7769:H7769"/>
    <mergeCell ref="G7782:H7782"/>
    <mergeCell ref="G7784:H7784"/>
    <mergeCell ref="G7792:H7792"/>
    <mergeCell ref="G7799:H7799"/>
    <mergeCell ref="G7804:H7804"/>
    <mergeCell ref="G7813:H7813"/>
    <mergeCell ref="G7817:H7817"/>
    <mergeCell ref="G7822:H7822"/>
    <mergeCell ref="G7800:H7800"/>
    <mergeCell ref="G7775:H7775"/>
    <mergeCell ref="G7779:H7779"/>
    <mergeCell ref="G7786:H7786"/>
    <mergeCell ref="G7783:H7783"/>
    <mergeCell ref="G7761:H7761"/>
    <mergeCell ref="G7763:H7763"/>
    <mergeCell ref="G6971:H6971"/>
    <mergeCell ref="G6981:H6981"/>
    <mergeCell ref="G6988:H6988"/>
    <mergeCell ref="G6991:H6991"/>
    <mergeCell ref="G6994:H6994"/>
    <mergeCell ref="G6996:H6996"/>
    <mergeCell ref="G6997:H6997"/>
    <mergeCell ref="G6999:H6999"/>
    <mergeCell ref="G7001:H7001"/>
    <mergeCell ref="G7003:H7003"/>
    <mergeCell ref="G7025:H7025"/>
    <mergeCell ref="G7029:H7029"/>
    <mergeCell ref="A7035:J7035"/>
    <mergeCell ref="A7043:J7043"/>
    <mergeCell ref="G7057:H7057"/>
    <mergeCell ref="G7074:H7074"/>
    <mergeCell ref="G7079:H7079"/>
    <mergeCell ref="G7092:H7092"/>
    <mergeCell ref="G7102:H7102"/>
    <mergeCell ref="A7127:J7127"/>
    <mergeCell ref="A7135:J7135"/>
    <mergeCell ref="G7147:H7147"/>
    <mergeCell ref="G7168:H7168"/>
    <mergeCell ref="G7172:H7172"/>
    <mergeCell ref="G7182:H7182"/>
    <mergeCell ref="G7183:H7183"/>
    <mergeCell ref="G7189:H7189"/>
    <mergeCell ref="G7002:H7002"/>
    <mergeCell ref="G7004:H7004"/>
    <mergeCell ref="G7009:H7009"/>
    <mergeCell ref="G7020:H7020"/>
    <mergeCell ref="G7024:H7024"/>
    <mergeCell ref="G7063:H7063"/>
    <mergeCell ref="G8533:H8533"/>
    <mergeCell ref="G8535:H8535"/>
    <mergeCell ref="G8537:H8537"/>
    <mergeCell ref="G8542:H8542"/>
    <mergeCell ref="G8545:H8545"/>
    <mergeCell ref="G8547:H8547"/>
    <mergeCell ref="G8563:H8563"/>
    <mergeCell ref="G8567:H8567"/>
    <mergeCell ref="G8576:H8576"/>
    <mergeCell ref="G8584:H8584"/>
    <mergeCell ref="G8585:H8585"/>
    <mergeCell ref="G8588:H8588"/>
    <mergeCell ref="G8625:H8625"/>
    <mergeCell ref="G8626:H8626"/>
    <mergeCell ref="G8663:H8663"/>
    <mergeCell ref="G8673:H8673"/>
    <mergeCell ref="G8677:H8677"/>
    <mergeCell ref="G8680:H8680"/>
    <mergeCell ref="G8681:H8681"/>
    <mergeCell ref="G8684:H8684"/>
    <mergeCell ref="G8665:H8665"/>
    <mergeCell ref="G8669:H8669"/>
    <mergeCell ref="G8671:H8671"/>
    <mergeCell ref="G8658:H8658"/>
    <mergeCell ref="G8661:H8661"/>
    <mergeCell ref="G8666:H8666"/>
    <mergeCell ref="G8640:H8640"/>
    <mergeCell ref="G8642:H8642"/>
    <mergeCell ref="G8643:H8643"/>
    <mergeCell ref="G8644:H8644"/>
    <mergeCell ref="G8647:H8647"/>
    <mergeCell ref="G7648:H7648"/>
    <mergeCell ref="G7653:H7653"/>
    <mergeCell ref="G7664:H7664"/>
    <mergeCell ref="G7667:H7667"/>
    <mergeCell ref="G7673:H7673"/>
    <mergeCell ref="G7675:H7675"/>
    <mergeCell ref="G7685:H7685"/>
    <mergeCell ref="G7695:H7695"/>
    <mergeCell ref="G7703:H7703"/>
    <mergeCell ref="G7705:H7705"/>
    <mergeCell ref="G7706:H7706"/>
    <mergeCell ref="G7710:H7710"/>
    <mergeCell ref="G7713:H7713"/>
    <mergeCell ref="G7714:H7714"/>
    <mergeCell ref="G7724:H7724"/>
    <mergeCell ref="G7726:H7726"/>
    <mergeCell ref="G7733:H7733"/>
    <mergeCell ref="G7735:H7735"/>
    <mergeCell ref="G7737:H7737"/>
    <mergeCell ref="G7739:H7739"/>
    <mergeCell ref="G7740:H7740"/>
    <mergeCell ref="A7747:J7747"/>
    <mergeCell ref="A7755:J7755"/>
    <mergeCell ref="G7773:H7773"/>
    <mergeCell ref="G7777:H7777"/>
    <mergeCell ref="G7790:H7790"/>
    <mergeCell ref="G7802:H7802"/>
    <mergeCell ref="G7816:H7816"/>
    <mergeCell ref="G7829:H7829"/>
    <mergeCell ref="G7839:H7839"/>
    <mergeCell ref="G7844:H7844"/>
    <mergeCell ref="G7848:H7848"/>
    <mergeCell ref="G7854:H7854"/>
    <mergeCell ref="G9323:H9323"/>
    <mergeCell ref="G9326:H9326"/>
    <mergeCell ref="G9327:H9327"/>
    <mergeCell ref="G9328:H9328"/>
    <mergeCell ref="G9353:H9353"/>
    <mergeCell ref="G9358:H9358"/>
    <mergeCell ref="G9376:H9376"/>
    <mergeCell ref="G9395:H9395"/>
    <mergeCell ref="G9416:H9416"/>
    <mergeCell ref="G9421:H9421"/>
    <mergeCell ref="G9429:H9429"/>
    <mergeCell ref="G9438:H9438"/>
    <mergeCell ref="G9339:H9339"/>
    <mergeCell ref="G9344:H9344"/>
    <mergeCell ref="G9346:H9346"/>
    <mergeCell ref="G9318:H9318"/>
    <mergeCell ref="G9319:H9319"/>
    <mergeCell ref="G9302:H9302"/>
    <mergeCell ref="G9306:H9306"/>
    <mergeCell ref="G9310:H9310"/>
    <mergeCell ref="G9314:H9314"/>
    <mergeCell ref="G9315:H9315"/>
    <mergeCell ref="G9294:H9294"/>
    <mergeCell ref="G9297:H9297"/>
    <mergeCell ref="G9299:H9299"/>
    <mergeCell ref="G9285:H9285"/>
    <mergeCell ref="G9367:H9367"/>
    <mergeCell ref="G9372:H9372"/>
    <mergeCell ref="G8616:H8616"/>
    <mergeCell ref="G8617:H8617"/>
    <mergeCell ref="G8627:H8627"/>
    <mergeCell ref="G8634:H8634"/>
    <mergeCell ref="G8659:H8659"/>
    <mergeCell ref="G8668:H8668"/>
    <mergeCell ref="G8674:H8674"/>
    <mergeCell ref="G8676:H8676"/>
    <mergeCell ref="G8678:H8678"/>
    <mergeCell ref="G8679:H8679"/>
    <mergeCell ref="G8683:H8683"/>
    <mergeCell ref="G8711:H8711"/>
    <mergeCell ref="G8723:H8723"/>
    <mergeCell ref="G8728:H8728"/>
    <mergeCell ref="G8730:H8730"/>
    <mergeCell ref="G8733:H8733"/>
    <mergeCell ref="G8739:H8739"/>
    <mergeCell ref="G8746:H8746"/>
    <mergeCell ref="A9024:J9024"/>
    <mergeCell ref="A9032:J9032"/>
    <mergeCell ref="G9046:H9046"/>
    <mergeCell ref="G9050:H9050"/>
    <mergeCell ref="G9054:H9054"/>
    <mergeCell ref="G9055:H9055"/>
    <mergeCell ref="G9087:H9087"/>
    <mergeCell ref="G9090:H9090"/>
    <mergeCell ref="G9097:H9097"/>
    <mergeCell ref="G9098:H9098"/>
    <mergeCell ref="G9122:H9122"/>
    <mergeCell ref="G9135:H9135"/>
    <mergeCell ref="G9138:H9138"/>
    <mergeCell ref="G9140:H9140"/>
    <mergeCell ref="G9141:H9141"/>
    <mergeCell ref="G9142:H9142"/>
    <mergeCell ref="G9144:H9144"/>
    <mergeCell ref="G9143:H9143"/>
    <mergeCell ref="G9608:H9608"/>
    <mergeCell ref="G9612:H9612"/>
    <mergeCell ref="G9617:H9617"/>
    <mergeCell ref="G9600:H9600"/>
    <mergeCell ref="G9570:H9570"/>
    <mergeCell ref="G9573:H9573"/>
    <mergeCell ref="G9574:H9574"/>
    <mergeCell ref="G9621:H9621"/>
    <mergeCell ref="G9623:H9623"/>
    <mergeCell ref="G9641:H9641"/>
    <mergeCell ref="G9647:H9647"/>
    <mergeCell ref="G9649:H9649"/>
    <mergeCell ref="G9653:H9653"/>
    <mergeCell ref="G9655:H9655"/>
    <mergeCell ref="G9601:H9601"/>
    <mergeCell ref="G9605:H9605"/>
    <mergeCell ref="G9609:H9609"/>
    <mergeCell ref="G9613:H9613"/>
    <mergeCell ref="G9614:H9614"/>
    <mergeCell ref="G9616:H9616"/>
    <mergeCell ref="G9571:H9571"/>
    <mergeCell ref="G9579:H9579"/>
    <mergeCell ref="G9603:H9603"/>
    <mergeCell ref="G9607:H9607"/>
    <mergeCell ref="G9626:H9626"/>
    <mergeCell ref="G9631:H9631"/>
    <mergeCell ref="G9633:H9633"/>
    <mergeCell ref="G9635:H9635"/>
    <mergeCell ref="G9225:H9225"/>
    <mergeCell ref="G9238:H9238"/>
    <mergeCell ref="G9240:H9240"/>
    <mergeCell ref="A9271:J9271"/>
    <mergeCell ref="A9279:J9279"/>
    <mergeCell ref="G9311:H9311"/>
    <mergeCell ref="G9312:H9312"/>
    <mergeCell ref="G9320:H9320"/>
    <mergeCell ref="G9324:H9324"/>
    <mergeCell ref="G9330:H9330"/>
    <mergeCell ref="G9331:H9331"/>
    <mergeCell ref="G9332:H9332"/>
    <mergeCell ref="G9333:H9333"/>
    <mergeCell ref="G9335:H9335"/>
    <mergeCell ref="G9336:H9336"/>
    <mergeCell ref="G9342:H9342"/>
    <mergeCell ref="G9357:H9357"/>
    <mergeCell ref="G9366:H9366"/>
    <mergeCell ref="G9370:H9370"/>
    <mergeCell ref="A9401:J9401"/>
    <mergeCell ref="A9409:J9409"/>
    <mergeCell ref="G9415:H9415"/>
    <mergeCell ref="G9418:H9418"/>
    <mergeCell ref="G9423:H9423"/>
    <mergeCell ref="G9455:H9455"/>
    <mergeCell ref="G9456:H9456"/>
    <mergeCell ref="G9457:H9457"/>
    <mergeCell ref="G9515:H9515"/>
    <mergeCell ref="G9518:H9518"/>
    <mergeCell ref="G9519:H9519"/>
    <mergeCell ref="G9527:H9527"/>
    <mergeCell ref="G9530:H9530"/>
    <mergeCell ref="G9531:H9531"/>
    <mergeCell ref="G9232:H9232"/>
    <mergeCell ref="G9239:H9239"/>
    <mergeCell ref="G9308:H9308"/>
    <mergeCell ref="G9970:H9970"/>
    <mergeCell ref="G9971:H9971"/>
    <mergeCell ref="G9972:H9972"/>
    <mergeCell ref="G9979:H9979"/>
    <mergeCell ref="G9982:H9982"/>
    <mergeCell ref="G9986:H9986"/>
    <mergeCell ref="G9987:H9987"/>
    <mergeCell ref="G9988:H9988"/>
    <mergeCell ref="G9634:H9634"/>
    <mergeCell ref="G9640:H9640"/>
    <mergeCell ref="G9651:H9651"/>
    <mergeCell ref="G9661:H9661"/>
    <mergeCell ref="G9665:H9665"/>
    <mergeCell ref="A9671:J9671"/>
    <mergeCell ref="A9679:J9679"/>
    <mergeCell ref="G9724:H9724"/>
    <mergeCell ref="G9725:H9725"/>
    <mergeCell ref="G9726:H9726"/>
    <mergeCell ref="G9727:H9727"/>
    <mergeCell ref="G9728:H9728"/>
    <mergeCell ref="G9729:H9729"/>
    <mergeCell ref="G9730:H9730"/>
    <mergeCell ref="G9731:H9731"/>
    <mergeCell ref="G9732:H9732"/>
    <mergeCell ref="G9733:H9733"/>
    <mergeCell ref="G9734:H9734"/>
    <mergeCell ref="G9735:H9735"/>
    <mergeCell ref="G9736:H9736"/>
    <mergeCell ref="G9737:H9737"/>
    <mergeCell ref="G9738:H9738"/>
    <mergeCell ref="G9739:H9739"/>
    <mergeCell ref="G9622:H9622"/>
    <mergeCell ref="G9642:H9642"/>
    <mergeCell ref="G9656:H9656"/>
    <mergeCell ref="G9716:H9716"/>
    <mergeCell ref="G9751:H9751"/>
    <mergeCell ref="G9755:H9755"/>
    <mergeCell ref="G9759:H9759"/>
    <mergeCell ref="G9764:H9764"/>
    <mergeCell ref="G9768:H9768"/>
    <mergeCell ref="G9772:H9772"/>
    <mergeCell ref="G9776:H9776"/>
    <mergeCell ref="G9777:H9777"/>
    <mergeCell ref="G9810:H9810"/>
    <mergeCell ref="G9811:H9811"/>
    <mergeCell ref="G9813:H9813"/>
    <mergeCell ref="G9816:H9816"/>
    <mergeCell ref="G9817:H9817"/>
    <mergeCell ref="G9819:H9819"/>
    <mergeCell ref="G9832:H9832"/>
    <mergeCell ref="G9742:H9742"/>
    <mergeCell ref="G9744:H9744"/>
    <mergeCell ref="G9750:H9750"/>
    <mergeCell ref="G9760:H9760"/>
    <mergeCell ref="A9796:J9796"/>
    <mergeCell ref="A9804:J9804"/>
    <mergeCell ref="G9815:H9815"/>
    <mergeCell ref="G9818:H9818"/>
    <mergeCell ref="G9824:H9824"/>
    <mergeCell ref="G9826:H9826"/>
    <mergeCell ref="G9833:H9833"/>
    <mergeCell ref="G9837:H9837"/>
    <mergeCell ref="G9841:H9841"/>
    <mergeCell ref="G9659:H9659"/>
    <mergeCell ref="G10653:H10653"/>
    <mergeCell ref="G10656:H10656"/>
    <mergeCell ref="G10676:H10676"/>
    <mergeCell ref="G10677:H10677"/>
    <mergeCell ref="G10685:H10685"/>
    <mergeCell ref="G10686:H10686"/>
    <mergeCell ref="G10709:H10709"/>
    <mergeCell ref="G10716:H10716"/>
    <mergeCell ref="G9568:H9568"/>
    <mergeCell ref="G9932:H9932"/>
    <mergeCell ref="G9936:H9936"/>
    <mergeCell ref="G9940:H9940"/>
    <mergeCell ref="G9967:H9967"/>
    <mergeCell ref="A9995:J9995"/>
    <mergeCell ref="A10003:J10003"/>
    <mergeCell ref="A10077:J10077"/>
    <mergeCell ref="A10085:J10085"/>
    <mergeCell ref="A10177:J10177"/>
    <mergeCell ref="A10185:J10185"/>
    <mergeCell ref="G10211:H10211"/>
    <mergeCell ref="G10214:H10214"/>
    <mergeCell ref="G10215:H10215"/>
    <mergeCell ref="G10216:H10216"/>
    <mergeCell ref="G10218:H10218"/>
    <mergeCell ref="G10219:H10219"/>
    <mergeCell ref="G10220:H10220"/>
    <mergeCell ref="G10222:H10222"/>
    <mergeCell ref="G10223:H10223"/>
    <mergeCell ref="G10224:H10224"/>
    <mergeCell ref="G10227:H10227"/>
    <mergeCell ref="G10229:H10229"/>
    <mergeCell ref="G10248:H10248"/>
    <mergeCell ref="G10257:H10257"/>
    <mergeCell ref="G10265:H10265"/>
    <mergeCell ref="A10270:J10270"/>
    <mergeCell ref="A10278:J10278"/>
    <mergeCell ref="G10296:H10296"/>
    <mergeCell ref="G10299:H10299"/>
    <mergeCell ref="G10333:H10333"/>
    <mergeCell ref="G10343:H10343"/>
    <mergeCell ref="G10351:H10351"/>
    <mergeCell ref="G10115:H10115"/>
    <mergeCell ref="G10116:H10116"/>
    <mergeCell ref="G10117:H10117"/>
    <mergeCell ref="G10119:H10119"/>
    <mergeCell ref="G10120:H10120"/>
    <mergeCell ref="G10121:H10121"/>
    <mergeCell ref="G10123:H10123"/>
    <mergeCell ref="G10124:H10124"/>
    <mergeCell ref="G10125:H10125"/>
    <mergeCell ref="G10209:H10209"/>
    <mergeCell ref="G10210:H10210"/>
    <mergeCell ref="G10233:H10233"/>
    <mergeCell ref="G10240:H10240"/>
    <mergeCell ref="G10266:H10266"/>
    <mergeCell ref="G10284:H10284"/>
    <mergeCell ref="G9949:H9949"/>
    <mergeCell ref="G9953:H9953"/>
    <mergeCell ref="G9954:H9954"/>
    <mergeCell ref="G9958:H9958"/>
    <mergeCell ref="G9960:H9960"/>
    <mergeCell ref="G9963:H9963"/>
    <mergeCell ref="G9965:H9965"/>
    <mergeCell ref="G9968:H9968"/>
    <mergeCell ref="G10814:H10814"/>
    <mergeCell ref="G10816:H10816"/>
    <mergeCell ref="G10832:H10832"/>
    <mergeCell ref="G10855:H10855"/>
    <mergeCell ref="G10866:H10866"/>
    <mergeCell ref="G10887:H10887"/>
    <mergeCell ref="G10901:H10901"/>
    <mergeCell ref="G10908:H10908"/>
    <mergeCell ref="G10915:H10915"/>
    <mergeCell ref="G10913:H10913"/>
    <mergeCell ref="G10917:H10917"/>
    <mergeCell ref="G10922:H10922"/>
    <mergeCell ref="G10924:H10924"/>
    <mergeCell ref="G10927:H10927"/>
    <mergeCell ref="G10931:H10931"/>
    <mergeCell ref="G10933:H10933"/>
    <mergeCell ref="G10918:H10918"/>
    <mergeCell ref="G10923:H10923"/>
    <mergeCell ref="G10925:H10925"/>
    <mergeCell ref="G10820:H10820"/>
    <mergeCell ref="G10824:H10824"/>
    <mergeCell ref="G10828:H10828"/>
    <mergeCell ref="G10542:H10542"/>
    <mergeCell ref="G10546:H10546"/>
    <mergeCell ref="G10550:H10550"/>
    <mergeCell ref="G10561:H10561"/>
    <mergeCell ref="G10563:H10563"/>
    <mergeCell ref="G10564:H10564"/>
    <mergeCell ref="G10566:H10566"/>
    <mergeCell ref="G10568:H10568"/>
    <mergeCell ref="G10570:H10570"/>
    <mergeCell ref="G10572:H10572"/>
    <mergeCell ref="G10574:H10574"/>
    <mergeCell ref="G10576:H10576"/>
    <mergeCell ref="G10579:H10579"/>
    <mergeCell ref="G10581:H10581"/>
    <mergeCell ref="G10584:H10584"/>
    <mergeCell ref="G10590:H10590"/>
    <mergeCell ref="G10600:H10600"/>
    <mergeCell ref="G10604:H10604"/>
    <mergeCell ref="G10612:H10612"/>
    <mergeCell ref="G10640:H10640"/>
    <mergeCell ref="G10642:H10642"/>
    <mergeCell ref="G10645:H10645"/>
    <mergeCell ref="G10659:H10659"/>
    <mergeCell ref="G10660:H10660"/>
    <mergeCell ref="G10664:H10664"/>
    <mergeCell ref="G10666:H10666"/>
    <mergeCell ref="G10668:H10668"/>
    <mergeCell ref="G10670:H10670"/>
    <mergeCell ref="G10684:H10684"/>
    <mergeCell ref="G10713:H10713"/>
    <mergeCell ref="G10717:H10717"/>
    <mergeCell ref="A10722:J10722"/>
    <mergeCell ref="G10573:H10573"/>
    <mergeCell ref="G10575:H10575"/>
    <mergeCell ref="G10577:H10577"/>
    <mergeCell ref="G10591:H10591"/>
    <mergeCell ref="G10595:H10595"/>
    <mergeCell ref="G10608:H10608"/>
    <mergeCell ref="G10613:H10613"/>
    <mergeCell ref="G10616:H10616"/>
    <mergeCell ref="G10623:H10623"/>
    <mergeCell ref="G10627:H10627"/>
    <mergeCell ref="A11533:J11533"/>
    <mergeCell ref="G11542:H11542"/>
    <mergeCell ref="G11544:H11544"/>
    <mergeCell ref="G11548:H11548"/>
    <mergeCell ref="G11564:H11564"/>
    <mergeCell ref="G11580:H11580"/>
    <mergeCell ref="G11594:H11594"/>
    <mergeCell ref="G11595:H11595"/>
    <mergeCell ref="G11596:H11596"/>
    <mergeCell ref="G11597:H11597"/>
    <mergeCell ref="G11598:H11598"/>
    <mergeCell ref="G11599:H11599"/>
    <mergeCell ref="G11601:H11601"/>
    <mergeCell ref="G11430:H11430"/>
    <mergeCell ref="G11440:H11440"/>
    <mergeCell ref="G11442:H11442"/>
    <mergeCell ref="G11427:H11427"/>
    <mergeCell ref="G11431:H11431"/>
    <mergeCell ref="G11434:H11434"/>
    <mergeCell ref="G11435:H11435"/>
    <mergeCell ref="G11438:H11438"/>
    <mergeCell ref="G11441:H11441"/>
    <mergeCell ref="G10752:H10752"/>
    <mergeCell ref="G10766:H10766"/>
    <mergeCell ref="G10777:H10777"/>
    <mergeCell ref="G10785:H10785"/>
    <mergeCell ref="G10787:H10787"/>
    <mergeCell ref="G10793:H10793"/>
    <mergeCell ref="G10799:H10799"/>
    <mergeCell ref="G10804:H10804"/>
    <mergeCell ref="G10806:H10806"/>
    <mergeCell ref="G10817:H10817"/>
    <mergeCell ref="G10825:H10825"/>
    <mergeCell ref="A10839:J10839"/>
    <mergeCell ref="A10847:J10847"/>
    <mergeCell ref="G10853:H10853"/>
    <mergeCell ref="G10856:H10856"/>
    <mergeCell ref="G10859:H10859"/>
    <mergeCell ref="G10865:H10865"/>
    <mergeCell ref="G10870:H10870"/>
    <mergeCell ref="G10874:H10874"/>
    <mergeCell ref="G10875:H10875"/>
    <mergeCell ref="G10879:H10879"/>
    <mergeCell ref="G10883:H10883"/>
    <mergeCell ref="G10890:H10890"/>
    <mergeCell ref="G10893:H10893"/>
    <mergeCell ref="G10896:H10896"/>
    <mergeCell ref="G10902:H10902"/>
    <mergeCell ref="G10905:H10905"/>
    <mergeCell ref="G10928:H10928"/>
    <mergeCell ref="G10932:H10932"/>
    <mergeCell ref="G10935:H10935"/>
    <mergeCell ref="G10937:H10937"/>
    <mergeCell ref="G10939:H10939"/>
    <mergeCell ref="G10941:H10941"/>
    <mergeCell ref="G10920:H10920"/>
    <mergeCell ref="G10921:H10921"/>
    <mergeCell ref="G10753:H10753"/>
    <mergeCell ref="G10757:H10757"/>
    <mergeCell ref="G10761:H10761"/>
    <mergeCell ref="G10765:H10765"/>
    <mergeCell ref="G10782:H10782"/>
    <mergeCell ref="G10796:H10796"/>
    <mergeCell ref="G10810:H10810"/>
    <mergeCell ref="G12260:H12260"/>
    <mergeCell ref="G12261:H12261"/>
    <mergeCell ref="G12233:H12233"/>
    <mergeCell ref="G12237:H12237"/>
    <mergeCell ref="G12239:H12239"/>
    <mergeCell ref="G12241:H12241"/>
    <mergeCell ref="G12215:H12215"/>
    <mergeCell ref="G12217:H12217"/>
    <mergeCell ref="G12219:H12219"/>
    <mergeCell ref="G12224:H12224"/>
    <mergeCell ref="G12226:H12226"/>
    <mergeCell ref="G12228:H12228"/>
    <mergeCell ref="G12220:H12220"/>
    <mergeCell ref="G12221:H12221"/>
    <mergeCell ref="G11411:H11411"/>
    <mergeCell ref="G11414:H11414"/>
    <mergeCell ref="G11415:H11415"/>
    <mergeCell ref="G11419:H11419"/>
    <mergeCell ref="G11424:H11424"/>
    <mergeCell ref="G11413:H11413"/>
    <mergeCell ref="G11417:H11417"/>
    <mergeCell ref="G11422:H11422"/>
    <mergeCell ref="G11423:H11423"/>
    <mergeCell ref="G11399:H11399"/>
    <mergeCell ref="G11401:H11401"/>
    <mergeCell ref="G11402:H11402"/>
    <mergeCell ref="G11403:H11403"/>
    <mergeCell ref="G11406:H11406"/>
    <mergeCell ref="G11407:H11407"/>
    <mergeCell ref="G11408:H11408"/>
    <mergeCell ref="G11410:H11410"/>
    <mergeCell ref="G11400:H11400"/>
    <mergeCell ref="G11405:H11405"/>
    <mergeCell ref="G11409:H11409"/>
    <mergeCell ref="G11418:H11418"/>
    <mergeCell ref="G11428:H11428"/>
    <mergeCell ref="G12117:H12117"/>
    <mergeCell ref="G12122:H12122"/>
    <mergeCell ref="G12125:H12125"/>
    <mergeCell ref="G12129:H12129"/>
    <mergeCell ref="G12132:H12132"/>
    <mergeCell ref="G12142:H12142"/>
    <mergeCell ref="G12150:H12150"/>
    <mergeCell ref="G12153:H12153"/>
    <mergeCell ref="G12161:H12161"/>
    <mergeCell ref="A12170:J12170"/>
    <mergeCell ref="A12178:J12178"/>
    <mergeCell ref="G11425:H11425"/>
    <mergeCell ref="G11433:H11433"/>
    <mergeCell ref="G11447:H11447"/>
    <mergeCell ref="G11451:H11451"/>
    <mergeCell ref="G11457:H11457"/>
    <mergeCell ref="G11461:H11461"/>
    <mergeCell ref="G11464:H11464"/>
    <mergeCell ref="G11465:H11465"/>
    <mergeCell ref="G11467:H11467"/>
    <mergeCell ref="G11469:H11469"/>
    <mergeCell ref="G11472:H11472"/>
    <mergeCell ref="G11483:H11483"/>
    <mergeCell ref="G11493:H11493"/>
    <mergeCell ref="G11497:H11497"/>
    <mergeCell ref="G11506:H11506"/>
    <mergeCell ref="G11516:H11516"/>
    <mergeCell ref="A11524:J11524"/>
    <mergeCell ref="G12184:H12184"/>
    <mergeCell ref="G12186:H12186"/>
    <mergeCell ref="G12188:H12188"/>
    <mergeCell ref="G12189:H12189"/>
    <mergeCell ref="G12190:H12190"/>
    <mergeCell ref="G12193:H12193"/>
    <mergeCell ref="G12212:H12212"/>
    <mergeCell ref="G12229:H12229"/>
    <mergeCell ref="G12234:H12234"/>
    <mergeCell ref="G12238:H12238"/>
    <mergeCell ref="G12243:H12243"/>
    <mergeCell ref="G12246:H12246"/>
    <mergeCell ref="G12249:H12249"/>
    <mergeCell ref="G12290:H12290"/>
    <mergeCell ref="G12697:H12697"/>
    <mergeCell ref="G12698:H12698"/>
    <mergeCell ref="G12702:H12702"/>
    <mergeCell ref="G12753:H12753"/>
    <mergeCell ref="G12766:H12766"/>
    <mergeCell ref="G12771:H12771"/>
    <mergeCell ref="G12776:H12776"/>
    <mergeCell ref="A12797:J12797"/>
    <mergeCell ref="A12805:J12805"/>
    <mergeCell ref="A12871:J12871"/>
    <mergeCell ref="A12879:J12879"/>
    <mergeCell ref="G12887:H12887"/>
    <mergeCell ref="G12891:H12891"/>
    <mergeCell ref="G12896:H12896"/>
    <mergeCell ref="G12902:H12902"/>
    <mergeCell ref="G12905:H12905"/>
    <mergeCell ref="G12925:H12925"/>
    <mergeCell ref="G12926:H12926"/>
    <mergeCell ref="G12930:H12930"/>
    <mergeCell ref="G12835:H12835"/>
    <mergeCell ref="G12837:H12837"/>
    <mergeCell ref="G12838:H12838"/>
    <mergeCell ref="G12839:H12839"/>
    <mergeCell ref="G12841:H12841"/>
    <mergeCell ref="G12842:H12842"/>
    <mergeCell ref="G12843:H12843"/>
    <mergeCell ref="G12846:H12846"/>
    <mergeCell ref="G12850:H12850"/>
    <mergeCell ref="G12851:H12851"/>
    <mergeCell ref="G12852:H12852"/>
    <mergeCell ref="G12208:H12208"/>
    <mergeCell ref="G12210:H12210"/>
    <mergeCell ref="G12211:H12211"/>
    <mergeCell ref="G12223:H12223"/>
    <mergeCell ref="G12227:H12227"/>
    <mergeCell ref="G12231:H12231"/>
    <mergeCell ref="G12236:H12236"/>
    <mergeCell ref="G12252:H12252"/>
    <mergeCell ref="G12265:H12265"/>
    <mergeCell ref="G12274:H12274"/>
    <mergeCell ref="G12289:H12289"/>
    <mergeCell ref="G12297:H12297"/>
    <mergeCell ref="A12323:J12323"/>
    <mergeCell ref="A12331:J12331"/>
    <mergeCell ref="G12343:H12343"/>
    <mergeCell ref="G12346:H12346"/>
    <mergeCell ref="G12348:H12348"/>
    <mergeCell ref="G12251:H12251"/>
    <mergeCell ref="G12255:H12255"/>
    <mergeCell ref="G12257:H12257"/>
    <mergeCell ref="G12934:H12934"/>
    <mergeCell ref="G12938:H12938"/>
    <mergeCell ref="G12942:H12942"/>
    <mergeCell ref="G12943:H12943"/>
    <mergeCell ref="G12970:H12970"/>
    <mergeCell ref="A12975:J12975"/>
    <mergeCell ref="A12983:J12983"/>
    <mergeCell ref="G12993:H12993"/>
    <mergeCell ref="G13001:H13001"/>
    <mergeCell ref="G13013:H13013"/>
    <mergeCell ref="G13038:H13038"/>
    <mergeCell ref="G13052:H13052"/>
    <mergeCell ref="G13086:H13086"/>
    <mergeCell ref="G13087:H13087"/>
    <mergeCell ref="G13030:H13030"/>
    <mergeCell ref="G13031:H13031"/>
    <mergeCell ref="G13036:H13036"/>
    <mergeCell ref="G13040:H13040"/>
    <mergeCell ref="G13044:H13044"/>
    <mergeCell ref="G13045:H13045"/>
    <mergeCell ref="G13049:H13049"/>
    <mergeCell ref="G13054:H13054"/>
    <mergeCell ref="G13061:H13061"/>
    <mergeCell ref="G13065:H13065"/>
    <mergeCell ref="G13070:H13070"/>
    <mergeCell ref="G13073:H13073"/>
    <mergeCell ref="G13074:H13074"/>
    <mergeCell ref="G13075:H13075"/>
    <mergeCell ref="G13076:H13076"/>
    <mergeCell ref="G13078:H13078"/>
    <mergeCell ref="G13080:H13080"/>
    <mergeCell ref="G13082:H13082"/>
    <mergeCell ref="G13083:H13083"/>
    <mergeCell ref="G13085:H13085"/>
    <mergeCell ref="G13027:H13027"/>
    <mergeCell ref="G13413:H13413"/>
    <mergeCell ref="G13431:H13431"/>
    <mergeCell ref="G13440:H13440"/>
    <mergeCell ref="G13445:H13445"/>
    <mergeCell ref="G13447:H13447"/>
    <mergeCell ref="G13452:H13452"/>
    <mergeCell ref="G13464:H13464"/>
    <mergeCell ref="G13491:H13491"/>
    <mergeCell ref="G13492:H13492"/>
    <mergeCell ref="G13498:H13498"/>
    <mergeCell ref="G13505:H13505"/>
    <mergeCell ref="G13510:H13510"/>
    <mergeCell ref="G13512:H13512"/>
    <mergeCell ref="G13514:H13514"/>
    <mergeCell ref="G13516:H13516"/>
    <mergeCell ref="G13517:H13517"/>
    <mergeCell ref="G13518:H13518"/>
    <mergeCell ref="A13526:J13526"/>
    <mergeCell ref="A13534:J13534"/>
    <mergeCell ref="G13572:H13572"/>
    <mergeCell ref="G13584:H13584"/>
    <mergeCell ref="G13593:H13593"/>
    <mergeCell ref="G13598:H13598"/>
    <mergeCell ref="G13620:H13620"/>
    <mergeCell ref="G13682:H13682"/>
    <mergeCell ref="G13377:H13377"/>
    <mergeCell ref="G13378:H13378"/>
    <mergeCell ref="G13419:H13419"/>
    <mergeCell ref="G13459:H13459"/>
    <mergeCell ref="G13469:H13469"/>
    <mergeCell ref="G13479:H13479"/>
    <mergeCell ref="G13494:H13494"/>
    <mergeCell ref="G13496:H13496"/>
    <mergeCell ref="G13509:H13509"/>
    <mergeCell ref="G13511:H13511"/>
    <mergeCell ref="G13513:H13513"/>
    <mergeCell ref="G13515:H13515"/>
    <mergeCell ref="G13519:H13519"/>
    <mergeCell ref="G13540:H13540"/>
    <mergeCell ref="G13545:H13545"/>
    <mergeCell ref="G13555:H13555"/>
    <mergeCell ref="G13557:H13557"/>
    <mergeCell ref="G13561:H13561"/>
    <mergeCell ref="G13542:H13542"/>
    <mergeCell ref="G13544:H13544"/>
    <mergeCell ref="G13579:H13579"/>
    <mergeCell ref="G13580:H13580"/>
    <mergeCell ref="G13583:H13583"/>
    <mergeCell ref="G13586:H13586"/>
    <mergeCell ref="G13589:H13589"/>
    <mergeCell ref="G13590:H13590"/>
    <mergeCell ref="G13592:H13592"/>
    <mergeCell ref="G13594:H13594"/>
    <mergeCell ref="G13484:H13484"/>
    <mergeCell ref="G13485:H13485"/>
    <mergeCell ref="G13449:H13449"/>
    <mergeCell ref="G13450:H13450"/>
    <mergeCell ref="G13453:H13453"/>
    <mergeCell ref="G13454:H13454"/>
    <mergeCell ref="G13457:H13457"/>
    <mergeCell ref="G13463:H13463"/>
    <mergeCell ref="G13451:H13451"/>
    <mergeCell ref="G13456:H13456"/>
    <mergeCell ref="G13458:H13458"/>
    <mergeCell ref="G13746:H13746"/>
    <mergeCell ref="G13766:H13766"/>
    <mergeCell ref="G13782:H13782"/>
    <mergeCell ref="G13786:H13786"/>
    <mergeCell ref="G13788:H13788"/>
    <mergeCell ref="G13795:H13795"/>
    <mergeCell ref="G13799:H13799"/>
    <mergeCell ref="G13810:H13810"/>
    <mergeCell ref="G13811:H13811"/>
    <mergeCell ref="G13814:H13814"/>
    <mergeCell ref="G13815:H13815"/>
    <mergeCell ref="G13819:H13819"/>
    <mergeCell ref="G13821:H13821"/>
    <mergeCell ref="G13829:H13829"/>
    <mergeCell ref="G13833:H13833"/>
    <mergeCell ref="A13844:J13844"/>
    <mergeCell ref="A13852:J13852"/>
    <mergeCell ref="G13865:H13865"/>
    <mergeCell ref="G13882:H13882"/>
    <mergeCell ref="G13894:H13894"/>
    <mergeCell ref="G13947:H13947"/>
    <mergeCell ref="G13959:H13959"/>
    <mergeCell ref="G13967:H13967"/>
    <mergeCell ref="G14014:H14014"/>
    <mergeCell ref="A14019:J14019"/>
    <mergeCell ref="A14027:J14027"/>
    <mergeCell ref="G14038:H14038"/>
    <mergeCell ref="G14049:H14049"/>
    <mergeCell ref="G14058:H14058"/>
    <mergeCell ref="G14067:H14067"/>
    <mergeCell ref="G14071:H14071"/>
    <mergeCell ref="G14075:H14075"/>
    <mergeCell ref="G14076:H14076"/>
    <mergeCell ref="G13792:H13792"/>
    <mergeCell ref="G13793:H13793"/>
    <mergeCell ref="G13798:H13798"/>
    <mergeCell ref="G13801:H13801"/>
    <mergeCell ref="G13805:H13805"/>
    <mergeCell ref="G13808:H13808"/>
    <mergeCell ref="G13806:H13806"/>
    <mergeCell ref="G13809:H13809"/>
    <mergeCell ref="G14001:H14001"/>
    <mergeCell ref="G13936:H13936"/>
    <mergeCell ref="G13937:H13937"/>
    <mergeCell ref="G13941:H13941"/>
    <mergeCell ref="G13948:H13948"/>
    <mergeCell ref="G13922:H13922"/>
    <mergeCell ref="G13923:H13923"/>
    <mergeCell ref="G13924:H13924"/>
    <mergeCell ref="G13926:H13926"/>
    <mergeCell ref="G13928:H13928"/>
    <mergeCell ref="G13931:H13931"/>
    <mergeCell ref="G13933:H13933"/>
    <mergeCell ref="G13929:H13929"/>
    <mergeCell ref="G14033:H14033"/>
    <mergeCell ref="G14035:H14035"/>
    <mergeCell ref="G14037:H14037"/>
    <mergeCell ref="G14039:H14039"/>
    <mergeCell ref="G14041:H14041"/>
    <mergeCell ref="G14050:H14050"/>
    <mergeCell ref="G14054:H14054"/>
    <mergeCell ref="G14059:H14059"/>
    <mergeCell ref="G14063:H14063"/>
    <mergeCell ref="G13985:H13985"/>
    <mergeCell ref="G14210:H14210"/>
    <mergeCell ref="G14216:H14216"/>
    <mergeCell ref="G14222:H14222"/>
    <mergeCell ref="G14232:H14232"/>
    <mergeCell ref="G14235:H14235"/>
    <mergeCell ref="G14244:H14244"/>
    <mergeCell ref="G14256:H14256"/>
    <mergeCell ref="G14258:H14258"/>
    <mergeCell ref="G14106:H14106"/>
    <mergeCell ref="G14116:H14116"/>
    <mergeCell ref="G14120:H14120"/>
    <mergeCell ref="G14133:H14133"/>
    <mergeCell ref="G14136:H14136"/>
    <mergeCell ref="G14138:H14138"/>
    <mergeCell ref="G14179:H14179"/>
    <mergeCell ref="G14183:H14183"/>
    <mergeCell ref="G14184:H14184"/>
    <mergeCell ref="G14188:H14188"/>
    <mergeCell ref="G14193:H14193"/>
    <mergeCell ref="G14198:H14198"/>
    <mergeCell ref="G14205:H14205"/>
    <mergeCell ref="G14219:H14219"/>
    <mergeCell ref="G14221:H14221"/>
    <mergeCell ref="G14227:H14227"/>
    <mergeCell ref="G14257:H14257"/>
    <mergeCell ref="G14206:H14206"/>
    <mergeCell ref="G14207:H14207"/>
    <mergeCell ref="G14209:H14209"/>
    <mergeCell ref="G14177:H14177"/>
    <mergeCell ref="G14182:H14182"/>
    <mergeCell ref="G14181:H14181"/>
    <mergeCell ref="G14185:H14185"/>
    <mergeCell ref="G14153:H14153"/>
    <mergeCell ref="G14156:H14156"/>
    <mergeCell ref="G14154:H14154"/>
    <mergeCell ref="G14155:H14155"/>
    <mergeCell ref="G14118:H14118"/>
    <mergeCell ref="G14122:H14122"/>
    <mergeCell ref="G14123:H14123"/>
    <mergeCell ref="G14111:H14111"/>
    <mergeCell ref="G14113:H14113"/>
    <mergeCell ref="G14129:H14129"/>
    <mergeCell ref="G14150:H14150"/>
    <mergeCell ref="G14152:H14152"/>
    <mergeCell ref="G14211:H14211"/>
    <mergeCell ref="G14214:H14214"/>
    <mergeCell ref="G14218:H14218"/>
    <mergeCell ref="G14220:H14220"/>
    <mergeCell ref="G14226:H14226"/>
    <mergeCell ref="G14228:H14228"/>
    <mergeCell ref="G14230:H14230"/>
    <mergeCell ref="G14237:H14237"/>
    <mergeCell ref="G14240:H14240"/>
    <mergeCell ref="G14242:H14242"/>
    <mergeCell ref="G14246:H14246"/>
    <mergeCell ref="G14247:H14247"/>
    <mergeCell ref="G14252:H14252"/>
    <mergeCell ref="G14215:H14215"/>
    <mergeCell ref="G14223:H14223"/>
    <mergeCell ref="G14225:H14225"/>
    <mergeCell ref="G14231:H14231"/>
    <mergeCell ref="G14571:H14571"/>
    <mergeCell ref="G14572:H14572"/>
    <mergeCell ref="G14585:H14585"/>
    <mergeCell ref="G14589:H14589"/>
    <mergeCell ref="G14606:H14606"/>
    <mergeCell ref="G14607:H14607"/>
    <mergeCell ref="G14611:H14611"/>
    <mergeCell ref="G14613:H14613"/>
    <mergeCell ref="G14618:H14618"/>
    <mergeCell ref="A14631:J14631"/>
    <mergeCell ref="A14639:J14639"/>
    <mergeCell ref="G14645:H14645"/>
    <mergeCell ref="G14667:H14667"/>
    <mergeCell ref="G14668:H14668"/>
    <mergeCell ref="G14671:H14671"/>
    <mergeCell ref="G14673:H14673"/>
    <mergeCell ref="G14675:H14675"/>
    <mergeCell ref="G14676:H14676"/>
    <mergeCell ref="G14681:H14681"/>
    <mergeCell ref="G14685:H14685"/>
    <mergeCell ref="G14692:H14692"/>
    <mergeCell ref="G14697:H14697"/>
    <mergeCell ref="G14699:H14699"/>
    <mergeCell ref="G14713:H14713"/>
    <mergeCell ref="G14722:H14722"/>
    <mergeCell ref="G14723:H14723"/>
    <mergeCell ref="G14734:H14734"/>
    <mergeCell ref="G14744:H14744"/>
    <mergeCell ref="G14752:H14752"/>
    <mergeCell ref="G14757:H14757"/>
    <mergeCell ref="G14758:H14758"/>
    <mergeCell ref="G14760:H14760"/>
    <mergeCell ref="G14768:H14768"/>
    <mergeCell ref="G14580:H14580"/>
    <mergeCell ref="G14590:H14590"/>
    <mergeCell ref="G14598:H14598"/>
    <mergeCell ref="G14660:H14660"/>
    <mergeCell ref="G14663:H14663"/>
    <mergeCell ref="G14664:H14664"/>
    <mergeCell ref="G14665:H14665"/>
    <mergeCell ref="G14669:H14669"/>
    <mergeCell ref="G14672:H14672"/>
    <mergeCell ref="G14677:H14677"/>
    <mergeCell ref="G14704:H14704"/>
    <mergeCell ref="G14710:H14710"/>
    <mergeCell ref="G14718:H14718"/>
    <mergeCell ref="G14727:H14727"/>
    <mergeCell ref="G14730:H14730"/>
    <mergeCell ref="G14741:H14741"/>
    <mergeCell ref="G14745:H14745"/>
    <mergeCell ref="G14746:H14746"/>
    <mergeCell ref="G14747:H14747"/>
    <mergeCell ref="G15060:H15060"/>
    <mergeCell ref="G15061:H15061"/>
    <mergeCell ref="A15084:J15084"/>
    <mergeCell ref="A15092:J15092"/>
    <mergeCell ref="A15226:J15226"/>
    <mergeCell ref="A15235:J15235"/>
    <mergeCell ref="A15277:J15277"/>
    <mergeCell ref="A15285:J15285"/>
    <mergeCell ref="A15377:J15377"/>
    <mergeCell ref="A15385:J15385"/>
    <mergeCell ref="G15506:H15506"/>
    <mergeCell ref="G15507:H15507"/>
    <mergeCell ref="G15508:H15508"/>
    <mergeCell ref="G15511:H15511"/>
    <mergeCell ref="G15512:H15512"/>
    <mergeCell ref="G15513:H15513"/>
    <mergeCell ref="G15514:H15514"/>
    <mergeCell ref="G15515:H15515"/>
    <mergeCell ref="G15516:H15516"/>
    <mergeCell ref="G15518:H15518"/>
    <mergeCell ref="G15520:H15520"/>
    <mergeCell ref="G15521:H15521"/>
    <mergeCell ref="G15523:H15523"/>
    <mergeCell ref="G15524:H15524"/>
    <mergeCell ref="G15526:H15526"/>
    <mergeCell ref="G15528:H15528"/>
    <mergeCell ref="A15833:J15833"/>
    <mergeCell ref="A15841:J15841"/>
    <mergeCell ref="G15900:H15900"/>
    <mergeCell ref="G15901:H15901"/>
    <mergeCell ref="G15906:H15906"/>
    <mergeCell ref="G15907:H15907"/>
    <mergeCell ref="G15911:H15911"/>
    <mergeCell ref="G15517:H15517"/>
    <mergeCell ref="G15519:H15519"/>
    <mergeCell ref="G15522:H15522"/>
    <mergeCell ref="G15525:H15525"/>
    <mergeCell ref="G15527:H15527"/>
    <mergeCell ref="G15529:H15529"/>
    <mergeCell ref="G15536:H15536"/>
    <mergeCell ref="G15537:H15537"/>
    <mergeCell ref="G15538:H15538"/>
    <mergeCell ref="G15899:H15899"/>
    <mergeCell ref="G15904:H15904"/>
    <mergeCell ref="G15905:H15905"/>
    <mergeCell ref="G15908:H15908"/>
    <mergeCell ref="G15909:H15909"/>
    <mergeCell ref="G15910:H15910"/>
    <mergeCell ref="G15164:H15164"/>
    <mergeCell ref="G15166:H15166"/>
    <mergeCell ref="G15168:H15168"/>
    <mergeCell ref="G15171:H15171"/>
    <mergeCell ref="G15178:H15178"/>
    <mergeCell ref="G15180:H15180"/>
    <mergeCell ref="G15161:H15161"/>
    <mergeCell ref="G15162:H15162"/>
    <mergeCell ref="G15165:H15165"/>
    <mergeCell ref="G15167:H15167"/>
    <mergeCell ref="G15169:H15169"/>
    <mergeCell ref="G15172:H15172"/>
    <mergeCell ref="G15174:H15174"/>
    <mergeCell ref="G15177:H15177"/>
    <mergeCell ref="G15179:H15179"/>
    <mergeCell ref="G15147:H15147"/>
    <mergeCell ref="A16640:J16640"/>
    <mergeCell ref="A16648:J16648"/>
    <mergeCell ref="A16781:J16781"/>
    <mergeCell ref="A16789:J16789"/>
    <mergeCell ref="G16962:H16962"/>
    <mergeCell ref="G16968:H16968"/>
    <mergeCell ref="G16971:H16971"/>
    <mergeCell ref="G16972:H16972"/>
    <mergeCell ref="G16974:H16974"/>
    <mergeCell ref="G16976:H16976"/>
    <mergeCell ref="G16977:H16977"/>
    <mergeCell ref="G16979:H16979"/>
    <mergeCell ref="G16980:H16980"/>
    <mergeCell ref="G16983:H16983"/>
    <mergeCell ref="G16984:H16984"/>
    <mergeCell ref="G16988:H16988"/>
    <mergeCell ref="G16989:H16989"/>
    <mergeCell ref="A17054:J17054"/>
    <mergeCell ref="A17062:J17062"/>
    <mergeCell ref="G17291:H17291"/>
    <mergeCell ref="G17296:H17296"/>
    <mergeCell ref="G17297:H17297"/>
    <mergeCell ref="G17299:H17299"/>
    <mergeCell ref="G17301:H17301"/>
    <mergeCell ref="G17303:H17303"/>
    <mergeCell ref="G17305:H17305"/>
    <mergeCell ref="G17306:H17306"/>
    <mergeCell ref="G17308:H17308"/>
    <mergeCell ref="G17310:H17310"/>
    <mergeCell ref="G17312:H17312"/>
    <mergeCell ref="G17313:H17313"/>
    <mergeCell ref="G17315:H17315"/>
    <mergeCell ref="G17325:H17325"/>
    <mergeCell ref="G16735:H16735"/>
    <mergeCell ref="G16737:H16737"/>
    <mergeCell ref="G16740:H16740"/>
    <mergeCell ref="G16741:H16741"/>
    <mergeCell ref="G16742:H16742"/>
    <mergeCell ref="G16744:H16744"/>
    <mergeCell ref="G16745:H16745"/>
    <mergeCell ref="G16746:H16746"/>
    <mergeCell ref="G16749:H16749"/>
    <mergeCell ref="G16703:H16703"/>
    <mergeCell ref="G16705:H16705"/>
    <mergeCell ref="G16706:H16706"/>
    <mergeCell ref="G16726:H16726"/>
    <mergeCell ref="G16729:H16729"/>
    <mergeCell ref="G16731:H16731"/>
    <mergeCell ref="G16733:H16733"/>
    <mergeCell ref="G16713:H16713"/>
    <mergeCell ref="G16714:H16714"/>
    <mergeCell ref="G16715:H16715"/>
    <mergeCell ref="G16716:H16716"/>
    <mergeCell ref="G16717:H16717"/>
    <mergeCell ref="G16718:H16718"/>
    <mergeCell ref="G16719:H16719"/>
    <mergeCell ref="G16720:H16720"/>
    <mergeCell ref="G16721:H16721"/>
    <mergeCell ref="G16722:H16722"/>
    <mergeCell ref="G16723:H16723"/>
    <mergeCell ref="G16724:H16724"/>
    <mergeCell ref="G16725:H16725"/>
    <mergeCell ref="G16727:H16727"/>
    <mergeCell ref="G16728:H16728"/>
    <mergeCell ref="G17684:H17684"/>
    <mergeCell ref="G17685:H17685"/>
    <mergeCell ref="G17688:H17688"/>
    <mergeCell ref="G17691:H17691"/>
    <mergeCell ref="G17693:H17693"/>
    <mergeCell ref="G17694:H17694"/>
    <mergeCell ref="G17696:H17696"/>
    <mergeCell ref="G17702:H17702"/>
    <mergeCell ref="G17706:H17706"/>
    <mergeCell ref="G17712:H17712"/>
    <mergeCell ref="G17721:H17721"/>
    <mergeCell ref="G17722:H17722"/>
    <mergeCell ref="G17736:H17736"/>
    <mergeCell ref="G17737:H17737"/>
    <mergeCell ref="G17742:H17742"/>
    <mergeCell ref="G17756:H17756"/>
    <mergeCell ref="G17767:H17767"/>
    <mergeCell ref="G17772:H17772"/>
    <mergeCell ref="G17774:H17774"/>
    <mergeCell ref="G17787:H17787"/>
    <mergeCell ref="G17805:H17805"/>
    <mergeCell ref="G17817:H17817"/>
    <mergeCell ref="A17837:J17837"/>
    <mergeCell ref="A17845:J17845"/>
    <mergeCell ref="G17851:H17851"/>
    <mergeCell ref="G17855:H17855"/>
    <mergeCell ref="G17861:H17861"/>
    <mergeCell ref="G17862:H17862"/>
    <mergeCell ref="G17864:H17864"/>
    <mergeCell ref="G17868:H17868"/>
    <mergeCell ref="G17870:H17870"/>
    <mergeCell ref="G17873:H17873"/>
    <mergeCell ref="G17874:H17874"/>
    <mergeCell ref="G17779:H17779"/>
    <mergeCell ref="G17788:H17788"/>
    <mergeCell ref="G17794:H17794"/>
    <mergeCell ref="G17797:H17797"/>
    <mergeCell ref="G17808:H17808"/>
    <mergeCell ref="G17856:H17856"/>
    <mergeCell ref="G17859:H17859"/>
    <mergeCell ref="G17863:H17863"/>
    <mergeCell ref="G17865:H17865"/>
    <mergeCell ref="G17869:H17869"/>
    <mergeCell ref="G17872:H17872"/>
    <mergeCell ref="G17751:H17751"/>
    <mergeCell ref="G17752:H17752"/>
    <mergeCell ref="G17709:H17709"/>
    <mergeCell ref="G17710:H17710"/>
    <mergeCell ref="G17715:H17715"/>
    <mergeCell ref="G17724:H17724"/>
    <mergeCell ref="G17727:H17727"/>
    <mergeCell ref="G17725:H17725"/>
    <mergeCell ref="G17853:H17853"/>
    <mergeCell ref="G17857:H17857"/>
    <mergeCell ref="G17858:H17858"/>
    <mergeCell ref="G17815:H17815"/>
    <mergeCell ref="G17728:H17728"/>
    <mergeCell ref="G17729:H17729"/>
    <mergeCell ref="G17734:H17734"/>
    <mergeCell ref="G17735:H17735"/>
    <mergeCell ref="G17739:H17739"/>
    <mergeCell ref="G17740:H17740"/>
    <mergeCell ref="G17741:H17741"/>
    <mergeCell ref="G17707:H17707"/>
    <mergeCell ref="G18056:H18056"/>
    <mergeCell ref="G18071:H18071"/>
    <mergeCell ref="G18086:H18086"/>
    <mergeCell ref="G18101:H18101"/>
    <mergeCell ref="G18118:H18118"/>
    <mergeCell ref="G18128:H18128"/>
    <mergeCell ref="G18137:H18137"/>
    <mergeCell ref="G18145:H18145"/>
    <mergeCell ref="G18147:H18147"/>
    <mergeCell ref="G18149:H18149"/>
    <mergeCell ref="G18153:H18153"/>
    <mergeCell ref="G18158:H18158"/>
    <mergeCell ref="G18162:H18162"/>
    <mergeCell ref="G18163:H18163"/>
    <mergeCell ref="A18168:J18168"/>
    <mergeCell ref="A18176:J18176"/>
    <mergeCell ref="G18195:H18195"/>
    <mergeCell ref="G18204:H18204"/>
    <mergeCell ref="G18210:H18210"/>
    <mergeCell ref="G18214:H18214"/>
    <mergeCell ref="G18159:H18159"/>
    <mergeCell ref="G18184:H18184"/>
    <mergeCell ref="G18190:H18190"/>
    <mergeCell ref="G18199:H18199"/>
    <mergeCell ref="G18200:H18200"/>
    <mergeCell ref="G18106:H18106"/>
    <mergeCell ref="G18078:H18078"/>
    <mergeCell ref="G18079:H18079"/>
    <mergeCell ref="G18081:H18081"/>
    <mergeCell ref="G18083:H18083"/>
    <mergeCell ref="G18089:H18089"/>
    <mergeCell ref="G18093:H18093"/>
    <mergeCell ref="G18065:H18065"/>
    <mergeCell ref="G18066:H18066"/>
    <mergeCell ref="G18070:H18070"/>
    <mergeCell ref="G18074:H18074"/>
    <mergeCell ref="G18076:H18076"/>
    <mergeCell ref="G18069:H18069"/>
    <mergeCell ref="G18073:H18073"/>
    <mergeCell ref="G18188:H18188"/>
    <mergeCell ref="G18189:H18189"/>
    <mergeCell ref="G18192:H18192"/>
    <mergeCell ref="G18194:H18194"/>
    <mergeCell ref="G18196:H18196"/>
    <mergeCell ref="G18112:H18112"/>
    <mergeCell ref="G18114:H18114"/>
    <mergeCell ref="G18120:H18120"/>
    <mergeCell ref="G18123:H18123"/>
    <mergeCell ref="G18129:H18129"/>
    <mergeCell ref="G18132:H18132"/>
    <mergeCell ref="G18077:H18077"/>
    <mergeCell ref="G18084:H18084"/>
    <mergeCell ref="G18085:H18085"/>
    <mergeCell ref="G18088:H18088"/>
    <mergeCell ref="G18090:H18090"/>
    <mergeCell ref="G18092:H18092"/>
    <mergeCell ref="G18094:H18094"/>
    <mergeCell ref="G18097:H18097"/>
    <mergeCell ref="G18582:H18582"/>
    <mergeCell ref="G18595:H18595"/>
    <mergeCell ref="A18608:J18608"/>
    <mergeCell ref="A18616:J18616"/>
    <mergeCell ref="G18623:H18623"/>
    <mergeCell ref="G18643:H18643"/>
    <mergeCell ref="G18646:H18646"/>
    <mergeCell ref="G18647:H18647"/>
    <mergeCell ref="G18666:H18666"/>
    <mergeCell ref="G18668:H18668"/>
    <mergeCell ref="G18672:H18672"/>
    <mergeCell ref="G18692:H18692"/>
    <mergeCell ref="G18696:H18696"/>
    <mergeCell ref="G18700:H18700"/>
    <mergeCell ref="G18701:H18701"/>
    <mergeCell ref="G18704:H18704"/>
    <mergeCell ref="G18707:H18707"/>
    <mergeCell ref="G18708:H18708"/>
    <mergeCell ref="G18712:H18712"/>
    <mergeCell ref="G18714:H18714"/>
    <mergeCell ref="G18716:H18716"/>
    <mergeCell ref="G18719:H18719"/>
    <mergeCell ref="G18720:H18720"/>
    <mergeCell ref="G18722:H18722"/>
    <mergeCell ref="G18724:H18724"/>
    <mergeCell ref="G18727:H18727"/>
    <mergeCell ref="G18728:H18728"/>
    <mergeCell ref="G18731:H18731"/>
    <mergeCell ref="G18734:H18734"/>
    <mergeCell ref="G18737:H18737"/>
    <mergeCell ref="G18738:H18738"/>
    <mergeCell ref="G18740:H18740"/>
    <mergeCell ref="G18742:H18742"/>
    <mergeCell ref="G18739:H18739"/>
    <mergeCell ref="G18741:H18741"/>
    <mergeCell ref="G18632:H18632"/>
    <mergeCell ref="G18633:H18633"/>
    <mergeCell ref="G18673:H18673"/>
    <mergeCell ref="G18677:H18677"/>
    <mergeCell ref="G18680:H18680"/>
    <mergeCell ref="G18681:H18681"/>
    <mergeCell ref="G18691:H18691"/>
    <mergeCell ref="G18698:H18698"/>
    <mergeCell ref="G18699:H18699"/>
    <mergeCell ref="G18703:H18703"/>
    <mergeCell ref="G18705:H18705"/>
    <mergeCell ref="G18706:H18706"/>
    <mergeCell ref="G18709:H18709"/>
    <mergeCell ref="G18711:H18711"/>
    <mergeCell ref="G18715:H18715"/>
    <mergeCell ref="G18721:H18721"/>
    <mergeCell ref="G18726:H18726"/>
    <mergeCell ref="G18729:H18729"/>
    <mergeCell ref="G18730:H18730"/>
    <mergeCell ref="G18732:H18732"/>
    <mergeCell ref="G18735:H18735"/>
    <mergeCell ref="G18693:H18693"/>
    <mergeCell ref="G18659:H18659"/>
    <mergeCell ref="G18664:H18664"/>
    <mergeCell ref="G18665:H18665"/>
    <mergeCell ref="G18671:H18671"/>
    <mergeCell ref="G18683:H18683"/>
    <mergeCell ref="G18685:H18685"/>
    <mergeCell ref="G18687:H18687"/>
    <mergeCell ref="G18958:H18958"/>
    <mergeCell ref="G18959:H18959"/>
    <mergeCell ref="G18963:H18963"/>
    <mergeCell ref="G18967:H18967"/>
    <mergeCell ref="G18971:H18971"/>
    <mergeCell ref="G18975:H18975"/>
    <mergeCell ref="G18976:H18976"/>
    <mergeCell ref="G18977:H18977"/>
    <mergeCell ref="G18980:H18980"/>
    <mergeCell ref="G18984:H18984"/>
    <mergeCell ref="G18986:H18986"/>
    <mergeCell ref="G18987:H18987"/>
    <mergeCell ref="G18989:H18989"/>
    <mergeCell ref="G18991:H18991"/>
    <mergeCell ref="G18992:H18992"/>
    <mergeCell ref="G18995:H18995"/>
    <mergeCell ref="G18998:H18998"/>
    <mergeCell ref="G18999:H18999"/>
    <mergeCell ref="G18808:H18808"/>
    <mergeCell ref="G18810:H18810"/>
    <mergeCell ref="G18814:H18814"/>
    <mergeCell ref="G18816:H18816"/>
    <mergeCell ref="G18820:H18820"/>
    <mergeCell ref="G18822:H18822"/>
    <mergeCell ref="G18824:H18824"/>
    <mergeCell ref="G18831:H18831"/>
    <mergeCell ref="G18838:H18838"/>
    <mergeCell ref="G18839:H18839"/>
    <mergeCell ref="G18841:H18841"/>
    <mergeCell ref="G18852:H18852"/>
    <mergeCell ref="G18853:H18853"/>
    <mergeCell ref="G18856:H18856"/>
    <mergeCell ref="G18857:H18857"/>
    <mergeCell ref="G18906:H18906"/>
    <mergeCell ref="G18907:H18907"/>
    <mergeCell ref="G18908:H18908"/>
    <mergeCell ref="G18915:H18915"/>
    <mergeCell ref="G18916:H18916"/>
    <mergeCell ref="G18917:H18917"/>
    <mergeCell ref="G18918:H18918"/>
    <mergeCell ref="G18919:H18919"/>
    <mergeCell ref="G18921:H18921"/>
    <mergeCell ref="G18922:H18922"/>
    <mergeCell ref="G18924:H18924"/>
    <mergeCell ref="G18925:H18925"/>
    <mergeCell ref="G18926:H18926"/>
    <mergeCell ref="G18927:H18927"/>
    <mergeCell ref="G18928:H18928"/>
    <mergeCell ref="G18929:H18929"/>
    <mergeCell ref="G18930:H18930"/>
    <mergeCell ref="G18933:H18933"/>
    <mergeCell ref="G18954:H18954"/>
    <mergeCell ref="G18861:H18861"/>
    <mergeCell ref="G18862:H18862"/>
    <mergeCell ref="G18863:H18863"/>
    <mergeCell ref="G18865:H18865"/>
    <mergeCell ref="G18866:H18866"/>
    <mergeCell ref="G18867:H18867"/>
    <mergeCell ref="G18868:H18868"/>
    <mergeCell ref="G18869:H18869"/>
    <mergeCell ref="G18870:H18870"/>
    <mergeCell ref="G18871:H18871"/>
    <mergeCell ref="G18872:H18872"/>
    <mergeCell ref="G18873:H18873"/>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76"/>
  <sheetViews>
    <sheetView showGridLines="0" workbookViewId="0">
      <selection activeCell="L6" sqref="L6"/>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5274</v>
      </c>
    </row>
    <row r="6" spans="1:12" x14ac:dyDescent="0.25">
      <c r="B6" s="89" t="s">
        <v>3497</v>
      </c>
      <c r="C6" s="89" t="s">
        <v>3498</v>
      </c>
      <c r="D6" s="89" t="s">
        <v>3499</v>
      </c>
      <c r="E6" s="89" t="s">
        <v>3500</v>
      </c>
      <c r="F6" s="89" t="s">
        <v>1236</v>
      </c>
      <c r="G6" s="89" t="s">
        <v>3501</v>
      </c>
      <c r="H6" s="89" t="s">
        <v>3502</v>
      </c>
      <c r="I6" s="89" t="s">
        <v>3503</v>
      </c>
      <c r="J6" s="89" t="s">
        <v>2098</v>
      </c>
      <c r="K6" s="3" t="s">
        <v>2100</v>
      </c>
      <c r="L6" s="89" t="s">
        <v>8713</v>
      </c>
    </row>
    <row r="7" spans="1:12" ht="15.75" thickBot="1" x14ac:dyDescent="0.3">
      <c r="B7" s="11" t="s">
        <v>1232</v>
      </c>
      <c r="C7" s="11" t="s">
        <v>1232</v>
      </c>
      <c r="D7" s="11" t="s">
        <v>1232</v>
      </c>
      <c r="E7" s="11" t="s">
        <v>1232</v>
      </c>
      <c r="F7" s="11" t="s">
        <v>4152</v>
      </c>
      <c r="G7" s="11" t="s">
        <v>4152</v>
      </c>
      <c r="H7" s="11" t="s">
        <v>1232</v>
      </c>
      <c r="I7" s="11" t="s">
        <v>1232</v>
      </c>
      <c r="J7" s="11" t="s">
        <v>4153</v>
      </c>
      <c r="K7" s="105" t="s">
        <v>3628</v>
      </c>
      <c r="L7" s="10">
        <v>9377012840069</v>
      </c>
    </row>
    <row r="8" spans="1:12" ht="15.75" thickBot="1" x14ac:dyDescent="0.3">
      <c r="B8" s="11" t="s">
        <v>1344</v>
      </c>
      <c r="C8" s="11" t="s">
        <v>1232</v>
      </c>
      <c r="D8" s="11" t="s">
        <v>1232</v>
      </c>
      <c r="E8" s="11" t="s">
        <v>1232</v>
      </c>
      <c r="F8" s="11" t="s">
        <v>4152</v>
      </c>
      <c r="G8" s="11" t="s">
        <v>4152</v>
      </c>
      <c r="H8" s="11" t="s">
        <v>1232</v>
      </c>
      <c r="I8" s="11" t="s">
        <v>1232</v>
      </c>
      <c r="J8" s="11" t="s">
        <v>4153</v>
      </c>
      <c r="K8" s="105" t="s">
        <v>2139</v>
      </c>
      <c r="L8" s="108">
        <v>5184333334613</v>
      </c>
    </row>
    <row r="9" spans="1:12" ht="15.75" thickBot="1" x14ac:dyDescent="0.3">
      <c r="B9" s="11" t="s">
        <v>1344</v>
      </c>
      <c r="C9" s="11" t="s">
        <v>1344</v>
      </c>
      <c r="D9" s="11" t="s">
        <v>1232</v>
      </c>
      <c r="E9" s="11" t="s">
        <v>1232</v>
      </c>
      <c r="F9" s="11" t="s">
        <v>4152</v>
      </c>
      <c r="G9" s="11" t="s">
        <v>4152</v>
      </c>
      <c r="H9" s="11" t="s">
        <v>1232</v>
      </c>
      <c r="I9" s="11" t="s">
        <v>1232</v>
      </c>
      <c r="J9" s="11" t="s">
        <v>4153</v>
      </c>
      <c r="K9" s="107" t="s">
        <v>3632</v>
      </c>
      <c r="L9" s="108">
        <v>4833803100000</v>
      </c>
    </row>
    <row r="10" spans="1:12" ht="15.75" thickBot="1" x14ac:dyDescent="0.3">
      <c r="B10" s="11" t="s">
        <v>1344</v>
      </c>
      <c r="C10" s="11" t="s">
        <v>1344</v>
      </c>
      <c r="D10" s="11" t="s">
        <v>1344</v>
      </c>
      <c r="E10" s="11" t="s">
        <v>1232</v>
      </c>
      <c r="F10" s="11" t="s">
        <v>4152</v>
      </c>
      <c r="G10" s="11" t="s">
        <v>4152</v>
      </c>
      <c r="H10" s="11" t="s">
        <v>1232</v>
      </c>
      <c r="I10" s="11" t="s">
        <v>1232</v>
      </c>
      <c r="J10" s="11" t="s">
        <v>4153</v>
      </c>
      <c r="K10" s="109" t="s">
        <v>3635</v>
      </c>
      <c r="L10" s="108">
        <v>1740000000000</v>
      </c>
    </row>
    <row r="11" spans="1:12" ht="15.75" thickBot="1" x14ac:dyDescent="0.3">
      <c r="B11" s="11" t="s">
        <v>1344</v>
      </c>
      <c r="C11" s="11" t="s">
        <v>1344</v>
      </c>
      <c r="D11" s="11" t="s">
        <v>1344</v>
      </c>
      <c r="E11" s="11" t="s">
        <v>1344</v>
      </c>
      <c r="F11" s="11" t="s">
        <v>4152</v>
      </c>
      <c r="G11" s="11" t="s">
        <v>4152</v>
      </c>
      <c r="H11" s="11" t="s">
        <v>1232</v>
      </c>
      <c r="I11" s="11" t="s">
        <v>1232</v>
      </c>
      <c r="J11" s="11" t="s">
        <v>4153</v>
      </c>
      <c r="K11" s="110" t="s">
        <v>3637</v>
      </c>
      <c r="L11" s="108">
        <v>477500000000</v>
      </c>
    </row>
    <row r="12" spans="1:12" ht="15.75" thickBot="1" x14ac:dyDescent="0.3">
      <c r="B12" s="11" t="s">
        <v>1344</v>
      </c>
      <c r="C12" s="11" t="s">
        <v>1344</v>
      </c>
      <c r="D12" s="11" t="s">
        <v>1344</v>
      </c>
      <c r="E12" s="11" t="s">
        <v>1344</v>
      </c>
      <c r="F12" s="11" t="s">
        <v>4154</v>
      </c>
      <c r="G12" s="11" t="s">
        <v>4152</v>
      </c>
      <c r="H12" s="11" t="s">
        <v>1232</v>
      </c>
      <c r="I12" s="11" t="s">
        <v>1232</v>
      </c>
      <c r="J12" s="11" t="s">
        <v>4153</v>
      </c>
      <c r="K12" s="111" t="s">
        <v>3639</v>
      </c>
      <c r="L12" s="106">
        <v>266000000000</v>
      </c>
    </row>
    <row r="13" spans="1:12" x14ac:dyDescent="0.25">
      <c r="B13" s="11" t="s">
        <v>1344</v>
      </c>
      <c r="C13" s="11" t="s">
        <v>1344</v>
      </c>
      <c r="D13" s="11" t="s">
        <v>1344</v>
      </c>
      <c r="E13" s="11" t="s">
        <v>1344</v>
      </c>
      <c r="F13" s="11" t="s">
        <v>4154</v>
      </c>
      <c r="G13" s="11" t="s">
        <v>4154</v>
      </c>
      <c r="H13" s="11" t="s">
        <v>1232</v>
      </c>
      <c r="I13" s="11" t="s">
        <v>1232</v>
      </c>
      <c r="J13" s="11" t="s">
        <v>9</v>
      </c>
      <c r="K13" s="102" t="s">
        <v>3639</v>
      </c>
      <c r="L13" s="7">
        <v>266000000000</v>
      </c>
    </row>
    <row r="14" spans="1:12" ht="15.75" thickBot="1" x14ac:dyDescent="0.3">
      <c r="B14" s="11" t="s">
        <v>1344</v>
      </c>
      <c r="C14" s="11" t="s">
        <v>1344</v>
      </c>
      <c r="D14" s="11" t="s">
        <v>1344</v>
      </c>
      <c r="E14" s="11" t="s">
        <v>1344</v>
      </c>
      <c r="F14" s="11" t="s">
        <v>4155</v>
      </c>
      <c r="G14" s="11" t="s">
        <v>4152</v>
      </c>
      <c r="H14" s="11" t="s">
        <v>1232</v>
      </c>
      <c r="I14" s="11" t="s">
        <v>1232</v>
      </c>
      <c r="J14" s="11" t="s">
        <v>4153</v>
      </c>
      <c r="K14" s="111" t="s">
        <v>3641</v>
      </c>
      <c r="L14" s="14">
        <v>157500000000</v>
      </c>
    </row>
    <row r="15" spans="1:12" x14ac:dyDescent="0.25">
      <c r="B15" s="11" t="s">
        <v>1344</v>
      </c>
      <c r="C15" s="11" t="s">
        <v>1344</v>
      </c>
      <c r="D15" s="11" t="s">
        <v>1344</v>
      </c>
      <c r="E15" s="11" t="s">
        <v>1344</v>
      </c>
      <c r="F15" s="11" t="s">
        <v>4155</v>
      </c>
      <c r="G15" s="11" t="s">
        <v>4154</v>
      </c>
      <c r="H15" s="11" t="s">
        <v>1232</v>
      </c>
      <c r="I15" s="11" t="s">
        <v>1232</v>
      </c>
      <c r="J15" s="11" t="s">
        <v>9</v>
      </c>
      <c r="K15" s="102" t="s">
        <v>3641</v>
      </c>
      <c r="L15" s="7">
        <v>157500000000</v>
      </c>
    </row>
    <row r="16" spans="1:12" ht="15.75" thickBot="1" x14ac:dyDescent="0.3">
      <c r="B16" s="11" t="s">
        <v>1344</v>
      </c>
      <c r="C16" s="11" t="s">
        <v>1344</v>
      </c>
      <c r="D16" s="11" t="s">
        <v>1344</v>
      </c>
      <c r="E16" s="11" t="s">
        <v>1344</v>
      </c>
      <c r="F16" s="11" t="s">
        <v>4156</v>
      </c>
      <c r="G16" s="11" t="s">
        <v>4152</v>
      </c>
      <c r="H16" s="11" t="s">
        <v>1232</v>
      </c>
      <c r="I16" s="11" t="s">
        <v>1232</v>
      </c>
      <c r="J16" s="11" t="s">
        <v>4153</v>
      </c>
      <c r="K16" s="111" t="s">
        <v>3643</v>
      </c>
      <c r="L16" s="14">
        <v>54000000000</v>
      </c>
    </row>
    <row r="17" spans="2:12" x14ac:dyDescent="0.25">
      <c r="B17" s="11" t="s">
        <v>1344</v>
      </c>
      <c r="C17" s="11" t="s">
        <v>1344</v>
      </c>
      <c r="D17" s="11" t="s">
        <v>1344</v>
      </c>
      <c r="E17" s="11" t="s">
        <v>1344</v>
      </c>
      <c r="F17" s="11" t="s">
        <v>4156</v>
      </c>
      <c r="G17" s="11" t="s">
        <v>4154</v>
      </c>
      <c r="H17" s="11" t="s">
        <v>1232</v>
      </c>
      <c r="I17" s="11" t="s">
        <v>1232</v>
      </c>
      <c r="J17" s="11" t="s">
        <v>9</v>
      </c>
      <c r="K17" s="102" t="s">
        <v>3643</v>
      </c>
      <c r="L17" s="7">
        <v>54000000000</v>
      </c>
    </row>
    <row r="18" spans="2:12" ht="15.75" thickBot="1" x14ac:dyDescent="0.3">
      <c r="B18" s="11" t="s">
        <v>1344</v>
      </c>
      <c r="C18" s="11" t="s">
        <v>1344</v>
      </c>
      <c r="D18" s="11" t="s">
        <v>1344</v>
      </c>
      <c r="E18" s="11" t="s">
        <v>1508</v>
      </c>
      <c r="F18" s="11" t="s">
        <v>4152</v>
      </c>
      <c r="G18" s="11" t="s">
        <v>4152</v>
      </c>
      <c r="H18" s="11" t="s">
        <v>1232</v>
      </c>
      <c r="I18" s="11" t="s">
        <v>1232</v>
      </c>
      <c r="J18" s="11" t="s">
        <v>4153</v>
      </c>
      <c r="K18" s="110" t="s">
        <v>8088</v>
      </c>
      <c r="L18" s="10">
        <v>937000000000</v>
      </c>
    </row>
    <row r="19" spans="2:12" ht="15.75" thickBot="1" x14ac:dyDescent="0.3">
      <c r="B19" s="11" t="s">
        <v>1344</v>
      </c>
      <c r="C19" s="11" t="s">
        <v>1344</v>
      </c>
      <c r="D19" s="11" t="s">
        <v>1344</v>
      </c>
      <c r="E19" s="11" t="s">
        <v>1508</v>
      </c>
      <c r="F19" s="11" t="s">
        <v>4154</v>
      </c>
      <c r="G19" s="11" t="s">
        <v>4152</v>
      </c>
      <c r="H19" s="11" t="s">
        <v>1232</v>
      </c>
      <c r="I19" s="11" t="s">
        <v>1232</v>
      </c>
      <c r="J19" s="11" t="s">
        <v>4153</v>
      </c>
      <c r="K19" s="111" t="s">
        <v>3646</v>
      </c>
      <c r="L19" s="106">
        <v>151300000000</v>
      </c>
    </row>
    <row r="20" spans="2:12" x14ac:dyDescent="0.25">
      <c r="B20" s="11" t="s">
        <v>1344</v>
      </c>
      <c r="C20" s="11" t="s">
        <v>1344</v>
      </c>
      <c r="D20" s="11" t="s">
        <v>1344</v>
      </c>
      <c r="E20" s="11" t="s">
        <v>1508</v>
      </c>
      <c r="F20" s="11" t="s">
        <v>4154</v>
      </c>
      <c r="G20" s="11" t="s">
        <v>4152</v>
      </c>
      <c r="H20" s="11" t="s">
        <v>1232</v>
      </c>
      <c r="I20" s="11" t="s">
        <v>1232</v>
      </c>
      <c r="J20" s="11" t="s">
        <v>9</v>
      </c>
      <c r="K20" s="101" t="s">
        <v>3646</v>
      </c>
      <c r="L20" s="7">
        <v>151300000000</v>
      </c>
    </row>
    <row r="21" spans="2:12" ht="15.75" thickBot="1" x14ac:dyDescent="0.3">
      <c r="B21" s="11" t="s">
        <v>1344</v>
      </c>
      <c r="C21" s="11" t="s">
        <v>1344</v>
      </c>
      <c r="D21" s="11" t="s">
        <v>1344</v>
      </c>
      <c r="E21" s="11" t="s">
        <v>1508</v>
      </c>
      <c r="F21" s="11" t="s">
        <v>4155</v>
      </c>
      <c r="G21" s="11" t="s">
        <v>4152</v>
      </c>
      <c r="H21" s="11" t="s">
        <v>1232</v>
      </c>
      <c r="I21" s="11" t="s">
        <v>1232</v>
      </c>
      <c r="J21" s="11" t="s">
        <v>4153</v>
      </c>
      <c r="K21" s="111" t="s">
        <v>8095</v>
      </c>
      <c r="L21" s="14">
        <v>785700000000</v>
      </c>
    </row>
    <row r="22" spans="2:12" x14ac:dyDescent="0.25">
      <c r="B22" s="11" t="s">
        <v>1344</v>
      </c>
      <c r="C22" s="11" t="s">
        <v>1344</v>
      </c>
      <c r="D22" s="11" t="s">
        <v>1344</v>
      </c>
      <c r="E22" s="11" t="s">
        <v>1508</v>
      </c>
      <c r="F22" s="11" t="s">
        <v>4155</v>
      </c>
      <c r="G22" s="11" t="s">
        <v>4152</v>
      </c>
      <c r="H22" s="11" t="s">
        <v>1232</v>
      </c>
      <c r="I22" s="11" t="s">
        <v>1232</v>
      </c>
      <c r="J22" s="11" t="s">
        <v>9</v>
      </c>
      <c r="K22" s="101" t="s">
        <v>8095</v>
      </c>
      <c r="L22" s="7">
        <v>785700000000</v>
      </c>
    </row>
    <row r="23" spans="2:12" ht="15.75" thickBot="1" x14ac:dyDescent="0.3">
      <c r="B23" s="11" t="s">
        <v>1344</v>
      </c>
      <c r="C23" s="11" t="s">
        <v>1344</v>
      </c>
      <c r="D23" s="11" t="s">
        <v>1344</v>
      </c>
      <c r="E23" s="11" t="s">
        <v>1596</v>
      </c>
      <c r="F23" s="11" t="s">
        <v>4152</v>
      </c>
      <c r="G23" s="11" t="s">
        <v>4152</v>
      </c>
      <c r="H23" s="11" t="s">
        <v>1232</v>
      </c>
      <c r="I23" s="11" t="s">
        <v>1232</v>
      </c>
      <c r="J23" s="11" t="s">
        <v>4153</v>
      </c>
      <c r="K23" s="110" t="s">
        <v>3649</v>
      </c>
      <c r="L23" s="10">
        <v>128500000000</v>
      </c>
    </row>
    <row r="24" spans="2:12" ht="15.75" thickBot="1" x14ac:dyDescent="0.3">
      <c r="B24" s="11" t="s">
        <v>1344</v>
      </c>
      <c r="C24" s="11" t="s">
        <v>1344</v>
      </c>
      <c r="D24" s="11" t="s">
        <v>1344</v>
      </c>
      <c r="E24" s="11" t="s">
        <v>1596</v>
      </c>
      <c r="F24" s="11" t="s">
        <v>4154</v>
      </c>
      <c r="G24" s="11" t="s">
        <v>4152</v>
      </c>
      <c r="H24" s="11" t="s">
        <v>1232</v>
      </c>
      <c r="I24" s="11" t="s">
        <v>1232</v>
      </c>
      <c r="J24" s="11" t="s">
        <v>4153</v>
      </c>
      <c r="K24" s="111" t="s">
        <v>3651</v>
      </c>
      <c r="L24" s="108">
        <v>42000000000</v>
      </c>
    </row>
    <row r="25" spans="2:12" ht="15.75" thickBot="1" x14ac:dyDescent="0.3">
      <c r="B25" s="11" t="s">
        <v>1344</v>
      </c>
      <c r="C25" s="11" t="s">
        <v>1344</v>
      </c>
      <c r="D25" s="11" t="s">
        <v>1344</v>
      </c>
      <c r="E25" s="11" t="s">
        <v>1596</v>
      </c>
      <c r="F25" s="11" t="s">
        <v>4154</v>
      </c>
      <c r="G25" s="11" t="s">
        <v>4154</v>
      </c>
      <c r="H25" s="11" t="s">
        <v>1232</v>
      </c>
      <c r="I25" s="11" t="s">
        <v>1232</v>
      </c>
      <c r="J25" s="11" t="s">
        <v>4153</v>
      </c>
      <c r="K25" s="112" t="s">
        <v>8102</v>
      </c>
      <c r="L25" s="106">
        <v>1000000000</v>
      </c>
    </row>
    <row r="26" spans="2:12" x14ac:dyDescent="0.25">
      <c r="B26" s="11" t="s">
        <v>1344</v>
      </c>
      <c r="C26" s="11" t="s">
        <v>1344</v>
      </c>
      <c r="D26" s="11" t="s">
        <v>1344</v>
      </c>
      <c r="E26" s="11" t="s">
        <v>1596</v>
      </c>
      <c r="F26" s="11" t="s">
        <v>4154</v>
      </c>
      <c r="G26" s="11" t="s">
        <v>4154</v>
      </c>
      <c r="H26" s="11" t="s">
        <v>1232</v>
      </c>
      <c r="I26" s="11" t="s">
        <v>1232</v>
      </c>
      <c r="J26" s="11" t="s">
        <v>9</v>
      </c>
      <c r="K26" s="102" t="s">
        <v>8103</v>
      </c>
      <c r="L26" s="7">
        <v>1000000000</v>
      </c>
    </row>
    <row r="27" spans="2:12" ht="15.75" thickBot="1" x14ac:dyDescent="0.3">
      <c r="B27" s="11" t="s">
        <v>1344</v>
      </c>
      <c r="C27" s="11" t="s">
        <v>1344</v>
      </c>
      <c r="D27" s="11" t="s">
        <v>1344</v>
      </c>
      <c r="E27" s="11" t="s">
        <v>1596</v>
      </c>
      <c r="F27" s="11" t="s">
        <v>4154</v>
      </c>
      <c r="G27" s="11" t="s">
        <v>4155</v>
      </c>
      <c r="H27" s="11" t="s">
        <v>1232</v>
      </c>
      <c r="I27" s="11" t="s">
        <v>1232</v>
      </c>
      <c r="J27" s="11" t="s">
        <v>4153</v>
      </c>
      <c r="K27" s="112" t="s">
        <v>8107</v>
      </c>
      <c r="L27" s="14">
        <v>41000000000</v>
      </c>
    </row>
    <row r="28" spans="2:12" x14ac:dyDescent="0.25">
      <c r="B28" s="11" t="s">
        <v>1344</v>
      </c>
      <c r="C28" s="11" t="s">
        <v>1344</v>
      </c>
      <c r="D28" s="11" t="s">
        <v>1344</v>
      </c>
      <c r="E28" s="11" t="s">
        <v>1596</v>
      </c>
      <c r="F28" s="11" t="s">
        <v>4154</v>
      </c>
      <c r="G28" s="11" t="s">
        <v>4155</v>
      </c>
      <c r="H28" s="11" t="s">
        <v>1232</v>
      </c>
      <c r="I28" s="11" t="s">
        <v>1232</v>
      </c>
      <c r="J28" s="11" t="s">
        <v>9</v>
      </c>
      <c r="K28" s="102" t="s">
        <v>8108</v>
      </c>
      <c r="L28" s="7">
        <v>41000000000</v>
      </c>
    </row>
    <row r="29" spans="2:12" ht="15.75" thickBot="1" x14ac:dyDescent="0.3">
      <c r="B29" s="11" t="s">
        <v>1344</v>
      </c>
      <c r="C29" s="11" t="s">
        <v>1344</v>
      </c>
      <c r="D29" s="11" t="s">
        <v>1344</v>
      </c>
      <c r="E29" s="11" t="s">
        <v>1596</v>
      </c>
      <c r="F29" s="11" t="s">
        <v>4155</v>
      </c>
      <c r="G29" s="11" t="s">
        <v>4152</v>
      </c>
      <c r="H29" s="11" t="s">
        <v>1232</v>
      </c>
      <c r="I29" s="11" t="s">
        <v>1232</v>
      </c>
      <c r="J29" s="11" t="s">
        <v>4153</v>
      </c>
      <c r="K29" s="111" t="s">
        <v>8114</v>
      </c>
      <c r="L29" s="10">
        <v>86500000000</v>
      </c>
    </row>
    <row r="30" spans="2:12" ht="15.75" thickBot="1" x14ac:dyDescent="0.3">
      <c r="B30" s="11" t="s">
        <v>1344</v>
      </c>
      <c r="C30" s="11" t="s">
        <v>1344</v>
      </c>
      <c r="D30" s="11" t="s">
        <v>1344</v>
      </c>
      <c r="E30" s="11" t="s">
        <v>1596</v>
      </c>
      <c r="F30" s="11" t="s">
        <v>4155</v>
      </c>
      <c r="G30" s="11" t="s">
        <v>4154</v>
      </c>
      <c r="H30" s="11" t="s">
        <v>1232</v>
      </c>
      <c r="I30" s="11" t="s">
        <v>1232</v>
      </c>
      <c r="J30" s="11" t="s">
        <v>4153</v>
      </c>
      <c r="K30" s="112" t="s">
        <v>8102</v>
      </c>
      <c r="L30" s="106">
        <v>62300000000</v>
      </c>
    </row>
    <row r="31" spans="2:12" x14ac:dyDescent="0.25">
      <c r="B31" s="11" t="s">
        <v>1344</v>
      </c>
      <c r="C31" s="11" t="s">
        <v>1344</v>
      </c>
      <c r="D31" s="11" t="s">
        <v>1344</v>
      </c>
      <c r="E31" s="11" t="s">
        <v>1596</v>
      </c>
      <c r="F31" s="11" t="s">
        <v>4155</v>
      </c>
      <c r="G31" s="11" t="s">
        <v>4154</v>
      </c>
      <c r="H31" s="11" t="s">
        <v>1232</v>
      </c>
      <c r="I31" s="11" t="s">
        <v>1232</v>
      </c>
      <c r="J31" s="11" t="s">
        <v>9</v>
      </c>
      <c r="K31" s="102" t="s">
        <v>8116</v>
      </c>
      <c r="L31" s="7">
        <v>62300000000</v>
      </c>
    </row>
    <row r="32" spans="2:12" ht="15.75" thickBot="1" x14ac:dyDescent="0.3">
      <c r="B32" s="11" t="s">
        <v>1344</v>
      </c>
      <c r="C32" s="11" t="s">
        <v>1344</v>
      </c>
      <c r="D32" s="11" t="s">
        <v>1344</v>
      </c>
      <c r="E32" s="11" t="s">
        <v>1596</v>
      </c>
      <c r="F32" s="11" t="s">
        <v>4155</v>
      </c>
      <c r="G32" s="11" t="s">
        <v>4155</v>
      </c>
      <c r="H32" s="11" t="s">
        <v>1232</v>
      </c>
      <c r="I32" s="11" t="s">
        <v>1232</v>
      </c>
      <c r="J32" s="11" t="s">
        <v>4153</v>
      </c>
      <c r="K32" s="112" t="s">
        <v>8107</v>
      </c>
      <c r="L32" s="14">
        <v>24200000000</v>
      </c>
    </row>
    <row r="33" spans="2:12" x14ac:dyDescent="0.25">
      <c r="B33" s="11" t="s">
        <v>1344</v>
      </c>
      <c r="C33" s="11" t="s">
        <v>1344</v>
      </c>
      <c r="D33" s="11" t="s">
        <v>1344</v>
      </c>
      <c r="E33" s="11" t="s">
        <v>1596</v>
      </c>
      <c r="F33" s="11" t="s">
        <v>4155</v>
      </c>
      <c r="G33" s="11" t="s">
        <v>4155</v>
      </c>
      <c r="H33" s="11" t="s">
        <v>1232</v>
      </c>
      <c r="I33" s="11" t="s">
        <v>1232</v>
      </c>
      <c r="J33" s="11" t="s">
        <v>9</v>
      </c>
      <c r="K33" s="102" t="s">
        <v>8119</v>
      </c>
      <c r="L33" s="7">
        <v>24200000000</v>
      </c>
    </row>
    <row r="34" spans="2:12" ht="15.75" thickBot="1" x14ac:dyDescent="0.3">
      <c r="B34" s="11" t="s">
        <v>1344</v>
      </c>
      <c r="C34" s="11" t="s">
        <v>1344</v>
      </c>
      <c r="D34" s="11" t="s">
        <v>1344</v>
      </c>
      <c r="E34" s="11" t="s">
        <v>1662</v>
      </c>
      <c r="F34" s="11" t="s">
        <v>4152</v>
      </c>
      <c r="G34" s="11" t="s">
        <v>4152</v>
      </c>
      <c r="H34" s="11" t="s">
        <v>1232</v>
      </c>
      <c r="I34" s="11" t="s">
        <v>1232</v>
      </c>
      <c r="J34" s="11" t="s">
        <v>4153</v>
      </c>
      <c r="K34" s="110" t="s">
        <v>3654</v>
      </c>
      <c r="L34" s="10">
        <v>197000000000</v>
      </c>
    </row>
    <row r="35" spans="2:12" ht="15.75" thickBot="1" x14ac:dyDescent="0.3">
      <c r="B35" s="11" t="s">
        <v>1344</v>
      </c>
      <c r="C35" s="11" t="s">
        <v>1344</v>
      </c>
      <c r="D35" s="11" t="s">
        <v>1344</v>
      </c>
      <c r="E35" s="11" t="s">
        <v>1662</v>
      </c>
      <c r="F35" s="11" t="s">
        <v>4154</v>
      </c>
      <c r="G35" s="11" t="s">
        <v>4152</v>
      </c>
      <c r="H35" s="11" t="s">
        <v>1232</v>
      </c>
      <c r="I35" s="11" t="s">
        <v>1232</v>
      </c>
      <c r="J35" s="11" t="s">
        <v>4153</v>
      </c>
      <c r="K35" s="111" t="s">
        <v>3656</v>
      </c>
      <c r="L35" s="106">
        <v>197000000000</v>
      </c>
    </row>
    <row r="36" spans="2:12" x14ac:dyDescent="0.25">
      <c r="B36" s="11" t="s">
        <v>1344</v>
      </c>
      <c r="C36" s="11" t="s">
        <v>1344</v>
      </c>
      <c r="D36" s="11" t="s">
        <v>1344</v>
      </c>
      <c r="E36" s="11" t="s">
        <v>1662</v>
      </c>
      <c r="F36" s="11" t="s">
        <v>4154</v>
      </c>
      <c r="G36" s="11" t="s">
        <v>4152</v>
      </c>
      <c r="H36" s="11" t="s">
        <v>1232</v>
      </c>
      <c r="I36" s="11" t="s">
        <v>1232</v>
      </c>
      <c r="J36" s="11" t="s">
        <v>9</v>
      </c>
      <c r="K36" s="101" t="s">
        <v>8125</v>
      </c>
      <c r="L36" s="7">
        <v>197000000000</v>
      </c>
    </row>
    <row r="37" spans="2:12" ht="15.75" thickBot="1" x14ac:dyDescent="0.3">
      <c r="B37" s="11" t="s">
        <v>1344</v>
      </c>
      <c r="C37" s="11" t="s">
        <v>1344</v>
      </c>
      <c r="D37" s="11" t="s">
        <v>1508</v>
      </c>
      <c r="E37" s="11" t="s">
        <v>1232</v>
      </c>
      <c r="F37" s="11" t="s">
        <v>4152</v>
      </c>
      <c r="G37" s="11" t="s">
        <v>4152</v>
      </c>
      <c r="H37" s="11" t="s">
        <v>1232</v>
      </c>
      <c r="I37" s="11" t="s">
        <v>1232</v>
      </c>
      <c r="J37" s="11" t="s">
        <v>4153</v>
      </c>
      <c r="K37" s="109" t="s">
        <v>3661</v>
      </c>
      <c r="L37" s="10">
        <v>268169000000</v>
      </c>
    </row>
    <row r="38" spans="2:12" ht="15.75" thickBot="1" x14ac:dyDescent="0.3">
      <c r="B38" s="11" t="s">
        <v>1344</v>
      </c>
      <c r="C38" s="11" t="s">
        <v>1344</v>
      </c>
      <c r="D38" s="11" t="s">
        <v>1508</v>
      </c>
      <c r="E38" s="11" t="s">
        <v>1344</v>
      </c>
      <c r="F38" s="11" t="s">
        <v>4152</v>
      </c>
      <c r="G38" s="11" t="s">
        <v>4152</v>
      </c>
      <c r="H38" s="11" t="s">
        <v>1232</v>
      </c>
      <c r="I38" s="11" t="s">
        <v>1232</v>
      </c>
      <c r="J38" s="11" t="s">
        <v>4153</v>
      </c>
      <c r="K38" s="110" t="s">
        <v>3663</v>
      </c>
      <c r="L38" s="106">
        <v>4223000000</v>
      </c>
    </row>
    <row r="39" spans="2:12" x14ac:dyDescent="0.25">
      <c r="B39" s="11" t="s">
        <v>1344</v>
      </c>
      <c r="C39" s="11" t="s">
        <v>1344</v>
      </c>
      <c r="D39" s="11" t="s">
        <v>1508</v>
      </c>
      <c r="E39" s="11" t="s">
        <v>1344</v>
      </c>
      <c r="F39" s="11" t="s">
        <v>4154</v>
      </c>
      <c r="G39" s="11" t="s">
        <v>4152</v>
      </c>
      <c r="H39" s="11" t="s">
        <v>1232</v>
      </c>
      <c r="I39" s="11" t="s">
        <v>1232</v>
      </c>
      <c r="J39" s="11" t="s">
        <v>9</v>
      </c>
      <c r="K39" s="101" t="s">
        <v>8139</v>
      </c>
      <c r="L39" s="7">
        <v>4223000000</v>
      </c>
    </row>
    <row r="40" spans="2:12" ht="15.75" thickBot="1" x14ac:dyDescent="0.3">
      <c r="B40" s="11" t="s">
        <v>1344</v>
      </c>
      <c r="C40" s="11" t="s">
        <v>1344</v>
      </c>
      <c r="D40" s="11" t="s">
        <v>1508</v>
      </c>
      <c r="E40" s="11" t="s">
        <v>1508</v>
      </c>
      <c r="F40" s="11" t="s">
        <v>4152</v>
      </c>
      <c r="G40" s="11" t="s">
        <v>4152</v>
      </c>
      <c r="H40" s="11" t="s">
        <v>1232</v>
      </c>
      <c r="I40" s="11" t="s">
        <v>1232</v>
      </c>
      <c r="J40" s="11" t="s">
        <v>4153</v>
      </c>
      <c r="K40" s="110" t="s">
        <v>3665</v>
      </c>
      <c r="L40" s="14">
        <v>175172000000</v>
      </c>
    </row>
    <row r="41" spans="2:12" x14ac:dyDescent="0.25">
      <c r="B41" s="11" t="s">
        <v>1344</v>
      </c>
      <c r="C41" s="11" t="s">
        <v>1344</v>
      </c>
      <c r="D41" s="11" t="s">
        <v>1508</v>
      </c>
      <c r="E41" s="11" t="s">
        <v>1508</v>
      </c>
      <c r="F41" s="11" t="s">
        <v>4154</v>
      </c>
      <c r="G41" s="11" t="s">
        <v>4152</v>
      </c>
      <c r="H41" s="11" t="s">
        <v>1232</v>
      </c>
      <c r="I41" s="11" t="s">
        <v>1232</v>
      </c>
      <c r="J41" s="11" t="s">
        <v>9</v>
      </c>
      <c r="K41" s="101" t="s">
        <v>8140</v>
      </c>
      <c r="L41" s="7">
        <v>175000000000</v>
      </c>
    </row>
    <row r="42" spans="2:12" x14ac:dyDescent="0.25">
      <c r="B42" s="11" t="s">
        <v>1344</v>
      </c>
      <c r="C42" s="11" t="s">
        <v>1344</v>
      </c>
      <c r="D42" s="11" t="s">
        <v>1508</v>
      </c>
      <c r="E42" s="11" t="s">
        <v>1508</v>
      </c>
      <c r="F42" s="11" t="s">
        <v>4155</v>
      </c>
      <c r="G42" s="11" t="s">
        <v>4152</v>
      </c>
      <c r="H42" s="11" t="s">
        <v>1232</v>
      </c>
      <c r="I42" s="11" t="s">
        <v>1232</v>
      </c>
      <c r="J42" s="11" t="s">
        <v>9</v>
      </c>
      <c r="K42" s="101" t="s">
        <v>8147</v>
      </c>
      <c r="L42" s="7">
        <v>172000000</v>
      </c>
    </row>
    <row r="43" spans="2:12" ht="15.75" thickBot="1" x14ac:dyDescent="0.3">
      <c r="B43" s="11" t="s">
        <v>1344</v>
      </c>
      <c r="C43" s="11" t="s">
        <v>1344</v>
      </c>
      <c r="D43" s="11" t="s">
        <v>1508</v>
      </c>
      <c r="E43" s="11" t="s">
        <v>1596</v>
      </c>
      <c r="F43" s="11" t="s">
        <v>4152</v>
      </c>
      <c r="G43" s="11" t="s">
        <v>4152</v>
      </c>
      <c r="H43" s="11" t="s">
        <v>1232</v>
      </c>
      <c r="I43" s="11" t="s">
        <v>1232</v>
      </c>
      <c r="J43" s="11" t="s">
        <v>4153</v>
      </c>
      <c r="K43" s="110" t="s">
        <v>3667</v>
      </c>
      <c r="L43" s="14">
        <v>21474000000</v>
      </c>
    </row>
    <row r="44" spans="2:12" x14ac:dyDescent="0.25">
      <c r="B44" s="11" t="s">
        <v>1344</v>
      </c>
      <c r="C44" s="11" t="s">
        <v>1344</v>
      </c>
      <c r="D44" s="11" t="s">
        <v>1508</v>
      </c>
      <c r="E44" s="11" t="s">
        <v>1596</v>
      </c>
      <c r="F44" s="11" t="s">
        <v>4154</v>
      </c>
      <c r="G44" s="11" t="s">
        <v>4152</v>
      </c>
      <c r="H44" s="11" t="s">
        <v>1232</v>
      </c>
      <c r="I44" s="11" t="s">
        <v>1232</v>
      </c>
      <c r="J44" s="11" t="s">
        <v>9</v>
      </c>
      <c r="K44" s="101" t="s">
        <v>8149</v>
      </c>
      <c r="L44" s="7">
        <v>474000000</v>
      </c>
    </row>
    <row r="45" spans="2:12" x14ac:dyDescent="0.25">
      <c r="B45" s="11" t="s">
        <v>1344</v>
      </c>
      <c r="C45" s="11" t="s">
        <v>1344</v>
      </c>
      <c r="D45" s="11" t="s">
        <v>1508</v>
      </c>
      <c r="E45" s="11" t="s">
        <v>1596</v>
      </c>
      <c r="F45" s="11" t="s">
        <v>4156</v>
      </c>
      <c r="G45" s="11" t="s">
        <v>4152</v>
      </c>
      <c r="H45" s="11" t="s">
        <v>1232</v>
      </c>
      <c r="I45" s="11" t="s">
        <v>1232</v>
      </c>
      <c r="J45" s="11" t="s">
        <v>9</v>
      </c>
      <c r="K45" s="101" t="s">
        <v>8152</v>
      </c>
      <c r="L45" s="7">
        <v>21000000000</v>
      </c>
    </row>
    <row r="46" spans="2:12" ht="15.75" thickBot="1" x14ac:dyDescent="0.3">
      <c r="B46" s="11" t="s">
        <v>1344</v>
      </c>
      <c r="C46" s="11" t="s">
        <v>1344</v>
      </c>
      <c r="D46" s="11" t="s">
        <v>1508</v>
      </c>
      <c r="E46" s="11" t="s">
        <v>1662</v>
      </c>
      <c r="F46" s="11" t="s">
        <v>4152</v>
      </c>
      <c r="G46" s="11" t="s">
        <v>4152</v>
      </c>
      <c r="H46" s="11" t="s">
        <v>1232</v>
      </c>
      <c r="I46" s="11" t="s">
        <v>1232</v>
      </c>
      <c r="J46" s="11" t="s">
        <v>4153</v>
      </c>
      <c r="K46" s="110" t="s">
        <v>8153</v>
      </c>
      <c r="L46" s="14">
        <v>44300000000</v>
      </c>
    </row>
    <row r="47" spans="2:12" x14ac:dyDescent="0.25">
      <c r="B47" s="11" t="s">
        <v>1344</v>
      </c>
      <c r="C47" s="11" t="s">
        <v>1344</v>
      </c>
      <c r="D47" s="11" t="s">
        <v>1508</v>
      </c>
      <c r="E47" s="11" t="s">
        <v>1662</v>
      </c>
      <c r="F47" s="11" t="s">
        <v>4154</v>
      </c>
      <c r="G47" s="11" t="s">
        <v>4152</v>
      </c>
      <c r="H47" s="11" t="s">
        <v>1232</v>
      </c>
      <c r="I47" s="11" t="s">
        <v>1232</v>
      </c>
      <c r="J47" s="11" t="s">
        <v>9</v>
      </c>
      <c r="K47" s="101" t="s">
        <v>8154</v>
      </c>
      <c r="L47" s="7">
        <v>44300000000</v>
      </c>
    </row>
    <row r="48" spans="2:12" ht="15.75" thickBot="1" x14ac:dyDescent="0.3">
      <c r="B48" s="11" t="s">
        <v>1344</v>
      </c>
      <c r="C48" s="11" t="s">
        <v>1344</v>
      </c>
      <c r="D48" s="11" t="s">
        <v>1508</v>
      </c>
      <c r="E48" s="11" t="s">
        <v>1714</v>
      </c>
      <c r="F48" s="11" t="s">
        <v>4152</v>
      </c>
      <c r="G48" s="11" t="s">
        <v>4152</v>
      </c>
      <c r="H48" s="11" t="s">
        <v>1232</v>
      </c>
      <c r="I48" s="11" t="s">
        <v>1232</v>
      </c>
      <c r="J48" s="11" t="s">
        <v>4153</v>
      </c>
      <c r="K48" s="110" t="s">
        <v>8156</v>
      </c>
      <c r="L48" s="14">
        <v>23000000000</v>
      </c>
    </row>
    <row r="49" spans="2:12" x14ac:dyDescent="0.25">
      <c r="B49" s="11" t="s">
        <v>1344</v>
      </c>
      <c r="C49" s="11" t="s">
        <v>1344</v>
      </c>
      <c r="D49" s="11" t="s">
        <v>1508</v>
      </c>
      <c r="E49" s="11" t="s">
        <v>1714</v>
      </c>
      <c r="F49" s="11" t="s">
        <v>4154</v>
      </c>
      <c r="G49" s="11" t="s">
        <v>4152</v>
      </c>
      <c r="H49" s="11" t="s">
        <v>1232</v>
      </c>
      <c r="I49" s="11" t="s">
        <v>1232</v>
      </c>
      <c r="J49" s="11" t="s">
        <v>9</v>
      </c>
      <c r="K49" s="101" t="s">
        <v>8156</v>
      </c>
      <c r="L49" s="7">
        <v>23000000000</v>
      </c>
    </row>
    <row r="50" spans="2:12" ht="15.75" thickBot="1" x14ac:dyDescent="0.3">
      <c r="B50" s="11" t="s">
        <v>1344</v>
      </c>
      <c r="C50" s="11" t="s">
        <v>1344</v>
      </c>
      <c r="D50" s="11" t="s">
        <v>1596</v>
      </c>
      <c r="E50" s="11" t="s">
        <v>1232</v>
      </c>
      <c r="F50" s="11" t="s">
        <v>4152</v>
      </c>
      <c r="G50" s="11" t="s">
        <v>4152</v>
      </c>
      <c r="H50" s="11" t="s">
        <v>1232</v>
      </c>
      <c r="I50" s="11" t="s">
        <v>1232</v>
      </c>
      <c r="J50" s="11" t="s">
        <v>4153</v>
      </c>
      <c r="K50" s="109" t="s">
        <v>3673</v>
      </c>
      <c r="L50" s="10">
        <v>2533172000000</v>
      </c>
    </row>
    <row r="51" spans="2:12" ht="15.75" thickBot="1" x14ac:dyDescent="0.3">
      <c r="B51" s="11" t="s">
        <v>1344</v>
      </c>
      <c r="C51" s="11" t="s">
        <v>1344</v>
      </c>
      <c r="D51" s="11" t="s">
        <v>1596</v>
      </c>
      <c r="E51" s="11" t="s">
        <v>1344</v>
      </c>
      <c r="F51" s="11" t="s">
        <v>4152</v>
      </c>
      <c r="G51" s="11" t="s">
        <v>4152</v>
      </c>
      <c r="H51" s="11" t="s">
        <v>1232</v>
      </c>
      <c r="I51" s="11" t="s">
        <v>1232</v>
      </c>
      <c r="J51" s="11" t="s">
        <v>4153</v>
      </c>
      <c r="K51" s="110" t="s">
        <v>3675</v>
      </c>
      <c r="L51" s="108">
        <v>1885000000000</v>
      </c>
    </row>
    <row r="52" spans="2:12" ht="15.75" thickBot="1" x14ac:dyDescent="0.3">
      <c r="B52" s="11" t="s">
        <v>1344</v>
      </c>
      <c r="C52" s="11" t="s">
        <v>1344</v>
      </c>
      <c r="D52" s="11" t="s">
        <v>1596</v>
      </c>
      <c r="E52" s="11" t="s">
        <v>1344</v>
      </c>
      <c r="F52" s="11" t="s">
        <v>4154</v>
      </c>
      <c r="G52" s="11" t="s">
        <v>4152</v>
      </c>
      <c r="H52" s="11" t="s">
        <v>1232</v>
      </c>
      <c r="I52" s="11" t="s">
        <v>1232</v>
      </c>
      <c r="J52" s="11" t="s">
        <v>4153</v>
      </c>
      <c r="K52" s="111" t="s">
        <v>3677</v>
      </c>
      <c r="L52" s="108">
        <v>1610500000000</v>
      </c>
    </row>
    <row r="53" spans="2:12" ht="15.75" thickBot="1" x14ac:dyDescent="0.3">
      <c r="B53" s="11" t="s">
        <v>1344</v>
      </c>
      <c r="C53" s="11" t="s">
        <v>1344</v>
      </c>
      <c r="D53" s="11" t="s">
        <v>1596</v>
      </c>
      <c r="E53" s="11" t="s">
        <v>1344</v>
      </c>
      <c r="F53" s="11" t="s">
        <v>4154</v>
      </c>
      <c r="G53" s="11" t="s">
        <v>4154</v>
      </c>
      <c r="H53" s="11" t="s">
        <v>1232</v>
      </c>
      <c r="I53" s="11" t="s">
        <v>1232</v>
      </c>
      <c r="J53" s="11" t="s">
        <v>4153</v>
      </c>
      <c r="K53" s="112" t="s">
        <v>8158</v>
      </c>
      <c r="L53" s="106">
        <v>828800000000</v>
      </c>
    </row>
    <row r="54" spans="2:12" x14ac:dyDescent="0.25">
      <c r="B54" s="11" t="s">
        <v>1344</v>
      </c>
      <c r="C54" s="11" t="s">
        <v>1344</v>
      </c>
      <c r="D54" s="11" t="s">
        <v>1596</v>
      </c>
      <c r="E54" s="11" t="s">
        <v>1344</v>
      </c>
      <c r="F54" s="11" t="s">
        <v>4154</v>
      </c>
      <c r="G54" s="11" t="s">
        <v>4154</v>
      </c>
      <c r="H54" s="11" t="s">
        <v>1232</v>
      </c>
      <c r="I54" s="11" t="s">
        <v>1232</v>
      </c>
      <c r="J54" s="11" t="s">
        <v>9</v>
      </c>
      <c r="K54" s="102" t="s">
        <v>8159</v>
      </c>
      <c r="L54" s="7">
        <v>828800000000</v>
      </c>
    </row>
    <row r="55" spans="2:12" ht="15.75" thickBot="1" x14ac:dyDescent="0.3">
      <c r="B55" s="11" t="s">
        <v>1344</v>
      </c>
      <c r="C55" s="11" t="s">
        <v>1344</v>
      </c>
      <c r="D55" s="11" t="s">
        <v>1596</v>
      </c>
      <c r="E55" s="11" t="s">
        <v>1344</v>
      </c>
      <c r="F55" s="11" t="s">
        <v>4154</v>
      </c>
      <c r="G55" s="11" t="s">
        <v>4155</v>
      </c>
      <c r="H55" s="11" t="s">
        <v>1232</v>
      </c>
      <c r="I55" s="11" t="s">
        <v>1232</v>
      </c>
      <c r="J55" s="11" t="s">
        <v>4153</v>
      </c>
      <c r="K55" s="112" t="s">
        <v>3680</v>
      </c>
      <c r="L55" s="14">
        <v>781700000000</v>
      </c>
    </row>
    <row r="56" spans="2:12" x14ac:dyDescent="0.25">
      <c r="B56" s="11" t="s">
        <v>1344</v>
      </c>
      <c r="C56" s="11" t="s">
        <v>1344</v>
      </c>
      <c r="D56" s="11" t="s">
        <v>1596</v>
      </c>
      <c r="E56" s="11" t="s">
        <v>1344</v>
      </c>
      <c r="F56" s="11" t="s">
        <v>4154</v>
      </c>
      <c r="G56" s="11" t="s">
        <v>4155</v>
      </c>
      <c r="H56" s="11" t="s">
        <v>1232</v>
      </c>
      <c r="I56" s="11" t="s">
        <v>1232</v>
      </c>
      <c r="J56" s="11" t="s">
        <v>9</v>
      </c>
      <c r="K56" s="102" t="s">
        <v>8159</v>
      </c>
      <c r="L56" s="7">
        <v>781700000000</v>
      </c>
    </row>
    <row r="57" spans="2:12" ht="15.75" thickBot="1" x14ac:dyDescent="0.3">
      <c r="B57" s="11" t="s">
        <v>1344</v>
      </c>
      <c r="C57" s="11" t="s">
        <v>1344</v>
      </c>
      <c r="D57" s="11" t="s">
        <v>1596</v>
      </c>
      <c r="E57" s="11" t="s">
        <v>1344</v>
      </c>
      <c r="F57" s="11" t="s">
        <v>4155</v>
      </c>
      <c r="G57" s="11" t="s">
        <v>4152</v>
      </c>
      <c r="H57" s="11" t="s">
        <v>1232</v>
      </c>
      <c r="I57" s="11" t="s">
        <v>1232</v>
      </c>
      <c r="J57" s="11" t="s">
        <v>4153</v>
      </c>
      <c r="K57" s="111" t="s">
        <v>3682</v>
      </c>
      <c r="L57" s="10">
        <v>274500000000</v>
      </c>
    </row>
    <row r="58" spans="2:12" ht="15.75" thickBot="1" x14ac:dyDescent="0.3">
      <c r="B58" s="11" t="s">
        <v>1344</v>
      </c>
      <c r="C58" s="11" t="s">
        <v>1344</v>
      </c>
      <c r="D58" s="11" t="s">
        <v>1596</v>
      </c>
      <c r="E58" s="11" t="s">
        <v>1344</v>
      </c>
      <c r="F58" s="11" t="s">
        <v>4155</v>
      </c>
      <c r="G58" s="11" t="s">
        <v>4154</v>
      </c>
      <c r="H58" s="11" t="s">
        <v>1232</v>
      </c>
      <c r="I58" s="11" t="s">
        <v>1232</v>
      </c>
      <c r="J58" s="11" t="s">
        <v>4153</v>
      </c>
      <c r="K58" s="112" t="s">
        <v>3684</v>
      </c>
      <c r="L58" s="106">
        <v>24500000000</v>
      </c>
    </row>
    <row r="59" spans="2:12" x14ac:dyDescent="0.25">
      <c r="B59" s="11" t="s">
        <v>1344</v>
      </c>
      <c r="C59" s="11" t="s">
        <v>1344</v>
      </c>
      <c r="D59" s="11" t="s">
        <v>1596</v>
      </c>
      <c r="E59" s="11" t="s">
        <v>1344</v>
      </c>
      <c r="F59" s="11" t="s">
        <v>4155</v>
      </c>
      <c r="G59" s="11" t="s">
        <v>4154</v>
      </c>
      <c r="H59" s="11" t="s">
        <v>1232</v>
      </c>
      <c r="I59" s="11" t="s">
        <v>1232</v>
      </c>
      <c r="J59" s="11" t="s">
        <v>9</v>
      </c>
      <c r="K59" s="102" t="s">
        <v>8165</v>
      </c>
      <c r="L59" s="7">
        <v>24500000000</v>
      </c>
    </row>
    <row r="60" spans="2:12" ht="15.75" thickBot="1" x14ac:dyDescent="0.3">
      <c r="B60" s="11" t="s">
        <v>1344</v>
      </c>
      <c r="C60" s="11" t="s">
        <v>1344</v>
      </c>
      <c r="D60" s="11" t="s">
        <v>1596</v>
      </c>
      <c r="E60" s="11" t="s">
        <v>1344</v>
      </c>
      <c r="F60" s="11" t="s">
        <v>4155</v>
      </c>
      <c r="G60" s="11" t="s">
        <v>4155</v>
      </c>
      <c r="H60" s="11" t="s">
        <v>1232</v>
      </c>
      <c r="I60" s="11" t="s">
        <v>1232</v>
      </c>
      <c r="J60" s="11" t="s">
        <v>4153</v>
      </c>
      <c r="K60" s="112" t="s">
        <v>3686</v>
      </c>
      <c r="L60" s="14">
        <v>250000000000</v>
      </c>
    </row>
    <row r="61" spans="2:12" x14ac:dyDescent="0.25">
      <c r="B61" s="11" t="s">
        <v>1344</v>
      </c>
      <c r="C61" s="11" t="s">
        <v>1344</v>
      </c>
      <c r="D61" s="11" t="s">
        <v>1596</v>
      </c>
      <c r="E61" s="11" t="s">
        <v>1344</v>
      </c>
      <c r="F61" s="11" t="s">
        <v>4155</v>
      </c>
      <c r="G61" s="11" t="s">
        <v>4155</v>
      </c>
      <c r="H61" s="11" t="s">
        <v>1232</v>
      </c>
      <c r="I61" s="11" t="s">
        <v>1232</v>
      </c>
      <c r="J61" s="11" t="s">
        <v>9</v>
      </c>
      <c r="K61" s="102" t="s">
        <v>8165</v>
      </c>
      <c r="L61" s="7">
        <v>250000000000</v>
      </c>
    </row>
    <row r="62" spans="2:12" ht="15.75" thickBot="1" x14ac:dyDescent="0.3">
      <c r="B62" s="11" t="s">
        <v>1344</v>
      </c>
      <c r="C62" s="11" t="s">
        <v>1344</v>
      </c>
      <c r="D62" s="11" t="s">
        <v>1596</v>
      </c>
      <c r="E62" s="11" t="s">
        <v>1508</v>
      </c>
      <c r="F62" s="11" t="s">
        <v>4152</v>
      </c>
      <c r="G62" s="11" t="s">
        <v>4152</v>
      </c>
      <c r="H62" s="11" t="s">
        <v>1232</v>
      </c>
      <c r="I62" s="11" t="s">
        <v>1232</v>
      </c>
      <c r="J62" s="11" t="s">
        <v>4153</v>
      </c>
      <c r="K62" s="110" t="s">
        <v>8172</v>
      </c>
      <c r="L62" s="10">
        <v>648172000000</v>
      </c>
    </row>
    <row r="63" spans="2:12" ht="15.75" thickBot="1" x14ac:dyDescent="0.3">
      <c r="B63" s="11" t="s">
        <v>1344</v>
      </c>
      <c r="C63" s="11" t="s">
        <v>1344</v>
      </c>
      <c r="D63" s="11" t="s">
        <v>1596</v>
      </c>
      <c r="E63" s="11" t="s">
        <v>1508</v>
      </c>
      <c r="F63" s="11" t="s">
        <v>4154</v>
      </c>
      <c r="G63" s="11" t="s">
        <v>4152</v>
      </c>
      <c r="H63" s="11" t="s">
        <v>1232</v>
      </c>
      <c r="I63" s="11" t="s">
        <v>1232</v>
      </c>
      <c r="J63" s="11" t="s">
        <v>4153</v>
      </c>
      <c r="K63" s="111" t="s">
        <v>8173</v>
      </c>
      <c r="L63" s="108">
        <v>646888000000</v>
      </c>
    </row>
    <row r="64" spans="2:12" ht="15.75" thickBot="1" x14ac:dyDescent="0.3">
      <c r="B64" s="11" t="s">
        <v>1344</v>
      </c>
      <c r="C64" s="11" t="s">
        <v>1344</v>
      </c>
      <c r="D64" s="11" t="s">
        <v>1596</v>
      </c>
      <c r="E64" s="11" t="s">
        <v>1508</v>
      </c>
      <c r="F64" s="11" t="s">
        <v>4154</v>
      </c>
      <c r="G64" s="11" t="s">
        <v>4156</v>
      </c>
      <c r="H64" s="11" t="s">
        <v>1232</v>
      </c>
      <c r="I64" s="11" t="s">
        <v>1232</v>
      </c>
      <c r="J64" s="11" t="s">
        <v>4153</v>
      </c>
      <c r="K64" s="112" t="s">
        <v>3694</v>
      </c>
      <c r="L64" s="108">
        <v>525000000000</v>
      </c>
    </row>
    <row r="65" spans="2:12" ht="15.75" thickBot="1" x14ac:dyDescent="0.3">
      <c r="B65" s="11" t="s">
        <v>1344</v>
      </c>
      <c r="C65" s="11" t="s">
        <v>1344</v>
      </c>
      <c r="D65" s="11" t="s">
        <v>1596</v>
      </c>
      <c r="E65" s="11" t="s">
        <v>1508</v>
      </c>
      <c r="F65" s="11" t="s">
        <v>4154</v>
      </c>
      <c r="G65" s="11" t="s">
        <v>4156</v>
      </c>
      <c r="H65" s="11" t="s">
        <v>1344</v>
      </c>
      <c r="I65" s="11" t="s">
        <v>1232</v>
      </c>
      <c r="J65" s="11" t="s">
        <v>4153</v>
      </c>
      <c r="K65" s="113" t="s">
        <v>3696</v>
      </c>
      <c r="L65" s="106">
        <v>525000000000</v>
      </c>
    </row>
    <row r="66" spans="2:12" x14ac:dyDescent="0.25">
      <c r="B66" s="11" t="s">
        <v>1344</v>
      </c>
      <c r="C66" s="11" t="s">
        <v>1344</v>
      </c>
      <c r="D66" s="11" t="s">
        <v>1596</v>
      </c>
      <c r="E66" s="11" t="s">
        <v>1508</v>
      </c>
      <c r="F66" s="11" t="s">
        <v>4154</v>
      </c>
      <c r="G66" s="11" t="s">
        <v>4156</v>
      </c>
      <c r="H66" s="11" t="s">
        <v>1344</v>
      </c>
      <c r="I66" s="11" t="s">
        <v>1344</v>
      </c>
      <c r="J66" s="11" t="s">
        <v>9</v>
      </c>
      <c r="K66" s="104" t="s">
        <v>3472</v>
      </c>
      <c r="L66" s="7">
        <v>315000000000</v>
      </c>
    </row>
    <row r="67" spans="2:12" x14ac:dyDescent="0.25">
      <c r="B67" s="11" t="s">
        <v>1344</v>
      </c>
      <c r="C67" s="11" t="s">
        <v>1344</v>
      </c>
      <c r="D67" s="11" t="s">
        <v>1596</v>
      </c>
      <c r="E67" s="11" t="s">
        <v>1508</v>
      </c>
      <c r="F67" s="11" t="s">
        <v>4154</v>
      </c>
      <c r="G67" s="11" t="s">
        <v>4156</v>
      </c>
      <c r="H67" s="11" t="s">
        <v>1344</v>
      </c>
      <c r="I67" s="11" t="s">
        <v>1508</v>
      </c>
      <c r="J67" s="11" t="s">
        <v>9</v>
      </c>
      <c r="K67" s="104" t="s">
        <v>3697</v>
      </c>
      <c r="L67" s="7">
        <v>210000000000</v>
      </c>
    </row>
    <row r="68" spans="2:12" ht="15.75" thickBot="1" x14ac:dyDescent="0.3">
      <c r="B68" s="11" t="s">
        <v>1344</v>
      </c>
      <c r="C68" s="11" t="s">
        <v>1344</v>
      </c>
      <c r="D68" s="11" t="s">
        <v>1596</v>
      </c>
      <c r="E68" s="11" t="s">
        <v>1508</v>
      </c>
      <c r="F68" s="11" t="s">
        <v>4154</v>
      </c>
      <c r="G68" s="11" t="s">
        <v>4157</v>
      </c>
      <c r="H68" s="11" t="s">
        <v>1232</v>
      </c>
      <c r="I68" s="11" t="s">
        <v>1232</v>
      </c>
      <c r="J68" s="11" t="s">
        <v>4153</v>
      </c>
      <c r="K68" s="112" t="s">
        <v>8182</v>
      </c>
      <c r="L68" s="10">
        <v>121888000000</v>
      </c>
    </row>
    <row r="69" spans="2:12" ht="15.75" thickBot="1" x14ac:dyDescent="0.3">
      <c r="B69" s="11" t="s">
        <v>1344</v>
      </c>
      <c r="C69" s="11" t="s">
        <v>1344</v>
      </c>
      <c r="D69" s="11" t="s">
        <v>1596</v>
      </c>
      <c r="E69" s="11" t="s">
        <v>1508</v>
      </c>
      <c r="F69" s="11" t="s">
        <v>4154</v>
      </c>
      <c r="G69" s="11" t="s">
        <v>4157</v>
      </c>
      <c r="H69" s="11" t="s">
        <v>1344</v>
      </c>
      <c r="I69" s="11" t="s">
        <v>1232</v>
      </c>
      <c r="J69" s="11" t="s">
        <v>4153</v>
      </c>
      <c r="K69" s="113" t="s">
        <v>3700</v>
      </c>
      <c r="L69" s="106">
        <v>44600000000</v>
      </c>
    </row>
    <row r="70" spans="2:12" x14ac:dyDescent="0.25">
      <c r="B70" s="11" t="s">
        <v>1344</v>
      </c>
      <c r="C70" s="11" t="s">
        <v>1344</v>
      </c>
      <c r="D70" s="11" t="s">
        <v>1596</v>
      </c>
      <c r="E70" s="11" t="s">
        <v>1508</v>
      </c>
      <c r="F70" s="11" t="s">
        <v>4154</v>
      </c>
      <c r="G70" s="11" t="s">
        <v>4157</v>
      </c>
      <c r="H70" s="11" t="s">
        <v>1344</v>
      </c>
      <c r="I70" s="11" t="s">
        <v>1344</v>
      </c>
      <c r="J70" s="11" t="s">
        <v>9</v>
      </c>
      <c r="K70" s="104" t="s">
        <v>3472</v>
      </c>
      <c r="L70" s="7">
        <v>34300000000</v>
      </c>
    </row>
    <row r="71" spans="2:12" x14ac:dyDescent="0.25">
      <c r="B71" s="11" t="s">
        <v>1344</v>
      </c>
      <c r="C71" s="11" t="s">
        <v>1344</v>
      </c>
      <c r="D71" s="11" t="s">
        <v>1596</v>
      </c>
      <c r="E71" s="11" t="s">
        <v>1508</v>
      </c>
      <c r="F71" s="11" t="s">
        <v>4154</v>
      </c>
      <c r="G71" s="11" t="s">
        <v>4157</v>
      </c>
      <c r="H71" s="11" t="s">
        <v>1344</v>
      </c>
      <c r="I71" s="11" t="s">
        <v>1508</v>
      </c>
      <c r="J71" s="11" t="s">
        <v>9</v>
      </c>
      <c r="K71" s="104" t="s">
        <v>3697</v>
      </c>
      <c r="L71" s="7">
        <v>10300000000</v>
      </c>
    </row>
    <row r="72" spans="2:12" ht="15.75" thickBot="1" x14ac:dyDescent="0.3">
      <c r="B72" s="11" t="s">
        <v>1344</v>
      </c>
      <c r="C72" s="11" t="s">
        <v>1344</v>
      </c>
      <c r="D72" s="11" t="s">
        <v>1596</v>
      </c>
      <c r="E72" s="11" t="s">
        <v>1508</v>
      </c>
      <c r="F72" s="11" t="s">
        <v>4154</v>
      </c>
      <c r="G72" s="11" t="s">
        <v>4157</v>
      </c>
      <c r="H72" s="11" t="s">
        <v>1508</v>
      </c>
      <c r="I72" s="11" t="s">
        <v>1232</v>
      </c>
      <c r="J72" s="11" t="s">
        <v>4153</v>
      </c>
      <c r="K72" s="113" t="s">
        <v>3702</v>
      </c>
      <c r="L72" s="14">
        <v>41000000000</v>
      </c>
    </row>
    <row r="73" spans="2:12" x14ac:dyDescent="0.25">
      <c r="B73" s="11" t="s">
        <v>1344</v>
      </c>
      <c r="C73" s="11" t="s">
        <v>1344</v>
      </c>
      <c r="D73" s="11" t="s">
        <v>1596</v>
      </c>
      <c r="E73" s="11" t="s">
        <v>1508</v>
      </c>
      <c r="F73" s="11" t="s">
        <v>4154</v>
      </c>
      <c r="G73" s="11" t="s">
        <v>4157</v>
      </c>
      <c r="H73" s="11" t="s">
        <v>1508</v>
      </c>
      <c r="I73" s="11" t="s">
        <v>1344</v>
      </c>
      <c r="J73" s="11" t="s">
        <v>9</v>
      </c>
      <c r="K73" s="104" t="s">
        <v>3472</v>
      </c>
      <c r="L73" s="7">
        <v>37600000000</v>
      </c>
    </row>
    <row r="74" spans="2:12" x14ac:dyDescent="0.25">
      <c r="B74" s="11" t="s">
        <v>1344</v>
      </c>
      <c r="C74" s="11" t="s">
        <v>1344</v>
      </c>
      <c r="D74" s="11" t="s">
        <v>1596</v>
      </c>
      <c r="E74" s="11" t="s">
        <v>1508</v>
      </c>
      <c r="F74" s="11" t="s">
        <v>4154</v>
      </c>
      <c r="G74" s="11" t="s">
        <v>4157</v>
      </c>
      <c r="H74" s="11" t="s">
        <v>1508</v>
      </c>
      <c r="I74" s="11" t="s">
        <v>1508</v>
      </c>
      <c r="J74" s="11" t="s">
        <v>9</v>
      </c>
      <c r="K74" s="104" t="s">
        <v>3697</v>
      </c>
      <c r="L74" s="7">
        <v>3400000000</v>
      </c>
    </row>
    <row r="75" spans="2:12" ht="15.75" thickBot="1" x14ac:dyDescent="0.3">
      <c r="B75" s="11" t="s">
        <v>1344</v>
      </c>
      <c r="C75" s="11" t="s">
        <v>1344</v>
      </c>
      <c r="D75" s="11" t="s">
        <v>1596</v>
      </c>
      <c r="E75" s="11" t="s">
        <v>1508</v>
      </c>
      <c r="F75" s="11" t="s">
        <v>4154</v>
      </c>
      <c r="G75" s="11" t="s">
        <v>4157</v>
      </c>
      <c r="H75" s="11" t="s">
        <v>1596</v>
      </c>
      <c r="I75" s="11" t="s">
        <v>1232</v>
      </c>
      <c r="J75" s="11" t="s">
        <v>4153</v>
      </c>
      <c r="K75" s="113" t="s">
        <v>3704</v>
      </c>
      <c r="L75" s="14">
        <v>2700000000</v>
      </c>
    </row>
    <row r="76" spans="2:12" x14ac:dyDescent="0.25">
      <c r="B76" s="11" t="s">
        <v>1344</v>
      </c>
      <c r="C76" s="11" t="s">
        <v>1344</v>
      </c>
      <c r="D76" s="11" t="s">
        <v>1596</v>
      </c>
      <c r="E76" s="11" t="s">
        <v>1508</v>
      </c>
      <c r="F76" s="11" t="s">
        <v>4154</v>
      </c>
      <c r="G76" s="11" t="s">
        <v>4157</v>
      </c>
      <c r="H76" s="11" t="s">
        <v>1596</v>
      </c>
      <c r="I76" s="11" t="s">
        <v>1344</v>
      </c>
      <c r="J76" s="11" t="s">
        <v>9</v>
      </c>
      <c r="K76" s="104" t="s">
        <v>3697</v>
      </c>
      <c r="L76" s="7">
        <v>2700000000</v>
      </c>
    </row>
    <row r="77" spans="2:12" ht="15.75" thickBot="1" x14ac:dyDescent="0.3">
      <c r="B77" s="11" t="s">
        <v>1344</v>
      </c>
      <c r="C77" s="11" t="s">
        <v>1344</v>
      </c>
      <c r="D77" s="11" t="s">
        <v>1596</v>
      </c>
      <c r="E77" s="11" t="s">
        <v>1508</v>
      </c>
      <c r="F77" s="11" t="s">
        <v>4154</v>
      </c>
      <c r="G77" s="11" t="s">
        <v>4157</v>
      </c>
      <c r="H77" s="11" t="s">
        <v>1662</v>
      </c>
      <c r="I77" s="11" t="s">
        <v>1232</v>
      </c>
      <c r="J77" s="11" t="s">
        <v>4153</v>
      </c>
      <c r="K77" s="113" t="s">
        <v>3706</v>
      </c>
      <c r="L77" s="14">
        <v>288000000</v>
      </c>
    </row>
    <row r="78" spans="2:12" x14ac:dyDescent="0.25">
      <c r="B78" s="11" t="s">
        <v>1344</v>
      </c>
      <c r="C78" s="11" t="s">
        <v>1344</v>
      </c>
      <c r="D78" s="11" t="s">
        <v>1596</v>
      </c>
      <c r="E78" s="11" t="s">
        <v>1508</v>
      </c>
      <c r="F78" s="11" t="s">
        <v>4154</v>
      </c>
      <c r="G78" s="11" t="s">
        <v>4157</v>
      </c>
      <c r="H78" s="11" t="s">
        <v>1662</v>
      </c>
      <c r="I78" s="11" t="s">
        <v>1232</v>
      </c>
      <c r="J78" s="11" t="s">
        <v>9</v>
      </c>
      <c r="K78" s="103" t="s">
        <v>3706</v>
      </c>
      <c r="L78" s="7">
        <v>288000000</v>
      </c>
    </row>
    <row r="79" spans="2:12" ht="15.75" thickBot="1" x14ac:dyDescent="0.3">
      <c r="B79" s="11" t="s">
        <v>1344</v>
      </c>
      <c r="C79" s="11" t="s">
        <v>1344</v>
      </c>
      <c r="D79" s="11" t="s">
        <v>1596</v>
      </c>
      <c r="E79" s="11" t="s">
        <v>1508</v>
      </c>
      <c r="F79" s="11" t="s">
        <v>4154</v>
      </c>
      <c r="G79" s="11" t="s">
        <v>4157</v>
      </c>
      <c r="H79" s="11" t="s">
        <v>1714</v>
      </c>
      <c r="I79" s="11" t="s">
        <v>1232</v>
      </c>
      <c r="J79" s="11" t="s">
        <v>4153</v>
      </c>
      <c r="K79" s="113" t="s">
        <v>3708</v>
      </c>
      <c r="L79" s="14">
        <v>33300000000</v>
      </c>
    </row>
    <row r="80" spans="2:12" x14ac:dyDescent="0.25">
      <c r="B80" s="11" t="s">
        <v>1344</v>
      </c>
      <c r="C80" s="11" t="s">
        <v>1344</v>
      </c>
      <c r="D80" s="11" t="s">
        <v>1596</v>
      </c>
      <c r="E80" s="11" t="s">
        <v>1508</v>
      </c>
      <c r="F80" s="11" t="s">
        <v>4154</v>
      </c>
      <c r="G80" s="11" t="s">
        <v>4157</v>
      </c>
      <c r="H80" s="11" t="s">
        <v>1714</v>
      </c>
      <c r="I80" s="11" t="s">
        <v>1344</v>
      </c>
      <c r="J80" s="11" t="s">
        <v>9</v>
      </c>
      <c r="K80" s="104" t="s">
        <v>3472</v>
      </c>
      <c r="L80" s="7">
        <v>18750000000</v>
      </c>
    </row>
    <row r="81" spans="2:12" x14ac:dyDescent="0.25">
      <c r="B81" s="11" t="s">
        <v>1344</v>
      </c>
      <c r="C81" s="11" t="s">
        <v>1344</v>
      </c>
      <c r="D81" s="11" t="s">
        <v>1596</v>
      </c>
      <c r="E81" s="11" t="s">
        <v>1508</v>
      </c>
      <c r="F81" s="11" t="s">
        <v>4154</v>
      </c>
      <c r="G81" s="11" t="s">
        <v>4157</v>
      </c>
      <c r="H81" s="11" t="s">
        <v>1714</v>
      </c>
      <c r="I81" s="11" t="s">
        <v>1508</v>
      </c>
      <c r="J81" s="11" t="s">
        <v>9</v>
      </c>
      <c r="K81" s="104" t="s">
        <v>3697</v>
      </c>
      <c r="L81" s="7">
        <v>14550000000</v>
      </c>
    </row>
    <row r="82" spans="2:12" ht="15.75" thickBot="1" x14ac:dyDescent="0.3">
      <c r="B82" s="11" t="s">
        <v>1344</v>
      </c>
      <c r="C82" s="11" t="s">
        <v>1344</v>
      </c>
      <c r="D82" s="11" t="s">
        <v>1596</v>
      </c>
      <c r="E82" s="11" t="s">
        <v>1508</v>
      </c>
      <c r="F82" s="11" t="s">
        <v>4155</v>
      </c>
      <c r="G82" s="11" t="s">
        <v>4152</v>
      </c>
      <c r="H82" s="11" t="s">
        <v>1232</v>
      </c>
      <c r="I82" s="11" t="s">
        <v>1232</v>
      </c>
      <c r="J82" s="11" t="s">
        <v>4153</v>
      </c>
      <c r="K82" s="111" t="s">
        <v>8198</v>
      </c>
      <c r="L82" s="10">
        <v>1284000000</v>
      </c>
    </row>
    <row r="83" spans="2:12" ht="15.75" thickBot="1" x14ac:dyDescent="0.3">
      <c r="B83" s="11" t="s">
        <v>1344</v>
      </c>
      <c r="C83" s="11" t="s">
        <v>1344</v>
      </c>
      <c r="D83" s="11" t="s">
        <v>1596</v>
      </c>
      <c r="E83" s="11" t="s">
        <v>1508</v>
      </c>
      <c r="F83" s="11" t="s">
        <v>4155</v>
      </c>
      <c r="G83" s="11" t="s">
        <v>4156</v>
      </c>
      <c r="H83" s="11" t="s">
        <v>1232</v>
      </c>
      <c r="I83" s="11" t="s">
        <v>1232</v>
      </c>
      <c r="J83" s="11" t="s">
        <v>4153</v>
      </c>
      <c r="K83" s="112" t="s">
        <v>3719</v>
      </c>
      <c r="L83" s="106">
        <v>1284000000</v>
      </c>
    </row>
    <row r="84" spans="2:12" x14ac:dyDescent="0.25">
      <c r="B84" s="11" t="s">
        <v>1344</v>
      </c>
      <c r="C84" s="11" t="s">
        <v>1344</v>
      </c>
      <c r="D84" s="11" t="s">
        <v>1596</v>
      </c>
      <c r="E84" s="11" t="s">
        <v>1508</v>
      </c>
      <c r="F84" s="11" t="s">
        <v>4155</v>
      </c>
      <c r="G84" s="11" t="s">
        <v>4156</v>
      </c>
      <c r="H84" s="11" t="s">
        <v>1344</v>
      </c>
      <c r="I84" s="11" t="s">
        <v>1232</v>
      </c>
      <c r="J84" s="11" t="s">
        <v>9</v>
      </c>
      <c r="K84" s="103" t="s">
        <v>8199</v>
      </c>
      <c r="L84" s="7">
        <v>1230000000</v>
      </c>
    </row>
    <row r="85" spans="2:12" x14ac:dyDescent="0.25">
      <c r="B85" s="11" t="s">
        <v>1344</v>
      </c>
      <c r="C85" s="11" t="s">
        <v>1344</v>
      </c>
      <c r="D85" s="11" t="s">
        <v>1596</v>
      </c>
      <c r="E85" s="11" t="s">
        <v>1508</v>
      </c>
      <c r="F85" s="11" t="s">
        <v>4155</v>
      </c>
      <c r="G85" s="11" t="s">
        <v>4156</v>
      </c>
      <c r="H85" s="11" t="s">
        <v>1508</v>
      </c>
      <c r="I85" s="11" t="s">
        <v>1232</v>
      </c>
      <c r="J85" s="11" t="s">
        <v>9</v>
      </c>
      <c r="K85" s="103" t="s">
        <v>8200</v>
      </c>
      <c r="L85" s="7">
        <v>54000000</v>
      </c>
    </row>
    <row r="86" spans="2:12" ht="15.75" thickBot="1" x14ac:dyDescent="0.3">
      <c r="B86" s="11" t="s">
        <v>1344</v>
      </c>
      <c r="C86" s="11" t="s">
        <v>1344</v>
      </c>
      <c r="D86" s="11" t="s">
        <v>1662</v>
      </c>
      <c r="E86" s="11" t="s">
        <v>1232</v>
      </c>
      <c r="F86" s="11" t="s">
        <v>4152</v>
      </c>
      <c r="G86" s="11" t="s">
        <v>4152</v>
      </c>
      <c r="H86" s="11" t="s">
        <v>1232</v>
      </c>
      <c r="I86" s="11" t="s">
        <v>1232</v>
      </c>
      <c r="J86" s="11" t="s">
        <v>4153</v>
      </c>
      <c r="K86" s="109" t="s">
        <v>8201</v>
      </c>
      <c r="L86" s="10">
        <v>288561100000</v>
      </c>
    </row>
    <row r="87" spans="2:12" ht="15.75" thickBot="1" x14ac:dyDescent="0.3">
      <c r="B87" s="11" t="s">
        <v>1344</v>
      </c>
      <c r="C87" s="11" t="s">
        <v>1344</v>
      </c>
      <c r="D87" s="11" t="s">
        <v>1662</v>
      </c>
      <c r="E87" s="11" t="s">
        <v>1344</v>
      </c>
      <c r="F87" s="11" t="s">
        <v>4152</v>
      </c>
      <c r="G87" s="11" t="s">
        <v>4152</v>
      </c>
      <c r="H87" s="11" t="s">
        <v>1232</v>
      </c>
      <c r="I87" s="11" t="s">
        <v>1232</v>
      </c>
      <c r="J87" s="11" t="s">
        <v>4153</v>
      </c>
      <c r="K87" s="110" t="s">
        <v>3728</v>
      </c>
      <c r="L87" s="108">
        <v>202300000000</v>
      </c>
    </row>
    <row r="88" spans="2:12" ht="15.75" thickBot="1" x14ac:dyDescent="0.3">
      <c r="B88" s="11" t="s">
        <v>1344</v>
      </c>
      <c r="C88" s="11" t="s">
        <v>1344</v>
      </c>
      <c r="D88" s="11" t="s">
        <v>1662</v>
      </c>
      <c r="E88" s="11" t="s">
        <v>1344</v>
      </c>
      <c r="F88" s="11" t="s">
        <v>4154</v>
      </c>
      <c r="G88" s="11" t="s">
        <v>4152</v>
      </c>
      <c r="H88" s="11" t="s">
        <v>1232</v>
      </c>
      <c r="I88" s="11" t="s">
        <v>1232</v>
      </c>
      <c r="J88" s="11" t="s">
        <v>4153</v>
      </c>
      <c r="K88" s="111" t="s">
        <v>8202</v>
      </c>
      <c r="L88" s="106">
        <v>173000000000</v>
      </c>
    </row>
    <row r="89" spans="2:12" x14ac:dyDescent="0.25">
      <c r="B89" s="11" t="s">
        <v>1344</v>
      </c>
      <c r="C89" s="11" t="s">
        <v>1344</v>
      </c>
      <c r="D89" s="11" t="s">
        <v>1662</v>
      </c>
      <c r="E89" s="11" t="s">
        <v>1344</v>
      </c>
      <c r="F89" s="11" t="s">
        <v>4154</v>
      </c>
      <c r="G89" s="11" t="s">
        <v>4154</v>
      </c>
      <c r="H89" s="11" t="s">
        <v>1232</v>
      </c>
      <c r="I89" s="11" t="s">
        <v>1232</v>
      </c>
      <c r="J89" s="11" t="s">
        <v>9</v>
      </c>
      <c r="K89" s="102" t="s">
        <v>8203</v>
      </c>
      <c r="L89" s="7">
        <v>173000000000</v>
      </c>
    </row>
    <row r="90" spans="2:12" ht="15.75" thickBot="1" x14ac:dyDescent="0.3">
      <c r="B90" s="11" t="s">
        <v>1344</v>
      </c>
      <c r="C90" s="11" t="s">
        <v>1344</v>
      </c>
      <c r="D90" s="11" t="s">
        <v>1662</v>
      </c>
      <c r="E90" s="11" t="s">
        <v>1344</v>
      </c>
      <c r="F90" s="11" t="s">
        <v>4155</v>
      </c>
      <c r="G90" s="11" t="s">
        <v>4152</v>
      </c>
      <c r="H90" s="11" t="s">
        <v>1232</v>
      </c>
      <c r="I90" s="11" t="s">
        <v>1232</v>
      </c>
      <c r="J90" s="11" t="s">
        <v>4153</v>
      </c>
      <c r="K90" s="111" t="s">
        <v>3731</v>
      </c>
      <c r="L90" s="14">
        <v>29300000000</v>
      </c>
    </row>
    <row r="91" spans="2:12" x14ac:dyDescent="0.25">
      <c r="B91" s="11" t="s">
        <v>1344</v>
      </c>
      <c r="C91" s="11" t="s">
        <v>1344</v>
      </c>
      <c r="D91" s="11" t="s">
        <v>1662</v>
      </c>
      <c r="E91" s="11" t="s">
        <v>1344</v>
      </c>
      <c r="F91" s="11" t="s">
        <v>4155</v>
      </c>
      <c r="G91" s="11" t="s">
        <v>4154</v>
      </c>
      <c r="H91" s="11" t="s">
        <v>1232</v>
      </c>
      <c r="I91" s="11" t="s">
        <v>1232</v>
      </c>
      <c r="J91" s="11" t="s">
        <v>9</v>
      </c>
      <c r="K91" s="102" t="s">
        <v>3731</v>
      </c>
      <c r="L91" s="7">
        <v>29300000000</v>
      </c>
    </row>
    <row r="92" spans="2:12" ht="15.75" thickBot="1" x14ac:dyDescent="0.3">
      <c r="B92" s="11" t="s">
        <v>1344</v>
      </c>
      <c r="C92" s="11" t="s">
        <v>1344</v>
      </c>
      <c r="D92" s="11" t="s">
        <v>1662</v>
      </c>
      <c r="E92" s="11" t="s">
        <v>1508</v>
      </c>
      <c r="F92" s="11" t="s">
        <v>4152</v>
      </c>
      <c r="G92" s="11" t="s">
        <v>4152</v>
      </c>
      <c r="H92" s="11" t="s">
        <v>1232</v>
      </c>
      <c r="I92" s="11" t="s">
        <v>1232</v>
      </c>
      <c r="J92" s="11" t="s">
        <v>4153</v>
      </c>
      <c r="K92" s="110" t="s">
        <v>3735</v>
      </c>
      <c r="L92" s="10">
        <v>5432500000</v>
      </c>
    </row>
    <row r="93" spans="2:12" ht="15.75" thickBot="1" x14ac:dyDescent="0.3">
      <c r="B93" s="11" t="s">
        <v>1344</v>
      </c>
      <c r="C93" s="11" t="s">
        <v>1344</v>
      </c>
      <c r="D93" s="11" t="s">
        <v>1662</v>
      </c>
      <c r="E93" s="11" t="s">
        <v>1508</v>
      </c>
      <c r="F93" s="11" t="s">
        <v>4154</v>
      </c>
      <c r="G93" s="11" t="s">
        <v>4152</v>
      </c>
      <c r="H93" s="11" t="s">
        <v>1232</v>
      </c>
      <c r="I93" s="11" t="s">
        <v>1232</v>
      </c>
      <c r="J93" s="11" t="s">
        <v>4153</v>
      </c>
      <c r="K93" s="111" t="s">
        <v>3737</v>
      </c>
      <c r="L93" s="106">
        <v>3416000000</v>
      </c>
    </row>
    <row r="94" spans="2:12" x14ac:dyDescent="0.25">
      <c r="B94" s="11" t="s">
        <v>1344</v>
      </c>
      <c r="C94" s="11" t="s">
        <v>1344</v>
      </c>
      <c r="D94" s="11" t="s">
        <v>1662</v>
      </c>
      <c r="E94" s="11" t="s">
        <v>1508</v>
      </c>
      <c r="F94" s="11" t="s">
        <v>4154</v>
      </c>
      <c r="G94" s="11" t="s">
        <v>4154</v>
      </c>
      <c r="H94" s="11" t="s">
        <v>1232</v>
      </c>
      <c r="I94" s="11" t="s">
        <v>1232</v>
      </c>
      <c r="J94" s="11" t="s">
        <v>9</v>
      </c>
      <c r="K94" s="102" t="s">
        <v>8207</v>
      </c>
      <c r="L94" s="7">
        <v>3416000000</v>
      </c>
    </row>
    <row r="95" spans="2:12" ht="15.75" thickBot="1" x14ac:dyDescent="0.3">
      <c r="B95" s="11" t="s">
        <v>1344</v>
      </c>
      <c r="C95" s="11" t="s">
        <v>1344</v>
      </c>
      <c r="D95" s="11" t="s">
        <v>1662</v>
      </c>
      <c r="E95" s="11" t="s">
        <v>1508</v>
      </c>
      <c r="F95" s="11" t="s">
        <v>4159</v>
      </c>
      <c r="G95" s="11" t="s">
        <v>4152</v>
      </c>
      <c r="H95" s="11" t="s">
        <v>1232</v>
      </c>
      <c r="I95" s="11" t="s">
        <v>1232</v>
      </c>
      <c r="J95" s="11" t="s">
        <v>4153</v>
      </c>
      <c r="K95" s="111" t="s">
        <v>3739</v>
      </c>
      <c r="L95" s="14">
        <v>2016500000</v>
      </c>
    </row>
    <row r="96" spans="2:12" x14ac:dyDescent="0.25">
      <c r="B96" s="11" t="s">
        <v>1344</v>
      </c>
      <c r="C96" s="11" t="s">
        <v>1344</v>
      </c>
      <c r="D96" s="11" t="s">
        <v>1662</v>
      </c>
      <c r="E96" s="11" t="s">
        <v>1508</v>
      </c>
      <c r="F96" s="11" t="s">
        <v>4159</v>
      </c>
      <c r="G96" s="11" t="s">
        <v>4154</v>
      </c>
      <c r="H96" s="11" t="s">
        <v>1232</v>
      </c>
      <c r="I96" s="11" t="s">
        <v>1232</v>
      </c>
      <c r="J96" s="11" t="s">
        <v>9</v>
      </c>
      <c r="K96" s="102" t="s">
        <v>8209</v>
      </c>
      <c r="L96" s="7">
        <v>172500000</v>
      </c>
    </row>
    <row r="97" spans="2:12" x14ac:dyDescent="0.25">
      <c r="B97" s="11" t="s">
        <v>1344</v>
      </c>
      <c r="C97" s="11" t="s">
        <v>1344</v>
      </c>
      <c r="D97" s="11" t="s">
        <v>1662</v>
      </c>
      <c r="E97" s="11" t="s">
        <v>1508</v>
      </c>
      <c r="F97" s="11" t="s">
        <v>4159</v>
      </c>
      <c r="G97" s="11" t="s">
        <v>4155</v>
      </c>
      <c r="H97" s="11" t="s">
        <v>1232</v>
      </c>
      <c r="I97" s="11" t="s">
        <v>1232</v>
      </c>
      <c r="J97" s="11" t="s">
        <v>9</v>
      </c>
      <c r="K97" s="102" t="s">
        <v>3740</v>
      </c>
      <c r="L97" s="7">
        <v>1844000000</v>
      </c>
    </row>
    <row r="98" spans="2:12" ht="15.75" thickBot="1" x14ac:dyDescent="0.3">
      <c r="B98" s="11" t="s">
        <v>1344</v>
      </c>
      <c r="C98" s="11" t="s">
        <v>1344</v>
      </c>
      <c r="D98" s="11" t="s">
        <v>1662</v>
      </c>
      <c r="E98" s="11" t="s">
        <v>1596</v>
      </c>
      <c r="F98" s="11" t="s">
        <v>4152</v>
      </c>
      <c r="G98" s="11" t="s">
        <v>4152</v>
      </c>
      <c r="H98" s="11" t="s">
        <v>1232</v>
      </c>
      <c r="I98" s="11" t="s">
        <v>1232</v>
      </c>
      <c r="J98" s="11" t="s">
        <v>4153</v>
      </c>
      <c r="K98" s="110" t="s">
        <v>8212</v>
      </c>
      <c r="L98" s="10">
        <v>80828600000</v>
      </c>
    </row>
    <row r="99" spans="2:12" ht="15.75" thickBot="1" x14ac:dyDescent="0.3">
      <c r="B99" s="11" t="s">
        <v>1344</v>
      </c>
      <c r="C99" s="11" t="s">
        <v>1344</v>
      </c>
      <c r="D99" s="11" t="s">
        <v>1662</v>
      </c>
      <c r="E99" s="11" t="s">
        <v>1596</v>
      </c>
      <c r="F99" s="11" t="s">
        <v>4156</v>
      </c>
      <c r="G99" s="11" t="s">
        <v>4152</v>
      </c>
      <c r="H99" s="11" t="s">
        <v>1232</v>
      </c>
      <c r="I99" s="11" t="s">
        <v>1232</v>
      </c>
      <c r="J99" s="11" t="s">
        <v>4153</v>
      </c>
      <c r="K99" s="111" t="s">
        <v>8215</v>
      </c>
      <c r="L99" s="106">
        <v>55323000000</v>
      </c>
    </row>
    <row r="100" spans="2:12" x14ac:dyDescent="0.25">
      <c r="B100" s="11" t="s">
        <v>1344</v>
      </c>
      <c r="C100" s="11" t="s">
        <v>1344</v>
      </c>
      <c r="D100" s="11" t="s">
        <v>1662</v>
      </c>
      <c r="E100" s="11" t="s">
        <v>1596</v>
      </c>
      <c r="F100" s="11" t="s">
        <v>4156</v>
      </c>
      <c r="G100" s="11" t="s">
        <v>4154</v>
      </c>
      <c r="H100" s="11" t="s">
        <v>1232</v>
      </c>
      <c r="I100" s="11" t="s">
        <v>1232</v>
      </c>
      <c r="J100" s="11" t="s">
        <v>9</v>
      </c>
      <c r="K100" s="102" t="s">
        <v>8216</v>
      </c>
      <c r="L100" s="7">
        <v>52700000000</v>
      </c>
    </row>
    <row r="101" spans="2:12" x14ac:dyDescent="0.25">
      <c r="B101" s="11" t="s">
        <v>1344</v>
      </c>
      <c r="C101" s="11" t="s">
        <v>1344</v>
      </c>
      <c r="D101" s="11" t="s">
        <v>1662</v>
      </c>
      <c r="E101" s="11" t="s">
        <v>1596</v>
      </c>
      <c r="F101" s="11" t="s">
        <v>4156</v>
      </c>
      <c r="G101" s="11" t="s">
        <v>4155</v>
      </c>
      <c r="H101" s="11" t="s">
        <v>1232</v>
      </c>
      <c r="I101" s="11" t="s">
        <v>1232</v>
      </c>
      <c r="J101" s="11" t="s">
        <v>9</v>
      </c>
      <c r="K101" s="102" t="s">
        <v>3747</v>
      </c>
      <c r="L101" s="7">
        <v>2623000000</v>
      </c>
    </row>
    <row r="102" spans="2:12" ht="15.75" thickBot="1" x14ac:dyDescent="0.3">
      <c r="B102" s="11" t="s">
        <v>1344</v>
      </c>
      <c r="C102" s="11" t="s">
        <v>1344</v>
      </c>
      <c r="D102" s="11" t="s">
        <v>1662</v>
      </c>
      <c r="E102" s="11" t="s">
        <v>1596</v>
      </c>
      <c r="F102" s="11" t="s">
        <v>4157</v>
      </c>
      <c r="G102" s="11" t="s">
        <v>4152</v>
      </c>
      <c r="H102" s="11" t="s">
        <v>1232</v>
      </c>
      <c r="I102" s="11" t="s">
        <v>1232</v>
      </c>
      <c r="J102" s="11" t="s">
        <v>4153</v>
      </c>
      <c r="K102" s="111" t="s">
        <v>8218</v>
      </c>
      <c r="L102" s="14">
        <v>3305600000</v>
      </c>
    </row>
    <row r="103" spans="2:12" x14ac:dyDescent="0.25">
      <c r="B103" s="11" t="s">
        <v>1344</v>
      </c>
      <c r="C103" s="11" t="s">
        <v>1344</v>
      </c>
      <c r="D103" s="11" t="s">
        <v>1662</v>
      </c>
      <c r="E103" s="11" t="s">
        <v>1596</v>
      </c>
      <c r="F103" s="11" t="s">
        <v>4157</v>
      </c>
      <c r="G103" s="11" t="s">
        <v>4154</v>
      </c>
      <c r="H103" s="11" t="s">
        <v>1232</v>
      </c>
      <c r="I103" s="11" t="s">
        <v>1232</v>
      </c>
      <c r="J103" s="11" t="s">
        <v>9</v>
      </c>
      <c r="K103" s="102" t="s">
        <v>8219</v>
      </c>
      <c r="L103" s="7">
        <v>3305600000</v>
      </c>
    </row>
    <row r="104" spans="2:12" ht="15.75" thickBot="1" x14ac:dyDescent="0.3">
      <c r="B104" s="11" t="s">
        <v>1344</v>
      </c>
      <c r="C104" s="11" t="s">
        <v>1344</v>
      </c>
      <c r="D104" s="11" t="s">
        <v>1662</v>
      </c>
      <c r="E104" s="11" t="s">
        <v>1596</v>
      </c>
      <c r="F104" s="11" t="s">
        <v>4159</v>
      </c>
      <c r="G104" s="11" t="s">
        <v>4152</v>
      </c>
      <c r="H104" s="11" t="s">
        <v>1232</v>
      </c>
      <c r="I104" s="11" t="s">
        <v>1232</v>
      </c>
      <c r="J104" s="11" t="s">
        <v>4153</v>
      </c>
      <c r="K104" s="111" t="s">
        <v>3750</v>
      </c>
      <c r="L104" s="10">
        <v>22200000000</v>
      </c>
    </row>
    <row r="105" spans="2:12" ht="15.75" thickBot="1" x14ac:dyDescent="0.3">
      <c r="B105" s="11" t="s">
        <v>1344</v>
      </c>
      <c r="C105" s="11" t="s">
        <v>1344</v>
      </c>
      <c r="D105" s="11" t="s">
        <v>1662</v>
      </c>
      <c r="E105" s="11" t="s">
        <v>1596</v>
      </c>
      <c r="F105" s="11" t="s">
        <v>4159</v>
      </c>
      <c r="G105" s="11" t="s">
        <v>4154</v>
      </c>
      <c r="H105" s="11" t="s">
        <v>1232</v>
      </c>
      <c r="I105" s="11" t="s">
        <v>1232</v>
      </c>
      <c r="J105" s="11" t="s">
        <v>4153</v>
      </c>
      <c r="K105" s="112" t="s">
        <v>3751</v>
      </c>
      <c r="L105" s="106">
        <v>22200000000</v>
      </c>
    </row>
    <row r="106" spans="2:12" x14ac:dyDescent="0.25">
      <c r="B106" s="11" t="s">
        <v>1344</v>
      </c>
      <c r="C106" s="11" t="s">
        <v>1344</v>
      </c>
      <c r="D106" s="11" t="s">
        <v>1662</v>
      </c>
      <c r="E106" s="11" t="s">
        <v>1596</v>
      </c>
      <c r="F106" s="11" t="s">
        <v>4159</v>
      </c>
      <c r="G106" s="11" t="s">
        <v>4154</v>
      </c>
      <c r="H106" s="11" t="s">
        <v>1344</v>
      </c>
      <c r="I106" s="11" t="s">
        <v>1232</v>
      </c>
      <c r="J106" s="11" t="s">
        <v>9</v>
      </c>
      <c r="K106" s="103" t="s">
        <v>8224</v>
      </c>
      <c r="L106" s="7">
        <v>1134000000</v>
      </c>
    </row>
    <row r="107" spans="2:12" x14ac:dyDescent="0.25">
      <c r="B107" s="11" t="s">
        <v>1344</v>
      </c>
      <c r="C107" s="11" t="s">
        <v>1344</v>
      </c>
      <c r="D107" s="11" t="s">
        <v>1662</v>
      </c>
      <c r="E107" s="11" t="s">
        <v>1596</v>
      </c>
      <c r="F107" s="11" t="s">
        <v>4159</v>
      </c>
      <c r="G107" s="11" t="s">
        <v>4154</v>
      </c>
      <c r="H107" s="11" t="s">
        <v>1508</v>
      </c>
      <c r="I107" s="11" t="s">
        <v>1232</v>
      </c>
      <c r="J107" s="11" t="s">
        <v>9</v>
      </c>
      <c r="K107" s="103" t="s">
        <v>8225</v>
      </c>
      <c r="L107" s="7">
        <v>7373000000</v>
      </c>
    </row>
    <row r="108" spans="2:12" x14ac:dyDescent="0.25">
      <c r="B108" s="11" t="s">
        <v>1344</v>
      </c>
      <c r="C108" s="11" t="s">
        <v>1344</v>
      </c>
      <c r="D108" s="11" t="s">
        <v>1662</v>
      </c>
      <c r="E108" s="11" t="s">
        <v>1596</v>
      </c>
      <c r="F108" s="11" t="s">
        <v>4159</v>
      </c>
      <c r="G108" s="11" t="s">
        <v>4154</v>
      </c>
      <c r="H108" s="11" t="s">
        <v>1596</v>
      </c>
      <c r="I108" s="11" t="s">
        <v>1232</v>
      </c>
      <c r="J108" s="11" t="s">
        <v>9</v>
      </c>
      <c r="K108" s="103" t="s">
        <v>8226</v>
      </c>
      <c r="L108" s="7">
        <v>11993000000</v>
      </c>
    </row>
    <row r="109" spans="2:12" x14ac:dyDescent="0.25">
      <c r="B109" s="11" t="s">
        <v>1344</v>
      </c>
      <c r="C109" s="11" t="s">
        <v>1344</v>
      </c>
      <c r="D109" s="11" t="s">
        <v>1662</v>
      </c>
      <c r="E109" s="11" t="s">
        <v>1596</v>
      </c>
      <c r="F109" s="11" t="s">
        <v>4159</v>
      </c>
      <c r="G109" s="11" t="s">
        <v>4155</v>
      </c>
      <c r="H109" s="11" t="s">
        <v>1232</v>
      </c>
      <c r="I109" s="11" t="s">
        <v>1232</v>
      </c>
      <c r="J109" s="11" t="s">
        <v>9</v>
      </c>
      <c r="K109" s="102" t="s">
        <v>8227</v>
      </c>
      <c r="L109" s="7">
        <v>1700000000</v>
      </c>
    </row>
    <row r="110" spans="2:12" ht="15.75" thickBot="1" x14ac:dyDescent="0.3">
      <c r="B110" s="11" t="s">
        <v>1344</v>
      </c>
      <c r="C110" s="11" t="s">
        <v>1344</v>
      </c>
      <c r="D110" s="11" t="s">
        <v>1867</v>
      </c>
      <c r="E110" s="11" t="s">
        <v>1232</v>
      </c>
      <c r="F110" s="11" t="s">
        <v>4152</v>
      </c>
      <c r="G110" s="11" t="s">
        <v>4152</v>
      </c>
      <c r="H110" s="11" t="s">
        <v>1232</v>
      </c>
      <c r="I110" s="11" t="s">
        <v>1232</v>
      </c>
      <c r="J110" s="11" t="s">
        <v>4153</v>
      </c>
      <c r="K110" s="109" t="s">
        <v>3753</v>
      </c>
      <c r="L110" s="10">
        <v>3901000000</v>
      </c>
    </row>
    <row r="111" spans="2:12" ht="15.75" thickBot="1" x14ac:dyDescent="0.3">
      <c r="B111" s="11" t="s">
        <v>1344</v>
      </c>
      <c r="C111" s="11" t="s">
        <v>1344</v>
      </c>
      <c r="D111" s="11" t="s">
        <v>1867</v>
      </c>
      <c r="E111" s="11" t="s">
        <v>1344</v>
      </c>
      <c r="F111" s="11" t="s">
        <v>4152</v>
      </c>
      <c r="G111" s="11" t="s">
        <v>4152</v>
      </c>
      <c r="H111" s="11" t="s">
        <v>1232</v>
      </c>
      <c r="I111" s="11" t="s">
        <v>1232</v>
      </c>
      <c r="J111" s="11" t="s">
        <v>4153</v>
      </c>
      <c r="K111" s="110" t="s">
        <v>3755</v>
      </c>
      <c r="L111" s="106">
        <v>3900000000</v>
      </c>
    </row>
    <row r="112" spans="2:12" x14ac:dyDescent="0.25">
      <c r="B112" s="11" t="s">
        <v>1344</v>
      </c>
      <c r="C112" s="11" t="s">
        <v>1344</v>
      </c>
      <c r="D112" s="11" t="s">
        <v>1867</v>
      </c>
      <c r="E112" s="11" t="s">
        <v>1344</v>
      </c>
      <c r="F112" s="11" t="s">
        <v>4154</v>
      </c>
      <c r="G112" s="11" t="s">
        <v>4152</v>
      </c>
      <c r="H112" s="11" t="s">
        <v>1232</v>
      </c>
      <c r="I112" s="11" t="s">
        <v>1232</v>
      </c>
      <c r="J112" s="11" t="s">
        <v>9</v>
      </c>
      <c r="K112" s="101" t="s">
        <v>8228</v>
      </c>
      <c r="L112" s="7">
        <v>3900000000</v>
      </c>
    </row>
    <row r="113" spans="2:12" ht="15.75" thickBot="1" x14ac:dyDescent="0.3">
      <c r="B113" s="11" t="s">
        <v>1344</v>
      </c>
      <c r="C113" s="11" t="s">
        <v>1344</v>
      </c>
      <c r="D113" s="11" t="s">
        <v>1867</v>
      </c>
      <c r="E113" s="11" t="s">
        <v>1867</v>
      </c>
      <c r="F113" s="11" t="s">
        <v>4152</v>
      </c>
      <c r="G113" s="11" t="s">
        <v>4152</v>
      </c>
      <c r="H113" s="11" t="s">
        <v>1232</v>
      </c>
      <c r="I113" s="11" t="s">
        <v>1232</v>
      </c>
      <c r="J113" s="11" t="s">
        <v>4153</v>
      </c>
      <c r="K113" s="110" t="s">
        <v>3757</v>
      </c>
      <c r="L113" s="14">
        <v>1000000</v>
      </c>
    </row>
    <row r="114" spans="2:12" x14ac:dyDescent="0.25">
      <c r="B114" s="11" t="s">
        <v>1344</v>
      </c>
      <c r="C114" s="11" t="s">
        <v>1344</v>
      </c>
      <c r="D114" s="11" t="s">
        <v>1867</v>
      </c>
      <c r="E114" s="11" t="s">
        <v>1867</v>
      </c>
      <c r="F114" s="11" t="s">
        <v>4154</v>
      </c>
      <c r="G114" s="11" t="s">
        <v>4152</v>
      </c>
      <c r="H114" s="11" t="s">
        <v>1232</v>
      </c>
      <c r="I114" s="11" t="s">
        <v>1232</v>
      </c>
      <c r="J114" s="11" t="s">
        <v>9</v>
      </c>
      <c r="K114" s="101" t="s">
        <v>8230</v>
      </c>
      <c r="L114" s="7">
        <v>1000000</v>
      </c>
    </row>
    <row r="115" spans="2:12" ht="15.75" thickBot="1" x14ac:dyDescent="0.3">
      <c r="B115" s="11" t="s">
        <v>1344</v>
      </c>
      <c r="C115" s="11" t="s">
        <v>1508</v>
      </c>
      <c r="D115" s="11" t="s">
        <v>1232</v>
      </c>
      <c r="E115" s="11" t="s">
        <v>1232</v>
      </c>
      <c r="F115" s="11" t="s">
        <v>4152</v>
      </c>
      <c r="G115" s="11" t="s">
        <v>4152</v>
      </c>
      <c r="H115" s="11" t="s">
        <v>1232</v>
      </c>
      <c r="I115" s="11" t="s">
        <v>1232</v>
      </c>
      <c r="J115" s="11" t="s">
        <v>4153</v>
      </c>
      <c r="K115" s="107" t="s">
        <v>3759</v>
      </c>
      <c r="L115" s="10">
        <v>72100000000</v>
      </c>
    </row>
    <row r="116" spans="2:12" ht="15.75" thickBot="1" x14ac:dyDescent="0.3">
      <c r="B116" s="11" t="s">
        <v>1344</v>
      </c>
      <c r="C116" s="11" t="s">
        <v>1508</v>
      </c>
      <c r="D116" s="11" t="s">
        <v>1344</v>
      </c>
      <c r="E116" s="11" t="s">
        <v>1232</v>
      </c>
      <c r="F116" s="11" t="s">
        <v>4152</v>
      </c>
      <c r="G116" s="11" t="s">
        <v>4152</v>
      </c>
      <c r="H116" s="11" t="s">
        <v>1232</v>
      </c>
      <c r="I116" s="11" t="s">
        <v>1232</v>
      </c>
      <c r="J116" s="11" t="s">
        <v>4153</v>
      </c>
      <c r="K116" s="109" t="s">
        <v>3761</v>
      </c>
      <c r="L116" s="108">
        <v>72100000000</v>
      </c>
    </row>
    <row r="117" spans="2:12" ht="15.75" thickBot="1" x14ac:dyDescent="0.3">
      <c r="B117" s="11" t="s">
        <v>1344</v>
      </c>
      <c r="C117" s="11" t="s">
        <v>1508</v>
      </c>
      <c r="D117" s="11" t="s">
        <v>1344</v>
      </c>
      <c r="E117" s="11" t="s">
        <v>1596</v>
      </c>
      <c r="F117" s="11" t="s">
        <v>4152</v>
      </c>
      <c r="G117" s="11" t="s">
        <v>4152</v>
      </c>
      <c r="H117" s="11" t="s">
        <v>1232</v>
      </c>
      <c r="I117" s="11" t="s">
        <v>1232</v>
      </c>
      <c r="J117" s="11" t="s">
        <v>4153</v>
      </c>
      <c r="K117" s="110" t="s">
        <v>8261</v>
      </c>
      <c r="L117" s="108">
        <v>72100000000</v>
      </c>
    </row>
    <row r="118" spans="2:12" ht="15.75" thickBot="1" x14ac:dyDescent="0.3">
      <c r="B118" s="11" t="s">
        <v>1344</v>
      </c>
      <c r="C118" s="11" t="s">
        <v>1508</v>
      </c>
      <c r="D118" s="11" t="s">
        <v>1344</v>
      </c>
      <c r="E118" s="11" t="s">
        <v>1596</v>
      </c>
      <c r="F118" s="11" t="s">
        <v>4154</v>
      </c>
      <c r="G118" s="11" t="s">
        <v>4152</v>
      </c>
      <c r="H118" s="11" t="s">
        <v>1232</v>
      </c>
      <c r="I118" s="11" t="s">
        <v>1232</v>
      </c>
      <c r="J118" s="11" t="s">
        <v>4153</v>
      </c>
      <c r="K118" s="111" t="s">
        <v>3801</v>
      </c>
      <c r="L118" s="106">
        <v>23072000000</v>
      </c>
    </row>
    <row r="119" spans="2:12" x14ac:dyDescent="0.25">
      <c r="B119" s="11" t="s">
        <v>1344</v>
      </c>
      <c r="C119" s="11" t="s">
        <v>1508</v>
      </c>
      <c r="D119" s="11" t="s">
        <v>1344</v>
      </c>
      <c r="E119" s="11" t="s">
        <v>1596</v>
      </c>
      <c r="F119" s="11" t="s">
        <v>4154</v>
      </c>
      <c r="G119" s="11" t="s">
        <v>4154</v>
      </c>
      <c r="H119" s="11" t="s">
        <v>1232</v>
      </c>
      <c r="I119" s="11" t="s">
        <v>1232</v>
      </c>
      <c r="J119" s="11" t="s">
        <v>9</v>
      </c>
      <c r="K119" s="102" t="s">
        <v>8262</v>
      </c>
      <c r="L119" s="7">
        <v>23072000000</v>
      </c>
    </row>
    <row r="120" spans="2:12" ht="15.75" thickBot="1" x14ac:dyDescent="0.3">
      <c r="B120" s="11" t="s">
        <v>1344</v>
      </c>
      <c r="C120" s="11" t="s">
        <v>1508</v>
      </c>
      <c r="D120" s="11" t="s">
        <v>1344</v>
      </c>
      <c r="E120" s="11" t="s">
        <v>1596</v>
      </c>
      <c r="F120" s="11" t="s">
        <v>4155</v>
      </c>
      <c r="G120" s="11" t="s">
        <v>4152</v>
      </c>
      <c r="H120" s="11" t="s">
        <v>1232</v>
      </c>
      <c r="I120" s="11" t="s">
        <v>1232</v>
      </c>
      <c r="J120" s="11" t="s">
        <v>4153</v>
      </c>
      <c r="K120" s="111" t="s">
        <v>8264</v>
      </c>
      <c r="L120" s="14">
        <v>28840000000</v>
      </c>
    </row>
    <row r="121" spans="2:12" x14ac:dyDescent="0.25">
      <c r="B121" s="11" t="s">
        <v>1344</v>
      </c>
      <c r="C121" s="11" t="s">
        <v>1508</v>
      </c>
      <c r="D121" s="11" t="s">
        <v>1344</v>
      </c>
      <c r="E121" s="11" t="s">
        <v>1596</v>
      </c>
      <c r="F121" s="11" t="s">
        <v>4155</v>
      </c>
      <c r="G121" s="11" t="s">
        <v>4154</v>
      </c>
      <c r="H121" s="11" t="s">
        <v>1232</v>
      </c>
      <c r="I121" s="11" t="s">
        <v>1232</v>
      </c>
      <c r="J121" s="11" t="s">
        <v>9</v>
      </c>
      <c r="K121" s="102" t="s">
        <v>8265</v>
      </c>
      <c r="L121" s="7">
        <v>28840000000</v>
      </c>
    </row>
    <row r="122" spans="2:12" ht="15.75" thickBot="1" x14ac:dyDescent="0.3">
      <c r="B122" s="11" t="s">
        <v>1344</v>
      </c>
      <c r="C122" s="11" t="s">
        <v>1508</v>
      </c>
      <c r="D122" s="11" t="s">
        <v>1344</v>
      </c>
      <c r="E122" s="11" t="s">
        <v>1596</v>
      </c>
      <c r="F122" s="11" t="s">
        <v>4156</v>
      </c>
      <c r="G122" s="11" t="s">
        <v>4152</v>
      </c>
      <c r="H122" s="11" t="s">
        <v>1232</v>
      </c>
      <c r="I122" s="11" t="s">
        <v>1232</v>
      </c>
      <c r="J122" s="11" t="s">
        <v>4153</v>
      </c>
      <c r="K122" s="111" t="s">
        <v>3804</v>
      </c>
      <c r="L122" s="14">
        <v>20188000000</v>
      </c>
    </row>
    <row r="123" spans="2:12" x14ac:dyDescent="0.25">
      <c r="B123" s="11" t="s">
        <v>1344</v>
      </c>
      <c r="C123" s="11" t="s">
        <v>1508</v>
      </c>
      <c r="D123" s="11" t="s">
        <v>1344</v>
      </c>
      <c r="E123" s="11" t="s">
        <v>1596</v>
      </c>
      <c r="F123" s="11" t="s">
        <v>4156</v>
      </c>
      <c r="G123" s="11" t="s">
        <v>4154</v>
      </c>
      <c r="H123" s="11" t="s">
        <v>1232</v>
      </c>
      <c r="I123" s="11" t="s">
        <v>1232</v>
      </c>
      <c r="J123" s="11" t="s">
        <v>9</v>
      </c>
      <c r="K123" s="102" t="s">
        <v>8266</v>
      </c>
      <c r="L123" s="7">
        <v>16756040000</v>
      </c>
    </row>
    <row r="124" spans="2:12" x14ac:dyDescent="0.25">
      <c r="B124" s="11" t="s">
        <v>1344</v>
      </c>
      <c r="C124" s="11" t="s">
        <v>1508</v>
      </c>
      <c r="D124" s="11" t="s">
        <v>1344</v>
      </c>
      <c r="E124" s="11" t="s">
        <v>1596</v>
      </c>
      <c r="F124" s="11" t="s">
        <v>4156</v>
      </c>
      <c r="G124" s="11" t="s">
        <v>4155</v>
      </c>
      <c r="H124" s="11" t="s">
        <v>1232</v>
      </c>
      <c r="I124" s="11" t="s">
        <v>1232</v>
      </c>
      <c r="J124" s="11" t="s">
        <v>9</v>
      </c>
      <c r="K124" s="102" t="s">
        <v>3806</v>
      </c>
      <c r="L124" s="7">
        <v>3431960000</v>
      </c>
    </row>
    <row r="125" spans="2:12" ht="15.75" thickBot="1" x14ac:dyDescent="0.3">
      <c r="B125" s="11" t="s">
        <v>1344</v>
      </c>
      <c r="C125" s="11" t="s">
        <v>1596</v>
      </c>
      <c r="D125" s="11" t="s">
        <v>1232</v>
      </c>
      <c r="E125" s="11" t="s">
        <v>1232</v>
      </c>
      <c r="F125" s="11" t="s">
        <v>4152</v>
      </c>
      <c r="G125" s="11" t="s">
        <v>4152</v>
      </c>
      <c r="H125" s="11" t="s">
        <v>1232</v>
      </c>
      <c r="I125" s="11" t="s">
        <v>1232</v>
      </c>
      <c r="J125" s="11" t="s">
        <v>4153</v>
      </c>
      <c r="K125" s="107" t="s">
        <v>3820</v>
      </c>
      <c r="L125" s="10">
        <v>61075567322</v>
      </c>
    </row>
    <row r="126" spans="2:12" ht="15.75" thickBot="1" x14ac:dyDescent="0.3">
      <c r="B126" s="11" t="s">
        <v>1344</v>
      </c>
      <c r="C126" s="11" t="s">
        <v>1596</v>
      </c>
      <c r="D126" s="11" t="s">
        <v>1344</v>
      </c>
      <c r="E126" s="11" t="s">
        <v>1232</v>
      </c>
      <c r="F126" s="11" t="s">
        <v>4152</v>
      </c>
      <c r="G126" s="11" t="s">
        <v>4152</v>
      </c>
      <c r="H126" s="11" t="s">
        <v>1232</v>
      </c>
      <c r="I126" s="11" t="s">
        <v>1232</v>
      </c>
      <c r="J126" s="11" t="s">
        <v>4153</v>
      </c>
      <c r="K126" s="109" t="s">
        <v>3822</v>
      </c>
      <c r="L126" s="108">
        <v>13797567322</v>
      </c>
    </row>
    <row r="127" spans="2:12" ht="15.75" thickBot="1" x14ac:dyDescent="0.3">
      <c r="B127" s="11" t="s">
        <v>1344</v>
      </c>
      <c r="C127" s="11" t="s">
        <v>1596</v>
      </c>
      <c r="D127" s="11" t="s">
        <v>1344</v>
      </c>
      <c r="E127" s="11" t="s">
        <v>1508</v>
      </c>
      <c r="F127" s="11" t="s">
        <v>4152</v>
      </c>
      <c r="G127" s="11" t="s">
        <v>4152</v>
      </c>
      <c r="H127" s="11" t="s">
        <v>1232</v>
      </c>
      <c r="I127" s="11" t="s">
        <v>1232</v>
      </c>
      <c r="J127" s="11" t="s">
        <v>4153</v>
      </c>
      <c r="K127" s="110" t="s">
        <v>3838</v>
      </c>
      <c r="L127" s="108">
        <v>1245399875</v>
      </c>
    </row>
    <row r="128" spans="2:12" ht="15.75" thickBot="1" x14ac:dyDescent="0.3">
      <c r="B128" s="11" t="s">
        <v>1344</v>
      </c>
      <c r="C128" s="11" t="s">
        <v>1596</v>
      </c>
      <c r="D128" s="11" t="s">
        <v>1344</v>
      </c>
      <c r="E128" s="11" t="s">
        <v>1508</v>
      </c>
      <c r="F128" s="11" t="s">
        <v>4156</v>
      </c>
      <c r="G128" s="11" t="s">
        <v>4152</v>
      </c>
      <c r="H128" s="11" t="s">
        <v>1232</v>
      </c>
      <c r="I128" s="11" t="s">
        <v>1232</v>
      </c>
      <c r="J128" s="11" t="s">
        <v>4153</v>
      </c>
      <c r="K128" s="111" t="s">
        <v>3856</v>
      </c>
      <c r="L128" s="108">
        <v>62800000</v>
      </c>
    </row>
    <row r="129" spans="2:12" ht="15.75" thickBot="1" x14ac:dyDescent="0.3">
      <c r="B129" s="11" t="s">
        <v>1344</v>
      </c>
      <c r="C129" s="11" t="s">
        <v>1596</v>
      </c>
      <c r="D129" s="11" t="s">
        <v>1344</v>
      </c>
      <c r="E129" s="11" t="s">
        <v>1508</v>
      </c>
      <c r="F129" s="11" t="s">
        <v>4156</v>
      </c>
      <c r="G129" s="11" t="s">
        <v>4154</v>
      </c>
      <c r="H129" s="11" t="s">
        <v>1232</v>
      </c>
      <c r="I129" s="11" t="s">
        <v>1232</v>
      </c>
      <c r="J129" s="11" t="s">
        <v>4153</v>
      </c>
      <c r="K129" s="112" t="s">
        <v>3858</v>
      </c>
      <c r="L129" s="106">
        <v>2300000</v>
      </c>
    </row>
    <row r="130" spans="2:12" x14ac:dyDescent="0.25">
      <c r="B130" s="11" t="s">
        <v>1344</v>
      </c>
      <c r="C130" s="11" t="s">
        <v>1596</v>
      </c>
      <c r="D130" s="11" t="s">
        <v>1344</v>
      </c>
      <c r="E130" s="11" t="s">
        <v>1508</v>
      </c>
      <c r="F130" s="11" t="s">
        <v>4156</v>
      </c>
      <c r="G130" s="11" t="s">
        <v>4154</v>
      </c>
      <c r="H130" s="11" t="s">
        <v>1232</v>
      </c>
      <c r="I130" s="11" t="s">
        <v>1344</v>
      </c>
      <c r="J130" s="11" t="s">
        <v>9</v>
      </c>
      <c r="K130" s="104" t="s">
        <v>8285</v>
      </c>
      <c r="L130" s="7">
        <v>2300000</v>
      </c>
    </row>
    <row r="131" spans="2:12" ht="15.75" thickBot="1" x14ac:dyDescent="0.3">
      <c r="B131" s="11" t="s">
        <v>1344</v>
      </c>
      <c r="C131" s="11" t="s">
        <v>1596</v>
      </c>
      <c r="D131" s="11" t="s">
        <v>1344</v>
      </c>
      <c r="E131" s="11" t="s">
        <v>1508</v>
      </c>
      <c r="F131" s="11" t="s">
        <v>4156</v>
      </c>
      <c r="G131" s="11" t="s">
        <v>4157</v>
      </c>
      <c r="H131" s="11" t="s">
        <v>1232</v>
      </c>
      <c r="I131" s="11" t="s">
        <v>1232</v>
      </c>
      <c r="J131" s="11" t="s">
        <v>4153</v>
      </c>
      <c r="K131" s="112" t="s">
        <v>3864</v>
      </c>
      <c r="L131" s="14">
        <v>60500000</v>
      </c>
    </row>
    <row r="132" spans="2:12" x14ac:dyDescent="0.25">
      <c r="B132" s="11" t="s">
        <v>1344</v>
      </c>
      <c r="C132" s="11" t="s">
        <v>1596</v>
      </c>
      <c r="D132" s="11" t="s">
        <v>1344</v>
      </c>
      <c r="E132" s="11" t="s">
        <v>1508</v>
      </c>
      <c r="F132" s="11" t="s">
        <v>4156</v>
      </c>
      <c r="G132" s="11" t="s">
        <v>4157</v>
      </c>
      <c r="H132" s="11" t="s">
        <v>1232</v>
      </c>
      <c r="I132" s="11" t="s">
        <v>1344</v>
      </c>
      <c r="J132" s="11" t="s">
        <v>9</v>
      </c>
      <c r="K132" s="104" t="s">
        <v>8288</v>
      </c>
      <c r="L132" s="7">
        <v>43000000</v>
      </c>
    </row>
    <row r="133" spans="2:12" x14ac:dyDescent="0.25">
      <c r="B133" s="11" t="s">
        <v>1344</v>
      </c>
      <c r="C133" s="11" t="s">
        <v>1596</v>
      </c>
      <c r="D133" s="11" t="s">
        <v>1344</v>
      </c>
      <c r="E133" s="11" t="s">
        <v>1508</v>
      </c>
      <c r="F133" s="11" t="s">
        <v>4156</v>
      </c>
      <c r="G133" s="11" t="s">
        <v>4157</v>
      </c>
      <c r="H133" s="11" t="s">
        <v>1232</v>
      </c>
      <c r="I133" s="11" t="s">
        <v>1508</v>
      </c>
      <c r="J133" s="11" t="s">
        <v>9</v>
      </c>
      <c r="K133" s="104" t="s">
        <v>8289</v>
      </c>
      <c r="L133" s="7">
        <v>17500000</v>
      </c>
    </row>
    <row r="134" spans="2:12" ht="15.75" thickBot="1" x14ac:dyDescent="0.3">
      <c r="B134" s="11" t="s">
        <v>1344</v>
      </c>
      <c r="C134" s="11" t="s">
        <v>1596</v>
      </c>
      <c r="D134" s="11" t="s">
        <v>1344</v>
      </c>
      <c r="E134" s="11" t="s">
        <v>1508</v>
      </c>
      <c r="F134" s="11" t="s">
        <v>4157</v>
      </c>
      <c r="G134" s="11" t="s">
        <v>4152</v>
      </c>
      <c r="H134" s="11" t="s">
        <v>1232</v>
      </c>
      <c r="I134" s="11" t="s">
        <v>1232</v>
      </c>
      <c r="J134" s="11" t="s">
        <v>4153</v>
      </c>
      <c r="K134" s="111" t="s">
        <v>1347</v>
      </c>
      <c r="L134" s="10">
        <v>9500000</v>
      </c>
    </row>
    <row r="135" spans="2:12" ht="15.75" thickBot="1" x14ac:dyDescent="0.3">
      <c r="B135" s="11" t="s">
        <v>1344</v>
      </c>
      <c r="C135" s="11" t="s">
        <v>1596</v>
      </c>
      <c r="D135" s="11" t="s">
        <v>1344</v>
      </c>
      <c r="E135" s="11" t="s">
        <v>1508</v>
      </c>
      <c r="F135" s="11" t="s">
        <v>4157</v>
      </c>
      <c r="G135" s="11" t="s">
        <v>4154</v>
      </c>
      <c r="H135" s="11" t="s">
        <v>1232</v>
      </c>
      <c r="I135" s="11" t="s">
        <v>1232</v>
      </c>
      <c r="J135" s="11" t="s">
        <v>4153</v>
      </c>
      <c r="K135" s="112" t="s">
        <v>3868</v>
      </c>
      <c r="L135" s="106">
        <v>9500000</v>
      </c>
    </row>
    <row r="136" spans="2:12" x14ac:dyDescent="0.25">
      <c r="B136" s="11" t="s">
        <v>1344</v>
      </c>
      <c r="C136" s="11" t="s">
        <v>1596</v>
      </c>
      <c r="D136" s="11" t="s">
        <v>1344</v>
      </c>
      <c r="E136" s="11" t="s">
        <v>1508</v>
      </c>
      <c r="F136" s="11" t="s">
        <v>4157</v>
      </c>
      <c r="G136" s="11" t="s">
        <v>4154</v>
      </c>
      <c r="H136" s="11" t="s">
        <v>1344</v>
      </c>
      <c r="I136" s="11" t="s">
        <v>1232</v>
      </c>
      <c r="J136" s="11" t="s">
        <v>9</v>
      </c>
      <c r="K136" s="103" t="s">
        <v>8291</v>
      </c>
      <c r="L136" s="7">
        <v>9500000</v>
      </c>
    </row>
    <row r="137" spans="2:12" ht="15.75" thickBot="1" x14ac:dyDescent="0.3">
      <c r="B137" s="11" t="s">
        <v>1344</v>
      </c>
      <c r="C137" s="11" t="s">
        <v>1596</v>
      </c>
      <c r="D137" s="11" t="s">
        <v>1344</v>
      </c>
      <c r="E137" s="11" t="s">
        <v>1508</v>
      </c>
      <c r="F137" s="11" t="s">
        <v>4159</v>
      </c>
      <c r="G137" s="11" t="s">
        <v>4152</v>
      </c>
      <c r="H137" s="11" t="s">
        <v>1232</v>
      </c>
      <c r="I137" s="11" t="s">
        <v>1232</v>
      </c>
      <c r="J137" s="11" t="s">
        <v>4153</v>
      </c>
      <c r="K137" s="111" t="s">
        <v>3885</v>
      </c>
      <c r="L137" s="10">
        <v>1173099875</v>
      </c>
    </row>
    <row r="138" spans="2:12" ht="15.75" thickBot="1" x14ac:dyDescent="0.3">
      <c r="B138" s="11" t="s">
        <v>1344</v>
      </c>
      <c r="C138" s="11" t="s">
        <v>1596</v>
      </c>
      <c r="D138" s="11" t="s">
        <v>1344</v>
      </c>
      <c r="E138" s="11" t="s">
        <v>1508</v>
      </c>
      <c r="F138" s="11" t="s">
        <v>4159</v>
      </c>
      <c r="G138" s="11" t="s">
        <v>4155</v>
      </c>
      <c r="H138" s="11" t="s">
        <v>1232</v>
      </c>
      <c r="I138" s="11" t="s">
        <v>1232</v>
      </c>
      <c r="J138" s="11" t="s">
        <v>4153</v>
      </c>
      <c r="K138" s="112" t="s">
        <v>3889</v>
      </c>
      <c r="L138" s="106">
        <v>108000000</v>
      </c>
    </row>
    <row r="139" spans="2:12" x14ac:dyDescent="0.25">
      <c r="B139" s="11" t="s">
        <v>1344</v>
      </c>
      <c r="C139" s="11" t="s">
        <v>1596</v>
      </c>
      <c r="D139" s="11" t="s">
        <v>1344</v>
      </c>
      <c r="E139" s="11" t="s">
        <v>1508</v>
      </c>
      <c r="F139" s="11" t="s">
        <v>4159</v>
      </c>
      <c r="G139" s="11" t="s">
        <v>4155</v>
      </c>
      <c r="H139" s="11" t="s">
        <v>1344</v>
      </c>
      <c r="I139" s="11" t="s">
        <v>1232</v>
      </c>
      <c r="J139" s="11" t="s">
        <v>9</v>
      </c>
      <c r="K139" s="103" t="s">
        <v>8296</v>
      </c>
      <c r="L139" s="7">
        <v>72000000</v>
      </c>
    </row>
    <row r="140" spans="2:12" x14ac:dyDescent="0.25">
      <c r="B140" s="11" t="s">
        <v>1344</v>
      </c>
      <c r="C140" s="11" t="s">
        <v>1596</v>
      </c>
      <c r="D140" s="11" t="s">
        <v>1344</v>
      </c>
      <c r="E140" s="11" t="s">
        <v>1508</v>
      </c>
      <c r="F140" s="11" t="s">
        <v>4159</v>
      </c>
      <c r="G140" s="11" t="s">
        <v>4155</v>
      </c>
      <c r="H140" s="11" t="s">
        <v>1508</v>
      </c>
      <c r="I140" s="11" t="s">
        <v>1232</v>
      </c>
      <c r="J140" s="11" t="s">
        <v>9</v>
      </c>
      <c r="K140" s="103" t="s">
        <v>8297</v>
      </c>
      <c r="L140" s="7">
        <v>36000000</v>
      </c>
    </row>
    <row r="141" spans="2:12" ht="15.75" thickBot="1" x14ac:dyDescent="0.3">
      <c r="B141" s="11" t="s">
        <v>1344</v>
      </c>
      <c r="C141" s="11" t="s">
        <v>1596</v>
      </c>
      <c r="D141" s="11" t="s">
        <v>1344</v>
      </c>
      <c r="E141" s="11" t="s">
        <v>1508</v>
      </c>
      <c r="F141" s="11" t="s">
        <v>4159</v>
      </c>
      <c r="G141" s="11" t="s">
        <v>4160</v>
      </c>
      <c r="H141" s="11" t="s">
        <v>1232</v>
      </c>
      <c r="I141" s="11" t="s">
        <v>1232</v>
      </c>
      <c r="J141" s="11" t="s">
        <v>4153</v>
      </c>
      <c r="K141" s="112" t="s">
        <v>3897</v>
      </c>
      <c r="L141" s="14">
        <v>21500000</v>
      </c>
    </row>
    <row r="142" spans="2:12" x14ac:dyDescent="0.25">
      <c r="B142" s="11" t="s">
        <v>1344</v>
      </c>
      <c r="C142" s="11" t="s">
        <v>1596</v>
      </c>
      <c r="D142" s="11" t="s">
        <v>1344</v>
      </c>
      <c r="E142" s="11" t="s">
        <v>1508</v>
      </c>
      <c r="F142" s="11" t="s">
        <v>4159</v>
      </c>
      <c r="G142" s="11" t="s">
        <v>4160</v>
      </c>
      <c r="H142" s="11" t="s">
        <v>1344</v>
      </c>
      <c r="I142" s="11" t="s">
        <v>1232</v>
      </c>
      <c r="J142" s="11" t="s">
        <v>9</v>
      </c>
      <c r="K142" s="103" t="s">
        <v>3897</v>
      </c>
      <c r="L142" s="7">
        <v>21500000</v>
      </c>
    </row>
    <row r="143" spans="2:12" ht="15.75" thickBot="1" x14ac:dyDescent="0.3">
      <c r="B143" s="11" t="s">
        <v>1344</v>
      </c>
      <c r="C143" s="11" t="s">
        <v>1596</v>
      </c>
      <c r="D143" s="11" t="s">
        <v>1344</v>
      </c>
      <c r="E143" s="11" t="s">
        <v>1508</v>
      </c>
      <c r="F143" s="11" t="s">
        <v>4159</v>
      </c>
      <c r="G143" s="11" t="s">
        <v>4159</v>
      </c>
      <c r="H143" s="11" t="s">
        <v>1232</v>
      </c>
      <c r="I143" s="11" t="s">
        <v>1232</v>
      </c>
      <c r="J143" s="11" t="s">
        <v>4153</v>
      </c>
      <c r="K143" s="112" t="s">
        <v>3899</v>
      </c>
      <c r="L143" s="14">
        <v>1043599875</v>
      </c>
    </row>
    <row r="144" spans="2:12" x14ac:dyDescent="0.25">
      <c r="B144" s="11" t="s">
        <v>1344</v>
      </c>
      <c r="C144" s="11" t="s">
        <v>1596</v>
      </c>
      <c r="D144" s="11" t="s">
        <v>1344</v>
      </c>
      <c r="E144" s="11" t="s">
        <v>1508</v>
      </c>
      <c r="F144" s="11" t="s">
        <v>4159</v>
      </c>
      <c r="G144" s="11" t="s">
        <v>4159</v>
      </c>
      <c r="H144" s="11" t="s">
        <v>1596</v>
      </c>
      <c r="I144" s="11" t="s">
        <v>1232</v>
      </c>
      <c r="J144" s="11" t="s">
        <v>9</v>
      </c>
      <c r="K144" s="103" t="s">
        <v>8307</v>
      </c>
      <c r="L144" s="7">
        <v>13599875</v>
      </c>
    </row>
    <row r="145" spans="2:12" x14ac:dyDescent="0.25">
      <c r="B145" s="11" t="s">
        <v>1344</v>
      </c>
      <c r="C145" s="11" t="s">
        <v>1596</v>
      </c>
      <c r="D145" s="11" t="s">
        <v>1344</v>
      </c>
      <c r="E145" s="11" t="s">
        <v>1508</v>
      </c>
      <c r="F145" s="11" t="s">
        <v>4159</v>
      </c>
      <c r="G145" s="11" t="s">
        <v>4159</v>
      </c>
      <c r="H145" s="11" t="s">
        <v>1662</v>
      </c>
      <c r="I145" s="11" t="s">
        <v>1232</v>
      </c>
      <c r="J145" s="11" t="s">
        <v>9</v>
      </c>
      <c r="K145" s="103" t="s">
        <v>8308</v>
      </c>
      <c r="L145" s="7">
        <v>1030000000</v>
      </c>
    </row>
    <row r="146" spans="2:12" ht="15.75" thickBot="1" x14ac:dyDescent="0.3">
      <c r="B146" s="11" t="s">
        <v>1344</v>
      </c>
      <c r="C146" s="11" t="s">
        <v>1596</v>
      </c>
      <c r="D146" s="11" t="s">
        <v>1344</v>
      </c>
      <c r="E146" s="11" t="s">
        <v>1596</v>
      </c>
      <c r="F146" s="11" t="s">
        <v>4152</v>
      </c>
      <c r="G146" s="11" t="s">
        <v>4152</v>
      </c>
      <c r="H146" s="11" t="s">
        <v>1232</v>
      </c>
      <c r="I146" s="11" t="s">
        <v>1232</v>
      </c>
      <c r="J146" s="11" t="s">
        <v>4153</v>
      </c>
      <c r="K146" s="110" t="s">
        <v>3901</v>
      </c>
      <c r="L146" s="10">
        <v>12552167447</v>
      </c>
    </row>
    <row r="147" spans="2:12" ht="15.75" thickBot="1" x14ac:dyDescent="0.3">
      <c r="B147" s="11" t="s">
        <v>1344</v>
      </c>
      <c r="C147" s="11" t="s">
        <v>1596</v>
      </c>
      <c r="D147" s="11" t="s">
        <v>1344</v>
      </c>
      <c r="E147" s="11" t="s">
        <v>1596</v>
      </c>
      <c r="F147" s="11" t="s">
        <v>4154</v>
      </c>
      <c r="G147" s="11" t="s">
        <v>4152</v>
      </c>
      <c r="H147" s="11" t="s">
        <v>1232</v>
      </c>
      <c r="I147" s="11" t="s">
        <v>1232</v>
      </c>
      <c r="J147" s="11" t="s">
        <v>4153</v>
      </c>
      <c r="K147" s="111" t="s">
        <v>3903</v>
      </c>
      <c r="L147" s="108">
        <v>5703111363</v>
      </c>
    </row>
    <row r="148" spans="2:12" ht="15.75" thickBot="1" x14ac:dyDescent="0.3">
      <c r="B148" s="11" t="s">
        <v>1344</v>
      </c>
      <c r="C148" s="11" t="s">
        <v>1596</v>
      </c>
      <c r="D148" s="11" t="s">
        <v>1344</v>
      </c>
      <c r="E148" s="11" t="s">
        <v>1596</v>
      </c>
      <c r="F148" s="11" t="s">
        <v>4154</v>
      </c>
      <c r="G148" s="11" t="s">
        <v>4154</v>
      </c>
      <c r="H148" s="11" t="s">
        <v>1232</v>
      </c>
      <c r="I148" s="11" t="s">
        <v>1232</v>
      </c>
      <c r="J148" s="11" t="s">
        <v>4153</v>
      </c>
      <c r="K148" s="112" t="s">
        <v>3905</v>
      </c>
      <c r="L148" s="106">
        <v>5483911363</v>
      </c>
    </row>
    <row r="149" spans="2:12" x14ac:dyDescent="0.25">
      <c r="B149" s="11" t="s">
        <v>1344</v>
      </c>
      <c r="C149" s="11" t="s">
        <v>1596</v>
      </c>
      <c r="D149" s="11" t="s">
        <v>1344</v>
      </c>
      <c r="E149" s="11" t="s">
        <v>1596</v>
      </c>
      <c r="F149" s="11" t="s">
        <v>4154</v>
      </c>
      <c r="G149" s="11" t="s">
        <v>4154</v>
      </c>
      <c r="H149" s="11" t="s">
        <v>1508</v>
      </c>
      <c r="I149" s="11" t="s">
        <v>1232</v>
      </c>
      <c r="J149" s="11" t="s">
        <v>9</v>
      </c>
      <c r="K149" s="103" t="s">
        <v>8311</v>
      </c>
      <c r="L149" s="7">
        <v>5483911363</v>
      </c>
    </row>
    <row r="150" spans="2:12" ht="15.75" thickBot="1" x14ac:dyDescent="0.3">
      <c r="B150" s="11" t="s">
        <v>1344</v>
      </c>
      <c r="C150" s="11" t="s">
        <v>1596</v>
      </c>
      <c r="D150" s="11" t="s">
        <v>1344</v>
      </c>
      <c r="E150" s="11" t="s">
        <v>1596</v>
      </c>
      <c r="F150" s="11" t="s">
        <v>4154</v>
      </c>
      <c r="G150" s="11" t="s">
        <v>4156</v>
      </c>
      <c r="H150" s="11" t="s">
        <v>1232</v>
      </c>
      <c r="I150" s="11" t="s">
        <v>1232</v>
      </c>
      <c r="J150" s="11" t="s">
        <v>4153</v>
      </c>
      <c r="K150" s="112" t="s">
        <v>3909</v>
      </c>
      <c r="L150" s="14">
        <v>219200000</v>
      </c>
    </row>
    <row r="151" spans="2:12" x14ac:dyDescent="0.25">
      <c r="B151" s="11" t="s">
        <v>1344</v>
      </c>
      <c r="C151" s="11" t="s">
        <v>1596</v>
      </c>
      <c r="D151" s="11" t="s">
        <v>1344</v>
      </c>
      <c r="E151" s="11" t="s">
        <v>1596</v>
      </c>
      <c r="F151" s="11" t="s">
        <v>4154</v>
      </c>
      <c r="G151" s="11" t="s">
        <v>4156</v>
      </c>
      <c r="H151" s="11" t="s">
        <v>1344</v>
      </c>
      <c r="I151" s="11" t="s">
        <v>1232</v>
      </c>
      <c r="J151" s="11" t="s">
        <v>9</v>
      </c>
      <c r="K151" s="103" t="s">
        <v>8312</v>
      </c>
      <c r="L151" s="7">
        <v>44000000</v>
      </c>
    </row>
    <row r="152" spans="2:12" x14ac:dyDescent="0.25">
      <c r="B152" s="11" t="s">
        <v>1344</v>
      </c>
      <c r="C152" s="11" t="s">
        <v>1596</v>
      </c>
      <c r="D152" s="11" t="s">
        <v>1344</v>
      </c>
      <c r="E152" s="11" t="s">
        <v>1596</v>
      </c>
      <c r="F152" s="11" t="s">
        <v>4154</v>
      </c>
      <c r="G152" s="11" t="s">
        <v>4156</v>
      </c>
      <c r="H152" s="11" t="s">
        <v>1508</v>
      </c>
      <c r="I152" s="11" t="s">
        <v>1232</v>
      </c>
      <c r="J152" s="11" t="s">
        <v>9</v>
      </c>
      <c r="K152" s="103" t="s">
        <v>8313</v>
      </c>
      <c r="L152" s="7">
        <v>3200000</v>
      </c>
    </row>
    <row r="153" spans="2:12" x14ac:dyDescent="0.25">
      <c r="B153" s="11" t="s">
        <v>1344</v>
      </c>
      <c r="C153" s="11" t="s">
        <v>1596</v>
      </c>
      <c r="D153" s="11" t="s">
        <v>1344</v>
      </c>
      <c r="E153" s="11" t="s">
        <v>1596</v>
      </c>
      <c r="F153" s="11" t="s">
        <v>4154</v>
      </c>
      <c r="G153" s="11" t="s">
        <v>4156</v>
      </c>
      <c r="H153" s="11" t="s">
        <v>1596</v>
      </c>
      <c r="I153" s="11" t="s">
        <v>1232</v>
      </c>
      <c r="J153" s="11" t="s">
        <v>9</v>
      </c>
      <c r="K153" s="103" t="s">
        <v>8314</v>
      </c>
      <c r="L153" s="7">
        <v>107000000</v>
      </c>
    </row>
    <row r="154" spans="2:12" x14ac:dyDescent="0.25">
      <c r="B154" s="11" t="s">
        <v>1344</v>
      </c>
      <c r="C154" s="11" t="s">
        <v>1596</v>
      </c>
      <c r="D154" s="11" t="s">
        <v>1344</v>
      </c>
      <c r="E154" s="11" t="s">
        <v>1596</v>
      </c>
      <c r="F154" s="11" t="s">
        <v>4154</v>
      </c>
      <c r="G154" s="11" t="s">
        <v>4156</v>
      </c>
      <c r="H154" s="11" t="s">
        <v>1662</v>
      </c>
      <c r="I154" s="11" t="s">
        <v>1232</v>
      </c>
      <c r="J154" s="11" t="s">
        <v>9</v>
      </c>
      <c r="K154" s="103" t="s">
        <v>8315</v>
      </c>
      <c r="L154" s="7">
        <v>65000000</v>
      </c>
    </row>
    <row r="155" spans="2:12" ht="15.75" thickBot="1" x14ac:dyDescent="0.3">
      <c r="B155" s="11" t="s">
        <v>1344</v>
      </c>
      <c r="C155" s="11" t="s">
        <v>1596</v>
      </c>
      <c r="D155" s="11" t="s">
        <v>1344</v>
      </c>
      <c r="E155" s="11" t="s">
        <v>1596</v>
      </c>
      <c r="F155" s="11" t="s">
        <v>4155</v>
      </c>
      <c r="G155" s="11" t="s">
        <v>4152</v>
      </c>
      <c r="H155" s="11" t="s">
        <v>1232</v>
      </c>
      <c r="I155" s="11" t="s">
        <v>1232</v>
      </c>
      <c r="J155" s="11" t="s">
        <v>4153</v>
      </c>
      <c r="K155" s="111" t="s">
        <v>8318</v>
      </c>
      <c r="L155" s="10">
        <v>6849056084</v>
      </c>
    </row>
    <row r="156" spans="2:12" ht="15.75" thickBot="1" x14ac:dyDescent="0.3">
      <c r="B156" s="11" t="s">
        <v>1344</v>
      </c>
      <c r="C156" s="11" t="s">
        <v>1596</v>
      </c>
      <c r="D156" s="11" t="s">
        <v>1344</v>
      </c>
      <c r="E156" s="11" t="s">
        <v>1596</v>
      </c>
      <c r="F156" s="11" t="s">
        <v>4155</v>
      </c>
      <c r="G156" s="11" t="s">
        <v>4154</v>
      </c>
      <c r="H156" s="11" t="s">
        <v>1232</v>
      </c>
      <c r="I156" s="11" t="s">
        <v>1232</v>
      </c>
      <c r="J156" s="11" t="s">
        <v>4153</v>
      </c>
      <c r="K156" s="112" t="s">
        <v>3914</v>
      </c>
      <c r="L156" s="106">
        <v>6123363961</v>
      </c>
    </row>
    <row r="157" spans="2:12" x14ac:dyDescent="0.25">
      <c r="B157" s="11" t="s">
        <v>1344</v>
      </c>
      <c r="C157" s="11" t="s">
        <v>1596</v>
      </c>
      <c r="D157" s="11" t="s">
        <v>1344</v>
      </c>
      <c r="E157" s="11" t="s">
        <v>1596</v>
      </c>
      <c r="F157" s="11" t="s">
        <v>4155</v>
      </c>
      <c r="G157" s="11" t="s">
        <v>4154</v>
      </c>
      <c r="H157" s="11" t="s">
        <v>1596</v>
      </c>
      <c r="I157" s="11" t="s">
        <v>1232</v>
      </c>
      <c r="J157" s="11" t="s">
        <v>9</v>
      </c>
      <c r="K157" s="103" t="s">
        <v>3915</v>
      </c>
      <c r="L157" s="7">
        <v>5784943756</v>
      </c>
    </row>
    <row r="158" spans="2:12" x14ac:dyDescent="0.25">
      <c r="B158" s="11" t="s">
        <v>1344</v>
      </c>
      <c r="C158" s="11" t="s">
        <v>1596</v>
      </c>
      <c r="D158" s="11" t="s">
        <v>1344</v>
      </c>
      <c r="E158" s="11" t="s">
        <v>1596</v>
      </c>
      <c r="F158" s="11" t="s">
        <v>4155</v>
      </c>
      <c r="G158" s="11" t="s">
        <v>4154</v>
      </c>
      <c r="H158" s="11" t="s">
        <v>1662</v>
      </c>
      <c r="I158" s="11" t="s">
        <v>1232</v>
      </c>
      <c r="J158" s="11" t="s">
        <v>9</v>
      </c>
      <c r="K158" s="103" t="s">
        <v>3916</v>
      </c>
      <c r="L158" s="7">
        <v>338420205</v>
      </c>
    </row>
    <row r="159" spans="2:12" ht="15.75" thickBot="1" x14ac:dyDescent="0.3">
      <c r="B159" s="11" t="s">
        <v>1344</v>
      </c>
      <c r="C159" s="11" t="s">
        <v>1596</v>
      </c>
      <c r="D159" s="11" t="s">
        <v>1344</v>
      </c>
      <c r="E159" s="11" t="s">
        <v>1596</v>
      </c>
      <c r="F159" s="11" t="s">
        <v>4155</v>
      </c>
      <c r="G159" s="11" t="s">
        <v>4156</v>
      </c>
      <c r="H159" s="11" t="s">
        <v>1232</v>
      </c>
      <c r="I159" s="11" t="s">
        <v>1232</v>
      </c>
      <c r="J159" s="11" t="s">
        <v>4153</v>
      </c>
      <c r="K159" s="112" t="s">
        <v>3919</v>
      </c>
      <c r="L159" s="14">
        <v>725692123</v>
      </c>
    </row>
    <row r="160" spans="2:12" x14ac:dyDescent="0.25">
      <c r="B160" s="11" t="s">
        <v>1344</v>
      </c>
      <c r="C160" s="11" t="s">
        <v>1596</v>
      </c>
      <c r="D160" s="11" t="s">
        <v>1344</v>
      </c>
      <c r="E160" s="11" t="s">
        <v>1596</v>
      </c>
      <c r="F160" s="11" t="s">
        <v>4155</v>
      </c>
      <c r="G160" s="11" t="s">
        <v>4156</v>
      </c>
      <c r="H160" s="11" t="s">
        <v>1344</v>
      </c>
      <c r="I160" s="11" t="s">
        <v>1232</v>
      </c>
      <c r="J160" s="11" t="s">
        <v>9</v>
      </c>
      <c r="K160" s="103" t="s">
        <v>8320</v>
      </c>
      <c r="L160" s="7">
        <v>23000000</v>
      </c>
    </row>
    <row r="161" spans="2:12" x14ac:dyDescent="0.25">
      <c r="B161" s="11" t="s">
        <v>1344</v>
      </c>
      <c r="C161" s="11" t="s">
        <v>1596</v>
      </c>
      <c r="D161" s="11" t="s">
        <v>1344</v>
      </c>
      <c r="E161" s="11" t="s">
        <v>1596</v>
      </c>
      <c r="F161" s="11" t="s">
        <v>4155</v>
      </c>
      <c r="G161" s="11" t="s">
        <v>4156</v>
      </c>
      <c r="H161" s="11" t="s">
        <v>1508</v>
      </c>
      <c r="I161" s="11" t="s">
        <v>1232</v>
      </c>
      <c r="J161" s="11" t="s">
        <v>9</v>
      </c>
      <c r="K161" s="103" t="s">
        <v>8321</v>
      </c>
      <c r="L161" s="7">
        <v>30000000</v>
      </c>
    </row>
    <row r="162" spans="2:12" x14ac:dyDescent="0.25">
      <c r="B162" s="11" t="s">
        <v>1344</v>
      </c>
      <c r="C162" s="11" t="s">
        <v>1596</v>
      </c>
      <c r="D162" s="11" t="s">
        <v>1344</v>
      </c>
      <c r="E162" s="11" t="s">
        <v>1596</v>
      </c>
      <c r="F162" s="11" t="s">
        <v>4155</v>
      </c>
      <c r="G162" s="11" t="s">
        <v>4156</v>
      </c>
      <c r="H162" s="11" t="s">
        <v>1662</v>
      </c>
      <c r="I162" s="11" t="s">
        <v>1232</v>
      </c>
      <c r="J162" s="11" t="s">
        <v>9</v>
      </c>
      <c r="K162" s="103" t="s">
        <v>8322</v>
      </c>
      <c r="L162" s="7">
        <v>664835000</v>
      </c>
    </row>
    <row r="163" spans="2:12" x14ac:dyDescent="0.25">
      <c r="B163" s="11" t="s">
        <v>1344</v>
      </c>
      <c r="C163" s="11" t="s">
        <v>1596</v>
      </c>
      <c r="D163" s="11" t="s">
        <v>1344</v>
      </c>
      <c r="E163" s="11" t="s">
        <v>1596</v>
      </c>
      <c r="F163" s="11" t="s">
        <v>4155</v>
      </c>
      <c r="G163" s="11" t="s">
        <v>4156</v>
      </c>
      <c r="H163" s="11" t="s">
        <v>1714</v>
      </c>
      <c r="I163" s="11" t="s">
        <v>1232</v>
      </c>
      <c r="J163" s="11" t="s">
        <v>9</v>
      </c>
      <c r="K163" s="103" t="s">
        <v>8323</v>
      </c>
      <c r="L163" s="7">
        <v>7857123</v>
      </c>
    </row>
    <row r="164" spans="2:12" ht="15.75" thickBot="1" x14ac:dyDescent="0.3">
      <c r="B164" s="11" t="s">
        <v>1344</v>
      </c>
      <c r="C164" s="11" t="s">
        <v>1596</v>
      </c>
      <c r="D164" s="11" t="s">
        <v>1508</v>
      </c>
      <c r="E164" s="11" t="s">
        <v>1232</v>
      </c>
      <c r="F164" s="11" t="s">
        <v>4152</v>
      </c>
      <c r="G164" s="11" t="s">
        <v>4152</v>
      </c>
      <c r="H164" s="11" t="s">
        <v>1232</v>
      </c>
      <c r="I164" s="11" t="s">
        <v>1232</v>
      </c>
      <c r="J164" s="11" t="s">
        <v>4153</v>
      </c>
      <c r="K164" s="109" t="s">
        <v>3923</v>
      </c>
      <c r="L164" s="10">
        <v>24405000000</v>
      </c>
    </row>
    <row r="165" spans="2:12" ht="15.75" thickBot="1" x14ac:dyDescent="0.3">
      <c r="B165" s="11" t="s">
        <v>1344</v>
      </c>
      <c r="C165" s="11" t="s">
        <v>1596</v>
      </c>
      <c r="D165" s="11" t="s">
        <v>1508</v>
      </c>
      <c r="E165" s="11" t="s">
        <v>1344</v>
      </c>
      <c r="F165" s="11" t="s">
        <v>4152</v>
      </c>
      <c r="G165" s="11" t="s">
        <v>4152</v>
      </c>
      <c r="H165" s="11" t="s">
        <v>1232</v>
      </c>
      <c r="I165" s="11" t="s">
        <v>1232</v>
      </c>
      <c r="J165" s="11" t="s">
        <v>4153</v>
      </c>
      <c r="K165" s="110" t="s">
        <v>3925</v>
      </c>
      <c r="L165" s="106">
        <v>23805000000</v>
      </c>
    </row>
    <row r="166" spans="2:12" x14ac:dyDescent="0.25">
      <c r="B166" s="11" t="s">
        <v>1344</v>
      </c>
      <c r="C166" s="11" t="s">
        <v>1596</v>
      </c>
      <c r="D166" s="11" t="s">
        <v>1508</v>
      </c>
      <c r="E166" s="11" t="s">
        <v>1344</v>
      </c>
      <c r="F166" s="11" t="s">
        <v>4156</v>
      </c>
      <c r="G166" s="11" t="s">
        <v>4152</v>
      </c>
      <c r="H166" s="11" t="s">
        <v>1232</v>
      </c>
      <c r="I166" s="11" t="s">
        <v>1232</v>
      </c>
      <c r="J166" s="11" t="s">
        <v>9</v>
      </c>
      <c r="K166" s="101" t="s">
        <v>8332</v>
      </c>
      <c r="L166" s="7">
        <v>23805000000</v>
      </c>
    </row>
    <row r="167" spans="2:12" ht="15.75" thickBot="1" x14ac:dyDescent="0.3">
      <c r="B167" s="11" t="s">
        <v>1344</v>
      </c>
      <c r="C167" s="11" t="s">
        <v>1596</v>
      </c>
      <c r="D167" s="11" t="s">
        <v>1508</v>
      </c>
      <c r="E167" s="11" t="s">
        <v>1596</v>
      </c>
      <c r="F167" s="11" t="s">
        <v>4152</v>
      </c>
      <c r="G167" s="11" t="s">
        <v>4152</v>
      </c>
      <c r="H167" s="11" t="s">
        <v>1232</v>
      </c>
      <c r="I167" s="11" t="s">
        <v>1232</v>
      </c>
      <c r="J167" s="11" t="s">
        <v>4153</v>
      </c>
      <c r="K167" s="110" t="s">
        <v>3934</v>
      </c>
      <c r="L167" s="10">
        <v>600000000</v>
      </c>
    </row>
    <row r="168" spans="2:12" ht="15.75" thickBot="1" x14ac:dyDescent="0.3">
      <c r="B168" s="11" t="s">
        <v>1344</v>
      </c>
      <c r="C168" s="11" t="s">
        <v>1596</v>
      </c>
      <c r="D168" s="11" t="s">
        <v>1508</v>
      </c>
      <c r="E168" s="11" t="s">
        <v>1596</v>
      </c>
      <c r="F168" s="11" t="s">
        <v>4156</v>
      </c>
      <c r="G168" s="11" t="s">
        <v>4152</v>
      </c>
      <c r="H168" s="11" t="s">
        <v>1232</v>
      </c>
      <c r="I168" s="11" t="s">
        <v>1232</v>
      </c>
      <c r="J168" s="11" t="s">
        <v>4153</v>
      </c>
      <c r="K168" s="111" t="s">
        <v>3960</v>
      </c>
      <c r="L168" s="108">
        <v>600000000</v>
      </c>
    </row>
    <row r="169" spans="2:12" ht="15.75" thickBot="1" x14ac:dyDescent="0.3">
      <c r="B169" s="11" t="s">
        <v>1344</v>
      </c>
      <c r="C169" s="11" t="s">
        <v>1596</v>
      </c>
      <c r="D169" s="11" t="s">
        <v>1508</v>
      </c>
      <c r="E169" s="11" t="s">
        <v>1596</v>
      </c>
      <c r="F169" s="11" t="s">
        <v>4156</v>
      </c>
      <c r="G169" s="11" t="s">
        <v>4154</v>
      </c>
      <c r="H169" s="11" t="s">
        <v>1232</v>
      </c>
      <c r="I169" s="11" t="s">
        <v>1232</v>
      </c>
      <c r="J169" s="11" t="s">
        <v>4153</v>
      </c>
      <c r="K169" s="112" t="s">
        <v>8358</v>
      </c>
      <c r="L169" s="106">
        <v>600000000</v>
      </c>
    </row>
    <row r="170" spans="2:12" x14ac:dyDescent="0.25">
      <c r="B170" s="11" t="s">
        <v>1344</v>
      </c>
      <c r="C170" s="11" t="s">
        <v>1596</v>
      </c>
      <c r="D170" s="11" t="s">
        <v>1508</v>
      </c>
      <c r="E170" s="11" t="s">
        <v>1596</v>
      </c>
      <c r="F170" s="11" t="s">
        <v>4156</v>
      </c>
      <c r="G170" s="11" t="s">
        <v>4154</v>
      </c>
      <c r="H170" s="11" t="s">
        <v>1232</v>
      </c>
      <c r="I170" s="11" t="s">
        <v>1232</v>
      </c>
      <c r="J170" s="11" t="s">
        <v>9</v>
      </c>
      <c r="K170" s="102" t="s">
        <v>8359</v>
      </c>
      <c r="L170" s="7">
        <v>600000000</v>
      </c>
    </row>
    <row r="171" spans="2:12" ht="15.75" thickBot="1" x14ac:dyDescent="0.3">
      <c r="B171" s="11" t="s">
        <v>1344</v>
      </c>
      <c r="C171" s="11" t="s">
        <v>1596</v>
      </c>
      <c r="D171" s="11" t="s">
        <v>1596</v>
      </c>
      <c r="E171" s="11" t="s">
        <v>1232</v>
      </c>
      <c r="F171" s="11" t="s">
        <v>4152</v>
      </c>
      <c r="G171" s="11" t="s">
        <v>4152</v>
      </c>
      <c r="H171" s="11" t="s">
        <v>1232</v>
      </c>
      <c r="I171" s="11" t="s">
        <v>1232</v>
      </c>
      <c r="J171" s="11" t="s">
        <v>4153</v>
      </c>
      <c r="K171" s="109" t="s">
        <v>8361</v>
      </c>
      <c r="L171" s="10">
        <v>13754000000</v>
      </c>
    </row>
    <row r="172" spans="2:12" ht="15.75" thickBot="1" x14ac:dyDescent="0.3">
      <c r="B172" s="11" t="s">
        <v>1344</v>
      </c>
      <c r="C172" s="11" t="s">
        <v>1596</v>
      </c>
      <c r="D172" s="11" t="s">
        <v>1596</v>
      </c>
      <c r="E172" s="11" t="s">
        <v>1344</v>
      </c>
      <c r="F172" s="11" t="s">
        <v>4152</v>
      </c>
      <c r="G172" s="11" t="s">
        <v>4152</v>
      </c>
      <c r="H172" s="11" t="s">
        <v>1232</v>
      </c>
      <c r="I172" s="11" t="s">
        <v>1232</v>
      </c>
      <c r="J172" s="11" t="s">
        <v>4153</v>
      </c>
      <c r="K172" s="110" t="s">
        <v>3969</v>
      </c>
      <c r="L172" s="108">
        <v>13730000000</v>
      </c>
    </row>
    <row r="173" spans="2:12" ht="15.75" thickBot="1" x14ac:dyDescent="0.3">
      <c r="B173" s="11" t="s">
        <v>1344</v>
      </c>
      <c r="C173" s="11" t="s">
        <v>1596</v>
      </c>
      <c r="D173" s="11" t="s">
        <v>1596</v>
      </c>
      <c r="E173" s="11" t="s">
        <v>1344</v>
      </c>
      <c r="F173" s="11" t="s">
        <v>4154</v>
      </c>
      <c r="G173" s="11" t="s">
        <v>4152</v>
      </c>
      <c r="H173" s="11" t="s">
        <v>1232</v>
      </c>
      <c r="I173" s="11" t="s">
        <v>1232</v>
      </c>
      <c r="J173" s="11" t="s">
        <v>4153</v>
      </c>
      <c r="K173" s="111" t="s">
        <v>3971</v>
      </c>
      <c r="L173" s="106">
        <v>350000000</v>
      </c>
    </row>
    <row r="174" spans="2:12" x14ac:dyDescent="0.25">
      <c r="B174" s="11" t="s">
        <v>1344</v>
      </c>
      <c r="C174" s="11" t="s">
        <v>1596</v>
      </c>
      <c r="D174" s="11" t="s">
        <v>1596</v>
      </c>
      <c r="E174" s="11" t="s">
        <v>1344</v>
      </c>
      <c r="F174" s="11" t="s">
        <v>4154</v>
      </c>
      <c r="G174" s="11" t="s">
        <v>4152</v>
      </c>
      <c r="H174" s="11" t="s">
        <v>1232</v>
      </c>
      <c r="I174" s="11" t="s">
        <v>1232</v>
      </c>
      <c r="J174" s="11" t="s">
        <v>9</v>
      </c>
      <c r="K174" s="101" t="s">
        <v>8362</v>
      </c>
      <c r="L174" s="7">
        <v>350000000</v>
      </c>
    </row>
    <row r="175" spans="2:12" ht="15.75" thickBot="1" x14ac:dyDescent="0.3">
      <c r="B175" s="11" t="s">
        <v>1344</v>
      </c>
      <c r="C175" s="11" t="s">
        <v>1596</v>
      </c>
      <c r="D175" s="11" t="s">
        <v>1596</v>
      </c>
      <c r="E175" s="11" t="s">
        <v>1344</v>
      </c>
      <c r="F175" s="11" t="s">
        <v>4155</v>
      </c>
      <c r="G175" s="11" t="s">
        <v>4152</v>
      </c>
      <c r="H175" s="11" t="s">
        <v>1232</v>
      </c>
      <c r="I175" s="11" t="s">
        <v>1232</v>
      </c>
      <c r="J175" s="11" t="s">
        <v>4153</v>
      </c>
      <c r="K175" s="111" t="s">
        <v>8365</v>
      </c>
      <c r="L175" s="14">
        <v>6000000000</v>
      </c>
    </row>
    <row r="176" spans="2:12" x14ac:dyDescent="0.25">
      <c r="B176" s="11" t="s">
        <v>1344</v>
      </c>
      <c r="C176" s="11" t="s">
        <v>1596</v>
      </c>
      <c r="D176" s="11" t="s">
        <v>1596</v>
      </c>
      <c r="E176" s="11" t="s">
        <v>1344</v>
      </c>
      <c r="F176" s="11" t="s">
        <v>4155</v>
      </c>
      <c r="G176" s="11" t="s">
        <v>4154</v>
      </c>
      <c r="H176" s="11" t="s">
        <v>1232</v>
      </c>
      <c r="I176" s="11" t="s">
        <v>1232</v>
      </c>
      <c r="J176" s="11" t="s">
        <v>9</v>
      </c>
      <c r="K176" s="102" t="s">
        <v>3973</v>
      </c>
      <c r="L176" s="7">
        <v>4500000000</v>
      </c>
    </row>
    <row r="177" spans="2:12" x14ac:dyDescent="0.25">
      <c r="B177" s="11" t="s">
        <v>1344</v>
      </c>
      <c r="C177" s="11" t="s">
        <v>1596</v>
      </c>
      <c r="D177" s="11" t="s">
        <v>1596</v>
      </c>
      <c r="E177" s="11" t="s">
        <v>1344</v>
      </c>
      <c r="F177" s="11" t="s">
        <v>4155</v>
      </c>
      <c r="G177" s="11" t="s">
        <v>4155</v>
      </c>
      <c r="H177" s="11" t="s">
        <v>1232</v>
      </c>
      <c r="I177" s="11" t="s">
        <v>1232</v>
      </c>
      <c r="J177" s="11" t="s">
        <v>9</v>
      </c>
      <c r="K177" s="102" t="s">
        <v>3974</v>
      </c>
      <c r="L177" s="7">
        <v>1500000000</v>
      </c>
    </row>
    <row r="178" spans="2:12" ht="15.75" thickBot="1" x14ac:dyDescent="0.3">
      <c r="B178" s="11" t="s">
        <v>1344</v>
      </c>
      <c r="C178" s="11" t="s">
        <v>1596</v>
      </c>
      <c r="D178" s="11" t="s">
        <v>1596</v>
      </c>
      <c r="E178" s="11" t="s">
        <v>1344</v>
      </c>
      <c r="F178" s="11" t="s">
        <v>4157</v>
      </c>
      <c r="G178" s="11" t="s">
        <v>4152</v>
      </c>
      <c r="H178" s="11" t="s">
        <v>1232</v>
      </c>
      <c r="I178" s="11" t="s">
        <v>1232</v>
      </c>
      <c r="J178" s="11" t="s">
        <v>4153</v>
      </c>
      <c r="K178" s="111" t="s">
        <v>3977</v>
      </c>
      <c r="L178" s="14">
        <v>6500000000</v>
      </c>
    </row>
    <row r="179" spans="2:12" x14ac:dyDescent="0.25">
      <c r="B179" s="11" t="s">
        <v>1344</v>
      </c>
      <c r="C179" s="11" t="s">
        <v>1596</v>
      </c>
      <c r="D179" s="11" t="s">
        <v>1596</v>
      </c>
      <c r="E179" s="11" t="s">
        <v>1344</v>
      </c>
      <c r="F179" s="11" t="s">
        <v>4157</v>
      </c>
      <c r="G179" s="11" t="s">
        <v>4154</v>
      </c>
      <c r="H179" s="11" t="s">
        <v>1232</v>
      </c>
      <c r="I179" s="11" t="s">
        <v>1232</v>
      </c>
      <c r="J179" s="11" t="s">
        <v>9</v>
      </c>
      <c r="K179" s="102" t="s">
        <v>8367</v>
      </c>
      <c r="L179" s="7">
        <v>6386510000</v>
      </c>
    </row>
    <row r="180" spans="2:12" x14ac:dyDescent="0.25">
      <c r="B180" s="11" t="s">
        <v>1344</v>
      </c>
      <c r="C180" s="11" t="s">
        <v>1596</v>
      </c>
      <c r="D180" s="11" t="s">
        <v>1596</v>
      </c>
      <c r="E180" s="11" t="s">
        <v>1344</v>
      </c>
      <c r="F180" s="11" t="s">
        <v>4157</v>
      </c>
      <c r="G180" s="11" t="s">
        <v>4155</v>
      </c>
      <c r="H180" s="11" t="s">
        <v>1232</v>
      </c>
      <c r="I180" s="11" t="s">
        <v>1232</v>
      </c>
      <c r="J180" s="11" t="s">
        <v>9</v>
      </c>
      <c r="K180" s="102" t="s">
        <v>8368</v>
      </c>
      <c r="L180" s="7">
        <v>113490000</v>
      </c>
    </row>
    <row r="181" spans="2:12" ht="15.75" thickBot="1" x14ac:dyDescent="0.3">
      <c r="B181" s="11" t="s">
        <v>1344</v>
      </c>
      <c r="C181" s="11" t="s">
        <v>1596</v>
      </c>
      <c r="D181" s="11" t="s">
        <v>1596</v>
      </c>
      <c r="E181" s="11" t="s">
        <v>1344</v>
      </c>
      <c r="F181" s="11" t="s">
        <v>4159</v>
      </c>
      <c r="G181" s="11" t="s">
        <v>4152</v>
      </c>
      <c r="H181" s="11" t="s">
        <v>1232</v>
      </c>
      <c r="I181" s="11" t="s">
        <v>1232</v>
      </c>
      <c r="J181" s="11" t="s">
        <v>4153</v>
      </c>
      <c r="K181" s="111" t="s">
        <v>8369</v>
      </c>
      <c r="L181" s="14">
        <v>880000000</v>
      </c>
    </row>
    <row r="182" spans="2:12" x14ac:dyDescent="0.25">
      <c r="B182" s="11" t="s">
        <v>1344</v>
      </c>
      <c r="C182" s="11" t="s">
        <v>1596</v>
      </c>
      <c r="D182" s="11" t="s">
        <v>1596</v>
      </c>
      <c r="E182" s="11" t="s">
        <v>1344</v>
      </c>
      <c r="F182" s="11" t="s">
        <v>4159</v>
      </c>
      <c r="G182" s="11" t="s">
        <v>4155</v>
      </c>
      <c r="H182" s="11" t="s">
        <v>1232</v>
      </c>
      <c r="I182" s="11" t="s">
        <v>1232</v>
      </c>
      <c r="J182" s="11" t="s">
        <v>9</v>
      </c>
      <c r="K182" s="102" t="s">
        <v>8382</v>
      </c>
      <c r="L182" s="7">
        <v>422000000</v>
      </c>
    </row>
    <row r="183" spans="2:12" x14ac:dyDescent="0.25">
      <c r="B183" s="11" t="s">
        <v>1344</v>
      </c>
      <c r="C183" s="11" t="s">
        <v>1596</v>
      </c>
      <c r="D183" s="11" t="s">
        <v>1596</v>
      </c>
      <c r="E183" s="11" t="s">
        <v>1344</v>
      </c>
      <c r="F183" s="11" t="s">
        <v>4159</v>
      </c>
      <c r="G183" s="11" t="s">
        <v>4156</v>
      </c>
      <c r="H183" s="11" t="s">
        <v>1232</v>
      </c>
      <c r="I183" s="11" t="s">
        <v>1232</v>
      </c>
      <c r="J183" s="11" t="s">
        <v>9</v>
      </c>
      <c r="K183" s="102" t="s">
        <v>3979</v>
      </c>
      <c r="L183" s="7">
        <v>56000000</v>
      </c>
    </row>
    <row r="184" spans="2:12" x14ac:dyDescent="0.25">
      <c r="B184" s="11" t="s">
        <v>1344</v>
      </c>
      <c r="C184" s="11" t="s">
        <v>1596</v>
      </c>
      <c r="D184" s="11" t="s">
        <v>1596</v>
      </c>
      <c r="E184" s="11" t="s">
        <v>1344</v>
      </c>
      <c r="F184" s="11" t="s">
        <v>4159</v>
      </c>
      <c r="G184" s="11" t="s">
        <v>4157</v>
      </c>
      <c r="H184" s="11" t="s">
        <v>1232</v>
      </c>
      <c r="I184" s="11" t="s">
        <v>1232</v>
      </c>
      <c r="J184" s="11" t="s">
        <v>9</v>
      </c>
      <c r="K184" s="102" t="s">
        <v>8383</v>
      </c>
      <c r="L184" s="7">
        <v>200000000</v>
      </c>
    </row>
    <row r="185" spans="2:12" x14ac:dyDescent="0.25">
      <c r="B185" s="11" t="s">
        <v>1344</v>
      </c>
      <c r="C185" s="11" t="s">
        <v>1596</v>
      </c>
      <c r="D185" s="11" t="s">
        <v>1596</v>
      </c>
      <c r="E185" s="11" t="s">
        <v>1344</v>
      </c>
      <c r="F185" s="11" t="s">
        <v>4159</v>
      </c>
      <c r="G185" s="11" t="s">
        <v>4158</v>
      </c>
      <c r="H185" s="11" t="s">
        <v>1232</v>
      </c>
      <c r="I185" s="11" t="s">
        <v>1232</v>
      </c>
      <c r="J185" s="11" t="s">
        <v>9</v>
      </c>
      <c r="K185" s="102" t="s">
        <v>8384</v>
      </c>
      <c r="L185" s="7">
        <v>10000000</v>
      </c>
    </row>
    <row r="186" spans="2:12" x14ac:dyDescent="0.25">
      <c r="B186" s="11" t="s">
        <v>1344</v>
      </c>
      <c r="C186" s="11" t="s">
        <v>1596</v>
      </c>
      <c r="D186" s="11" t="s">
        <v>1596</v>
      </c>
      <c r="E186" s="11" t="s">
        <v>1344</v>
      </c>
      <c r="F186" s="11" t="s">
        <v>4159</v>
      </c>
      <c r="G186" s="11" t="s">
        <v>4160</v>
      </c>
      <c r="H186" s="11" t="s">
        <v>1232</v>
      </c>
      <c r="I186" s="11" t="s">
        <v>1232</v>
      </c>
      <c r="J186" s="11" t="s">
        <v>9</v>
      </c>
      <c r="K186" s="102" t="s">
        <v>8385</v>
      </c>
      <c r="L186" s="7">
        <v>30000000</v>
      </c>
    </row>
    <row r="187" spans="2:12" x14ac:dyDescent="0.25">
      <c r="B187" s="11" t="s">
        <v>1344</v>
      </c>
      <c r="C187" s="11" t="s">
        <v>1596</v>
      </c>
      <c r="D187" s="11" t="s">
        <v>1596</v>
      </c>
      <c r="E187" s="11" t="s">
        <v>1344</v>
      </c>
      <c r="F187" s="11" t="s">
        <v>4159</v>
      </c>
      <c r="G187" s="11" t="s">
        <v>4159</v>
      </c>
      <c r="H187" s="11" t="s">
        <v>1232</v>
      </c>
      <c r="I187" s="11" t="s">
        <v>1232</v>
      </c>
      <c r="J187" s="11" t="s">
        <v>9</v>
      </c>
      <c r="K187" s="102" t="s">
        <v>8386</v>
      </c>
      <c r="L187" s="7">
        <v>162000000</v>
      </c>
    </row>
    <row r="188" spans="2:12" ht="15.75" thickBot="1" x14ac:dyDescent="0.3">
      <c r="B188" s="11" t="s">
        <v>1344</v>
      </c>
      <c r="C188" s="11" t="s">
        <v>1596</v>
      </c>
      <c r="D188" s="11" t="s">
        <v>1596</v>
      </c>
      <c r="E188" s="11" t="s">
        <v>1508</v>
      </c>
      <c r="F188" s="11" t="s">
        <v>4152</v>
      </c>
      <c r="G188" s="11" t="s">
        <v>4152</v>
      </c>
      <c r="H188" s="11" t="s">
        <v>1232</v>
      </c>
      <c r="I188" s="11" t="s">
        <v>1232</v>
      </c>
      <c r="J188" s="11" t="s">
        <v>4153</v>
      </c>
      <c r="K188" s="110" t="s">
        <v>8387</v>
      </c>
      <c r="L188" s="10">
        <v>24000000</v>
      </c>
    </row>
    <row r="189" spans="2:12" ht="15.75" thickBot="1" x14ac:dyDescent="0.3">
      <c r="B189" s="11" t="s">
        <v>1344</v>
      </c>
      <c r="C189" s="11" t="s">
        <v>1596</v>
      </c>
      <c r="D189" s="11" t="s">
        <v>1596</v>
      </c>
      <c r="E189" s="11" t="s">
        <v>1508</v>
      </c>
      <c r="F189" s="11" t="s">
        <v>4154</v>
      </c>
      <c r="G189" s="11" t="s">
        <v>4152</v>
      </c>
      <c r="H189" s="11" t="s">
        <v>1232</v>
      </c>
      <c r="I189" s="11" t="s">
        <v>1232</v>
      </c>
      <c r="J189" s="11" t="s">
        <v>4153</v>
      </c>
      <c r="K189" s="111" t="s">
        <v>8388</v>
      </c>
      <c r="L189" s="106">
        <v>24000000</v>
      </c>
    </row>
    <row r="190" spans="2:12" x14ac:dyDescent="0.25">
      <c r="B190" s="11" t="s">
        <v>1344</v>
      </c>
      <c r="C190" s="11" t="s">
        <v>1596</v>
      </c>
      <c r="D190" s="11" t="s">
        <v>1596</v>
      </c>
      <c r="E190" s="11" t="s">
        <v>1508</v>
      </c>
      <c r="F190" s="11" t="s">
        <v>4154</v>
      </c>
      <c r="G190" s="11" t="s">
        <v>4154</v>
      </c>
      <c r="H190" s="11" t="s">
        <v>1232</v>
      </c>
      <c r="I190" s="11" t="s">
        <v>1232</v>
      </c>
      <c r="J190" s="11" t="s">
        <v>9</v>
      </c>
      <c r="K190" s="102" t="s">
        <v>8389</v>
      </c>
      <c r="L190" s="7">
        <v>24000000</v>
      </c>
    </row>
    <row r="191" spans="2:12" ht="15.75" thickBot="1" x14ac:dyDescent="0.3">
      <c r="B191" s="11" t="s">
        <v>1344</v>
      </c>
      <c r="C191" s="11" t="s">
        <v>1596</v>
      </c>
      <c r="D191" s="11" t="s">
        <v>1662</v>
      </c>
      <c r="E191" s="11" t="s">
        <v>1232</v>
      </c>
      <c r="F191" s="11" t="s">
        <v>4152</v>
      </c>
      <c r="G191" s="11" t="s">
        <v>4152</v>
      </c>
      <c r="H191" s="11" t="s">
        <v>1232</v>
      </c>
      <c r="I191" s="11" t="s">
        <v>1232</v>
      </c>
      <c r="J191" s="11" t="s">
        <v>4153</v>
      </c>
      <c r="K191" s="109" t="s">
        <v>3984</v>
      </c>
      <c r="L191" s="10">
        <v>474000000</v>
      </c>
    </row>
    <row r="192" spans="2:12" ht="15.75" thickBot="1" x14ac:dyDescent="0.3">
      <c r="B192" s="11" t="s">
        <v>1344</v>
      </c>
      <c r="C192" s="11" t="s">
        <v>1596</v>
      </c>
      <c r="D192" s="11" t="s">
        <v>1662</v>
      </c>
      <c r="E192" s="11" t="s">
        <v>1344</v>
      </c>
      <c r="F192" s="11" t="s">
        <v>4152</v>
      </c>
      <c r="G192" s="11" t="s">
        <v>4152</v>
      </c>
      <c r="H192" s="11" t="s">
        <v>1232</v>
      </c>
      <c r="I192" s="11" t="s">
        <v>1232</v>
      </c>
      <c r="J192" s="11" t="s">
        <v>4153</v>
      </c>
      <c r="K192" s="110" t="s">
        <v>3986</v>
      </c>
      <c r="L192" s="106">
        <v>474000000</v>
      </c>
    </row>
    <row r="193" spans="2:12" x14ac:dyDescent="0.25">
      <c r="B193" s="11" t="s">
        <v>1344</v>
      </c>
      <c r="C193" s="11" t="s">
        <v>1596</v>
      </c>
      <c r="D193" s="11" t="s">
        <v>1662</v>
      </c>
      <c r="E193" s="11" t="s">
        <v>1344</v>
      </c>
      <c r="F193" s="11" t="s">
        <v>4152</v>
      </c>
      <c r="G193" s="11" t="s">
        <v>4152</v>
      </c>
      <c r="H193" s="11" t="s">
        <v>1232</v>
      </c>
      <c r="I193" s="11" t="s">
        <v>1232</v>
      </c>
      <c r="J193" s="11" t="s">
        <v>9</v>
      </c>
      <c r="K193" s="100" t="s">
        <v>8390</v>
      </c>
      <c r="L193" s="7">
        <v>474000000</v>
      </c>
    </row>
    <row r="194" spans="2:12" ht="15.75" thickBot="1" x14ac:dyDescent="0.3">
      <c r="B194" s="11" t="s">
        <v>1344</v>
      </c>
      <c r="C194" s="11" t="s">
        <v>1596</v>
      </c>
      <c r="D194" s="11" t="s">
        <v>1867</v>
      </c>
      <c r="E194" s="11" t="s">
        <v>1232</v>
      </c>
      <c r="F194" s="11" t="s">
        <v>4152</v>
      </c>
      <c r="G194" s="11" t="s">
        <v>4152</v>
      </c>
      <c r="H194" s="11" t="s">
        <v>1232</v>
      </c>
      <c r="I194" s="11" t="s">
        <v>1232</v>
      </c>
      <c r="J194" s="11" t="s">
        <v>4153</v>
      </c>
      <c r="K194" s="109" t="s">
        <v>3992</v>
      </c>
      <c r="L194" s="10">
        <v>8645000000</v>
      </c>
    </row>
    <row r="195" spans="2:12" ht="15.75" thickBot="1" x14ac:dyDescent="0.3">
      <c r="B195" s="11" t="s">
        <v>1344</v>
      </c>
      <c r="C195" s="11" t="s">
        <v>1596</v>
      </c>
      <c r="D195" s="11" t="s">
        <v>1867</v>
      </c>
      <c r="E195" s="11" t="s">
        <v>1344</v>
      </c>
      <c r="F195" s="11" t="s">
        <v>4152</v>
      </c>
      <c r="G195" s="11" t="s">
        <v>4152</v>
      </c>
      <c r="H195" s="11" t="s">
        <v>1232</v>
      </c>
      <c r="I195" s="11" t="s">
        <v>1232</v>
      </c>
      <c r="J195" s="11" t="s">
        <v>4153</v>
      </c>
      <c r="K195" s="110" t="s">
        <v>8391</v>
      </c>
      <c r="L195" s="106">
        <v>6265000000</v>
      </c>
    </row>
    <row r="196" spans="2:12" x14ac:dyDescent="0.25">
      <c r="B196" s="11" t="s">
        <v>1344</v>
      </c>
      <c r="C196" s="11" t="s">
        <v>1596</v>
      </c>
      <c r="D196" s="11" t="s">
        <v>1867</v>
      </c>
      <c r="E196" s="11" t="s">
        <v>1344</v>
      </c>
      <c r="F196" s="11" t="s">
        <v>4152</v>
      </c>
      <c r="G196" s="11" t="s">
        <v>4152</v>
      </c>
      <c r="H196" s="11" t="s">
        <v>1232</v>
      </c>
      <c r="I196" s="11" t="s">
        <v>1232</v>
      </c>
      <c r="J196" s="11" t="s">
        <v>9</v>
      </c>
      <c r="K196" s="100" t="s">
        <v>8392</v>
      </c>
      <c r="L196" s="7">
        <v>6265000000</v>
      </c>
    </row>
    <row r="197" spans="2:12" ht="15.75" thickBot="1" x14ac:dyDescent="0.3">
      <c r="B197" s="11" t="s">
        <v>1344</v>
      </c>
      <c r="C197" s="11" t="s">
        <v>1596</v>
      </c>
      <c r="D197" s="11" t="s">
        <v>1867</v>
      </c>
      <c r="E197" s="11" t="s">
        <v>1867</v>
      </c>
      <c r="F197" s="11" t="s">
        <v>4152</v>
      </c>
      <c r="G197" s="11" t="s">
        <v>4152</v>
      </c>
      <c r="H197" s="11" t="s">
        <v>1232</v>
      </c>
      <c r="I197" s="11" t="s">
        <v>1232</v>
      </c>
      <c r="J197" s="11" t="s">
        <v>4153</v>
      </c>
      <c r="K197" s="110" t="s">
        <v>3995</v>
      </c>
      <c r="L197" s="14">
        <v>2380000000</v>
      </c>
    </row>
    <row r="198" spans="2:12" x14ac:dyDescent="0.25">
      <c r="B198" s="11" t="s">
        <v>1344</v>
      </c>
      <c r="C198" s="11" t="s">
        <v>1596</v>
      </c>
      <c r="D198" s="11" t="s">
        <v>1867</v>
      </c>
      <c r="E198" s="11" t="s">
        <v>1867</v>
      </c>
      <c r="F198" s="11" t="s">
        <v>4152</v>
      </c>
      <c r="G198" s="11" t="s">
        <v>4152</v>
      </c>
      <c r="H198" s="11" t="s">
        <v>1232</v>
      </c>
      <c r="I198" s="11" t="s">
        <v>1232</v>
      </c>
      <c r="J198" s="11" t="s">
        <v>9</v>
      </c>
      <c r="K198" s="100" t="s">
        <v>3995</v>
      </c>
      <c r="L198" s="7">
        <v>2380000000</v>
      </c>
    </row>
    <row r="199" spans="2:12" ht="15.75" thickBot="1" x14ac:dyDescent="0.3">
      <c r="B199" s="11" t="s">
        <v>1344</v>
      </c>
      <c r="C199" s="11" t="s">
        <v>1662</v>
      </c>
      <c r="D199" s="11" t="s">
        <v>1232</v>
      </c>
      <c r="E199" s="11" t="s">
        <v>1232</v>
      </c>
      <c r="F199" s="11" t="s">
        <v>4152</v>
      </c>
      <c r="G199" s="11" t="s">
        <v>4152</v>
      </c>
      <c r="H199" s="11" t="s">
        <v>1232</v>
      </c>
      <c r="I199" s="11" t="s">
        <v>1232</v>
      </c>
      <c r="J199" s="11" t="s">
        <v>4153</v>
      </c>
      <c r="K199" s="107" t="s">
        <v>1760</v>
      </c>
      <c r="L199" s="10">
        <v>217354667291</v>
      </c>
    </row>
    <row r="200" spans="2:12" ht="15.75" thickBot="1" x14ac:dyDescent="0.3">
      <c r="B200" s="11" t="s">
        <v>1344</v>
      </c>
      <c r="C200" s="11" t="s">
        <v>1662</v>
      </c>
      <c r="D200" s="11" t="s">
        <v>1344</v>
      </c>
      <c r="E200" s="11" t="s">
        <v>1232</v>
      </c>
      <c r="F200" s="11" t="s">
        <v>4152</v>
      </c>
      <c r="G200" s="11" t="s">
        <v>4152</v>
      </c>
      <c r="H200" s="11" t="s">
        <v>1232</v>
      </c>
      <c r="I200" s="11" t="s">
        <v>1232</v>
      </c>
      <c r="J200" s="11" t="s">
        <v>4153</v>
      </c>
      <c r="K200" s="109" t="s">
        <v>8406</v>
      </c>
      <c r="L200" s="108">
        <v>217320131891</v>
      </c>
    </row>
    <row r="201" spans="2:12" ht="15.75" thickBot="1" x14ac:dyDescent="0.3">
      <c r="B201" s="11" t="s">
        <v>1344</v>
      </c>
      <c r="C201" s="11" t="s">
        <v>1662</v>
      </c>
      <c r="D201" s="11" t="s">
        <v>1344</v>
      </c>
      <c r="E201" s="11" t="s">
        <v>1508</v>
      </c>
      <c r="F201" s="11" t="s">
        <v>4152</v>
      </c>
      <c r="G201" s="11" t="s">
        <v>4152</v>
      </c>
      <c r="H201" s="11" t="s">
        <v>1232</v>
      </c>
      <c r="I201" s="11" t="s">
        <v>1232</v>
      </c>
      <c r="J201" s="11" t="s">
        <v>4153</v>
      </c>
      <c r="K201" s="110" t="s">
        <v>8412</v>
      </c>
      <c r="L201" s="108">
        <v>206757807465</v>
      </c>
    </row>
    <row r="202" spans="2:12" ht="15.75" thickBot="1" x14ac:dyDescent="0.3">
      <c r="B202" s="11" t="s">
        <v>1344</v>
      </c>
      <c r="C202" s="11" t="s">
        <v>1662</v>
      </c>
      <c r="D202" s="11" t="s">
        <v>1344</v>
      </c>
      <c r="E202" s="11" t="s">
        <v>1508</v>
      </c>
      <c r="F202" s="11" t="s">
        <v>4154</v>
      </c>
      <c r="G202" s="11" t="s">
        <v>4152</v>
      </c>
      <c r="H202" s="11" t="s">
        <v>1232</v>
      </c>
      <c r="I202" s="11" t="s">
        <v>1232</v>
      </c>
      <c r="J202" s="11" t="s">
        <v>4153</v>
      </c>
      <c r="K202" s="111" t="s">
        <v>4002</v>
      </c>
      <c r="L202" s="106">
        <v>201622745094</v>
      </c>
    </row>
    <row r="203" spans="2:12" x14ac:dyDescent="0.25">
      <c r="B203" s="11" t="s">
        <v>1344</v>
      </c>
      <c r="C203" s="11" t="s">
        <v>1662</v>
      </c>
      <c r="D203" s="11" t="s">
        <v>1344</v>
      </c>
      <c r="E203" s="11" t="s">
        <v>1508</v>
      </c>
      <c r="F203" s="11" t="s">
        <v>4154</v>
      </c>
      <c r="G203" s="11" t="s">
        <v>4154</v>
      </c>
      <c r="H203" s="11" t="s">
        <v>1232</v>
      </c>
      <c r="I203" s="11" t="s">
        <v>1232</v>
      </c>
      <c r="J203" s="11" t="s">
        <v>9</v>
      </c>
      <c r="K203" s="102" t="s">
        <v>8416</v>
      </c>
      <c r="L203" s="7">
        <v>31608091650</v>
      </c>
    </row>
    <row r="204" spans="2:12" x14ac:dyDescent="0.25">
      <c r="B204" s="11" t="s">
        <v>1344</v>
      </c>
      <c r="C204" s="11" t="s">
        <v>1662</v>
      </c>
      <c r="D204" s="11" t="s">
        <v>1344</v>
      </c>
      <c r="E204" s="11" t="s">
        <v>1508</v>
      </c>
      <c r="F204" s="11" t="s">
        <v>4154</v>
      </c>
      <c r="G204" s="11" t="s">
        <v>4156</v>
      </c>
      <c r="H204" s="11" t="s">
        <v>1232</v>
      </c>
      <c r="I204" s="11" t="s">
        <v>1232</v>
      </c>
      <c r="J204" s="11" t="s">
        <v>9</v>
      </c>
      <c r="K204" s="102" t="s">
        <v>8419</v>
      </c>
      <c r="L204" s="7">
        <v>12403500000</v>
      </c>
    </row>
    <row r="205" spans="2:12" x14ac:dyDescent="0.25">
      <c r="B205" s="11" t="s">
        <v>1344</v>
      </c>
      <c r="C205" s="11" t="s">
        <v>1662</v>
      </c>
      <c r="D205" s="11" t="s">
        <v>1344</v>
      </c>
      <c r="E205" s="11" t="s">
        <v>1508</v>
      </c>
      <c r="F205" s="11" t="s">
        <v>4154</v>
      </c>
      <c r="G205" s="11" t="s">
        <v>4157</v>
      </c>
      <c r="H205" s="11" t="s">
        <v>1232</v>
      </c>
      <c r="I205" s="11" t="s">
        <v>1232</v>
      </c>
      <c r="J205" s="11" t="s">
        <v>9</v>
      </c>
      <c r="K205" s="102" t="s">
        <v>8420</v>
      </c>
      <c r="L205" s="7">
        <v>1800000000</v>
      </c>
    </row>
    <row r="206" spans="2:12" x14ac:dyDescent="0.25">
      <c r="B206" s="11" t="s">
        <v>1344</v>
      </c>
      <c r="C206" s="11" t="s">
        <v>1662</v>
      </c>
      <c r="D206" s="11" t="s">
        <v>1344</v>
      </c>
      <c r="E206" s="11" t="s">
        <v>1508</v>
      </c>
      <c r="F206" s="11" t="s">
        <v>4154</v>
      </c>
      <c r="G206" s="11" t="s">
        <v>4158</v>
      </c>
      <c r="H206" s="11" t="s">
        <v>1232</v>
      </c>
      <c r="I206" s="11" t="s">
        <v>1232</v>
      </c>
      <c r="J206" s="11" t="s">
        <v>9</v>
      </c>
      <c r="K206" s="102" t="s">
        <v>8421</v>
      </c>
      <c r="L206" s="7">
        <v>76844636375</v>
      </c>
    </row>
    <row r="207" spans="2:12" x14ac:dyDescent="0.25">
      <c r="B207" s="11" t="s">
        <v>1344</v>
      </c>
      <c r="C207" s="11" t="s">
        <v>1662</v>
      </c>
      <c r="D207" s="11" t="s">
        <v>1344</v>
      </c>
      <c r="E207" s="11" t="s">
        <v>1508</v>
      </c>
      <c r="F207" s="11" t="s">
        <v>4154</v>
      </c>
      <c r="G207" s="11" t="s">
        <v>4160</v>
      </c>
      <c r="H207" s="11" t="s">
        <v>1232</v>
      </c>
      <c r="I207" s="11" t="s">
        <v>1232</v>
      </c>
      <c r="J207" s="11" t="s">
        <v>9</v>
      </c>
      <c r="K207" s="102" t="s">
        <v>8422</v>
      </c>
      <c r="L207" s="7">
        <v>17738274829</v>
      </c>
    </row>
    <row r="208" spans="2:12" x14ac:dyDescent="0.25">
      <c r="B208" s="11" t="s">
        <v>1344</v>
      </c>
      <c r="C208" s="11" t="s">
        <v>1662</v>
      </c>
      <c r="D208" s="11" t="s">
        <v>1344</v>
      </c>
      <c r="E208" s="11" t="s">
        <v>1508</v>
      </c>
      <c r="F208" s="11" t="s">
        <v>4154</v>
      </c>
      <c r="G208" s="11" t="s">
        <v>4161</v>
      </c>
      <c r="H208" s="11" t="s">
        <v>1232</v>
      </c>
      <c r="I208" s="11" t="s">
        <v>1232</v>
      </c>
      <c r="J208" s="11" t="s">
        <v>9</v>
      </c>
      <c r="K208" s="102" t="s">
        <v>8423</v>
      </c>
      <c r="L208" s="7">
        <v>50000000000</v>
      </c>
    </row>
    <row r="209" spans="2:12" x14ac:dyDescent="0.25">
      <c r="B209" s="11" t="s">
        <v>1344</v>
      </c>
      <c r="C209" s="11" t="s">
        <v>1662</v>
      </c>
      <c r="D209" s="11" t="s">
        <v>1344</v>
      </c>
      <c r="E209" s="11" t="s">
        <v>1508</v>
      </c>
      <c r="F209" s="11" t="s">
        <v>4154</v>
      </c>
      <c r="G209" s="11" t="s">
        <v>4162</v>
      </c>
      <c r="H209" s="11" t="s">
        <v>1232</v>
      </c>
      <c r="I209" s="11" t="s">
        <v>1232</v>
      </c>
      <c r="J209" s="11" t="s">
        <v>9</v>
      </c>
      <c r="K209" s="102" t="s">
        <v>8424</v>
      </c>
      <c r="L209" s="7">
        <v>7177242240</v>
      </c>
    </row>
    <row r="210" spans="2:12" x14ac:dyDescent="0.25">
      <c r="B210" s="11" t="s">
        <v>1344</v>
      </c>
      <c r="C210" s="11" t="s">
        <v>1662</v>
      </c>
      <c r="D210" s="11" t="s">
        <v>1344</v>
      </c>
      <c r="E210" s="11" t="s">
        <v>1508</v>
      </c>
      <c r="F210" s="11" t="s">
        <v>4154</v>
      </c>
      <c r="G210" s="11" t="s">
        <v>4159</v>
      </c>
      <c r="H210" s="11" t="s">
        <v>1232</v>
      </c>
      <c r="I210" s="11" t="s">
        <v>1232</v>
      </c>
      <c r="J210" s="11" t="s">
        <v>9</v>
      </c>
      <c r="K210" s="102" t="s">
        <v>8425</v>
      </c>
      <c r="L210" s="7">
        <v>3051000000</v>
      </c>
    </row>
    <row r="211" spans="2:12" x14ac:dyDescent="0.25">
      <c r="B211" s="11" t="s">
        <v>1344</v>
      </c>
      <c r="C211" s="11" t="s">
        <v>1662</v>
      </c>
      <c r="D211" s="11" t="s">
        <v>1344</v>
      </c>
      <c r="E211" s="11" t="s">
        <v>1508</v>
      </c>
      <c r="F211" s="11" t="s">
        <v>4154</v>
      </c>
      <c r="G211" s="11" t="s">
        <v>8075</v>
      </c>
      <c r="H211" s="11" t="s">
        <v>1232</v>
      </c>
      <c r="I211" s="11" t="s">
        <v>1232</v>
      </c>
      <c r="J211" s="11" t="s">
        <v>9</v>
      </c>
      <c r="K211" s="102" t="s">
        <v>8436</v>
      </c>
      <c r="L211" s="7">
        <v>1000000000</v>
      </c>
    </row>
    <row r="212" spans="2:12" x14ac:dyDescent="0.25">
      <c r="B212" s="11" t="s">
        <v>1344</v>
      </c>
      <c r="C212" s="11" t="s">
        <v>1662</v>
      </c>
      <c r="D212" s="11" t="s">
        <v>1344</v>
      </c>
      <c r="E212" s="11" t="s">
        <v>1508</v>
      </c>
      <c r="F212" s="11" t="s">
        <v>4155</v>
      </c>
      <c r="G212" s="11" t="s">
        <v>4152</v>
      </c>
      <c r="H212" s="11" t="s">
        <v>1232</v>
      </c>
      <c r="I212" s="11" t="s">
        <v>1232</v>
      </c>
      <c r="J212" s="11" t="s">
        <v>9</v>
      </c>
      <c r="K212" s="101" t="s">
        <v>8441</v>
      </c>
      <c r="L212" s="7">
        <v>3876568371</v>
      </c>
    </row>
    <row r="213" spans="2:12" x14ac:dyDescent="0.25">
      <c r="B213" s="11" t="s">
        <v>1344</v>
      </c>
      <c r="C213" s="11" t="s">
        <v>1662</v>
      </c>
      <c r="D213" s="11" t="s">
        <v>1344</v>
      </c>
      <c r="E213" s="11" t="s">
        <v>1508</v>
      </c>
      <c r="F213" s="11" t="s">
        <v>4158</v>
      </c>
      <c r="G213" s="11" t="s">
        <v>4152</v>
      </c>
      <c r="H213" s="11" t="s">
        <v>1232</v>
      </c>
      <c r="I213" s="11" t="s">
        <v>1232</v>
      </c>
      <c r="J213" s="11" t="s">
        <v>9</v>
      </c>
      <c r="K213" s="101" t="s">
        <v>8446</v>
      </c>
      <c r="L213" s="7">
        <v>647730000</v>
      </c>
    </row>
    <row r="214" spans="2:12" x14ac:dyDescent="0.25">
      <c r="B214" s="11" t="s">
        <v>1344</v>
      </c>
      <c r="C214" s="11" t="s">
        <v>1662</v>
      </c>
      <c r="D214" s="11" t="s">
        <v>1344</v>
      </c>
      <c r="E214" s="11" t="s">
        <v>1508</v>
      </c>
      <c r="F214" s="11" t="s">
        <v>4160</v>
      </c>
      <c r="G214" s="11" t="s">
        <v>4152</v>
      </c>
      <c r="H214" s="11" t="s">
        <v>1232</v>
      </c>
      <c r="I214" s="11" t="s">
        <v>1232</v>
      </c>
      <c r="J214" s="11" t="s">
        <v>9</v>
      </c>
      <c r="K214" s="101" t="s">
        <v>8447</v>
      </c>
      <c r="L214" s="7">
        <v>610764000</v>
      </c>
    </row>
    <row r="215" spans="2:12" ht="15.75" thickBot="1" x14ac:dyDescent="0.3">
      <c r="B215" s="11" t="s">
        <v>1344</v>
      </c>
      <c r="C215" s="11" t="s">
        <v>1662</v>
      </c>
      <c r="D215" s="11" t="s">
        <v>1344</v>
      </c>
      <c r="E215" s="11" t="s">
        <v>1596</v>
      </c>
      <c r="F215" s="11" t="s">
        <v>4152</v>
      </c>
      <c r="G215" s="11" t="s">
        <v>4152</v>
      </c>
      <c r="H215" s="11" t="s">
        <v>1232</v>
      </c>
      <c r="I215" s="11" t="s">
        <v>1232</v>
      </c>
      <c r="J215" s="11" t="s">
        <v>4153</v>
      </c>
      <c r="K215" s="110" t="s">
        <v>4004</v>
      </c>
      <c r="L215" s="10">
        <v>7005024426</v>
      </c>
    </row>
    <row r="216" spans="2:12" ht="15.75" thickBot="1" x14ac:dyDescent="0.3">
      <c r="B216" s="11" t="s">
        <v>1344</v>
      </c>
      <c r="C216" s="11" t="s">
        <v>1662</v>
      </c>
      <c r="D216" s="11" t="s">
        <v>1344</v>
      </c>
      <c r="E216" s="11" t="s">
        <v>1596</v>
      </c>
      <c r="F216" s="11" t="s">
        <v>4154</v>
      </c>
      <c r="G216" s="11" t="s">
        <v>4152</v>
      </c>
      <c r="H216" s="11" t="s">
        <v>1232</v>
      </c>
      <c r="I216" s="11" t="s">
        <v>1232</v>
      </c>
      <c r="J216" s="11" t="s">
        <v>4153</v>
      </c>
      <c r="K216" s="111" t="s">
        <v>4006</v>
      </c>
      <c r="L216" s="106">
        <v>439200000</v>
      </c>
    </row>
    <row r="217" spans="2:12" x14ac:dyDescent="0.25">
      <c r="B217" s="11" t="s">
        <v>1344</v>
      </c>
      <c r="C217" s="11" t="s">
        <v>1662</v>
      </c>
      <c r="D217" s="11" t="s">
        <v>1344</v>
      </c>
      <c r="E217" s="11" t="s">
        <v>1596</v>
      </c>
      <c r="F217" s="11" t="s">
        <v>4154</v>
      </c>
      <c r="G217" s="11" t="s">
        <v>4154</v>
      </c>
      <c r="H217" s="11" t="s">
        <v>1232</v>
      </c>
      <c r="I217" s="11" t="s">
        <v>1232</v>
      </c>
      <c r="J217" s="11" t="s">
        <v>9</v>
      </c>
      <c r="K217" s="102" t="s">
        <v>8458</v>
      </c>
      <c r="L217" s="7">
        <v>5000000</v>
      </c>
    </row>
    <row r="218" spans="2:12" x14ac:dyDescent="0.25">
      <c r="B218" s="11" t="s">
        <v>1344</v>
      </c>
      <c r="C218" s="11" t="s">
        <v>1662</v>
      </c>
      <c r="D218" s="11" t="s">
        <v>1344</v>
      </c>
      <c r="E218" s="11" t="s">
        <v>1596</v>
      </c>
      <c r="F218" s="11" t="s">
        <v>4154</v>
      </c>
      <c r="G218" s="11" t="s">
        <v>4155</v>
      </c>
      <c r="H218" s="11" t="s">
        <v>1232</v>
      </c>
      <c r="I218" s="11" t="s">
        <v>1232</v>
      </c>
      <c r="J218" s="11" t="s">
        <v>9</v>
      </c>
      <c r="K218" s="102" t="s">
        <v>8459</v>
      </c>
      <c r="L218" s="7">
        <v>300000</v>
      </c>
    </row>
    <row r="219" spans="2:12" x14ac:dyDescent="0.25">
      <c r="B219" s="11" t="s">
        <v>1344</v>
      </c>
      <c r="C219" s="11" t="s">
        <v>1662</v>
      </c>
      <c r="D219" s="11" t="s">
        <v>1344</v>
      </c>
      <c r="E219" s="11" t="s">
        <v>1596</v>
      </c>
      <c r="F219" s="11" t="s">
        <v>4154</v>
      </c>
      <c r="G219" s="11" t="s">
        <v>4156</v>
      </c>
      <c r="H219" s="11" t="s">
        <v>1232</v>
      </c>
      <c r="I219" s="11" t="s">
        <v>1232</v>
      </c>
      <c r="J219" s="11" t="s">
        <v>9</v>
      </c>
      <c r="K219" s="102" t="s">
        <v>4007</v>
      </c>
      <c r="L219" s="7">
        <v>35200000</v>
      </c>
    </row>
    <row r="220" spans="2:12" x14ac:dyDescent="0.25">
      <c r="B220" s="11" t="s">
        <v>1344</v>
      </c>
      <c r="C220" s="11" t="s">
        <v>1662</v>
      </c>
      <c r="D220" s="11" t="s">
        <v>1344</v>
      </c>
      <c r="E220" s="11" t="s">
        <v>1596</v>
      </c>
      <c r="F220" s="11" t="s">
        <v>4154</v>
      </c>
      <c r="G220" s="11" t="s">
        <v>4157</v>
      </c>
      <c r="H220" s="11" t="s">
        <v>1232</v>
      </c>
      <c r="I220" s="11" t="s">
        <v>1232</v>
      </c>
      <c r="J220" s="11" t="s">
        <v>9</v>
      </c>
      <c r="K220" s="102" t="s">
        <v>4008</v>
      </c>
      <c r="L220" s="7">
        <v>7000000</v>
      </c>
    </row>
    <row r="221" spans="2:12" x14ac:dyDescent="0.25">
      <c r="B221" s="11" t="s">
        <v>1344</v>
      </c>
      <c r="C221" s="11" t="s">
        <v>1662</v>
      </c>
      <c r="D221" s="11" t="s">
        <v>1344</v>
      </c>
      <c r="E221" s="11" t="s">
        <v>1596</v>
      </c>
      <c r="F221" s="11" t="s">
        <v>4154</v>
      </c>
      <c r="G221" s="11" t="s">
        <v>4158</v>
      </c>
      <c r="H221" s="11" t="s">
        <v>1232</v>
      </c>
      <c r="I221" s="11" t="s">
        <v>1232</v>
      </c>
      <c r="J221" s="11" t="s">
        <v>9</v>
      </c>
      <c r="K221" s="102" t="s">
        <v>8460</v>
      </c>
      <c r="L221" s="7">
        <v>51400000</v>
      </c>
    </row>
    <row r="222" spans="2:12" x14ac:dyDescent="0.25">
      <c r="B222" s="11" t="s">
        <v>1344</v>
      </c>
      <c r="C222" s="11" t="s">
        <v>1662</v>
      </c>
      <c r="D222" s="11" t="s">
        <v>1344</v>
      </c>
      <c r="E222" s="11" t="s">
        <v>1596</v>
      </c>
      <c r="F222" s="11" t="s">
        <v>4154</v>
      </c>
      <c r="G222" s="11" t="s">
        <v>4160</v>
      </c>
      <c r="H222" s="11" t="s">
        <v>1232</v>
      </c>
      <c r="I222" s="11" t="s">
        <v>1232</v>
      </c>
      <c r="J222" s="11" t="s">
        <v>9</v>
      </c>
      <c r="K222" s="102" t="s">
        <v>8461</v>
      </c>
      <c r="L222" s="7">
        <v>37000000</v>
      </c>
    </row>
    <row r="223" spans="2:12" x14ac:dyDescent="0.25">
      <c r="B223" s="11" t="s">
        <v>1344</v>
      </c>
      <c r="C223" s="11" t="s">
        <v>1662</v>
      </c>
      <c r="D223" s="11" t="s">
        <v>1344</v>
      </c>
      <c r="E223" s="11" t="s">
        <v>1596</v>
      </c>
      <c r="F223" s="11" t="s">
        <v>4154</v>
      </c>
      <c r="G223" s="11" t="s">
        <v>4161</v>
      </c>
      <c r="H223" s="11" t="s">
        <v>1232</v>
      </c>
      <c r="I223" s="11" t="s">
        <v>1232</v>
      </c>
      <c r="J223" s="11" t="s">
        <v>9</v>
      </c>
      <c r="K223" s="102" t="s">
        <v>8462</v>
      </c>
      <c r="L223" s="7">
        <v>83800000</v>
      </c>
    </row>
    <row r="224" spans="2:12" x14ac:dyDescent="0.25">
      <c r="B224" s="11" t="s">
        <v>1344</v>
      </c>
      <c r="C224" s="11" t="s">
        <v>1662</v>
      </c>
      <c r="D224" s="11" t="s">
        <v>1344</v>
      </c>
      <c r="E224" s="11" t="s">
        <v>1596</v>
      </c>
      <c r="F224" s="11" t="s">
        <v>4154</v>
      </c>
      <c r="G224" s="11" t="s">
        <v>4159</v>
      </c>
      <c r="H224" s="11" t="s">
        <v>1232</v>
      </c>
      <c r="I224" s="11" t="s">
        <v>1232</v>
      </c>
      <c r="J224" s="11" t="s">
        <v>9</v>
      </c>
      <c r="K224" s="102" t="s">
        <v>8465</v>
      </c>
      <c r="L224" s="7">
        <v>8500000</v>
      </c>
    </row>
    <row r="225" spans="2:12" x14ac:dyDescent="0.25">
      <c r="B225" s="11" t="s">
        <v>1344</v>
      </c>
      <c r="C225" s="11" t="s">
        <v>1662</v>
      </c>
      <c r="D225" s="11" t="s">
        <v>1344</v>
      </c>
      <c r="E225" s="11" t="s">
        <v>1596</v>
      </c>
      <c r="F225" s="11" t="s">
        <v>4154</v>
      </c>
      <c r="G225" s="11" t="s">
        <v>4163</v>
      </c>
      <c r="H225" s="11" t="s">
        <v>1232</v>
      </c>
      <c r="I225" s="11" t="s">
        <v>1232</v>
      </c>
      <c r="J225" s="11" t="s">
        <v>9</v>
      </c>
      <c r="K225" s="102" t="s">
        <v>8466</v>
      </c>
      <c r="L225" s="7">
        <v>47000000</v>
      </c>
    </row>
    <row r="226" spans="2:12" x14ac:dyDescent="0.25">
      <c r="B226" s="11" t="s">
        <v>1344</v>
      </c>
      <c r="C226" s="11" t="s">
        <v>1662</v>
      </c>
      <c r="D226" s="11" t="s">
        <v>1344</v>
      </c>
      <c r="E226" s="11" t="s">
        <v>1596</v>
      </c>
      <c r="F226" s="11" t="s">
        <v>4154</v>
      </c>
      <c r="G226" s="11" t="s">
        <v>4164</v>
      </c>
      <c r="H226" s="11" t="s">
        <v>1232</v>
      </c>
      <c r="I226" s="11" t="s">
        <v>1232</v>
      </c>
      <c r="J226" s="11" t="s">
        <v>9</v>
      </c>
      <c r="K226" s="102" t="s">
        <v>8467</v>
      </c>
      <c r="L226" s="7">
        <v>7000000</v>
      </c>
    </row>
    <row r="227" spans="2:12" x14ac:dyDescent="0.25">
      <c r="B227" s="11" t="s">
        <v>1344</v>
      </c>
      <c r="C227" s="11" t="s">
        <v>1662</v>
      </c>
      <c r="D227" s="11" t="s">
        <v>1344</v>
      </c>
      <c r="E227" s="11" t="s">
        <v>1596</v>
      </c>
      <c r="F227" s="11" t="s">
        <v>4154</v>
      </c>
      <c r="G227" s="11" t="s">
        <v>4165</v>
      </c>
      <c r="H227" s="11" t="s">
        <v>1232</v>
      </c>
      <c r="I227" s="11" t="s">
        <v>1232</v>
      </c>
      <c r="J227" s="11" t="s">
        <v>9</v>
      </c>
      <c r="K227" s="102" t="s">
        <v>4009</v>
      </c>
      <c r="L227" s="7">
        <v>127000000</v>
      </c>
    </row>
    <row r="228" spans="2:12" x14ac:dyDescent="0.25">
      <c r="B228" s="11" t="s">
        <v>1344</v>
      </c>
      <c r="C228" s="11" t="s">
        <v>1662</v>
      </c>
      <c r="D228" s="11" t="s">
        <v>1344</v>
      </c>
      <c r="E228" s="11" t="s">
        <v>1596</v>
      </c>
      <c r="F228" s="11" t="s">
        <v>4154</v>
      </c>
      <c r="G228" s="11" t="s">
        <v>4166</v>
      </c>
      <c r="H228" s="11" t="s">
        <v>1232</v>
      </c>
      <c r="I228" s="11" t="s">
        <v>1232</v>
      </c>
      <c r="J228" s="11" t="s">
        <v>9</v>
      </c>
      <c r="K228" s="102" t="s">
        <v>4010</v>
      </c>
      <c r="L228" s="7">
        <v>30000000</v>
      </c>
    </row>
    <row r="229" spans="2:12" x14ac:dyDescent="0.25">
      <c r="B229" s="11" t="s">
        <v>1344</v>
      </c>
      <c r="C229" s="11" t="s">
        <v>1662</v>
      </c>
      <c r="D229" s="11" t="s">
        <v>1344</v>
      </c>
      <c r="E229" s="11" t="s">
        <v>1596</v>
      </c>
      <c r="F229" s="11" t="s">
        <v>4155</v>
      </c>
      <c r="G229" s="11" t="s">
        <v>4152</v>
      </c>
      <c r="H229" s="11" t="s">
        <v>1232</v>
      </c>
      <c r="I229" s="11" t="s">
        <v>1232</v>
      </c>
      <c r="J229" s="11" t="s">
        <v>9</v>
      </c>
      <c r="K229" s="101" t="s">
        <v>8472</v>
      </c>
      <c r="L229" s="7">
        <v>5647918230</v>
      </c>
    </row>
    <row r="230" spans="2:12" x14ac:dyDescent="0.25">
      <c r="B230" s="11" t="s">
        <v>1344</v>
      </c>
      <c r="C230" s="11" t="s">
        <v>1662</v>
      </c>
      <c r="D230" s="11" t="s">
        <v>1344</v>
      </c>
      <c r="E230" s="11" t="s">
        <v>1596</v>
      </c>
      <c r="F230" s="11" t="s">
        <v>4156</v>
      </c>
      <c r="G230" s="11" t="s">
        <v>4152</v>
      </c>
      <c r="H230" s="11" t="s">
        <v>1232</v>
      </c>
      <c r="I230" s="11" t="s">
        <v>1232</v>
      </c>
      <c r="J230" s="11" t="s">
        <v>9</v>
      </c>
      <c r="K230" s="101" t="s">
        <v>8473</v>
      </c>
      <c r="L230" s="7">
        <v>433668340</v>
      </c>
    </row>
    <row r="231" spans="2:12" x14ac:dyDescent="0.25">
      <c r="B231" s="11" t="s">
        <v>1344</v>
      </c>
      <c r="C231" s="11" t="s">
        <v>1662</v>
      </c>
      <c r="D231" s="11" t="s">
        <v>1344</v>
      </c>
      <c r="E231" s="11" t="s">
        <v>1596</v>
      </c>
      <c r="F231" s="11" t="s">
        <v>4157</v>
      </c>
      <c r="G231" s="11" t="s">
        <v>4152</v>
      </c>
      <c r="H231" s="11" t="s">
        <v>1232</v>
      </c>
      <c r="I231" s="11" t="s">
        <v>1232</v>
      </c>
      <c r="J231" s="11" t="s">
        <v>9</v>
      </c>
      <c r="K231" s="101" t="s">
        <v>4011</v>
      </c>
      <c r="L231" s="7">
        <v>449237856</v>
      </c>
    </row>
    <row r="232" spans="2:12" x14ac:dyDescent="0.25">
      <c r="B232" s="11" t="s">
        <v>1344</v>
      </c>
      <c r="C232" s="11" t="s">
        <v>1662</v>
      </c>
      <c r="D232" s="11" t="s">
        <v>1344</v>
      </c>
      <c r="E232" s="11" t="s">
        <v>1596</v>
      </c>
      <c r="F232" s="11" t="s">
        <v>4160</v>
      </c>
      <c r="G232" s="11" t="s">
        <v>4152</v>
      </c>
      <c r="H232" s="11" t="s">
        <v>1232</v>
      </c>
      <c r="I232" s="11" t="s">
        <v>1232</v>
      </c>
      <c r="J232" s="11" t="s">
        <v>9</v>
      </c>
      <c r="K232" s="101" t="s">
        <v>4012</v>
      </c>
      <c r="L232" s="7">
        <v>35000000</v>
      </c>
    </row>
    <row r="233" spans="2:12" ht="15.75" thickBot="1" x14ac:dyDescent="0.3">
      <c r="B233" s="11" t="s">
        <v>1344</v>
      </c>
      <c r="C233" s="11" t="s">
        <v>1662</v>
      </c>
      <c r="D233" s="11" t="s">
        <v>1344</v>
      </c>
      <c r="E233" s="11" t="s">
        <v>1662</v>
      </c>
      <c r="F233" s="11" t="s">
        <v>4152</v>
      </c>
      <c r="G233" s="11" t="s">
        <v>4152</v>
      </c>
      <c r="H233" s="11" t="s">
        <v>1232</v>
      </c>
      <c r="I233" s="11" t="s">
        <v>1232</v>
      </c>
      <c r="J233" s="11" t="s">
        <v>4153</v>
      </c>
      <c r="K233" s="110" t="s">
        <v>4014</v>
      </c>
      <c r="L233" s="14">
        <v>1159000000</v>
      </c>
    </row>
    <row r="234" spans="2:12" x14ac:dyDescent="0.25">
      <c r="B234" s="11" t="s">
        <v>1344</v>
      </c>
      <c r="C234" s="11" t="s">
        <v>1662</v>
      </c>
      <c r="D234" s="11" t="s">
        <v>1344</v>
      </c>
      <c r="E234" s="11" t="s">
        <v>1662</v>
      </c>
      <c r="F234" s="11" t="s">
        <v>4154</v>
      </c>
      <c r="G234" s="11" t="s">
        <v>4152</v>
      </c>
      <c r="H234" s="11" t="s">
        <v>1232</v>
      </c>
      <c r="I234" s="11" t="s">
        <v>1232</v>
      </c>
      <c r="J234" s="11" t="s">
        <v>9</v>
      </c>
      <c r="K234" s="101" t="s">
        <v>8478</v>
      </c>
      <c r="L234" s="7">
        <v>1159000000</v>
      </c>
    </row>
    <row r="235" spans="2:12" ht="15.75" thickBot="1" x14ac:dyDescent="0.3">
      <c r="B235" s="11" t="s">
        <v>1344</v>
      </c>
      <c r="C235" s="11" t="s">
        <v>1662</v>
      </c>
      <c r="D235" s="11" t="s">
        <v>1344</v>
      </c>
      <c r="E235" s="11" t="s">
        <v>1714</v>
      </c>
      <c r="F235" s="11" t="s">
        <v>4152</v>
      </c>
      <c r="G235" s="11" t="s">
        <v>4152</v>
      </c>
      <c r="H235" s="11" t="s">
        <v>1232</v>
      </c>
      <c r="I235" s="11" t="s">
        <v>1232</v>
      </c>
      <c r="J235" s="11" t="s">
        <v>4153</v>
      </c>
      <c r="K235" s="110" t="s">
        <v>4016</v>
      </c>
      <c r="L235" s="10">
        <v>479800000</v>
      </c>
    </row>
    <row r="236" spans="2:12" ht="15.75" thickBot="1" x14ac:dyDescent="0.3">
      <c r="B236" s="11" t="s">
        <v>1344</v>
      </c>
      <c r="C236" s="11" t="s">
        <v>1662</v>
      </c>
      <c r="D236" s="11" t="s">
        <v>1344</v>
      </c>
      <c r="E236" s="11" t="s">
        <v>1714</v>
      </c>
      <c r="F236" s="11" t="s">
        <v>4154</v>
      </c>
      <c r="G236" s="11" t="s">
        <v>4152</v>
      </c>
      <c r="H236" s="11" t="s">
        <v>1232</v>
      </c>
      <c r="I236" s="11" t="s">
        <v>1232</v>
      </c>
      <c r="J236" s="11" t="s">
        <v>4153</v>
      </c>
      <c r="K236" s="111" t="s">
        <v>4006</v>
      </c>
      <c r="L236" s="106">
        <v>479800000</v>
      </c>
    </row>
    <row r="237" spans="2:12" x14ac:dyDescent="0.25">
      <c r="B237" s="11" t="s">
        <v>1344</v>
      </c>
      <c r="C237" s="11" t="s">
        <v>1662</v>
      </c>
      <c r="D237" s="11" t="s">
        <v>1344</v>
      </c>
      <c r="E237" s="11" t="s">
        <v>1714</v>
      </c>
      <c r="F237" s="11" t="s">
        <v>4154</v>
      </c>
      <c r="G237" s="11" t="s">
        <v>4154</v>
      </c>
      <c r="H237" s="11" t="s">
        <v>1232</v>
      </c>
      <c r="I237" s="11" t="s">
        <v>1232</v>
      </c>
      <c r="J237" s="11" t="s">
        <v>9</v>
      </c>
      <c r="K237" s="102" t="s">
        <v>4018</v>
      </c>
      <c r="L237" s="7">
        <v>141100000</v>
      </c>
    </row>
    <row r="238" spans="2:12" x14ac:dyDescent="0.25">
      <c r="B238" s="11" t="s">
        <v>1344</v>
      </c>
      <c r="C238" s="11" t="s">
        <v>1662</v>
      </c>
      <c r="D238" s="11" t="s">
        <v>1344</v>
      </c>
      <c r="E238" s="11" t="s">
        <v>1714</v>
      </c>
      <c r="F238" s="11" t="s">
        <v>4154</v>
      </c>
      <c r="G238" s="11" t="s">
        <v>4155</v>
      </c>
      <c r="H238" s="11" t="s">
        <v>1232</v>
      </c>
      <c r="I238" s="11" t="s">
        <v>1232</v>
      </c>
      <c r="J238" s="11" t="s">
        <v>9</v>
      </c>
      <c r="K238" s="102" t="s">
        <v>4019</v>
      </c>
      <c r="L238" s="7">
        <v>245000000</v>
      </c>
    </row>
    <row r="239" spans="2:12" x14ac:dyDescent="0.25">
      <c r="B239" s="11" t="s">
        <v>1344</v>
      </c>
      <c r="C239" s="11" t="s">
        <v>1662</v>
      </c>
      <c r="D239" s="11" t="s">
        <v>1344</v>
      </c>
      <c r="E239" s="11" t="s">
        <v>1714</v>
      </c>
      <c r="F239" s="11" t="s">
        <v>4154</v>
      </c>
      <c r="G239" s="11" t="s">
        <v>4156</v>
      </c>
      <c r="H239" s="11" t="s">
        <v>1232</v>
      </c>
      <c r="I239" s="11" t="s">
        <v>1232</v>
      </c>
      <c r="J239" s="11" t="s">
        <v>9</v>
      </c>
      <c r="K239" s="102" t="s">
        <v>4020</v>
      </c>
      <c r="L239" s="7">
        <v>21800000</v>
      </c>
    </row>
    <row r="240" spans="2:12" x14ac:dyDescent="0.25">
      <c r="B240" s="11" t="s">
        <v>1344</v>
      </c>
      <c r="C240" s="11" t="s">
        <v>1662</v>
      </c>
      <c r="D240" s="11" t="s">
        <v>1344</v>
      </c>
      <c r="E240" s="11" t="s">
        <v>1714</v>
      </c>
      <c r="F240" s="11" t="s">
        <v>4154</v>
      </c>
      <c r="G240" s="11" t="s">
        <v>4157</v>
      </c>
      <c r="H240" s="11" t="s">
        <v>1232</v>
      </c>
      <c r="I240" s="11" t="s">
        <v>1232</v>
      </c>
      <c r="J240" s="11" t="s">
        <v>9</v>
      </c>
      <c r="K240" s="102" t="s">
        <v>8482</v>
      </c>
      <c r="L240" s="7">
        <v>33000000</v>
      </c>
    </row>
    <row r="241" spans="2:12" x14ac:dyDescent="0.25">
      <c r="B241" s="11" t="s">
        <v>1344</v>
      </c>
      <c r="C241" s="11" t="s">
        <v>1662</v>
      </c>
      <c r="D241" s="11" t="s">
        <v>1344</v>
      </c>
      <c r="E241" s="11" t="s">
        <v>1714</v>
      </c>
      <c r="F241" s="11" t="s">
        <v>4154</v>
      </c>
      <c r="G241" s="11" t="s">
        <v>4158</v>
      </c>
      <c r="H241" s="11" t="s">
        <v>1232</v>
      </c>
      <c r="I241" s="11" t="s">
        <v>1232</v>
      </c>
      <c r="J241" s="11" t="s">
        <v>9</v>
      </c>
      <c r="K241" s="102" t="s">
        <v>8483</v>
      </c>
      <c r="L241" s="7">
        <v>28000000</v>
      </c>
    </row>
    <row r="242" spans="2:12" x14ac:dyDescent="0.25">
      <c r="B242" s="11" t="s">
        <v>1344</v>
      </c>
      <c r="C242" s="11" t="s">
        <v>1662</v>
      </c>
      <c r="D242" s="11" t="s">
        <v>1344</v>
      </c>
      <c r="E242" s="11" t="s">
        <v>1714</v>
      </c>
      <c r="F242" s="11" t="s">
        <v>4154</v>
      </c>
      <c r="G242" s="11" t="s">
        <v>4160</v>
      </c>
      <c r="H242" s="11" t="s">
        <v>1232</v>
      </c>
      <c r="I242" s="11" t="s">
        <v>1232</v>
      </c>
      <c r="J242" s="11" t="s">
        <v>9</v>
      </c>
      <c r="K242" s="102" t="s">
        <v>8484</v>
      </c>
      <c r="L242" s="7">
        <v>10900000</v>
      </c>
    </row>
    <row r="243" spans="2:12" ht="15.75" thickBot="1" x14ac:dyDescent="0.3">
      <c r="B243" s="11" t="s">
        <v>1344</v>
      </c>
      <c r="C243" s="11" t="s">
        <v>1662</v>
      </c>
      <c r="D243" s="11" t="s">
        <v>1344</v>
      </c>
      <c r="E243" s="11" t="s">
        <v>1759</v>
      </c>
      <c r="F243" s="11" t="s">
        <v>4152</v>
      </c>
      <c r="G243" s="11" t="s">
        <v>4152</v>
      </c>
      <c r="H243" s="11" t="s">
        <v>1232</v>
      </c>
      <c r="I243" s="11" t="s">
        <v>1232</v>
      </c>
      <c r="J243" s="11" t="s">
        <v>4153</v>
      </c>
      <c r="K243" s="110" t="s">
        <v>8487</v>
      </c>
      <c r="L243" s="10">
        <v>1918500000</v>
      </c>
    </row>
    <row r="244" spans="2:12" ht="15.75" thickBot="1" x14ac:dyDescent="0.3">
      <c r="B244" s="11" t="s">
        <v>1344</v>
      </c>
      <c r="C244" s="11" t="s">
        <v>1662</v>
      </c>
      <c r="D244" s="11" t="s">
        <v>1344</v>
      </c>
      <c r="E244" s="11" t="s">
        <v>1759</v>
      </c>
      <c r="F244" s="11" t="s">
        <v>4154</v>
      </c>
      <c r="G244" s="11" t="s">
        <v>4152</v>
      </c>
      <c r="H244" s="11" t="s">
        <v>1232</v>
      </c>
      <c r="I244" s="11" t="s">
        <v>1232</v>
      </c>
      <c r="J244" s="11" t="s">
        <v>4153</v>
      </c>
      <c r="K244" s="111" t="s">
        <v>4006</v>
      </c>
      <c r="L244" s="106">
        <v>1918500000</v>
      </c>
    </row>
    <row r="245" spans="2:12" x14ac:dyDescent="0.25">
      <c r="B245" s="11" t="s">
        <v>1344</v>
      </c>
      <c r="C245" s="11" t="s">
        <v>1662</v>
      </c>
      <c r="D245" s="11" t="s">
        <v>1344</v>
      </c>
      <c r="E245" s="11" t="s">
        <v>1759</v>
      </c>
      <c r="F245" s="11" t="s">
        <v>4154</v>
      </c>
      <c r="G245" s="11" t="s">
        <v>4154</v>
      </c>
      <c r="H245" s="11" t="s">
        <v>1232</v>
      </c>
      <c r="I245" s="11" t="s">
        <v>1232</v>
      </c>
      <c r="J245" s="11" t="s">
        <v>9</v>
      </c>
      <c r="K245" s="102" t="s">
        <v>4023</v>
      </c>
      <c r="L245" s="7">
        <v>811200000</v>
      </c>
    </row>
    <row r="246" spans="2:12" x14ac:dyDescent="0.25">
      <c r="B246" s="11" t="s">
        <v>1344</v>
      </c>
      <c r="C246" s="11" t="s">
        <v>1662</v>
      </c>
      <c r="D246" s="11" t="s">
        <v>1344</v>
      </c>
      <c r="E246" s="11" t="s">
        <v>1759</v>
      </c>
      <c r="F246" s="11" t="s">
        <v>4154</v>
      </c>
      <c r="G246" s="11" t="s">
        <v>4155</v>
      </c>
      <c r="H246" s="11" t="s">
        <v>1232</v>
      </c>
      <c r="I246" s="11" t="s">
        <v>1232</v>
      </c>
      <c r="J246" s="11" t="s">
        <v>9</v>
      </c>
      <c r="K246" s="102" t="s">
        <v>8493</v>
      </c>
      <c r="L246" s="7">
        <v>104300000</v>
      </c>
    </row>
    <row r="247" spans="2:12" x14ac:dyDescent="0.25">
      <c r="B247" s="11" t="s">
        <v>1344</v>
      </c>
      <c r="C247" s="11" t="s">
        <v>1662</v>
      </c>
      <c r="D247" s="11" t="s">
        <v>1344</v>
      </c>
      <c r="E247" s="11" t="s">
        <v>1759</v>
      </c>
      <c r="F247" s="11" t="s">
        <v>4154</v>
      </c>
      <c r="G247" s="11" t="s">
        <v>4156</v>
      </c>
      <c r="H247" s="11" t="s">
        <v>1232</v>
      </c>
      <c r="I247" s="11" t="s">
        <v>1232</v>
      </c>
      <c r="J247" s="11" t="s">
        <v>9</v>
      </c>
      <c r="K247" s="102" t="s">
        <v>4024</v>
      </c>
      <c r="L247" s="7">
        <v>963000000</v>
      </c>
    </row>
    <row r="248" spans="2:12" x14ac:dyDescent="0.25">
      <c r="B248" s="11" t="s">
        <v>1344</v>
      </c>
      <c r="C248" s="11" t="s">
        <v>1662</v>
      </c>
      <c r="D248" s="11" t="s">
        <v>1344</v>
      </c>
      <c r="E248" s="11" t="s">
        <v>1759</v>
      </c>
      <c r="F248" s="11" t="s">
        <v>4154</v>
      </c>
      <c r="G248" s="11" t="s">
        <v>4157</v>
      </c>
      <c r="H248" s="11" t="s">
        <v>1232</v>
      </c>
      <c r="I248" s="11" t="s">
        <v>1232</v>
      </c>
      <c r="J248" s="11" t="s">
        <v>9</v>
      </c>
      <c r="K248" s="102" t="s">
        <v>4025</v>
      </c>
      <c r="L248" s="7">
        <v>19400000</v>
      </c>
    </row>
    <row r="249" spans="2:12" x14ac:dyDescent="0.25">
      <c r="B249" s="11" t="s">
        <v>1344</v>
      </c>
      <c r="C249" s="11" t="s">
        <v>1662</v>
      </c>
      <c r="D249" s="11" t="s">
        <v>1344</v>
      </c>
      <c r="E249" s="11" t="s">
        <v>1759</v>
      </c>
      <c r="F249" s="11" t="s">
        <v>4154</v>
      </c>
      <c r="G249" s="11" t="s">
        <v>4160</v>
      </c>
      <c r="H249" s="11" t="s">
        <v>1232</v>
      </c>
      <c r="I249" s="11" t="s">
        <v>1232</v>
      </c>
      <c r="J249" s="11" t="s">
        <v>9</v>
      </c>
      <c r="K249" s="102" t="s">
        <v>4026</v>
      </c>
      <c r="L249" s="7">
        <v>20600000</v>
      </c>
    </row>
    <row r="250" spans="2:12" ht="15.75" thickBot="1" x14ac:dyDescent="0.3">
      <c r="B250" s="11" t="s">
        <v>1344</v>
      </c>
      <c r="C250" s="11" t="s">
        <v>1662</v>
      </c>
      <c r="D250" s="11" t="s">
        <v>1596</v>
      </c>
      <c r="E250" s="11" t="s">
        <v>1232</v>
      </c>
      <c r="F250" s="11" t="s">
        <v>4152</v>
      </c>
      <c r="G250" s="11" t="s">
        <v>4152</v>
      </c>
      <c r="H250" s="11" t="s">
        <v>1232</v>
      </c>
      <c r="I250" s="11" t="s">
        <v>1232</v>
      </c>
      <c r="J250" s="11" t="s">
        <v>4153</v>
      </c>
      <c r="K250" s="109" t="s">
        <v>8511</v>
      </c>
      <c r="L250" s="10">
        <v>34535400</v>
      </c>
    </row>
    <row r="251" spans="2:12" ht="15.75" thickBot="1" x14ac:dyDescent="0.3">
      <c r="B251" s="11" t="s">
        <v>1344</v>
      </c>
      <c r="C251" s="11" t="s">
        <v>1662</v>
      </c>
      <c r="D251" s="11" t="s">
        <v>1596</v>
      </c>
      <c r="E251" s="11" t="s">
        <v>1508</v>
      </c>
      <c r="F251" s="11" t="s">
        <v>4152</v>
      </c>
      <c r="G251" s="11" t="s">
        <v>4152</v>
      </c>
      <c r="H251" s="11" t="s">
        <v>1232</v>
      </c>
      <c r="I251" s="11" t="s">
        <v>1232</v>
      </c>
      <c r="J251" s="11" t="s">
        <v>4153</v>
      </c>
      <c r="K251" s="110" t="s">
        <v>8519</v>
      </c>
      <c r="L251" s="106">
        <v>34535400</v>
      </c>
    </row>
    <row r="252" spans="2:12" x14ac:dyDescent="0.25">
      <c r="B252" s="11" t="s">
        <v>1344</v>
      </c>
      <c r="C252" s="11" t="s">
        <v>1662</v>
      </c>
      <c r="D252" s="11" t="s">
        <v>1596</v>
      </c>
      <c r="E252" s="11" t="s">
        <v>1508</v>
      </c>
      <c r="F252" s="11" t="s">
        <v>4157</v>
      </c>
      <c r="G252" s="11" t="s">
        <v>4152</v>
      </c>
      <c r="H252" s="11" t="s">
        <v>1232</v>
      </c>
      <c r="I252" s="11" t="s">
        <v>1232</v>
      </c>
      <c r="J252" s="11" t="s">
        <v>9</v>
      </c>
      <c r="K252" s="101" t="s">
        <v>8526</v>
      </c>
      <c r="L252" s="7">
        <v>34535400</v>
      </c>
    </row>
    <row r="253" spans="2:12" ht="15.75" thickBot="1" x14ac:dyDescent="0.3">
      <c r="B253" s="11" t="s">
        <v>1508</v>
      </c>
      <c r="C253" s="11" t="s">
        <v>1232</v>
      </c>
      <c r="D253" s="11" t="s">
        <v>1232</v>
      </c>
      <c r="E253" s="11" t="s">
        <v>1232</v>
      </c>
      <c r="F253" s="11" t="s">
        <v>4152</v>
      </c>
      <c r="G253" s="11" t="s">
        <v>4152</v>
      </c>
      <c r="H253" s="11" t="s">
        <v>1232</v>
      </c>
      <c r="I253" s="11" t="s">
        <v>1232</v>
      </c>
      <c r="J253" s="11" t="s">
        <v>4153</v>
      </c>
      <c r="K253" s="105" t="s">
        <v>2478</v>
      </c>
      <c r="L253" s="10">
        <v>3017854828</v>
      </c>
    </row>
    <row r="254" spans="2:12" ht="15.75" thickBot="1" x14ac:dyDescent="0.3">
      <c r="B254" s="11" t="s">
        <v>1508</v>
      </c>
      <c r="C254" s="11" t="s">
        <v>1662</v>
      </c>
      <c r="D254" s="11" t="s">
        <v>1232</v>
      </c>
      <c r="E254" s="11" t="s">
        <v>1232</v>
      </c>
      <c r="F254" s="11" t="s">
        <v>4152</v>
      </c>
      <c r="G254" s="11" t="s">
        <v>4152</v>
      </c>
      <c r="H254" s="11" t="s">
        <v>1232</v>
      </c>
      <c r="I254" s="11" t="s">
        <v>1232</v>
      </c>
      <c r="J254" s="11" t="s">
        <v>4153</v>
      </c>
      <c r="K254" s="107" t="s">
        <v>1812</v>
      </c>
      <c r="L254" s="108">
        <v>3017854828</v>
      </c>
    </row>
    <row r="255" spans="2:12" ht="15.75" thickBot="1" x14ac:dyDescent="0.3">
      <c r="B255" s="11" t="s">
        <v>1508</v>
      </c>
      <c r="C255" s="11" t="s">
        <v>1662</v>
      </c>
      <c r="D255" s="11" t="s">
        <v>1344</v>
      </c>
      <c r="E255" s="11" t="s">
        <v>1232</v>
      </c>
      <c r="F255" s="11" t="s">
        <v>4152</v>
      </c>
      <c r="G255" s="11" t="s">
        <v>4152</v>
      </c>
      <c r="H255" s="11" t="s">
        <v>1232</v>
      </c>
      <c r="I255" s="11" t="s">
        <v>1232</v>
      </c>
      <c r="J255" s="11" t="s">
        <v>4153</v>
      </c>
      <c r="K255" s="109" t="s">
        <v>8540</v>
      </c>
      <c r="L255" s="108">
        <v>3017854828</v>
      </c>
    </row>
    <row r="256" spans="2:12" ht="15.75" thickBot="1" x14ac:dyDescent="0.3">
      <c r="B256" s="11" t="s">
        <v>1508</v>
      </c>
      <c r="C256" s="11" t="s">
        <v>1662</v>
      </c>
      <c r="D256" s="11" t="s">
        <v>1344</v>
      </c>
      <c r="E256" s="11" t="s">
        <v>1508</v>
      </c>
      <c r="F256" s="11" t="s">
        <v>4152</v>
      </c>
      <c r="G256" s="11" t="s">
        <v>4152</v>
      </c>
      <c r="H256" s="11" t="s">
        <v>1232</v>
      </c>
      <c r="I256" s="11" t="s">
        <v>1232</v>
      </c>
      <c r="J256" s="11" t="s">
        <v>4153</v>
      </c>
      <c r="K256" s="110" t="s">
        <v>8541</v>
      </c>
      <c r="L256" s="106">
        <v>3017854828</v>
      </c>
    </row>
    <row r="257" spans="2:12" x14ac:dyDescent="0.25">
      <c r="B257" s="11" t="s">
        <v>1508</v>
      </c>
      <c r="C257" s="11" t="s">
        <v>1662</v>
      </c>
      <c r="D257" s="11" t="s">
        <v>1344</v>
      </c>
      <c r="E257" s="11" t="s">
        <v>1508</v>
      </c>
      <c r="F257" s="11" t="s">
        <v>4164</v>
      </c>
      <c r="G257" s="11" t="s">
        <v>4152</v>
      </c>
      <c r="H257" s="11" t="s">
        <v>1232</v>
      </c>
      <c r="I257" s="11" t="s">
        <v>1232</v>
      </c>
      <c r="J257" s="11" t="s">
        <v>979</v>
      </c>
      <c r="K257" s="101" t="s">
        <v>8559</v>
      </c>
      <c r="L257" s="7">
        <v>517854828</v>
      </c>
    </row>
    <row r="258" spans="2:12" x14ac:dyDescent="0.25">
      <c r="B258" s="11" t="s">
        <v>1508</v>
      </c>
      <c r="C258" s="11" t="s">
        <v>1662</v>
      </c>
      <c r="D258" s="11" t="s">
        <v>1344</v>
      </c>
      <c r="E258" s="11" t="s">
        <v>1508</v>
      </c>
      <c r="F258" s="11" t="s">
        <v>8076</v>
      </c>
      <c r="G258" s="11" t="s">
        <v>4152</v>
      </c>
      <c r="H258" s="11" t="s">
        <v>1232</v>
      </c>
      <c r="I258" s="11" t="s">
        <v>1232</v>
      </c>
      <c r="J258" s="11" t="s">
        <v>979</v>
      </c>
      <c r="K258" s="101" t="s">
        <v>8564</v>
      </c>
      <c r="L258" s="7">
        <v>2500000000</v>
      </c>
    </row>
    <row r="259" spans="2:12" ht="15.75" thickBot="1" x14ac:dyDescent="0.3">
      <c r="B259" s="11" t="s">
        <v>1596</v>
      </c>
      <c r="C259" s="11" t="s">
        <v>1232</v>
      </c>
      <c r="D259" s="11" t="s">
        <v>1232</v>
      </c>
      <c r="E259" s="11" t="s">
        <v>1232</v>
      </c>
      <c r="F259" s="11" t="s">
        <v>4152</v>
      </c>
      <c r="G259" s="11" t="s">
        <v>4152</v>
      </c>
      <c r="H259" s="11" t="s">
        <v>1232</v>
      </c>
      <c r="I259" s="11" t="s">
        <v>1232</v>
      </c>
      <c r="J259" s="11" t="s">
        <v>4153</v>
      </c>
      <c r="K259" s="105" t="s">
        <v>2489</v>
      </c>
      <c r="L259" s="10">
        <v>4189661650628</v>
      </c>
    </row>
    <row r="260" spans="2:12" ht="15.75" thickBot="1" x14ac:dyDescent="0.3">
      <c r="B260" s="11" t="s">
        <v>1596</v>
      </c>
      <c r="C260" s="11" t="s">
        <v>1344</v>
      </c>
      <c r="D260" s="11" t="s">
        <v>1232</v>
      </c>
      <c r="E260" s="11" t="s">
        <v>1232</v>
      </c>
      <c r="F260" s="11" t="s">
        <v>4152</v>
      </c>
      <c r="G260" s="11" t="s">
        <v>4152</v>
      </c>
      <c r="H260" s="11" t="s">
        <v>1232</v>
      </c>
      <c r="I260" s="11" t="s">
        <v>1232</v>
      </c>
      <c r="J260" s="11" t="s">
        <v>4153</v>
      </c>
      <c r="K260" s="107" t="s">
        <v>2490</v>
      </c>
      <c r="L260" s="108">
        <v>4120333664649</v>
      </c>
    </row>
    <row r="261" spans="2:12" ht="15.75" thickBot="1" x14ac:dyDescent="0.3">
      <c r="B261" s="11" t="s">
        <v>1596</v>
      </c>
      <c r="C261" s="11" t="s">
        <v>1344</v>
      </c>
      <c r="D261" s="11" t="s">
        <v>1596</v>
      </c>
      <c r="E261" s="11" t="s">
        <v>1232</v>
      </c>
      <c r="F261" s="11" t="s">
        <v>4152</v>
      </c>
      <c r="G261" s="11" t="s">
        <v>4152</v>
      </c>
      <c r="H261" s="11" t="s">
        <v>1232</v>
      </c>
      <c r="I261" s="11" t="s">
        <v>1232</v>
      </c>
      <c r="J261" s="11" t="s">
        <v>4153</v>
      </c>
      <c r="K261" s="109" t="s">
        <v>2493</v>
      </c>
      <c r="L261" s="108">
        <v>4120333664649</v>
      </c>
    </row>
    <row r="262" spans="2:12" ht="15.75" thickBot="1" x14ac:dyDescent="0.3">
      <c r="B262" s="11" t="s">
        <v>1596</v>
      </c>
      <c r="C262" s="11" t="s">
        <v>1344</v>
      </c>
      <c r="D262" s="11" t="s">
        <v>1596</v>
      </c>
      <c r="E262" s="11" t="s">
        <v>1344</v>
      </c>
      <c r="F262" s="11" t="s">
        <v>4152</v>
      </c>
      <c r="G262" s="11" t="s">
        <v>4152</v>
      </c>
      <c r="H262" s="11" t="s">
        <v>1232</v>
      </c>
      <c r="I262" s="11" t="s">
        <v>1232</v>
      </c>
      <c r="J262" s="11" t="s">
        <v>4153</v>
      </c>
      <c r="K262" s="110" t="s">
        <v>8590</v>
      </c>
      <c r="L262" s="108">
        <v>4120333664649</v>
      </c>
    </row>
    <row r="263" spans="2:12" ht="15.75" thickBot="1" x14ac:dyDescent="0.3">
      <c r="B263" s="11" t="s">
        <v>1596</v>
      </c>
      <c r="C263" s="11" t="s">
        <v>1344</v>
      </c>
      <c r="D263" s="11" t="s">
        <v>1596</v>
      </c>
      <c r="E263" s="11" t="s">
        <v>1344</v>
      </c>
      <c r="F263" s="11" t="s">
        <v>4154</v>
      </c>
      <c r="G263" s="11" t="s">
        <v>4152</v>
      </c>
      <c r="H263" s="11" t="s">
        <v>1232</v>
      </c>
      <c r="I263" s="11" t="s">
        <v>1232</v>
      </c>
      <c r="J263" s="11" t="s">
        <v>4153</v>
      </c>
      <c r="K263" s="111" t="s">
        <v>8595</v>
      </c>
      <c r="L263" s="106">
        <v>1650244241435</v>
      </c>
    </row>
    <row r="264" spans="2:12" x14ac:dyDescent="0.25">
      <c r="B264" s="11" t="s">
        <v>1596</v>
      </c>
      <c r="C264" s="11" t="s">
        <v>1344</v>
      </c>
      <c r="D264" s="11" t="s">
        <v>1596</v>
      </c>
      <c r="E264" s="11" t="s">
        <v>1344</v>
      </c>
      <c r="F264" s="11" t="s">
        <v>4154</v>
      </c>
      <c r="G264" s="11" t="s">
        <v>4152</v>
      </c>
      <c r="H264" s="11" t="s">
        <v>1232</v>
      </c>
      <c r="I264" s="11" t="s">
        <v>1232</v>
      </c>
      <c r="J264" s="11" t="s">
        <v>16</v>
      </c>
      <c r="K264" s="101" t="s">
        <v>4167</v>
      </c>
      <c r="L264" s="7">
        <v>1553968820519</v>
      </c>
    </row>
    <row r="265" spans="2:12" x14ac:dyDescent="0.25">
      <c r="B265" s="11" t="s">
        <v>1596</v>
      </c>
      <c r="C265" s="11" t="s">
        <v>1344</v>
      </c>
      <c r="D265" s="11" t="s">
        <v>1596</v>
      </c>
      <c r="E265" s="11" t="s">
        <v>1344</v>
      </c>
      <c r="F265" s="11" t="s">
        <v>4154</v>
      </c>
      <c r="G265" s="11" t="s">
        <v>4152</v>
      </c>
      <c r="H265" s="11" t="s">
        <v>1232</v>
      </c>
      <c r="I265" s="11" t="s">
        <v>1232</v>
      </c>
      <c r="J265" s="11" t="s">
        <v>1950</v>
      </c>
      <c r="K265" s="101" t="s">
        <v>8596</v>
      </c>
      <c r="L265" s="7">
        <v>21275420916</v>
      </c>
    </row>
    <row r="266" spans="2:12" x14ac:dyDescent="0.25">
      <c r="B266" s="11" t="s">
        <v>1596</v>
      </c>
      <c r="C266" s="11" t="s">
        <v>1344</v>
      </c>
      <c r="D266" s="11" t="s">
        <v>1596</v>
      </c>
      <c r="E266" s="11" t="s">
        <v>1344</v>
      </c>
      <c r="F266" s="11" t="s">
        <v>4154</v>
      </c>
      <c r="G266" s="11" t="s">
        <v>4152</v>
      </c>
      <c r="H266" s="11" t="s">
        <v>1232</v>
      </c>
      <c r="I266" s="11" t="s">
        <v>1232</v>
      </c>
      <c r="J266" s="11" t="s">
        <v>1186</v>
      </c>
      <c r="K266" s="101" t="s">
        <v>8597</v>
      </c>
      <c r="L266" s="7">
        <v>75000000000</v>
      </c>
    </row>
    <row r="267" spans="2:12" ht="15.75" thickBot="1" x14ac:dyDescent="0.3">
      <c r="B267" s="11" t="s">
        <v>1596</v>
      </c>
      <c r="C267" s="11" t="s">
        <v>1344</v>
      </c>
      <c r="D267" s="11" t="s">
        <v>1596</v>
      </c>
      <c r="E267" s="11" t="s">
        <v>1344</v>
      </c>
      <c r="F267" s="11" t="s">
        <v>4155</v>
      </c>
      <c r="G267" s="11" t="s">
        <v>4152</v>
      </c>
      <c r="H267" s="11" t="s">
        <v>1232</v>
      </c>
      <c r="I267" s="11" t="s">
        <v>1232</v>
      </c>
      <c r="J267" s="11" t="s">
        <v>4153</v>
      </c>
      <c r="K267" s="111" t="s">
        <v>4116</v>
      </c>
      <c r="L267" s="14">
        <v>2470089423214</v>
      </c>
    </row>
    <row r="268" spans="2:12" x14ac:dyDescent="0.25">
      <c r="B268" s="11" t="s">
        <v>1596</v>
      </c>
      <c r="C268" s="11" t="s">
        <v>1344</v>
      </c>
      <c r="D268" s="11" t="s">
        <v>1596</v>
      </c>
      <c r="E268" s="11" t="s">
        <v>1344</v>
      </c>
      <c r="F268" s="11" t="s">
        <v>4155</v>
      </c>
      <c r="G268" s="11" t="s">
        <v>4152</v>
      </c>
      <c r="H268" s="11" t="s">
        <v>1232</v>
      </c>
      <c r="I268" s="11" t="s">
        <v>1232</v>
      </c>
      <c r="J268" s="11" t="s">
        <v>16</v>
      </c>
      <c r="K268" s="101" t="s">
        <v>4167</v>
      </c>
      <c r="L268" s="7">
        <v>2470089423214</v>
      </c>
    </row>
    <row r="269" spans="2:12" ht="15.75" thickBot="1" x14ac:dyDescent="0.3">
      <c r="B269" s="11" t="s">
        <v>1596</v>
      </c>
      <c r="C269" s="11" t="s">
        <v>1508</v>
      </c>
      <c r="D269" s="11" t="s">
        <v>1232</v>
      </c>
      <c r="E269" s="11" t="s">
        <v>1232</v>
      </c>
      <c r="F269" s="11" t="s">
        <v>4152</v>
      </c>
      <c r="G269" s="11" t="s">
        <v>4152</v>
      </c>
      <c r="H269" s="11" t="s">
        <v>1232</v>
      </c>
      <c r="I269" s="11" t="s">
        <v>1232</v>
      </c>
      <c r="J269" s="11" t="s">
        <v>4153</v>
      </c>
      <c r="K269" s="107" t="s">
        <v>2494</v>
      </c>
      <c r="L269" s="10">
        <v>69327985979</v>
      </c>
    </row>
    <row r="270" spans="2:12" ht="15.75" thickBot="1" x14ac:dyDescent="0.3">
      <c r="B270" s="11" t="s">
        <v>1596</v>
      </c>
      <c r="C270" s="11" t="s">
        <v>1508</v>
      </c>
      <c r="D270" s="11" t="s">
        <v>1344</v>
      </c>
      <c r="E270" s="11" t="s">
        <v>1232</v>
      </c>
      <c r="F270" s="11" t="s">
        <v>4152</v>
      </c>
      <c r="G270" s="11" t="s">
        <v>4152</v>
      </c>
      <c r="H270" s="11" t="s">
        <v>1232</v>
      </c>
      <c r="I270" s="11" t="s">
        <v>1232</v>
      </c>
      <c r="J270" s="11" t="s">
        <v>4153</v>
      </c>
      <c r="K270" s="109" t="s">
        <v>2491</v>
      </c>
      <c r="L270" s="108">
        <v>69327985979</v>
      </c>
    </row>
    <row r="271" spans="2:12" ht="15.75" thickBot="1" x14ac:dyDescent="0.3">
      <c r="B271" s="11" t="s">
        <v>1596</v>
      </c>
      <c r="C271" s="11" t="s">
        <v>1508</v>
      </c>
      <c r="D271" s="11" t="s">
        <v>1344</v>
      </c>
      <c r="E271" s="11" t="s">
        <v>1344</v>
      </c>
      <c r="F271" s="11" t="s">
        <v>4152</v>
      </c>
      <c r="G271" s="11" t="s">
        <v>4152</v>
      </c>
      <c r="H271" s="11" t="s">
        <v>1232</v>
      </c>
      <c r="I271" s="11" t="s">
        <v>1232</v>
      </c>
      <c r="J271" s="11" t="s">
        <v>4153</v>
      </c>
      <c r="K271" s="110" t="s">
        <v>8604</v>
      </c>
      <c r="L271" s="108">
        <v>69327985979</v>
      </c>
    </row>
    <row r="272" spans="2:12" ht="15.75" thickBot="1" x14ac:dyDescent="0.3">
      <c r="B272" s="11" t="s">
        <v>1596</v>
      </c>
      <c r="C272" s="11" t="s">
        <v>1508</v>
      </c>
      <c r="D272" s="11" t="s">
        <v>1344</v>
      </c>
      <c r="E272" s="11" t="s">
        <v>1344</v>
      </c>
      <c r="F272" s="11" t="s">
        <v>4155</v>
      </c>
      <c r="G272" s="11" t="s">
        <v>4152</v>
      </c>
      <c r="H272" s="11" t="s">
        <v>1232</v>
      </c>
      <c r="I272" s="11" t="s">
        <v>1232</v>
      </c>
      <c r="J272" s="11" t="s">
        <v>4153</v>
      </c>
      <c r="K272" s="111" t="s">
        <v>4123</v>
      </c>
      <c r="L272" s="106">
        <v>63927097310</v>
      </c>
    </row>
    <row r="273" spans="2:12" x14ac:dyDescent="0.25">
      <c r="B273" s="11" t="s">
        <v>1596</v>
      </c>
      <c r="C273" s="11" t="s">
        <v>1508</v>
      </c>
      <c r="D273" s="11" t="s">
        <v>1344</v>
      </c>
      <c r="E273" s="11" t="s">
        <v>1344</v>
      </c>
      <c r="F273" s="11" t="s">
        <v>4155</v>
      </c>
      <c r="G273" s="11" t="s">
        <v>8077</v>
      </c>
      <c r="H273" s="11" t="s">
        <v>1232</v>
      </c>
      <c r="I273" s="11" t="s">
        <v>1232</v>
      </c>
      <c r="J273" s="11" t="s">
        <v>1080</v>
      </c>
      <c r="K273" s="102" t="s">
        <v>8649</v>
      </c>
      <c r="L273" s="7">
        <v>6282097310</v>
      </c>
    </row>
    <row r="274" spans="2:12" x14ac:dyDescent="0.25">
      <c r="B274" s="11" t="s">
        <v>1596</v>
      </c>
      <c r="C274" s="11" t="s">
        <v>1508</v>
      </c>
      <c r="D274" s="11" t="s">
        <v>1344</v>
      </c>
      <c r="E274" s="11" t="s">
        <v>1344</v>
      </c>
      <c r="F274" s="11" t="s">
        <v>4155</v>
      </c>
      <c r="G274" s="11" t="s">
        <v>8078</v>
      </c>
      <c r="H274" s="11" t="s">
        <v>1232</v>
      </c>
      <c r="I274" s="11" t="s">
        <v>1232</v>
      </c>
      <c r="J274" s="11" t="s">
        <v>2792</v>
      </c>
      <c r="K274" s="102" t="s">
        <v>8712</v>
      </c>
      <c r="L274" s="7">
        <v>57645000000</v>
      </c>
    </row>
    <row r="275" spans="2:12" ht="15.75" thickBot="1" x14ac:dyDescent="0.3">
      <c r="B275" s="11" t="s">
        <v>1596</v>
      </c>
      <c r="C275" s="11" t="s">
        <v>1508</v>
      </c>
      <c r="D275" s="11" t="s">
        <v>1344</v>
      </c>
      <c r="E275" s="11" t="s">
        <v>1344</v>
      </c>
      <c r="F275" s="11" t="s">
        <v>4156</v>
      </c>
      <c r="G275" s="11" t="s">
        <v>4152</v>
      </c>
      <c r="H275" s="11" t="s">
        <v>1232</v>
      </c>
      <c r="I275" s="11" t="s">
        <v>1232</v>
      </c>
      <c r="J275" s="11" t="s">
        <v>4153</v>
      </c>
      <c r="K275" s="111" t="s">
        <v>4125</v>
      </c>
      <c r="L275" s="14">
        <v>5400888669</v>
      </c>
    </row>
    <row r="276" spans="2:12" x14ac:dyDescent="0.25">
      <c r="B276" s="11" t="s">
        <v>1596</v>
      </c>
      <c r="C276" s="11" t="s">
        <v>1508</v>
      </c>
      <c r="D276" s="11" t="s">
        <v>1344</v>
      </c>
      <c r="E276" s="11" t="s">
        <v>1344</v>
      </c>
      <c r="F276" s="11" t="s">
        <v>4156</v>
      </c>
      <c r="G276" s="11" t="s">
        <v>4161</v>
      </c>
      <c r="H276" s="11" t="s">
        <v>1232</v>
      </c>
      <c r="I276" s="11" t="s">
        <v>1232</v>
      </c>
      <c r="J276" s="11" t="s">
        <v>752</v>
      </c>
      <c r="K276" s="102" t="s">
        <v>8674</v>
      </c>
      <c r="L276" s="7">
        <v>5400888669</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1" workbookViewId="0">
      <selection activeCell="C5" sqref="C5"/>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3197</v>
      </c>
    </row>
    <row r="3" spans="1:4" ht="9.75" customHeight="1" x14ac:dyDescent="0.25"/>
    <row r="5" spans="1:4" ht="15.75" x14ac:dyDescent="0.3">
      <c r="C5" s="31" t="str">
        <f>s_titulo_Cadros2&amp;" 1/"</f>
        <v>LEY DEL GOBIERNO CENTRAL 1/</v>
      </c>
    </row>
    <row r="6" spans="1:4" x14ac:dyDescent="0.25">
      <c r="C6" s="24" t="s">
        <v>4806</v>
      </c>
    </row>
    <row r="8" spans="1:4" x14ac:dyDescent="0.25">
      <c r="C8" s="25"/>
      <c r="D8" s="57" t="s">
        <v>8717</v>
      </c>
    </row>
    <row r="9" spans="1:4" ht="15.75" thickBot="1" x14ac:dyDescent="0.3">
      <c r="C9" s="2"/>
      <c r="D9" s="96"/>
    </row>
    <row r="10" spans="1:4" ht="18" customHeight="1" x14ac:dyDescent="0.25">
      <c r="A10">
        <f t="shared" ref="A10:A41" si="0">IF(SUM(D10:D10)&gt;0,1,0)</f>
        <v>1</v>
      </c>
      <c r="C10" s="26" t="s">
        <v>1229</v>
      </c>
      <c r="D10" s="27">
        <f>SUM(D11,D15,D38,D40)</f>
        <v>9377012.8400689997</v>
      </c>
    </row>
    <row r="11" spans="1:4" ht="18" customHeight="1" x14ac:dyDescent="0.25">
      <c r="A11">
        <f t="shared" si="0"/>
        <v>1</v>
      </c>
      <c r="C11" s="19" t="s">
        <v>2223</v>
      </c>
      <c r="D11" s="27">
        <f t="shared" ref="D11" si="1">SUM(D12:D14)</f>
        <v>64841</v>
      </c>
    </row>
    <row r="12" spans="1:4" ht="18" customHeight="1" x14ac:dyDescent="0.25">
      <c r="A12">
        <f t="shared" si="0"/>
        <v>1</v>
      </c>
      <c r="B12" s="56">
        <v>101</v>
      </c>
      <c r="C12" s="23" t="s">
        <v>1230</v>
      </c>
      <c r="D12" s="28">
        <f t="shared" ref="D12:D14" si="2">VLOOKUP($B12,base_int,MATCH(D$1,eti,0),0)</f>
        <v>36715</v>
      </c>
    </row>
    <row r="13" spans="1:4" ht="18" customHeight="1" x14ac:dyDescent="0.25">
      <c r="A13">
        <f t="shared" si="0"/>
        <v>1</v>
      </c>
      <c r="B13" s="56">
        <v>102</v>
      </c>
      <c r="C13" s="23" t="s">
        <v>1234</v>
      </c>
      <c r="D13" s="28">
        <f t="shared" si="2"/>
        <v>21765</v>
      </c>
    </row>
    <row r="14" spans="1:4" ht="18" customHeight="1" x14ac:dyDescent="0.25">
      <c r="A14">
        <f t="shared" si="0"/>
        <v>1</v>
      </c>
      <c r="B14" s="56">
        <v>103</v>
      </c>
      <c r="C14" s="23" t="s">
        <v>1238</v>
      </c>
      <c r="D14" s="28">
        <f t="shared" si="2"/>
        <v>6361</v>
      </c>
    </row>
    <row r="15" spans="1:4" ht="18" customHeight="1" x14ac:dyDescent="0.25">
      <c r="A15">
        <f t="shared" si="0"/>
        <v>1</v>
      </c>
      <c r="B15" s="56"/>
      <c r="C15" s="19" t="s">
        <v>2224</v>
      </c>
      <c r="D15" s="27">
        <f t="shared" ref="D15" si="3">SUM(D16:D37)</f>
        <v>8769156.8400689997</v>
      </c>
    </row>
    <row r="16" spans="1:4" ht="18" customHeight="1" x14ac:dyDescent="0.25">
      <c r="A16">
        <f t="shared" si="0"/>
        <v>1</v>
      </c>
      <c r="B16" s="56">
        <v>201</v>
      </c>
      <c r="C16" s="23" t="s">
        <v>1241</v>
      </c>
      <c r="D16" s="28">
        <f t="shared" ref="D16:D25" si="4">VLOOKUP($B16,base_int,MATCH(D$1,eti,0),0)</f>
        <v>16420</v>
      </c>
    </row>
    <row r="17" spans="1:4" ht="18" customHeight="1" x14ac:dyDescent="0.25">
      <c r="A17">
        <f t="shared" si="0"/>
        <v>1</v>
      </c>
      <c r="B17" s="56">
        <f>+B16+1</f>
        <v>202</v>
      </c>
      <c r="C17" s="23" t="s">
        <v>1245</v>
      </c>
      <c r="D17" s="28">
        <f t="shared" si="4"/>
        <v>10266</v>
      </c>
    </row>
    <row r="18" spans="1:4" ht="18" customHeight="1" x14ac:dyDescent="0.25">
      <c r="A18">
        <f t="shared" si="0"/>
        <v>1</v>
      </c>
      <c r="B18" s="56">
        <f t="shared" ref="B18:B37" si="5">+B17+1</f>
        <v>203</v>
      </c>
      <c r="C18" s="23" t="s">
        <v>1248</v>
      </c>
      <c r="D18" s="28">
        <f t="shared" si="4"/>
        <v>49146.3</v>
      </c>
    </row>
    <row r="19" spans="1:4" ht="18" customHeight="1" x14ac:dyDescent="0.25">
      <c r="A19">
        <f t="shared" si="0"/>
        <v>1</v>
      </c>
      <c r="B19" s="56">
        <f t="shared" si="5"/>
        <v>204</v>
      </c>
      <c r="C19" s="23" t="s">
        <v>1252</v>
      </c>
      <c r="D19" s="28">
        <f t="shared" si="4"/>
        <v>28865</v>
      </c>
    </row>
    <row r="20" spans="1:4" ht="18" customHeight="1" x14ac:dyDescent="0.25">
      <c r="A20">
        <f t="shared" si="0"/>
        <v>1</v>
      </c>
      <c r="B20" s="56">
        <f t="shared" si="5"/>
        <v>205</v>
      </c>
      <c r="C20" s="23" t="s">
        <v>1255</v>
      </c>
      <c r="D20" s="28">
        <f t="shared" si="4"/>
        <v>258595</v>
      </c>
    </row>
    <row r="21" spans="1:4" ht="18" customHeight="1" x14ac:dyDescent="0.25">
      <c r="A21">
        <f t="shared" si="0"/>
        <v>1</v>
      </c>
      <c r="B21" s="56">
        <f t="shared" si="5"/>
        <v>206</v>
      </c>
      <c r="C21" s="23" t="s">
        <v>1259</v>
      </c>
      <c r="D21" s="28">
        <f t="shared" si="4"/>
        <v>119812</v>
      </c>
    </row>
    <row r="22" spans="1:4" ht="18" customHeight="1" x14ac:dyDescent="0.25">
      <c r="A22">
        <f t="shared" si="0"/>
        <v>1</v>
      </c>
      <c r="B22" s="56">
        <f t="shared" si="5"/>
        <v>207</v>
      </c>
      <c r="C22" s="23" t="s">
        <v>1262</v>
      </c>
      <c r="D22" s="28">
        <f t="shared" si="4"/>
        <v>39598.535400000001</v>
      </c>
    </row>
    <row r="23" spans="1:4" ht="18" customHeight="1" x14ac:dyDescent="0.25">
      <c r="A23">
        <f t="shared" si="0"/>
        <v>1</v>
      </c>
      <c r="B23" s="56">
        <f t="shared" si="5"/>
        <v>208</v>
      </c>
      <c r="C23" s="23" t="s">
        <v>1266</v>
      </c>
      <c r="D23" s="28">
        <f t="shared" si="4"/>
        <v>23228.784</v>
      </c>
    </row>
    <row r="24" spans="1:4" ht="18" customHeight="1" x14ac:dyDescent="0.25">
      <c r="A24">
        <f t="shared" si="0"/>
        <v>1</v>
      </c>
      <c r="B24" s="56">
        <f t="shared" si="5"/>
        <v>209</v>
      </c>
      <c r="C24" s="23" t="s">
        <v>1270</v>
      </c>
      <c r="D24" s="28">
        <f t="shared" si="4"/>
        <v>474116</v>
      </c>
    </row>
    <row r="25" spans="1:4" ht="18" customHeight="1" x14ac:dyDescent="0.25">
      <c r="A25">
        <f t="shared" si="0"/>
        <v>1</v>
      </c>
      <c r="B25" s="56">
        <f t="shared" si="5"/>
        <v>210</v>
      </c>
      <c r="C25" s="23" t="s">
        <v>1274</v>
      </c>
      <c r="D25" s="28">
        <f t="shared" si="4"/>
        <v>2666047.7586690001</v>
      </c>
    </row>
    <row r="26" spans="1:4" ht="18" customHeight="1" x14ac:dyDescent="0.25">
      <c r="A26">
        <f t="shared" si="0"/>
        <v>1</v>
      </c>
      <c r="B26" s="56">
        <f t="shared" si="5"/>
        <v>211</v>
      </c>
      <c r="C26" s="23" t="s">
        <v>1277</v>
      </c>
      <c r="D26" s="28">
        <f t="shared" ref="D26:D37" si="6">VLOOKUP($B26,base_int,MATCH(D$1,eti,0),0)</f>
        <v>325856.06599999999</v>
      </c>
    </row>
    <row r="27" spans="1:4" ht="18" customHeight="1" x14ac:dyDescent="0.25">
      <c r="A27">
        <f t="shared" si="0"/>
        <v>1</v>
      </c>
      <c r="B27" s="56">
        <f t="shared" si="5"/>
        <v>212</v>
      </c>
      <c r="C27" s="23" t="s">
        <v>1281</v>
      </c>
      <c r="D27" s="28">
        <f t="shared" si="6"/>
        <v>474428</v>
      </c>
    </row>
    <row r="28" spans="1:4" ht="18" customHeight="1" x14ac:dyDescent="0.25">
      <c r="A28">
        <f t="shared" si="0"/>
        <v>1</v>
      </c>
      <c r="B28" s="56">
        <f t="shared" si="5"/>
        <v>213</v>
      </c>
      <c r="C28" s="23" t="s">
        <v>1284</v>
      </c>
      <c r="D28" s="28">
        <f t="shared" si="6"/>
        <v>50400.747000000003</v>
      </c>
    </row>
    <row r="29" spans="1:4" ht="18" customHeight="1" x14ac:dyDescent="0.25">
      <c r="A29">
        <f t="shared" si="0"/>
        <v>1</v>
      </c>
      <c r="B29" s="56">
        <f t="shared" si="5"/>
        <v>214</v>
      </c>
      <c r="C29" s="23" t="s">
        <v>1288</v>
      </c>
      <c r="D29" s="28">
        <f t="shared" si="6"/>
        <v>144566</v>
      </c>
    </row>
    <row r="30" spans="1:4" ht="18" customHeight="1" x14ac:dyDescent="0.25">
      <c r="A30">
        <f t="shared" si="0"/>
        <v>1</v>
      </c>
      <c r="B30" s="56">
        <f t="shared" si="5"/>
        <v>215</v>
      </c>
      <c r="C30" s="23" t="s">
        <v>1291</v>
      </c>
      <c r="D30" s="28">
        <f t="shared" si="6"/>
        <v>7413.4470000000001</v>
      </c>
    </row>
    <row r="31" spans="1:4" ht="18" customHeight="1" x14ac:dyDescent="0.25">
      <c r="A31">
        <f t="shared" si="0"/>
        <v>1</v>
      </c>
      <c r="B31" s="56">
        <f t="shared" si="5"/>
        <v>216</v>
      </c>
      <c r="C31" s="23" t="s">
        <v>1294</v>
      </c>
      <c r="D31" s="28">
        <f t="shared" si="6"/>
        <v>65149</v>
      </c>
    </row>
    <row r="32" spans="1:4" ht="18" customHeight="1" x14ac:dyDescent="0.25">
      <c r="A32">
        <f t="shared" si="0"/>
        <v>1</v>
      </c>
      <c r="B32" s="56">
        <f t="shared" si="5"/>
        <v>217</v>
      </c>
      <c r="C32" s="23" t="s">
        <v>1297</v>
      </c>
      <c r="D32" s="28">
        <f t="shared" si="6"/>
        <v>10292</v>
      </c>
    </row>
    <row r="33" spans="1:4" ht="18" customHeight="1" x14ac:dyDescent="0.25">
      <c r="A33">
        <f t="shared" si="0"/>
        <v>1</v>
      </c>
      <c r="B33" s="56">
        <f t="shared" si="5"/>
        <v>218</v>
      </c>
      <c r="C33" s="23" t="s">
        <v>1301</v>
      </c>
      <c r="D33" s="28">
        <f t="shared" si="6"/>
        <v>8851.2019999999993</v>
      </c>
    </row>
    <row r="34" spans="1:4" ht="18" customHeight="1" x14ac:dyDescent="0.25">
      <c r="A34">
        <f t="shared" si="0"/>
        <v>1</v>
      </c>
      <c r="B34" s="56">
        <f t="shared" si="5"/>
        <v>219</v>
      </c>
      <c r="C34" s="23" t="s">
        <v>2225</v>
      </c>
      <c r="D34" s="28">
        <f t="shared" si="6"/>
        <v>57000</v>
      </c>
    </row>
    <row r="35" spans="1:4" ht="18" customHeight="1" x14ac:dyDescent="0.25">
      <c r="A35">
        <f t="shared" si="0"/>
        <v>1</v>
      </c>
      <c r="B35" s="56">
        <v>230</v>
      </c>
      <c r="C35" s="23" t="s">
        <v>1307</v>
      </c>
      <c r="D35" s="28">
        <f t="shared" si="6"/>
        <v>2983349</v>
      </c>
    </row>
    <row r="36" spans="1:4" ht="18" customHeight="1" x14ac:dyDescent="0.25">
      <c r="A36">
        <f t="shared" si="0"/>
        <v>1</v>
      </c>
      <c r="B36" s="56">
        <f t="shared" si="5"/>
        <v>231</v>
      </c>
      <c r="C36" s="23" t="s">
        <v>1311</v>
      </c>
      <c r="D36" s="28">
        <f t="shared" si="6"/>
        <v>953756</v>
      </c>
    </row>
    <row r="37" spans="1:4" ht="18" customHeight="1" x14ac:dyDescent="0.25">
      <c r="A37">
        <f t="shared" si="0"/>
        <v>1</v>
      </c>
      <c r="B37" s="56">
        <f t="shared" si="5"/>
        <v>232</v>
      </c>
      <c r="C37" s="23" t="s">
        <v>1314</v>
      </c>
      <c r="D37" s="28">
        <f t="shared" si="6"/>
        <v>2000</v>
      </c>
    </row>
    <row r="38" spans="1:4" ht="18" customHeight="1" x14ac:dyDescent="0.25">
      <c r="A38">
        <f t="shared" si="0"/>
        <v>1</v>
      </c>
      <c r="B38" s="56"/>
      <c r="C38" s="19" t="s">
        <v>1317</v>
      </c>
      <c r="D38" s="27">
        <f t="shared" ref="D38" si="7">+D39</f>
        <v>474792</v>
      </c>
    </row>
    <row r="39" spans="1:4" ht="18" customHeight="1" x14ac:dyDescent="0.25">
      <c r="A39">
        <f t="shared" si="0"/>
        <v>1</v>
      </c>
      <c r="B39" s="56">
        <v>301</v>
      </c>
      <c r="C39" s="23" t="s">
        <v>1317</v>
      </c>
      <c r="D39" s="28">
        <f t="shared" ref="D39" si="8">VLOOKUP($B39,base_int,MATCH(D$1,eti,0),0)</f>
        <v>474792</v>
      </c>
    </row>
    <row r="40" spans="1:4" ht="18" customHeight="1" x14ac:dyDescent="0.25">
      <c r="A40">
        <f t="shared" si="0"/>
        <v>1</v>
      </c>
      <c r="B40" s="56"/>
      <c r="C40" s="19" t="s">
        <v>1321</v>
      </c>
      <c r="D40" s="27">
        <f t="shared" ref="D40" si="9">+D41</f>
        <v>68223</v>
      </c>
    </row>
    <row r="41" spans="1:4" ht="18" customHeight="1" x14ac:dyDescent="0.25">
      <c r="A41">
        <f t="shared" si="0"/>
        <v>1</v>
      </c>
      <c r="B41" s="56">
        <v>401</v>
      </c>
      <c r="C41" s="23" t="s">
        <v>1321</v>
      </c>
      <c r="D41" s="28">
        <f t="shared" ref="D41" si="10">VLOOKUP($B41,base_int,MATCH(D$1,eti,0),0)</f>
        <v>68223</v>
      </c>
    </row>
    <row r="42" spans="1:4" x14ac:dyDescent="0.25">
      <c r="B42" s="56"/>
      <c r="C42" s="29"/>
      <c r="D42" s="30"/>
    </row>
    <row r="43" spans="1:4" x14ac:dyDescent="0.25">
      <c r="C43" s="79" t="str">
        <f>+matrices!$B$1</f>
        <v>1/ Incluye todas las fuentes de Financiamiento, tanto ingresos corrientes, títulos valores y créditos externos</v>
      </c>
    </row>
    <row r="44" spans="1:4" x14ac:dyDescent="0.25">
      <c r="C44" s="79" t="s">
        <v>4812</v>
      </c>
    </row>
    <row r="45" spans="1:4" x14ac:dyDescent="0.25">
      <c r="C45" t="s">
        <v>4805</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D53"/>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4" x14ac:dyDescent="0.25">
      <c r="D1" s="56" t="s">
        <v>3197</v>
      </c>
    </row>
    <row r="2" spans="1:4" x14ac:dyDescent="0.25">
      <c r="D2"/>
    </row>
    <row r="3" spans="1:4" x14ac:dyDescent="0.25">
      <c r="D3"/>
    </row>
    <row r="4" spans="1:4" ht="15.75" x14ac:dyDescent="0.3">
      <c r="C4" s="31" t="str">
        <f>s_titulo_Cadros2&amp;" 1/"</f>
        <v>LEY DEL GOBIERNO CENTRAL 1/</v>
      </c>
      <c r="D4"/>
    </row>
    <row r="5" spans="1:4" x14ac:dyDescent="0.25">
      <c r="C5" s="26" t="s">
        <v>4809</v>
      </c>
      <c r="D5"/>
    </row>
    <row r="7" spans="1:4" x14ac:dyDescent="0.25">
      <c r="C7" s="25"/>
      <c r="D7" s="57" t="s">
        <v>8717</v>
      </c>
    </row>
    <row r="8" spans="1:4" ht="15.75" thickBot="1" x14ac:dyDescent="0.3">
      <c r="C8" s="2"/>
      <c r="D8" s="96"/>
    </row>
    <row r="10" spans="1:4" ht="17.25" customHeight="1" x14ac:dyDescent="0.25">
      <c r="A10">
        <f>IF(SUM(D10:D10)&gt;0,1,0)</f>
        <v>1</v>
      </c>
      <c r="C10" s="18" t="s">
        <v>1229</v>
      </c>
      <c r="D10" s="50">
        <f>SUM(D12,D25,D42,D49)</f>
        <v>9377012.8400689997</v>
      </c>
    </row>
    <row r="11" spans="1:4" ht="17.25" customHeight="1" x14ac:dyDescent="0.25">
      <c r="A11"/>
      <c r="C11" s="18" t="s">
        <v>4492</v>
      </c>
      <c r="D11" s="50">
        <f>+D10-D45</f>
        <v>7780775.7453319998</v>
      </c>
    </row>
    <row r="12" spans="1:4" ht="17.25" customHeight="1" x14ac:dyDescent="0.25">
      <c r="A12">
        <f t="shared" ref="A12:A49" si="0">IF(SUM(D12:D12)&gt;0,1,0)</f>
        <v>1</v>
      </c>
      <c r="C12" s="19" t="s">
        <v>2190</v>
      </c>
      <c r="D12" s="51">
        <f t="shared" ref="D12" si="1">SUM(D13,D18,D21)</f>
        <v>7141782.7849749997</v>
      </c>
    </row>
    <row r="13" spans="1:4" ht="17.25" customHeight="1" x14ac:dyDescent="0.25">
      <c r="A13">
        <f t="shared" si="0"/>
        <v>1</v>
      </c>
      <c r="C13" s="20" t="s">
        <v>2191</v>
      </c>
      <c r="D13" s="51">
        <f t="shared" ref="D13" si="2">SUM(D14,D17)</f>
        <v>2942631.3811400002</v>
      </c>
    </row>
    <row r="14" spans="1:4" ht="17.25" customHeight="1" x14ac:dyDescent="0.25">
      <c r="A14">
        <f t="shared" si="0"/>
        <v>1</v>
      </c>
      <c r="C14" s="21" t="s">
        <v>1233</v>
      </c>
      <c r="D14" s="52">
        <f t="shared" ref="D14" si="3">SUM(D15:D16)</f>
        <v>2622946.401085</v>
      </c>
    </row>
    <row r="15" spans="1:4" ht="17.25" customHeight="1" x14ac:dyDescent="0.25">
      <c r="A15">
        <f t="shared" si="0"/>
        <v>1</v>
      </c>
      <c r="B15" s="56">
        <v>1111</v>
      </c>
      <c r="C15" s="48" t="s">
        <v>2192</v>
      </c>
      <c r="D15" s="53">
        <f t="shared" ref="D15:D17" si="4">VLOOKUP($B15,base_ce,MATCH(D$1,eti,0),0)</f>
        <v>2177386.3357060002</v>
      </c>
    </row>
    <row r="16" spans="1:4" ht="17.25" customHeight="1" x14ac:dyDescent="0.25">
      <c r="A16">
        <f t="shared" si="0"/>
        <v>1</v>
      </c>
      <c r="B16" s="56">
        <v>1112</v>
      </c>
      <c r="C16" s="48" t="s">
        <v>2193</v>
      </c>
      <c r="D16" s="53">
        <f t="shared" si="4"/>
        <v>445560.06537899998</v>
      </c>
    </row>
    <row r="17" spans="1:4" ht="17.25" customHeight="1" x14ac:dyDescent="0.25">
      <c r="A17">
        <f t="shared" si="0"/>
        <v>1</v>
      </c>
      <c r="B17" s="56">
        <v>1120</v>
      </c>
      <c r="C17" s="21" t="s">
        <v>2194</v>
      </c>
      <c r="D17" s="52">
        <f t="shared" si="4"/>
        <v>319684.98005499999</v>
      </c>
    </row>
    <row r="18" spans="1:4" ht="17.25" customHeight="1" x14ac:dyDescent="0.25">
      <c r="A18">
        <f t="shared" si="0"/>
        <v>1</v>
      </c>
      <c r="B18" s="56"/>
      <c r="C18" s="20" t="s">
        <v>2195</v>
      </c>
      <c r="D18" s="52">
        <f t="shared" ref="D18" si="5">SUM(D19:D20)</f>
        <v>1376804.8224500001</v>
      </c>
    </row>
    <row r="19" spans="1:4" ht="17.25" customHeight="1" x14ac:dyDescent="0.25">
      <c r="A19">
        <f t="shared" si="0"/>
        <v>1</v>
      </c>
      <c r="B19" s="56">
        <v>1210</v>
      </c>
      <c r="C19" s="49" t="s">
        <v>2196</v>
      </c>
      <c r="D19" s="53">
        <f t="shared" ref="D19:D20" si="6">VLOOKUP($B19,base_ce,MATCH(D$1,eti,0),0)</f>
        <v>1159643.8224500001</v>
      </c>
    </row>
    <row r="20" spans="1:4" ht="17.25" customHeight="1" x14ac:dyDescent="0.25">
      <c r="A20">
        <f t="shared" si="0"/>
        <v>1</v>
      </c>
      <c r="B20" s="56">
        <v>1220</v>
      </c>
      <c r="C20" s="49" t="s">
        <v>2197</v>
      </c>
      <c r="D20" s="53">
        <f t="shared" si="6"/>
        <v>217161</v>
      </c>
    </row>
    <row r="21" spans="1:4" ht="17.25" customHeight="1" x14ac:dyDescent="0.25">
      <c r="A21">
        <f t="shared" si="0"/>
        <v>1</v>
      </c>
      <c r="B21" s="56"/>
      <c r="C21" s="20" t="s">
        <v>1760</v>
      </c>
      <c r="D21" s="52">
        <f t="shared" ref="D21" si="7">SUM(D22:D24)</f>
        <v>2822346.5813849997</v>
      </c>
    </row>
    <row r="22" spans="1:4" ht="17.25" customHeight="1" x14ac:dyDescent="0.25">
      <c r="A22">
        <f t="shared" si="0"/>
        <v>1</v>
      </c>
      <c r="B22" s="56">
        <v>1310</v>
      </c>
      <c r="C22" s="49" t="s">
        <v>2198</v>
      </c>
      <c r="D22" s="53">
        <f t="shared" ref="D22:D24" si="8">VLOOKUP($B22,base_ce,MATCH(D$1,eti,0),0)</f>
        <v>1922805.8712569999</v>
      </c>
    </row>
    <row r="23" spans="1:4" ht="17.25" customHeight="1" x14ac:dyDescent="0.25">
      <c r="A23">
        <f t="shared" si="0"/>
        <v>1</v>
      </c>
      <c r="B23" s="56">
        <v>1320</v>
      </c>
      <c r="C23" s="49" t="s">
        <v>2199</v>
      </c>
      <c r="D23" s="53">
        <f t="shared" si="8"/>
        <v>893947.02191600006</v>
      </c>
    </row>
    <row r="24" spans="1:4" ht="17.25" customHeight="1" x14ac:dyDescent="0.25">
      <c r="A24">
        <f t="shared" si="0"/>
        <v>1</v>
      </c>
      <c r="B24" s="56">
        <v>1330</v>
      </c>
      <c r="C24" s="49" t="s">
        <v>2200</v>
      </c>
      <c r="D24" s="53">
        <f t="shared" si="8"/>
        <v>5593.688212</v>
      </c>
    </row>
    <row r="25" spans="1:4" ht="17.25" customHeight="1" x14ac:dyDescent="0.25">
      <c r="A25">
        <f t="shared" si="0"/>
        <v>1</v>
      </c>
      <c r="B25" s="56"/>
      <c r="C25" s="19" t="s">
        <v>2201</v>
      </c>
      <c r="D25" s="52">
        <f t="shared" ref="D25" si="9">SUM(D26,D32,D38)</f>
        <v>635986.86978499999</v>
      </c>
    </row>
    <row r="26" spans="1:4" ht="17.25" customHeight="1" x14ac:dyDescent="0.25">
      <c r="A26">
        <f t="shared" si="0"/>
        <v>1</v>
      </c>
      <c r="B26" s="56"/>
      <c r="C26" s="20" t="s">
        <v>2202</v>
      </c>
      <c r="D26" s="52">
        <f t="shared" ref="D26" si="10">SUM(D27:D31)</f>
        <v>63577.748514999999</v>
      </c>
    </row>
    <row r="27" spans="1:4" ht="17.25" customHeight="1" x14ac:dyDescent="0.25">
      <c r="A27">
        <f t="shared" si="0"/>
        <v>1</v>
      </c>
      <c r="B27" s="56">
        <v>2110</v>
      </c>
      <c r="C27" s="49" t="s">
        <v>2203</v>
      </c>
      <c r="D27" s="53">
        <f t="shared" ref="D27:D31" si="11">VLOOKUP($B27,base_ce,MATCH(D$1,eti,0),0)</f>
        <v>32447.999124000002</v>
      </c>
    </row>
    <row r="28" spans="1:4" ht="17.25" customHeight="1" x14ac:dyDescent="0.25">
      <c r="A28">
        <f t="shared" si="0"/>
        <v>1</v>
      </c>
      <c r="B28" s="56">
        <v>2120</v>
      </c>
      <c r="C28" s="49" t="s">
        <v>2204</v>
      </c>
      <c r="D28" s="53">
        <f t="shared" si="11"/>
        <v>28962.191134000001</v>
      </c>
    </row>
    <row r="29" spans="1:4" ht="17.25" hidden="1" customHeight="1" x14ac:dyDescent="0.25">
      <c r="A29">
        <f t="shared" si="0"/>
        <v>0</v>
      </c>
      <c r="B29" s="56">
        <v>2130</v>
      </c>
      <c r="C29" s="49" t="s">
        <v>2205</v>
      </c>
      <c r="D29" s="53">
        <f t="shared" si="11"/>
        <v>0</v>
      </c>
    </row>
    <row r="30" spans="1:4" ht="17.25" customHeight="1" x14ac:dyDescent="0.25">
      <c r="A30">
        <f t="shared" si="0"/>
        <v>1</v>
      </c>
      <c r="B30" s="56">
        <v>2140</v>
      </c>
      <c r="C30" s="49" t="s">
        <v>2206</v>
      </c>
      <c r="D30" s="53">
        <f t="shared" si="11"/>
        <v>1024.0500030000001</v>
      </c>
    </row>
    <row r="31" spans="1:4" ht="17.25" customHeight="1" x14ac:dyDescent="0.25">
      <c r="A31">
        <f t="shared" si="0"/>
        <v>1</v>
      </c>
      <c r="B31" s="56">
        <v>2150</v>
      </c>
      <c r="C31" s="49" t="s">
        <v>2207</v>
      </c>
      <c r="D31" s="53">
        <f t="shared" si="11"/>
        <v>1143.5082540000001</v>
      </c>
    </row>
    <row r="32" spans="1:4" ht="17.25" customHeight="1" x14ac:dyDescent="0.25">
      <c r="A32">
        <f t="shared" si="0"/>
        <v>1</v>
      </c>
      <c r="B32" s="56"/>
      <c r="C32" s="20" t="s">
        <v>2208</v>
      </c>
      <c r="D32" s="52">
        <f t="shared" ref="D32" si="12">SUM(D33:D37)</f>
        <v>48459.075999000001</v>
      </c>
    </row>
    <row r="33" spans="1:4" ht="17.25" customHeight="1" x14ac:dyDescent="0.25">
      <c r="A33">
        <f t="shared" si="0"/>
        <v>1</v>
      </c>
      <c r="B33" s="56">
        <v>2210</v>
      </c>
      <c r="C33" s="49" t="s">
        <v>2209</v>
      </c>
      <c r="D33" s="53">
        <f t="shared" ref="D33:D37" si="13">VLOOKUP($B33,base_ce,MATCH(D$1,eti,0),0)</f>
        <v>39543.375870000003</v>
      </c>
    </row>
    <row r="34" spans="1:4" ht="17.25" hidden="1" customHeight="1" x14ac:dyDescent="0.25">
      <c r="A34">
        <f t="shared" si="0"/>
        <v>0</v>
      </c>
      <c r="B34" s="56">
        <v>2220</v>
      </c>
      <c r="C34" s="49" t="s">
        <v>2210</v>
      </c>
      <c r="D34" s="53">
        <f t="shared" si="13"/>
        <v>0</v>
      </c>
    </row>
    <row r="35" spans="1:4" ht="17.25" hidden="1" customHeight="1" x14ac:dyDescent="0.25">
      <c r="A35">
        <f t="shared" si="0"/>
        <v>0</v>
      </c>
      <c r="B35" s="56">
        <v>2230</v>
      </c>
      <c r="C35" s="49" t="s">
        <v>2211</v>
      </c>
      <c r="D35" s="53">
        <f t="shared" si="13"/>
        <v>0</v>
      </c>
    </row>
    <row r="36" spans="1:4" ht="17.25" customHeight="1" x14ac:dyDescent="0.25">
      <c r="A36">
        <f t="shared" si="0"/>
        <v>1</v>
      </c>
      <c r="B36" s="56">
        <v>2240</v>
      </c>
      <c r="C36" s="49" t="s">
        <v>2212</v>
      </c>
      <c r="D36" s="53">
        <f t="shared" si="13"/>
        <v>8888.3631289999994</v>
      </c>
    </row>
    <row r="37" spans="1:4" ht="17.25" customHeight="1" x14ac:dyDescent="0.25">
      <c r="A37">
        <f t="shared" si="0"/>
        <v>1</v>
      </c>
      <c r="B37" s="56">
        <v>2250</v>
      </c>
      <c r="C37" s="49" t="s">
        <v>2213</v>
      </c>
      <c r="D37" s="53">
        <f t="shared" si="13"/>
        <v>27.337</v>
      </c>
    </row>
    <row r="38" spans="1:4" ht="17.25" customHeight="1" x14ac:dyDescent="0.25">
      <c r="A38">
        <f t="shared" si="0"/>
        <v>1</v>
      </c>
      <c r="B38" s="56"/>
      <c r="C38" s="20" t="s">
        <v>1812</v>
      </c>
      <c r="D38" s="52">
        <f t="shared" ref="D38" si="14">SUM(D39:D41)</f>
        <v>523950.04527100001</v>
      </c>
    </row>
    <row r="39" spans="1:4" ht="17.25" customHeight="1" x14ac:dyDescent="0.25">
      <c r="A39">
        <f t="shared" si="0"/>
        <v>1</v>
      </c>
      <c r="B39" s="56">
        <v>2310</v>
      </c>
      <c r="C39" s="49" t="s">
        <v>2214</v>
      </c>
      <c r="D39" s="53">
        <f t="shared" ref="D39:D41" si="15">VLOOKUP($B39,base_ce,MATCH(D$1,eti,0),0)</f>
        <v>504933.69452299998</v>
      </c>
    </row>
    <row r="40" spans="1:4" ht="17.25" customHeight="1" x14ac:dyDescent="0.25">
      <c r="A40">
        <f t="shared" si="0"/>
        <v>1</v>
      </c>
      <c r="B40" s="56">
        <v>2320</v>
      </c>
      <c r="C40" s="49" t="s">
        <v>2215</v>
      </c>
      <c r="D40" s="53">
        <f t="shared" si="15"/>
        <v>19016.350748000001</v>
      </c>
    </row>
    <row r="41" spans="1:4" ht="17.25" hidden="1" customHeight="1" x14ac:dyDescent="0.25">
      <c r="A41">
        <f t="shared" si="0"/>
        <v>0</v>
      </c>
      <c r="B41" s="56">
        <v>2330</v>
      </c>
      <c r="C41" s="49" t="s">
        <v>2216</v>
      </c>
      <c r="D41" s="53">
        <f t="shared" si="15"/>
        <v>0</v>
      </c>
    </row>
    <row r="42" spans="1:4" ht="17.25" customHeight="1" x14ac:dyDescent="0.25">
      <c r="A42">
        <f t="shared" si="0"/>
        <v>1</v>
      </c>
      <c r="B42" s="56"/>
      <c r="C42" s="19" t="s">
        <v>2217</v>
      </c>
      <c r="D42" s="54">
        <f t="shared" ref="D42" si="16">SUM(D43:D45,D48)</f>
        <v>1596949.1493870001</v>
      </c>
    </row>
    <row r="43" spans="1:4" ht="17.25" hidden="1" customHeight="1" x14ac:dyDescent="0.25">
      <c r="A43">
        <f t="shared" si="0"/>
        <v>0</v>
      </c>
      <c r="B43" s="56">
        <v>3100</v>
      </c>
      <c r="C43" s="20" t="s">
        <v>2218</v>
      </c>
      <c r="D43" s="53">
        <f t="shared" ref="D43:D44" si="17">VLOOKUP($B43,base_ce,MATCH(D$1,eti,0),0)</f>
        <v>0</v>
      </c>
    </row>
    <row r="44" spans="1:4" ht="17.25" hidden="1" customHeight="1" x14ac:dyDescent="0.25">
      <c r="A44">
        <f t="shared" si="0"/>
        <v>0</v>
      </c>
      <c r="B44" s="56">
        <v>3200</v>
      </c>
      <c r="C44" s="20" t="s">
        <v>1694</v>
      </c>
      <c r="D44" s="53">
        <f t="shared" si="17"/>
        <v>0</v>
      </c>
    </row>
    <row r="45" spans="1:4" ht="17.25" customHeight="1" x14ac:dyDescent="0.25">
      <c r="A45">
        <f t="shared" si="0"/>
        <v>1</v>
      </c>
      <c r="B45" s="56"/>
      <c r="C45" s="20" t="s">
        <v>2219</v>
      </c>
      <c r="D45" s="52">
        <f t="shared" ref="D45" si="18">SUM(D46:D47)</f>
        <v>1596237.0947370001</v>
      </c>
    </row>
    <row r="46" spans="1:4" ht="17.25" customHeight="1" x14ac:dyDescent="0.25">
      <c r="A46">
        <f t="shared" si="0"/>
        <v>1</v>
      </c>
      <c r="B46" s="56">
        <v>3310</v>
      </c>
      <c r="C46" s="49" t="s">
        <v>2220</v>
      </c>
      <c r="D46" s="53">
        <f t="shared" ref="D46:D49" si="19">VLOOKUP($B46,base_ce,MATCH(D$1,eti,0),0)</f>
        <v>1534381.0947370001</v>
      </c>
    </row>
    <row r="47" spans="1:4" ht="17.25" customHeight="1" x14ac:dyDescent="0.25">
      <c r="A47">
        <f t="shared" si="0"/>
        <v>1</v>
      </c>
      <c r="B47" s="56">
        <v>3320</v>
      </c>
      <c r="C47" s="49" t="s">
        <v>2221</v>
      </c>
      <c r="D47" s="53">
        <f t="shared" si="19"/>
        <v>61856</v>
      </c>
    </row>
    <row r="48" spans="1:4" ht="17.25" customHeight="1" x14ac:dyDescent="0.25">
      <c r="A48">
        <f t="shared" si="0"/>
        <v>1</v>
      </c>
      <c r="B48" s="56">
        <v>3400</v>
      </c>
      <c r="C48" s="20" t="s">
        <v>1711</v>
      </c>
      <c r="D48" s="52">
        <f t="shared" si="19"/>
        <v>712.05465000000004</v>
      </c>
    </row>
    <row r="49" spans="1:4" ht="17.25" customHeight="1" x14ac:dyDescent="0.25">
      <c r="A49">
        <f t="shared" si="0"/>
        <v>1</v>
      </c>
      <c r="B49" s="56">
        <v>4000</v>
      </c>
      <c r="C49" s="19" t="s">
        <v>2222</v>
      </c>
      <c r="D49" s="52">
        <f t="shared" si="19"/>
        <v>2294.035922</v>
      </c>
    </row>
    <row r="50" spans="1:4" ht="15.75" thickBot="1" x14ac:dyDescent="0.3">
      <c r="C50" s="47"/>
      <c r="D50" s="47"/>
    </row>
    <row r="51" spans="1:4" x14ac:dyDescent="0.25">
      <c r="C51" s="79" t="str">
        <f>+matrices!$B$1</f>
        <v>1/ Incluye todas las fuentes de Financiamiento, tanto ingresos corrientes, títulos valores y créditos externos</v>
      </c>
    </row>
    <row r="52" spans="1:4" x14ac:dyDescent="0.25">
      <c r="C52" s="79" t="s">
        <v>4812</v>
      </c>
    </row>
    <row r="53" spans="1:4" x14ac:dyDescent="0.25">
      <c r="C53" t="s">
        <v>4805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1" workbookViewId="0">
      <selection activeCell="E8" sqref="E8"/>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3197</v>
      </c>
    </row>
    <row r="2" spans="1:5" x14ac:dyDescent="0.25">
      <c r="E2" s="64"/>
    </row>
    <row r="5" spans="1:5" ht="15.75" x14ac:dyDescent="0.3">
      <c r="C5" s="31" t="str">
        <f>s_titulo_Cadros2&amp;" 1/"</f>
        <v>LEY DEL GOBIERNO CENTRAL 1/</v>
      </c>
    </row>
    <row r="6" spans="1:5" x14ac:dyDescent="0.25">
      <c r="C6" s="26" t="s">
        <v>4808</v>
      </c>
    </row>
    <row r="7" spans="1:5" ht="15.75" customHeight="1" x14ac:dyDescent="0.25"/>
    <row r="8" spans="1:5" s="55" customFormat="1" x14ac:dyDescent="0.25">
      <c r="A8"/>
      <c r="C8" s="25"/>
      <c r="D8" s="25"/>
      <c r="E8" s="57" t="s">
        <v>8717</v>
      </c>
    </row>
    <row r="9" spans="1:5" s="55" customFormat="1" ht="15.75" thickBot="1" x14ac:dyDescent="0.3">
      <c r="A9"/>
      <c r="C9" s="2"/>
      <c r="D9" s="2"/>
      <c r="E9" s="96">
        <f>+v_Ejercicio</f>
        <v>2018</v>
      </c>
    </row>
    <row r="10" spans="1:5" x14ac:dyDescent="0.25">
      <c r="C10" s="58"/>
      <c r="D10" s="59"/>
      <c r="E10" s="59"/>
    </row>
    <row r="11" spans="1:5" x14ac:dyDescent="0.25">
      <c r="A11">
        <f t="shared" ref="A11:A74" si="0">IF(SUM(E11:E11)&gt;0,1,0)</f>
        <v>1</v>
      </c>
      <c r="C11" s="60" t="s">
        <v>1229</v>
      </c>
      <c r="D11" s="62"/>
      <c r="E11" s="126">
        <f>SUM(E12,E52,E126,E169,E197,E222,E254,E297,E323,E343)</f>
        <v>9377012.8400690015</v>
      </c>
    </row>
    <row r="12" spans="1:5" x14ac:dyDescent="0.25">
      <c r="A12">
        <f t="shared" si="0"/>
        <v>1</v>
      </c>
      <c r="C12" s="81" t="s">
        <v>1232</v>
      </c>
      <c r="D12" s="90" t="s">
        <v>1233</v>
      </c>
      <c r="E12" s="127">
        <f>SUM(E13,E20,E27,E34,E41,E48)</f>
        <v>2638802.4777629999</v>
      </c>
    </row>
    <row r="13" spans="1:5" hidden="1" outlineLevel="1" x14ac:dyDescent="0.25">
      <c r="A13">
        <f t="shared" si="0"/>
        <v>1</v>
      </c>
      <c r="C13" s="61" t="s">
        <v>9</v>
      </c>
      <c r="D13" s="91" t="s">
        <v>1237</v>
      </c>
      <c r="E13" s="128">
        <f>SUM(E14:E18)</f>
        <v>1030734.133579</v>
      </c>
    </row>
    <row r="14" spans="1:5" hidden="1" outlineLevel="2" x14ac:dyDescent="0.25">
      <c r="A14">
        <f t="shared" si="0"/>
        <v>1</v>
      </c>
      <c r="C14" s="58" t="s">
        <v>1240</v>
      </c>
      <c r="D14" s="92" t="s">
        <v>3206</v>
      </c>
      <c r="E14" s="128">
        <f t="shared" ref="E14:E18" si="1">IFERROR(VLOOKUP($C14,base_ob,MATCH(E$1,eti,0),0),0)</f>
        <v>976755.83250799996</v>
      </c>
    </row>
    <row r="15" spans="1:5" hidden="1" outlineLevel="2" x14ac:dyDescent="0.25">
      <c r="A15">
        <f t="shared" si="0"/>
        <v>0</v>
      </c>
      <c r="C15" s="61" t="s">
        <v>1243</v>
      </c>
      <c r="D15" s="92" t="s">
        <v>3240</v>
      </c>
      <c r="E15" s="128">
        <f t="shared" si="1"/>
        <v>0</v>
      </c>
    </row>
    <row r="16" spans="1:5" hidden="1" outlineLevel="2" x14ac:dyDescent="0.25">
      <c r="A16">
        <f t="shared" si="0"/>
        <v>1</v>
      </c>
      <c r="C16" s="58" t="s">
        <v>1247</v>
      </c>
      <c r="D16" s="92" t="s">
        <v>3207</v>
      </c>
      <c r="E16" s="128">
        <f t="shared" si="1"/>
        <v>8718.8067859999992</v>
      </c>
    </row>
    <row r="17" spans="1:5" hidden="1" outlineLevel="2" x14ac:dyDescent="0.25">
      <c r="A17">
        <f t="shared" si="0"/>
        <v>0</v>
      </c>
      <c r="C17" s="58" t="s">
        <v>1250</v>
      </c>
      <c r="D17" s="92" t="s">
        <v>3208</v>
      </c>
      <c r="E17" s="128">
        <f t="shared" si="1"/>
        <v>0</v>
      </c>
    </row>
    <row r="18" spans="1:5" hidden="1" outlineLevel="2" x14ac:dyDescent="0.25">
      <c r="A18">
        <f t="shared" si="0"/>
        <v>1</v>
      </c>
      <c r="C18" s="58" t="s">
        <v>1254</v>
      </c>
      <c r="D18" s="92" t="s">
        <v>3209</v>
      </c>
      <c r="E18" s="128">
        <f t="shared" si="1"/>
        <v>45259.494285000001</v>
      </c>
    </row>
    <row r="19" spans="1:5" hidden="1" outlineLevel="2" x14ac:dyDescent="0.25">
      <c r="A19">
        <f t="shared" si="0"/>
        <v>0</v>
      </c>
      <c r="C19" s="58"/>
      <c r="D19" s="91"/>
      <c r="E19" s="129"/>
    </row>
    <row r="20" spans="1:5" hidden="1" outlineLevel="1" collapsed="1" x14ac:dyDescent="0.25">
      <c r="A20">
        <f t="shared" si="0"/>
        <v>1</v>
      </c>
      <c r="C20" s="61" t="s">
        <v>1257</v>
      </c>
      <c r="D20" s="91" t="s">
        <v>1258</v>
      </c>
      <c r="E20" s="128">
        <f>SUM(E21:E25)</f>
        <v>37780.296467</v>
      </c>
    </row>
    <row r="21" spans="1:5" hidden="1" outlineLevel="2" x14ac:dyDescent="0.25">
      <c r="A21">
        <f t="shared" si="0"/>
        <v>1</v>
      </c>
      <c r="C21" s="58" t="s">
        <v>1261</v>
      </c>
      <c r="D21" s="92" t="s">
        <v>3210</v>
      </c>
      <c r="E21" s="128">
        <f t="shared" ref="E21:E25" si="2">IFERROR(VLOOKUP($C21,base_ob,MATCH(E$1,eti,0),0),0)</f>
        <v>10535.822388000001</v>
      </c>
    </row>
    <row r="22" spans="1:5" hidden="1" outlineLevel="2" x14ac:dyDescent="0.25">
      <c r="A22">
        <f t="shared" si="0"/>
        <v>1</v>
      </c>
      <c r="C22" s="58" t="s">
        <v>1265</v>
      </c>
      <c r="D22" s="92" t="s">
        <v>3211</v>
      </c>
      <c r="E22" s="128">
        <f t="shared" si="2"/>
        <v>148.99197000000001</v>
      </c>
    </row>
    <row r="23" spans="1:5" hidden="1" outlineLevel="2" x14ac:dyDescent="0.25">
      <c r="A23">
        <f t="shared" si="0"/>
        <v>1</v>
      </c>
      <c r="C23" s="58" t="s">
        <v>1269</v>
      </c>
      <c r="D23" s="92" t="s">
        <v>3212</v>
      </c>
      <c r="E23" s="128">
        <f t="shared" si="2"/>
        <v>24608.356391000001</v>
      </c>
    </row>
    <row r="24" spans="1:5" hidden="1" outlineLevel="2" x14ac:dyDescent="0.25">
      <c r="A24">
        <f t="shared" si="0"/>
        <v>1</v>
      </c>
      <c r="C24" s="58" t="s">
        <v>1272</v>
      </c>
      <c r="D24" s="92" t="s">
        <v>3213</v>
      </c>
      <c r="E24" s="128">
        <f t="shared" si="2"/>
        <v>99.454207999999994</v>
      </c>
    </row>
    <row r="25" spans="1:5" hidden="1" outlineLevel="2" x14ac:dyDescent="0.25">
      <c r="A25">
        <f t="shared" si="0"/>
        <v>1</v>
      </c>
      <c r="C25" s="58" t="s">
        <v>1276</v>
      </c>
      <c r="D25" s="92" t="s">
        <v>3214</v>
      </c>
      <c r="E25" s="128">
        <f t="shared" si="2"/>
        <v>2387.6715100000001</v>
      </c>
    </row>
    <row r="26" spans="1:5" hidden="1" outlineLevel="2" x14ac:dyDescent="0.25">
      <c r="A26">
        <f t="shared" si="0"/>
        <v>0</v>
      </c>
      <c r="C26" s="58"/>
      <c r="D26" s="91"/>
      <c r="E26" s="129"/>
    </row>
    <row r="27" spans="1:5" hidden="1" outlineLevel="1" collapsed="1" x14ac:dyDescent="0.25">
      <c r="A27">
        <f t="shared" si="0"/>
        <v>1</v>
      </c>
      <c r="C27" s="61" t="s">
        <v>1279</v>
      </c>
      <c r="D27" s="91" t="s">
        <v>1280</v>
      </c>
      <c r="E27" s="128">
        <f>SUM(E28:E32)</f>
        <v>1121602.009755</v>
      </c>
    </row>
    <row r="28" spans="1:5" hidden="1" outlineLevel="2" x14ac:dyDescent="0.25">
      <c r="A28">
        <f t="shared" si="0"/>
        <v>1</v>
      </c>
      <c r="C28" s="58" t="s">
        <v>1282</v>
      </c>
      <c r="D28" s="92" t="s">
        <v>3215</v>
      </c>
      <c r="E28" s="128">
        <f t="shared" ref="E28:E32" si="3">IFERROR(VLOOKUP($C28,base_ob,MATCH(E$1,eti,0),0),0)</f>
        <v>278140.91002100002</v>
      </c>
    </row>
    <row r="29" spans="1:5" hidden="1" outlineLevel="2" x14ac:dyDescent="0.25">
      <c r="A29">
        <f t="shared" si="0"/>
        <v>1</v>
      </c>
      <c r="C29" s="58" t="s">
        <v>1286</v>
      </c>
      <c r="D29" s="92" t="s">
        <v>3216</v>
      </c>
      <c r="E29" s="128">
        <f t="shared" si="3"/>
        <v>136077.07986599999</v>
      </c>
    </row>
    <row r="30" spans="1:5" hidden="1" outlineLevel="2" x14ac:dyDescent="0.25">
      <c r="A30">
        <f t="shared" si="0"/>
        <v>1</v>
      </c>
      <c r="C30" s="58" t="s">
        <v>1290</v>
      </c>
      <c r="D30" s="92" t="s">
        <v>3217</v>
      </c>
      <c r="E30" s="128">
        <f t="shared" si="3"/>
        <v>165734.90414299999</v>
      </c>
    </row>
    <row r="31" spans="1:5" hidden="1" outlineLevel="2" x14ac:dyDescent="0.25">
      <c r="A31">
        <f t="shared" si="0"/>
        <v>1</v>
      </c>
      <c r="C31" s="58" t="s">
        <v>1293</v>
      </c>
      <c r="D31" s="92" t="s">
        <v>3218</v>
      </c>
      <c r="E31" s="128">
        <f t="shared" si="3"/>
        <v>145600.50563199999</v>
      </c>
    </row>
    <row r="32" spans="1:5" hidden="1" outlineLevel="2" x14ac:dyDescent="0.25">
      <c r="A32">
        <f t="shared" si="0"/>
        <v>1</v>
      </c>
      <c r="C32" s="58" t="s">
        <v>1296</v>
      </c>
      <c r="D32" s="92" t="s">
        <v>3219</v>
      </c>
      <c r="E32" s="128">
        <f t="shared" si="3"/>
        <v>396048.610093</v>
      </c>
    </row>
    <row r="33" spans="1:5" hidden="1" outlineLevel="2" x14ac:dyDescent="0.25">
      <c r="A33">
        <f t="shared" si="0"/>
        <v>0</v>
      </c>
      <c r="C33" s="58"/>
      <c r="D33" s="91"/>
      <c r="E33" s="129"/>
    </row>
    <row r="34" spans="1:5" hidden="1" outlineLevel="1" collapsed="1" x14ac:dyDescent="0.25">
      <c r="A34">
        <f t="shared" si="0"/>
        <v>1</v>
      </c>
      <c r="C34" s="61" t="s">
        <v>1299</v>
      </c>
      <c r="D34" s="91" t="s">
        <v>1300</v>
      </c>
      <c r="E34" s="128">
        <f>SUM(E35:E39)</f>
        <v>206641.88903600001</v>
      </c>
    </row>
    <row r="35" spans="1:5" hidden="1" outlineLevel="2" x14ac:dyDescent="0.25">
      <c r="A35">
        <f t="shared" si="0"/>
        <v>1</v>
      </c>
      <c r="C35" s="58" t="s">
        <v>1303</v>
      </c>
      <c r="D35" s="92" t="s">
        <v>3220</v>
      </c>
      <c r="E35" s="128">
        <f t="shared" ref="E35:E39" si="4">IFERROR(VLOOKUP($C35,base_ob,MATCH(E$1,eti,0),0),0)</f>
        <v>196303.952942</v>
      </c>
    </row>
    <row r="36" spans="1:5" hidden="1" outlineLevel="2" x14ac:dyDescent="0.25">
      <c r="A36">
        <f t="shared" si="0"/>
        <v>0</v>
      </c>
      <c r="C36" s="58" t="s">
        <v>1306</v>
      </c>
      <c r="D36" s="92" t="s">
        <v>3241</v>
      </c>
      <c r="E36" s="128">
        <f t="shared" si="4"/>
        <v>0</v>
      </c>
    </row>
    <row r="37" spans="1:5" hidden="1" outlineLevel="2" x14ac:dyDescent="0.25">
      <c r="A37">
        <f t="shared" si="0"/>
        <v>0</v>
      </c>
      <c r="C37" s="58" t="s">
        <v>1310</v>
      </c>
      <c r="D37" s="92" t="s">
        <v>3242</v>
      </c>
      <c r="E37" s="128">
        <f t="shared" si="4"/>
        <v>0</v>
      </c>
    </row>
    <row r="38" spans="1:5" hidden="1" outlineLevel="2" x14ac:dyDescent="0.25">
      <c r="A38">
        <f t="shared" si="0"/>
        <v>0</v>
      </c>
      <c r="C38" s="58" t="s">
        <v>1313</v>
      </c>
      <c r="D38" s="92" t="s">
        <v>3243</v>
      </c>
      <c r="E38" s="128">
        <f t="shared" si="4"/>
        <v>0</v>
      </c>
    </row>
    <row r="39" spans="1:5" hidden="1" outlineLevel="2" x14ac:dyDescent="0.25">
      <c r="A39">
        <f t="shared" si="0"/>
        <v>1</v>
      </c>
      <c r="C39" s="58" t="s">
        <v>1316</v>
      </c>
      <c r="D39" s="92" t="s">
        <v>3244</v>
      </c>
      <c r="E39" s="128">
        <f t="shared" si="4"/>
        <v>10337.936094000001</v>
      </c>
    </row>
    <row r="40" spans="1:5" hidden="1" outlineLevel="2" x14ac:dyDescent="0.25">
      <c r="A40">
        <f t="shared" si="0"/>
        <v>0</v>
      </c>
      <c r="C40" s="58"/>
      <c r="D40" s="91"/>
      <c r="E40" s="129"/>
    </row>
    <row r="41" spans="1:5" hidden="1" outlineLevel="1" collapsed="1" x14ac:dyDescent="0.25">
      <c r="A41">
        <f t="shared" si="0"/>
        <v>1</v>
      </c>
      <c r="C41" s="61" t="s">
        <v>1319</v>
      </c>
      <c r="D41" s="91" t="s">
        <v>1320</v>
      </c>
      <c r="E41" s="128">
        <f>SUM(E42:E46)</f>
        <v>241324.54397599999</v>
      </c>
    </row>
    <row r="42" spans="1:5" hidden="1" outlineLevel="2" x14ac:dyDescent="0.25">
      <c r="A42">
        <f t="shared" si="0"/>
        <v>1</v>
      </c>
      <c r="C42" s="58" t="s">
        <v>1322</v>
      </c>
      <c r="D42" s="92" t="s">
        <v>3245</v>
      </c>
      <c r="E42" s="128">
        <f t="shared" ref="E42:E46" si="5">IFERROR(VLOOKUP($C42,base_ob,MATCH(E$1,eti,0),0),0)</f>
        <v>34359.186652999997</v>
      </c>
    </row>
    <row r="43" spans="1:5" hidden="1" outlineLevel="2" x14ac:dyDescent="0.25">
      <c r="A43">
        <f t="shared" si="0"/>
        <v>1</v>
      </c>
      <c r="C43" s="58" t="s">
        <v>1324</v>
      </c>
      <c r="D43" s="92" t="s">
        <v>3246</v>
      </c>
      <c r="E43" s="128">
        <f t="shared" si="5"/>
        <v>30837.879664</v>
      </c>
    </row>
    <row r="44" spans="1:5" ht="18.75" hidden="1" customHeight="1" outlineLevel="2" x14ac:dyDescent="0.25">
      <c r="A44">
        <f t="shared" si="0"/>
        <v>1</v>
      </c>
      <c r="C44" s="58" t="s">
        <v>1326</v>
      </c>
      <c r="D44" s="92" t="s">
        <v>3247</v>
      </c>
      <c r="E44" s="128">
        <f t="shared" si="5"/>
        <v>61667.051894999997</v>
      </c>
    </row>
    <row r="45" spans="1:5" ht="18" hidden="1" customHeight="1" outlineLevel="2" x14ac:dyDescent="0.25">
      <c r="A45">
        <f t="shared" si="0"/>
        <v>1</v>
      </c>
      <c r="C45" s="58" t="s">
        <v>1328</v>
      </c>
      <c r="D45" s="92" t="s">
        <v>3248</v>
      </c>
      <c r="E45" s="128">
        <f t="shared" si="5"/>
        <v>103491.406172</v>
      </c>
    </row>
    <row r="46" spans="1:5" ht="18" hidden="1" customHeight="1" outlineLevel="2" x14ac:dyDescent="0.25">
      <c r="A46">
        <f t="shared" si="0"/>
        <v>1</v>
      </c>
      <c r="C46" s="58" t="s">
        <v>1331</v>
      </c>
      <c r="D46" s="92" t="s">
        <v>3249</v>
      </c>
      <c r="E46" s="128">
        <f t="shared" si="5"/>
        <v>10969.019592000001</v>
      </c>
    </row>
    <row r="47" spans="1:5" ht="13.5" hidden="1" customHeight="1" outlineLevel="2" x14ac:dyDescent="0.25">
      <c r="A47">
        <f t="shared" si="0"/>
        <v>0</v>
      </c>
      <c r="C47" s="58"/>
      <c r="D47" s="91"/>
      <c r="E47" s="129"/>
    </row>
    <row r="48" spans="1:5" ht="15" hidden="1" customHeight="1" outlineLevel="1" x14ac:dyDescent="0.25">
      <c r="A48">
        <f t="shared" si="0"/>
        <v>1</v>
      </c>
      <c r="C48" s="58" t="str">
        <f>MID(C49,1,3)</f>
        <v>099</v>
      </c>
      <c r="D48" s="91" t="s">
        <v>1335</v>
      </c>
      <c r="E48" s="128">
        <f>SUM(E49:E50)</f>
        <v>719.60495000000003</v>
      </c>
    </row>
    <row r="49" spans="1:5" hidden="1" outlineLevel="2" x14ac:dyDescent="0.25">
      <c r="A49">
        <f t="shared" si="0"/>
        <v>1</v>
      </c>
      <c r="C49" s="58" t="s">
        <v>1337</v>
      </c>
      <c r="D49" s="92" t="s">
        <v>3250</v>
      </c>
      <c r="E49" s="128">
        <f t="shared" ref="E49:E50" si="6">IFERROR(VLOOKUP($C49,base_ob,MATCH(E$1,eti,0),0),0)</f>
        <v>719.60495000000003</v>
      </c>
    </row>
    <row r="50" spans="1:5" hidden="1" outlineLevel="2" x14ac:dyDescent="0.25">
      <c r="A50">
        <f t="shared" si="0"/>
        <v>0</v>
      </c>
      <c r="C50" s="58" t="s">
        <v>1340</v>
      </c>
      <c r="D50" s="92" t="s">
        <v>3251</v>
      </c>
      <c r="E50" s="128">
        <f t="shared" si="6"/>
        <v>0</v>
      </c>
    </row>
    <row r="51" spans="1:5" hidden="1" outlineLevel="1" x14ac:dyDescent="0.25">
      <c r="A51">
        <f t="shared" si="0"/>
        <v>0</v>
      </c>
      <c r="C51" s="58"/>
      <c r="D51" s="91"/>
      <c r="E51" s="128"/>
    </row>
    <row r="52" spans="1:5" collapsed="1" x14ac:dyDescent="0.25">
      <c r="A52">
        <f t="shared" si="0"/>
        <v>1</v>
      </c>
      <c r="C52" s="81" t="s">
        <v>1344</v>
      </c>
      <c r="D52" s="93" t="s">
        <v>1345</v>
      </c>
      <c r="E52" s="127">
        <f>SUM(E53,E60,E67,E76,E85,E91,E96,E101,E112,E118)</f>
        <v>255181.12231800001</v>
      </c>
    </row>
    <row r="53" spans="1:5" hidden="1" outlineLevel="1" x14ac:dyDescent="0.25">
      <c r="A53">
        <f t="shared" si="0"/>
        <v>1</v>
      </c>
      <c r="C53" s="58" t="str">
        <f>MID(C54,1,3)</f>
        <v>101</v>
      </c>
      <c r="D53" s="91" t="s">
        <v>3252</v>
      </c>
      <c r="E53" s="128">
        <f>SUM(E54:E58)</f>
        <v>67670.786687999993</v>
      </c>
    </row>
    <row r="54" spans="1:5" hidden="1" outlineLevel="2" x14ac:dyDescent="0.25">
      <c r="A54">
        <f t="shared" si="0"/>
        <v>1</v>
      </c>
      <c r="C54" s="58" t="s">
        <v>1349</v>
      </c>
      <c r="D54" s="92" t="s">
        <v>3253</v>
      </c>
      <c r="E54" s="128">
        <f t="shared" ref="E54:E58" si="7">IFERROR(VLOOKUP($C54,base_ob,MATCH(E$1,eti,0),0),0)</f>
        <v>38699.594669999999</v>
      </c>
    </row>
    <row r="55" spans="1:5" hidden="1" outlineLevel="2" x14ac:dyDescent="0.25">
      <c r="A55">
        <f t="shared" si="0"/>
        <v>1</v>
      </c>
      <c r="C55" s="58" t="s">
        <v>1351</v>
      </c>
      <c r="D55" s="92" t="s">
        <v>3254</v>
      </c>
      <c r="E55" s="128">
        <f t="shared" si="7"/>
        <v>2141.3289359999999</v>
      </c>
    </row>
    <row r="56" spans="1:5" hidden="1" outlineLevel="2" x14ac:dyDescent="0.25">
      <c r="A56">
        <f t="shared" si="0"/>
        <v>1</v>
      </c>
      <c r="C56" s="58" t="s">
        <v>1353</v>
      </c>
      <c r="D56" s="92" t="s">
        <v>3255</v>
      </c>
      <c r="E56" s="128">
        <f t="shared" si="7"/>
        <v>10358.836185</v>
      </c>
    </row>
    <row r="57" spans="1:5" hidden="1" outlineLevel="2" x14ac:dyDescent="0.25">
      <c r="A57">
        <f t="shared" si="0"/>
        <v>1</v>
      </c>
      <c r="C57" s="58" t="s">
        <v>1356</v>
      </c>
      <c r="D57" s="92" t="s">
        <v>3256</v>
      </c>
      <c r="E57" s="128">
        <f t="shared" si="7"/>
        <v>556.79765199999997</v>
      </c>
    </row>
    <row r="58" spans="1:5" hidden="1" outlineLevel="2" x14ac:dyDescent="0.25">
      <c r="A58">
        <f t="shared" si="0"/>
        <v>1</v>
      </c>
      <c r="C58" s="58" t="s">
        <v>1358</v>
      </c>
      <c r="D58" s="92" t="s">
        <v>3257</v>
      </c>
      <c r="E58" s="128">
        <f t="shared" si="7"/>
        <v>15914.229245</v>
      </c>
    </row>
    <row r="59" spans="1:5" hidden="1" outlineLevel="2" x14ac:dyDescent="0.25">
      <c r="A59">
        <f t="shared" si="0"/>
        <v>0</v>
      </c>
      <c r="C59" s="58"/>
      <c r="D59" s="91"/>
      <c r="E59" s="128"/>
    </row>
    <row r="60" spans="1:5" hidden="1" outlineLevel="1" x14ac:dyDescent="0.25">
      <c r="A60">
        <f t="shared" si="0"/>
        <v>1</v>
      </c>
      <c r="C60" s="58" t="str">
        <f>MID(C61,1,3)</f>
        <v>102</v>
      </c>
      <c r="D60" s="91" t="s">
        <v>1360</v>
      </c>
      <c r="E60" s="128">
        <f>SUM(E61:E65)</f>
        <v>42921.502962999999</v>
      </c>
    </row>
    <row r="61" spans="1:5" hidden="1" outlineLevel="2" x14ac:dyDescent="0.25">
      <c r="A61">
        <f t="shared" si="0"/>
        <v>1</v>
      </c>
      <c r="C61" s="58" t="s">
        <v>1361</v>
      </c>
      <c r="D61" s="92" t="s">
        <v>3258</v>
      </c>
      <c r="E61" s="128">
        <f t="shared" ref="E61:E65" si="8">IFERROR(VLOOKUP($C61,base_ob,MATCH(E$1,eti,0),0),0)</f>
        <v>5316.3193069999998</v>
      </c>
    </row>
    <row r="62" spans="1:5" hidden="1" outlineLevel="2" x14ac:dyDescent="0.25">
      <c r="A62">
        <f t="shared" si="0"/>
        <v>1</v>
      </c>
      <c r="C62" s="58" t="s">
        <v>1364</v>
      </c>
      <c r="D62" s="92" t="s">
        <v>3259</v>
      </c>
      <c r="E62" s="128">
        <f t="shared" si="8"/>
        <v>10047.726696</v>
      </c>
    </row>
    <row r="63" spans="1:5" hidden="1" outlineLevel="2" x14ac:dyDescent="0.25">
      <c r="A63">
        <f t="shared" si="0"/>
        <v>1</v>
      </c>
      <c r="C63" s="58" t="s">
        <v>1367</v>
      </c>
      <c r="D63" s="92" t="s">
        <v>3260</v>
      </c>
      <c r="E63" s="128">
        <f t="shared" si="8"/>
        <v>717.43314999999996</v>
      </c>
    </row>
    <row r="64" spans="1:5" hidden="1" outlineLevel="2" x14ac:dyDescent="0.25">
      <c r="A64">
        <f t="shared" si="0"/>
        <v>1</v>
      </c>
      <c r="C64" s="58" t="s">
        <v>1369</v>
      </c>
      <c r="D64" s="92" t="s">
        <v>3261</v>
      </c>
      <c r="E64" s="128">
        <f t="shared" si="8"/>
        <v>26347.658091000001</v>
      </c>
    </row>
    <row r="65" spans="1:5" hidden="1" outlineLevel="2" x14ac:dyDescent="0.25">
      <c r="A65">
        <f t="shared" si="0"/>
        <v>1</v>
      </c>
      <c r="C65" s="58" t="s">
        <v>1371</v>
      </c>
      <c r="D65" s="92" t="s">
        <v>3262</v>
      </c>
      <c r="E65" s="128">
        <f t="shared" si="8"/>
        <v>492.36571900000001</v>
      </c>
    </row>
    <row r="66" spans="1:5" ht="8.25" hidden="1" customHeight="1" outlineLevel="2" x14ac:dyDescent="0.25">
      <c r="A66">
        <f t="shared" si="0"/>
        <v>0</v>
      </c>
      <c r="C66" s="58"/>
      <c r="D66" s="91"/>
      <c r="E66" s="128"/>
    </row>
    <row r="67" spans="1:5" hidden="1" outlineLevel="1" x14ac:dyDescent="0.25">
      <c r="A67">
        <f t="shared" si="0"/>
        <v>1</v>
      </c>
      <c r="C67" s="58" t="str">
        <f>MID(C68,1,3)</f>
        <v>103</v>
      </c>
      <c r="D67" s="91" t="s">
        <v>1373</v>
      </c>
      <c r="E67" s="128">
        <f>SUM(E68:E74)</f>
        <v>19967.881755000002</v>
      </c>
    </row>
    <row r="68" spans="1:5" hidden="1" outlineLevel="2" x14ac:dyDescent="0.25">
      <c r="A68">
        <f t="shared" si="0"/>
        <v>1</v>
      </c>
      <c r="C68" s="58" t="s">
        <v>1376</v>
      </c>
      <c r="D68" s="92" t="s">
        <v>3263</v>
      </c>
      <c r="E68" s="128">
        <f t="shared" ref="E68:E74" si="9">IFERROR(VLOOKUP($C68,base_ob,MATCH(E$1,eti,0),0),0)</f>
        <v>2118.7089449999999</v>
      </c>
    </row>
    <row r="69" spans="1:5" hidden="1" outlineLevel="2" x14ac:dyDescent="0.25">
      <c r="A69">
        <f t="shared" si="0"/>
        <v>1</v>
      </c>
      <c r="C69" s="58" t="s">
        <v>1378</v>
      </c>
      <c r="D69" s="92" t="s">
        <v>3264</v>
      </c>
      <c r="E69" s="128">
        <f t="shared" si="9"/>
        <v>705.72893599999998</v>
      </c>
    </row>
    <row r="70" spans="1:5" hidden="1" outlineLevel="2" x14ac:dyDescent="0.25">
      <c r="A70">
        <f t="shared" si="0"/>
        <v>1</v>
      </c>
      <c r="C70" s="58" t="s">
        <v>1380</v>
      </c>
      <c r="D70" s="92" t="s">
        <v>3265</v>
      </c>
      <c r="E70" s="128">
        <f t="shared" si="9"/>
        <v>4085.7639410000002</v>
      </c>
    </row>
    <row r="71" spans="1:5" hidden="1" outlineLevel="2" x14ac:dyDescent="0.25">
      <c r="A71">
        <f t="shared" si="0"/>
        <v>1</v>
      </c>
      <c r="C71" s="58" t="s">
        <v>1384</v>
      </c>
      <c r="D71" s="92" t="s">
        <v>3266</v>
      </c>
      <c r="E71" s="128">
        <f t="shared" si="9"/>
        <v>1526.1572799999999</v>
      </c>
    </row>
    <row r="72" spans="1:5" hidden="1" outlineLevel="2" x14ac:dyDescent="0.25">
      <c r="A72">
        <f t="shared" si="0"/>
        <v>1</v>
      </c>
      <c r="C72" s="58" t="s">
        <v>1386</v>
      </c>
      <c r="D72" s="92" t="s">
        <v>3267</v>
      </c>
      <c r="E72" s="128">
        <f t="shared" si="9"/>
        <v>47.076918999999997</v>
      </c>
    </row>
    <row r="73" spans="1:5" hidden="1" outlineLevel="2" x14ac:dyDescent="0.25">
      <c r="A73">
        <f t="shared" si="0"/>
        <v>1</v>
      </c>
      <c r="C73" s="58" t="s">
        <v>1388</v>
      </c>
      <c r="D73" s="92" t="s">
        <v>3268</v>
      </c>
      <c r="E73" s="128">
        <f t="shared" si="9"/>
        <v>10520.814736</v>
      </c>
    </row>
    <row r="74" spans="1:5" hidden="1" outlineLevel="2" x14ac:dyDescent="0.25">
      <c r="A74">
        <f t="shared" si="0"/>
        <v>1</v>
      </c>
      <c r="C74" s="58" t="s">
        <v>1391</v>
      </c>
      <c r="D74" s="92" t="s">
        <v>3269</v>
      </c>
      <c r="E74" s="128">
        <f t="shared" si="9"/>
        <v>963.63099799999998</v>
      </c>
    </row>
    <row r="75" spans="1:5" hidden="1" outlineLevel="2" x14ac:dyDescent="0.25">
      <c r="A75">
        <f t="shared" ref="A75:A138" si="10">IF(SUM(E75:E75)&gt;0,1,0)</f>
        <v>0</v>
      </c>
      <c r="C75" s="58"/>
      <c r="D75" s="91"/>
      <c r="E75" s="128"/>
    </row>
    <row r="76" spans="1:5" hidden="1" outlineLevel="1" x14ac:dyDescent="0.25">
      <c r="A76">
        <f t="shared" si="10"/>
        <v>1</v>
      </c>
      <c r="C76" s="58" t="str">
        <f>MID(C77,1,3)</f>
        <v>104</v>
      </c>
      <c r="D76" s="91" t="s">
        <v>1394</v>
      </c>
      <c r="E76" s="128">
        <f>SUM(E77:E83)</f>
        <v>51587.255230999996</v>
      </c>
    </row>
    <row r="77" spans="1:5" hidden="1" outlineLevel="2" x14ac:dyDescent="0.25">
      <c r="A77">
        <f t="shared" si="10"/>
        <v>1</v>
      </c>
      <c r="C77" s="58" t="s">
        <v>1396</v>
      </c>
      <c r="D77" s="92" t="s">
        <v>3270</v>
      </c>
      <c r="E77" s="128">
        <f t="shared" ref="E77:E83" si="11">IFERROR(VLOOKUP($C77,base_ob,MATCH(E$1,eti,0),0),0)</f>
        <v>621.77324199999998</v>
      </c>
    </row>
    <row r="78" spans="1:5" hidden="1" outlineLevel="2" x14ac:dyDescent="0.25">
      <c r="A78">
        <f t="shared" si="10"/>
        <v>1</v>
      </c>
      <c r="C78" s="58" t="s">
        <v>1400</v>
      </c>
      <c r="D78" s="92" t="s">
        <v>3271</v>
      </c>
      <c r="E78" s="128">
        <f t="shared" si="11"/>
        <v>1329.9611629999999</v>
      </c>
    </row>
    <row r="79" spans="1:5" hidden="1" outlineLevel="2" x14ac:dyDescent="0.25">
      <c r="A79">
        <f t="shared" si="10"/>
        <v>1</v>
      </c>
      <c r="C79" s="58" t="s">
        <v>1402</v>
      </c>
      <c r="D79" s="92" t="s">
        <v>3272</v>
      </c>
      <c r="E79" s="128">
        <f t="shared" si="11"/>
        <v>11024.61418</v>
      </c>
    </row>
    <row r="80" spans="1:5" hidden="1" outlineLevel="2" x14ac:dyDescent="0.25">
      <c r="A80">
        <f t="shared" si="10"/>
        <v>1</v>
      </c>
      <c r="C80" s="58" t="s">
        <v>1405</v>
      </c>
      <c r="D80" s="92" t="s">
        <v>3273</v>
      </c>
      <c r="E80" s="128">
        <f t="shared" si="11"/>
        <v>2312.4730070000001</v>
      </c>
    </row>
    <row r="81" spans="1:5" hidden="1" outlineLevel="2" x14ac:dyDescent="0.25">
      <c r="A81">
        <f t="shared" si="10"/>
        <v>1</v>
      </c>
      <c r="C81" s="58" t="s">
        <v>1408</v>
      </c>
      <c r="D81" s="92" t="s">
        <v>3274</v>
      </c>
      <c r="E81" s="128">
        <f t="shared" si="11"/>
        <v>5713.847358</v>
      </c>
    </row>
    <row r="82" spans="1:5" hidden="1" outlineLevel="2" x14ac:dyDescent="0.25">
      <c r="A82">
        <f t="shared" si="10"/>
        <v>1</v>
      </c>
      <c r="C82" s="58" t="s">
        <v>1411</v>
      </c>
      <c r="D82" s="92" t="s">
        <v>3275</v>
      </c>
      <c r="E82" s="128">
        <f t="shared" si="11"/>
        <v>21544.351647</v>
      </c>
    </row>
    <row r="83" spans="1:5" hidden="1" outlineLevel="2" x14ac:dyDescent="0.25">
      <c r="A83">
        <f t="shared" si="10"/>
        <v>1</v>
      </c>
      <c r="C83" s="58" t="s">
        <v>1413</v>
      </c>
      <c r="D83" s="92" t="s">
        <v>3276</v>
      </c>
      <c r="E83" s="128">
        <f t="shared" si="11"/>
        <v>9040.2346340000004</v>
      </c>
    </row>
    <row r="84" spans="1:5" hidden="1" outlineLevel="2" x14ac:dyDescent="0.25">
      <c r="A84">
        <f t="shared" si="10"/>
        <v>0</v>
      </c>
      <c r="C84" s="58"/>
      <c r="D84" s="91"/>
      <c r="E84" s="128"/>
    </row>
    <row r="85" spans="1:5" hidden="1" outlineLevel="1" x14ac:dyDescent="0.25">
      <c r="A85">
        <f t="shared" si="10"/>
        <v>1</v>
      </c>
      <c r="C85" s="58" t="str">
        <f>MID(C86,1,3)</f>
        <v>105</v>
      </c>
      <c r="D85" s="91" t="s">
        <v>1417</v>
      </c>
      <c r="E85" s="128">
        <f>SUM(E86:E89)</f>
        <v>15573.019298000001</v>
      </c>
    </row>
    <row r="86" spans="1:5" hidden="1" outlineLevel="2" x14ac:dyDescent="0.25">
      <c r="A86">
        <f t="shared" si="10"/>
        <v>1</v>
      </c>
      <c r="C86" s="58" t="s">
        <v>1419</v>
      </c>
      <c r="D86" s="92" t="s">
        <v>3277</v>
      </c>
      <c r="E86" s="128">
        <f t="shared" ref="E86:E89" si="12">IFERROR(VLOOKUP($C86,base_ob,MATCH(E$1,eti,0),0),0)</f>
        <v>6332.120089</v>
      </c>
    </row>
    <row r="87" spans="1:5" hidden="1" outlineLevel="2" x14ac:dyDescent="0.25">
      <c r="A87">
        <f t="shared" si="10"/>
        <v>1</v>
      </c>
      <c r="C87" s="58" t="s">
        <v>1422</v>
      </c>
      <c r="D87" s="92" t="s">
        <v>3278</v>
      </c>
      <c r="E87" s="128">
        <f t="shared" si="12"/>
        <v>7066.5581540000003</v>
      </c>
    </row>
    <row r="88" spans="1:5" hidden="1" outlineLevel="2" x14ac:dyDescent="0.25">
      <c r="A88">
        <f t="shared" si="10"/>
        <v>1</v>
      </c>
      <c r="C88" s="58" t="s">
        <v>1424</v>
      </c>
      <c r="D88" s="92" t="s">
        <v>3279</v>
      </c>
      <c r="E88" s="128">
        <f t="shared" si="12"/>
        <v>1343.4484520000001</v>
      </c>
    </row>
    <row r="89" spans="1:5" hidden="1" outlineLevel="2" x14ac:dyDescent="0.25">
      <c r="A89">
        <f t="shared" si="10"/>
        <v>1</v>
      </c>
      <c r="C89" s="58" t="s">
        <v>1426</v>
      </c>
      <c r="D89" s="92" t="s">
        <v>3280</v>
      </c>
      <c r="E89" s="128">
        <f t="shared" si="12"/>
        <v>830.89260300000001</v>
      </c>
    </row>
    <row r="90" spans="1:5" hidden="1" outlineLevel="2" x14ac:dyDescent="0.25">
      <c r="A90">
        <f t="shared" si="10"/>
        <v>0</v>
      </c>
      <c r="C90" s="58"/>
      <c r="D90" s="91"/>
      <c r="E90" s="128"/>
    </row>
    <row r="91" spans="1:5" hidden="1" outlineLevel="1" x14ac:dyDescent="0.25">
      <c r="A91">
        <f t="shared" si="10"/>
        <v>1</v>
      </c>
      <c r="C91" s="58" t="str">
        <f>MID(C92,1,3)</f>
        <v>106</v>
      </c>
      <c r="D91" s="91" t="s">
        <v>1430</v>
      </c>
      <c r="E91" s="128">
        <f>SUM(E92:E94)</f>
        <v>24185.660543000002</v>
      </c>
    </row>
    <row r="92" spans="1:5" hidden="1" outlineLevel="2" x14ac:dyDescent="0.25">
      <c r="A92">
        <f t="shared" si="10"/>
        <v>1</v>
      </c>
      <c r="C92" s="58" t="s">
        <v>1432</v>
      </c>
      <c r="D92" s="92" t="s">
        <v>3281</v>
      </c>
      <c r="E92" s="128">
        <f t="shared" ref="E92:E94" si="13">IFERROR(VLOOKUP($C92,base_ob,MATCH(E$1,eti,0),0),0)</f>
        <v>24185.660543000002</v>
      </c>
    </row>
    <row r="93" spans="1:5" hidden="1" outlineLevel="2" x14ac:dyDescent="0.25">
      <c r="A93">
        <f t="shared" si="10"/>
        <v>0</v>
      </c>
      <c r="C93" s="58" t="s">
        <v>1434</v>
      </c>
      <c r="D93" s="92" t="s">
        <v>3282</v>
      </c>
      <c r="E93" s="128">
        <f t="shared" si="13"/>
        <v>0</v>
      </c>
    </row>
    <row r="94" spans="1:5" hidden="1" outlineLevel="2" x14ac:dyDescent="0.25">
      <c r="A94">
        <f t="shared" si="10"/>
        <v>0</v>
      </c>
      <c r="C94" s="58" t="s">
        <v>1436</v>
      </c>
      <c r="D94" s="92" t="s">
        <v>3283</v>
      </c>
      <c r="E94" s="128">
        <f t="shared" si="13"/>
        <v>0</v>
      </c>
    </row>
    <row r="95" spans="1:5" hidden="1" outlineLevel="2" x14ac:dyDescent="0.25">
      <c r="A95">
        <f t="shared" si="10"/>
        <v>0</v>
      </c>
      <c r="C95" s="58"/>
      <c r="D95" s="91"/>
      <c r="E95" s="128"/>
    </row>
    <row r="96" spans="1:5" hidden="1" outlineLevel="1" x14ac:dyDescent="0.25">
      <c r="A96">
        <f t="shared" si="10"/>
        <v>1</v>
      </c>
      <c r="C96" s="58" t="str">
        <f>MID(C97,1,3)</f>
        <v>107</v>
      </c>
      <c r="D96" s="91" t="s">
        <v>1440</v>
      </c>
      <c r="E96" s="128">
        <f>SUM(E97:E99)</f>
        <v>3392.8293600000002</v>
      </c>
    </row>
    <row r="97" spans="1:5" hidden="1" outlineLevel="2" x14ac:dyDescent="0.25">
      <c r="A97">
        <f t="shared" si="10"/>
        <v>1</v>
      </c>
      <c r="C97" s="58" t="s">
        <v>1441</v>
      </c>
      <c r="D97" s="92" t="s">
        <v>3284</v>
      </c>
      <c r="E97" s="128">
        <f t="shared" ref="E97:E99" si="14">IFERROR(VLOOKUP($C97,base_ob,MATCH(E$1,eti,0),0),0)</f>
        <v>2827.0422530000001</v>
      </c>
    </row>
    <row r="98" spans="1:5" hidden="1" outlineLevel="2" x14ac:dyDescent="0.25">
      <c r="A98">
        <f t="shared" si="10"/>
        <v>1</v>
      </c>
      <c r="C98" s="58" t="s">
        <v>1444</v>
      </c>
      <c r="D98" s="92" t="s">
        <v>3285</v>
      </c>
      <c r="E98" s="128">
        <f t="shared" si="14"/>
        <v>553.10310700000002</v>
      </c>
    </row>
    <row r="99" spans="1:5" hidden="1" outlineLevel="2" x14ac:dyDescent="0.25">
      <c r="A99">
        <f t="shared" si="10"/>
        <v>1</v>
      </c>
      <c r="C99" s="58" t="s">
        <v>1446</v>
      </c>
      <c r="D99" s="92" t="s">
        <v>3286</v>
      </c>
      <c r="E99" s="128">
        <f t="shared" si="14"/>
        <v>12.683999999999999</v>
      </c>
    </row>
    <row r="100" spans="1:5" hidden="1" outlineLevel="2" x14ac:dyDescent="0.25">
      <c r="A100">
        <f t="shared" si="10"/>
        <v>0</v>
      </c>
      <c r="C100" s="58"/>
      <c r="D100" s="91"/>
      <c r="E100" s="128"/>
    </row>
    <row r="101" spans="1:5" hidden="1" outlineLevel="1" x14ac:dyDescent="0.25">
      <c r="A101">
        <f t="shared" si="10"/>
        <v>1</v>
      </c>
      <c r="C101" s="58" t="str">
        <f>MID(C102,1,3)</f>
        <v>108</v>
      </c>
      <c r="D101" s="91" t="s">
        <v>1450</v>
      </c>
      <c r="E101" s="128">
        <f>SUM(E102:E110)</f>
        <v>23714.611140999998</v>
      </c>
    </row>
    <row r="102" spans="1:5" hidden="1" outlineLevel="2" x14ac:dyDescent="0.25">
      <c r="A102">
        <f t="shared" si="10"/>
        <v>1</v>
      </c>
      <c r="C102" s="58" t="s">
        <v>1453</v>
      </c>
      <c r="D102" s="92" t="s">
        <v>3287</v>
      </c>
      <c r="E102" s="128">
        <f t="shared" ref="E102:E110" si="15">IFERROR(VLOOKUP($C102,base_ob,MATCH(E$1,eti,0),0),0)</f>
        <v>5369.7380999999996</v>
      </c>
    </row>
    <row r="103" spans="1:5" hidden="1" outlineLevel="2" x14ac:dyDescent="0.25">
      <c r="A103">
        <f t="shared" si="10"/>
        <v>1</v>
      </c>
      <c r="C103" s="58" t="s">
        <v>1455</v>
      </c>
      <c r="D103" s="92" t="s">
        <v>3288</v>
      </c>
      <c r="E103" s="128">
        <f t="shared" si="15"/>
        <v>1677.38383</v>
      </c>
    </row>
    <row r="104" spans="1:5" hidden="1" outlineLevel="2" x14ac:dyDescent="0.25">
      <c r="A104">
        <f t="shared" si="10"/>
        <v>1</v>
      </c>
      <c r="C104" s="58" t="s">
        <v>1458</v>
      </c>
      <c r="D104" s="92" t="s">
        <v>3289</v>
      </c>
      <c r="E104" s="128">
        <f t="shared" si="15"/>
        <v>127.597048</v>
      </c>
    </row>
    <row r="105" spans="1:5" hidden="1" outlineLevel="2" x14ac:dyDescent="0.25">
      <c r="A105">
        <f t="shared" si="10"/>
        <v>1</v>
      </c>
      <c r="C105" s="58" t="s">
        <v>1460</v>
      </c>
      <c r="D105" s="92" t="s">
        <v>3290</v>
      </c>
      <c r="E105" s="128">
        <f t="shared" si="15"/>
        <v>2640.5015589999998</v>
      </c>
    </row>
    <row r="106" spans="1:5" hidden="1" outlineLevel="2" x14ac:dyDescent="0.25">
      <c r="A106">
        <f t="shared" si="10"/>
        <v>1</v>
      </c>
      <c r="C106" s="58" t="s">
        <v>1463</v>
      </c>
      <c r="D106" s="92" t="s">
        <v>3291</v>
      </c>
      <c r="E106" s="128">
        <f t="shared" si="15"/>
        <v>4408.5332399999998</v>
      </c>
    </row>
    <row r="107" spans="1:5" hidden="1" outlineLevel="2" x14ac:dyDescent="0.25">
      <c r="A107">
        <f t="shared" si="10"/>
        <v>1</v>
      </c>
      <c r="C107" s="58" t="s">
        <v>1466</v>
      </c>
      <c r="D107" s="92" t="s">
        <v>3292</v>
      </c>
      <c r="E107" s="128">
        <f t="shared" si="15"/>
        <v>902.56635300000005</v>
      </c>
    </row>
    <row r="108" spans="1:5" hidden="1" outlineLevel="2" x14ac:dyDescent="0.25">
      <c r="A108">
        <f t="shared" si="10"/>
        <v>1</v>
      </c>
      <c r="C108" s="58" t="s">
        <v>1469</v>
      </c>
      <c r="D108" s="92" t="s">
        <v>3293</v>
      </c>
      <c r="E108" s="128">
        <f t="shared" si="15"/>
        <v>1589.225535</v>
      </c>
    </row>
    <row r="109" spans="1:5" hidden="1" outlineLevel="2" x14ac:dyDescent="0.25">
      <c r="A109">
        <f t="shared" si="10"/>
        <v>1</v>
      </c>
      <c r="C109" s="58" t="s">
        <v>1471</v>
      </c>
      <c r="D109" s="92" t="s">
        <v>3294</v>
      </c>
      <c r="E109" s="128">
        <f t="shared" si="15"/>
        <v>5753.0150729999996</v>
      </c>
    </row>
    <row r="110" spans="1:5" hidden="1" outlineLevel="2" x14ac:dyDescent="0.25">
      <c r="A110">
        <f t="shared" si="10"/>
        <v>1</v>
      </c>
      <c r="C110" s="58" t="s">
        <v>1473</v>
      </c>
      <c r="D110" s="92" t="s">
        <v>3295</v>
      </c>
      <c r="E110" s="128">
        <f t="shared" si="15"/>
        <v>1246.050403</v>
      </c>
    </row>
    <row r="111" spans="1:5" hidden="1" outlineLevel="2" x14ac:dyDescent="0.25">
      <c r="A111">
        <f t="shared" si="10"/>
        <v>0</v>
      </c>
      <c r="C111" s="58"/>
      <c r="D111" s="91"/>
      <c r="E111" s="128"/>
    </row>
    <row r="112" spans="1:5" hidden="1" outlineLevel="1" x14ac:dyDescent="0.25">
      <c r="A112">
        <f t="shared" si="10"/>
        <v>1</v>
      </c>
      <c r="C112" s="58" t="str">
        <f>MID(C113,1,3)</f>
        <v>109</v>
      </c>
      <c r="D112" s="91" t="s">
        <v>1477</v>
      </c>
      <c r="E112" s="128">
        <f>SUM(E113:E116)</f>
        <v>341.75412799999998</v>
      </c>
    </row>
    <row r="113" spans="1:5" hidden="1" outlineLevel="2" x14ac:dyDescent="0.25">
      <c r="A113">
        <f t="shared" si="10"/>
        <v>0</v>
      </c>
      <c r="C113" s="61" t="s">
        <v>1479</v>
      </c>
      <c r="D113" s="92" t="s">
        <v>3296</v>
      </c>
      <c r="E113" s="128">
        <f t="shared" ref="E113:E116" si="16">IFERROR(VLOOKUP($C113,base_ob,MATCH(E$1,eti,0),0),0)</f>
        <v>0</v>
      </c>
    </row>
    <row r="114" spans="1:5" hidden="1" outlineLevel="2" x14ac:dyDescent="0.25">
      <c r="A114">
        <f t="shared" si="10"/>
        <v>1</v>
      </c>
      <c r="C114" s="58" t="s">
        <v>1482</v>
      </c>
      <c r="D114" s="92" t="s">
        <v>3297</v>
      </c>
      <c r="E114" s="128">
        <f t="shared" si="16"/>
        <v>1.1499999999999999</v>
      </c>
    </row>
    <row r="115" spans="1:5" hidden="1" outlineLevel="2" x14ac:dyDescent="0.25">
      <c r="A115">
        <f t="shared" si="10"/>
        <v>0</v>
      </c>
      <c r="C115" s="61" t="s">
        <v>1485</v>
      </c>
      <c r="D115" s="92" t="s">
        <v>3298</v>
      </c>
      <c r="E115" s="128">
        <f t="shared" si="16"/>
        <v>0</v>
      </c>
    </row>
    <row r="116" spans="1:5" hidden="1" outlineLevel="2" x14ac:dyDescent="0.25">
      <c r="A116">
        <f t="shared" si="10"/>
        <v>1</v>
      </c>
      <c r="C116" s="58" t="s">
        <v>1488</v>
      </c>
      <c r="D116" s="92" t="s">
        <v>3299</v>
      </c>
      <c r="E116" s="128">
        <f t="shared" si="16"/>
        <v>340.604128</v>
      </c>
    </row>
    <row r="117" spans="1:5" hidden="1" outlineLevel="2" x14ac:dyDescent="0.25">
      <c r="A117">
        <f t="shared" si="10"/>
        <v>0</v>
      </c>
      <c r="C117" s="58"/>
      <c r="D117" s="91"/>
      <c r="E117" s="128"/>
    </row>
    <row r="118" spans="1:5" hidden="1" outlineLevel="1" x14ac:dyDescent="0.25">
      <c r="A118">
        <f t="shared" si="10"/>
        <v>1</v>
      </c>
      <c r="C118" s="58" t="str">
        <f>MID(C119,1,3)</f>
        <v>199</v>
      </c>
      <c r="D118" s="91" t="s">
        <v>1491</v>
      </c>
      <c r="E118" s="128">
        <f>SUM(E119:E124)</f>
        <v>5825.8212110000013</v>
      </c>
    </row>
    <row r="119" spans="1:5" hidden="1" outlineLevel="2" x14ac:dyDescent="0.25">
      <c r="A119">
        <f t="shared" si="10"/>
        <v>1</v>
      </c>
      <c r="C119" s="58" t="s">
        <v>1493</v>
      </c>
      <c r="D119" s="92" t="s">
        <v>3300</v>
      </c>
      <c r="E119" s="128">
        <f t="shared" ref="E119:E124" si="17">IFERROR(VLOOKUP($C119,base_ob,MATCH(E$1,eti,0),0),0)</f>
        <v>161.565538</v>
      </c>
    </row>
    <row r="120" spans="1:5" hidden="1" outlineLevel="2" x14ac:dyDescent="0.25">
      <c r="A120">
        <f t="shared" si="10"/>
        <v>1</v>
      </c>
      <c r="C120" s="58" t="s">
        <v>1496</v>
      </c>
      <c r="D120" s="92" t="s">
        <v>3301</v>
      </c>
      <c r="E120" s="128">
        <f t="shared" si="17"/>
        <v>63.409865000000003</v>
      </c>
    </row>
    <row r="121" spans="1:5" hidden="1" outlineLevel="2" x14ac:dyDescent="0.25">
      <c r="A121">
        <f t="shared" si="10"/>
        <v>1</v>
      </c>
      <c r="C121" s="58" t="s">
        <v>1498</v>
      </c>
      <c r="D121" s="92" t="s">
        <v>3302</v>
      </c>
      <c r="E121" s="128">
        <f t="shared" si="17"/>
        <v>5104.9368000000004</v>
      </c>
    </row>
    <row r="122" spans="1:5" hidden="1" outlineLevel="2" x14ac:dyDescent="0.25">
      <c r="A122">
        <f t="shared" si="10"/>
        <v>0</v>
      </c>
      <c r="C122" s="58" t="s">
        <v>1500</v>
      </c>
      <c r="D122" s="92" t="s">
        <v>3303</v>
      </c>
      <c r="E122" s="128">
        <f t="shared" si="17"/>
        <v>0</v>
      </c>
    </row>
    <row r="123" spans="1:5" hidden="1" outlineLevel="2" x14ac:dyDescent="0.25">
      <c r="A123">
        <f t="shared" si="10"/>
        <v>1</v>
      </c>
      <c r="C123" s="58" t="s">
        <v>1503</v>
      </c>
      <c r="D123" s="92" t="s">
        <v>3304</v>
      </c>
      <c r="E123" s="128">
        <f t="shared" si="17"/>
        <v>423.35800799999998</v>
      </c>
    </row>
    <row r="124" spans="1:5" hidden="1" outlineLevel="2" x14ac:dyDescent="0.25">
      <c r="A124">
        <f t="shared" si="10"/>
        <v>1</v>
      </c>
      <c r="C124" s="58" t="s">
        <v>1506</v>
      </c>
      <c r="D124" s="92" t="s">
        <v>3305</v>
      </c>
      <c r="E124" s="128">
        <f t="shared" si="17"/>
        <v>72.551000000000002</v>
      </c>
    </row>
    <row r="125" spans="1:5" ht="9" hidden="1" customHeight="1" outlineLevel="1" x14ac:dyDescent="0.25">
      <c r="A125">
        <f t="shared" si="10"/>
        <v>0</v>
      </c>
      <c r="C125" s="58"/>
      <c r="D125" s="91"/>
      <c r="E125" s="128"/>
    </row>
    <row r="126" spans="1:5" collapsed="1" x14ac:dyDescent="0.25">
      <c r="A126">
        <f t="shared" si="10"/>
        <v>1</v>
      </c>
      <c r="C126" s="82" t="s">
        <v>1508</v>
      </c>
      <c r="D126" s="90" t="s">
        <v>1509</v>
      </c>
      <c r="E126" s="127">
        <f>SUM(E127,E134,E140,E149,E153,E159)</f>
        <v>68530.369261</v>
      </c>
    </row>
    <row r="127" spans="1:5" hidden="1" outlineLevel="1" x14ac:dyDescent="0.25">
      <c r="A127">
        <f t="shared" si="10"/>
        <v>1</v>
      </c>
      <c r="C127" s="58" t="str">
        <f>MID(C128,1,3)</f>
        <v>201</v>
      </c>
      <c r="D127" s="91" t="s">
        <v>1511</v>
      </c>
      <c r="E127" s="128">
        <f>SUM(E128:E132)</f>
        <v>15978.344104</v>
      </c>
    </row>
    <row r="128" spans="1:5" hidden="1" outlineLevel="2" x14ac:dyDescent="0.25">
      <c r="A128">
        <f t="shared" si="10"/>
        <v>1</v>
      </c>
      <c r="C128" s="58" t="s">
        <v>1513</v>
      </c>
      <c r="D128" s="92" t="s">
        <v>3306</v>
      </c>
      <c r="E128" s="128">
        <f t="shared" ref="E128:E132" si="18">IFERROR(VLOOKUP($C128,base_ob,MATCH(E$1,eti,0),0),0)</f>
        <v>13467.44054</v>
      </c>
    </row>
    <row r="129" spans="1:5" hidden="1" outlineLevel="2" x14ac:dyDescent="0.25">
      <c r="A129">
        <f t="shared" si="10"/>
        <v>1</v>
      </c>
      <c r="C129" s="58" t="s">
        <v>1514</v>
      </c>
      <c r="D129" s="92" t="s">
        <v>3307</v>
      </c>
      <c r="E129" s="128">
        <f t="shared" si="18"/>
        <v>537.50681899999995</v>
      </c>
    </row>
    <row r="130" spans="1:5" hidden="1" outlineLevel="2" x14ac:dyDescent="0.25">
      <c r="A130">
        <f t="shared" si="10"/>
        <v>1</v>
      </c>
      <c r="C130" s="58" t="s">
        <v>1517</v>
      </c>
      <c r="D130" s="92" t="s">
        <v>3308</v>
      </c>
      <c r="E130" s="128">
        <f t="shared" si="18"/>
        <v>53.737856999999998</v>
      </c>
    </row>
    <row r="131" spans="1:5" hidden="1" outlineLevel="2" x14ac:dyDescent="0.25">
      <c r="A131">
        <f t="shared" si="10"/>
        <v>1</v>
      </c>
      <c r="C131" s="58" t="s">
        <v>1518</v>
      </c>
      <c r="D131" s="92" t="s">
        <v>3309</v>
      </c>
      <c r="E131" s="128">
        <f t="shared" si="18"/>
        <v>1606.003962</v>
      </c>
    </row>
    <row r="132" spans="1:5" hidden="1" outlineLevel="2" x14ac:dyDescent="0.25">
      <c r="A132">
        <f t="shared" si="10"/>
        <v>1</v>
      </c>
      <c r="C132" s="58" t="s">
        <v>1520</v>
      </c>
      <c r="D132" s="92" t="s">
        <v>3310</v>
      </c>
      <c r="E132" s="128">
        <f t="shared" si="18"/>
        <v>313.65492599999999</v>
      </c>
    </row>
    <row r="133" spans="1:5" hidden="1" outlineLevel="2" x14ac:dyDescent="0.25">
      <c r="A133">
        <f t="shared" si="10"/>
        <v>0</v>
      </c>
      <c r="C133" s="58"/>
      <c r="D133" s="91"/>
      <c r="E133" s="128"/>
    </row>
    <row r="134" spans="1:5" hidden="1" outlineLevel="1" x14ac:dyDescent="0.25">
      <c r="A134">
        <f t="shared" si="10"/>
        <v>1</v>
      </c>
      <c r="C134" s="58" t="str">
        <f>MID(C135,1,3)</f>
        <v>202</v>
      </c>
      <c r="D134" s="91" t="s">
        <v>1524</v>
      </c>
      <c r="E134" s="128">
        <f>SUM(E135:E138)</f>
        <v>22757.158037000001</v>
      </c>
    </row>
    <row r="135" spans="1:5" hidden="1" outlineLevel="2" x14ac:dyDescent="0.25">
      <c r="A135">
        <f t="shared" si="10"/>
        <v>0</v>
      </c>
      <c r="C135" s="61" t="s">
        <v>1526</v>
      </c>
      <c r="D135" s="92" t="s">
        <v>3311</v>
      </c>
      <c r="E135" s="128">
        <f t="shared" ref="E135:E138" si="19">IFERROR(VLOOKUP($C135,base_ob,MATCH(E$1,eti,0),0),0)</f>
        <v>0</v>
      </c>
    </row>
    <row r="136" spans="1:5" hidden="1" outlineLevel="2" x14ac:dyDescent="0.25">
      <c r="A136">
        <f t="shared" si="10"/>
        <v>1</v>
      </c>
      <c r="C136" s="58" t="s">
        <v>1529</v>
      </c>
      <c r="D136" s="92" t="s">
        <v>3312</v>
      </c>
      <c r="E136" s="128">
        <f t="shared" si="19"/>
        <v>37.432181</v>
      </c>
    </row>
    <row r="137" spans="1:5" hidden="1" outlineLevel="2" x14ac:dyDescent="0.25">
      <c r="A137">
        <f t="shared" si="10"/>
        <v>1</v>
      </c>
      <c r="C137" s="58" t="s">
        <v>1531</v>
      </c>
      <c r="D137" s="92" t="s">
        <v>3313</v>
      </c>
      <c r="E137" s="128">
        <f t="shared" si="19"/>
        <v>22584.956498</v>
      </c>
    </row>
    <row r="138" spans="1:5" hidden="1" outlineLevel="2" x14ac:dyDescent="0.25">
      <c r="A138">
        <f t="shared" si="10"/>
        <v>1</v>
      </c>
      <c r="C138" s="58" t="s">
        <v>1533</v>
      </c>
      <c r="D138" s="92" t="s">
        <v>3314</v>
      </c>
      <c r="E138" s="128">
        <f t="shared" si="19"/>
        <v>134.76935800000001</v>
      </c>
    </row>
    <row r="139" spans="1:5" hidden="1" outlineLevel="2" x14ac:dyDescent="0.25">
      <c r="A139">
        <f t="shared" ref="A139:A202" si="20">IF(SUM(E139:E139)&gt;0,1,0)</f>
        <v>0</v>
      </c>
      <c r="C139" s="58"/>
      <c r="D139" s="91"/>
      <c r="E139" s="128"/>
    </row>
    <row r="140" spans="1:5" hidden="1" outlineLevel="1" x14ac:dyDescent="0.25">
      <c r="A140">
        <f t="shared" si="20"/>
        <v>1</v>
      </c>
      <c r="C140" s="58" t="str">
        <f>MID(C141,1,3)</f>
        <v>203</v>
      </c>
      <c r="D140" s="91" t="s">
        <v>1535</v>
      </c>
      <c r="E140" s="128">
        <f>SUM(E141:E147)</f>
        <v>6605.2715970000008</v>
      </c>
    </row>
    <row r="141" spans="1:5" hidden="1" outlineLevel="2" x14ac:dyDescent="0.25">
      <c r="A141">
        <f t="shared" si="20"/>
        <v>1</v>
      </c>
      <c r="C141" s="58" t="s">
        <v>1536</v>
      </c>
      <c r="D141" s="92" t="s">
        <v>3315</v>
      </c>
      <c r="E141" s="128">
        <f t="shared" ref="E141:E147" si="21">IFERROR(VLOOKUP($C141,base_ob,MATCH(E$1,eti,0),0),0)</f>
        <v>887.58916999999997</v>
      </c>
    </row>
    <row r="142" spans="1:5" hidden="1" outlineLevel="2" x14ac:dyDescent="0.25">
      <c r="A142">
        <f t="shared" si="20"/>
        <v>1</v>
      </c>
      <c r="C142" s="58" t="s">
        <v>1539</v>
      </c>
      <c r="D142" s="92" t="s">
        <v>3316</v>
      </c>
      <c r="E142" s="128">
        <f t="shared" si="21"/>
        <v>3737.6386590000002</v>
      </c>
    </row>
    <row r="143" spans="1:5" hidden="1" outlineLevel="2" x14ac:dyDescent="0.25">
      <c r="A143">
        <f t="shared" si="20"/>
        <v>1</v>
      </c>
      <c r="C143" s="58" t="s">
        <v>1542</v>
      </c>
      <c r="D143" s="92" t="s">
        <v>3317</v>
      </c>
      <c r="E143" s="128">
        <f t="shared" si="21"/>
        <v>211.83163999999999</v>
      </c>
    </row>
    <row r="144" spans="1:5" hidden="1" outlineLevel="2" x14ac:dyDescent="0.25">
      <c r="A144">
        <f t="shared" si="20"/>
        <v>1</v>
      </c>
      <c r="C144" s="58" t="s">
        <v>1544</v>
      </c>
      <c r="D144" s="92" t="s">
        <v>3318</v>
      </c>
      <c r="E144" s="128">
        <f t="shared" si="21"/>
        <v>1315.956498</v>
      </c>
    </row>
    <row r="145" spans="1:5" hidden="1" outlineLevel="2" x14ac:dyDescent="0.25">
      <c r="A145">
        <f t="shared" si="20"/>
        <v>1</v>
      </c>
      <c r="C145" s="58" t="s">
        <v>1547</v>
      </c>
      <c r="D145" s="92" t="s">
        <v>3319</v>
      </c>
      <c r="E145" s="128">
        <f t="shared" si="21"/>
        <v>42.246831999999998</v>
      </c>
    </row>
    <row r="146" spans="1:5" hidden="1" outlineLevel="2" x14ac:dyDescent="0.25">
      <c r="A146">
        <f t="shared" si="20"/>
        <v>1</v>
      </c>
      <c r="C146" s="58" t="s">
        <v>1549</v>
      </c>
      <c r="D146" s="92" t="s">
        <v>3320</v>
      </c>
      <c r="E146" s="128">
        <f t="shared" si="21"/>
        <v>252.51755299999999</v>
      </c>
    </row>
    <row r="147" spans="1:5" hidden="1" outlineLevel="2" x14ac:dyDescent="0.25">
      <c r="A147">
        <f t="shared" si="20"/>
        <v>1</v>
      </c>
      <c r="C147" s="58" t="s">
        <v>1551</v>
      </c>
      <c r="D147" s="92" t="s">
        <v>3321</v>
      </c>
      <c r="E147" s="128">
        <f t="shared" si="21"/>
        <v>157.49124499999999</v>
      </c>
    </row>
    <row r="148" spans="1:5" hidden="1" outlineLevel="2" x14ac:dyDescent="0.25">
      <c r="A148">
        <f t="shared" si="20"/>
        <v>0</v>
      </c>
      <c r="C148" s="58"/>
      <c r="D148" s="91"/>
      <c r="E148" s="128"/>
    </row>
    <row r="149" spans="1:5" hidden="1" outlineLevel="1" x14ac:dyDescent="0.25">
      <c r="A149">
        <f t="shared" si="20"/>
        <v>1</v>
      </c>
      <c r="C149" s="58" t="str">
        <f>MID(C150,1,3)</f>
        <v>204</v>
      </c>
      <c r="D149" s="91" t="s">
        <v>1553</v>
      </c>
      <c r="E149" s="128">
        <f>SUM(E150:E151)</f>
        <v>5206.4427800000003</v>
      </c>
    </row>
    <row r="150" spans="1:5" hidden="1" outlineLevel="2" x14ac:dyDescent="0.25">
      <c r="A150">
        <f t="shared" si="20"/>
        <v>1</v>
      </c>
      <c r="C150" s="58" t="s">
        <v>1555</v>
      </c>
      <c r="D150" s="92" t="s">
        <v>3322</v>
      </c>
      <c r="E150" s="128">
        <f t="shared" ref="E150:E151" si="22">IFERROR(VLOOKUP($C150,base_ob,MATCH(E$1,eti,0),0),0)</f>
        <v>698.45206399999995</v>
      </c>
    </row>
    <row r="151" spans="1:5" hidden="1" outlineLevel="2" x14ac:dyDescent="0.25">
      <c r="A151">
        <f t="shared" si="20"/>
        <v>1</v>
      </c>
      <c r="C151" s="58" t="s">
        <v>1557</v>
      </c>
      <c r="D151" s="92" t="s">
        <v>3323</v>
      </c>
      <c r="E151" s="128">
        <f t="shared" si="22"/>
        <v>4507.9907160000002</v>
      </c>
    </row>
    <row r="152" spans="1:5" hidden="1" outlineLevel="2" x14ac:dyDescent="0.25">
      <c r="A152">
        <f t="shared" si="20"/>
        <v>0</v>
      </c>
      <c r="C152" s="58"/>
      <c r="D152" s="91"/>
      <c r="E152" s="128"/>
    </row>
    <row r="153" spans="1:5" hidden="1" outlineLevel="2" x14ac:dyDescent="0.25">
      <c r="A153">
        <f t="shared" si="20"/>
        <v>0</v>
      </c>
      <c r="C153" s="58" t="str">
        <f>MID(C157,1,3)</f>
        <v>205</v>
      </c>
      <c r="D153" s="91" t="s">
        <v>1559</v>
      </c>
      <c r="E153" s="128">
        <f>SUM(E154:E157)</f>
        <v>0</v>
      </c>
    </row>
    <row r="154" spans="1:5" hidden="1" outlineLevel="2" x14ac:dyDescent="0.25">
      <c r="A154">
        <f t="shared" si="20"/>
        <v>0</v>
      </c>
      <c r="C154" s="58" t="s">
        <v>1561</v>
      </c>
      <c r="D154" s="92" t="s">
        <v>3324</v>
      </c>
      <c r="E154" s="128">
        <f t="shared" ref="E154:E157" si="23">IFERROR(VLOOKUP($C154,base_ob,MATCH(E$1,eti,0),0),0)</f>
        <v>0</v>
      </c>
    </row>
    <row r="155" spans="1:5" hidden="1" outlineLevel="2" x14ac:dyDescent="0.25">
      <c r="A155">
        <f t="shared" si="20"/>
        <v>0</v>
      </c>
      <c r="C155" s="58" t="s">
        <v>1564</v>
      </c>
      <c r="D155" s="92" t="s">
        <v>3325</v>
      </c>
      <c r="E155" s="128">
        <f t="shared" si="23"/>
        <v>0</v>
      </c>
    </row>
    <row r="156" spans="1:5" hidden="1" outlineLevel="2" x14ac:dyDescent="0.25">
      <c r="A156">
        <f t="shared" si="20"/>
        <v>0</v>
      </c>
      <c r="C156" s="58" t="s">
        <v>1566</v>
      </c>
      <c r="D156" s="92" t="s">
        <v>2308</v>
      </c>
      <c r="E156" s="128">
        <f t="shared" si="23"/>
        <v>0</v>
      </c>
    </row>
    <row r="157" spans="1:5" hidden="1" outlineLevel="2" x14ac:dyDescent="0.25">
      <c r="A157">
        <f t="shared" si="20"/>
        <v>0</v>
      </c>
      <c r="C157" s="61" t="s">
        <v>1569</v>
      </c>
      <c r="D157" s="92" t="s">
        <v>3326</v>
      </c>
      <c r="E157" s="128">
        <f t="shared" si="23"/>
        <v>0</v>
      </c>
    </row>
    <row r="158" spans="1:5" hidden="1" outlineLevel="2" x14ac:dyDescent="0.25">
      <c r="A158">
        <f t="shared" si="20"/>
        <v>0</v>
      </c>
      <c r="C158" s="58"/>
      <c r="D158" s="91"/>
      <c r="E158" s="128"/>
    </row>
    <row r="159" spans="1:5" hidden="1" outlineLevel="1" x14ac:dyDescent="0.25">
      <c r="A159">
        <f t="shared" si="20"/>
        <v>1</v>
      </c>
      <c r="C159" s="58" t="str">
        <f>MID(C160,1,3)</f>
        <v>299</v>
      </c>
      <c r="D159" s="91" t="s">
        <v>1573</v>
      </c>
      <c r="E159" s="128">
        <f>SUM(E160:E167)</f>
        <v>17983.152742999999</v>
      </c>
    </row>
    <row r="160" spans="1:5" hidden="1" outlineLevel="2" x14ac:dyDescent="0.25">
      <c r="A160">
        <f t="shared" si="20"/>
        <v>1</v>
      </c>
      <c r="C160" s="58" t="s">
        <v>1574</v>
      </c>
      <c r="D160" s="92" t="s">
        <v>3327</v>
      </c>
      <c r="E160" s="128">
        <f t="shared" ref="E160:E167" si="24">IFERROR(VLOOKUP($C160,base_ob,MATCH(E$1,eti,0),0),0)</f>
        <v>1088.4820589999999</v>
      </c>
    </row>
    <row r="161" spans="1:5" hidden="1" outlineLevel="2" x14ac:dyDescent="0.25">
      <c r="A161">
        <f t="shared" si="20"/>
        <v>1</v>
      </c>
      <c r="C161" s="58" t="s">
        <v>1577</v>
      </c>
      <c r="D161" s="92" t="s">
        <v>3328</v>
      </c>
      <c r="E161" s="128">
        <f t="shared" si="24"/>
        <v>1000.719164</v>
      </c>
    </row>
    <row r="162" spans="1:5" hidden="1" outlineLevel="2" x14ac:dyDescent="0.25">
      <c r="A162">
        <f t="shared" si="20"/>
        <v>1</v>
      </c>
      <c r="C162" s="58" t="s">
        <v>1580</v>
      </c>
      <c r="D162" s="92" t="s">
        <v>3329</v>
      </c>
      <c r="E162" s="128">
        <f t="shared" si="24"/>
        <v>2443.1466230000001</v>
      </c>
    </row>
    <row r="163" spans="1:5" hidden="1" outlineLevel="2" x14ac:dyDescent="0.25">
      <c r="A163">
        <f t="shared" si="20"/>
        <v>1</v>
      </c>
      <c r="C163" s="58" t="s">
        <v>1582</v>
      </c>
      <c r="D163" s="92" t="s">
        <v>3330</v>
      </c>
      <c r="E163" s="128">
        <f t="shared" si="24"/>
        <v>6265.8494389999996</v>
      </c>
    </row>
    <row r="164" spans="1:5" hidden="1" outlineLevel="2" x14ac:dyDescent="0.25">
      <c r="A164">
        <f t="shared" si="20"/>
        <v>1</v>
      </c>
      <c r="C164" s="58" t="s">
        <v>1584</v>
      </c>
      <c r="D164" s="92" t="s">
        <v>3331</v>
      </c>
      <c r="E164" s="128">
        <f t="shared" si="24"/>
        <v>884.40894000000003</v>
      </c>
    </row>
    <row r="165" spans="1:5" hidden="1" outlineLevel="2" x14ac:dyDescent="0.25">
      <c r="A165">
        <f t="shared" si="20"/>
        <v>1</v>
      </c>
      <c r="C165" s="58" t="s">
        <v>1587</v>
      </c>
      <c r="D165" s="92" t="s">
        <v>3332</v>
      </c>
      <c r="E165" s="128">
        <f t="shared" si="24"/>
        <v>4724.664006</v>
      </c>
    </row>
    <row r="166" spans="1:5" hidden="1" outlineLevel="2" x14ac:dyDescent="0.25">
      <c r="A166">
        <f t="shared" si="20"/>
        <v>1</v>
      </c>
      <c r="C166" s="58" t="s">
        <v>1590</v>
      </c>
      <c r="D166" s="92" t="s">
        <v>3333</v>
      </c>
      <c r="E166" s="128">
        <f t="shared" si="24"/>
        <v>306.77846399999999</v>
      </c>
    </row>
    <row r="167" spans="1:5" hidden="1" outlineLevel="2" x14ac:dyDescent="0.25">
      <c r="A167">
        <f t="shared" si="20"/>
        <v>1</v>
      </c>
      <c r="C167" s="58" t="s">
        <v>1593</v>
      </c>
      <c r="D167" s="92" t="s">
        <v>3334</v>
      </c>
      <c r="E167" s="128">
        <f t="shared" si="24"/>
        <v>1269.1040479999999</v>
      </c>
    </row>
    <row r="168" spans="1:5" hidden="1" outlineLevel="1" x14ac:dyDescent="0.25">
      <c r="A168">
        <f t="shared" si="20"/>
        <v>0</v>
      </c>
      <c r="C168" s="58"/>
      <c r="D168" s="91"/>
      <c r="E168" s="128"/>
    </row>
    <row r="169" spans="1:5" collapsed="1" x14ac:dyDescent="0.25">
      <c r="A169">
        <f t="shared" si="20"/>
        <v>1</v>
      </c>
      <c r="C169" s="81" t="s">
        <v>1596</v>
      </c>
      <c r="D169" s="93" t="s">
        <v>1597</v>
      </c>
      <c r="E169" s="127">
        <f>SUM(E170,E176,E186,E190)</f>
        <v>1387451.8224500001</v>
      </c>
    </row>
    <row r="170" spans="1:5" hidden="1" outlineLevel="1" x14ac:dyDescent="0.25">
      <c r="A170">
        <f t="shared" si="20"/>
        <v>1</v>
      </c>
      <c r="C170" s="58" t="str">
        <f>MID(C171,1,3)</f>
        <v>301</v>
      </c>
      <c r="D170" s="91" t="s">
        <v>1600</v>
      </c>
      <c r="E170" s="128">
        <f>SUM(E171:E174)</f>
        <v>1335861</v>
      </c>
    </row>
    <row r="171" spans="1:5" hidden="1" outlineLevel="2" x14ac:dyDescent="0.25">
      <c r="A171">
        <f t="shared" si="20"/>
        <v>1</v>
      </c>
      <c r="C171" s="58" t="s">
        <v>1601</v>
      </c>
      <c r="D171" s="92" t="s">
        <v>3335</v>
      </c>
      <c r="E171" s="128">
        <f t="shared" ref="E171:E174" si="25">IFERROR(VLOOKUP($C171,base_ob,MATCH(E$1,eti,0),0),0)</f>
        <v>85083</v>
      </c>
    </row>
    <row r="172" spans="1:5" hidden="1" outlineLevel="2" x14ac:dyDescent="0.25">
      <c r="A172">
        <f t="shared" si="20"/>
        <v>1</v>
      </c>
      <c r="C172" s="58" t="s">
        <v>1604</v>
      </c>
      <c r="D172" s="92" t="s">
        <v>3336</v>
      </c>
      <c r="E172" s="128">
        <f t="shared" si="25"/>
        <v>1065328</v>
      </c>
    </row>
    <row r="173" spans="1:5" hidden="1" outlineLevel="2" x14ac:dyDescent="0.25">
      <c r="A173">
        <f t="shared" si="20"/>
        <v>0</v>
      </c>
      <c r="C173" s="58" t="s">
        <v>1607</v>
      </c>
      <c r="D173" s="92" t="s">
        <v>3337</v>
      </c>
      <c r="E173" s="128">
        <f t="shared" si="25"/>
        <v>0</v>
      </c>
    </row>
    <row r="174" spans="1:5" hidden="1" outlineLevel="2" x14ac:dyDescent="0.25">
      <c r="A174">
        <f t="shared" si="20"/>
        <v>1</v>
      </c>
      <c r="C174" s="58" t="s">
        <v>1610</v>
      </c>
      <c r="D174" s="92" t="s">
        <v>3338</v>
      </c>
      <c r="E174" s="128">
        <f t="shared" si="25"/>
        <v>185450</v>
      </c>
    </row>
    <row r="175" spans="1:5" hidden="1" outlineLevel="2" x14ac:dyDescent="0.25">
      <c r="A175">
        <f t="shared" si="20"/>
        <v>0</v>
      </c>
      <c r="C175" s="58"/>
      <c r="D175" s="91"/>
      <c r="E175" s="128"/>
    </row>
    <row r="176" spans="1:5" hidden="1" outlineLevel="1" x14ac:dyDescent="0.25">
      <c r="A176">
        <f t="shared" si="20"/>
        <v>1</v>
      </c>
      <c r="C176" s="58" t="str">
        <f>MID(C177,1,3)</f>
        <v>302</v>
      </c>
      <c r="D176" s="91" t="s">
        <v>1614</v>
      </c>
      <c r="E176" s="128">
        <f>SUM(E177:E184)</f>
        <v>31723.82245</v>
      </c>
    </row>
    <row r="177" spans="1:5" hidden="1" outlineLevel="2" x14ac:dyDescent="0.25">
      <c r="A177">
        <f t="shared" si="20"/>
        <v>0</v>
      </c>
      <c r="C177" s="58" t="s">
        <v>1616</v>
      </c>
      <c r="D177" s="92" t="s">
        <v>3339</v>
      </c>
      <c r="E177" s="128">
        <f t="shared" ref="E177:E184" si="26">IFERROR(VLOOKUP($C177,base_ob,MATCH(E$1,eti,0),0),0)</f>
        <v>0</v>
      </c>
    </row>
    <row r="178" spans="1:5" hidden="1" outlineLevel="2" x14ac:dyDescent="0.25">
      <c r="A178">
        <f t="shared" si="20"/>
        <v>1</v>
      </c>
      <c r="C178" s="58" t="s">
        <v>1618</v>
      </c>
      <c r="D178" s="92" t="s">
        <v>3340</v>
      </c>
      <c r="E178" s="128">
        <f t="shared" si="26"/>
        <v>12.82245</v>
      </c>
    </row>
    <row r="179" spans="1:5" hidden="1" outlineLevel="2" x14ac:dyDescent="0.25">
      <c r="A179">
        <f t="shared" si="20"/>
        <v>0</v>
      </c>
      <c r="C179" s="58" t="s">
        <v>1621</v>
      </c>
      <c r="D179" s="92" t="s">
        <v>3341</v>
      </c>
      <c r="E179" s="128">
        <f t="shared" si="26"/>
        <v>0</v>
      </c>
    </row>
    <row r="180" spans="1:5" hidden="1" outlineLevel="2" x14ac:dyDescent="0.25">
      <c r="A180">
        <f t="shared" si="20"/>
        <v>0</v>
      </c>
      <c r="C180" s="58" t="s">
        <v>1623</v>
      </c>
      <c r="D180" s="92" t="s">
        <v>3342</v>
      </c>
      <c r="E180" s="128">
        <f t="shared" si="26"/>
        <v>0</v>
      </c>
    </row>
    <row r="181" spans="1:5" hidden="1" outlineLevel="2" x14ac:dyDescent="0.25">
      <c r="A181">
        <f t="shared" si="20"/>
        <v>0</v>
      </c>
      <c r="C181" s="58" t="s">
        <v>1626</v>
      </c>
      <c r="D181" s="92" t="s">
        <v>3343</v>
      </c>
      <c r="E181" s="128">
        <f t="shared" si="26"/>
        <v>0</v>
      </c>
    </row>
    <row r="182" spans="1:5" hidden="1" outlineLevel="2" x14ac:dyDescent="0.25">
      <c r="A182">
        <f t="shared" si="20"/>
        <v>0</v>
      </c>
      <c r="C182" s="58" t="s">
        <v>1629</v>
      </c>
      <c r="D182" s="92" t="s">
        <v>3344</v>
      </c>
      <c r="E182" s="128">
        <f t="shared" si="26"/>
        <v>0</v>
      </c>
    </row>
    <row r="183" spans="1:5" hidden="1" outlineLevel="2" x14ac:dyDescent="0.25">
      <c r="A183">
        <f t="shared" si="20"/>
        <v>0</v>
      </c>
      <c r="C183" s="58" t="s">
        <v>1631</v>
      </c>
      <c r="D183" s="92" t="s">
        <v>3345</v>
      </c>
      <c r="E183" s="128">
        <f t="shared" si="26"/>
        <v>0</v>
      </c>
    </row>
    <row r="184" spans="1:5" hidden="1" outlineLevel="2" x14ac:dyDescent="0.25">
      <c r="A184">
        <f t="shared" si="20"/>
        <v>1</v>
      </c>
      <c r="C184" s="58" t="s">
        <v>1634</v>
      </c>
      <c r="D184" s="92" t="s">
        <v>3346</v>
      </c>
      <c r="E184" s="128">
        <f t="shared" si="26"/>
        <v>31711</v>
      </c>
    </row>
    <row r="185" spans="1:5" hidden="1" outlineLevel="2" x14ac:dyDescent="0.25">
      <c r="A185">
        <f t="shared" si="20"/>
        <v>0</v>
      </c>
      <c r="C185" s="58"/>
      <c r="D185" s="91"/>
      <c r="E185" s="128"/>
    </row>
    <row r="186" spans="1:5" hidden="1" outlineLevel="2" x14ac:dyDescent="0.25">
      <c r="A186">
        <f t="shared" si="20"/>
        <v>1</v>
      </c>
      <c r="C186" s="58" t="s">
        <v>1637</v>
      </c>
      <c r="D186" s="91" t="s">
        <v>1638</v>
      </c>
      <c r="E186" s="128">
        <f>SUM(E187:E188)</f>
        <v>9220</v>
      </c>
    </row>
    <row r="187" spans="1:5" hidden="1" outlineLevel="2" x14ac:dyDescent="0.25">
      <c r="A187">
        <f t="shared" si="20"/>
        <v>0</v>
      </c>
      <c r="C187" s="58" t="s">
        <v>1640</v>
      </c>
      <c r="D187" s="92" t="s">
        <v>3347</v>
      </c>
      <c r="E187" s="128">
        <f t="shared" ref="E187:E188" si="27">IFERROR(VLOOKUP($C187,base_ob,MATCH(E$1,eti,0),0),0)</f>
        <v>0</v>
      </c>
    </row>
    <row r="188" spans="1:5" hidden="1" outlineLevel="2" x14ac:dyDescent="0.25">
      <c r="A188">
        <f t="shared" si="20"/>
        <v>1</v>
      </c>
      <c r="C188" s="58" t="s">
        <v>1643</v>
      </c>
      <c r="D188" s="92" t="s">
        <v>3348</v>
      </c>
      <c r="E188" s="128">
        <f t="shared" si="27"/>
        <v>9220</v>
      </c>
    </row>
    <row r="189" spans="1:5" hidden="1" outlineLevel="2" x14ac:dyDescent="0.25">
      <c r="A189">
        <f t="shared" si="20"/>
        <v>0</v>
      </c>
      <c r="C189" s="58"/>
      <c r="D189" s="91"/>
      <c r="E189" s="128"/>
    </row>
    <row r="190" spans="1:5" hidden="1" outlineLevel="1" x14ac:dyDescent="0.25">
      <c r="A190">
        <f t="shared" si="20"/>
        <v>1</v>
      </c>
      <c r="C190" s="58" t="str">
        <f>MID(C191,1,3)</f>
        <v>304</v>
      </c>
      <c r="D190" s="91" t="s">
        <v>1646</v>
      </c>
      <c r="E190" s="128">
        <f>SUM(E191:E195)</f>
        <v>10647</v>
      </c>
    </row>
    <row r="191" spans="1:5" hidden="1" outlineLevel="2" x14ac:dyDescent="0.25">
      <c r="A191">
        <f t="shared" si="20"/>
        <v>1</v>
      </c>
      <c r="C191" s="61" t="s">
        <v>1648</v>
      </c>
      <c r="D191" s="92" t="s">
        <v>3349</v>
      </c>
      <c r="E191" s="128">
        <f t="shared" ref="E191:E195" si="28">IFERROR(VLOOKUP($C191,base_ob,MATCH(E$1,eti,0),0),0)</f>
        <v>422</v>
      </c>
    </row>
    <row r="192" spans="1:5" hidden="1" outlineLevel="2" x14ac:dyDescent="0.25">
      <c r="A192">
        <f t="shared" si="20"/>
        <v>1</v>
      </c>
      <c r="C192" s="61" t="s">
        <v>1651</v>
      </c>
      <c r="D192" s="92" t="s">
        <v>3350</v>
      </c>
      <c r="E192" s="128">
        <f t="shared" si="28"/>
        <v>144</v>
      </c>
    </row>
    <row r="193" spans="1:5" hidden="1" outlineLevel="2" x14ac:dyDescent="0.25">
      <c r="A193">
        <f t="shared" si="20"/>
        <v>1</v>
      </c>
      <c r="C193" s="58" t="s">
        <v>1653</v>
      </c>
      <c r="D193" s="92" t="s">
        <v>3351</v>
      </c>
      <c r="E193" s="128">
        <f t="shared" si="28"/>
        <v>21</v>
      </c>
    </row>
    <row r="194" spans="1:5" hidden="1" outlineLevel="2" x14ac:dyDescent="0.25">
      <c r="A194">
        <f t="shared" si="20"/>
        <v>1</v>
      </c>
      <c r="C194" s="58" t="s">
        <v>1655</v>
      </c>
      <c r="D194" s="92" t="s">
        <v>3352</v>
      </c>
      <c r="E194" s="128">
        <f t="shared" si="28"/>
        <v>10060</v>
      </c>
    </row>
    <row r="195" spans="1:5" hidden="1" outlineLevel="2" x14ac:dyDescent="0.25">
      <c r="A195">
        <f t="shared" si="20"/>
        <v>0</v>
      </c>
      <c r="C195" s="61" t="s">
        <v>1658</v>
      </c>
      <c r="D195" s="92" t="s">
        <v>3353</v>
      </c>
      <c r="E195" s="128">
        <f t="shared" si="28"/>
        <v>0</v>
      </c>
    </row>
    <row r="196" spans="1:5" hidden="1" outlineLevel="1" x14ac:dyDescent="0.25">
      <c r="A196">
        <f t="shared" si="20"/>
        <v>0</v>
      </c>
      <c r="C196" s="58"/>
      <c r="D196" s="91"/>
      <c r="E196" s="128"/>
    </row>
    <row r="197" spans="1:5" collapsed="1" x14ac:dyDescent="0.25">
      <c r="A197">
        <f t="shared" si="20"/>
        <v>1</v>
      </c>
      <c r="C197" s="81" t="s">
        <v>1662</v>
      </c>
      <c r="D197" s="93" t="s">
        <v>1663</v>
      </c>
      <c r="E197" s="127">
        <f>SUM(E198,E208,E218)</f>
        <v>712.05465000000004</v>
      </c>
    </row>
    <row r="198" spans="1:5" hidden="1" outlineLevel="1" x14ac:dyDescent="0.25">
      <c r="A198">
        <f t="shared" si="20"/>
        <v>0</v>
      </c>
      <c r="C198" s="58" t="s">
        <v>1666</v>
      </c>
      <c r="D198" s="91" t="s">
        <v>1667</v>
      </c>
      <c r="E198" s="128">
        <f>SUM(E199:E206)</f>
        <v>0</v>
      </c>
    </row>
    <row r="199" spans="1:5" hidden="1" outlineLevel="2" x14ac:dyDescent="0.25">
      <c r="A199">
        <f t="shared" si="20"/>
        <v>0</v>
      </c>
      <c r="C199" s="58" t="s">
        <v>1670</v>
      </c>
      <c r="D199" s="92" t="s">
        <v>3354</v>
      </c>
      <c r="E199" s="128">
        <f t="shared" ref="E199:E206" si="29">IFERROR(VLOOKUP($C199,base_ob,MATCH(E$1,eti,0),0),0)</f>
        <v>0</v>
      </c>
    </row>
    <row r="200" spans="1:5" hidden="1" outlineLevel="2" x14ac:dyDescent="0.25">
      <c r="A200">
        <f t="shared" si="20"/>
        <v>0</v>
      </c>
      <c r="C200" s="58" t="s">
        <v>1674</v>
      </c>
      <c r="D200" s="92" t="s">
        <v>3355</v>
      </c>
      <c r="E200" s="128">
        <f t="shared" si="29"/>
        <v>0</v>
      </c>
    </row>
    <row r="201" spans="1:5" hidden="1" outlineLevel="2" x14ac:dyDescent="0.25">
      <c r="A201">
        <f t="shared" si="20"/>
        <v>0</v>
      </c>
      <c r="C201" s="58" t="s">
        <v>1677</v>
      </c>
      <c r="D201" s="92" t="s">
        <v>3356</v>
      </c>
      <c r="E201" s="128">
        <f t="shared" si="29"/>
        <v>0</v>
      </c>
    </row>
    <row r="202" spans="1:5" hidden="1" outlineLevel="2" x14ac:dyDescent="0.25">
      <c r="A202">
        <f t="shared" si="20"/>
        <v>0</v>
      </c>
      <c r="C202" s="58" t="s">
        <v>1678</v>
      </c>
      <c r="D202" s="92" t="s">
        <v>3357</v>
      </c>
      <c r="E202" s="128">
        <f t="shared" si="29"/>
        <v>0</v>
      </c>
    </row>
    <row r="203" spans="1:5" hidden="1" outlineLevel="2" x14ac:dyDescent="0.25">
      <c r="A203">
        <f t="shared" ref="A203:A266" si="30">IF(SUM(E203:E203)&gt;0,1,0)</f>
        <v>0</v>
      </c>
      <c r="C203" s="58" t="s">
        <v>1682</v>
      </c>
      <c r="D203" s="92" t="s">
        <v>3358</v>
      </c>
      <c r="E203" s="128">
        <f t="shared" si="29"/>
        <v>0</v>
      </c>
    </row>
    <row r="204" spans="1:5" hidden="1" outlineLevel="2" x14ac:dyDescent="0.25">
      <c r="A204">
        <f t="shared" si="30"/>
        <v>0</v>
      </c>
      <c r="C204" s="58" t="s">
        <v>1686</v>
      </c>
      <c r="D204" s="92" t="s">
        <v>3359</v>
      </c>
      <c r="E204" s="128">
        <f t="shared" si="29"/>
        <v>0</v>
      </c>
    </row>
    <row r="205" spans="1:5" hidden="1" outlineLevel="2" x14ac:dyDescent="0.25">
      <c r="A205">
        <f t="shared" si="30"/>
        <v>0</v>
      </c>
      <c r="C205" s="58" t="s">
        <v>1690</v>
      </c>
      <c r="D205" s="92" t="s">
        <v>3360</v>
      </c>
      <c r="E205" s="128">
        <f t="shared" si="29"/>
        <v>0</v>
      </c>
    </row>
    <row r="206" spans="1:5" hidden="1" outlineLevel="2" x14ac:dyDescent="0.25">
      <c r="A206">
        <f t="shared" si="30"/>
        <v>0</v>
      </c>
      <c r="C206" s="58" t="s">
        <v>1692</v>
      </c>
      <c r="D206" s="92" t="s">
        <v>3361</v>
      </c>
      <c r="E206" s="128">
        <f t="shared" si="29"/>
        <v>0</v>
      </c>
    </row>
    <row r="207" spans="1:5" hidden="1" outlineLevel="2" x14ac:dyDescent="0.25">
      <c r="A207">
        <f t="shared" si="30"/>
        <v>0</v>
      </c>
      <c r="C207" s="61"/>
      <c r="D207" s="91"/>
      <c r="E207" s="128"/>
    </row>
    <row r="208" spans="1:5" hidden="1" outlineLevel="1" x14ac:dyDescent="0.25">
      <c r="A208">
        <f t="shared" si="30"/>
        <v>0</v>
      </c>
      <c r="C208" s="58" t="str">
        <f>MID(C216,1,3)</f>
        <v>402</v>
      </c>
      <c r="D208" s="91" t="s">
        <v>1694</v>
      </c>
      <c r="E208" s="128">
        <f>SUM(E209:E216)</f>
        <v>0</v>
      </c>
    </row>
    <row r="209" spans="1:5" hidden="1" outlineLevel="2" x14ac:dyDescent="0.25">
      <c r="A209">
        <f t="shared" si="30"/>
        <v>0</v>
      </c>
      <c r="C209" s="58" t="s">
        <v>1695</v>
      </c>
      <c r="D209" s="92" t="s">
        <v>3362</v>
      </c>
      <c r="E209" s="128">
        <f t="shared" ref="E209:E216" si="31">IFERROR(VLOOKUP($C209,base_ob,MATCH(E$1,eti,0),0),0)</f>
        <v>0</v>
      </c>
    </row>
    <row r="210" spans="1:5" hidden="1" outlineLevel="2" x14ac:dyDescent="0.25">
      <c r="A210">
        <f t="shared" si="30"/>
        <v>0</v>
      </c>
      <c r="C210" s="58" t="s">
        <v>1697</v>
      </c>
      <c r="D210" s="92" t="s">
        <v>3363</v>
      </c>
      <c r="E210" s="128">
        <f t="shared" si="31"/>
        <v>0</v>
      </c>
    </row>
    <row r="211" spans="1:5" hidden="1" outlineLevel="2" x14ac:dyDescent="0.25">
      <c r="A211">
        <f t="shared" si="30"/>
        <v>0</v>
      </c>
      <c r="C211" s="58" t="s">
        <v>1699</v>
      </c>
      <c r="D211" s="92" t="s">
        <v>3364</v>
      </c>
      <c r="E211" s="128">
        <f t="shared" si="31"/>
        <v>0</v>
      </c>
    </row>
    <row r="212" spans="1:5" hidden="1" outlineLevel="2" x14ac:dyDescent="0.25">
      <c r="A212">
        <f t="shared" si="30"/>
        <v>0</v>
      </c>
      <c r="C212" s="58" t="s">
        <v>1701</v>
      </c>
      <c r="D212" s="92" t="s">
        <v>3365</v>
      </c>
      <c r="E212" s="128">
        <f t="shared" si="31"/>
        <v>0</v>
      </c>
    </row>
    <row r="213" spans="1:5" hidden="1" outlineLevel="2" x14ac:dyDescent="0.25">
      <c r="A213">
        <f t="shared" si="30"/>
        <v>0</v>
      </c>
      <c r="C213" s="58" t="s">
        <v>1703</v>
      </c>
      <c r="D213" s="92" t="s">
        <v>3366</v>
      </c>
      <c r="E213" s="128">
        <f t="shared" si="31"/>
        <v>0</v>
      </c>
    </row>
    <row r="214" spans="1:5" hidden="1" outlineLevel="2" x14ac:dyDescent="0.25">
      <c r="A214">
        <f t="shared" si="30"/>
        <v>0</v>
      </c>
      <c r="C214" s="58" t="s">
        <v>1705</v>
      </c>
      <c r="D214" s="92" t="s">
        <v>3367</v>
      </c>
      <c r="E214" s="128">
        <f t="shared" si="31"/>
        <v>0</v>
      </c>
    </row>
    <row r="215" spans="1:5" hidden="1" outlineLevel="2" x14ac:dyDescent="0.25">
      <c r="A215">
        <f t="shared" si="30"/>
        <v>0</v>
      </c>
      <c r="C215" s="58" t="s">
        <v>1706</v>
      </c>
      <c r="D215" s="92" t="s">
        <v>3368</v>
      </c>
      <c r="E215" s="128">
        <f t="shared" si="31"/>
        <v>0</v>
      </c>
    </row>
    <row r="216" spans="1:5" hidden="1" outlineLevel="2" x14ac:dyDescent="0.25">
      <c r="A216">
        <f t="shared" si="30"/>
        <v>0</v>
      </c>
      <c r="C216" s="58" t="s">
        <v>1708</v>
      </c>
      <c r="D216" s="92" t="s">
        <v>3369</v>
      </c>
      <c r="E216" s="128">
        <f t="shared" si="31"/>
        <v>0</v>
      </c>
    </row>
    <row r="217" spans="1:5" hidden="1" outlineLevel="2" collapsed="1" x14ac:dyDescent="0.25">
      <c r="A217">
        <f t="shared" si="30"/>
        <v>0</v>
      </c>
      <c r="C217" s="58"/>
      <c r="D217" s="91"/>
      <c r="E217" s="128"/>
    </row>
    <row r="218" spans="1:5" hidden="1" outlineLevel="1" x14ac:dyDescent="0.25">
      <c r="A218">
        <f t="shared" si="30"/>
        <v>1</v>
      </c>
      <c r="C218" s="58" t="str">
        <f>MID(C219,1,3)</f>
        <v>499</v>
      </c>
      <c r="D218" s="91" t="s">
        <v>1711</v>
      </c>
      <c r="E218" s="128">
        <f>SUM(E219:E220)</f>
        <v>712.05465000000004</v>
      </c>
    </row>
    <row r="219" spans="1:5" hidden="1" outlineLevel="2" x14ac:dyDescent="0.25">
      <c r="A219">
        <f t="shared" si="30"/>
        <v>1</v>
      </c>
      <c r="C219" s="58" t="s">
        <v>1712</v>
      </c>
      <c r="D219" s="92" t="s">
        <v>3370</v>
      </c>
      <c r="E219" s="128">
        <f t="shared" ref="E219:E220" si="32">IFERROR(VLOOKUP($C219,base_ob,MATCH(E$1,eti,0),0),0)</f>
        <v>712.05465000000004</v>
      </c>
    </row>
    <row r="220" spans="1:5" hidden="1" outlineLevel="2" x14ac:dyDescent="0.25">
      <c r="A220">
        <f t="shared" si="30"/>
        <v>0</v>
      </c>
      <c r="C220" s="58" t="s">
        <v>1713</v>
      </c>
      <c r="D220" s="92" t="s">
        <v>3371</v>
      </c>
      <c r="E220" s="128">
        <f t="shared" si="32"/>
        <v>0</v>
      </c>
    </row>
    <row r="221" spans="1:5" hidden="1" outlineLevel="1" x14ac:dyDescent="0.25">
      <c r="A221">
        <f t="shared" si="30"/>
        <v>0</v>
      </c>
      <c r="C221" s="58"/>
      <c r="D221" s="91"/>
      <c r="E221" s="128"/>
    </row>
    <row r="222" spans="1:5" collapsed="1" x14ac:dyDescent="0.25">
      <c r="A222">
        <f t="shared" si="30"/>
        <v>1</v>
      </c>
      <c r="C222" s="81" t="s">
        <v>1714</v>
      </c>
      <c r="D222" s="93" t="s">
        <v>1715</v>
      </c>
      <c r="E222" s="127">
        <f>SUM(E223,E233,E243,E248)</f>
        <v>81617.106765999997</v>
      </c>
    </row>
    <row r="223" spans="1:5" hidden="1" outlineLevel="1" x14ac:dyDescent="0.25">
      <c r="A223">
        <f t="shared" si="30"/>
        <v>1</v>
      </c>
      <c r="C223" s="58" t="str">
        <f>MID(C224,1,3)</f>
        <v>501</v>
      </c>
      <c r="D223" s="91" t="s">
        <v>1717</v>
      </c>
      <c r="E223" s="128">
        <f>SUM(E224:E231)</f>
        <v>39543.375869999996</v>
      </c>
    </row>
    <row r="224" spans="1:5" hidden="1" outlineLevel="2" x14ac:dyDescent="0.25">
      <c r="A224">
        <f t="shared" si="30"/>
        <v>1</v>
      </c>
      <c r="C224" s="58" t="s">
        <v>1718</v>
      </c>
      <c r="D224" s="92" t="s">
        <v>3372</v>
      </c>
      <c r="E224" s="128">
        <f t="shared" ref="E224:E231" si="33">IFERROR(VLOOKUP($C224,base_ob,MATCH(E$1,eti,0),0),0)</f>
        <v>3509.1327289999999</v>
      </c>
    </row>
    <row r="225" spans="1:5" hidden="1" outlineLevel="2" x14ac:dyDescent="0.25">
      <c r="A225">
        <f t="shared" si="30"/>
        <v>1</v>
      </c>
      <c r="C225" s="58" t="s">
        <v>1720</v>
      </c>
      <c r="D225" s="92" t="s">
        <v>3373</v>
      </c>
      <c r="E225" s="128">
        <f t="shared" si="33"/>
        <v>7635.3670860000002</v>
      </c>
    </row>
    <row r="226" spans="1:5" hidden="1" outlineLevel="2" x14ac:dyDescent="0.25">
      <c r="A226">
        <f t="shared" si="30"/>
        <v>1</v>
      </c>
      <c r="C226" s="58" t="s">
        <v>1721</v>
      </c>
      <c r="D226" s="92" t="s">
        <v>3374</v>
      </c>
      <c r="E226" s="128">
        <f t="shared" si="33"/>
        <v>6228.7258179999999</v>
      </c>
    </row>
    <row r="227" spans="1:5" hidden="1" outlineLevel="2" x14ac:dyDescent="0.25">
      <c r="A227">
        <f t="shared" si="30"/>
        <v>1</v>
      </c>
      <c r="C227" s="58" t="s">
        <v>1723</v>
      </c>
      <c r="D227" s="92" t="s">
        <v>3375</v>
      </c>
      <c r="E227" s="128">
        <f t="shared" si="33"/>
        <v>4974.2877280000002</v>
      </c>
    </row>
    <row r="228" spans="1:5" hidden="1" outlineLevel="2" x14ac:dyDescent="0.25">
      <c r="A228">
        <f t="shared" si="30"/>
        <v>1</v>
      </c>
      <c r="C228" s="58" t="s">
        <v>1724</v>
      </c>
      <c r="D228" s="92" t="s">
        <v>3376</v>
      </c>
      <c r="E228" s="128">
        <f t="shared" si="33"/>
        <v>9395.952088</v>
      </c>
    </row>
    <row r="229" spans="1:5" hidden="1" outlineLevel="2" x14ac:dyDescent="0.25">
      <c r="A229">
        <f t="shared" si="30"/>
        <v>1</v>
      </c>
      <c r="C229" s="58" t="s">
        <v>1725</v>
      </c>
      <c r="D229" s="92" t="s">
        <v>3377</v>
      </c>
      <c r="E229" s="128">
        <f t="shared" si="33"/>
        <v>1454.4906980000001</v>
      </c>
    </row>
    <row r="230" spans="1:5" hidden="1" outlineLevel="2" x14ac:dyDescent="0.25">
      <c r="A230">
        <f t="shared" si="30"/>
        <v>1</v>
      </c>
      <c r="C230" s="58" t="s">
        <v>1727</v>
      </c>
      <c r="D230" s="92" t="s">
        <v>3378</v>
      </c>
      <c r="E230" s="128">
        <f t="shared" si="33"/>
        <v>2270.8225130000001</v>
      </c>
    </row>
    <row r="231" spans="1:5" hidden="1" outlineLevel="2" x14ac:dyDescent="0.25">
      <c r="A231">
        <f t="shared" si="30"/>
        <v>1</v>
      </c>
      <c r="C231" s="58" t="s">
        <v>1729</v>
      </c>
      <c r="D231" s="92" t="s">
        <v>3379</v>
      </c>
      <c r="E231" s="128">
        <f t="shared" si="33"/>
        <v>4074.5972099999999</v>
      </c>
    </row>
    <row r="232" spans="1:5" hidden="1" outlineLevel="2" x14ac:dyDescent="0.25">
      <c r="A232">
        <f t="shared" si="30"/>
        <v>0</v>
      </c>
      <c r="C232" s="58"/>
      <c r="D232" s="91"/>
      <c r="E232" s="128"/>
    </row>
    <row r="233" spans="1:5" hidden="1" outlineLevel="1" x14ac:dyDescent="0.25">
      <c r="A233">
        <f t="shared" si="30"/>
        <v>1</v>
      </c>
      <c r="C233" s="58" t="str">
        <f>MID(C234,1,3)</f>
        <v>502</v>
      </c>
      <c r="D233" s="91" t="s">
        <v>1731</v>
      </c>
      <c r="E233" s="128">
        <f>SUM(E234:E241)</f>
        <v>33158.030766999997</v>
      </c>
    </row>
    <row r="234" spans="1:5" hidden="1" outlineLevel="2" x14ac:dyDescent="0.25">
      <c r="A234">
        <f t="shared" si="30"/>
        <v>1</v>
      </c>
      <c r="C234" s="58" t="s">
        <v>1732</v>
      </c>
      <c r="D234" s="92" t="s">
        <v>2211</v>
      </c>
      <c r="E234" s="128">
        <f t="shared" ref="E234:E241" si="34">IFERROR(VLOOKUP($C234,base_ob,MATCH(E$1,eti,0),0),0)</f>
        <v>29468.467644</v>
      </c>
    </row>
    <row r="235" spans="1:5" hidden="1" outlineLevel="2" x14ac:dyDescent="0.25">
      <c r="A235">
        <f t="shared" si="30"/>
        <v>1</v>
      </c>
      <c r="C235" s="58" t="s">
        <v>1733</v>
      </c>
      <c r="D235" s="92" t="s">
        <v>3380</v>
      </c>
      <c r="E235" s="128">
        <f t="shared" si="34"/>
        <v>1439.004866</v>
      </c>
    </row>
    <row r="236" spans="1:5" hidden="1" outlineLevel="2" x14ac:dyDescent="0.25">
      <c r="A236">
        <f t="shared" si="30"/>
        <v>0</v>
      </c>
      <c r="C236" s="58" t="s">
        <v>1735</v>
      </c>
      <c r="D236" s="92" t="s">
        <v>3381</v>
      </c>
      <c r="E236" s="128">
        <f t="shared" si="34"/>
        <v>0</v>
      </c>
    </row>
    <row r="237" spans="1:5" hidden="1" outlineLevel="2" x14ac:dyDescent="0.25">
      <c r="A237">
        <f t="shared" si="30"/>
        <v>1</v>
      </c>
      <c r="C237" s="58" t="s">
        <v>1737</v>
      </c>
      <c r="D237" s="92" t="s">
        <v>3382</v>
      </c>
      <c r="E237" s="128">
        <f t="shared" si="34"/>
        <v>150</v>
      </c>
    </row>
    <row r="238" spans="1:5" hidden="1" outlineLevel="2" x14ac:dyDescent="0.25">
      <c r="A238">
        <f t="shared" si="30"/>
        <v>0</v>
      </c>
      <c r="C238" s="58" t="s">
        <v>1739</v>
      </c>
      <c r="D238" s="92" t="s">
        <v>3383</v>
      </c>
      <c r="E238" s="128">
        <f t="shared" si="34"/>
        <v>0</v>
      </c>
    </row>
    <row r="239" spans="1:5" hidden="1" outlineLevel="2" x14ac:dyDescent="0.25">
      <c r="A239">
        <f t="shared" si="30"/>
        <v>0</v>
      </c>
      <c r="C239" s="58" t="s">
        <v>1741</v>
      </c>
      <c r="D239" s="92" t="s">
        <v>2205</v>
      </c>
      <c r="E239" s="128">
        <f t="shared" si="34"/>
        <v>0</v>
      </c>
    </row>
    <row r="240" spans="1:5" hidden="1" outlineLevel="2" x14ac:dyDescent="0.25">
      <c r="A240">
        <f t="shared" si="30"/>
        <v>1</v>
      </c>
      <c r="C240" s="58" t="s">
        <v>1743</v>
      </c>
      <c r="D240" s="92" t="s">
        <v>2206</v>
      </c>
      <c r="E240" s="128">
        <f t="shared" si="34"/>
        <v>1024.0500030000001</v>
      </c>
    </row>
    <row r="241" spans="1:5" hidden="1" outlineLevel="2" x14ac:dyDescent="0.25">
      <c r="A241">
        <f t="shared" si="30"/>
        <v>1</v>
      </c>
      <c r="C241" s="58" t="s">
        <v>1744</v>
      </c>
      <c r="D241" s="92" t="s">
        <v>3384</v>
      </c>
      <c r="E241" s="128">
        <f t="shared" si="34"/>
        <v>1076.5082540000001</v>
      </c>
    </row>
    <row r="242" spans="1:5" hidden="1" outlineLevel="2" x14ac:dyDescent="0.25">
      <c r="A242">
        <f t="shared" si="30"/>
        <v>0</v>
      </c>
      <c r="C242" s="58"/>
      <c r="D242" s="91"/>
      <c r="E242" s="128"/>
    </row>
    <row r="243" spans="1:5" hidden="1" outlineLevel="1" x14ac:dyDescent="0.25">
      <c r="A243">
        <f t="shared" si="30"/>
        <v>0</v>
      </c>
      <c r="C243" s="58" t="str">
        <f>MID(C244,1,3)</f>
        <v>503</v>
      </c>
      <c r="D243" s="91" t="s">
        <v>1745</v>
      </c>
      <c r="E243" s="128">
        <f>SUM(E244:E246)</f>
        <v>0</v>
      </c>
    </row>
    <row r="244" spans="1:5" hidden="1" outlineLevel="2" x14ac:dyDescent="0.25">
      <c r="A244">
        <f t="shared" si="30"/>
        <v>0</v>
      </c>
      <c r="C244" s="58" t="s">
        <v>1746</v>
      </c>
      <c r="D244" s="92" t="s">
        <v>2210</v>
      </c>
      <c r="E244" s="128">
        <f t="shared" ref="E244:E246" si="35">IFERROR(VLOOKUP($C244,base_ob,MATCH(E$1,eti,0),0),0)</f>
        <v>0</v>
      </c>
    </row>
    <row r="245" spans="1:5" hidden="1" outlineLevel="2" x14ac:dyDescent="0.25">
      <c r="A245">
        <f t="shared" si="30"/>
        <v>0</v>
      </c>
      <c r="C245" s="58" t="s">
        <v>1747</v>
      </c>
      <c r="D245" s="92" t="s">
        <v>3385</v>
      </c>
      <c r="E245" s="128">
        <f t="shared" si="35"/>
        <v>0</v>
      </c>
    </row>
    <row r="246" spans="1:5" hidden="1" outlineLevel="2" x14ac:dyDescent="0.25">
      <c r="A246">
        <f t="shared" si="30"/>
        <v>0</v>
      </c>
      <c r="C246" s="58" t="s">
        <v>1749</v>
      </c>
      <c r="D246" s="92" t="s">
        <v>3386</v>
      </c>
      <c r="E246" s="128">
        <f t="shared" si="35"/>
        <v>0</v>
      </c>
    </row>
    <row r="247" spans="1:5" hidden="1" outlineLevel="2" x14ac:dyDescent="0.25">
      <c r="A247">
        <f t="shared" si="30"/>
        <v>0</v>
      </c>
      <c r="C247" s="58"/>
      <c r="D247" s="91"/>
      <c r="E247" s="128"/>
    </row>
    <row r="248" spans="1:5" hidden="1" outlineLevel="1" x14ac:dyDescent="0.25">
      <c r="A248">
        <f t="shared" si="30"/>
        <v>1</v>
      </c>
      <c r="C248" s="58" t="str">
        <f>MID(C249,1,3)</f>
        <v>599</v>
      </c>
      <c r="D248" s="91" t="s">
        <v>1752</v>
      </c>
      <c r="E248" s="128">
        <f>SUM(E249:E252)</f>
        <v>8915.7001289999989</v>
      </c>
    </row>
    <row r="249" spans="1:5" hidden="1" outlineLevel="2" x14ac:dyDescent="0.25">
      <c r="A249">
        <f t="shared" si="30"/>
        <v>0</v>
      </c>
      <c r="C249" s="58" t="s">
        <v>1753</v>
      </c>
      <c r="D249" s="92" t="s">
        <v>3387</v>
      </c>
      <c r="E249" s="128">
        <f t="shared" ref="E249:E252" si="36">IFERROR(VLOOKUP($C249,base_ob,MATCH(E$1,eti,0),0),0)</f>
        <v>0</v>
      </c>
    </row>
    <row r="250" spans="1:5" hidden="1" outlineLevel="2" x14ac:dyDescent="0.25">
      <c r="A250">
        <f t="shared" si="30"/>
        <v>1</v>
      </c>
      <c r="C250" s="58" t="s">
        <v>1755</v>
      </c>
      <c r="D250" s="92" t="s">
        <v>3388</v>
      </c>
      <c r="E250" s="128">
        <f t="shared" si="36"/>
        <v>10.337</v>
      </c>
    </row>
    <row r="251" spans="1:5" hidden="1" outlineLevel="2" x14ac:dyDescent="0.25">
      <c r="A251">
        <f t="shared" si="30"/>
        <v>1</v>
      </c>
      <c r="C251" s="58" t="s">
        <v>1757</v>
      </c>
      <c r="D251" s="92" t="s">
        <v>3389</v>
      </c>
      <c r="E251" s="128">
        <f t="shared" si="36"/>
        <v>8888.3631289999994</v>
      </c>
    </row>
    <row r="252" spans="1:5" hidden="1" outlineLevel="2" x14ac:dyDescent="0.25">
      <c r="A252">
        <f t="shared" si="30"/>
        <v>1</v>
      </c>
      <c r="C252" s="58" t="s">
        <v>1758</v>
      </c>
      <c r="D252" s="92" t="s">
        <v>3390</v>
      </c>
      <c r="E252" s="128">
        <f t="shared" si="36"/>
        <v>17</v>
      </c>
    </row>
    <row r="253" spans="1:5" hidden="1" outlineLevel="1" x14ac:dyDescent="0.25">
      <c r="A253">
        <f t="shared" si="30"/>
        <v>0</v>
      </c>
      <c r="C253" s="58"/>
      <c r="D253" s="91"/>
      <c r="E253" s="128"/>
    </row>
    <row r="254" spans="1:5" collapsed="1" x14ac:dyDescent="0.25">
      <c r="A254">
        <f t="shared" si="30"/>
        <v>1</v>
      </c>
      <c r="C254" s="81" t="s">
        <v>1759</v>
      </c>
      <c r="D254" s="93" t="s">
        <v>1760</v>
      </c>
      <c r="E254" s="127">
        <f>SUM(E255,E266,E272,E280,E286,E289,E293)</f>
        <v>2822004.8272570004</v>
      </c>
    </row>
    <row r="255" spans="1:5" hidden="1" outlineLevel="1" x14ac:dyDescent="0.25">
      <c r="A255">
        <f t="shared" si="30"/>
        <v>1</v>
      </c>
      <c r="C255" s="58" t="str">
        <f>MID(C256,1,3)</f>
        <v>601</v>
      </c>
      <c r="D255" s="91" t="s">
        <v>1762</v>
      </c>
      <c r="E255" s="128">
        <f>SUM(E256:E264)</f>
        <v>1922464.1171289999</v>
      </c>
    </row>
    <row r="256" spans="1:5" hidden="1" outlineLevel="2" x14ac:dyDescent="0.25">
      <c r="A256">
        <f t="shared" si="30"/>
        <v>0</v>
      </c>
      <c r="C256" s="61" t="s">
        <v>1763</v>
      </c>
      <c r="D256" s="92" t="s">
        <v>3391</v>
      </c>
      <c r="E256" s="128">
        <f t="shared" ref="E256:E264" si="37">IFERROR(VLOOKUP($C256,base_ob,MATCH(E$1,eti,0),0),0)</f>
        <v>0</v>
      </c>
    </row>
    <row r="257" spans="1:5" hidden="1" outlineLevel="2" x14ac:dyDescent="0.25">
      <c r="A257">
        <f t="shared" si="30"/>
        <v>1</v>
      </c>
      <c r="C257" s="58" t="s">
        <v>1765</v>
      </c>
      <c r="D257" s="92" t="s">
        <v>3392</v>
      </c>
      <c r="E257" s="128">
        <f t="shared" si="37"/>
        <v>444482.813937</v>
      </c>
    </row>
    <row r="258" spans="1:5" hidden="1" outlineLevel="2" x14ac:dyDescent="0.25">
      <c r="A258">
        <f t="shared" si="30"/>
        <v>1</v>
      </c>
      <c r="C258" s="58" t="s">
        <v>1767</v>
      </c>
      <c r="D258" s="92" t="s">
        <v>3393</v>
      </c>
      <c r="E258" s="128">
        <f t="shared" si="37"/>
        <v>1452268.871418</v>
      </c>
    </row>
    <row r="259" spans="1:5" hidden="1" outlineLevel="2" x14ac:dyDescent="0.25">
      <c r="A259">
        <f t="shared" si="30"/>
        <v>1</v>
      </c>
      <c r="C259" s="58" t="s">
        <v>1768</v>
      </c>
      <c r="D259" s="92" t="s">
        <v>3394</v>
      </c>
      <c r="E259" s="128">
        <f t="shared" si="37"/>
        <v>6928.0336310000002</v>
      </c>
    </row>
    <row r="260" spans="1:5" hidden="1" outlineLevel="2" x14ac:dyDescent="0.25">
      <c r="A260">
        <f t="shared" si="30"/>
        <v>1</v>
      </c>
      <c r="C260" s="58" t="s">
        <v>1769</v>
      </c>
      <c r="D260" s="92" t="s">
        <v>3395</v>
      </c>
      <c r="E260" s="128">
        <f t="shared" si="37"/>
        <v>1444.3981429999999</v>
      </c>
    </row>
    <row r="261" spans="1:5" hidden="1" outlineLevel="2" x14ac:dyDescent="0.25">
      <c r="A261">
        <f t="shared" si="30"/>
        <v>1</v>
      </c>
      <c r="C261" s="58" t="s">
        <v>1771</v>
      </c>
      <c r="D261" s="92" t="s">
        <v>3396</v>
      </c>
      <c r="E261" s="128">
        <f t="shared" si="37"/>
        <v>14540</v>
      </c>
    </row>
    <row r="262" spans="1:5" hidden="1" outlineLevel="2" x14ac:dyDescent="0.25">
      <c r="A262">
        <f t="shared" si="30"/>
        <v>0</v>
      </c>
      <c r="C262" s="58" t="s">
        <v>1772</v>
      </c>
      <c r="D262" s="92" t="s">
        <v>3397</v>
      </c>
      <c r="E262" s="128">
        <f t="shared" si="37"/>
        <v>0</v>
      </c>
    </row>
    <row r="263" spans="1:5" hidden="1" outlineLevel="2" x14ac:dyDescent="0.25">
      <c r="A263">
        <f t="shared" si="30"/>
        <v>1</v>
      </c>
      <c r="C263" s="58" t="s">
        <v>1774</v>
      </c>
      <c r="D263" s="92" t="s">
        <v>3398</v>
      </c>
      <c r="E263" s="128">
        <f t="shared" si="37"/>
        <v>2800</v>
      </c>
    </row>
    <row r="264" spans="1:5" hidden="1" outlineLevel="2" x14ac:dyDescent="0.25">
      <c r="A264">
        <f t="shared" si="30"/>
        <v>0</v>
      </c>
      <c r="C264" s="58" t="s">
        <v>1776</v>
      </c>
      <c r="D264" s="92" t="s">
        <v>3399</v>
      </c>
      <c r="E264" s="128">
        <f t="shared" si="37"/>
        <v>0</v>
      </c>
    </row>
    <row r="265" spans="1:5" hidden="1" outlineLevel="2" x14ac:dyDescent="0.25">
      <c r="A265">
        <f t="shared" si="30"/>
        <v>0</v>
      </c>
      <c r="C265" s="58"/>
      <c r="D265" s="91"/>
      <c r="E265" s="128"/>
    </row>
    <row r="266" spans="1:5" hidden="1" outlineLevel="1" x14ac:dyDescent="0.25">
      <c r="A266">
        <f t="shared" si="30"/>
        <v>1</v>
      </c>
      <c r="C266" s="58" t="str">
        <f>MID(C267,1,3)</f>
        <v>602</v>
      </c>
      <c r="D266" s="91" t="s">
        <v>1779</v>
      </c>
      <c r="E266" s="128">
        <f>SUM(E267:E270)</f>
        <v>1380.5070470000001</v>
      </c>
    </row>
    <row r="267" spans="1:5" hidden="1" outlineLevel="2" x14ac:dyDescent="0.25">
      <c r="A267">
        <f t="shared" ref="A267:A330" si="38">IF(SUM(E267:E267)&gt;0,1,0)</f>
        <v>1</v>
      </c>
      <c r="C267" s="58" t="s">
        <v>1780</v>
      </c>
      <c r="D267" s="92" t="s">
        <v>3400</v>
      </c>
      <c r="E267" s="128">
        <f t="shared" ref="E267:E270" si="39">IFERROR(VLOOKUP($C267,base_ob,MATCH(E$1,eti,0),0),0)</f>
        <v>214.81204700000001</v>
      </c>
    </row>
    <row r="268" spans="1:5" hidden="1" outlineLevel="2" x14ac:dyDescent="0.25">
      <c r="A268">
        <f t="shared" si="38"/>
        <v>1</v>
      </c>
      <c r="C268" s="58" t="s">
        <v>1781</v>
      </c>
      <c r="D268" s="92" t="s">
        <v>3401</v>
      </c>
      <c r="E268" s="128">
        <f t="shared" si="39"/>
        <v>57.494999999999997</v>
      </c>
    </row>
    <row r="269" spans="1:5" hidden="1" outlineLevel="2" x14ac:dyDescent="0.25">
      <c r="A269">
        <f t="shared" si="38"/>
        <v>1</v>
      </c>
      <c r="C269" s="58" t="s">
        <v>1782</v>
      </c>
      <c r="D269" s="92" t="s">
        <v>3402</v>
      </c>
      <c r="E269" s="128">
        <f t="shared" si="39"/>
        <v>212</v>
      </c>
    </row>
    <row r="270" spans="1:5" hidden="1" outlineLevel="2" x14ac:dyDescent="0.25">
      <c r="A270">
        <f t="shared" si="38"/>
        <v>1</v>
      </c>
      <c r="C270" s="58" t="s">
        <v>1783</v>
      </c>
      <c r="D270" s="92" t="s">
        <v>3403</v>
      </c>
      <c r="E270" s="128">
        <f t="shared" si="39"/>
        <v>896.2</v>
      </c>
    </row>
    <row r="271" spans="1:5" hidden="1" outlineLevel="2" x14ac:dyDescent="0.25">
      <c r="A271">
        <f t="shared" si="38"/>
        <v>0</v>
      </c>
      <c r="C271" s="58"/>
      <c r="D271" s="91"/>
      <c r="E271" s="128"/>
    </row>
    <row r="272" spans="1:5" hidden="1" outlineLevel="1" x14ac:dyDescent="0.25">
      <c r="A272">
        <f t="shared" si="38"/>
        <v>1</v>
      </c>
      <c r="C272" s="58" t="str">
        <f>MID(C273,1,3)</f>
        <v>603</v>
      </c>
      <c r="D272" s="91" t="s">
        <v>1785</v>
      </c>
      <c r="E272" s="128">
        <f>SUM(E273:E278)</f>
        <v>827890.46489000018</v>
      </c>
    </row>
    <row r="273" spans="1:5" hidden="1" outlineLevel="2" x14ac:dyDescent="0.25">
      <c r="A273">
        <f t="shared" si="38"/>
        <v>1</v>
      </c>
      <c r="C273" s="58" t="s">
        <v>1786</v>
      </c>
      <c r="D273" s="92" t="s">
        <v>3404</v>
      </c>
      <c r="E273" s="128">
        <f t="shared" ref="E273:E278" si="40">IFERROR(VLOOKUP($C273,base_ob,MATCH(E$1,eti,0),0),0)</f>
        <v>25743.004697</v>
      </c>
    </row>
    <row r="274" spans="1:5" hidden="1" outlineLevel="2" x14ac:dyDescent="0.25">
      <c r="A274">
        <f t="shared" si="38"/>
        <v>1</v>
      </c>
      <c r="C274" s="58" t="s">
        <v>1787</v>
      </c>
      <c r="D274" s="92" t="s">
        <v>3405</v>
      </c>
      <c r="E274" s="128">
        <f t="shared" si="40"/>
        <v>709427.12705500005</v>
      </c>
    </row>
    <row r="275" spans="1:5" hidden="1" outlineLevel="2" x14ac:dyDescent="0.25">
      <c r="A275">
        <f t="shared" si="38"/>
        <v>1</v>
      </c>
      <c r="C275" s="58" t="s">
        <v>1788</v>
      </c>
      <c r="D275" s="92" t="s">
        <v>3406</v>
      </c>
      <c r="E275" s="128">
        <f t="shared" si="40"/>
        <v>7835.6511959999998</v>
      </c>
    </row>
    <row r="276" spans="1:5" hidden="1" outlineLevel="2" x14ac:dyDescent="0.25">
      <c r="A276">
        <f t="shared" si="38"/>
        <v>1</v>
      </c>
      <c r="C276" s="58" t="s">
        <v>1789</v>
      </c>
      <c r="D276" s="92" t="s">
        <v>3407</v>
      </c>
      <c r="E276" s="128">
        <f t="shared" si="40"/>
        <v>61524.343966</v>
      </c>
    </row>
    <row r="277" spans="1:5" hidden="1" outlineLevel="2" x14ac:dyDescent="0.25">
      <c r="A277">
        <f t="shared" si="38"/>
        <v>0</v>
      </c>
      <c r="C277" s="58" t="s">
        <v>1790</v>
      </c>
      <c r="D277" s="92" t="s">
        <v>3408</v>
      </c>
      <c r="E277" s="128">
        <f t="shared" si="40"/>
        <v>0</v>
      </c>
    </row>
    <row r="278" spans="1:5" hidden="1" outlineLevel="2" x14ac:dyDescent="0.25">
      <c r="A278">
        <f t="shared" si="38"/>
        <v>1</v>
      </c>
      <c r="C278" s="58" t="s">
        <v>1792</v>
      </c>
      <c r="D278" s="92" t="s">
        <v>3409</v>
      </c>
      <c r="E278" s="128">
        <f t="shared" si="40"/>
        <v>23360.337975999999</v>
      </c>
    </row>
    <row r="279" spans="1:5" hidden="1" outlineLevel="2" x14ac:dyDescent="0.25">
      <c r="A279">
        <f t="shared" si="38"/>
        <v>0</v>
      </c>
      <c r="C279" s="58"/>
      <c r="D279" s="91"/>
      <c r="E279" s="128"/>
    </row>
    <row r="280" spans="1:5" hidden="1" outlineLevel="1" x14ac:dyDescent="0.25">
      <c r="A280">
        <f t="shared" si="38"/>
        <v>1</v>
      </c>
      <c r="C280" s="58" t="str">
        <f>MID(C281,1,3)</f>
        <v>604</v>
      </c>
      <c r="D280" s="91" t="s">
        <v>3410</v>
      </c>
      <c r="E280" s="128">
        <f>SUM(E281:E284)</f>
        <v>44531.547753000006</v>
      </c>
    </row>
    <row r="281" spans="1:5" hidden="1" outlineLevel="2" x14ac:dyDescent="0.25">
      <c r="A281">
        <f t="shared" si="38"/>
        <v>1</v>
      </c>
      <c r="C281" s="58" t="s">
        <v>1794</v>
      </c>
      <c r="D281" s="92" t="s">
        <v>3411</v>
      </c>
      <c r="E281" s="128">
        <f t="shared" ref="E281:E284" si="41">IFERROR(VLOOKUP($C281,base_ob,MATCH(E$1,eti,0),0),0)</f>
        <v>9590.2458289999995</v>
      </c>
    </row>
    <row r="282" spans="1:5" hidden="1" outlineLevel="2" x14ac:dyDescent="0.25">
      <c r="A282">
        <f t="shared" si="38"/>
        <v>1</v>
      </c>
      <c r="C282" s="58" t="s">
        <v>1796</v>
      </c>
      <c r="D282" s="92" t="s">
        <v>3412</v>
      </c>
      <c r="E282" s="128">
        <f t="shared" si="41"/>
        <v>7557.0716400000001</v>
      </c>
    </row>
    <row r="283" spans="1:5" hidden="1" outlineLevel="2" x14ac:dyDescent="0.25">
      <c r="A283">
        <f t="shared" si="38"/>
        <v>0</v>
      </c>
      <c r="C283" s="58" t="s">
        <v>1797</v>
      </c>
      <c r="D283" s="92" t="s">
        <v>3413</v>
      </c>
      <c r="E283" s="128">
        <f t="shared" si="41"/>
        <v>0</v>
      </c>
    </row>
    <row r="284" spans="1:5" hidden="1" outlineLevel="2" x14ac:dyDescent="0.25">
      <c r="A284">
        <f t="shared" si="38"/>
        <v>1</v>
      </c>
      <c r="C284" s="58" t="s">
        <v>1799</v>
      </c>
      <c r="D284" s="92" t="s">
        <v>3414</v>
      </c>
      <c r="E284" s="128">
        <f t="shared" si="41"/>
        <v>27384.230284000001</v>
      </c>
    </row>
    <row r="285" spans="1:5" hidden="1" outlineLevel="2" x14ac:dyDescent="0.25">
      <c r="A285">
        <f t="shared" si="38"/>
        <v>0</v>
      </c>
      <c r="C285" s="58"/>
      <c r="D285" s="91"/>
      <c r="E285" s="128"/>
    </row>
    <row r="286" spans="1:5" hidden="1" outlineLevel="1" x14ac:dyDescent="0.25">
      <c r="A286">
        <f t="shared" si="38"/>
        <v>1</v>
      </c>
      <c r="C286" s="58" t="str">
        <f>MID(C287,1,3)</f>
        <v>605</v>
      </c>
      <c r="D286" s="91" t="s">
        <v>972</v>
      </c>
      <c r="E286" s="128">
        <f>SUM(E287)</f>
        <v>0.40367700000000001</v>
      </c>
    </row>
    <row r="287" spans="1:5" hidden="1" outlineLevel="2" x14ac:dyDescent="0.25">
      <c r="A287">
        <f t="shared" si="38"/>
        <v>1</v>
      </c>
      <c r="C287" s="58" t="s">
        <v>1802</v>
      </c>
      <c r="D287" s="92" t="s">
        <v>3415</v>
      </c>
      <c r="E287" s="128">
        <f t="shared" ref="E287" si="42">IFERROR(VLOOKUP($C287,base_ob,MATCH(E$1,eti,0),0),0)</f>
        <v>0.40367700000000001</v>
      </c>
    </row>
    <row r="288" spans="1:5" hidden="1" outlineLevel="2" x14ac:dyDescent="0.25">
      <c r="A288">
        <f t="shared" si="38"/>
        <v>0</v>
      </c>
      <c r="C288" s="58"/>
      <c r="D288" s="91"/>
      <c r="E288" s="128"/>
    </row>
    <row r="289" spans="1:5" hidden="1" outlineLevel="1" x14ac:dyDescent="0.25">
      <c r="A289">
        <f t="shared" si="38"/>
        <v>1</v>
      </c>
      <c r="C289" s="58" t="str">
        <f>MID(C290,1,3)</f>
        <v>606</v>
      </c>
      <c r="D289" s="91" t="s">
        <v>3416</v>
      </c>
      <c r="E289" s="128">
        <f>SUM(E290:E291)</f>
        <v>20144.098549000002</v>
      </c>
    </row>
    <row r="290" spans="1:5" hidden="1" outlineLevel="2" x14ac:dyDescent="0.25">
      <c r="A290">
        <f t="shared" si="38"/>
        <v>1</v>
      </c>
      <c r="C290" s="58" t="s">
        <v>1804</v>
      </c>
      <c r="D290" s="92" t="s">
        <v>3417</v>
      </c>
      <c r="E290" s="128">
        <f t="shared" ref="E290:E291" si="43">IFERROR(VLOOKUP($C290,base_ob,MATCH(E$1,eti,0),0),0)</f>
        <v>18600.698549000001</v>
      </c>
    </row>
    <row r="291" spans="1:5" hidden="1" outlineLevel="2" x14ac:dyDescent="0.25">
      <c r="A291">
        <f t="shared" si="38"/>
        <v>1</v>
      </c>
      <c r="C291" s="58" t="s">
        <v>1805</v>
      </c>
      <c r="D291" s="92" t="s">
        <v>3418</v>
      </c>
      <c r="E291" s="128">
        <f t="shared" si="43"/>
        <v>1543.4</v>
      </c>
    </row>
    <row r="292" spans="1:5" hidden="1" outlineLevel="2" x14ac:dyDescent="0.25">
      <c r="A292">
        <f t="shared" si="38"/>
        <v>0</v>
      </c>
      <c r="C292" s="58"/>
      <c r="D292" s="91"/>
      <c r="E292" s="128"/>
    </row>
    <row r="293" spans="1:5" hidden="1" outlineLevel="1" x14ac:dyDescent="0.25">
      <c r="A293">
        <f t="shared" si="38"/>
        <v>1</v>
      </c>
      <c r="C293" s="58" t="str">
        <f>MID(C294,1,3)</f>
        <v>607</v>
      </c>
      <c r="D293" s="91" t="s">
        <v>1807</v>
      </c>
      <c r="E293" s="128">
        <f>SUM(E294:E295)</f>
        <v>5593.688212</v>
      </c>
    </row>
    <row r="294" spans="1:5" hidden="1" outlineLevel="2" x14ac:dyDescent="0.25">
      <c r="A294">
        <f t="shared" si="38"/>
        <v>1</v>
      </c>
      <c r="C294" s="58" t="s">
        <v>1808</v>
      </c>
      <c r="D294" s="92" t="s">
        <v>3419</v>
      </c>
      <c r="E294" s="128">
        <f t="shared" ref="E294:E295" si="44">IFERROR(VLOOKUP($C294,base_ob,MATCH(E$1,eti,0),0),0)</f>
        <v>5302.8734119999999</v>
      </c>
    </row>
    <row r="295" spans="1:5" hidden="1" outlineLevel="2" x14ac:dyDescent="0.25">
      <c r="A295">
        <f t="shared" si="38"/>
        <v>1</v>
      </c>
      <c r="C295" s="58" t="s">
        <v>1810</v>
      </c>
      <c r="D295" s="92" t="s">
        <v>3420</v>
      </c>
      <c r="E295" s="128">
        <f t="shared" si="44"/>
        <v>290.81479999999999</v>
      </c>
    </row>
    <row r="296" spans="1:5" hidden="1" outlineLevel="1" x14ac:dyDescent="0.25">
      <c r="A296">
        <f t="shared" si="38"/>
        <v>0</v>
      </c>
      <c r="C296" s="58"/>
      <c r="D296" s="91"/>
      <c r="E296" s="128"/>
    </row>
    <row r="297" spans="1:5" collapsed="1" x14ac:dyDescent="0.25">
      <c r="A297">
        <f t="shared" si="38"/>
        <v>1</v>
      </c>
      <c r="C297" s="81" t="s">
        <v>1811</v>
      </c>
      <c r="D297" s="93" t="s">
        <v>1812</v>
      </c>
      <c r="E297" s="127">
        <f>SUM(E298,E307,E310,E316,E319)</f>
        <v>523950.04527100001</v>
      </c>
    </row>
    <row r="298" spans="1:5" hidden="1" outlineLevel="1" x14ac:dyDescent="0.25">
      <c r="A298">
        <f t="shared" si="38"/>
        <v>1</v>
      </c>
      <c r="C298" s="58" t="str">
        <f>MID(C299,1,3)</f>
        <v>701</v>
      </c>
      <c r="D298" s="91" t="s">
        <v>3421</v>
      </c>
      <c r="E298" s="128">
        <f>SUM(E299:E305)</f>
        <v>504933.69452299998</v>
      </c>
    </row>
    <row r="299" spans="1:5" hidden="1" outlineLevel="2" x14ac:dyDescent="0.25">
      <c r="A299">
        <f t="shared" si="38"/>
        <v>0</v>
      </c>
      <c r="C299" s="61" t="s">
        <v>1814</v>
      </c>
      <c r="D299" s="92" t="s">
        <v>3422</v>
      </c>
      <c r="E299" s="128">
        <f t="shared" ref="E299:E305" si="45">IFERROR(VLOOKUP($C299,base_ob,MATCH(E$1,eti,0),0),0)</f>
        <v>0</v>
      </c>
    </row>
    <row r="300" spans="1:5" hidden="1" outlineLevel="2" x14ac:dyDescent="0.25">
      <c r="A300">
        <f t="shared" si="38"/>
        <v>1</v>
      </c>
      <c r="C300" s="58" t="s">
        <v>1815</v>
      </c>
      <c r="D300" s="92" t="s">
        <v>3423</v>
      </c>
      <c r="E300" s="128">
        <f t="shared" si="45"/>
        <v>240826.76681</v>
      </c>
    </row>
    <row r="301" spans="1:5" hidden="1" outlineLevel="2" x14ac:dyDescent="0.25">
      <c r="A301">
        <f t="shared" si="38"/>
        <v>1</v>
      </c>
      <c r="C301" s="58" t="s">
        <v>1816</v>
      </c>
      <c r="D301" s="92" t="s">
        <v>3424</v>
      </c>
      <c r="E301" s="128">
        <f t="shared" si="45"/>
        <v>65573.054298000003</v>
      </c>
    </row>
    <row r="302" spans="1:5" hidden="1" outlineLevel="2" x14ac:dyDescent="0.25">
      <c r="A302">
        <f t="shared" si="38"/>
        <v>1</v>
      </c>
      <c r="C302" s="58" t="s">
        <v>1818</v>
      </c>
      <c r="D302" s="92" t="s">
        <v>3425</v>
      </c>
      <c r="E302" s="128">
        <f t="shared" si="45"/>
        <v>112951.58285599999</v>
      </c>
    </row>
    <row r="303" spans="1:5" hidden="1" outlineLevel="2" x14ac:dyDescent="0.25">
      <c r="A303">
        <f t="shared" si="38"/>
        <v>1</v>
      </c>
      <c r="C303" s="58" t="s">
        <v>1820</v>
      </c>
      <c r="D303" s="92" t="s">
        <v>3426</v>
      </c>
      <c r="E303" s="128">
        <f t="shared" si="45"/>
        <v>14128.3</v>
      </c>
    </row>
    <row r="304" spans="1:5" hidden="1" outlineLevel="2" x14ac:dyDescent="0.25">
      <c r="A304">
        <f t="shared" si="38"/>
        <v>1</v>
      </c>
      <c r="C304" s="58" t="s">
        <v>1822</v>
      </c>
      <c r="D304" s="92" t="s">
        <v>3427</v>
      </c>
      <c r="E304" s="128">
        <f t="shared" si="45"/>
        <v>3969.6</v>
      </c>
    </row>
    <row r="305" spans="1:5" hidden="1" outlineLevel="2" x14ac:dyDescent="0.25">
      <c r="A305">
        <f t="shared" si="38"/>
        <v>1</v>
      </c>
      <c r="C305" s="58" t="s">
        <v>1824</v>
      </c>
      <c r="D305" s="92" t="s">
        <v>3428</v>
      </c>
      <c r="E305" s="128">
        <f t="shared" si="45"/>
        <v>67484.390559000007</v>
      </c>
    </row>
    <row r="306" spans="1:5" hidden="1" outlineLevel="2" x14ac:dyDescent="0.25">
      <c r="A306">
        <f t="shared" si="38"/>
        <v>0</v>
      </c>
      <c r="C306" s="58"/>
      <c r="D306" s="91"/>
      <c r="E306" s="128"/>
    </row>
    <row r="307" spans="1:5" hidden="1" outlineLevel="1" x14ac:dyDescent="0.25">
      <c r="A307">
        <f t="shared" si="38"/>
        <v>1</v>
      </c>
      <c r="C307" s="58" t="str">
        <f>MID(C308,1,3)</f>
        <v>702</v>
      </c>
      <c r="D307" s="91" t="s">
        <v>3429</v>
      </c>
      <c r="E307" s="128">
        <f>+E308</f>
        <v>493.5</v>
      </c>
    </row>
    <row r="308" spans="1:5" hidden="1" outlineLevel="2" x14ac:dyDescent="0.25">
      <c r="A308">
        <f t="shared" si="38"/>
        <v>1</v>
      </c>
      <c r="C308" s="58" t="s">
        <v>1826</v>
      </c>
      <c r="D308" s="92" t="s">
        <v>3430</v>
      </c>
      <c r="E308" s="128">
        <f t="shared" ref="E308" si="46">IFERROR(VLOOKUP($C308,base_ob,MATCH(E$1,eti,0),0),0)</f>
        <v>493.5</v>
      </c>
    </row>
    <row r="309" spans="1:5" hidden="1" outlineLevel="2" x14ac:dyDescent="0.25">
      <c r="A309">
        <f t="shared" si="38"/>
        <v>0</v>
      </c>
      <c r="C309" s="58"/>
      <c r="D309" s="91"/>
      <c r="E309" s="128"/>
    </row>
    <row r="310" spans="1:5" hidden="1" outlineLevel="1" x14ac:dyDescent="0.25">
      <c r="A310">
        <f t="shared" si="38"/>
        <v>1</v>
      </c>
      <c r="C310" s="58" t="str">
        <f>MID(C311,1,3)</f>
        <v>703</v>
      </c>
      <c r="D310" s="91" t="s">
        <v>3431</v>
      </c>
      <c r="E310" s="128">
        <f>SUM(E311:E314)</f>
        <v>18522.850748000001</v>
      </c>
    </row>
    <row r="311" spans="1:5" hidden="1" outlineLevel="2" x14ac:dyDescent="0.25">
      <c r="A311">
        <f t="shared" si="38"/>
        <v>1</v>
      </c>
      <c r="C311" s="58" t="s">
        <v>1828</v>
      </c>
      <c r="D311" s="92" t="s">
        <v>3432</v>
      </c>
      <c r="E311" s="128">
        <f t="shared" ref="E311:E314" si="47">IFERROR(VLOOKUP($C311,base_ob,MATCH(E$1,eti,0),0),0)</f>
        <v>6340.05</v>
      </c>
    </row>
    <row r="312" spans="1:5" hidden="1" outlineLevel="2" x14ac:dyDescent="0.25">
      <c r="A312">
        <f t="shared" si="38"/>
        <v>1</v>
      </c>
      <c r="C312" s="58" t="s">
        <v>1830</v>
      </c>
      <c r="D312" s="92" t="s">
        <v>3433</v>
      </c>
      <c r="E312" s="128">
        <f t="shared" si="47"/>
        <v>12182.800748</v>
      </c>
    </row>
    <row r="313" spans="1:5" hidden="1" outlineLevel="2" x14ac:dyDescent="0.25">
      <c r="A313">
        <f t="shared" si="38"/>
        <v>0</v>
      </c>
      <c r="C313" s="58" t="s">
        <v>1831</v>
      </c>
      <c r="D313" s="92" t="s">
        <v>3434</v>
      </c>
      <c r="E313" s="128">
        <f t="shared" si="47"/>
        <v>0</v>
      </c>
    </row>
    <row r="314" spans="1:5" hidden="1" outlineLevel="2" x14ac:dyDescent="0.25">
      <c r="A314">
        <f t="shared" si="38"/>
        <v>0</v>
      </c>
      <c r="C314" s="58" t="s">
        <v>1833</v>
      </c>
      <c r="D314" s="92" t="s">
        <v>3435</v>
      </c>
      <c r="E314" s="128">
        <f t="shared" si="47"/>
        <v>0</v>
      </c>
    </row>
    <row r="315" spans="1:5" hidden="1" outlineLevel="2" x14ac:dyDescent="0.25">
      <c r="A315">
        <f t="shared" si="38"/>
        <v>0</v>
      </c>
      <c r="C315" s="58"/>
      <c r="D315" s="91"/>
      <c r="E315" s="128"/>
    </row>
    <row r="316" spans="1:5" hidden="1" outlineLevel="1" x14ac:dyDescent="0.25">
      <c r="A316">
        <f t="shared" si="38"/>
        <v>0</v>
      </c>
      <c r="C316" s="58" t="str">
        <f>MID(C317,1,3)</f>
        <v>704</v>
      </c>
      <c r="D316" s="91" t="s">
        <v>1836</v>
      </c>
      <c r="E316" s="128">
        <f>+E317</f>
        <v>0</v>
      </c>
    </row>
    <row r="317" spans="1:5" hidden="1" outlineLevel="2" x14ac:dyDescent="0.25">
      <c r="A317">
        <f t="shared" si="38"/>
        <v>0</v>
      </c>
      <c r="C317" s="58" t="s">
        <v>1837</v>
      </c>
      <c r="D317" s="92" t="s">
        <v>3436</v>
      </c>
      <c r="E317" s="128">
        <f t="shared" ref="E317" si="48">IFERROR(VLOOKUP($C317,base_ob,MATCH(E$1,eti,0),0),0)</f>
        <v>0</v>
      </c>
    </row>
    <row r="318" spans="1:5" hidden="1" outlineLevel="2" x14ac:dyDescent="0.25">
      <c r="A318">
        <f t="shared" si="38"/>
        <v>0</v>
      </c>
      <c r="C318" s="58"/>
      <c r="D318" s="91"/>
      <c r="E318" s="128"/>
    </row>
    <row r="319" spans="1:5" hidden="1" outlineLevel="1" x14ac:dyDescent="0.25">
      <c r="A319">
        <f t="shared" si="38"/>
        <v>0</v>
      </c>
      <c r="C319" s="58" t="str">
        <f>MID(C320,1,3)</f>
        <v>705</v>
      </c>
      <c r="D319" s="91" t="s">
        <v>3437</v>
      </c>
      <c r="E319" s="128">
        <f>SUM(E320:E321)</f>
        <v>0</v>
      </c>
    </row>
    <row r="320" spans="1:5" hidden="1" outlineLevel="2" x14ac:dyDescent="0.25">
      <c r="A320">
        <f t="shared" si="38"/>
        <v>0</v>
      </c>
      <c r="C320" s="58" t="s">
        <v>1839</v>
      </c>
      <c r="D320" s="92" t="s">
        <v>3438</v>
      </c>
      <c r="E320" s="128">
        <f t="shared" ref="E320:E321" si="49">IFERROR(VLOOKUP($C320,base_ob,MATCH(E$1,eti,0),0),0)</f>
        <v>0</v>
      </c>
    </row>
    <row r="321" spans="1:5" hidden="1" outlineLevel="2" x14ac:dyDescent="0.25">
      <c r="A321">
        <f t="shared" si="38"/>
        <v>0</v>
      </c>
      <c r="C321" s="58" t="s">
        <v>1840</v>
      </c>
      <c r="D321" s="92" t="s">
        <v>3439</v>
      </c>
      <c r="E321" s="128">
        <f t="shared" si="49"/>
        <v>0</v>
      </c>
    </row>
    <row r="322" spans="1:5" hidden="1" outlineLevel="1" x14ac:dyDescent="0.25">
      <c r="A322">
        <f t="shared" si="38"/>
        <v>0</v>
      </c>
      <c r="C322" s="58"/>
      <c r="D322" s="91"/>
      <c r="E322" s="128"/>
    </row>
    <row r="323" spans="1:5" collapsed="1" x14ac:dyDescent="0.25">
      <c r="A323">
        <f t="shared" si="38"/>
        <v>1</v>
      </c>
      <c r="C323" s="81" t="s">
        <v>1842</v>
      </c>
      <c r="D323" s="93" t="s">
        <v>1843</v>
      </c>
      <c r="E323" s="127">
        <f>SUM(E324,E330,E340)</f>
        <v>1596237.0947370001</v>
      </c>
    </row>
    <row r="324" spans="1:5" hidden="1" outlineLevel="1" x14ac:dyDescent="0.25">
      <c r="A324">
        <f t="shared" si="38"/>
        <v>1</v>
      </c>
      <c r="C324" s="58" t="str">
        <f>MID(C325,1,3)</f>
        <v>801</v>
      </c>
      <c r="D324" s="91" t="s">
        <v>1845</v>
      </c>
      <c r="E324" s="128">
        <f>SUM(E325:E328)</f>
        <v>1534275</v>
      </c>
    </row>
    <row r="325" spans="1:5" hidden="1" outlineLevel="2" x14ac:dyDescent="0.25">
      <c r="A325">
        <f t="shared" si="38"/>
        <v>1</v>
      </c>
      <c r="C325" s="58" t="s">
        <v>1846</v>
      </c>
      <c r="D325" s="92" t="s">
        <v>3440</v>
      </c>
      <c r="E325" s="128">
        <f t="shared" ref="E325:E328" si="50">IFERROR(VLOOKUP($C325,base_ob,MATCH(E$1,eti,0),0),0)</f>
        <v>447583</v>
      </c>
    </row>
    <row r="326" spans="1:5" hidden="1" outlineLevel="2" x14ac:dyDescent="0.25">
      <c r="A326">
        <f t="shared" si="38"/>
        <v>1</v>
      </c>
      <c r="C326" s="58" t="s">
        <v>1848</v>
      </c>
      <c r="D326" s="92" t="s">
        <v>3441</v>
      </c>
      <c r="E326" s="128">
        <f t="shared" si="50"/>
        <v>1086692</v>
      </c>
    </row>
    <row r="327" spans="1:5" hidden="1" outlineLevel="2" x14ac:dyDescent="0.25">
      <c r="A327">
        <f t="shared" si="38"/>
        <v>0</v>
      </c>
      <c r="C327" s="58" t="s">
        <v>1849</v>
      </c>
      <c r="D327" s="92" t="s">
        <v>3442</v>
      </c>
      <c r="E327" s="128">
        <f t="shared" si="50"/>
        <v>0</v>
      </c>
    </row>
    <row r="328" spans="1:5" hidden="1" outlineLevel="2" x14ac:dyDescent="0.25">
      <c r="A328">
        <f t="shared" si="38"/>
        <v>0</v>
      </c>
      <c r="C328" s="58" t="s">
        <v>1851</v>
      </c>
      <c r="D328" s="92" t="s">
        <v>3443</v>
      </c>
      <c r="E328" s="128">
        <f t="shared" si="50"/>
        <v>0</v>
      </c>
    </row>
    <row r="329" spans="1:5" hidden="1" outlineLevel="2" x14ac:dyDescent="0.25">
      <c r="A329">
        <f t="shared" si="38"/>
        <v>0</v>
      </c>
      <c r="C329" s="58"/>
      <c r="D329" s="91"/>
      <c r="E329" s="128"/>
    </row>
    <row r="330" spans="1:5" hidden="1" outlineLevel="1" x14ac:dyDescent="0.25">
      <c r="A330">
        <f t="shared" si="38"/>
        <v>1</v>
      </c>
      <c r="C330" s="58" t="str">
        <f>MID(C331,1,3)</f>
        <v>802</v>
      </c>
      <c r="D330" s="123" t="s">
        <v>1854</v>
      </c>
      <c r="E330" s="127">
        <f>SUM(E331:E338)</f>
        <v>61962.094736999999</v>
      </c>
    </row>
    <row r="331" spans="1:5" hidden="1" outlineLevel="2" x14ac:dyDescent="0.25">
      <c r="A331">
        <f t="shared" ref="A331:A349" si="51">IF(SUM(E331:E331)&gt;0,1,0)</f>
        <v>0</v>
      </c>
      <c r="C331" s="58" t="s">
        <v>1855</v>
      </c>
      <c r="D331" s="92" t="s">
        <v>3444</v>
      </c>
      <c r="E331" s="128">
        <f t="shared" ref="E331:E338" si="52">IFERROR(VLOOKUP($C331,base_ob,MATCH(E$1,eti,0),0),0)</f>
        <v>0</v>
      </c>
    </row>
    <row r="332" spans="1:5" hidden="1" outlineLevel="2" x14ac:dyDescent="0.25">
      <c r="A332">
        <f t="shared" si="51"/>
        <v>1</v>
      </c>
      <c r="C332" s="58" t="s">
        <v>1856</v>
      </c>
      <c r="D332" s="92" t="s">
        <v>3445</v>
      </c>
      <c r="E332" s="128">
        <f t="shared" si="52"/>
        <v>106.09473699999999</v>
      </c>
    </row>
    <row r="333" spans="1:5" hidden="1" outlineLevel="2" x14ac:dyDescent="0.25">
      <c r="A333">
        <f t="shared" si="51"/>
        <v>0</v>
      </c>
      <c r="C333" s="58" t="s">
        <v>1858</v>
      </c>
      <c r="D333" s="92" t="s">
        <v>3446</v>
      </c>
      <c r="E333" s="128">
        <f t="shared" si="52"/>
        <v>0</v>
      </c>
    </row>
    <row r="334" spans="1:5" hidden="1" outlineLevel="2" x14ac:dyDescent="0.25">
      <c r="A334">
        <f t="shared" si="51"/>
        <v>0</v>
      </c>
      <c r="C334" s="58" t="s">
        <v>1860</v>
      </c>
      <c r="D334" s="92" t="s">
        <v>3447</v>
      </c>
      <c r="E334" s="128">
        <f t="shared" si="52"/>
        <v>0</v>
      </c>
    </row>
    <row r="335" spans="1:5" hidden="1" outlineLevel="2" x14ac:dyDescent="0.25">
      <c r="A335">
        <f t="shared" si="51"/>
        <v>0</v>
      </c>
      <c r="C335" s="58" t="s">
        <v>1861</v>
      </c>
      <c r="D335" s="92" t="s">
        <v>3448</v>
      </c>
      <c r="E335" s="128">
        <f t="shared" si="52"/>
        <v>0</v>
      </c>
    </row>
    <row r="336" spans="1:5" hidden="1" outlineLevel="2" x14ac:dyDescent="0.25">
      <c r="A336">
        <f t="shared" si="51"/>
        <v>0</v>
      </c>
      <c r="C336" s="61" t="s">
        <v>1863</v>
      </c>
      <c r="D336" s="92" t="s">
        <v>3449</v>
      </c>
      <c r="E336" s="128">
        <f t="shared" si="52"/>
        <v>0</v>
      </c>
    </row>
    <row r="337" spans="1:5" hidden="1" outlineLevel="2" x14ac:dyDescent="0.25">
      <c r="A337">
        <f t="shared" si="51"/>
        <v>0</v>
      </c>
      <c r="C337" s="61" t="s">
        <v>1864</v>
      </c>
      <c r="D337" s="92" t="s">
        <v>3450</v>
      </c>
      <c r="E337" s="128">
        <f t="shared" si="52"/>
        <v>0</v>
      </c>
    </row>
    <row r="338" spans="1:5" hidden="1" outlineLevel="2" x14ac:dyDescent="0.25">
      <c r="A338">
        <f t="shared" si="51"/>
        <v>1</v>
      </c>
      <c r="C338" s="58" t="s">
        <v>1866</v>
      </c>
      <c r="D338" s="92" t="s">
        <v>3221</v>
      </c>
      <c r="E338" s="128">
        <f t="shared" si="52"/>
        <v>61856</v>
      </c>
    </row>
    <row r="339" spans="1:5" hidden="1" outlineLevel="2" collapsed="1" x14ac:dyDescent="0.25">
      <c r="A339">
        <f t="shared" si="51"/>
        <v>0</v>
      </c>
      <c r="C339" s="58"/>
      <c r="D339" s="91"/>
      <c r="E339" s="128"/>
    </row>
    <row r="340" spans="1:5" hidden="1" outlineLevel="1" x14ac:dyDescent="0.25">
      <c r="A340">
        <f t="shared" si="51"/>
        <v>0</v>
      </c>
      <c r="C340" s="61" t="s">
        <v>2055</v>
      </c>
      <c r="D340" s="123" t="s">
        <v>4815</v>
      </c>
      <c r="E340" s="127">
        <f>+E341</f>
        <v>0</v>
      </c>
    </row>
    <row r="341" spans="1:5" hidden="1" outlineLevel="2" x14ac:dyDescent="0.25">
      <c r="A341">
        <f t="shared" si="51"/>
        <v>0</v>
      </c>
      <c r="C341" s="61" t="s">
        <v>4816</v>
      </c>
      <c r="D341" s="92" t="s">
        <v>5721</v>
      </c>
      <c r="E341" s="128">
        <f t="shared" ref="E341" si="53">IFERROR(VLOOKUP($C341,base_ob,MATCH(E$1,eti,0),0),0)</f>
        <v>0</v>
      </c>
    </row>
    <row r="342" spans="1:5" hidden="1" outlineLevel="1" x14ac:dyDescent="0.25">
      <c r="A342">
        <f t="shared" si="51"/>
        <v>0</v>
      </c>
      <c r="C342" s="61"/>
      <c r="D342" s="91"/>
      <c r="E342" s="128"/>
    </row>
    <row r="343" spans="1:5" collapsed="1" x14ac:dyDescent="0.25">
      <c r="A343">
        <f t="shared" si="51"/>
        <v>1</v>
      </c>
      <c r="C343" s="81" t="s">
        <v>1867</v>
      </c>
      <c r="D343" s="93" t="s">
        <v>1868</v>
      </c>
      <c r="E343" s="127">
        <f>SUM(E344,E347)</f>
        <v>2525.9195960000002</v>
      </c>
    </row>
    <row r="344" spans="1:5" hidden="1" outlineLevel="1" x14ac:dyDescent="0.25">
      <c r="A344">
        <f t="shared" si="51"/>
        <v>1</v>
      </c>
      <c r="C344" s="124" t="str">
        <f>MID(C345,1,3)</f>
        <v>901</v>
      </c>
      <c r="D344" s="125" t="s">
        <v>1870</v>
      </c>
      <c r="E344" s="130">
        <f>SUM(E345)</f>
        <v>231.88367400000001</v>
      </c>
    </row>
    <row r="345" spans="1:5" hidden="1" outlineLevel="2" x14ac:dyDescent="0.25">
      <c r="A345">
        <f t="shared" si="51"/>
        <v>1</v>
      </c>
      <c r="C345" s="58" t="s">
        <v>1871</v>
      </c>
      <c r="D345" s="92" t="s">
        <v>3222</v>
      </c>
      <c r="E345" s="128">
        <f t="shared" ref="E345" si="54">IFERROR(VLOOKUP($C345,base_ob,MATCH(E$1,eti,0),0),0)</f>
        <v>231.88367400000001</v>
      </c>
    </row>
    <row r="346" spans="1:5" hidden="1" outlineLevel="2" x14ac:dyDescent="0.25">
      <c r="A346">
        <f t="shared" si="51"/>
        <v>0</v>
      </c>
      <c r="C346" s="58"/>
      <c r="D346" s="91"/>
      <c r="E346" s="128"/>
    </row>
    <row r="347" spans="1:5" hidden="1" outlineLevel="1" x14ac:dyDescent="0.25">
      <c r="A347">
        <f t="shared" si="51"/>
        <v>1</v>
      </c>
      <c r="C347" s="124" t="str">
        <f>MID(C348,1,3)</f>
        <v>902</v>
      </c>
      <c r="D347" s="125" t="s">
        <v>1873</v>
      </c>
      <c r="E347" s="130">
        <f>SUM(E348:E349)</f>
        <v>2294.035922</v>
      </c>
    </row>
    <row r="348" spans="1:5" hidden="1" outlineLevel="2" x14ac:dyDescent="0.25">
      <c r="A348">
        <f t="shared" si="51"/>
        <v>1</v>
      </c>
      <c r="C348" s="58" t="s">
        <v>1874</v>
      </c>
      <c r="D348" s="92" t="s">
        <v>3223</v>
      </c>
      <c r="E348" s="128">
        <f t="shared" ref="E348:E349" si="55">IFERROR(VLOOKUP($C348,base_ob,MATCH(E$1,eti,0),0),0)</f>
        <v>100</v>
      </c>
    </row>
    <row r="349" spans="1:5" hidden="1" outlineLevel="2" x14ac:dyDescent="0.25">
      <c r="A349">
        <f t="shared" si="51"/>
        <v>1</v>
      </c>
      <c r="C349" s="58" t="s">
        <v>1876</v>
      </c>
      <c r="D349" s="92" t="s">
        <v>3224</v>
      </c>
      <c r="E349" s="128">
        <f t="shared" si="55"/>
        <v>2194.035922</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títulos valores y créditos externos</v>
      </c>
    </row>
    <row r="353" spans="3:3" x14ac:dyDescent="0.25">
      <c r="C353" s="79" t="str">
        <f>"2/ Proyecto de Ley enviado a la Asamblea Legislativa para el ejercicio económico "&amp;v_Ejercicio&amp;"."</f>
        <v>2/ Proyecto de Ley enviado a la Asamblea Legislativa para el ejercicio económico 2018.</v>
      </c>
    </row>
    <row r="354" spans="3:3" x14ac:dyDescent="0.25">
      <c r="C354" t="s">
        <v>4805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3197</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4807</v>
      </c>
      <c r="E6" s="32"/>
    </row>
    <row r="8" spans="1:5" x14ac:dyDescent="0.25">
      <c r="D8" s="25"/>
      <c r="E8" s="57" t="s">
        <v>8717</v>
      </c>
    </row>
    <row r="9" spans="1:5" ht="15.75" thickBot="1" x14ac:dyDescent="0.3">
      <c r="D9" s="2"/>
      <c r="E9" s="96">
        <f>+v_Ejercicio</f>
        <v>2018</v>
      </c>
    </row>
    <row r="10" spans="1:5" x14ac:dyDescent="0.25">
      <c r="E10" s="34"/>
    </row>
    <row r="11" spans="1:5" x14ac:dyDescent="0.25">
      <c r="A11">
        <f t="shared" ref="A11:A42" si="0">IF(SUM(E11:E11)&gt;0,1,0)</f>
        <v>1</v>
      </c>
      <c r="D11" s="35" t="s">
        <v>1229</v>
      </c>
      <c r="E11" s="36">
        <f t="shared" ref="E11" si="1">SUM(E13,E54,E116,E178)</f>
        <v>9377012.8400689997</v>
      </c>
    </row>
    <row r="12" spans="1:5" hidden="1" x14ac:dyDescent="0.25">
      <c r="A12">
        <f t="shared" si="0"/>
        <v>0</v>
      </c>
      <c r="E12" s="37"/>
    </row>
    <row r="13" spans="1:5" x14ac:dyDescent="0.25">
      <c r="A13">
        <f t="shared" si="0"/>
        <v>1</v>
      </c>
      <c r="C13" s="35" t="s">
        <v>1344</v>
      </c>
      <c r="D13" s="35" t="s">
        <v>2226</v>
      </c>
      <c r="E13" s="36">
        <f t="shared" ref="E13" si="2">SUM(E15,E39,E45)</f>
        <v>2651785.976028</v>
      </c>
    </row>
    <row r="14" spans="1:5" hidden="1" x14ac:dyDescent="0.25">
      <c r="A14">
        <f t="shared" si="0"/>
        <v>0</v>
      </c>
      <c r="C14" s="38"/>
      <c r="D14" s="38"/>
      <c r="E14" s="37"/>
    </row>
    <row r="15" spans="1:5" x14ac:dyDescent="0.25">
      <c r="A15">
        <f t="shared" si="0"/>
        <v>1</v>
      </c>
      <c r="C15" s="38" t="s">
        <v>2227</v>
      </c>
      <c r="D15" s="39" t="s">
        <v>2228</v>
      </c>
      <c r="E15" s="37">
        <f t="shared" ref="E15" si="3">SUM(E17,E22:E27,E33:E37)</f>
        <v>1793034.8948620001</v>
      </c>
    </row>
    <row r="16" spans="1:5" hidden="1" outlineLevel="1" x14ac:dyDescent="0.25">
      <c r="A16">
        <f t="shared" si="0"/>
        <v>0</v>
      </c>
      <c r="C16" s="38"/>
      <c r="D16" s="39"/>
      <c r="E16" s="37"/>
    </row>
    <row r="17" spans="1:5" hidden="1" outlineLevel="1" x14ac:dyDescent="0.25">
      <c r="A17">
        <f t="shared" si="0"/>
        <v>1</v>
      </c>
      <c r="C17" s="38" t="s">
        <v>2229</v>
      </c>
      <c r="D17" s="40" t="s">
        <v>2230</v>
      </c>
      <c r="E17" s="37">
        <f t="shared" ref="E17" si="4">SUM(E18:E20)</f>
        <v>127936.366157</v>
      </c>
    </row>
    <row r="18" spans="1:5" hidden="1" outlineLevel="2" x14ac:dyDescent="0.25">
      <c r="A18">
        <f t="shared" si="0"/>
        <v>1</v>
      </c>
      <c r="B18">
        <v>1111</v>
      </c>
      <c r="C18" s="38" t="s">
        <v>2231</v>
      </c>
      <c r="D18" s="41" t="s">
        <v>2232</v>
      </c>
      <c r="E18" s="37">
        <f t="shared" ref="E18:E20" si="5">IFERROR(VLOOKUP($B18,base_cf,MATCH(E$1,eti,0),0),0)</f>
        <v>7897.4870000000001</v>
      </c>
    </row>
    <row r="19" spans="1:5" hidden="1" outlineLevel="2" x14ac:dyDescent="0.25">
      <c r="A19">
        <f t="shared" si="0"/>
        <v>1</v>
      </c>
      <c r="B19">
        <v>1112</v>
      </c>
      <c r="C19" s="38" t="s">
        <v>2233</v>
      </c>
      <c r="D19" s="41" t="s">
        <v>2234</v>
      </c>
      <c r="E19" s="37">
        <f t="shared" si="5"/>
        <v>91173.879157000003</v>
      </c>
    </row>
    <row r="20" spans="1:5" hidden="1" outlineLevel="2" x14ac:dyDescent="0.25">
      <c r="A20">
        <f t="shared" si="0"/>
        <v>1</v>
      </c>
      <c r="B20">
        <v>1113</v>
      </c>
      <c r="C20" s="38" t="s">
        <v>2235</v>
      </c>
      <c r="D20" s="41" t="s">
        <v>2236</v>
      </c>
      <c r="E20" s="37">
        <f t="shared" si="5"/>
        <v>28865</v>
      </c>
    </row>
    <row r="21" spans="1:5" hidden="1" outlineLevel="2" collapsed="1" x14ac:dyDescent="0.25">
      <c r="A21">
        <f t="shared" si="0"/>
        <v>0</v>
      </c>
      <c r="C21" s="38"/>
      <c r="D21" s="40"/>
      <c r="E21" s="37"/>
    </row>
    <row r="22" spans="1:5" hidden="1" outlineLevel="1" collapsed="1" x14ac:dyDescent="0.25">
      <c r="A22">
        <f t="shared" si="0"/>
        <v>1</v>
      </c>
      <c r="B22">
        <v>1120</v>
      </c>
      <c r="C22" s="38" t="s">
        <v>2237</v>
      </c>
      <c r="D22" s="40" t="s">
        <v>2238</v>
      </c>
      <c r="E22" s="37">
        <f t="shared" ref="E22:E26" si="6">IFERROR(VLOOKUP($B22,base_cf,MATCH(E$1,eti,0),0),0)</f>
        <v>64820.84</v>
      </c>
    </row>
    <row r="23" spans="1:5" hidden="1" outlineLevel="1" x14ac:dyDescent="0.25">
      <c r="A23">
        <f t="shared" si="0"/>
        <v>0</v>
      </c>
      <c r="B23">
        <v>1130</v>
      </c>
      <c r="C23" s="38" t="s">
        <v>2239</v>
      </c>
      <c r="D23" s="40" t="s">
        <v>2240</v>
      </c>
      <c r="E23" s="37">
        <f t="shared" si="6"/>
        <v>0</v>
      </c>
    </row>
    <row r="24" spans="1:5" hidden="1" outlineLevel="1" x14ac:dyDescent="0.25">
      <c r="A24">
        <f t="shared" si="0"/>
        <v>0</v>
      </c>
      <c r="B24">
        <v>1131</v>
      </c>
      <c r="C24" s="38" t="s">
        <v>2241</v>
      </c>
      <c r="D24" s="40" t="s">
        <v>2240</v>
      </c>
      <c r="E24" s="37">
        <f t="shared" si="6"/>
        <v>0</v>
      </c>
    </row>
    <row r="25" spans="1:5" hidden="1" outlineLevel="1" x14ac:dyDescent="0.25">
      <c r="A25">
        <f t="shared" si="0"/>
        <v>0</v>
      </c>
      <c r="B25">
        <v>1132</v>
      </c>
      <c r="C25" s="38" t="s">
        <v>2242</v>
      </c>
      <c r="D25" s="40" t="s">
        <v>2240</v>
      </c>
      <c r="E25" s="37">
        <f t="shared" si="6"/>
        <v>0</v>
      </c>
    </row>
    <row r="26" spans="1:5" hidden="1" outlineLevel="1" x14ac:dyDescent="0.25">
      <c r="A26">
        <f t="shared" si="0"/>
        <v>0</v>
      </c>
      <c r="B26">
        <v>1133</v>
      </c>
      <c r="C26" s="38" t="s">
        <v>2243</v>
      </c>
      <c r="D26" s="40" t="s">
        <v>2240</v>
      </c>
      <c r="E26" s="37">
        <f t="shared" si="6"/>
        <v>0</v>
      </c>
    </row>
    <row r="27" spans="1:5" hidden="1" outlineLevel="1" x14ac:dyDescent="0.25">
      <c r="A27">
        <f t="shared" si="0"/>
        <v>1</v>
      </c>
      <c r="C27" s="38" t="s">
        <v>2244</v>
      </c>
      <c r="D27" s="40" t="s">
        <v>37</v>
      </c>
      <c r="E27" s="37">
        <f t="shared" ref="E27" si="7">SUM(E28:E31)</f>
        <v>63244.874255000002</v>
      </c>
    </row>
    <row r="28" spans="1:5" hidden="1" outlineLevel="2" x14ac:dyDescent="0.25">
      <c r="A28">
        <f t="shared" si="0"/>
        <v>0</v>
      </c>
      <c r="B28">
        <v>1140</v>
      </c>
      <c r="C28" s="38" t="s">
        <v>2245</v>
      </c>
      <c r="D28" s="41" t="s">
        <v>2246</v>
      </c>
      <c r="E28" s="37">
        <f t="shared" ref="E28:E31" si="8">IFERROR(VLOOKUP($B28,base_cf,MATCH(E$1,eti,0),0),0)</f>
        <v>0</v>
      </c>
    </row>
    <row r="29" spans="1:5" hidden="1" outlineLevel="2" x14ac:dyDescent="0.25">
      <c r="A29">
        <f t="shared" si="0"/>
        <v>1</v>
      </c>
      <c r="B29">
        <v>1141</v>
      </c>
      <c r="C29" s="38" t="s">
        <v>2247</v>
      </c>
      <c r="D29" s="41" t="s">
        <v>2248</v>
      </c>
      <c r="E29" s="37">
        <f t="shared" si="8"/>
        <v>5053.4790000000003</v>
      </c>
    </row>
    <row r="30" spans="1:5" hidden="1" outlineLevel="2" x14ac:dyDescent="0.25">
      <c r="A30">
        <f t="shared" si="0"/>
        <v>1</v>
      </c>
      <c r="B30">
        <v>1142</v>
      </c>
      <c r="C30" s="38" t="s">
        <v>2249</v>
      </c>
      <c r="D30" s="41" t="s">
        <v>2250</v>
      </c>
      <c r="E30" s="37">
        <f t="shared" si="8"/>
        <v>10292</v>
      </c>
    </row>
    <row r="31" spans="1:5" hidden="1" outlineLevel="2" x14ac:dyDescent="0.25">
      <c r="A31">
        <f t="shared" si="0"/>
        <v>1</v>
      </c>
      <c r="B31">
        <v>1143</v>
      </c>
      <c r="C31" s="38" t="s">
        <v>2251</v>
      </c>
      <c r="D31" s="41" t="s">
        <v>2252</v>
      </c>
      <c r="E31" s="37">
        <f t="shared" si="8"/>
        <v>47899.395255000003</v>
      </c>
    </row>
    <row r="32" spans="1:5" hidden="1" outlineLevel="2" collapsed="1" x14ac:dyDescent="0.25">
      <c r="A32">
        <f t="shared" si="0"/>
        <v>0</v>
      </c>
      <c r="C32" s="38"/>
      <c r="D32" s="40"/>
      <c r="E32" s="37"/>
    </row>
    <row r="33" spans="1:5" hidden="1" outlineLevel="1" x14ac:dyDescent="0.25">
      <c r="A33">
        <f t="shared" si="0"/>
        <v>1</v>
      </c>
      <c r="B33">
        <v>1150</v>
      </c>
      <c r="C33" s="38" t="s">
        <v>2253</v>
      </c>
      <c r="D33" s="40" t="s">
        <v>2254</v>
      </c>
      <c r="E33" s="37">
        <f t="shared" ref="E33:E37" si="9">IFERROR(VLOOKUP($B33,base_cf,MATCH(E$1,eti,0),0),0)</f>
        <v>33.483677</v>
      </c>
    </row>
    <row r="34" spans="1:5" hidden="1" outlineLevel="1" x14ac:dyDescent="0.25">
      <c r="A34">
        <f t="shared" si="0"/>
        <v>1</v>
      </c>
      <c r="B34">
        <v>1160</v>
      </c>
      <c r="C34" s="38" t="s">
        <v>2255</v>
      </c>
      <c r="D34" s="40" t="s">
        <v>2256</v>
      </c>
      <c r="E34" s="37">
        <f t="shared" si="9"/>
        <v>6390.5119999999997</v>
      </c>
    </row>
    <row r="35" spans="1:5" hidden="1" outlineLevel="1" x14ac:dyDescent="0.25">
      <c r="A35">
        <f t="shared" si="0"/>
        <v>1</v>
      </c>
      <c r="B35">
        <v>1170</v>
      </c>
      <c r="C35" s="38" t="s">
        <v>2257</v>
      </c>
      <c r="D35" s="40" t="s">
        <v>2258</v>
      </c>
      <c r="E35" s="37">
        <f t="shared" si="9"/>
        <v>1462451.8224500001</v>
      </c>
    </row>
    <row r="36" spans="1:5" hidden="1" outlineLevel="1" x14ac:dyDescent="0.25">
      <c r="A36">
        <f t="shared" si="0"/>
        <v>0</v>
      </c>
      <c r="B36">
        <v>1180</v>
      </c>
      <c r="C36" s="38" t="s">
        <v>2259</v>
      </c>
      <c r="D36" s="40" t="s">
        <v>2260</v>
      </c>
      <c r="E36" s="37">
        <f t="shared" si="9"/>
        <v>0</v>
      </c>
    </row>
    <row r="37" spans="1:5" hidden="1" outlineLevel="1" x14ac:dyDescent="0.25">
      <c r="A37">
        <f t="shared" si="0"/>
        <v>1</v>
      </c>
      <c r="B37">
        <v>1190</v>
      </c>
      <c r="C37" s="38" t="s">
        <v>2261</v>
      </c>
      <c r="D37" s="40" t="s">
        <v>2262</v>
      </c>
      <c r="E37" s="37">
        <f t="shared" si="9"/>
        <v>68156.996322999999</v>
      </c>
    </row>
    <row r="38" spans="1:5" hidden="1" outlineLevel="1" x14ac:dyDescent="0.25">
      <c r="A38">
        <f t="shared" si="0"/>
        <v>0</v>
      </c>
      <c r="C38" s="38"/>
      <c r="D38" s="38"/>
      <c r="E38" s="37"/>
    </row>
    <row r="39" spans="1:5" hidden="1" collapsed="1" x14ac:dyDescent="0.25">
      <c r="A39">
        <f t="shared" si="0"/>
        <v>0</v>
      </c>
      <c r="C39" s="38" t="s">
        <v>2263</v>
      </c>
      <c r="D39" s="39" t="s">
        <v>2264</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2265</v>
      </c>
      <c r="D41" s="40" t="s">
        <v>2266</v>
      </c>
      <c r="E41" s="37">
        <f t="shared" ref="E41:E43" si="11">IFERROR(VLOOKUP($B41,base_cf,MATCH(E$1,eti,0),0),0)</f>
        <v>0</v>
      </c>
    </row>
    <row r="42" spans="1:5" hidden="1" outlineLevel="1" x14ac:dyDescent="0.25">
      <c r="A42">
        <f t="shared" si="0"/>
        <v>0</v>
      </c>
      <c r="B42">
        <v>1220</v>
      </c>
      <c r="C42" s="38" t="s">
        <v>2267</v>
      </c>
      <c r="D42" s="40" t="s">
        <v>2268</v>
      </c>
      <c r="E42" s="37">
        <f t="shared" si="11"/>
        <v>0</v>
      </c>
    </row>
    <row r="43" spans="1:5" hidden="1" outlineLevel="1" x14ac:dyDescent="0.25">
      <c r="A43">
        <f t="shared" ref="A43:A74" si="12">IF(SUM(E43:E43)&gt;0,1,0)</f>
        <v>0</v>
      </c>
      <c r="B43">
        <v>1230</v>
      </c>
      <c r="C43" s="38" t="s">
        <v>2269</v>
      </c>
      <c r="D43" s="40" t="s">
        <v>2270</v>
      </c>
      <c r="E43" s="37">
        <f t="shared" si="11"/>
        <v>0</v>
      </c>
    </row>
    <row r="44" spans="1:5" hidden="1" outlineLevel="1" x14ac:dyDescent="0.25">
      <c r="A44">
        <f t="shared" si="12"/>
        <v>0</v>
      </c>
      <c r="C44" s="38"/>
      <c r="D44" s="39"/>
      <c r="E44" s="37"/>
    </row>
    <row r="45" spans="1:5" collapsed="1" x14ac:dyDescent="0.25">
      <c r="A45">
        <f t="shared" si="12"/>
        <v>1</v>
      </c>
      <c r="C45" s="38" t="s">
        <v>2271</v>
      </c>
      <c r="D45" s="39" t="s">
        <v>2272</v>
      </c>
      <c r="E45" s="37">
        <f t="shared" ref="E45" si="13">SUM(E47:E52)</f>
        <v>858751.08116599999</v>
      </c>
    </row>
    <row r="46" spans="1:5" hidden="1" outlineLevel="1" x14ac:dyDescent="0.25">
      <c r="A46">
        <f t="shared" si="12"/>
        <v>0</v>
      </c>
      <c r="C46" s="38"/>
      <c r="D46" s="39"/>
      <c r="E46" s="37"/>
    </row>
    <row r="47" spans="1:5" hidden="1" outlineLevel="1" x14ac:dyDescent="0.25">
      <c r="A47">
        <f t="shared" si="12"/>
        <v>1</v>
      </c>
      <c r="B47">
        <v>1310</v>
      </c>
      <c r="C47" s="38" t="s">
        <v>2273</v>
      </c>
      <c r="D47" s="40" t="s">
        <v>2274</v>
      </c>
      <c r="E47" s="37">
        <f t="shared" ref="E47:E52" si="14">IFERROR(VLOOKUP($B47,base_cf,MATCH(E$1,eti,0),0),0)</f>
        <v>268775.33744199999</v>
      </c>
    </row>
    <row r="48" spans="1:5" hidden="1" outlineLevel="1" x14ac:dyDescent="0.25">
      <c r="A48">
        <f t="shared" si="12"/>
        <v>1</v>
      </c>
      <c r="B48">
        <v>1320</v>
      </c>
      <c r="C48" s="38" t="s">
        <v>2275</v>
      </c>
      <c r="D48" s="40" t="s">
        <v>2276</v>
      </c>
      <c r="E48" s="37">
        <f t="shared" si="14"/>
        <v>453636.53198700002</v>
      </c>
    </row>
    <row r="49" spans="1:5" hidden="1" outlineLevel="1" x14ac:dyDescent="0.25">
      <c r="A49">
        <f t="shared" si="12"/>
        <v>1</v>
      </c>
      <c r="B49">
        <v>1330</v>
      </c>
      <c r="C49" s="38" t="s">
        <v>2277</v>
      </c>
      <c r="D49" s="40" t="s">
        <v>2278</v>
      </c>
      <c r="E49" s="37">
        <f t="shared" si="14"/>
        <v>114759.709</v>
      </c>
    </row>
    <row r="50" spans="1:5" hidden="1" outlineLevel="1" x14ac:dyDescent="0.25">
      <c r="A50">
        <f t="shared" si="12"/>
        <v>1</v>
      </c>
      <c r="B50">
        <v>1340</v>
      </c>
      <c r="C50" s="38" t="s">
        <v>2279</v>
      </c>
      <c r="D50" s="40" t="s">
        <v>2280</v>
      </c>
      <c r="E50" s="37">
        <f t="shared" si="14"/>
        <v>401.50700000000001</v>
      </c>
    </row>
    <row r="51" spans="1:5" hidden="1" outlineLevel="1" x14ac:dyDescent="0.25">
      <c r="A51">
        <f t="shared" si="12"/>
        <v>0</v>
      </c>
      <c r="B51">
        <v>1350</v>
      </c>
      <c r="C51" s="38" t="s">
        <v>2281</v>
      </c>
      <c r="D51" s="40" t="s">
        <v>2282</v>
      </c>
      <c r="E51" s="37">
        <f t="shared" si="14"/>
        <v>0</v>
      </c>
    </row>
    <row r="52" spans="1:5" hidden="1" outlineLevel="1" x14ac:dyDescent="0.25">
      <c r="A52">
        <f t="shared" si="12"/>
        <v>1</v>
      </c>
      <c r="B52">
        <v>1360</v>
      </c>
      <c r="C52" s="38" t="s">
        <v>2283</v>
      </c>
      <c r="D52" s="40" t="s">
        <v>2284</v>
      </c>
      <c r="E52" s="37">
        <f t="shared" si="14"/>
        <v>21177.995737000001</v>
      </c>
    </row>
    <row r="53" spans="1:5" hidden="1" collapsed="1" x14ac:dyDescent="0.25">
      <c r="A53">
        <f t="shared" si="12"/>
        <v>0</v>
      </c>
      <c r="C53" s="38"/>
      <c r="D53" s="38"/>
      <c r="E53" s="37"/>
    </row>
    <row r="54" spans="1:5" x14ac:dyDescent="0.25">
      <c r="A54">
        <f t="shared" si="12"/>
        <v>1</v>
      </c>
      <c r="C54" s="35" t="s">
        <v>1508</v>
      </c>
      <c r="D54" s="35" t="s">
        <v>2285</v>
      </c>
      <c r="E54" s="36">
        <f t="shared" ref="E54" si="15">SUM(E56,E107)</f>
        <v>676481.3635310001</v>
      </c>
    </row>
    <row r="55" spans="1:5" hidden="1" x14ac:dyDescent="0.25">
      <c r="A55">
        <f t="shared" si="12"/>
        <v>0</v>
      </c>
      <c r="C55" s="38"/>
      <c r="D55" s="38"/>
      <c r="E55" s="37"/>
    </row>
    <row r="56" spans="1:5" x14ac:dyDescent="0.25">
      <c r="A56">
        <f t="shared" si="12"/>
        <v>1</v>
      </c>
      <c r="C56" s="38" t="s">
        <v>2286</v>
      </c>
      <c r="D56" s="39" t="s">
        <v>2287</v>
      </c>
      <c r="E56" s="37">
        <f t="shared" ref="E56" si="16">SUM(E57,E62,E69,E75,E80,E89,E92,E96,E105)</f>
        <v>627007.84396800015</v>
      </c>
    </row>
    <row r="57" spans="1:5" hidden="1" outlineLevel="1" x14ac:dyDescent="0.25">
      <c r="A57">
        <f t="shared" si="12"/>
        <v>1</v>
      </c>
      <c r="C57" s="38" t="s">
        <v>2288</v>
      </c>
      <c r="D57" s="40" t="s">
        <v>2289</v>
      </c>
      <c r="E57" s="37">
        <f>SUM(E58:E60)</f>
        <v>114304.960051</v>
      </c>
    </row>
    <row r="58" spans="1:5" hidden="1" outlineLevel="2" x14ac:dyDescent="0.25">
      <c r="A58">
        <f t="shared" si="12"/>
        <v>1</v>
      </c>
      <c r="B58">
        <v>2111</v>
      </c>
      <c r="C58" s="38" t="s">
        <v>2290</v>
      </c>
      <c r="D58" s="41" t="s">
        <v>2291</v>
      </c>
      <c r="E58" s="37">
        <f t="shared" ref="E58:E60" si="17">IFERROR(VLOOKUP($B58,base_cf,MATCH(E$1,eti,0),0),0)</f>
        <v>96120.463000000003</v>
      </c>
    </row>
    <row r="59" spans="1:5" hidden="1" outlineLevel="2" x14ac:dyDescent="0.25">
      <c r="A59">
        <f t="shared" si="12"/>
        <v>1</v>
      </c>
      <c r="B59">
        <v>2112</v>
      </c>
      <c r="C59" s="38" t="s">
        <v>2292</v>
      </c>
      <c r="D59" s="41" t="s">
        <v>2293</v>
      </c>
      <c r="E59" s="37">
        <f t="shared" si="17"/>
        <v>18184.497050999998</v>
      </c>
    </row>
    <row r="60" spans="1:5" hidden="1" outlineLevel="2" x14ac:dyDescent="0.25">
      <c r="A60">
        <f t="shared" si="12"/>
        <v>0</v>
      </c>
      <c r="B60">
        <v>2113</v>
      </c>
      <c r="C60" s="38" t="s">
        <v>2294</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2295</v>
      </c>
      <c r="D62" s="40" t="s">
        <v>2296</v>
      </c>
      <c r="E62" s="37">
        <f>SUM(E63:E67)</f>
        <v>39454.587766999997</v>
      </c>
    </row>
    <row r="63" spans="1:5" hidden="1" outlineLevel="2" x14ac:dyDescent="0.25">
      <c r="A63">
        <f t="shared" si="12"/>
        <v>0</v>
      </c>
      <c r="B63">
        <v>2120</v>
      </c>
      <c r="C63" s="38" t="s">
        <v>2297</v>
      </c>
      <c r="D63" s="41" t="s">
        <v>2298</v>
      </c>
      <c r="E63" s="37">
        <f t="shared" ref="E63:E67" si="18">IFERROR(VLOOKUP($B63,base_cf,MATCH(E$1,eti,0),0),0)</f>
        <v>0</v>
      </c>
    </row>
    <row r="64" spans="1:5" hidden="1" outlineLevel="2" x14ac:dyDescent="0.25">
      <c r="A64">
        <f t="shared" si="12"/>
        <v>1</v>
      </c>
      <c r="B64">
        <v>2121</v>
      </c>
      <c r="C64" s="38" t="s">
        <v>2299</v>
      </c>
      <c r="D64" s="41" t="s">
        <v>2300</v>
      </c>
      <c r="E64" s="37">
        <f t="shared" si="18"/>
        <v>37154.587766999997</v>
      </c>
    </row>
    <row r="65" spans="1:5" hidden="1" outlineLevel="2" x14ac:dyDescent="0.25">
      <c r="A65">
        <f t="shared" si="12"/>
        <v>0</v>
      </c>
      <c r="B65">
        <v>2122</v>
      </c>
      <c r="C65" s="38" t="s">
        <v>2301</v>
      </c>
      <c r="D65" s="41" t="s">
        <v>2302</v>
      </c>
      <c r="E65" s="37">
        <f t="shared" si="18"/>
        <v>0</v>
      </c>
    </row>
    <row r="66" spans="1:5" hidden="1" outlineLevel="2" x14ac:dyDescent="0.25">
      <c r="A66">
        <f t="shared" si="12"/>
        <v>1</v>
      </c>
      <c r="B66">
        <v>2123</v>
      </c>
      <c r="C66" s="38" t="s">
        <v>2303</v>
      </c>
      <c r="D66" s="41" t="s">
        <v>2304</v>
      </c>
      <c r="E66" s="37">
        <f t="shared" si="18"/>
        <v>2300</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2305</v>
      </c>
      <c r="D69" s="40" t="s">
        <v>2306</v>
      </c>
      <c r="E69" s="37">
        <f t="shared" ref="E69" si="19">SUM(E70:E73)</f>
        <v>730.31500000000005</v>
      </c>
    </row>
    <row r="70" spans="1:5" hidden="1" outlineLevel="2" x14ac:dyDescent="0.25">
      <c r="A70">
        <f t="shared" si="12"/>
        <v>0</v>
      </c>
      <c r="B70">
        <v>2131</v>
      </c>
      <c r="C70" s="38" t="s">
        <v>2307</v>
      </c>
      <c r="D70" s="41" t="s">
        <v>2308</v>
      </c>
      <c r="E70" s="37">
        <f t="shared" ref="E70:E73" si="20">IFERROR(VLOOKUP($B70,base_cf,MATCH(E$1,eti,0),0),0)</f>
        <v>0</v>
      </c>
    </row>
    <row r="71" spans="1:5" hidden="1" outlineLevel="2" x14ac:dyDescent="0.25">
      <c r="A71">
        <f t="shared" si="12"/>
        <v>1</v>
      </c>
      <c r="B71">
        <v>2132</v>
      </c>
      <c r="C71" s="38" t="s">
        <v>2309</v>
      </c>
      <c r="D71" s="41" t="s">
        <v>2310</v>
      </c>
      <c r="E71" s="37">
        <f t="shared" si="20"/>
        <v>532</v>
      </c>
    </row>
    <row r="72" spans="1:5" hidden="1" outlineLevel="2" x14ac:dyDescent="0.25">
      <c r="A72">
        <f t="shared" si="12"/>
        <v>0</v>
      </c>
      <c r="B72">
        <v>2133</v>
      </c>
      <c r="C72" s="38" t="s">
        <v>2311</v>
      </c>
      <c r="D72" s="41" t="s">
        <v>2312</v>
      </c>
      <c r="E72" s="37">
        <f t="shared" si="20"/>
        <v>0</v>
      </c>
    </row>
    <row r="73" spans="1:5" hidden="1" outlineLevel="2" x14ac:dyDescent="0.25">
      <c r="A73">
        <f t="shared" si="12"/>
        <v>1</v>
      </c>
      <c r="B73">
        <v>2134</v>
      </c>
      <c r="C73" s="38" t="s">
        <v>2313</v>
      </c>
      <c r="D73" s="41" t="s">
        <v>2314</v>
      </c>
      <c r="E73" s="37">
        <f t="shared" si="20"/>
        <v>198.315</v>
      </c>
    </row>
    <row r="74" spans="1:5" hidden="1" outlineLevel="2" x14ac:dyDescent="0.25">
      <c r="A74">
        <f t="shared" si="12"/>
        <v>0</v>
      </c>
      <c r="C74" s="38"/>
      <c r="D74" s="40"/>
      <c r="E74" s="37"/>
    </row>
    <row r="75" spans="1:5" hidden="1" outlineLevel="1" x14ac:dyDescent="0.25">
      <c r="A75">
        <f t="shared" ref="A75:A106" si="21">IF(SUM(E75:E75)&gt;0,1,0)</f>
        <v>1</v>
      </c>
      <c r="C75" s="38" t="s">
        <v>2315</v>
      </c>
      <c r="D75" s="40" t="s">
        <v>2316</v>
      </c>
      <c r="E75" s="37">
        <f t="shared" ref="E75" si="22">SUM(E76:E78)</f>
        <v>1455.5619999999999</v>
      </c>
    </row>
    <row r="76" spans="1:5" hidden="1" outlineLevel="2" x14ac:dyDescent="0.25">
      <c r="A76">
        <f t="shared" si="21"/>
        <v>1</v>
      </c>
      <c r="B76">
        <v>2141</v>
      </c>
      <c r="C76" s="38" t="s">
        <v>2317</v>
      </c>
      <c r="D76" s="41" t="s">
        <v>2318</v>
      </c>
      <c r="E76" s="37">
        <f t="shared" ref="E76:E78" si="23">IFERROR(VLOOKUP($B76,base_cf,MATCH(E$1,eti,0),0),0)</f>
        <v>1455.5619999999999</v>
      </c>
    </row>
    <row r="77" spans="1:5" hidden="1" outlineLevel="2" x14ac:dyDescent="0.25">
      <c r="A77">
        <f t="shared" si="21"/>
        <v>0</v>
      </c>
      <c r="B77">
        <v>2142</v>
      </c>
      <c r="C77" s="38" t="s">
        <v>2319</v>
      </c>
      <c r="D77" s="41" t="s">
        <v>2320</v>
      </c>
      <c r="E77" s="37">
        <f t="shared" si="23"/>
        <v>0</v>
      </c>
    </row>
    <row r="78" spans="1:5" hidden="1" outlineLevel="2" x14ac:dyDescent="0.25">
      <c r="A78">
        <f t="shared" si="21"/>
        <v>0</v>
      </c>
      <c r="B78">
        <v>2143</v>
      </c>
      <c r="C78" s="38" t="s">
        <v>2321</v>
      </c>
      <c r="D78" s="41" t="s">
        <v>2322</v>
      </c>
      <c r="E78" s="37">
        <f t="shared" si="23"/>
        <v>0</v>
      </c>
    </row>
    <row r="79" spans="1:5" hidden="1" outlineLevel="2" x14ac:dyDescent="0.25">
      <c r="A79">
        <f t="shared" si="21"/>
        <v>0</v>
      </c>
      <c r="C79" s="38"/>
      <c r="D79" s="40"/>
      <c r="E79" s="37"/>
    </row>
    <row r="80" spans="1:5" hidden="1" outlineLevel="1" x14ac:dyDescent="0.25">
      <c r="A80">
        <f t="shared" si="21"/>
        <v>1</v>
      </c>
      <c r="C80" s="38" t="s">
        <v>2323</v>
      </c>
      <c r="D80" s="40" t="s">
        <v>2324</v>
      </c>
      <c r="E80" s="37">
        <f t="shared" ref="E80" si="24">SUM(E81:E87)</f>
        <v>460196.72915000003</v>
      </c>
    </row>
    <row r="81" spans="1:5" hidden="1" outlineLevel="2" x14ac:dyDescent="0.25">
      <c r="A81">
        <f t="shared" si="21"/>
        <v>0</v>
      </c>
      <c r="B81">
        <v>2150</v>
      </c>
      <c r="C81" s="38" t="s">
        <v>2325</v>
      </c>
      <c r="D81" s="41" t="s">
        <v>2326</v>
      </c>
      <c r="E81" s="37">
        <f t="shared" ref="E81:E87" si="25">IFERROR(VLOOKUP($B81,base_cf,MATCH(E$1,eti,0),0),0)</f>
        <v>0</v>
      </c>
    </row>
    <row r="82" spans="1:5" hidden="1" outlineLevel="2" x14ac:dyDescent="0.25">
      <c r="A82">
        <f t="shared" si="21"/>
        <v>1</v>
      </c>
      <c r="B82">
        <v>2151</v>
      </c>
      <c r="C82" s="38" t="s">
        <v>2327</v>
      </c>
      <c r="D82" s="41" t="s">
        <v>2328</v>
      </c>
      <c r="E82" s="37">
        <f t="shared" si="25"/>
        <v>390421.96032200003</v>
      </c>
    </row>
    <row r="83" spans="1:5" hidden="1" outlineLevel="2" x14ac:dyDescent="0.25">
      <c r="A83">
        <f t="shared" si="21"/>
        <v>1</v>
      </c>
      <c r="B83">
        <v>2152</v>
      </c>
      <c r="C83" s="38" t="s">
        <v>2329</v>
      </c>
      <c r="D83" s="41" t="s">
        <v>2330</v>
      </c>
      <c r="E83" s="37">
        <f t="shared" si="25"/>
        <v>25411.1</v>
      </c>
    </row>
    <row r="84" spans="1:5" hidden="1" outlineLevel="2" x14ac:dyDescent="0.25">
      <c r="A84">
        <f t="shared" si="21"/>
        <v>1</v>
      </c>
      <c r="B84">
        <v>2153</v>
      </c>
      <c r="C84" s="38" t="s">
        <v>2331</v>
      </c>
      <c r="D84" s="41" t="s">
        <v>2332</v>
      </c>
      <c r="E84" s="37">
        <f t="shared" si="25"/>
        <v>2564.5749999999998</v>
      </c>
    </row>
    <row r="85" spans="1:5" hidden="1" outlineLevel="2" x14ac:dyDescent="0.25">
      <c r="A85">
        <f t="shared" si="21"/>
        <v>1</v>
      </c>
      <c r="B85">
        <v>2154</v>
      </c>
      <c r="C85" s="38" t="s">
        <v>2333</v>
      </c>
      <c r="D85" s="41" t="s">
        <v>2334</v>
      </c>
      <c r="E85" s="37">
        <f t="shared" si="25"/>
        <v>14128.3</v>
      </c>
    </row>
    <row r="86" spans="1:5" hidden="1" outlineLevel="2" x14ac:dyDescent="0.25">
      <c r="A86">
        <f t="shared" si="21"/>
        <v>0</v>
      </c>
      <c r="B86">
        <v>2155</v>
      </c>
      <c r="C86" s="38" t="s">
        <v>2335</v>
      </c>
      <c r="D86" s="41" t="s">
        <v>2336</v>
      </c>
      <c r="E86" s="37">
        <f t="shared" si="25"/>
        <v>0</v>
      </c>
    </row>
    <row r="87" spans="1:5" hidden="1" outlineLevel="2" x14ac:dyDescent="0.25">
      <c r="A87">
        <f t="shared" si="21"/>
        <v>1</v>
      </c>
      <c r="B87">
        <v>2156</v>
      </c>
      <c r="C87" s="38" t="s">
        <v>2337</v>
      </c>
      <c r="D87" s="41" t="s">
        <v>2338</v>
      </c>
      <c r="E87" s="37">
        <f t="shared" si="25"/>
        <v>27670.793828000002</v>
      </c>
    </row>
    <row r="88" spans="1:5" hidden="1" outlineLevel="2" x14ac:dyDescent="0.25">
      <c r="A88">
        <f t="shared" si="21"/>
        <v>0</v>
      </c>
      <c r="C88" s="38"/>
      <c r="D88" s="40"/>
      <c r="E88" s="37"/>
    </row>
    <row r="89" spans="1:5" hidden="1" outlineLevel="1" x14ac:dyDescent="0.25">
      <c r="A89">
        <f t="shared" si="21"/>
        <v>1</v>
      </c>
      <c r="C89" s="38" t="s">
        <v>2339</v>
      </c>
      <c r="D89" s="40" t="s">
        <v>2340</v>
      </c>
      <c r="E89" s="37">
        <f t="shared" ref="E89" si="26">SUM(E90)</f>
        <v>2172.39</v>
      </c>
    </row>
    <row r="90" spans="1:5" hidden="1" outlineLevel="2" x14ac:dyDescent="0.25">
      <c r="A90">
        <f t="shared" si="21"/>
        <v>1</v>
      </c>
      <c r="B90">
        <v>2161</v>
      </c>
      <c r="C90" s="38" t="s">
        <v>2341</v>
      </c>
      <c r="D90" s="41" t="s">
        <v>2342</v>
      </c>
      <c r="E90" s="37">
        <f t="shared" ref="E90" si="27">IFERROR(VLOOKUP($B90,base_cf,MATCH(E$1,eti,0),0),0)</f>
        <v>2172.39</v>
      </c>
    </row>
    <row r="91" spans="1:5" hidden="1" outlineLevel="2" x14ac:dyDescent="0.25">
      <c r="A91">
        <f t="shared" si="21"/>
        <v>0</v>
      </c>
      <c r="C91" s="38"/>
      <c r="D91" s="40"/>
      <c r="E91" s="37"/>
    </row>
    <row r="92" spans="1:5" hidden="1" outlineLevel="1" x14ac:dyDescent="0.25">
      <c r="A92">
        <f t="shared" si="21"/>
        <v>1</v>
      </c>
      <c r="C92" s="38" t="s">
        <v>2343</v>
      </c>
      <c r="D92" s="40" t="s">
        <v>2344</v>
      </c>
      <c r="E92" s="37">
        <f t="shared" ref="E92" si="28">SUM(E93:E94)</f>
        <v>3461</v>
      </c>
    </row>
    <row r="93" spans="1:5" hidden="1" outlineLevel="2" x14ac:dyDescent="0.25">
      <c r="A93">
        <f t="shared" si="21"/>
        <v>1</v>
      </c>
      <c r="B93">
        <v>2171</v>
      </c>
      <c r="C93" s="38" t="s">
        <v>2345</v>
      </c>
      <c r="D93" s="41" t="s">
        <v>2346</v>
      </c>
      <c r="E93" s="37">
        <f t="shared" ref="E93:E94" si="29">IFERROR(VLOOKUP($B93,base_cf,MATCH(E$1,eti,0),0),0)</f>
        <v>3461</v>
      </c>
    </row>
    <row r="94" spans="1:5" hidden="1" outlineLevel="2" x14ac:dyDescent="0.25">
      <c r="A94">
        <f t="shared" si="21"/>
        <v>0</v>
      </c>
      <c r="B94">
        <v>2172</v>
      </c>
      <c r="C94" s="38" t="s">
        <v>2347</v>
      </c>
      <c r="D94" s="41" t="s">
        <v>2348</v>
      </c>
      <c r="E94" s="37">
        <f t="shared" si="29"/>
        <v>0</v>
      </c>
    </row>
    <row r="95" spans="1:5" hidden="1" outlineLevel="2" collapsed="1" x14ac:dyDescent="0.25">
      <c r="A95">
        <f t="shared" si="21"/>
        <v>0</v>
      </c>
      <c r="C95" s="38"/>
      <c r="D95" s="40"/>
      <c r="E95" s="37"/>
    </row>
    <row r="96" spans="1:5" hidden="1" outlineLevel="1" x14ac:dyDescent="0.25">
      <c r="A96">
        <f t="shared" si="21"/>
        <v>1</v>
      </c>
      <c r="C96" s="38" t="s">
        <v>2349</v>
      </c>
      <c r="D96" s="40" t="s">
        <v>2350</v>
      </c>
      <c r="E96" s="37">
        <f t="shared" ref="E96" si="30">SUM(E97:E103)</f>
        <v>5215.3</v>
      </c>
    </row>
    <row r="97" spans="1:5" hidden="1" outlineLevel="2" x14ac:dyDescent="0.25">
      <c r="A97">
        <f t="shared" si="21"/>
        <v>0</v>
      </c>
      <c r="B97">
        <v>2181</v>
      </c>
      <c r="C97" s="38" t="s">
        <v>2351</v>
      </c>
      <c r="D97" s="41" t="s">
        <v>2352</v>
      </c>
      <c r="E97" s="37">
        <f t="shared" ref="E97:E103" si="31">IFERROR(VLOOKUP($B97,base_cf,MATCH(E$1,eti,0),0),0)</f>
        <v>0</v>
      </c>
    </row>
    <row r="98" spans="1:5" hidden="1" outlineLevel="2" x14ac:dyDescent="0.25">
      <c r="A98">
        <f t="shared" si="21"/>
        <v>1</v>
      </c>
      <c r="B98">
        <v>2182</v>
      </c>
      <c r="C98" s="38" t="s">
        <v>2353</v>
      </c>
      <c r="D98" s="41" t="s">
        <v>2354</v>
      </c>
      <c r="E98" s="37">
        <f t="shared" si="31"/>
        <v>145.30000000000001</v>
      </c>
    </row>
    <row r="99" spans="1:5" hidden="1" outlineLevel="2" x14ac:dyDescent="0.25">
      <c r="A99">
        <f t="shared" si="21"/>
        <v>1</v>
      </c>
      <c r="B99">
        <v>2183</v>
      </c>
      <c r="C99" s="38" t="s">
        <v>2355</v>
      </c>
      <c r="D99" s="41" t="s">
        <v>2356</v>
      </c>
      <c r="E99" s="37">
        <f t="shared" si="31"/>
        <v>135</v>
      </c>
    </row>
    <row r="100" spans="1:5" hidden="1" outlineLevel="2" x14ac:dyDescent="0.25">
      <c r="A100">
        <f t="shared" si="21"/>
        <v>0</v>
      </c>
      <c r="B100">
        <v>2184</v>
      </c>
      <c r="C100" s="38" t="s">
        <v>2357</v>
      </c>
      <c r="D100" s="41" t="s">
        <v>2358</v>
      </c>
      <c r="E100" s="37">
        <f t="shared" si="31"/>
        <v>0</v>
      </c>
    </row>
    <row r="101" spans="1:5" hidden="1" outlineLevel="2" x14ac:dyDescent="0.25">
      <c r="A101">
        <f t="shared" si="21"/>
        <v>1</v>
      </c>
      <c r="B101">
        <v>2185</v>
      </c>
      <c r="C101" s="38" t="s">
        <v>2359</v>
      </c>
      <c r="D101" s="41" t="s">
        <v>2360</v>
      </c>
      <c r="E101" s="37">
        <f t="shared" si="31"/>
        <v>4935</v>
      </c>
    </row>
    <row r="102" spans="1:5" hidden="1" outlineLevel="2" x14ac:dyDescent="0.25">
      <c r="A102">
        <f t="shared" si="21"/>
        <v>0</v>
      </c>
      <c r="B102">
        <v>2186</v>
      </c>
      <c r="C102" s="38" t="s">
        <v>2361</v>
      </c>
      <c r="D102" s="41" t="s">
        <v>2362</v>
      </c>
      <c r="E102" s="37">
        <f t="shared" si="31"/>
        <v>0</v>
      </c>
    </row>
    <row r="103" spans="1:5" hidden="1" outlineLevel="2" x14ac:dyDescent="0.25">
      <c r="A103">
        <f t="shared" si="21"/>
        <v>0</v>
      </c>
      <c r="B103">
        <v>2187</v>
      </c>
      <c r="C103" s="38" t="s">
        <v>2363</v>
      </c>
      <c r="D103" s="41" t="s">
        <v>2364</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2365</v>
      </c>
      <c r="D105" s="40" t="s">
        <v>2366</v>
      </c>
      <c r="E105" s="37">
        <f t="shared" ref="E105" si="32">IFERROR(VLOOKUP($B105,base_cf,MATCH(E$1,eti,0),0),0)</f>
        <v>17</v>
      </c>
    </row>
    <row r="106" spans="1:5" hidden="1" outlineLevel="1" x14ac:dyDescent="0.25">
      <c r="A106">
        <f t="shared" si="21"/>
        <v>0</v>
      </c>
      <c r="C106" s="38"/>
      <c r="D106" s="39"/>
      <c r="E106" s="37"/>
    </row>
    <row r="107" spans="1:5" collapsed="1" x14ac:dyDescent="0.25">
      <c r="A107">
        <f t="shared" ref="A107:A138" si="33">IF(SUM(E107:E107)&gt;0,1,0)</f>
        <v>1</v>
      </c>
      <c r="C107" s="38" t="s">
        <v>2367</v>
      </c>
      <c r="D107" s="39" t="s">
        <v>2368</v>
      </c>
      <c r="E107" s="37">
        <f t="shared" ref="E107" si="34">SUM(E109:E114)</f>
        <v>49473.519563000002</v>
      </c>
    </row>
    <row r="108" spans="1:5" hidden="1" outlineLevel="1" x14ac:dyDescent="0.25">
      <c r="A108">
        <f t="shared" si="33"/>
        <v>0</v>
      </c>
      <c r="C108" s="38"/>
      <c r="D108" s="39"/>
      <c r="E108" s="37"/>
    </row>
    <row r="109" spans="1:5" hidden="1" outlineLevel="1" x14ac:dyDescent="0.25">
      <c r="A109">
        <f t="shared" si="33"/>
        <v>1</v>
      </c>
      <c r="B109">
        <v>2210</v>
      </c>
      <c r="C109" s="38" t="s">
        <v>2369</v>
      </c>
      <c r="D109" s="40" t="s">
        <v>2370</v>
      </c>
      <c r="E109" s="37">
        <f t="shared" ref="E109:E114" si="35">IFERROR(VLOOKUP($B109,base_cf,MATCH(E$1,eti,0),0),0)</f>
        <v>25.955311999999999</v>
      </c>
    </row>
    <row r="110" spans="1:5" hidden="1" outlineLevel="1" x14ac:dyDescent="0.25">
      <c r="A110">
        <f t="shared" si="33"/>
        <v>1</v>
      </c>
      <c r="B110">
        <v>2220</v>
      </c>
      <c r="C110" s="38" t="s">
        <v>2371</v>
      </c>
      <c r="D110" s="40" t="s">
        <v>2372</v>
      </c>
      <c r="E110" s="37">
        <f t="shared" si="35"/>
        <v>132.56552600000001</v>
      </c>
    </row>
    <row r="111" spans="1:5" hidden="1" outlineLevel="1" x14ac:dyDescent="0.25">
      <c r="A111">
        <f t="shared" si="33"/>
        <v>1</v>
      </c>
      <c r="B111">
        <v>2230</v>
      </c>
      <c r="C111" s="38" t="s">
        <v>2373</v>
      </c>
      <c r="D111" s="40" t="s">
        <v>2374</v>
      </c>
      <c r="E111" s="37">
        <f t="shared" si="35"/>
        <v>1703.6358</v>
      </c>
    </row>
    <row r="112" spans="1:5" hidden="1" outlineLevel="1" x14ac:dyDescent="0.25">
      <c r="A112">
        <f t="shared" si="33"/>
        <v>1</v>
      </c>
      <c r="B112">
        <v>2240</v>
      </c>
      <c r="C112" s="38" t="s">
        <v>2375</v>
      </c>
      <c r="D112" s="40" t="s">
        <v>2376</v>
      </c>
      <c r="E112" s="37">
        <f t="shared" si="35"/>
        <v>18641.009207999999</v>
      </c>
    </row>
    <row r="113" spans="1:5" hidden="1" outlineLevel="1" x14ac:dyDescent="0.25">
      <c r="A113">
        <f t="shared" si="33"/>
        <v>0</v>
      </c>
      <c r="B113">
        <v>2250</v>
      </c>
      <c r="C113" s="38" t="s">
        <v>2377</v>
      </c>
      <c r="D113" s="40" t="s">
        <v>2378</v>
      </c>
      <c r="E113" s="37">
        <f t="shared" si="35"/>
        <v>0</v>
      </c>
    </row>
    <row r="114" spans="1:5" hidden="1" outlineLevel="1" x14ac:dyDescent="0.25">
      <c r="A114">
        <f t="shared" si="33"/>
        <v>1</v>
      </c>
      <c r="B114">
        <v>2260</v>
      </c>
      <c r="C114" s="38" t="s">
        <v>2379</v>
      </c>
      <c r="D114" s="40" t="s">
        <v>2380</v>
      </c>
      <c r="E114" s="37">
        <f t="shared" si="35"/>
        <v>28970.353717000002</v>
      </c>
    </row>
    <row r="115" spans="1:5" hidden="1" collapsed="1" x14ac:dyDescent="0.25">
      <c r="A115">
        <f t="shared" si="33"/>
        <v>0</v>
      </c>
      <c r="C115" s="38"/>
      <c r="D115" s="38"/>
      <c r="E115" s="37"/>
    </row>
    <row r="116" spans="1:5" x14ac:dyDescent="0.25">
      <c r="A116">
        <f t="shared" si="33"/>
        <v>1</v>
      </c>
      <c r="C116" s="35" t="s">
        <v>1596</v>
      </c>
      <c r="D116" s="35" t="s">
        <v>2381</v>
      </c>
      <c r="E116" s="36">
        <f t="shared" ref="E116" si="36">SUM(E118,E127,E135,E144,E163)</f>
        <v>4527614.5005100006</v>
      </c>
    </row>
    <row r="117" spans="1:5" hidden="1" x14ac:dyDescent="0.25">
      <c r="A117">
        <f t="shared" si="33"/>
        <v>0</v>
      </c>
      <c r="C117" s="38"/>
      <c r="D117" s="38"/>
      <c r="E117" s="37"/>
    </row>
    <row r="118" spans="1:5" x14ac:dyDescent="0.25">
      <c r="A118">
        <f t="shared" si="33"/>
        <v>1</v>
      </c>
      <c r="C118" s="38" t="s">
        <v>2382</v>
      </c>
      <c r="D118" s="39" t="s">
        <v>2383</v>
      </c>
      <c r="E118" s="37">
        <f t="shared" ref="E118" si="37">SUM(E120:E125)</f>
        <v>27555.389021999999</v>
      </c>
    </row>
    <row r="119" spans="1:5" hidden="1" outlineLevel="1" x14ac:dyDescent="0.25">
      <c r="A119">
        <f t="shared" si="33"/>
        <v>0</v>
      </c>
      <c r="C119" s="38"/>
      <c r="D119" s="39"/>
      <c r="E119" s="37"/>
    </row>
    <row r="120" spans="1:5" hidden="1" outlineLevel="1" x14ac:dyDescent="0.25">
      <c r="A120">
        <f t="shared" si="33"/>
        <v>1</v>
      </c>
      <c r="B120">
        <v>3110</v>
      </c>
      <c r="C120" s="38" t="s">
        <v>2384</v>
      </c>
      <c r="D120" s="40" t="s">
        <v>2385</v>
      </c>
      <c r="E120" s="37">
        <f t="shared" ref="E120:E125" si="38">IFERROR(VLOOKUP($B120,base_cf,MATCH(E$1,eti,0),0),0)</f>
        <v>8.4454609999999999</v>
      </c>
    </row>
    <row r="121" spans="1:5" hidden="1" outlineLevel="1" x14ac:dyDescent="0.25">
      <c r="A121">
        <f t="shared" si="33"/>
        <v>1</v>
      </c>
      <c r="B121">
        <v>3120</v>
      </c>
      <c r="C121" s="38" t="s">
        <v>2386</v>
      </c>
      <c r="D121" s="40" t="s">
        <v>2387</v>
      </c>
      <c r="E121" s="37">
        <f t="shared" si="38"/>
        <v>17458.054508000001</v>
      </c>
    </row>
    <row r="122" spans="1:5" hidden="1" outlineLevel="1" x14ac:dyDescent="0.25">
      <c r="A122">
        <f t="shared" si="33"/>
        <v>1</v>
      </c>
      <c r="B122">
        <v>3130</v>
      </c>
      <c r="C122" s="38" t="s">
        <v>2388</v>
      </c>
      <c r="D122" s="40" t="s">
        <v>2389</v>
      </c>
      <c r="E122" s="37">
        <f t="shared" si="38"/>
        <v>620.79999999999995</v>
      </c>
    </row>
    <row r="123" spans="1:5" hidden="1" outlineLevel="1" x14ac:dyDescent="0.25">
      <c r="A123">
        <f t="shared" si="33"/>
        <v>1</v>
      </c>
      <c r="B123">
        <v>3140</v>
      </c>
      <c r="C123" s="38" t="s">
        <v>2390</v>
      </c>
      <c r="D123" s="40" t="s">
        <v>2391</v>
      </c>
      <c r="E123" s="37">
        <f t="shared" si="38"/>
        <v>12.113459000000001</v>
      </c>
    </row>
    <row r="124" spans="1:5" hidden="1" outlineLevel="1" x14ac:dyDescent="0.25">
      <c r="A124">
        <f t="shared" si="33"/>
        <v>0</v>
      </c>
      <c r="B124">
        <v>3150</v>
      </c>
      <c r="C124" s="38" t="s">
        <v>2392</v>
      </c>
      <c r="D124" s="40" t="s">
        <v>2393</v>
      </c>
      <c r="E124" s="37">
        <f t="shared" si="38"/>
        <v>0</v>
      </c>
    </row>
    <row r="125" spans="1:5" hidden="1" outlineLevel="1" x14ac:dyDescent="0.25">
      <c r="A125">
        <f t="shared" si="33"/>
        <v>1</v>
      </c>
      <c r="B125">
        <v>3160</v>
      </c>
      <c r="C125" s="38" t="s">
        <v>2394</v>
      </c>
      <c r="D125" s="40" t="s">
        <v>2395</v>
      </c>
      <c r="E125" s="37">
        <f t="shared" si="38"/>
        <v>9455.9755939999995</v>
      </c>
    </row>
    <row r="126" spans="1:5" hidden="1" outlineLevel="1" x14ac:dyDescent="0.25">
      <c r="A126">
        <f t="shared" si="33"/>
        <v>0</v>
      </c>
      <c r="C126" s="38"/>
      <c r="D126" s="39"/>
      <c r="E126" s="37"/>
    </row>
    <row r="127" spans="1:5" collapsed="1" x14ac:dyDescent="0.25">
      <c r="A127">
        <f t="shared" si="33"/>
        <v>1</v>
      </c>
      <c r="C127" s="38" t="s">
        <v>2396</v>
      </c>
      <c r="D127" s="39" t="s">
        <v>2397</v>
      </c>
      <c r="E127" s="37">
        <f t="shared" ref="E127" si="39">SUM(E129:E133)</f>
        <v>318667.32091000001</v>
      </c>
    </row>
    <row r="128" spans="1:5" hidden="1" outlineLevel="1" x14ac:dyDescent="0.25">
      <c r="A128">
        <f t="shared" si="33"/>
        <v>0</v>
      </c>
      <c r="C128" s="38"/>
      <c r="D128" s="39"/>
      <c r="E128" s="37"/>
    </row>
    <row r="129" spans="1:5" hidden="1" outlineLevel="1" x14ac:dyDescent="0.25">
      <c r="A129">
        <f t="shared" si="33"/>
        <v>1</v>
      </c>
      <c r="B129">
        <v>3210</v>
      </c>
      <c r="C129" s="38" t="s">
        <v>2398</v>
      </c>
      <c r="D129" s="40" t="s">
        <v>2399</v>
      </c>
      <c r="E129" s="37">
        <f t="shared" ref="E129:E133" si="40">IFERROR(VLOOKUP($B129,base_cf,MATCH(E$1,eti,0),0),0)</f>
        <v>616.41173300000003</v>
      </c>
    </row>
    <row r="130" spans="1:5" hidden="1" outlineLevel="1" x14ac:dyDescent="0.25">
      <c r="A130">
        <f t="shared" si="33"/>
        <v>1</v>
      </c>
      <c r="B130">
        <v>3220</v>
      </c>
      <c r="C130" s="38" t="s">
        <v>2400</v>
      </c>
      <c r="D130" s="40" t="s">
        <v>2401</v>
      </c>
      <c r="E130" s="37">
        <f t="shared" si="40"/>
        <v>6.4</v>
      </c>
    </row>
    <row r="131" spans="1:5" hidden="1" outlineLevel="1" x14ac:dyDescent="0.25">
      <c r="A131">
        <f t="shared" si="33"/>
        <v>1</v>
      </c>
      <c r="B131">
        <v>3230</v>
      </c>
      <c r="C131" s="38" t="s">
        <v>2402</v>
      </c>
      <c r="D131" s="40" t="s">
        <v>2403</v>
      </c>
      <c r="E131" s="37">
        <f t="shared" si="40"/>
        <v>252815.89318499999</v>
      </c>
    </row>
    <row r="132" spans="1:5" hidden="1" outlineLevel="1" x14ac:dyDescent="0.25">
      <c r="A132">
        <f t="shared" si="33"/>
        <v>1</v>
      </c>
      <c r="B132">
        <v>3240</v>
      </c>
      <c r="C132" s="38" t="s">
        <v>2404</v>
      </c>
      <c r="D132" s="40" t="s">
        <v>2405</v>
      </c>
      <c r="E132" s="37">
        <f t="shared" si="40"/>
        <v>100</v>
      </c>
    </row>
    <row r="133" spans="1:5" hidden="1" outlineLevel="1" x14ac:dyDescent="0.25">
      <c r="A133">
        <f t="shared" si="33"/>
        <v>1</v>
      </c>
      <c r="B133">
        <v>3250</v>
      </c>
      <c r="C133" s="38" t="s">
        <v>2406</v>
      </c>
      <c r="D133" s="40" t="s">
        <v>2407</v>
      </c>
      <c r="E133" s="37">
        <f t="shared" si="40"/>
        <v>65128.615991999999</v>
      </c>
    </row>
    <row r="134" spans="1:5" hidden="1" outlineLevel="1" x14ac:dyDescent="0.25">
      <c r="A134">
        <f t="shared" si="33"/>
        <v>0</v>
      </c>
      <c r="C134" s="38"/>
      <c r="D134" s="39"/>
      <c r="E134" s="37"/>
    </row>
    <row r="135" spans="1:5" collapsed="1" x14ac:dyDescent="0.25">
      <c r="A135">
        <f t="shared" si="33"/>
        <v>1</v>
      </c>
      <c r="C135" s="38" t="s">
        <v>2408</v>
      </c>
      <c r="D135" s="39" t="s">
        <v>2409</v>
      </c>
      <c r="E135" s="37">
        <f t="shared" ref="E135" si="41">SUM(E137:E142)</f>
        <v>58520.799859000006</v>
      </c>
    </row>
    <row r="136" spans="1:5" hidden="1" outlineLevel="1" x14ac:dyDescent="0.25">
      <c r="A136">
        <f t="shared" si="33"/>
        <v>0</v>
      </c>
      <c r="C136" s="38"/>
      <c r="D136" s="39"/>
      <c r="E136" s="37"/>
    </row>
    <row r="137" spans="1:5" hidden="1" outlineLevel="1" x14ac:dyDescent="0.25">
      <c r="A137">
        <f t="shared" si="33"/>
        <v>1</v>
      </c>
      <c r="B137">
        <v>3310</v>
      </c>
      <c r="C137" s="38" t="s">
        <v>2410</v>
      </c>
      <c r="D137" s="40" t="s">
        <v>2411</v>
      </c>
      <c r="E137" s="37">
        <f t="shared" ref="E137:E142" si="42">IFERROR(VLOOKUP($B137,base_cf,MATCH(E$1,eti,0),0),0)</f>
        <v>7827.4647169999998</v>
      </c>
    </row>
    <row r="138" spans="1:5" hidden="1" outlineLevel="1" x14ac:dyDescent="0.25">
      <c r="A138">
        <f t="shared" si="33"/>
        <v>1</v>
      </c>
      <c r="B138">
        <v>3320</v>
      </c>
      <c r="C138" s="38" t="s">
        <v>2412</v>
      </c>
      <c r="D138" s="40" t="s">
        <v>2413</v>
      </c>
      <c r="E138" s="37">
        <f t="shared" si="42"/>
        <v>47833.029341000001</v>
      </c>
    </row>
    <row r="139" spans="1:5" hidden="1" outlineLevel="1" x14ac:dyDescent="0.25">
      <c r="A139">
        <f t="shared" ref="A139:A170" si="43">IF(SUM(E139:E139)&gt;0,1,0)</f>
        <v>1</v>
      </c>
      <c r="B139">
        <v>3330</v>
      </c>
      <c r="C139" s="38" t="s">
        <v>2414</v>
      </c>
      <c r="D139" s="40" t="s">
        <v>2415</v>
      </c>
      <c r="E139" s="37">
        <f t="shared" si="42"/>
        <v>1593.5016069999999</v>
      </c>
    </row>
    <row r="140" spans="1:5" hidden="1" outlineLevel="1" x14ac:dyDescent="0.25">
      <c r="A140">
        <f t="shared" si="43"/>
        <v>1</v>
      </c>
      <c r="B140">
        <v>3340</v>
      </c>
      <c r="C140" s="38" t="s">
        <v>2416</v>
      </c>
      <c r="D140" s="40" t="s">
        <v>2417</v>
      </c>
      <c r="E140" s="37">
        <f t="shared" si="42"/>
        <v>89.023949999999999</v>
      </c>
    </row>
    <row r="141" spans="1:5" hidden="1" outlineLevel="1" x14ac:dyDescent="0.25">
      <c r="A141">
        <f t="shared" si="43"/>
        <v>0</v>
      </c>
      <c r="B141">
        <v>3350</v>
      </c>
      <c r="C141" s="38" t="s">
        <v>2418</v>
      </c>
      <c r="D141" s="40" t="s">
        <v>2419</v>
      </c>
      <c r="E141" s="37">
        <f t="shared" si="42"/>
        <v>0</v>
      </c>
    </row>
    <row r="142" spans="1:5" hidden="1" outlineLevel="1" x14ac:dyDescent="0.25">
      <c r="A142">
        <f t="shared" si="43"/>
        <v>1</v>
      </c>
      <c r="B142">
        <v>3360</v>
      </c>
      <c r="C142" s="38" t="s">
        <v>2420</v>
      </c>
      <c r="D142" s="40" t="s">
        <v>2421</v>
      </c>
      <c r="E142" s="37">
        <f t="shared" si="42"/>
        <v>1177.780244</v>
      </c>
    </row>
    <row r="143" spans="1:5" hidden="1" outlineLevel="1" x14ac:dyDescent="0.25">
      <c r="A143">
        <f t="shared" si="43"/>
        <v>0</v>
      </c>
      <c r="C143" s="38"/>
      <c r="D143" s="39"/>
      <c r="E143" s="37"/>
    </row>
    <row r="144" spans="1:5" collapsed="1" x14ac:dyDescent="0.25">
      <c r="A144">
        <f t="shared" si="43"/>
        <v>1</v>
      </c>
      <c r="C144" s="38" t="s">
        <v>2422</v>
      </c>
      <c r="D144" s="39" t="s">
        <v>2423</v>
      </c>
      <c r="E144" s="37">
        <f t="shared" ref="E144" si="44">SUM(E146,E150,E154:E161)</f>
        <v>2665920.8942249999</v>
      </c>
    </row>
    <row r="145" spans="1:5" hidden="1" outlineLevel="1" x14ac:dyDescent="0.25">
      <c r="A145">
        <f t="shared" si="43"/>
        <v>0</v>
      </c>
      <c r="C145" s="38"/>
      <c r="D145" s="39"/>
      <c r="E145" s="37"/>
    </row>
    <row r="146" spans="1:5" hidden="1" outlineLevel="1" x14ac:dyDescent="0.25">
      <c r="A146">
        <f t="shared" si="43"/>
        <v>1</v>
      </c>
      <c r="C146" s="38" t="s">
        <v>2424</v>
      </c>
      <c r="D146" s="40" t="s">
        <v>2425</v>
      </c>
      <c r="E146" s="37">
        <f t="shared" ref="E146" si="45">SUM(E147:E149)</f>
        <v>797760.744512</v>
      </c>
    </row>
    <row r="147" spans="1:5" hidden="1" outlineLevel="2" x14ac:dyDescent="0.25">
      <c r="A147">
        <f t="shared" si="43"/>
        <v>1</v>
      </c>
      <c r="B147" s="42">
        <v>3410</v>
      </c>
      <c r="C147" s="38" t="s">
        <v>2426</v>
      </c>
      <c r="D147" s="41" t="s">
        <v>2427</v>
      </c>
      <c r="E147" s="37">
        <f t="shared" ref="E147:E149" si="46">IFERROR(VLOOKUP($B147,base_cf,MATCH(E$1,eti,0),0),0)</f>
        <v>797753.537473</v>
      </c>
    </row>
    <row r="148" spans="1:5" hidden="1" outlineLevel="2" x14ac:dyDescent="0.25">
      <c r="A148">
        <f t="shared" si="43"/>
        <v>1</v>
      </c>
      <c r="B148">
        <v>3411</v>
      </c>
      <c r="C148" s="38" t="s">
        <v>2428</v>
      </c>
      <c r="D148" s="41" t="s">
        <v>2429</v>
      </c>
      <c r="E148" s="37">
        <f t="shared" si="46"/>
        <v>7.207039</v>
      </c>
    </row>
    <row r="149" spans="1:5" hidden="1" outlineLevel="2" x14ac:dyDescent="0.25">
      <c r="A149">
        <f t="shared" si="43"/>
        <v>0</v>
      </c>
      <c r="B149">
        <v>3412</v>
      </c>
      <c r="C149" s="38" t="s">
        <v>2430</v>
      </c>
      <c r="D149" s="41" t="s">
        <v>2431</v>
      </c>
      <c r="E149" s="37">
        <f t="shared" si="46"/>
        <v>0</v>
      </c>
    </row>
    <row r="150" spans="1:5" hidden="1" outlineLevel="1" x14ac:dyDescent="0.25">
      <c r="A150">
        <f t="shared" si="43"/>
        <v>1</v>
      </c>
      <c r="C150" s="38" t="s">
        <v>2432</v>
      </c>
      <c r="D150" s="40" t="s">
        <v>2433</v>
      </c>
      <c r="E150" s="37">
        <f t="shared" ref="E150" si="47">SUM(E151:E153)</f>
        <v>575588.66962000006</v>
      </c>
    </row>
    <row r="151" spans="1:5" hidden="1" outlineLevel="2" x14ac:dyDescent="0.25">
      <c r="A151">
        <f t="shared" si="43"/>
        <v>1</v>
      </c>
      <c r="B151" s="42">
        <v>3420</v>
      </c>
      <c r="C151" s="38" t="s">
        <v>2434</v>
      </c>
      <c r="D151" s="41" t="s">
        <v>2435</v>
      </c>
      <c r="E151" s="37">
        <f t="shared" ref="E151:E161" si="48">IFERROR(VLOOKUP($B151,base_cf,MATCH(E$1,eti,0),0),0)</f>
        <v>575574.54949400004</v>
      </c>
    </row>
    <row r="152" spans="1:5" hidden="1" outlineLevel="2" x14ac:dyDescent="0.25">
      <c r="A152">
        <f t="shared" si="43"/>
        <v>1</v>
      </c>
      <c r="B152">
        <v>3421</v>
      </c>
      <c r="C152" s="38" t="s">
        <v>2436</v>
      </c>
      <c r="D152" s="41" t="s">
        <v>2437</v>
      </c>
      <c r="E152" s="37">
        <f t="shared" si="48"/>
        <v>14.120126000000001</v>
      </c>
    </row>
    <row r="153" spans="1:5" hidden="1" outlineLevel="2" x14ac:dyDescent="0.25">
      <c r="A153">
        <f t="shared" si="43"/>
        <v>0</v>
      </c>
      <c r="B153">
        <v>3422</v>
      </c>
      <c r="C153" s="38" t="s">
        <v>2438</v>
      </c>
      <c r="D153" s="41" t="s">
        <v>2439</v>
      </c>
      <c r="E153" s="37">
        <f t="shared" si="48"/>
        <v>0</v>
      </c>
    </row>
    <row r="154" spans="1:5" hidden="1" outlineLevel="1" x14ac:dyDescent="0.25">
      <c r="A154">
        <f t="shared" si="43"/>
        <v>1</v>
      </c>
      <c r="B154">
        <v>3430</v>
      </c>
      <c r="C154" s="38" t="s">
        <v>2440</v>
      </c>
      <c r="D154" s="40" t="s">
        <v>2441</v>
      </c>
      <c r="E154" s="37">
        <f t="shared" si="48"/>
        <v>8687.9854410000007</v>
      </c>
    </row>
    <row r="155" spans="1:5" hidden="1" outlineLevel="1" x14ac:dyDescent="0.25">
      <c r="A155">
        <f t="shared" si="43"/>
        <v>0</v>
      </c>
      <c r="B155">
        <v>3431</v>
      </c>
      <c r="C155" s="38" t="s">
        <v>2440</v>
      </c>
      <c r="D155" s="40" t="s">
        <v>2441</v>
      </c>
      <c r="E155" s="37">
        <f t="shared" si="48"/>
        <v>0</v>
      </c>
    </row>
    <row r="156" spans="1:5" hidden="1" outlineLevel="1" x14ac:dyDescent="0.25">
      <c r="A156">
        <f t="shared" si="43"/>
        <v>1</v>
      </c>
      <c r="B156">
        <v>3440</v>
      </c>
      <c r="C156" s="38" t="s">
        <v>2442</v>
      </c>
      <c r="D156" s="40" t="s">
        <v>2443</v>
      </c>
      <c r="E156" s="37">
        <f t="shared" si="48"/>
        <v>541004.96123400005</v>
      </c>
    </row>
    <row r="157" spans="1:5" hidden="1" outlineLevel="1" x14ac:dyDescent="0.25">
      <c r="A157">
        <f t="shared" si="43"/>
        <v>0</v>
      </c>
      <c r="B157">
        <v>3441</v>
      </c>
      <c r="C157" s="38" t="s">
        <v>2442</v>
      </c>
      <c r="D157" s="40" t="s">
        <v>2443</v>
      </c>
      <c r="E157" s="37">
        <f t="shared" si="48"/>
        <v>0</v>
      </c>
    </row>
    <row r="158" spans="1:5" hidden="1" outlineLevel="1" x14ac:dyDescent="0.25">
      <c r="A158">
        <f t="shared" si="43"/>
        <v>1</v>
      </c>
      <c r="B158">
        <v>3450</v>
      </c>
      <c r="C158" s="38" t="s">
        <v>2444</v>
      </c>
      <c r="D158" s="40" t="s">
        <v>2445</v>
      </c>
      <c r="E158" s="37">
        <f t="shared" si="48"/>
        <v>15.5</v>
      </c>
    </row>
    <row r="159" spans="1:5" hidden="1" outlineLevel="1" x14ac:dyDescent="0.25">
      <c r="A159">
        <f t="shared" si="43"/>
        <v>1</v>
      </c>
      <c r="B159">
        <v>3460</v>
      </c>
      <c r="C159" s="38" t="s">
        <v>2446</v>
      </c>
      <c r="D159" s="40" t="s">
        <v>2447</v>
      </c>
      <c r="E159" s="37">
        <f t="shared" si="48"/>
        <v>261475.56501600001</v>
      </c>
    </row>
    <row r="160" spans="1:5" hidden="1" outlineLevel="1" x14ac:dyDescent="0.25">
      <c r="A160">
        <f t="shared" si="43"/>
        <v>0</v>
      </c>
      <c r="B160">
        <v>3470</v>
      </c>
      <c r="C160" s="38" t="s">
        <v>2448</v>
      </c>
      <c r="D160" s="40" t="s">
        <v>2449</v>
      </c>
      <c r="E160" s="37">
        <f t="shared" si="48"/>
        <v>0</v>
      </c>
    </row>
    <row r="161" spans="1:5" hidden="1" outlineLevel="1" x14ac:dyDescent="0.25">
      <c r="A161">
        <f t="shared" si="43"/>
        <v>1</v>
      </c>
      <c r="B161">
        <v>3480</v>
      </c>
      <c r="C161" s="38" t="s">
        <v>2450</v>
      </c>
      <c r="D161" s="40" t="s">
        <v>2451</v>
      </c>
      <c r="E161" s="37">
        <f t="shared" si="48"/>
        <v>481387.46840200003</v>
      </c>
    </row>
    <row r="162" spans="1:5" hidden="1" outlineLevel="1" x14ac:dyDescent="0.25">
      <c r="A162">
        <f t="shared" si="43"/>
        <v>0</v>
      </c>
      <c r="C162" s="38"/>
      <c r="D162" s="39"/>
      <c r="E162" s="37"/>
    </row>
    <row r="163" spans="1:5" collapsed="1" x14ac:dyDescent="0.25">
      <c r="A163">
        <f t="shared" si="43"/>
        <v>1</v>
      </c>
      <c r="C163" s="38" t="s">
        <v>2452</v>
      </c>
      <c r="D163" s="39" t="s">
        <v>2453</v>
      </c>
      <c r="E163" s="37">
        <f t="shared" ref="E163" si="49">SUM(E165:E166,E172:E176)</f>
        <v>1456950.0964940002</v>
      </c>
    </row>
    <row r="164" spans="1:5" hidden="1" outlineLevel="1" x14ac:dyDescent="0.25">
      <c r="A164">
        <f t="shared" si="43"/>
        <v>0</v>
      </c>
      <c r="C164" s="38"/>
      <c r="D164" s="39"/>
      <c r="E164" s="37"/>
    </row>
    <row r="165" spans="1:5" hidden="1" outlineLevel="1" x14ac:dyDescent="0.25">
      <c r="A165">
        <f t="shared" si="43"/>
        <v>0</v>
      </c>
      <c r="B165">
        <v>3510</v>
      </c>
      <c r="C165" s="38" t="s">
        <v>2454</v>
      </c>
      <c r="D165" s="40" t="s">
        <v>2455</v>
      </c>
      <c r="E165" s="37">
        <f t="shared" ref="E165" si="50">IFERROR(VLOOKUP($B165,base_cf,MATCH(E$1,eti,0),0),0)</f>
        <v>0</v>
      </c>
    </row>
    <row r="166" spans="1:5" hidden="1" outlineLevel="1" x14ac:dyDescent="0.25">
      <c r="A166">
        <f t="shared" si="43"/>
        <v>1</v>
      </c>
      <c r="B166" s="42"/>
      <c r="C166" s="38" t="s">
        <v>2456</v>
      </c>
      <c r="D166" s="40" t="s">
        <v>2457</v>
      </c>
      <c r="E166" s="37">
        <f t="shared" ref="E166" si="51">SUM(E167:E171)</f>
        <v>1077696.767827</v>
      </c>
    </row>
    <row r="167" spans="1:5" hidden="1" outlineLevel="2" x14ac:dyDescent="0.25">
      <c r="A167">
        <f t="shared" si="43"/>
        <v>1</v>
      </c>
      <c r="B167">
        <v>3520</v>
      </c>
      <c r="C167" s="38" t="s">
        <v>2458</v>
      </c>
      <c r="D167" s="41" t="s">
        <v>2459</v>
      </c>
      <c r="E167" s="37">
        <f t="shared" ref="E167:E176" si="52">IFERROR(VLOOKUP($B167,base_cf,MATCH(E$1,eti,0),0),0)</f>
        <v>945720.34880399995</v>
      </c>
    </row>
    <row r="168" spans="1:5" hidden="1" outlineLevel="2" x14ac:dyDescent="0.25">
      <c r="A168">
        <f t="shared" si="43"/>
        <v>0</v>
      </c>
      <c r="B168">
        <v>3521</v>
      </c>
      <c r="C168" s="38" t="s">
        <v>2458</v>
      </c>
      <c r="D168" s="41" t="s">
        <v>2460</v>
      </c>
      <c r="E168" s="37">
        <f t="shared" si="52"/>
        <v>0</v>
      </c>
    </row>
    <row r="169" spans="1:5" hidden="1" outlineLevel="2" x14ac:dyDescent="0.25">
      <c r="A169">
        <f t="shared" si="43"/>
        <v>1</v>
      </c>
      <c r="B169">
        <v>3522</v>
      </c>
      <c r="C169" s="38" t="s">
        <v>2461</v>
      </c>
      <c r="D169" s="41" t="s">
        <v>2462</v>
      </c>
      <c r="E169" s="37">
        <f t="shared" si="52"/>
        <v>44176.331451999999</v>
      </c>
    </row>
    <row r="170" spans="1:5" hidden="1" outlineLevel="2" x14ac:dyDescent="0.25">
      <c r="A170">
        <f t="shared" si="43"/>
        <v>0</v>
      </c>
      <c r="B170">
        <v>3523</v>
      </c>
      <c r="C170" s="38" t="s">
        <v>2463</v>
      </c>
      <c r="D170" s="41" t="s">
        <v>2464</v>
      </c>
      <c r="E170" s="37">
        <f t="shared" si="52"/>
        <v>0</v>
      </c>
    </row>
    <row r="171" spans="1:5" hidden="1" outlineLevel="2" x14ac:dyDescent="0.25">
      <c r="A171">
        <f t="shared" ref="A171:A178" si="53">IF(SUM(E171:E171)&gt;0,1,0)</f>
        <v>1</v>
      </c>
      <c r="B171">
        <v>3524</v>
      </c>
      <c r="C171" s="38" t="s">
        <v>2465</v>
      </c>
      <c r="D171" s="41" t="s">
        <v>2466</v>
      </c>
      <c r="E171" s="37">
        <f t="shared" si="52"/>
        <v>87800.087570999996</v>
      </c>
    </row>
    <row r="172" spans="1:5" hidden="1" outlineLevel="1" collapsed="1" x14ac:dyDescent="0.25">
      <c r="A172">
        <f t="shared" si="53"/>
        <v>1</v>
      </c>
      <c r="B172">
        <v>3530</v>
      </c>
      <c r="C172" s="38" t="s">
        <v>2467</v>
      </c>
      <c r="D172" s="40" t="s">
        <v>2468</v>
      </c>
      <c r="E172" s="37">
        <f t="shared" si="52"/>
        <v>354844.370023</v>
      </c>
    </row>
    <row r="173" spans="1:5" hidden="1" outlineLevel="1" x14ac:dyDescent="0.25">
      <c r="A173">
        <f t="shared" si="53"/>
        <v>0</v>
      </c>
      <c r="B173">
        <v>3540</v>
      </c>
      <c r="C173" s="38" t="s">
        <v>2469</v>
      </c>
      <c r="D173" s="40" t="s">
        <v>2470</v>
      </c>
      <c r="E173" s="37">
        <f t="shared" si="52"/>
        <v>0</v>
      </c>
    </row>
    <row r="174" spans="1:5" hidden="1" outlineLevel="1" x14ac:dyDescent="0.25">
      <c r="A174">
        <f t="shared" si="53"/>
        <v>1</v>
      </c>
      <c r="B174">
        <v>3550</v>
      </c>
      <c r="C174" s="38" t="s">
        <v>2471</v>
      </c>
      <c r="D174" s="40" t="s">
        <v>2472</v>
      </c>
      <c r="E174" s="37">
        <f t="shared" si="52"/>
        <v>479</v>
      </c>
    </row>
    <row r="175" spans="1:5" hidden="1" outlineLevel="1" x14ac:dyDescent="0.25">
      <c r="A175">
        <f t="shared" si="53"/>
        <v>1</v>
      </c>
      <c r="B175">
        <v>3560</v>
      </c>
      <c r="C175" s="38" t="s">
        <v>2473</v>
      </c>
      <c r="D175" s="40" t="s">
        <v>2474</v>
      </c>
      <c r="E175" s="37">
        <f t="shared" si="52"/>
        <v>45.052970000000002</v>
      </c>
    </row>
    <row r="176" spans="1:5" hidden="1" outlineLevel="1" x14ac:dyDescent="0.25">
      <c r="A176">
        <f t="shared" si="53"/>
        <v>1</v>
      </c>
      <c r="B176">
        <v>3570</v>
      </c>
      <c r="C176" s="38" t="s">
        <v>2475</v>
      </c>
      <c r="D176" s="40" t="s">
        <v>2476</v>
      </c>
      <c r="E176" s="37">
        <f t="shared" si="52"/>
        <v>23884.905674000001</v>
      </c>
    </row>
    <row r="177" spans="1:5" hidden="1" collapsed="1" x14ac:dyDescent="0.25">
      <c r="A177">
        <f t="shared" si="53"/>
        <v>0</v>
      </c>
      <c r="C177" s="38"/>
      <c r="D177" s="38"/>
      <c r="E177" s="37"/>
    </row>
    <row r="178" spans="1:5" x14ac:dyDescent="0.25">
      <c r="A178">
        <f t="shared" si="53"/>
        <v>1</v>
      </c>
      <c r="B178">
        <v>4000</v>
      </c>
      <c r="C178" s="35" t="s">
        <v>1662</v>
      </c>
      <c r="D178" s="35" t="s">
        <v>2477</v>
      </c>
      <c r="E178" s="36">
        <f t="shared" ref="E178" si="54">IFERROR(VLOOKUP($B178,base_cf,MATCH(E$1,eti,0),0),0)</f>
        <v>1521131</v>
      </c>
    </row>
    <row r="179" spans="1:5" ht="15.75" thickBot="1" x14ac:dyDescent="0.3">
      <c r="D179" s="2"/>
      <c r="E179" s="33"/>
    </row>
    <row r="180" spans="1:5" x14ac:dyDescent="0.25">
      <c r="D180" s="79" t="str">
        <f>+matrices!$B$1</f>
        <v>1/ Incluye todas las fuentes de Financiamiento, tanto ingresos corrientes, títulos valores y créditos externos</v>
      </c>
      <c r="E180" s="38"/>
    </row>
    <row r="181" spans="1:5" x14ac:dyDescent="0.25">
      <c r="D181" s="79" t="str">
        <f>"2/ Proyecto de Ley enviado a la Asamblea Legislativa para el ejercicio económico "&amp;v_Ejercicio&amp;"."</f>
        <v>2/ Proyecto de Ley enviado a la Asamblea Legislativa para el ejercicio económico 2018.</v>
      </c>
      <c r="E181" s="38"/>
    </row>
    <row r="182" spans="1:5" x14ac:dyDescent="0.25">
      <c r="D182" t="s">
        <v>4805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803"/>
  <sheetViews>
    <sheetView showGridLines="0" topLeftCell="E1" workbookViewId="0">
      <selection activeCell="G7" sqref="G7"/>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s>
  <sheetData>
    <row r="1" spans="1:7" x14ac:dyDescent="0.25">
      <c r="G1" s="64" t="s">
        <v>3197</v>
      </c>
    </row>
    <row r="2" spans="1:7" x14ac:dyDescent="0.25">
      <c r="G2" s="64"/>
    </row>
    <row r="3" spans="1:7" x14ac:dyDescent="0.25">
      <c r="G3" s="64"/>
    </row>
    <row r="4" spans="1:7" ht="15.75" x14ac:dyDescent="0.3">
      <c r="F4" s="31" t="str">
        <f>s_titulo_Cadros2&amp;" 1/"</f>
        <v>LEY DEL GOBIERNO CENTRAL 1/</v>
      </c>
      <c r="G4" s="64"/>
    </row>
    <row r="5" spans="1:7" x14ac:dyDescent="0.25">
      <c r="F5" s="26" t="s">
        <v>4810</v>
      </c>
      <c r="G5" s="64"/>
    </row>
    <row r="6" spans="1:7" x14ac:dyDescent="0.25">
      <c r="G6" s="64"/>
    </row>
    <row r="7" spans="1:7" x14ac:dyDescent="0.25">
      <c r="F7" s="25"/>
      <c r="G7" s="57" t="s">
        <v>8717</v>
      </c>
    </row>
    <row r="8" spans="1:7" ht="15.75" thickBot="1" x14ac:dyDescent="0.3">
      <c r="F8" s="2"/>
      <c r="G8" s="96">
        <f>+v_Ejercicio</f>
        <v>2018</v>
      </c>
    </row>
    <row r="10" spans="1:7" x14ac:dyDescent="0.25">
      <c r="F10" t="s">
        <v>1229</v>
      </c>
      <c r="G10" s="76">
        <f t="shared" ref="G10" si="0">+G12+G14+G152</f>
        <v>9377012.8400689997</v>
      </c>
    </row>
    <row r="11" spans="1:7" x14ac:dyDescent="0.25">
      <c r="G11" s="44"/>
    </row>
    <row r="12" spans="1:7" x14ac:dyDescent="0.25">
      <c r="A12" s="66">
        <f t="shared" ref="A12:A75" si="1">IF(SUM(G12:G12)&gt;0,1,0)</f>
        <v>1</v>
      </c>
      <c r="B12">
        <v>1</v>
      </c>
      <c r="C12">
        <v>1</v>
      </c>
      <c r="E12" t="s">
        <v>9</v>
      </c>
      <c r="F12" s="26" t="s">
        <v>2139</v>
      </c>
      <c r="G12" s="76">
        <f t="shared" ref="G12" si="2">IFERROR(VLOOKUP($E12,base_ff,MATCH(G$1,eti,0),0),0)</f>
        <v>5184333.334613</v>
      </c>
    </row>
    <row r="13" spans="1:7" hidden="1" x14ac:dyDescent="0.25">
      <c r="A13" s="66">
        <f t="shared" si="1"/>
        <v>0</v>
      </c>
      <c r="G13" s="44"/>
    </row>
    <row r="14" spans="1:7" x14ac:dyDescent="0.25">
      <c r="A14" s="66">
        <f t="shared" si="1"/>
        <v>1</v>
      </c>
      <c r="F14" s="26" t="s">
        <v>2478</v>
      </c>
      <c r="G14" s="44">
        <f t="shared" ref="G14" si="3">SUM(G15,G22,G23,G25,G70)</f>
        <v>3017.854828</v>
      </c>
    </row>
    <row r="15" spans="1:7" hidden="1" x14ac:dyDescent="0.25">
      <c r="A15" s="66">
        <f t="shared" si="1"/>
        <v>0</v>
      </c>
      <c r="F15" s="20" t="s">
        <v>2479</v>
      </c>
      <c r="G15" s="44">
        <f t="shared" ref="G15" si="4">SUM(G16,G21)</f>
        <v>0</v>
      </c>
    </row>
    <row r="16" spans="1:7" hidden="1" x14ac:dyDescent="0.25">
      <c r="A16" s="66">
        <f t="shared" si="1"/>
        <v>0</v>
      </c>
      <c r="F16" s="22" t="s">
        <v>2480</v>
      </c>
      <c r="G16" s="44">
        <f t="shared" ref="G16" si="5">SUM(G17:G20)</f>
        <v>0</v>
      </c>
    </row>
    <row r="17" spans="1:7" hidden="1" x14ac:dyDescent="0.25">
      <c r="A17" s="66">
        <f t="shared" si="1"/>
        <v>0</v>
      </c>
      <c r="B17">
        <v>2</v>
      </c>
      <c r="C17">
        <v>2</v>
      </c>
      <c r="E17" t="str">
        <f>TEXT(B17,"000")</f>
        <v>002</v>
      </c>
      <c r="F17" s="67" t="s">
        <v>2141</v>
      </c>
      <c r="G17" s="44">
        <f t="shared" ref="G17:G23" si="6">IFERROR(VLOOKUP($E17,base_ff,MATCH(G$1,eti,0),0),0)</f>
        <v>0</v>
      </c>
    </row>
    <row r="18" spans="1:7" hidden="1" x14ac:dyDescent="0.25">
      <c r="A18" s="66">
        <f t="shared" si="1"/>
        <v>0</v>
      </c>
      <c r="B18">
        <v>3</v>
      </c>
      <c r="C18">
        <v>3</v>
      </c>
      <c r="E18" t="str">
        <f t="shared" ref="E18:E23" si="7">TEXT(B18,"000")</f>
        <v>003</v>
      </c>
      <c r="F18" s="67" t="s">
        <v>2481</v>
      </c>
      <c r="G18" s="44">
        <f t="shared" si="6"/>
        <v>0</v>
      </c>
    </row>
    <row r="19" spans="1:7" hidden="1" x14ac:dyDescent="0.25">
      <c r="A19" s="66">
        <f t="shared" si="1"/>
        <v>0</v>
      </c>
      <c r="B19">
        <v>4</v>
      </c>
      <c r="C19">
        <v>4</v>
      </c>
      <c r="E19" t="str">
        <f t="shared" si="7"/>
        <v>004</v>
      </c>
      <c r="F19" s="67" t="s">
        <v>2482</v>
      </c>
      <c r="G19" s="44">
        <f t="shared" si="6"/>
        <v>0</v>
      </c>
    </row>
    <row r="20" spans="1:7" hidden="1" x14ac:dyDescent="0.25">
      <c r="A20" s="66">
        <f t="shared" si="1"/>
        <v>0</v>
      </c>
      <c r="B20">
        <v>5</v>
      </c>
      <c r="C20">
        <v>5</v>
      </c>
      <c r="E20" t="str">
        <f t="shared" si="7"/>
        <v>005</v>
      </c>
      <c r="F20" s="67" t="s">
        <v>2483</v>
      </c>
      <c r="G20" s="44">
        <f t="shared" si="6"/>
        <v>0</v>
      </c>
    </row>
    <row r="21" spans="1:7" hidden="1" x14ac:dyDescent="0.25">
      <c r="A21" s="66">
        <f t="shared" si="1"/>
        <v>0</v>
      </c>
      <c r="B21">
        <v>6</v>
      </c>
      <c r="C21">
        <v>6</v>
      </c>
      <c r="E21" t="str">
        <f t="shared" si="7"/>
        <v>006</v>
      </c>
      <c r="F21" s="22" t="s">
        <v>2484</v>
      </c>
      <c r="G21" s="44">
        <f t="shared" si="6"/>
        <v>0</v>
      </c>
    </row>
    <row r="22" spans="1:7" hidden="1" x14ac:dyDescent="0.25">
      <c r="A22" s="66">
        <f t="shared" si="1"/>
        <v>0</v>
      </c>
      <c r="B22">
        <v>20</v>
      </c>
      <c r="C22">
        <v>20</v>
      </c>
      <c r="E22" t="str">
        <f t="shared" si="7"/>
        <v>020</v>
      </c>
      <c r="F22" s="43" t="s">
        <v>2485</v>
      </c>
      <c r="G22" s="44">
        <f t="shared" si="6"/>
        <v>0</v>
      </c>
    </row>
    <row r="23" spans="1:7" hidden="1" x14ac:dyDescent="0.25">
      <c r="A23" s="66">
        <f t="shared" si="1"/>
        <v>0</v>
      </c>
      <c r="B23">
        <v>30</v>
      </c>
      <c r="C23">
        <v>30</v>
      </c>
      <c r="E23" t="str">
        <f t="shared" si="7"/>
        <v>030</v>
      </c>
      <c r="F23" s="43" t="s">
        <v>2486</v>
      </c>
      <c r="G23" s="44">
        <f t="shared" si="6"/>
        <v>0</v>
      </c>
    </row>
    <row r="24" spans="1:7" hidden="1" x14ac:dyDescent="0.25">
      <c r="A24" s="66">
        <f t="shared" si="1"/>
        <v>0</v>
      </c>
      <c r="G24" s="44"/>
    </row>
    <row r="25" spans="1:7" x14ac:dyDescent="0.25">
      <c r="A25" s="66">
        <f t="shared" si="1"/>
        <v>1</v>
      </c>
      <c r="F25" s="20" t="s">
        <v>1812</v>
      </c>
      <c r="G25" s="44">
        <f t="shared" ref="G25" si="8">+G26+G28+G29</f>
        <v>3017.854828</v>
      </c>
    </row>
    <row r="26" spans="1:7" x14ac:dyDescent="0.25">
      <c r="A26" s="66">
        <f t="shared" si="1"/>
        <v>1</v>
      </c>
      <c r="B26">
        <v>60</v>
      </c>
      <c r="C26">
        <v>60</v>
      </c>
      <c r="F26" s="21" t="s">
        <v>2142</v>
      </c>
      <c r="G26" s="44">
        <f t="shared" ref="G26" si="9">+G27</f>
        <v>3017.854828</v>
      </c>
    </row>
    <row r="27" spans="1:7" x14ac:dyDescent="0.25">
      <c r="A27" s="66">
        <f t="shared" si="1"/>
        <v>1</v>
      </c>
      <c r="E27" t="s">
        <v>979</v>
      </c>
      <c r="F27" s="68" t="s">
        <v>2487</v>
      </c>
      <c r="G27" s="44">
        <f t="shared" ref="G27:G28" si="10">IFERROR(VLOOKUP($E27,base_ff,MATCH(G$1,eti,0),0),0)</f>
        <v>3017.854828</v>
      </c>
    </row>
    <row r="28" spans="1:7" hidden="1" x14ac:dyDescent="0.25">
      <c r="A28" s="66">
        <f t="shared" si="1"/>
        <v>0</v>
      </c>
      <c r="B28">
        <v>61</v>
      </c>
      <c r="C28">
        <v>61</v>
      </c>
      <c r="E28" t="s">
        <v>2168</v>
      </c>
      <c r="F28" s="23" t="s">
        <v>2143</v>
      </c>
      <c r="G28" s="44">
        <f t="shared" si="10"/>
        <v>0</v>
      </c>
    </row>
    <row r="29" spans="1:7" hidden="1" x14ac:dyDescent="0.25">
      <c r="A29" s="66">
        <f t="shared" si="1"/>
        <v>0</v>
      </c>
      <c r="B29">
        <v>62</v>
      </c>
      <c r="C29">
        <v>100</v>
      </c>
      <c r="F29" s="21" t="s">
        <v>2144</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2170</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2488</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2171</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7" hidden="1" outlineLevel="1" x14ac:dyDescent="0.25">
      <c r="A145" s="66">
        <f t="shared" si="28"/>
        <v>0</v>
      </c>
      <c r="E145" t="str">
        <f t="shared" si="27"/>
        <v>194</v>
      </c>
      <c r="F145" s="43" t="str">
        <f>IFERROR(VLOOKUP($E145,Catálogos!$M$4:$N$50,2,0),"")</f>
        <v/>
      </c>
      <c r="G145" s="44">
        <f t="shared" si="29"/>
        <v>0</v>
      </c>
    </row>
    <row r="146" spans="1:7" hidden="1" outlineLevel="1" x14ac:dyDescent="0.25">
      <c r="A146" s="66">
        <f t="shared" si="28"/>
        <v>0</v>
      </c>
      <c r="E146" t="str">
        <f t="shared" si="27"/>
        <v>195</v>
      </c>
      <c r="F146" s="43" t="str">
        <f>IFERROR(VLOOKUP($E146,Catálogos!$M$4:$N$50,2,0),"")</f>
        <v/>
      </c>
      <c r="G146" s="44">
        <f t="shared" si="29"/>
        <v>0</v>
      </c>
    </row>
    <row r="147" spans="1:7" hidden="1" outlineLevel="1" x14ac:dyDescent="0.25">
      <c r="A147" s="66">
        <f t="shared" si="28"/>
        <v>0</v>
      </c>
      <c r="E147" t="str">
        <f t="shared" si="27"/>
        <v>196</v>
      </c>
      <c r="F147" s="43" t="str">
        <f>IFERROR(VLOOKUP($E147,Catálogos!$M$4:$N$50,2,0),"")</f>
        <v/>
      </c>
      <c r="G147" s="44">
        <f t="shared" si="29"/>
        <v>0</v>
      </c>
    </row>
    <row r="148" spans="1:7" hidden="1" outlineLevel="1" x14ac:dyDescent="0.25">
      <c r="A148" s="66">
        <f t="shared" si="28"/>
        <v>0</v>
      </c>
      <c r="E148" t="str">
        <f t="shared" si="27"/>
        <v>197</v>
      </c>
      <c r="F148" s="43" t="str">
        <f>IFERROR(VLOOKUP($E148,Catálogos!$M$4:$N$50,2,0),"")</f>
        <v/>
      </c>
      <c r="G148" s="44">
        <f t="shared" si="29"/>
        <v>0</v>
      </c>
    </row>
    <row r="149" spans="1:7" hidden="1" outlineLevel="1" x14ac:dyDescent="0.25">
      <c r="A149" s="66">
        <f t="shared" si="28"/>
        <v>0</v>
      </c>
      <c r="E149" t="str">
        <f t="shared" si="27"/>
        <v>198</v>
      </c>
      <c r="F149" s="43" t="str">
        <f>IFERROR(VLOOKUP($E149,Catálogos!$M$4:$N$50,2,0),"")</f>
        <v/>
      </c>
      <c r="G149" s="44">
        <f t="shared" si="29"/>
        <v>0</v>
      </c>
    </row>
    <row r="150" spans="1:7" hidden="1" outlineLevel="1" x14ac:dyDescent="0.25">
      <c r="A150" s="66">
        <f t="shared" si="28"/>
        <v>0</v>
      </c>
      <c r="E150" t="str">
        <f t="shared" si="27"/>
        <v>199</v>
      </c>
      <c r="F150" s="43" t="str">
        <f>IFERROR(VLOOKUP($E150,Catálogos!$M$4:$N$50,2,0),"")</f>
        <v/>
      </c>
      <c r="G150" s="44">
        <f t="shared" si="29"/>
        <v>0</v>
      </c>
    </row>
    <row r="151" spans="1:7" hidden="1" x14ac:dyDescent="0.25">
      <c r="A151" s="66">
        <f t="shared" si="28"/>
        <v>0</v>
      </c>
      <c r="G151" s="44"/>
    </row>
    <row r="152" spans="1:7" ht="22.5" customHeight="1" x14ac:dyDescent="0.25">
      <c r="A152" s="66">
        <f t="shared" si="28"/>
        <v>1</v>
      </c>
      <c r="F152" s="26" t="s">
        <v>2489</v>
      </c>
      <c r="G152" s="76">
        <f>+G153+G219+G799+G695</f>
        <v>4189661.650628</v>
      </c>
    </row>
    <row r="153" spans="1:7" x14ac:dyDescent="0.25">
      <c r="A153" s="66">
        <f t="shared" si="28"/>
        <v>1</v>
      </c>
      <c r="F153" s="69" t="s">
        <v>2490</v>
      </c>
      <c r="G153" s="76">
        <f t="shared" ref="G153" si="30">+G154</f>
        <v>4120333.6646489999</v>
      </c>
    </row>
    <row r="154" spans="1:7" x14ac:dyDescent="0.25">
      <c r="A154" s="66">
        <f t="shared" si="28"/>
        <v>1</v>
      </c>
      <c r="F154" s="70" t="s">
        <v>2491</v>
      </c>
      <c r="G154" s="76">
        <f t="shared" ref="G154" si="31">+G155+G187</f>
        <v>4120333.6646489999</v>
      </c>
    </row>
    <row r="155" spans="1:7" hidden="1" x14ac:dyDescent="0.25">
      <c r="A155" s="66">
        <f t="shared" si="28"/>
        <v>0</v>
      </c>
      <c r="B155">
        <v>250</v>
      </c>
      <c r="C155">
        <v>279</v>
      </c>
      <c r="F155" s="67" t="s">
        <v>2492</v>
      </c>
      <c r="G155" s="44">
        <f t="shared" ref="G155" si="32">SUM(G156:G185)</f>
        <v>0</v>
      </c>
    </row>
    <row r="156" spans="1:7" hidden="1" outlineLevel="1" x14ac:dyDescent="0.25">
      <c r="A156" s="66">
        <f t="shared" si="28"/>
        <v>0</v>
      </c>
      <c r="E156" t="str">
        <f>TRIM(B155)</f>
        <v>250</v>
      </c>
      <c r="F156" s="71" t="str">
        <f>IFERROR(VLOOKUP($E156,Catálogos!$M$4:$N$50,2,0),"")</f>
        <v/>
      </c>
      <c r="G156" s="44">
        <f t="shared" ref="G156:G165" si="33">IFERROR(VLOOKUP($E156,base_ff,MATCH(G$1,eti,0),0),0)</f>
        <v>0</v>
      </c>
    </row>
    <row r="157" spans="1:7" hidden="1" outlineLevel="1" x14ac:dyDescent="0.25">
      <c r="A157" s="66">
        <f t="shared" si="28"/>
        <v>0</v>
      </c>
      <c r="E157" t="str">
        <f>TRIM(E156+1)</f>
        <v>251</v>
      </c>
      <c r="F157" s="71" t="str">
        <f>IFERROR(VLOOKUP($E157,Catálogos!$M$4:$N$50,2,0),"")</f>
        <v/>
      </c>
      <c r="G157" s="44">
        <f t="shared" si="33"/>
        <v>0</v>
      </c>
    </row>
    <row r="158" spans="1:7" hidden="1" outlineLevel="1" x14ac:dyDescent="0.25">
      <c r="A158" s="66">
        <f t="shared" si="28"/>
        <v>0</v>
      </c>
      <c r="E158" t="str">
        <f t="shared" ref="E158:E185" si="34">TRIM(E157+1)</f>
        <v>252</v>
      </c>
      <c r="F158" s="71" t="str">
        <f>IFERROR(VLOOKUP($E158,Catálogos!$M$4:$N$50,2,0),"")</f>
        <v/>
      </c>
      <c r="G158" s="44">
        <f t="shared" si="33"/>
        <v>0</v>
      </c>
    </row>
    <row r="159" spans="1:7" hidden="1" outlineLevel="1" x14ac:dyDescent="0.25">
      <c r="A159" s="66">
        <f t="shared" si="28"/>
        <v>0</v>
      </c>
      <c r="E159" t="str">
        <f t="shared" si="34"/>
        <v>253</v>
      </c>
      <c r="F159" s="71" t="str">
        <f>IFERROR(VLOOKUP($E159,Catálogos!$M$4:$N$50,2,0),"")</f>
        <v/>
      </c>
      <c r="G159" s="44">
        <f t="shared" si="33"/>
        <v>0</v>
      </c>
    </row>
    <row r="160" spans="1:7"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2493</v>
      </c>
      <c r="G187" s="76">
        <f t="shared" ref="G187" si="37">SUM(G188:G217)</f>
        <v>4120333.6646489999</v>
      </c>
    </row>
    <row r="188" spans="1:7" outlineLevel="1" x14ac:dyDescent="0.25">
      <c r="A188" s="66">
        <f t="shared" si="28"/>
        <v>1</v>
      </c>
      <c r="E188" t="s">
        <v>16</v>
      </c>
      <c r="F188" s="71" t="str">
        <f>IFERROR(VLOOKUP($E188,Catálogos!$M$4:$N$50,2,0),"")</f>
        <v>COLOCACIÓN DE TÍTULOS VALORES</v>
      </c>
      <c r="G188" s="44">
        <f t="shared" ref="G188:G197" si="38">IFERROR(VLOOKUP($E188,base_ff,MATCH(G$1,eti,0),0),0)</f>
        <v>4024058.243733</v>
      </c>
    </row>
    <row r="189" spans="1:7" outlineLevel="1" x14ac:dyDescent="0.25">
      <c r="A189" s="66">
        <f t="shared" si="28"/>
        <v>1</v>
      </c>
      <c r="E189" t="s">
        <v>1950</v>
      </c>
      <c r="F189" s="71" t="str">
        <f>IFERROR(VLOOKUP($E189,Catálogos!$M$4:$N$50,2,0),"")</f>
        <v>COLOCACIÓN DE TITULOS VALORES (Deuda Política)</v>
      </c>
      <c r="G189" s="44">
        <f t="shared" si="38"/>
        <v>21275.420915999999</v>
      </c>
    </row>
    <row r="190" spans="1:7" outlineLevel="1" x14ac:dyDescent="0.25">
      <c r="A190" s="66">
        <f t="shared" si="28"/>
        <v>1</v>
      </c>
      <c r="E190" t="s">
        <v>1186</v>
      </c>
      <c r="F190" s="71" t="str">
        <f>IFERROR(VLOOKUP($E190,Catálogos!$M$4:$N$50,2,0),"")</f>
        <v>COLOCACIÓN DE TÍTULOS VALORES (Caja Única)</v>
      </c>
      <c r="G190" s="44">
        <f t="shared" si="38"/>
        <v>75000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collapsed="1" x14ac:dyDescent="0.25">
      <c r="A219" s="66">
        <f t="shared" si="41"/>
        <v>1</v>
      </c>
      <c r="F219" s="69" t="s">
        <v>2494</v>
      </c>
      <c r="G219" s="76">
        <f t="shared" ref="G219" si="43">+G220+G640+G683</f>
        <v>69327.98597899999</v>
      </c>
    </row>
    <row r="220" spans="1:7" x14ac:dyDescent="0.25">
      <c r="A220" s="66">
        <f t="shared" si="41"/>
        <v>1</v>
      </c>
      <c r="F220" s="70" t="s">
        <v>2491</v>
      </c>
      <c r="G220" s="76">
        <f t="shared" ref="G220" si="44">+G221+G474+G516+G558</f>
        <v>69327.98597899999</v>
      </c>
    </row>
    <row r="221" spans="1:7" x14ac:dyDescent="0.25">
      <c r="A221" s="66">
        <f t="shared" si="41"/>
        <v>1</v>
      </c>
      <c r="F221" s="72" t="s">
        <v>2495</v>
      </c>
      <c r="G221" s="76">
        <f t="shared" ref="G221" si="45">+G222+G264+G306+G348+G390+G432</f>
        <v>69327.98597899999</v>
      </c>
    </row>
    <row r="222" spans="1:7" hidden="1" x14ac:dyDescent="0.25">
      <c r="A222" s="66">
        <f t="shared" si="41"/>
        <v>0</v>
      </c>
      <c r="B222">
        <v>450</v>
      </c>
      <c r="C222">
        <v>489</v>
      </c>
      <c r="F222" s="77" t="s">
        <v>2496</v>
      </c>
      <c r="G222" s="76">
        <f t="shared" ref="G222" si="46">SUM(G223:G262)</f>
        <v>0</v>
      </c>
    </row>
    <row r="223" spans="1:7" hidden="1" outlineLevel="1" x14ac:dyDescent="0.25">
      <c r="A223" s="66">
        <f t="shared" si="41"/>
        <v>0</v>
      </c>
      <c r="E223" t="s">
        <v>2497</v>
      </c>
      <c r="F223" s="73" t="str">
        <f>IFERROR(VLOOKUP($E223,Catálogos!$M$4:$N$50,2,0),"")</f>
        <v/>
      </c>
      <c r="G223" s="44">
        <f t="shared" ref="G223:G232" si="47">IFERROR(VLOOKUP($E223,base_ff,MATCH(G$1,eti,0),0),0)</f>
        <v>0</v>
      </c>
    </row>
    <row r="224" spans="1:7" hidden="1" outlineLevel="1" x14ac:dyDescent="0.25">
      <c r="A224" s="66">
        <f t="shared" si="41"/>
        <v>0</v>
      </c>
      <c r="E224" t="s">
        <v>2498</v>
      </c>
      <c r="F224" s="73" t="str">
        <f>IFERROR(VLOOKUP($E224,Catálogos!$M$4:$N$50,2,0),"")</f>
        <v/>
      </c>
      <c r="G224" s="44">
        <f t="shared" si="47"/>
        <v>0</v>
      </c>
    </row>
    <row r="225" spans="1:7" hidden="1" outlineLevel="1" x14ac:dyDescent="0.25">
      <c r="A225" s="66">
        <f t="shared" si="41"/>
        <v>0</v>
      </c>
      <c r="E225" t="s">
        <v>2172</v>
      </c>
      <c r="F225" s="73" t="str">
        <f>IFERROR(VLOOKUP($E225,Catálogos!$M$4:$N$50,2,0),"")</f>
        <v/>
      </c>
      <c r="G225" s="44">
        <f t="shared" si="47"/>
        <v>0</v>
      </c>
    </row>
    <row r="226" spans="1:7" hidden="1" outlineLevel="1" x14ac:dyDescent="0.25">
      <c r="A226" s="66">
        <f t="shared" si="41"/>
        <v>0</v>
      </c>
      <c r="E226" t="s">
        <v>510</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collapsed="1" x14ac:dyDescent="0.25">
      <c r="A264" s="66">
        <f t="shared" si="41"/>
        <v>1</v>
      </c>
      <c r="B264">
        <v>490</v>
      </c>
      <c r="C264">
        <v>529</v>
      </c>
      <c r="F264" s="77" t="s">
        <v>2499</v>
      </c>
      <c r="G264" s="76">
        <f t="shared" ref="G264" si="52">SUM(G265:G304)</f>
        <v>63927.097309999997</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2173</v>
      </c>
      <c r="F273" s="73" t="str">
        <f>IFERROR(VLOOKUP($E273,Catálogos!$M$4:$N$50,2,0),"")</f>
        <v/>
      </c>
      <c r="G273" s="44">
        <f t="shared" si="53"/>
        <v>0</v>
      </c>
    </row>
    <row r="274" spans="1:7" hidden="1" outlineLevel="1" x14ac:dyDescent="0.25">
      <c r="A274" s="66">
        <f t="shared" si="55"/>
        <v>0</v>
      </c>
      <c r="E274" t="s">
        <v>1710</v>
      </c>
      <c r="F274" s="73" t="str">
        <f>IFERROR(VLOOKUP($E274,Catálogos!$M$4:$N$50,2,0),"")</f>
        <v/>
      </c>
      <c r="G274" s="44">
        <f t="shared" si="53"/>
        <v>0</v>
      </c>
    </row>
    <row r="275" spans="1:7" hidden="1" outlineLevel="1" x14ac:dyDescent="0.25">
      <c r="A275" s="66">
        <f t="shared" si="55"/>
        <v>0</v>
      </c>
      <c r="E275" t="s">
        <v>2174</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1730</v>
      </c>
      <c r="F277" s="73" t="str">
        <f>IFERROR(VLOOKUP($E277,Catálogos!$M$4:$N$50,2,0),"")</f>
        <v/>
      </c>
      <c r="G277" s="44">
        <f t="shared" si="56"/>
        <v>0</v>
      </c>
    </row>
    <row r="278" spans="1:7" hidden="1" outlineLevel="1" x14ac:dyDescent="0.25">
      <c r="A278" s="66">
        <f t="shared" si="55"/>
        <v>0</v>
      </c>
      <c r="E278" t="s">
        <v>524</v>
      </c>
      <c r="F278" s="73" t="str">
        <f>IFERROR(VLOOKUP($E278,Catálogos!$M$4:$N$50,2,0),"")</f>
        <v>CRÉDITO BID 1566-OC-CR, LEY No.8639</v>
      </c>
      <c r="G278" s="44">
        <f t="shared" si="56"/>
        <v>0</v>
      </c>
    </row>
    <row r="279" spans="1:7" hidden="1" outlineLevel="1" x14ac:dyDescent="0.25">
      <c r="A279" s="66">
        <f t="shared" si="55"/>
        <v>0</v>
      </c>
      <c r="E279" t="s">
        <v>566</v>
      </c>
      <c r="F279" s="73" t="str">
        <f>IFERROR(VLOOKUP($E279,Catálogos!$M$4:$N$50,2,0),"")</f>
        <v>BID Nº. 2007-OC-CR, Ley Nº 8845</v>
      </c>
      <c r="G279" s="44">
        <f t="shared" si="56"/>
        <v>0</v>
      </c>
    </row>
    <row r="280" spans="1:7" hidden="1" outlineLevel="1" x14ac:dyDescent="0.25">
      <c r="A280" s="66">
        <f t="shared" si="55"/>
        <v>0</v>
      </c>
      <c r="E280" t="s">
        <v>559</v>
      </c>
      <c r="F280" s="73" t="str">
        <f>IFERROR(VLOOKUP($E280,Catálogos!$M$4:$N$50,2,0),"")</f>
        <v>Crédito BID N° 2098/-OC-CR-Programa Red Vial Cantonal (PIV1)  Ley N°8982</v>
      </c>
      <c r="G280" s="44">
        <f t="shared" si="56"/>
        <v>0</v>
      </c>
    </row>
    <row r="281" spans="1:7" hidden="1" outlineLevel="1" x14ac:dyDescent="0.25">
      <c r="A281" s="66">
        <f t="shared" si="55"/>
        <v>0</v>
      </c>
      <c r="E281" t="s">
        <v>1162</v>
      </c>
      <c r="F281" s="73" t="str">
        <f>IFERROR(VLOOKUP($E281,Catálogos!$M$4:$N$50,2,0),"")</f>
        <v>CREDITO BID 1824/OC-CR LEY No. 8967</v>
      </c>
      <c r="G281" s="44">
        <f t="shared" si="56"/>
        <v>0</v>
      </c>
    </row>
    <row r="282" spans="1:7" outlineLevel="1" x14ac:dyDescent="0.25">
      <c r="A282" s="66">
        <f t="shared" si="55"/>
        <v>1</v>
      </c>
      <c r="E282" t="s">
        <v>1080</v>
      </c>
      <c r="F282" s="73" t="str">
        <f>IFERROR(VLOOKUP($E282,Catálogos!$M$4:$N$50,2,0),"")</f>
        <v>Crédito BID N°2526/OC-CR-Programa para la Prevención de la Violencia y Promoción de la Inclusión Social Ley N°9025</v>
      </c>
      <c r="G282" s="44">
        <f t="shared" si="56"/>
        <v>6282.0973100000001</v>
      </c>
    </row>
    <row r="283" spans="1:7" hidden="1" outlineLevel="1" x14ac:dyDescent="0.25">
      <c r="A283" s="66">
        <f t="shared" si="55"/>
        <v>0</v>
      </c>
      <c r="E283" t="s">
        <v>1122</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outlineLevel="1" x14ac:dyDescent="0.25">
      <c r="A290" s="66">
        <f t="shared" si="55"/>
        <v>1</v>
      </c>
      <c r="E290" t="str">
        <f t="shared" si="58"/>
        <v>515</v>
      </c>
      <c r="F290" s="73" t="str">
        <f>IFERROR(VLOOKUP($E290,Catálogos!$M$4:$N$50,2,0),"")</f>
        <v/>
      </c>
      <c r="G290" s="44">
        <f t="shared" si="59"/>
        <v>57645</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collapsed="1" x14ac:dyDescent="0.25">
      <c r="A306" s="66">
        <f t="shared" si="55"/>
        <v>1</v>
      </c>
      <c r="B306">
        <v>530</v>
      </c>
      <c r="C306">
        <v>569</v>
      </c>
      <c r="F306" s="77" t="s">
        <v>2500</v>
      </c>
      <c r="G306" s="76">
        <f t="shared" ref="G306" si="61">SUM(G307:G346)</f>
        <v>5400.8886689999999</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2175</v>
      </c>
      <c r="F309" s="73" t="str">
        <f>IFERROR(VLOOKUP($E309,Catálogos!$M$4:$N$50,2,0),"")</f>
        <v/>
      </c>
      <c r="G309" s="44">
        <f t="shared" si="62"/>
        <v>0</v>
      </c>
    </row>
    <row r="310" spans="1:7" hidden="1" outlineLevel="1" x14ac:dyDescent="0.25">
      <c r="A310" s="66">
        <f t="shared" si="55"/>
        <v>0</v>
      </c>
      <c r="E310" t="s">
        <v>2176</v>
      </c>
      <c r="F310" s="73" t="str">
        <f>IFERROR(VLOOKUP($E310,Catálogos!$M$4:$N$50,2,0),"")</f>
        <v>Crédito BIRF 7284-CR Proyecto Equidad y Eficiencia</v>
      </c>
      <c r="G310" s="44">
        <f t="shared" si="62"/>
        <v>0</v>
      </c>
    </row>
    <row r="311" spans="1:7" hidden="1" outlineLevel="1" x14ac:dyDescent="0.25">
      <c r="A311" s="66">
        <f t="shared" si="55"/>
        <v>0</v>
      </c>
      <c r="E311" t="s">
        <v>2177</v>
      </c>
      <c r="F311" s="73" t="str">
        <f>IFERROR(VLOOKUP($E311,Catálogos!$M$4:$N$50,2,0),"")</f>
        <v>Créd BIRF Nº7388-CR Gestión Ambiental</v>
      </c>
      <c r="G311" s="44">
        <f t="shared" si="62"/>
        <v>0</v>
      </c>
    </row>
    <row r="312" spans="1:7" hidden="1" outlineLevel="1" x14ac:dyDescent="0.25">
      <c r="A312" s="66">
        <f t="shared" si="55"/>
        <v>0</v>
      </c>
      <c r="E312" t="s">
        <v>100</v>
      </c>
      <c r="F312" s="73" t="str">
        <f>IFERROR(VLOOKUP($E312,Catálogos!$M$4:$N$50,2,0),"")</f>
        <v>Créd. BIRF 7594-CR Atención Necesidades Vivienda</v>
      </c>
      <c r="G312" s="44">
        <f t="shared" si="62"/>
        <v>0</v>
      </c>
    </row>
    <row r="313" spans="1:7" hidden="1" outlineLevel="1" x14ac:dyDescent="0.25">
      <c r="A313" s="66">
        <f t="shared" si="55"/>
        <v>0</v>
      </c>
      <c r="E313" t="s">
        <v>2178</v>
      </c>
      <c r="F313" s="73" t="str">
        <f>IFERROR(VLOOKUP($E313,Catálogos!$M$4:$N$50,2,0),"")</f>
        <v/>
      </c>
      <c r="G313" s="44">
        <f t="shared" si="62"/>
        <v>0</v>
      </c>
    </row>
    <row r="314" spans="1:7" hidden="1" outlineLevel="1" x14ac:dyDescent="0.25">
      <c r="A314" s="66">
        <f t="shared" si="55"/>
        <v>0</v>
      </c>
      <c r="E314" t="s">
        <v>2179</v>
      </c>
      <c r="F314" s="73" t="str">
        <f>IFERROR(VLOOKUP($E314,Catálogos!$M$4:$N$50,2,0),"")</f>
        <v/>
      </c>
      <c r="G314" s="44">
        <f t="shared" si="62"/>
        <v>0</v>
      </c>
    </row>
    <row r="315" spans="1:7" outlineLevel="1" x14ac:dyDescent="0.25">
      <c r="A315" s="66">
        <f t="shared" si="55"/>
        <v>1</v>
      </c>
      <c r="E315" t="s">
        <v>752</v>
      </c>
      <c r="F315" s="73" t="str">
        <f>IFERROR(VLOOKUP($E315,Catálogos!$M$4:$N$50,2,0),"")</f>
        <v>BIRF Nº 8194-CR, Ley Nº 9144</v>
      </c>
      <c r="G315" s="44">
        <f t="shared" si="62"/>
        <v>5400.8886689999999</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2501</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2502</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2503</v>
      </c>
      <c r="G432" s="76">
        <f t="shared" ref="G432" si="82">SUM(G433:G472)</f>
        <v>0</v>
      </c>
    </row>
    <row r="433" spans="1:7" hidden="1" outlineLevel="1" x14ac:dyDescent="0.25">
      <c r="A433" s="66">
        <f t="shared" si="78"/>
        <v>0</v>
      </c>
      <c r="E433" t="s">
        <v>935</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560</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2504</v>
      </c>
      <c r="G474" s="76">
        <f t="shared" ref="G474" si="89">SUM(G475:G514)</f>
        <v>0</v>
      </c>
    </row>
    <row r="475" spans="1:7" hidden="1" outlineLevel="1" x14ac:dyDescent="0.25">
      <c r="A475" s="66">
        <f t="shared" si="87"/>
        <v>0</v>
      </c>
      <c r="E475" t="s">
        <v>2180</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2181</v>
      </c>
      <c r="F477" s="73" t="str">
        <f>IFERROR(VLOOKUP($E477,Catálogos!$M$4:$N$50,2,0),"")</f>
        <v/>
      </c>
      <c r="G477" s="44">
        <f t="shared" si="90"/>
        <v>0</v>
      </c>
    </row>
    <row r="478" spans="1:7" hidden="1" outlineLevel="1" x14ac:dyDescent="0.25">
      <c r="A478" s="66">
        <f t="shared" si="87"/>
        <v>0</v>
      </c>
      <c r="E478" t="s">
        <v>934</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2505</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2506</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2507</v>
      </c>
      <c r="G640" s="44">
        <f t="shared" ref="G640" si="114">+G641</f>
        <v>0</v>
      </c>
    </row>
    <row r="641" spans="1:7" hidden="1" x14ac:dyDescent="0.25">
      <c r="A641" s="66">
        <f t="shared" si="107"/>
        <v>0</v>
      </c>
      <c r="B641">
        <v>850</v>
      </c>
      <c r="C641">
        <v>889</v>
      </c>
      <c r="F641" s="74" t="s">
        <v>2507</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2508</v>
      </c>
      <c r="G683" s="44">
        <f t="shared" ref="G683" si="122">SUM(G684:G693)</f>
        <v>0</v>
      </c>
    </row>
    <row r="684" spans="1:7" hidden="1" outlineLevel="1" x14ac:dyDescent="0.25">
      <c r="A684" s="66">
        <f t="shared" si="118"/>
        <v>0</v>
      </c>
      <c r="E684" t="s">
        <v>2182</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hidden="1" x14ac:dyDescent="0.25">
      <c r="A695" s="66">
        <f t="shared" si="118"/>
        <v>0</v>
      </c>
      <c r="F695" s="70" t="s">
        <v>2509</v>
      </c>
      <c r="G695" s="44">
        <f t="shared" ref="G695" si="125">+G696+G719</f>
        <v>0</v>
      </c>
    </row>
    <row r="696" spans="1:7" hidden="1" x14ac:dyDescent="0.25">
      <c r="A696" s="66">
        <f t="shared" si="118"/>
        <v>0</v>
      </c>
      <c r="B696">
        <v>900</v>
      </c>
      <c r="C696">
        <v>920</v>
      </c>
      <c r="F696" s="77" t="s">
        <v>3487</v>
      </c>
      <c r="G696" s="44">
        <f t="shared" ref="G696" si="126">SUM(G697:G703)</f>
        <v>0</v>
      </c>
    </row>
    <row r="697" spans="1:7" hidden="1" outlineLevel="1" x14ac:dyDescent="0.25">
      <c r="A697" s="66">
        <f t="shared" si="118"/>
        <v>0</v>
      </c>
      <c r="E697" t="s">
        <v>2183</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hidden="1" outlineLevel="1" x14ac:dyDescent="0.25">
      <c r="A702" s="66">
        <f t="shared" si="118"/>
        <v>0</v>
      </c>
      <c r="E702" t="s">
        <v>2184</v>
      </c>
      <c r="F702" s="95" t="str">
        <f>IFERROR(VLOOKUP($E702,Catálogos!$M$4:$N$50,2,0),"")</f>
        <v/>
      </c>
      <c r="G702" s="44">
        <f t="shared" si="127"/>
        <v>0</v>
      </c>
    </row>
    <row r="703" spans="1:7" hidden="1" outlineLevel="1" x14ac:dyDescent="0.25">
      <c r="A703" s="66">
        <f t="shared" si="118"/>
        <v>0</v>
      </c>
      <c r="E703" t="s">
        <v>2185</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hidden="1" collapsed="1" x14ac:dyDescent="0.25">
      <c r="A719" s="66">
        <f t="shared" si="131"/>
        <v>0</v>
      </c>
      <c r="B719">
        <v>921</v>
      </c>
      <c r="C719">
        <v>998</v>
      </c>
      <c r="F719" s="77" t="s">
        <v>3486</v>
      </c>
      <c r="G719" s="44">
        <f t="shared" ref="G719" si="132">SUM(G720:G797)</f>
        <v>0</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7" hidden="1" outlineLevel="1" x14ac:dyDescent="0.25">
      <c r="A721" s="66">
        <f t="shared" si="131"/>
        <v>0</v>
      </c>
      <c r="E721" t="str">
        <f t="shared" ref="E721:E784" si="134">TRIM(E720+1)</f>
        <v>922</v>
      </c>
      <c r="F721" s="95" t="str">
        <f>IFERROR(VLOOKUP($E721,Catálogos!$M$4:$N$50,2,0),"")</f>
        <v/>
      </c>
      <c r="G721" s="44">
        <f t="shared" si="133"/>
        <v>0</v>
      </c>
    </row>
    <row r="722" spans="1:7" hidden="1" outlineLevel="1" x14ac:dyDescent="0.25">
      <c r="A722" s="66">
        <f t="shared" si="131"/>
        <v>0</v>
      </c>
      <c r="E722" t="str">
        <f t="shared" si="134"/>
        <v>923</v>
      </c>
      <c r="F722" s="95" t="str">
        <f>IFERROR(VLOOKUP($E722,Catálogos!$M$4:$N$50,2,0),"")</f>
        <v>SUPERÁVIT ESPECÍFICO DE LA DONACIÓN DE LA UNIÓN EUROPEA</v>
      </c>
      <c r="G722" s="44">
        <f t="shared" si="133"/>
        <v>0</v>
      </c>
    </row>
    <row r="723" spans="1:7" hidden="1" outlineLevel="1" x14ac:dyDescent="0.25">
      <c r="A723" s="66">
        <f t="shared" si="131"/>
        <v>0</v>
      </c>
      <c r="E723" t="str">
        <f t="shared" si="134"/>
        <v>924</v>
      </c>
      <c r="F723" s="95" t="str">
        <f>IFERROR(VLOOKUP($E723,Catálogos!$M$4:$N$50,2,0),"")</f>
        <v/>
      </c>
      <c r="G723" s="44">
        <f t="shared" si="133"/>
        <v>0</v>
      </c>
    </row>
    <row r="724" spans="1:7" hidden="1" outlineLevel="1" x14ac:dyDescent="0.25">
      <c r="A724" s="66">
        <f t="shared" si="131"/>
        <v>0</v>
      </c>
      <c r="E724" t="str">
        <f t="shared" si="134"/>
        <v>925</v>
      </c>
      <c r="F724" s="95" t="str">
        <f>IFERROR(VLOOKUP($E724,Catálogos!$M$4:$N$50,2,0),"")</f>
        <v/>
      </c>
      <c r="G724" s="44">
        <f t="shared" si="133"/>
        <v>0</v>
      </c>
    </row>
    <row r="725" spans="1:7" hidden="1" outlineLevel="1" x14ac:dyDescent="0.25">
      <c r="A725" s="66">
        <f t="shared" si="131"/>
        <v>0</v>
      </c>
      <c r="E725" t="str">
        <f t="shared" si="134"/>
        <v>926</v>
      </c>
      <c r="F725" s="95" t="str">
        <f>IFERROR(VLOOKUP($E725,Catálogos!$M$4:$N$50,2,0),"")</f>
        <v/>
      </c>
      <c r="G725" s="44">
        <f t="shared" si="133"/>
        <v>0</v>
      </c>
    </row>
    <row r="726" spans="1:7" hidden="1" outlineLevel="1" x14ac:dyDescent="0.25">
      <c r="A726" s="66">
        <f t="shared" si="131"/>
        <v>0</v>
      </c>
      <c r="E726" t="str">
        <f t="shared" si="134"/>
        <v>927</v>
      </c>
      <c r="F726" s="95" t="str">
        <f>IFERROR(VLOOKUP($E726,Catálogos!$M$4:$N$50,2,0),"")</f>
        <v/>
      </c>
      <c r="G726" s="44">
        <f t="shared" si="133"/>
        <v>0</v>
      </c>
    </row>
    <row r="727" spans="1:7" hidden="1" outlineLevel="1" x14ac:dyDescent="0.25">
      <c r="A727" s="66">
        <f t="shared" si="131"/>
        <v>0</v>
      </c>
      <c r="E727" t="str">
        <f t="shared" si="134"/>
        <v>928</v>
      </c>
      <c r="F727" s="95" t="str">
        <f>IFERROR(VLOOKUP($E727,Catálogos!$M$4:$N$50,2,0),"")</f>
        <v/>
      </c>
      <c r="G727" s="44">
        <f t="shared" si="133"/>
        <v>0</v>
      </c>
    </row>
    <row r="728" spans="1:7" hidden="1" outlineLevel="1" x14ac:dyDescent="0.25">
      <c r="A728" s="66">
        <f t="shared" si="131"/>
        <v>0</v>
      </c>
      <c r="E728" t="str">
        <f t="shared" si="134"/>
        <v>929</v>
      </c>
      <c r="F728" s="95" t="str">
        <f>IFERROR(VLOOKUP($E728,Catálogos!$M$4:$N$50,2,0),"")</f>
        <v/>
      </c>
      <c r="G728" s="44">
        <f t="shared" si="133"/>
        <v>0</v>
      </c>
    </row>
    <row r="729" spans="1:7" hidden="1" outlineLevel="1" x14ac:dyDescent="0.25">
      <c r="A729" s="66">
        <f t="shared" si="131"/>
        <v>0</v>
      </c>
      <c r="E729" t="str">
        <f t="shared" si="134"/>
        <v>930</v>
      </c>
      <c r="F729" s="95" t="str">
        <f>IFERROR(VLOOKUP($E729,Catálogos!$M$4:$N$50,2,0),"")</f>
        <v/>
      </c>
      <c r="G729" s="44">
        <f t="shared" si="133"/>
        <v>0</v>
      </c>
    </row>
    <row r="730" spans="1:7" hidden="1" outlineLevel="1" x14ac:dyDescent="0.25">
      <c r="A730" s="66">
        <f t="shared" si="131"/>
        <v>0</v>
      </c>
      <c r="E730" t="str">
        <f t="shared" si="134"/>
        <v>931</v>
      </c>
      <c r="F730" s="95" t="str">
        <f>IFERROR(VLOOKUP($E730,Catálogos!$M$4:$N$50,2,0),"")</f>
        <v/>
      </c>
      <c r="G730" s="44">
        <f t="shared" ref="G730:G739" si="135">IFERROR(VLOOKUP($E730,base_ff,MATCH(G$1,eti,0),0),0)</f>
        <v>0</v>
      </c>
    </row>
    <row r="731" spans="1:7" hidden="1" outlineLevel="1" x14ac:dyDescent="0.25">
      <c r="A731" s="66">
        <f t="shared" si="131"/>
        <v>0</v>
      </c>
      <c r="E731" t="str">
        <f t="shared" si="134"/>
        <v>932</v>
      </c>
      <c r="F731" s="95" t="str">
        <f>IFERROR(VLOOKUP($E731,Catálogos!$M$4:$N$50,2,0),"")</f>
        <v/>
      </c>
      <c r="G731" s="44">
        <f t="shared" si="135"/>
        <v>0</v>
      </c>
    </row>
    <row r="732" spans="1:7" hidden="1" outlineLevel="1" x14ac:dyDescent="0.25">
      <c r="A732" s="66">
        <f t="shared" si="131"/>
        <v>0</v>
      </c>
      <c r="E732" t="str">
        <f t="shared" si="134"/>
        <v>933</v>
      </c>
      <c r="F732" s="95" t="str">
        <f>IFERROR(VLOOKUP($E732,Catálogos!$M$4:$N$50,2,0),"")</f>
        <v/>
      </c>
      <c r="G732" s="44">
        <f t="shared" si="135"/>
        <v>0</v>
      </c>
    </row>
    <row r="733" spans="1:7" hidden="1" outlineLevel="1" x14ac:dyDescent="0.25">
      <c r="A733" s="66">
        <f t="shared" si="131"/>
        <v>0</v>
      </c>
      <c r="E733" t="str">
        <f t="shared" si="134"/>
        <v>934</v>
      </c>
      <c r="F733" s="95" t="str">
        <f>IFERROR(VLOOKUP($E733,Catálogos!$M$4:$N$50,2,0),"")</f>
        <v/>
      </c>
      <c r="G733" s="44">
        <f t="shared" si="135"/>
        <v>0</v>
      </c>
    </row>
    <row r="734" spans="1:7" hidden="1" outlineLevel="1" x14ac:dyDescent="0.25">
      <c r="A734" s="66">
        <f t="shared" si="131"/>
        <v>0</v>
      </c>
      <c r="E734" t="str">
        <f t="shared" si="134"/>
        <v>935</v>
      </c>
      <c r="F734" s="95" t="str">
        <f>IFERROR(VLOOKUP($E734,Catálogos!$M$4:$N$50,2,0),"")</f>
        <v/>
      </c>
      <c r="G734" s="44">
        <f t="shared" si="135"/>
        <v>0</v>
      </c>
    </row>
    <row r="735" spans="1:7" hidden="1" outlineLevel="1" x14ac:dyDescent="0.25">
      <c r="A735" s="66">
        <f t="shared" si="131"/>
        <v>0</v>
      </c>
      <c r="E735" t="str">
        <f t="shared" si="134"/>
        <v>936</v>
      </c>
      <c r="F735" s="95" t="str">
        <f>IFERROR(VLOOKUP($E735,Catálogos!$M$4:$N$50,2,0),"")</f>
        <v/>
      </c>
      <c r="G735" s="44">
        <f t="shared" si="135"/>
        <v>0</v>
      </c>
    </row>
    <row r="736" spans="1:7"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2188</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2510</v>
      </c>
      <c r="F799" s="70" t="s">
        <v>2511</v>
      </c>
      <c r="G799" s="44">
        <f t="shared" ref="G799" si="144">IFERROR(VLOOKUP($E799,base_ff,MATCH(G$1,eti,0),0),0)</f>
        <v>0</v>
      </c>
    </row>
    <row r="801" spans="6:6" x14ac:dyDescent="0.25">
      <c r="F801" s="79" t="str">
        <f>+matrices!$B$1</f>
        <v>1/ Incluye todas las fuentes de Financiamiento, tanto ingresos corrientes, títulos valores y créditos externos</v>
      </c>
    </row>
    <row r="802" spans="6:6" x14ac:dyDescent="0.25">
      <c r="F802" s="79" t="str">
        <f>"2/ Proyecto de Ley enviado a la Asamblea Legislativa para el ejercicio económico "&amp;v_Ejercicio&amp;"."</f>
        <v>2/ Proyecto de Ley enviado a la Asamblea Legislativa para el ejercicio económico 2018.</v>
      </c>
    </row>
    <row r="803" spans="6:6" x14ac:dyDescent="0.25">
      <c r="F803" t="s">
        <v>4805</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1"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3197</v>
      </c>
    </row>
    <row r="5" spans="1:4" ht="15.75" x14ac:dyDescent="0.3">
      <c r="C5" s="31" t="s">
        <v>4206</v>
      </c>
    </row>
    <row r="6" spans="1:4" ht="15.75" x14ac:dyDescent="0.3">
      <c r="C6" s="31" t="str">
        <f>s_titulo_Cadros3&amp;" 1/"</f>
        <v>LEY EN EL RUBRO SERVICIOS DE GESTIÓN Y APOYO 1/</v>
      </c>
    </row>
    <row r="7" spans="1:4" x14ac:dyDescent="0.25">
      <c r="C7" s="24" t="s">
        <v>4811</v>
      </c>
    </row>
    <row r="9" spans="1:4" x14ac:dyDescent="0.25">
      <c r="C9" s="25"/>
      <c r="D9" s="57" t="s">
        <v>8717</v>
      </c>
    </row>
    <row r="10" spans="1:4" ht="15.75" thickBot="1" x14ac:dyDescent="0.3">
      <c r="C10" s="2"/>
      <c r="D10" s="96">
        <f>+v_Ejercicio</f>
        <v>2018</v>
      </c>
    </row>
    <row r="11" spans="1:4" ht="18" customHeight="1" x14ac:dyDescent="0.25">
      <c r="A11">
        <f t="shared" ref="A11:A42" si="0">IF(SUM(D11:D11)&gt;0,1,0)</f>
        <v>1</v>
      </c>
      <c r="C11" s="26" t="s">
        <v>1229</v>
      </c>
      <c r="D11" s="27">
        <f>SUM(D12,D16,D39,D41)</f>
        <v>51587.255231000003</v>
      </c>
    </row>
    <row r="12" spans="1:4" ht="18" customHeight="1" x14ac:dyDescent="0.25">
      <c r="A12">
        <f t="shared" si="0"/>
        <v>1</v>
      </c>
      <c r="C12" s="19" t="s">
        <v>2223</v>
      </c>
      <c r="D12" s="27">
        <f t="shared" ref="D12" si="1">SUM(D13:D15)</f>
        <v>899.23824500000001</v>
      </c>
    </row>
    <row r="13" spans="1:4" ht="18" customHeight="1" x14ac:dyDescent="0.25">
      <c r="A13">
        <f t="shared" si="0"/>
        <v>1</v>
      </c>
      <c r="B13">
        <v>101</v>
      </c>
      <c r="C13" s="23" t="s">
        <v>1230</v>
      </c>
      <c r="D13" s="28">
        <f>VLOOKUP(matrices!$C$84,base_SUPER,MATCH(D$1&amp;$B13,eti_SUPER,0),0)</f>
        <v>464.37724500000002</v>
      </c>
    </row>
    <row r="14" spans="1:4" ht="18" customHeight="1" x14ac:dyDescent="0.25">
      <c r="A14">
        <f t="shared" si="0"/>
        <v>1</v>
      </c>
      <c r="B14">
        <v>102</v>
      </c>
      <c r="C14" s="23" t="s">
        <v>1234</v>
      </c>
      <c r="D14" s="28">
        <f>VLOOKUP(matrices!$C$84,base_SUPER,MATCH(D$1&amp;$B14,eti_SUPER,0),0)</f>
        <v>226.661</v>
      </c>
    </row>
    <row r="15" spans="1:4" ht="18" customHeight="1" x14ac:dyDescent="0.25">
      <c r="A15">
        <f t="shared" si="0"/>
        <v>1</v>
      </c>
      <c r="B15">
        <v>103</v>
      </c>
      <c r="C15" s="23" t="s">
        <v>1238</v>
      </c>
      <c r="D15" s="28">
        <f>VLOOKUP(matrices!$C$84,base_SUPER,MATCH(D$1&amp;$B15,eti_SUPER,0),0)</f>
        <v>208.2</v>
      </c>
    </row>
    <row r="16" spans="1:4" ht="18" customHeight="1" x14ac:dyDescent="0.25">
      <c r="A16">
        <f t="shared" si="0"/>
        <v>1</v>
      </c>
      <c r="C16" s="19" t="s">
        <v>2224</v>
      </c>
      <c r="D16" s="27">
        <f t="shared" ref="D16" si="2">SUM(D17:D38)</f>
        <v>39280.955120999999</v>
      </c>
    </row>
    <row r="17" spans="1:4" ht="18" customHeight="1" x14ac:dyDescent="0.25">
      <c r="A17">
        <f t="shared" si="0"/>
        <v>1</v>
      </c>
      <c r="B17">
        <v>201</v>
      </c>
      <c r="C17" s="23" t="s">
        <v>1241</v>
      </c>
      <c r="D17" s="28">
        <f>VLOOKUP(matrices!$C$84,base_SUPER,MATCH(D$1&amp;$B17,eti_SUPER,0),0)</f>
        <v>73.42</v>
      </c>
    </row>
    <row r="18" spans="1:4" ht="18" customHeight="1" x14ac:dyDescent="0.25">
      <c r="A18">
        <f t="shared" si="0"/>
        <v>1</v>
      </c>
      <c r="B18">
        <f>+B17+1</f>
        <v>202</v>
      </c>
      <c r="C18" s="23" t="s">
        <v>1245</v>
      </c>
      <c r="D18" s="28">
        <f>VLOOKUP(matrices!$C$84,base_SUPER,MATCH(D$1&amp;$B18,eti_SUPER,0),0)</f>
        <v>8.4</v>
      </c>
    </row>
    <row r="19" spans="1:4" ht="18" customHeight="1" x14ac:dyDescent="0.25">
      <c r="A19">
        <f t="shared" si="0"/>
        <v>1</v>
      </c>
      <c r="B19">
        <f t="shared" ref="B19:B38" si="3">+B18+1</f>
        <v>203</v>
      </c>
      <c r="C19" s="23" t="s">
        <v>1248</v>
      </c>
      <c r="D19" s="28">
        <f>VLOOKUP(matrices!$C$84,base_SUPER,MATCH(D$1&amp;$B19,eti_SUPER,0),0)</f>
        <v>31.025000000000002</v>
      </c>
    </row>
    <row r="20" spans="1:4" ht="18" customHeight="1" x14ac:dyDescent="0.25">
      <c r="A20">
        <f t="shared" si="0"/>
        <v>1</v>
      </c>
      <c r="B20">
        <f t="shared" si="3"/>
        <v>204</v>
      </c>
      <c r="C20" s="23" t="s">
        <v>1252</v>
      </c>
      <c r="D20" s="28">
        <f>VLOOKUP(matrices!$C$84,base_SUPER,MATCH(D$1&amp;$B20,eti_SUPER,0),0)</f>
        <v>486.07</v>
      </c>
    </row>
    <row r="21" spans="1:4" ht="18" customHeight="1" x14ac:dyDescent="0.25">
      <c r="A21">
        <f t="shared" si="0"/>
        <v>1</v>
      </c>
      <c r="B21">
        <f t="shared" si="3"/>
        <v>205</v>
      </c>
      <c r="C21" s="23" t="s">
        <v>1255</v>
      </c>
      <c r="D21" s="28">
        <f>VLOOKUP(matrices!$C$84,base_SUPER,MATCH(D$1&amp;$B21,eti_SUPER,0),0)</f>
        <v>2162.9071550000003</v>
      </c>
    </row>
    <row r="22" spans="1:4" ht="18" customHeight="1" x14ac:dyDescent="0.25">
      <c r="A22">
        <f t="shared" si="0"/>
        <v>1</v>
      </c>
      <c r="B22">
        <f t="shared" si="3"/>
        <v>206</v>
      </c>
      <c r="C22" s="23" t="s">
        <v>1259</v>
      </c>
      <c r="D22" s="28">
        <f>VLOOKUP(matrices!$C$84,base_SUPER,MATCH(D$1&amp;$B22,eti_SUPER,0),0)</f>
        <v>3224.6822969999998</v>
      </c>
    </row>
    <row r="23" spans="1:4" ht="18" customHeight="1" x14ac:dyDescent="0.25">
      <c r="A23">
        <f t="shared" si="0"/>
        <v>1</v>
      </c>
      <c r="B23">
        <f t="shared" si="3"/>
        <v>207</v>
      </c>
      <c r="C23" s="23" t="s">
        <v>1262</v>
      </c>
      <c r="D23" s="28">
        <f>VLOOKUP(matrices!$C$84,base_SUPER,MATCH(D$1&amp;$B23,eti_SUPER,0),0)</f>
        <v>454.98046999999997</v>
      </c>
    </row>
    <row r="24" spans="1:4" ht="18" customHeight="1" x14ac:dyDescent="0.25">
      <c r="A24">
        <f t="shared" si="0"/>
        <v>1</v>
      </c>
      <c r="B24">
        <f t="shared" si="3"/>
        <v>208</v>
      </c>
      <c r="C24" s="23" t="s">
        <v>1266</v>
      </c>
      <c r="D24" s="28">
        <f>VLOOKUP(matrices!$C$84,base_SUPER,MATCH(D$1&amp;$B24,eti_SUPER,0),0)</f>
        <v>395.36279300000001</v>
      </c>
    </row>
    <row r="25" spans="1:4" ht="18" customHeight="1" x14ac:dyDescent="0.25">
      <c r="A25">
        <f t="shared" si="0"/>
        <v>1</v>
      </c>
      <c r="B25">
        <f t="shared" si="3"/>
        <v>209</v>
      </c>
      <c r="C25" s="23" t="s">
        <v>1270</v>
      </c>
      <c r="D25" s="28">
        <f>VLOOKUP(matrices!$C$84,base_SUPER,MATCH(D$1&amp;$B25,eti_SUPER,0),0)</f>
        <v>4683.8567770000009</v>
      </c>
    </row>
    <row r="26" spans="1:4" ht="18" customHeight="1" x14ac:dyDescent="0.25">
      <c r="A26">
        <f t="shared" si="0"/>
        <v>1</v>
      </c>
      <c r="B26">
        <f t="shared" si="3"/>
        <v>210</v>
      </c>
      <c r="C26" s="23" t="s">
        <v>1274</v>
      </c>
      <c r="D26" s="28">
        <f>VLOOKUP(matrices!$C$84,base_SUPER,MATCH(D$1&amp;$B26,eti_SUPER,0),0)</f>
        <v>13244.272123000001</v>
      </c>
    </row>
    <row r="27" spans="1:4" ht="18" customHeight="1" x14ac:dyDescent="0.25">
      <c r="A27">
        <f t="shared" si="0"/>
        <v>1</v>
      </c>
      <c r="B27">
        <f t="shared" si="3"/>
        <v>211</v>
      </c>
      <c r="C27" s="23" t="s">
        <v>1277</v>
      </c>
      <c r="D27" s="28">
        <f>VLOOKUP(matrices!$C$84,base_SUPER,MATCH(D$1&amp;$B27,eti_SUPER,0),0)</f>
        <v>5965.0960000000005</v>
      </c>
    </row>
    <row r="28" spans="1:4" ht="18" customHeight="1" x14ac:dyDescent="0.25">
      <c r="A28">
        <f t="shared" si="0"/>
        <v>1</v>
      </c>
      <c r="B28">
        <f t="shared" si="3"/>
        <v>212</v>
      </c>
      <c r="C28" s="23" t="s">
        <v>1281</v>
      </c>
      <c r="D28" s="28">
        <f>VLOOKUP(matrices!$C$84,base_SUPER,MATCH(D$1&amp;$B28,eti_SUPER,0),0)</f>
        <v>1778.2882949999998</v>
      </c>
    </row>
    <row r="29" spans="1:4" ht="18" customHeight="1" x14ac:dyDescent="0.25">
      <c r="A29">
        <f t="shared" si="0"/>
        <v>1</v>
      </c>
      <c r="B29">
        <f t="shared" si="3"/>
        <v>213</v>
      </c>
      <c r="C29" s="23" t="s">
        <v>1284</v>
      </c>
      <c r="D29" s="28">
        <f>VLOOKUP(matrices!$C$84,base_SUPER,MATCH(D$1&amp;$B29,eti_SUPER,0),0)</f>
        <v>2884.0306780000001</v>
      </c>
    </row>
    <row r="30" spans="1:4" ht="18" customHeight="1" x14ac:dyDescent="0.25">
      <c r="A30">
        <f t="shared" si="0"/>
        <v>1</v>
      </c>
      <c r="B30">
        <f t="shared" si="3"/>
        <v>214</v>
      </c>
      <c r="C30" s="23" t="s">
        <v>1288</v>
      </c>
      <c r="D30" s="28">
        <f>VLOOKUP(matrices!$C$84,base_SUPER,MATCH(D$1&amp;$B30,eti_SUPER,0),0)</f>
        <v>753.75799999999992</v>
      </c>
    </row>
    <row r="31" spans="1:4" ht="18" customHeight="1" x14ac:dyDescent="0.25">
      <c r="A31">
        <f t="shared" si="0"/>
        <v>1</v>
      </c>
      <c r="B31">
        <f t="shared" si="3"/>
        <v>215</v>
      </c>
      <c r="C31" s="23" t="s">
        <v>1291</v>
      </c>
      <c r="D31" s="28">
        <f>VLOOKUP(matrices!$C$84,base_SUPER,MATCH(D$1&amp;$B31,eti_SUPER,0),0)</f>
        <v>29.866064000000001</v>
      </c>
    </row>
    <row r="32" spans="1:4" ht="18" customHeight="1" x14ac:dyDescent="0.25">
      <c r="A32">
        <f t="shared" si="0"/>
        <v>1</v>
      </c>
      <c r="B32">
        <f t="shared" si="3"/>
        <v>216</v>
      </c>
      <c r="C32" s="23" t="s">
        <v>1294</v>
      </c>
      <c r="D32" s="28">
        <f>VLOOKUP(matrices!$C$84,base_SUPER,MATCH(D$1&amp;$B32,eti_SUPER,0),0)</f>
        <v>1433.89733</v>
      </c>
    </row>
    <row r="33" spans="1:4" ht="18" customHeight="1" x14ac:dyDescent="0.25">
      <c r="A33">
        <f t="shared" si="0"/>
        <v>1</v>
      </c>
      <c r="B33">
        <f t="shared" si="3"/>
        <v>217</v>
      </c>
      <c r="C33" s="23" t="s">
        <v>1297</v>
      </c>
      <c r="D33" s="28">
        <f>VLOOKUP(matrices!$C$84,base_SUPER,MATCH(D$1&amp;$B33,eti_SUPER,0),0)</f>
        <v>154.74100000000001</v>
      </c>
    </row>
    <row r="34" spans="1:4" ht="18" customHeight="1" x14ac:dyDescent="0.25">
      <c r="A34">
        <f t="shared" si="0"/>
        <v>1</v>
      </c>
      <c r="B34">
        <f t="shared" si="3"/>
        <v>218</v>
      </c>
      <c r="C34" s="23" t="s">
        <v>1301</v>
      </c>
      <c r="D34" s="28">
        <f>VLOOKUP(matrices!$C$84,base_SUPER,MATCH(D$1&amp;$B34,eti_SUPER,0),0)</f>
        <v>385.51099999999997</v>
      </c>
    </row>
    <row r="35" spans="1:4" ht="18" customHeight="1" x14ac:dyDescent="0.25">
      <c r="A35">
        <f t="shared" si="0"/>
        <v>1</v>
      </c>
      <c r="B35">
        <f t="shared" si="3"/>
        <v>219</v>
      </c>
      <c r="C35" s="23" t="s">
        <v>2225</v>
      </c>
      <c r="D35" s="28">
        <f>VLOOKUP(matrices!$C$84,base_SUPER,MATCH(D$1&amp;$B35,eti_SUPER,0),0)</f>
        <v>1130.790139</v>
      </c>
    </row>
    <row r="36" spans="1:4" ht="18" hidden="1" customHeight="1" x14ac:dyDescent="0.25">
      <c r="A36">
        <f t="shared" si="0"/>
        <v>0</v>
      </c>
      <c r="B36">
        <v>230</v>
      </c>
      <c r="C36" s="23" t="s">
        <v>1307</v>
      </c>
      <c r="D36" s="28">
        <f>VLOOKUP(matrices!$C$84,base_SUPER,MATCH(D$1&amp;$B36,eti_SUPER,0),0)</f>
        <v>0</v>
      </c>
    </row>
    <row r="37" spans="1:4" ht="18" hidden="1" customHeight="1" x14ac:dyDescent="0.25">
      <c r="A37">
        <f t="shared" si="0"/>
        <v>0</v>
      </c>
      <c r="B37">
        <f t="shared" si="3"/>
        <v>231</v>
      </c>
      <c r="C37" s="23" t="s">
        <v>1311</v>
      </c>
      <c r="D37" s="28">
        <f>VLOOKUP(matrices!$C$84,base_SUPER,MATCH(D$1&amp;$B37,eti_SUPER,0),0)</f>
        <v>0</v>
      </c>
    </row>
    <row r="38" spans="1:4" ht="18" hidden="1" customHeight="1" x14ac:dyDescent="0.25">
      <c r="A38">
        <f t="shared" si="0"/>
        <v>0</v>
      </c>
      <c r="B38">
        <f t="shared" si="3"/>
        <v>232</v>
      </c>
      <c r="C38" s="23" t="s">
        <v>1314</v>
      </c>
      <c r="D38" s="28">
        <f>VLOOKUP(matrices!$C$84,base_SUPER,MATCH(D$1&amp;$B38,eti_SUPER,0),0)</f>
        <v>0</v>
      </c>
    </row>
    <row r="39" spans="1:4" ht="18" customHeight="1" x14ac:dyDescent="0.25">
      <c r="A39">
        <f t="shared" si="0"/>
        <v>1</v>
      </c>
      <c r="C39" s="19" t="s">
        <v>1317</v>
      </c>
      <c r="D39" s="27">
        <f t="shared" ref="D39" si="4">+D40</f>
        <v>8660.2698650000002</v>
      </c>
    </row>
    <row r="40" spans="1:4" ht="18" customHeight="1" x14ac:dyDescent="0.25">
      <c r="A40">
        <f t="shared" si="0"/>
        <v>1</v>
      </c>
      <c r="B40">
        <v>301</v>
      </c>
      <c r="C40" s="23" t="s">
        <v>1317</v>
      </c>
      <c r="D40" s="28">
        <f>VLOOKUP(matrices!$C$84,base_SUPER,MATCH(D$1&amp;$B40,eti_SUPER,0),0)</f>
        <v>8660.2698650000002</v>
      </c>
    </row>
    <row r="41" spans="1:4" ht="18" customHeight="1" x14ac:dyDescent="0.25">
      <c r="A41">
        <f t="shared" si="0"/>
        <v>1</v>
      </c>
      <c r="C41" s="19" t="s">
        <v>1321</v>
      </c>
      <c r="D41" s="27">
        <f t="shared" ref="D41" si="5">+D42</f>
        <v>2746.7920000000004</v>
      </c>
    </row>
    <row r="42" spans="1:4" ht="18" customHeight="1" x14ac:dyDescent="0.25">
      <c r="A42">
        <f t="shared" si="0"/>
        <v>1</v>
      </c>
      <c r="B42">
        <v>401</v>
      </c>
      <c r="C42" s="23" t="s">
        <v>1321</v>
      </c>
      <c r="D42" s="28">
        <f>VLOOKUP(matrices!$C$84,base_SUPER,MATCH(D$1&amp;$B42,eti_SUPER,0),0)</f>
        <v>2746.7920000000004</v>
      </c>
    </row>
    <row r="43" spans="1:4" x14ac:dyDescent="0.25">
      <c r="C43" s="29"/>
      <c r="D43" s="30"/>
    </row>
    <row r="44" spans="1:4" x14ac:dyDescent="0.25">
      <c r="C44" s="79" t="str">
        <f>+matrices!$B$1</f>
        <v>1/ Incluye todas las fuentes de Financiamiento, tanto ingresos corrientes, títulos valores y créditos externos</v>
      </c>
    </row>
    <row r="45" spans="1:4" x14ac:dyDescent="0.25">
      <c r="C45" s="79" t="s">
        <v>4812</v>
      </c>
    </row>
    <row r="46" spans="1:4" x14ac:dyDescent="0.25">
      <c r="C46" t="s">
        <v>3469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O7695"/>
  <sheetViews>
    <sheetView workbookViewId="0">
      <selection activeCell="O1" sqref="O1"/>
    </sheetView>
  </sheetViews>
  <sheetFormatPr baseColWidth="10" defaultRowHeight="15" x14ac:dyDescent="0.25"/>
  <cols>
    <col min="7" max="7" width="7" customWidth="1"/>
    <col min="11" max="11" width="19" customWidth="1"/>
    <col min="13" max="13" width="42" customWidth="1"/>
    <col min="15" max="15" width="20.5703125" bestFit="1" customWidth="1"/>
  </cols>
  <sheetData>
    <row r="1" spans="1:15" x14ac:dyDescent="0.25">
      <c r="A1" t="s">
        <v>0</v>
      </c>
      <c r="B1" t="s">
        <v>1</v>
      </c>
      <c r="C1" t="s">
        <v>1878</v>
      </c>
      <c r="D1" t="s">
        <v>1879</v>
      </c>
      <c r="E1" t="s">
        <v>2096</v>
      </c>
      <c r="F1" t="s">
        <v>1225</v>
      </c>
      <c r="G1" t="s">
        <v>1880</v>
      </c>
      <c r="H1" t="s">
        <v>2</v>
      </c>
      <c r="I1" t="s">
        <v>3</v>
      </c>
      <c r="J1" t="s">
        <v>4</v>
      </c>
      <c r="K1" t="s">
        <v>4198</v>
      </c>
      <c r="L1" t="s">
        <v>4200</v>
      </c>
      <c r="M1" t="s">
        <v>6</v>
      </c>
      <c r="N1" t="s">
        <v>7</v>
      </c>
      <c r="O1" t="s">
        <v>8713</v>
      </c>
    </row>
    <row r="2" spans="1:15" x14ac:dyDescent="0.25">
      <c r="A2" s="45">
        <v>2018</v>
      </c>
      <c r="B2" t="s">
        <v>8</v>
      </c>
      <c r="C2">
        <v>101</v>
      </c>
      <c r="D2">
        <v>2</v>
      </c>
      <c r="E2">
        <v>0</v>
      </c>
      <c r="F2">
        <v>101</v>
      </c>
      <c r="H2" t="s">
        <v>9</v>
      </c>
      <c r="I2">
        <v>1111</v>
      </c>
      <c r="J2">
        <v>1120</v>
      </c>
      <c r="K2" t="s">
        <v>3206</v>
      </c>
      <c r="O2" s="65">
        <v>7611806243</v>
      </c>
    </row>
    <row r="3" spans="1:15" x14ac:dyDescent="0.25">
      <c r="A3" s="45">
        <v>2018</v>
      </c>
      <c r="B3" t="s">
        <v>8</v>
      </c>
      <c r="C3">
        <v>101</v>
      </c>
      <c r="D3">
        <v>2</v>
      </c>
      <c r="E3">
        <v>0</v>
      </c>
      <c r="F3">
        <v>105</v>
      </c>
      <c r="H3" t="s">
        <v>9</v>
      </c>
      <c r="I3">
        <v>1111</v>
      </c>
      <c r="J3">
        <v>1120</v>
      </c>
      <c r="K3" t="s">
        <v>3209</v>
      </c>
      <c r="O3" s="65">
        <v>160000000</v>
      </c>
    </row>
    <row r="4" spans="1:15" x14ac:dyDescent="0.25">
      <c r="A4" s="45">
        <v>2018</v>
      </c>
      <c r="B4" t="s">
        <v>8</v>
      </c>
      <c r="C4">
        <v>101</v>
      </c>
      <c r="D4">
        <v>2</v>
      </c>
      <c r="E4">
        <v>0</v>
      </c>
      <c r="F4">
        <v>201</v>
      </c>
      <c r="H4" t="s">
        <v>9</v>
      </c>
      <c r="I4">
        <v>1111</v>
      </c>
      <c r="J4">
        <v>1120</v>
      </c>
      <c r="K4" t="s">
        <v>3210</v>
      </c>
      <c r="O4" s="65">
        <v>300000000</v>
      </c>
    </row>
    <row r="5" spans="1:15" x14ac:dyDescent="0.25">
      <c r="A5" s="45">
        <v>2018</v>
      </c>
      <c r="B5" t="s">
        <v>8</v>
      </c>
      <c r="C5">
        <v>101</v>
      </c>
      <c r="D5">
        <v>2</v>
      </c>
      <c r="E5">
        <v>0</v>
      </c>
      <c r="F5">
        <v>202</v>
      </c>
      <c r="H5" t="s">
        <v>9</v>
      </c>
      <c r="I5">
        <v>1111</v>
      </c>
      <c r="J5">
        <v>1120</v>
      </c>
      <c r="K5" t="s">
        <v>3211</v>
      </c>
      <c r="O5" s="65">
        <v>10000000</v>
      </c>
    </row>
    <row r="6" spans="1:15" x14ac:dyDescent="0.25">
      <c r="A6" s="45">
        <v>2018</v>
      </c>
      <c r="B6" t="s">
        <v>8</v>
      </c>
      <c r="C6">
        <v>101</v>
      </c>
      <c r="D6">
        <v>2</v>
      </c>
      <c r="E6">
        <v>0</v>
      </c>
      <c r="F6">
        <v>205</v>
      </c>
      <c r="H6" t="s">
        <v>9</v>
      </c>
      <c r="I6">
        <v>1111</v>
      </c>
      <c r="J6">
        <v>1120</v>
      </c>
      <c r="K6" t="s">
        <v>3214</v>
      </c>
      <c r="O6" s="65">
        <v>2030000000</v>
      </c>
    </row>
    <row r="7" spans="1:15" x14ac:dyDescent="0.25">
      <c r="A7" s="45">
        <v>2018</v>
      </c>
      <c r="B7" t="s">
        <v>8</v>
      </c>
      <c r="C7">
        <v>101</v>
      </c>
      <c r="D7">
        <v>2</v>
      </c>
      <c r="E7">
        <v>0</v>
      </c>
      <c r="F7">
        <v>301</v>
      </c>
      <c r="H7" t="s">
        <v>9</v>
      </c>
      <c r="I7">
        <v>1111</v>
      </c>
      <c r="J7">
        <v>1120</v>
      </c>
      <c r="K7" t="s">
        <v>3215</v>
      </c>
      <c r="O7" s="65">
        <v>5851928071</v>
      </c>
    </row>
    <row r="8" spans="1:15" x14ac:dyDescent="0.25">
      <c r="A8" s="45">
        <v>2018</v>
      </c>
      <c r="B8" t="s">
        <v>8</v>
      </c>
      <c r="C8">
        <v>101</v>
      </c>
      <c r="D8">
        <v>2</v>
      </c>
      <c r="E8">
        <v>0</v>
      </c>
      <c r="F8">
        <v>302</v>
      </c>
      <c r="H8" t="s">
        <v>9</v>
      </c>
      <c r="I8">
        <v>1111</v>
      </c>
      <c r="J8">
        <v>1120</v>
      </c>
      <c r="K8" t="s">
        <v>3216</v>
      </c>
      <c r="O8" s="65">
        <v>2780735793</v>
      </c>
    </row>
    <row r="9" spans="1:15" x14ac:dyDescent="0.25">
      <c r="A9" s="45">
        <v>2018</v>
      </c>
      <c r="B9" t="s">
        <v>8</v>
      </c>
      <c r="C9">
        <v>101</v>
      </c>
      <c r="D9">
        <v>2</v>
      </c>
      <c r="E9">
        <v>0</v>
      </c>
      <c r="F9">
        <v>303</v>
      </c>
      <c r="H9" t="s">
        <v>16</v>
      </c>
      <c r="I9">
        <v>1111</v>
      </c>
      <c r="J9">
        <v>1120</v>
      </c>
      <c r="K9" t="s">
        <v>3217</v>
      </c>
      <c r="O9" s="65">
        <v>1885000000</v>
      </c>
    </row>
    <row r="10" spans="1:15" x14ac:dyDescent="0.25">
      <c r="A10" s="45">
        <v>2018</v>
      </c>
      <c r="B10" t="s">
        <v>8</v>
      </c>
      <c r="C10">
        <v>101</v>
      </c>
      <c r="D10">
        <v>2</v>
      </c>
      <c r="E10">
        <v>0</v>
      </c>
      <c r="F10">
        <v>304</v>
      </c>
      <c r="H10" t="s">
        <v>9</v>
      </c>
      <c r="I10">
        <v>1111</v>
      </c>
      <c r="J10">
        <v>1120</v>
      </c>
      <c r="K10" t="s">
        <v>3218</v>
      </c>
      <c r="O10" s="65">
        <v>1485000000</v>
      </c>
    </row>
    <row r="11" spans="1:15" x14ac:dyDescent="0.25">
      <c r="A11" s="45">
        <v>2018</v>
      </c>
      <c r="B11" t="s">
        <v>8</v>
      </c>
      <c r="C11">
        <v>101</v>
      </c>
      <c r="D11">
        <v>2</v>
      </c>
      <c r="E11">
        <v>0</v>
      </c>
      <c r="F11">
        <v>399</v>
      </c>
      <c r="H11" t="s">
        <v>9</v>
      </c>
      <c r="I11">
        <v>1111</v>
      </c>
      <c r="J11">
        <v>1120</v>
      </c>
      <c r="K11" t="s">
        <v>3219</v>
      </c>
      <c r="O11" s="65">
        <v>1584983084</v>
      </c>
    </row>
    <row r="12" spans="1:15" x14ac:dyDescent="0.25">
      <c r="A12" s="45">
        <v>2018</v>
      </c>
      <c r="B12" t="s">
        <v>8</v>
      </c>
      <c r="C12">
        <v>101</v>
      </c>
      <c r="D12">
        <v>2</v>
      </c>
      <c r="E12">
        <v>0</v>
      </c>
      <c r="F12">
        <v>401</v>
      </c>
      <c r="G12">
        <v>200</v>
      </c>
      <c r="H12" t="s">
        <v>9</v>
      </c>
      <c r="I12">
        <v>1112</v>
      </c>
      <c r="J12">
        <v>1120</v>
      </c>
      <c r="K12" t="s">
        <v>3220</v>
      </c>
      <c r="L12" t="s">
        <v>21</v>
      </c>
      <c r="M12" t="s">
        <v>4546</v>
      </c>
      <c r="N12" t="s">
        <v>22</v>
      </c>
      <c r="O12" s="65">
        <v>2084066920</v>
      </c>
    </row>
    <row r="13" spans="1:15" x14ac:dyDescent="0.25">
      <c r="A13" s="45">
        <v>2018</v>
      </c>
      <c r="B13" t="s">
        <v>8</v>
      </c>
      <c r="C13">
        <v>101</v>
      </c>
      <c r="D13">
        <v>2</v>
      </c>
      <c r="E13">
        <v>0</v>
      </c>
      <c r="F13">
        <v>405</v>
      </c>
      <c r="G13">
        <v>200</v>
      </c>
      <c r="H13" t="s">
        <v>9</v>
      </c>
      <c r="I13">
        <v>1112</v>
      </c>
      <c r="J13">
        <v>1120</v>
      </c>
      <c r="K13" t="s">
        <v>3244</v>
      </c>
      <c r="L13" t="s">
        <v>23</v>
      </c>
      <c r="M13" t="s">
        <v>4531</v>
      </c>
      <c r="N13" t="s">
        <v>24</v>
      </c>
      <c r="O13" s="65">
        <v>112652266</v>
      </c>
    </row>
    <row r="14" spans="1:15" x14ac:dyDescent="0.25">
      <c r="A14" s="45">
        <v>2018</v>
      </c>
      <c r="B14" t="s">
        <v>8</v>
      </c>
      <c r="C14">
        <v>101</v>
      </c>
      <c r="D14">
        <v>2</v>
      </c>
      <c r="E14">
        <v>0</v>
      </c>
      <c r="F14">
        <v>501</v>
      </c>
      <c r="G14">
        <v>200</v>
      </c>
      <c r="H14" t="s">
        <v>9</v>
      </c>
      <c r="I14">
        <v>1112</v>
      </c>
      <c r="J14">
        <v>1120</v>
      </c>
      <c r="K14" t="s">
        <v>3245</v>
      </c>
      <c r="L14" t="s">
        <v>21</v>
      </c>
      <c r="M14" t="s">
        <v>4547</v>
      </c>
      <c r="N14" t="s">
        <v>22</v>
      </c>
      <c r="O14" s="65">
        <v>1144547022</v>
      </c>
    </row>
    <row r="15" spans="1:15" x14ac:dyDescent="0.25">
      <c r="A15" s="45">
        <v>2018</v>
      </c>
      <c r="B15" t="s">
        <v>8</v>
      </c>
      <c r="C15">
        <v>101</v>
      </c>
      <c r="D15">
        <v>2</v>
      </c>
      <c r="E15">
        <v>0</v>
      </c>
      <c r="F15">
        <v>502</v>
      </c>
      <c r="G15">
        <v>200</v>
      </c>
      <c r="H15" t="s">
        <v>9</v>
      </c>
      <c r="I15">
        <v>1112</v>
      </c>
      <c r="J15">
        <v>1120</v>
      </c>
      <c r="K15" t="s">
        <v>3246</v>
      </c>
      <c r="L15" t="s">
        <v>21</v>
      </c>
      <c r="M15" t="s">
        <v>4532</v>
      </c>
      <c r="N15" t="s">
        <v>22</v>
      </c>
      <c r="O15" s="65">
        <v>337956798</v>
      </c>
    </row>
    <row r="16" spans="1:15" x14ac:dyDescent="0.25">
      <c r="A16" s="45">
        <v>2018</v>
      </c>
      <c r="B16" t="s">
        <v>8</v>
      </c>
      <c r="C16">
        <v>101</v>
      </c>
      <c r="D16">
        <v>2</v>
      </c>
      <c r="E16">
        <v>0</v>
      </c>
      <c r="F16">
        <v>503</v>
      </c>
      <c r="G16">
        <v>200</v>
      </c>
      <c r="H16" t="s">
        <v>9</v>
      </c>
      <c r="I16">
        <v>1112</v>
      </c>
      <c r="J16">
        <v>1120</v>
      </c>
      <c r="K16" t="s">
        <v>3247</v>
      </c>
      <c r="L16" t="s">
        <v>21</v>
      </c>
      <c r="M16" t="s">
        <v>4533</v>
      </c>
      <c r="N16" t="s">
        <v>22</v>
      </c>
      <c r="O16" s="65">
        <v>675913596</v>
      </c>
    </row>
    <row r="17" spans="1:15" x14ac:dyDescent="0.25">
      <c r="A17" s="45">
        <v>2018</v>
      </c>
      <c r="B17" t="s">
        <v>8</v>
      </c>
      <c r="C17">
        <v>101</v>
      </c>
      <c r="D17">
        <v>2</v>
      </c>
      <c r="E17">
        <v>0</v>
      </c>
      <c r="F17">
        <v>505</v>
      </c>
      <c r="G17">
        <v>200</v>
      </c>
      <c r="H17" t="s">
        <v>9</v>
      </c>
      <c r="I17">
        <v>1112</v>
      </c>
      <c r="J17">
        <v>1120</v>
      </c>
      <c r="K17" t="s">
        <v>3249</v>
      </c>
      <c r="L17" t="s">
        <v>25</v>
      </c>
      <c r="M17" t="s">
        <v>26</v>
      </c>
      <c r="N17" t="s">
        <v>27</v>
      </c>
      <c r="O17" s="65">
        <v>637873700</v>
      </c>
    </row>
    <row r="18" spans="1:15" x14ac:dyDescent="0.25">
      <c r="A18" s="45">
        <v>2018</v>
      </c>
      <c r="B18" t="s">
        <v>8</v>
      </c>
      <c r="C18">
        <v>101</v>
      </c>
      <c r="D18">
        <v>2</v>
      </c>
      <c r="E18">
        <v>0</v>
      </c>
      <c r="F18">
        <v>505</v>
      </c>
      <c r="G18">
        <v>201</v>
      </c>
      <c r="H18" t="s">
        <v>9</v>
      </c>
      <c r="I18">
        <v>1112</v>
      </c>
      <c r="J18">
        <v>1120</v>
      </c>
      <c r="K18" t="s">
        <v>3249</v>
      </c>
      <c r="L18" t="s">
        <v>5722</v>
      </c>
      <c r="M18" t="s">
        <v>28</v>
      </c>
      <c r="N18" t="s">
        <v>29</v>
      </c>
      <c r="O18" s="65">
        <v>270000000</v>
      </c>
    </row>
    <row r="19" spans="1:15" x14ac:dyDescent="0.25">
      <c r="A19" s="45">
        <v>2018</v>
      </c>
      <c r="B19" t="s">
        <v>8</v>
      </c>
      <c r="C19">
        <v>101</v>
      </c>
      <c r="D19">
        <v>2</v>
      </c>
      <c r="E19">
        <v>0</v>
      </c>
      <c r="F19">
        <v>9901</v>
      </c>
      <c r="H19" t="s">
        <v>9</v>
      </c>
      <c r="I19">
        <v>1111</v>
      </c>
      <c r="J19">
        <v>1120</v>
      </c>
      <c r="K19" t="s">
        <v>3250</v>
      </c>
      <c r="O19" s="65">
        <v>716000000</v>
      </c>
    </row>
    <row r="20" spans="1:15" x14ac:dyDescent="0.25">
      <c r="A20" s="45">
        <v>2018</v>
      </c>
      <c r="B20" t="s">
        <v>8</v>
      </c>
      <c r="C20">
        <v>101</v>
      </c>
      <c r="D20">
        <v>2</v>
      </c>
      <c r="E20">
        <v>0</v>
      </c>
      <c r="F20">
        <v>10101</v>
      </c>
      <c r="H20" t="s">
        <v>9</v>
      </c>
      <c r="I20">
        <v>1120</v>
      </c>
      <c r="J20">
        <v>1120</v>
      </c>
      <c r="K20" t="s">
        <v>3253</v>
      </c>
      <c r="O20" s="65">
        <v>985000000</v>
      </c>
    </row>
    <row r="21" spans="1:15" x14ac:dyDescent="0.25">
      <c r="A21" s="45">
        <v>2018</v>
      </c>
      <c r="B21" t="s">
        <v>8</v>
      </c>
      <c r="C21">
        <v>101</v>
      </c>
      <c r="D21">
        <v>2</v>
      </c>
      <c r="E21">
        <v>0</v>
      </c>
      <c r="F21">
        <v>10102</v>
      </c>
      <c r="H21" t="s">
        <v>9</v>
      </c>
      <c r="I21">
        <v>1120</v>
      </c>
      <c r="J21">
        <v>1120</v>
      </c>
      <c r="K21" t="s">
        <v>3254</v>
      </c>
      <c r="O21" s="65">
        <v>905000</v>
      </c>
    </row>
    <row r="22" spans="1:15" x14ac:dyDescent="0.25">
      <c r="A22" s="45">
        <v>2018</v>
      </c>
      <c r="B22" t="s">
        <v>8</v>
      </c>
      <c r="C22">
        <v>101</v>
      </c>
      <c r="D22">
        <v>2</v>
      </c>
      <c r="E22">
        <v>0</v>
      </c>
      <c r="F22">
        <v>10103</v>
      </c>
      <c r="H22" t="s">
        <v>9</v>
      </c>
      <c r="I22">
        <v>1120</v>
      </c>
      <c r="J22">
        <v>1120</v>
      </c>
      <c r="K22" t="s">
        <v>3255</v>
      </c>
      <c r="O22" s="65">
        <v>300000000</v>
      </c>
    </row>
    <row r="23" spans="1:15" x14ac:dyDescent="0.25">
      <c r="A23" s="45">
        <v>2018</v>
      </c>
      <c r="B23" t="s">
        <v>8</v>
      </c>
      <c r="C23">
        <v>101</v>
      </c>
      <c r="D23">
        <v>2</v>
      </c>
      <c r="E23">
        <v>0</v>
      </c>
      <c r="F23">
        <v>10104</v>
      </c>
      <c r="H23" t="s">
        <v>9</v>
      </c>
      <c r="I23">
        <v>1120</v>
      </c>
      <c r="J23">
        <v>1120</v>
      </c>
      <c r="K23" t="s">
        <v>3256</v>
      </c>
      <c r="O23" s="65">
        <v>1800000</v>
      </c>
    </row>
    <row r="24" spans="1:15" x14ac:dyDescent="0.25">
      <c r="A24" s="45">
        <v>2018</v>
      </c>
      <c r="B24" t="s">
        <v>8</v>
      </c>
      <c r="C24">
        <v>101</v>
      </c>
      <c r="D24">
        <v>2</v>
      </c>
      <c r="E24">
        <v>0</v>
      </c>
      <c r="F24">
        <v>10199</v>
      </c>
      <c r="H24" t="s">
        <v>9</v>
      </c>
      <c r="I24">
        <v>1120</v>
      </c>
      <c r="J24">
        <v>1120</v>
      </c>
      <c r="K24" t="s">
        <v>3257</v>
      </c>
      <c r="M24" t="s">
        <v>4534</v>
      </c>
      <c r="O24" s="65">
        <v>1915000</v>
      </c>
    </row>
    <row r="25" spans="1:15" x14ac:dyDescent="0.25">
      <c r="A25" s="45">
        <v>2018</v>
      </c>
      <c r="B25" t="s">
        <v>8</v>
      </c>
      <c r="C25">
        <v>101</v>
      </c>
      <c r="D25">
        <v>2</v>
      </c>
      <c r="E25">
        <v>0</v>
      </c>
      <c r="F25">
        <v>10201</v>
      </c>
      <c r="H25" t="s">
        <v>9</v>
      </c>
      <c r="I25">
        <v>1120</v>
      </c>
      <c r="J25">
        <v>1120</v>
      </c>
      <c r="K25" t="s">
        <v>3258</v>
      </c>
      <c r="O25" s="65">
        <v>70000000</v>
      </c>
    </row>
    <row r="26" spans="1:15" x14ac:dyDescent="0.25">
      <c r="A26" s="45">
        <v>2018</v>
      </c>
      <c r="B26" t="s">
        <v>8</v>
      </c>
      <c r="C26">
        <v>101</v>
      </c>
      <c r="D26">
        <v>2</v>
      </c>
      <c r="E26">
        <v>0</v>
      </c>
      <c r="F26">
        <v>10202</v>
      </c>
      <c r="H26" t="s">
        <v>9</v>
      </c>
      <c r="I26">
        <v>1120</v>
      </c>
      <c r="J26">
        <v>1120</v>
      </c>
      <c r="K26" t="s">
        <v>3259</v>
      </c>
      <c r="O26" s="65">
        <v>180000000</v>
      </c>
    </row>
    <row r="27" spans="1:15" x14ac:dyDescent="0.25">
      <c r="A27" s="45">
        <v>2018</v>
      </c>
      <c r="B27" t="s">
        <v>8</v>
      </c>
      <c r="C27">
        <v>101</v>
      </c>
      <c r="D27">
        <v>2</v>
      </c>
      <c r="E27">
        <v>0</v>
      </c>
      <c r="F27">
        <v>10203</v>
      </c>
      <c r="H27" t="s">
        <v>9</v>
      </c>
      <c r="I27">
        <v>1120</v>
      </c>
      <c r="J27">
        <v>1120</v>
      </c>
      <c r="K27" t="s">
        <v>3260</v>
      </c>
      <c r="O27" s="65">
        <v>15000000</v>
      </c>
    </row>
    <row r="28" spans="1:15" x14ac:dyDescent="0.25">
      <c r="A28" s="45">
        <v>2018</v>
      </c>
      <c r="B28" t="s">
        <v>8</v>
      </c>
      <c r="C28">
        <v>101</v>
      </c>
      <c r="D28">
        <v>2</v>
      </c>
      <c r="E28">
        <v>0</v>
      </c>
      <c r="F28">
        <v>10204</v>
      </c>
      <c r="H28" t="s">
        <v>9</v>
      </c>
      <c r="I28">
        <v>1120</v>
      </c>
      <c r="J28">
        <v>1120</v>
      </c>
      <c r="K28" t="s">
        <v>3261</v>
      </c>
      <c r="O28" s="65">
        <v>615000000</v>
      </c>
    </row>
    <row r="29" spans="1:15" x14ac:dyDescent="0.25">
      <c r="A29" s="45">
        <v>2018</v>
      </c>
      <c r="B29" t="s">
        <v>8</v>
      </c>
      <c r="C29">
        <v>101</v>
      </c>
      <c r="D29">
        <v>2</v>
      </c>
      <c r="E29">
        <v>0</v>
      </c>
      <c r="F29">
        <v>10299</v>
      </c>
      <c r="H29" t="s">
        <v>9</v>
      </c>
      <c r="I29">
        <v>1120</v>
      </c>
      <c r="J29">
        <v>1120</v>
      </c>
      <c r="K29" t="s">
        <v>3262</v>
      </c>
      <c r="M29" t="s">
        <v>4242</v>
      </c>
      <c r="O29" s="65">
        <v>23000000</v>
      </c>
    </row>
    <row r="30" spans="1:15" x14ac:dyDescent="0.25">
      <c r="A30" s="45">
        <v>2018</v>
      </c>
      <c r="B30" t="s">
        <v>8</v>
      </c>
      <c r="C30">
        <v>101</v>
      </c>
      <c r="D30">
        <v>2</v>
      </c>
      <c r="E30">
        <v>0</v>
      </c>
      <c r="F30">
        <v>10301</v>
      </c>
      <c r="H30" t="s">
        <v>9</v>
      </c>
      <c r="I30">
        <v>1120</v>
      </c>
      <c r="J30">
        <v>1120</v>
      </c>
      <c r="K30" t="s">
        <v>3263</v>
      </c>
      <c r="O30" s="65">
        <v>250000000</v>
      </c>
    </row>
    <row r="31" spans="1:15" x14ac:dyDescent="0.25">
      <c r="A31" s="45">
        <v>2018</v>
      </c>
      <c r="B31" t="s">
        <v>8</v>
      </c>
      <c r="C31">
        <v>101</v>
      </c>
      <c r="D31">
        <v>2</v>
      </c>
      <c r="E31">
        <v>0</v>
      </c>
      <c r="F31">
        <v>10303</v>
      </c>
      <c r="H31" t="s">
        <v>9</v>
      </c>
      <c r="I31">
        <v>1120</v>
      </c>
      <c r="J31">
        <v>1120</v>
      </c>
      <c r="K31" t="s">
        <v>3265</v>
      </c>
      <c r="O31" s="65">
        <v>47000000</v>
      </c>
    </row>
    <row r="32" spans="1:15" x14ac:dyDescent="0.25">
      <c r="A32" s="45">
        <v>2018</v>
      </c>
      <c r="B32" t="s">
        <v>8</v>
      </c>
      <c r="C32">
        <v>101</v>
      </c>
      <c r="D32">
        <v>2</v>
      </c>
      <c r="E32">
        <v>0</v>
      </c>
      <c r="F32">
        <v>10304</v>
      </c>
      <c r="H32" t="s">
        <v>9</v>
      </c>
      <c r="I32">
        <v>1120</v>
      </c>
      <c r="J32">
        <v>1120</v>
      </c>
      <c r="K32" t="s">
        <v>3266</v>
      </c>
      <c r="O32" s="65">
        <v>4000000</v>
      </c>
    </row>
    <row r="33" spans="1:15" x14ac:dyDescent="0.25">
      <c r="A33" s="45">
        <v>2018</v>
      </c>
      <c r="B33" t="s">
        <v>8</v>
      </c>
      <c r="C33">
        <v>101</v>
      </c>
      <c r="D33">
        <v>2</v>
      </c>
      <c r="E33">
        <v>0</v>
      </c>
      <c r="F33">
        <v>10305</v>
      </c>
      <c r="H33" t="s">
        <v>9</v>
      </c>
      <c r="I33">
        <v>1120</v>
      </c>
      <c r="J33">
        <v>1120</v>
      </c>
      <c r="K33" t="s">
        <v>3267</v>
      </c>
      <c r="O33" s="65">
        <v>3000000</v>
      </c>
    </row>
    <row r="34" spans="1:15" x14ac:dyDescent="0.25">
      <c r="A34" s="45">
        <v>2018</v>
      </c>
      <c r="B34" t="s">
        <v>8</v>
      </c>
      <c r="C34">
        <v>101</v>
      </c>
      <c r="D34">
        <v>2</v>
      </c>
      <c r="E34">
        <v>0</v>
      </c>
      <c r="F34">
        <v>10306</v>
      </c>
      <c r="H34" t="s">
        <v>9</v>
      </c>
      <c r="I34">
        <v>1120</v>
      </c>
      <c r="J34">
        <v>1120</v>
      </c>
      <c r="K34" t="s">
        <v>3268</v>
      </c>
      <c r="M34" t="s">
        <v>5723</v>
      </c>
      <c r="O34" s="65">
        <v>3000000</v>
      </c>
    </row>
    <row r="35" spans="1:15" x14ac:dyDescent="0.25">
      <c r="A35" s="45">
        <v>2018</v>
      </c>
      <c r="B35" t="s">
        <v>8</v>
      </c>
      <c r="C35">
        <v>101</v>
      </c>
      <c r="D35">
        <v>2</v>
      </c>
      <c r="E35">
        <v>0</v>
      </c>
      <c r="F35">
        <v>10307</v>
      </c>
      <c r="H35" t="s">
        <v>9</v>
      </c>
      <c r="I35">
        <v>1120</v>
      </c>
      <c r="J35">
        <v>1120</v>
      </c>
      <c r="K35" t="s">
        <v>3269</v>
      </c>
      <c r="O35" s="65">
        <v>71185000</v>
      </c>
    </row>
    <row r="36" spans="1:15" x14ac:dyDescent="0.25">
      <c r="A36" s="45">
        <v>2018</v>
      </c>
      <c r="B36" t="s">
        <v>8</v>
      </c>
      <c r="C36">
        <v>101</v>
      </c>
      <c r="D36">
        <v>2</v>
      </c>
      <c r="E36">
        <v>0</v>
      </c>
      <c r="F36">
        <v>10401</v>
      </c>
      <c r="H36" t="s">
        <v>9</v>
      </c>
      <c r="I36">
        <v>1120</v>
      </c>
      <c r="J36">
        <v>1120</v>
      </c>
      <c r="K36" t="s">
        <v>3270</v>
      </c>
      <c r="M36" t="s">
        <v>5724</v>
      </c>
      <c r="O36" s="65">
        <v>177245</v>
      </c>
    </row>
    <row r="37" spans="1:15" x14ac:dyDescent="0.25">
      <c r="A37" s="45">
        <v>2018</v>
      </c>
      <c r="B37" t="s">
        <v>8</v>
      </c>
      <c r="C37">
        <v>101</v>
      </c>
      <c r="D37">
        <v>2</v>
      </c>
      <c r="E37">
        <v>0</v>
      </c>
      <c r="F37">
        <v>10402</v>
      </c>
      <c r="H37" t="s">
        <v>9</v>
      </c>
      <c r="I37">
        <v>1120</v>
      </c>
      <c r="J37">
        <v>1120</v>
      </c>
      <c r="K37" t="s">
        <v>3271</v>
      </c>
      <c r="M37" t="s">
        <v>5725</v>
      </c>
      <c r="O37" s="65">
        <v>200000</v>
      </c>
    </row>
    <row r="38" spans="1:15" x14ac:dyDescent="0.25">
      <c r="A38" s="45">
        <v>2018</v>
      </c>
      <c r="B38" t="s">
        <v>8</v>
      </c>
      <c r="C38">
        <v>101</v>
      </c>
      <c r="D38">
        <v>2</v>
      </c>
      <c r="E38">
        <v>0</v>
      </c>
      <c r="F38">
        <v>10403</v>
      </c>
      <c r="H38" t="s">
        <v>9</v>
      </c>
      <c r="I38">
        <v>1120</v>
      </c>
      <c r="J38">
        <v>1120</v>
      </c>
      <c r="K38" t="s">
        <v>3272</v>
      </c>
      <c r="M38" t="s">
        <v>4535</v>
      </c>
      <c r="O38" s="65">
        <v>7500000</v>
      </c>
    </row>
    <row r="39" spans="1:15" x14ac:dyDescent="0.25">
      <c r="A39" s="45">
        <v>2018</v>
      </c>
      <c r="B39" t="s">
        <v>8</v>
      </c>
      <c r="C39">
        <v>101</v>
      </c>
      <c r="D39">
        <v>2</v>
      </c>
      <c r="E39">
        <v>0</v>
      </c>
      <c r="F39">
        <v>10404</v>
      </c>
      <c r="H39" t="s">
        <v>9</v>
      </c>
      <c r="I39">
        <v>1120</v>
      </c>
      <c r="J39">
        <v>1120</v>
      </c>
      <c r="K39" t="s">
        <v>3273</v>
      </c>
      <c r="M39" t="s">
        <v>5726</v>
      </c>
      <c r="O39" s="65">
        <v>80000000</v>
      </c>
    </row>
    <row r="40" spans="1:15" x14ac:dyDescent="0.25">
      <c r="A40" s="45">
        <v>2018</v>
      </c>
      <c r="B40" t="s">
        <v>8</v>
      </c>
      <c r="C40">
        <v>101</v>
      </c>
      <c r="D40">
        <v>2</v>
      </c>
      <c r="E40">
        <v>0</v>
      </c>
      <c r="F40">
        <v>10405</v>
      </c>
      <c r="H40" t="s">
        <v>9</v>
      </c>
      <c r="I40">
        <v>1120</v>
      </c>
      <c r="J40">
        <v>1120</v>
      </c>
      <c r="K40" t="s">
        <v>3274</v>
      </c>
      <c r="M40" t="s">
        <v>5727</v>
      </c>
      <c r="O40" s="65">
        <v>45000000</v>
      </c>
    </row>
    <row r="41" spans="1:15" x14ac:dyDescent="0.25">
      <c r="A41" s="45">
        <v>2018</v>
      </c>
      <c r="B41" t="s">
        <v>8</v>
      </c>
      <c r="C41">
        <v>101</v>
      </c>
      <c r="D41">
        <v>2</v>
      </c>
      <c r="E41">
        <v>0</v>
      </c>
      <c r="F41">
        <v>10406</v>
      </c>
      <c r="H41" t="s">
        <v>9</v>
      </c>
      <c r="I41">
        <v>1120</v>
      </c>
      <c r="J41">
        <v>1120</v>
      </c>
      <c r="K41" t="s">
        <v>3275</v>
      </c>
      <c r="M41" t="s">
        <v>4536</v>
      </c>
      <c r="O41" s="65">
        <v>320400000</v>
      </c>
    </row>
    <row r="42" spans="1:15" x14ac:dyDescent="0.25">
      <c r="A42" s="45">
        <v>2018</v>
      </c>
      <c r="B42" t="s">
        <v>8</v>
      </c>
      <c r="C42">
        <v>101</v>
      </c>
      <c r="D42">
        <v>2</v>
      </c>
      <c r="E42">
        <v>0</v>
      </c>
      <c r="F42">
        <v>10499</v>
      </c>
      <c r="H42" t="s">
        <v>9</v>
      </c>
      <c r="I42">
        <v>1120</v>
      </c>
      <c r="J42">
        <v>1120</v>
      </c>
      <c r="K42" t="s">
        <v>3276</v>
      </c>
      <c r="M42" t="s">
        <v>5728</v>
      </c>
      <c r="O42" s="65">
        <v>11100000</v>
      </c>
    </row>
    <row r="43" spans="1:15" x14ac:dyDescent="0.25">
      <c r="A43" s="45">
        <v>2018</v>
      </c>
      <c r="B43" t="s">
        <v>8</v>
      </c>
      <c r="C43">
        <v>101</v>
      </c>
      <c r="D43">
        <v>2</v>
      </c>
      <c r="E43">
        <v>0</v>
      </c>
      <c r="F43">
        <v>10501</v>
      </c>
      <c r="H43" t="s">
        <v>9</v>
      </c>
      <c r="I43">
        <v>1120</v>
      </c>
      <c r="J43">
        <v>1120</v>
      </c>
      <c r="K43" t="s">
        <v>3277</v>
      </c>
      <c r="O43" s="65">
        <v>18000000</v>
      </c>
    </row>
    <row r="44" spans="1:15" x14ac:dyDescent="0.25">
      <c r="A44" s="45">
        <v>2018</v>
      </c>
      <c r="B44" t="s">
        <v>8</v>
      </c>
      <c r="C44">
        <v>101</v>
      </c>
      <c r="D44">
        <v>2</v>
      </c>
      <c r="E44">
        <v>0</v>
      </c>
      <c r="F44">
        <v>10502</v>
      </c>
      <c r="H44" t="s">
        <v>9</v>
      </c>
      <c r="I44">
        <v>1120</v>
      </c>
      <c r="J44">
        <v>1120</v>
      </c>
      <c r="K44" t="s">
        <v>3278</v>
      </c>
      <c r="O44" s="65">
        <v>35000000</v>
      </c>
    </row>
    <row r="45" spans="1:15" x14ac:dyDescent="0.25">
      <c r="A45" s="45">
        <v>2018</v>
      </c>
      <c r="B45" t="s">
        <v>8</v>
      </c>
      <c r="C45">
        <v>101</v>
      </c>
      <c r="D45">
        <v>2</v>
      </c>
      <c r="E45">
        <v>0</v>
      </c>
      <c r="F45">
        <v>10503</v>
      </c>
      <c r="H45" t="s">
        <v>9</v>
      </c>
      <c r="I45">
        <v>1120</v>
      </c>
      <c r="J45">
        <v>1120</v>
      </c>
      <c r="K45" t="s">
        <v>3279</v>
      </c>
      <c r="O45" s="65">
        <v>30000000</v>
      </c>
    </row>
    <row r="46" spans="1:15" x14ac:dyDescent="0.25">
      <c r="A46" s="45">
        <v>2018</v>
      </c>
      <c r="B46" t="s">
        <v>8</v>
      </c>
      <c r="C46">
        <v>101</v>
      </c>
      <c r="D46">
        <v>2</v>
      </c>
      <c r="E46">
        <v>0</v>
      </c>
      <c r="F46">
        <v>10504</v>
      </c>
      <c r="H46" t="s">
        <v>9</v>
      </c>
      <c r="I46">
        <v>1120</v>
      </c>
      <c r="J46">
        <v>1120</v>
      </c>
      <c r="K46" t="s">
        <v>3280</v>
      </c>
      <c r="O46" s="65">
        <v>30000000</v>
      </c>
    </row>
    <row r="47" spans="1:15" x14ac:dyDescent="0.25">
      <c r="A47" s="45">
        <v>2018</v>
      </c>
      <c r="B47" t="s">
        <v>8</v>
      </c>
      <c r="C47">
        <v>101</v>
      </c>
      <c r="D47">
        <v>2</v>
      </c>
      <c r="E47">
        <v>0</v>
      </c>
      <c r="F47">
        <v>10601</v>
      </c>
      <c r="H47" t="s">
        <v>9</v>
      </c>
      <c r="I47">
        <v>1120</v>
      </c>
      <c r="J47">
        <v>1120</v>
      </c>
      <c r="K47" t="s">
        <v>3281</v>
      </c>
      <c r="O47" s="65">
        <v>130000000</v>
      </c>
    </row>
    <row r="48" spans="1:15" x14ac:dyDescent="0.25">
      <c r="A48" s="45">
        <v>2018</v>
      </c>
      <c r="B48" t="s">
        <v>8</v>
      </c>
      <c r="C48">
        <v>101</v>
      </c>
      <c r="D48">
        <v>2</v>
      </c>
      <c r="E48">
        <v>0</v>
      </c>
      <c r="F48">
        <v>10701</v>
      </c>
      <c r="H48" t="s">
        <v>9</v>
      </c>
      <c r="I48">
        <v>1120</v>
      </c>
      <c r="J48">
        <v>1120</v>
      </c>
      <c r="K48" t="s">
        <v>3284</v>
      </c>
      <c r="M48" t="s">
        <v>4537</v>
      </c>
      <c r="O48" s="65">
        <v>45000000</v>
      </c>
    </row>
    <row r="49" spans="1:15" x14ac:dyDescent="0.25">
      <c r="A49" s="45">
        <v>2018</v>
      </c>
      <c r="B49" t="s">
        <v>8</v>
      </c>
      <c r="C49">
        <v>101</v>
      </c>
      <c r="D49">
        <v>2</v>
      </c>
      <c r="E49">
        <v>0</v>
      </c>
      <c r="F49">
        <v>10702</v>
      </c>
      <c r="H49" t="s">
        <v>9</v>
      </c>
      <c r="I49">
        <v>1120</v>
      </c>
      <c r="J49">
        <v>1120</v>
      </c>
      <c r="K49" t="s">
        <v>3285</v>
      </c>
      <c r="M49" t="s">
        <v>5729</v>
      </c>
      <c r="O49" s="65">
        <v>70000000</v>
      </c>
    </row>
    <row r="50" spans="1:15" x14ac:dyDescent="0.25">
      <c r="A50" s="45">
        <v>2018</v>
      </c>
      <c r="B50" t="s">
        <v>8</v>
      </c>
      <c r="C50">
        <v>101</v>
      </c>
      <c r="D50">
        <v>2</v>
      </c>
      <c r="E50">
        <v>0</v>
      </c>
      <c r="F50">
        <v>10801</v>
      </c>
      <c r="H50" t="s">
        <v>9</v>
      </c>
      <c r="I50">
        <v>1120</v>
      </c>
      <c r="J50">
        <v>1120</v>
      </c>
      <c r="K50" t="s">
        <v>3287</v>
      </c>
      <c r="O50" s="65">
        <v>127600000</v>
      </c>
    </row>
    <row r="51" spans="1:15" x14ac:dyDescent="0.25">
      <c r="A51" s="45">
        <v>2018</v>
      </c>
      <c r="B51" t="s">
        <v>8</v>
      </c>
      <c r="C51">
        <v>101</v>
      </c>
      <c r="D51">
        <v>2</v>
      </c>
      <c r="E51">
        <v>0</v>
      </c>
      <c r="F51">
        <v>10804</v>
      </c>
      <c r="H51" t="s">
        <v>9</v>
      </c>
      <c r="I51">
        <v>1120</v>
      </c>
      <c r="J51">
        <v>1120</v>
      </c>
      <c r="K51" t="s">
        <v>3290</v>
      </c>
      <c r="O51" s="65">
        <v>4640000</v>
      </c>
    </row>
    <row r="52" spans="1:15" x14ac:dyDescent="0.25">
      <c r="A52" s="45">
        <v>2018</v>
      </c>
      <c r="B52" t="s">
        <v>8</v>
      </c>
      <c r="C52">
        <v>101</v>
      </c>
      <c r="D52">
        <v>2</v>
      </c>
      <c r="E52">
        <v>0</v>
      </c>
      <c r="F52">
        <v>10805</v>
      </c>
      <c r="H52" t="s">
        <v>9</v>
      </c>
      <c r="I52">
        <v>1120</v>
      </c>
      <c r="J52">
        <v>1120</v>
      </c>
      <c r="K52" t="s">
        <v>3291</v>
      </c>
      <c r="O52" s="65">
        <v>45000000</v>
      </c>
    </row>
    <row r="53" spans="1:15" x14ac:dyDescent="0.25">
      <c r="A53" s="45">
        <v>2018</v>
      </c>
      <c r="B53" t="s">
        <v>8</v>
      </c>
      <c r="C53">
        <v>101</v>
      </c>
      <c r="D53">
        <v>2</v>
      </c>
      <c r="E53">
        <v>0</v>
      </c>
      <c r="F53">
        <v>10806</v>
      </c>
      <c r="H53" t="s">
        <v>9</v>
      </c>
      <c r="I53">
        <v>1120</v>
      </c>
      <c r="J53">
        <v>1120</v>
      </c>
      <c r="K53" t="s">
        <v>3292</v>
      </c>
      <c r="O53" s="65">
        <v>9000000</v>
      </c>
    </row>
    <row r="54" spans="1:15" x14ac:dyDescent="0.25">
      <c r="A54" s="45">
        <v>2018</v>
      </c>
      <c r="B54" t="s">
        <v>8</v>
      </c>
      <c r="C54">
        <v>101</v>
      </c>
      <c r="D54">
        <v>2</v>
      </c>
      <c r="E54">
        <v>0</v>
      </c>
      <c r="F54">
        <v>10807</v>
      </c>
      <c r="H54" t="s">
        <v>9</v>
      </c>
      <c r="I54">
        <v>1120</v>
      </c>
      <c r="J54">
        <v>1120</v>
      </c>
      <c r="K54" t="s">
        <v>3293</v>
      </c>
      <c r="O54" s="65">
        <v>52560000</v>
      </c>
    </row>
    <row r="55" spans="1:15" x14ac:dyDescent="0.25">
      <c r="A55" s="45">
        <v>2018</v>
      </c>
      <c r="B55" t="s">
        <v>8</v>
      </c>
      <c r="C55">
        <v>101</v>
      </c>
      <c r="D55">
        <v>2</v>
      </c>
      <c r="E55">
        <v>0</v>
      </c>
      <c r="F55">
        <v>10808</v>
      </c>
      <c r="H55" t="s">
        <v>9</v>
      </c>
      <c r="I55">
        <v>1120</v>
      </c>
      <c r="J55">
        <v>1120</v>
      </c>
      <c r="K55" t="s">
        <v>3294</v>
      </c>
      <c r="O55" s="65">
        <v>133000000</v>
      </c>
    </row>
    <row r="56" spans="1:15" x14ac:dyDescent="0.25">
      <c r="A56" s="45">
        <v>2018</v>
      </c>
      <c r="B56" t="s">
        <v>8</v>
      </c>
      <c r="C56">
        <v>101</v>
      </c>
      <c r="D56">
        <v>2</v>
      </c>
      <c r="E56">
        <v>0</v>
      </c>
      <c r="F56">
        <v>10899</v>
      </c>
      <c r="H56" t="s">
        <v>9</v>
      </c>
      <c r="I56">
        <v>1120</v>
      </c>
      <c r="J56">
        <v>1120</v>
      </c>
      <c r="K56" t="s">
        <v>3295</v>
      </c>
      <c r="O56" s="65">
        <v>50000000</v>
      </c>
    </row>
    <row r="57" spans="1:15" x14ac:dyDescent="0.25">
      <c r="A57" s="45">
        <v>2018</v>
      </c>
      <c r="B57" t="s">
        <v>8</v>
      </c>
      <c r="C57">
        <v>101</v>
      </c>
      <c r="D57">
        <v>2</v>
      </c>
      <c r="E57">
        <v>0</v>
      </c>
      <c r="F57">
        <v>10999</v>
      </c>
      <c r="H57" t="s">
        <v>9</v>
      </c>
      <c r="I57">
        <v>1310</v>
      </c>
      <c r="J57">
        <v>1120</v>
      </c>
      <c r="K57" t="s">
        <v>3299</v>
      </c>
      <c r="M57" t="s">
        <v>4243</v>
      </c>
      <c r="O57" s="65">
        <v>1000000</v>
      </c>
    </row>
    <row r="58" spans="1:15" x14ac:dyDescent="0.25">
      <c r="A58" s="45">
        <v>2018</v>
      </c>
      <c r="B58" t="s">
        <v>8</v>
      </c>
      <c r="C58">
        <v>101</v>
      </c>
      <c r="D58">
        <v>2</v>
      </c>
      <c r="E58">
        <v>0</v>
      </c>
      <c r="F58">
        <v>19902</v>
      </c>
      <c r="H58" t="s">
        <v>9</v>
      </c>
      <c r="I58">
        <v>1120</v>
      </c>
      <c r="J58">
        <v>1120</v>
      </c>
      <c r="K58" t="s">
        <v>3301</v>
      </c>
      <c r="M58" t="s">
        <v>4538</v>
      </c>
      <c r="O58" s="65">
        <v>1500000</v>
      </c>
    </row>
    <row r="59" spans="1:15" x14ac:dyDescent="0.25">
      <c r="A59" s="45">
        <v>2018</v>
      </c>
      <c r="B59" t="s">
        <v>8</v>
      </c>
      <c r="C59">
        <v>101</v>
      </c>
      <c r="D59">
        <v>2</v>
      </c>
      <c r="E59">
        <v>0</v>
      </c>
      <c r="F59">
        <v>19905</v>
      </c>
      <c r="H59" t="s">
        <v>9</v>
      </c>
      <c r="I59">
        <v>1120</v>
      </c>
      <c r="J59">
        <v>1120</v>
      </c>
      <c r="K59" t="s">
        <v>3304</v>
      </c>
      <c r="O59" s="65">
        <v>3000000</v>
      </c>
    </row>
    <row r="60" spans="1:15" x14ac:dyDescent="0.25">
      <c r="A60" s="45">
        <v>2018</v>
      </c>
      <c r="B60" t="s">
        <v>8</v>
      </c>
      <c r="C60">
        <v>101</v>
      </c>
      <c r="D60">
        <v>2</v>
      </c>
      <c r="E60">
        <v>0</v>
      </c>
      <c r="F60">
        <v>20101</v>
      </c>
      <c r="H60" t="s">
        <v>9</v>
      </c>
      <c r="I60">
        <v>1120</v>
      </c>
      <c r="J60">
        <v>1120</v>
      </c>
      <c r="K60" t="s">
        <v>3306</v>
      </c>
      <c r="O60" s="65">
        <v>270000000</v>
      </c>
    </row>
    <row r="61" spans="1:15" x14ac:dyDescent="0.25">
      <c r="A61" s="45">
        <v>2018</v>
      </c>
      <c r="B61" t="s">
        <v>8</v>
      </c>
      <c r="C61">
        <v>101</v>
      </c>
      <c r="D61">
        <v>2</v>
      </c>
      <c r="E61">
        <v>0</v>
      </c>
      <c r="F61">
        <v>20102</v>
      </c>
      <c r="H61" t="s">
        <v>9</v>
      </c>
      <c r="I61">
        <v>1120</v>
      </c>
      <c r="J61">
        <v>1120</v>
      </c>
      <c r="K61" t="s">
        <v>3307</v>
      </c>
      <c r="O61" s="65">
        <v>3200000</v>
      </c>
    </row>
    <row r="62" spans="1:15" x14ac:dyDescent="0.25">
      <c r="A62" s="45">
        <v>2018</v>
      </c>
      <c r="B62" t="s">
        <v>8</v>
      </c>
      <c r="C62">
        <v>101</v>
      </c>
      <c r="D62">
        <v>2</v>
      </c>
      <c r="E62">
        <v>0</v>
      </c>
      <c r="F62">
        <v>20104</v>
      </c>
      <c r="H62" t="s">
        <v>9</v>
      </c>
      <c r="I62">
        <v>1120</v>
      </c>
      <c r="J62">
        <v>1120</v>
      </c>
      <c r="K62" t="s">
        <v>3309</v>
      </c>
      <c r="O62" s="65">
        <v>80000000</v>
      </c>
    </row>
    <row r="63" spans="1:15" x14ac:dyDescent="0.25">
      <c r="A63" s="45">
        <v>2018</v>
      </c>
      <c r="B63" t="s">
        <v>8</v>
      </c>
      <c r="C63">
        <v>101</v>
      </c>
      <c r="D63">
        <v>2</v>
      </c>
      <c r="E63">
        <v>0</v>
      </c>
      <c r="F63">
        <v>20199</v>
      </c>
      <c r="H63" t="s">
        <v>9</v>
      </c>
      <c r="I63">
        <v>1120</v>
      </c>
      <c r="J63">
        <v>1120</v>
      </c>
      <c r="K63" t="s">
        <v>3310</v>
      </c>
      <c r="O63" s="65">
        <v>1000000</v>
      </c>
    </row>
    <row r="64" spans="1:15" x14ac:dyDescent="0.25">
      <c r="A64" s="45">
        <v>2018</v>
      </c>
      <c r="B64" t="s">
        <v>8</v>
      </c>
      <c r="C64">
        <v>101</v>
      </c>
      <c r="D64">
        <v>2</v>
      </c>
      <c r="E64">
        <v>0</v>
      </c>
      <c r="F64">
        <v>20202</v>
      </c>
      <c r="H64" t="s">
        <v>9</v>
      </c>
      <c r="I64">
        <v>1120</v>
      </c>
      <c r="J64">
        <v>1120</v>
      </c>
      <c r="K64" t="s">
        <v>3312</v>
      </c>
      <c r="O64" s="65">
        <v>1000000</v>
      </c>
    </row>
    <row r="65" spans="1:15" x14ac:dyDescent="0.25">
      <c r="A65" s="45">
        <v>2018</v>
      </c>
      <c r="B65" t="s">
        <v>8</v>
      </c>
      <c r="C65">
        <v>101</v>
      </c>
      <c r="D65">
        <v>2</v>
      </c>
      <c r="E65">
        <v>0</v>
      </c>
      <c r="F65">
        <v>20203</v>
      </c>
      <c r="H65" t="s">
        <v>9</v>
      </c>
      <c r="I65">
        <v>1120</v>
      </c>
      <c r="J65">
        <v>1120</v>
      </c>
      <c r="K65" t="s">
        <v>3313</v>
      </c>
      <c r="O65" s="65">
        <v>90000000</v>
      </c>
    </row>
    <row r="66" spans="1:15" x14ac:dyDescent="0.25">
      <c r="A66" s="45">
        <v>2018</v>
      </c>
      <c r="B66" t="s">
        <v>8</v>
      </c>
      <c r="C66">
        <v>101</v>
      </c>
      <c r="D66">
        <v>2</v>
      </c>
      <c r="E66">
        <v>0</v>
      </c>
      <c r="F66">
        <v>20301</v>
      </c>
      <c r="H66" t="s">
        <v>9</v>
      </c>
      <c r="I66">
        <v>1120</v>
      </c>
      <c r="J66">
        <v>1120</v>
      </c>
      <c r="K66" t="s">
        <v>3315</v>
      </c>
      <c r="O66" s="65">
        <v>26000000</v>
      </c>
    </row>
    <row r="67" spans="1:15" x14ac:dyDescent="0.25">
      <c r="A67" s="45">
        <v>2018</v>
      </c>
      <c r="B67" t="s">
        <v>8</v>
      </c>
      <c r="C67">
        <v>101</v>
      </c>
      <c r="D67">
        <v>2</v>
      </c>
      <c r="E67">
        <v>0</v>
      </c>
      <c r="F67">
        <v>20302</v>
      </c>
      <c r="H67" t="s">
        <v>9</v>
      </c>
      <c r="I67">
        <v>1120</v>
      </c>
      <c r="J67">
        <v>1120</v>
      </c>
      <c r="K67" t="s">
        <v>3316</v>
      </c>
      <c r="O67" s="65">
        <v>785000</v>
      </c>
    </row>
    <row r="68" spans="1:15" x14ac:dyDescent="0.25">
      <c r="A68" s="45">
        <v>2018</v>
      </c>
      <c r="B68" t="s">
        <v>8</v>
      </c>
      <c r="C68">
        <v>101</v>
      </c>
      <c r="D68">
        <v>2</v>
      </c>
      <c r="E68">
        <v>0</v>
      </c>
      <c r="F68">
        <v>20303</v>
      </c>
      <c r="H68" t="s">
        <v>9</v>
      </c>
      <c r="I68">
        <v>1120</v>
      </c>
      <c r="J68">
        <v>1120</v>
      </c>
      <c r="K68" t="s">
        <v>3317</v>
      </c>
      <c r="O68" s="65">
        <v>15300000</v>
      </c>
    </row>
    <row r="69" spans="1:15" x14ac:dyDescent="0.25">
      <c r="A69" s="45">
        <v>2018</v>
      </c>
      <c r="B69" t="s">
        <v>8</v>
      </c>
      <c r="C69">
        <v>101</v>
      </c>
      <c r="D69">
        <v>2</v>
      </c>
      <c r="E69">
        <v>0</v>
      </c>
      <c r="F69">
        <v>20304</v>
      </c>
      <c r="H69" t="s">
        <v>9</v>
      </c>
      <c r="I69">
        <v>1120</v>
      </c>
      <c r="J69">
        <v>1120</v>
      </c>
      <c r="K69" t="s">
        <v>3318</v>
      </c>
      <c r="O69" s="65">
        <v>76000000</v>
      </c>
    </row>
    <row r="70" spans="1:15" x14ac:dyDescent="0.25">
      <c r="A70" s="45">
        <v>2018</v>
      </c>
      <c r="B70" t="s">
        <v>8</v>
      </c>
      <c r="C70">
        <v>101</v>
      </c>
      <c r="D70">
        <v>2</v>
      </c>
      <c r="E70">
        <v>0</v>
      </c>
      <c r="F70">
        <v>20305</v>
      </c>
      <c r="H70" t="s">
        <v>9</v>
      </c>
      <c r="I70">
        <v>1120</v>
      </c>
      <c r="J70">
        <v>1120</v>
      </c>
      <c r="K70" t="s">
        <v>3319</v>
      </c>
      <c r="O70" s="65">
        <v>2500000</v>
      </c>
    </row>
    <row r="71" spans="1:15" x14ac:dyDescent="0.25">
      <c r="A71" s="45">
        <v>2018</v>
      </c>
      <c r="B71" t="s">
        <v>8</v>
      </c>
      <c r="C71">
        <v>101</v>
      </c>
      <c r="D71">
        <v>2</v>
      </c>
      <c r="E71">
        <v>0</v>
      </c>
      <c r="F71">
        <v>20306</v>
      </c>
      <c r="H71" t="s">
        <v>9</v>
      </c>
      <c r="I71">
        <v>1120</v>
      </c>
      <c r="J71">
        <v>1120</v>
      </c>
      <c r="K71" t="s">
        <v>3320</v>
      </c>
      <c r="O71" s="65">
        <v>3000000</v>
      </c>
    </row>
    <row r="72" spans="1:15" x14ac:dyDescent="0.25">
      <c r="A72" s="45">
        <v>2018</v>
      </c>
      <c r="B72" t="s">
        <v>8</v>
      </c>
      <c r="C72">
        <v>101</v>
      </c>
      <c r="D72">
        <v>2</v>
      </c>
      <c r="E72">
        <v>0</v>
      </c>
      <c r="F72">
        <v>20399</v>
      </c>
      <c r="H72" t="s">
        <v>9</v>
      </c>
      <c r="I72">
        <v>1120</v>
      </c>
      <c r="J72">
        <v>1120</v>
      </c>
      <c r="K72" t="s">
        <v>3321</v>
      </c>
      <c r="O72" s="65">
        <v>4000000</v>
      </c>
    </row>
    <row r="73" spans="1:15" x14ac:dyDescent="0.25">
      <c r="A73" s="45">
        <v>2018</v>
      </c>
      <c r="B73" t="s">
        <v>8</v>
      </c>
      <c r="C73">
        <v>101</v>
      </c>
      <c r="D73">
        <v>2</v>
      </c>
      <c r="E73">
        <v>0</v>
      </c>
      <c r="F73">
        <v>20401</v>
      </c>
      <c r="H73" t="s">
        <v>9</v>
      </c>
      <c r="I73">
        <v>1120</v>
      </c>
      <c r="J73">
        <v>1120</v>
      </c>
      <c r="K73" t="s">
        <v>3322</v>
      </c>
      <c r="O73" s="65">
        <v>20500000</v>
      </c>
    </row>
    <row r="74" spans="1:15" x14ac:dyDescent="0.25">
      <c r="A74" s="45">
        <v>2018</v>
      </c>
      <c r="B74" t="s">
        <v>8</v>
      </c>
      <c r="C74">
        <v>101</v>
      </c>
      <c r="D74">
        <v>2</v>
      </c>
      <c r="E74">
        <v>0</v>
      </c>
      <c r="F74">
        <v>20402</v>
      </c>
      <c r="H74" t="s">
        <v>9</v>
      </c>
      <c r="I74">
        <v>1120</v>
      </c>
      <c r="J74">
        <v>1120</v>
      </c>
      <c r="K74" t="s">
        <v>3323</v>
      </c>
      <c r="O74" s="65">
        <v>26000000</v>
      </c>
    </row>
    <row r="75" spans="1:15" x14ac:dyDescent="0.25">
      <c r="A75" s="45">
        <v>2018</v>
      </c>
      <c r="B75" t="s">
        <v>8</v>
      </c>
      <c r="C75">
        <v>101</v>
      </c>
      <c r="D75">
        <v>2</v>
      </c>
      <c r="E75">
        <v>0</v>
      </c>
      <c r="F75">
        <v>29901</v>
      </c>
      <c r="H75" t="s">
        <v>9</v>
      </c>
      <c r="I75">
        <v>1120</v>
      </c>
      <c r="J75">
        <v>1120</v>
      </c>
      <c r="K75" t="s">
        <v>3327</v>
      </c>
      <c r="O75" s="65">
        <v>20000000</v>
      </c>
    </row>
    <row r="76" spans="1:15" x14ac:dyDescent="0.25">
      <c r="A76" s="45">
        <v>2018</v>
      </c>
      <c r="B76" t="s">
        <v>8</v>
      </c>
      <c r="C76">
        <v>101</v>
      </c>
      <c r="D76">
        <v>2</v>
      </c>
      <c r="E76">
        <v>0</v>
      </c>
      <c r="F76">
        <v>29902</v>
      </c>
      <c r="H76" t="s">
        <v>9</v>
      </c>
      <c r="I76">
        <v>1120</v>
      </c>
      <c r="J76">
        <v>1120</v>
      </c>
      <c r="K76" t="s">
        <v>3328</v>
      </c>
      <c r="O76" s="65">
        <v>7100000</v>
      </c>
    </row>
    <row r="77" spans="1:15" x14ac:dyDescent="0.25">
      <c r="A77" s="45">
        <v>2018</v>
      </c>
      <c r="B77" t="s">
        <v>8</v>
      </c>
      <c r="C77">
        <v>101</v>
      </c>
      <c r="D77">
        <v>2</v>
      </c>
      <c r="E77">
        <v>0</v>
      </c>
      <c r="F77">
        <v>29903</v>
      </c>
      <c r="H77" t="s">
        <v>9</v>
      </c>
      <c r="I77">
        <v>1120</v>
      </c>
      <c r="J77">
        <v>1120</v>
      </c>
      <c r="K77" t="s">
        <v>3329</v>
      </c>
      <c r="O77" s="65">
        <v>64000000</v>
      </c>
    </row>
    <row r="78" spans="1:15" x14ac:dyDescent="0.25">
      <c r="A78" s="45">
        <v>2018</v>
      </c>
      <c r="B78" t="s">
        <v>8</v>
      </c>
      <c r="C78">
        <v>101</v>
      </c>
      <c r="D78">
        <v>2</v>
      </c>
      <c r="E78">
        <v>0</v>
      </c>
      <c r="F78">
        <v>29904</v>
      </c>
      <c r="H78" t="s">
        <v>9</v>
      </c>
      <c r="I78">
        <v>1120</v>
      </c>
      <c r="J78">
        <v>1120</v>
      </c>
      <c r="K78" t="s">
        <v>3330</v>
      </c>
      <c r="O78" s="65">
        <v>60000000</v>
      </c>
    </row>
    <row r="79" spans="1:15" x14ac:dyDescent="0.25">
      <c r="A79" s="45">
        <v>2018</v>
      </c>
      <c r="B79" t="s">
        <v>8</v>
      </c>
      <c r="C79">
        <v>101</v>
      </c>
      <c r="D79">
        <v>2</v>
      </c>
      <c r="E79">
        <v>0</v>
      </c>
      <c r="F79">
        <v>29905</v>
      </c>
      <c r="H79" t="s">
        <v>9</v>
      </c>
      <c r="I79">
        <v>1120</v>
      </c>
      <c r="J79">
        <v>1120</v>
      </c>
      <c r="K79" t="s">
        <v>3331</v>
      </c>
      <c r="O79" s="65">
        <v>6200000</v>
      </c>
    </row>
    <row r="80" spans="1:15" x14ac:dyDescent="0.25">
      <c r="A80" s="45">
        <v>2018</v>
      </c>
      <c r="B80" t="s">
        <v>8</v>
      </c>
      <c r="C80">
        <v>101</v>
      </c>
      <c r="D80">
        <v>2</v>
      </c>
      <c r="E80">
        <v>0</v>
      </c>
      <c r="F80">
        <v>29906</v>
      </c>
      <c r="H80" t="s">
        <v>9</v>
      </c>
      <c r="I80">
        <v>1120</v>
      </c>
      <c r="J80">
        <v>1120</v>
      </c>
      <c r="K80" t="s">
        <v>3332</v>
      </c>
      <c r="O80" s="65">
        <v>4700000</v>
      </c>
    </row>
    <row r="81" spans="1:15" x14ac:dyDescent="0.25">
      <c r="A81" s="45">
        <v>2018</v>
      </c>
      <c r="B81" t="s">
        <v>8</v>
      </c>
      <c r="C81">
        <v>101</v>
      </c>
      <c r="D81">
        <v>2</v>
      </c>
      <c r="E81">
        <v>0</v>
      </c>
      <c r="F81">
        <v>29907</v>
      </c>
      <c r="H81" t="s">
        <v>9</v>
      </c>
      <c r="I81">
        <v>1120</v>
      </c>
      <c r="J81">
        <v>1120</v>
      </c>
      <c r="K81" t="s">
        <v>3333</v>
      </c>
      <c r="O81" s="65">
        <v>5500000</v>
      </c>
    </row>
    <row r="82" spans="1:15" x14ac:dyDescent="0.25">
      <c r="A82" s="45">
        <v>2018</v>
      </c>
      <c r="B82" t="s">
        <v>8</v>
      </c>
      <c r="C82">
        <v>101</v>
      </c>
      <c r="D82">
        <v>2</v>
      </c>
      <c r="E82">
        <v>0</v>
      </c>
      <c r="F82">
        <v>29999</v>
      </c>
      <c r="H82" t="s">
        <v>9</v>
      </c>
      <c r="I82">
        <v>1120</v>
      </c>
      <c r="J82">
        <v>1120</v>
      </c>
      <c r="K82" t="s">
        <v>3334</v>
      </c>
      <c r="O82" s="65">
        <v>30000000</v>
      </c>
    </row>
    <row r="83" spans="1:15" x14ac:dyDescent="0.25">
      <c r="A83" s="45">
        <v>2018</v>
      </c>
      <c r="B83" t="s">
        <v>8</v>
      </c>
      <c r="C83">
        <v>101</v>
      </c>
      <c r="D83">
        <v>2</v>
      </c>
      <c r="E83">
        <v>0</v>
      </c>
      <c r="F83">
        <v>50102</v>
      </c>
      <c r="H83" t="s">
        <v>16</v>
      </c>
      <c r="I83">
        <v>2210</v>
      </c>
      <c r="J83">
        <v>1120</v>
      </c>
      <c r="K83" t="s">
        <v>3373</v>
      </c>
      <c r="O83" s="65">
        <v>700000</v>
      </c>
    </row>
    <row r="84" spans="1:15" x14ac:dyDescent="0.25">
      <c r="A84" s="45">
        <v>2018</v>
      </c>
      <c r="B84" t="s">
        <v>8</v>
      </c>
      <c r="C84">
        <v>101</v>
      </c>
      <c r="D84">
        <v>2</v>
      </c>
      <c r="E84">
        <v>0</v>
      </c>
      <c r="F84">
        <v>50103</v>
      </c>
      <c r="H84" t="s">
        <v>16</v>
      </c>
      <c r="I84">
        <v>2210</v>
      </c>
      <c r="J84">
        <v>1120</v>
      </c>
      <c r="K84" t="s">
        <v>3374</v>
      </c>
      <c r="O84" s="65">
        <v>153000000</v>
      </c>
    </row>
    <row r="85" spans="1:15" x14ac:dyDescent="0.25">
      <c r="A85" s="45">
        <v>2018</v>
      </c>
      <c r="B85" t="s">
        <v>8</v>
      </c>
      <c r="C85">
        <v>101</v>
      </c>
      <c r="D85">
        <v>2</v>
      </c>
      <c r="E85">
        <v>0</v>
      </c>
      <c r="F85">
        <v>50104</v>
      </c>
      <c r="H85" t="s">
        <v>16</v>
      </c>
      <c r="I85">
        <v>2210</v>
      </c>
      <c r="J85">
        <v>1120</v>
      </c>
      <c r="K85" t="s">
        <v>3375</v>
      </c>
      <c r="O85" s="65">
        <v>252400000</v>
      </c>
    </row>
    <row r="86" spans="1:15" x14ac:dyDescent="0.25">
      <c r="A86" s="45">
        <v>2018</v>
      </c>
      <c r="B86" t="s">
        <v>8</v>
      </c>
      <c r="C86">
        <v>101</v>
      </c>
      <c r="D86">
        <v>2</v>
      </c>
      <c r="E86">
        <v>0</v>
      </c>
      <c r="F86">
        <v>50105</v>
      </c>
      <c r="H86" t="s">
        <v>16</v>
      </c>
      <c r="I86">
        <v>2210</v>
      </c>
      <c r="J86">
        <v>1120</v>
      </c>
      <c r="K86" t="s">
        <v>3376</v>
      </c>
      <c r="O86" s="65">
        <v>553000000</v>
      </c>
    </row>
    <row r="87" spans="1:15" x14ac:dyDescent="0.25">
      <c r="A87" s="45">
        <v>2018</v>
      </c>
      <c r="B87" t="s">
        <v>8</v>
      </c>
      <c r="C87">
        <v>101</v>
      </c>
      <c r="D87">
        <v>2</v>
      </c>
      <c r="E87">
        <v>0</v>
      </c>
      <c r="F87">
        <v>50106</v>
      </c>
      <c r="H87" t="s">
        <v>16</v>
      </c>
      <c r="I87">
        <v>2210</v>
      </c>
      <c r="J87">
        <v>1120</v>
      </c>
      <c r="K87" t="s">
        <v>3377</v>
      </c>
      <c r="O87" s="65">
        <v>32000000</v>
      </c>
    </row>
    <row r="88" spans="1:15" x14ac:dyDescent="0.25">
      <c r="A88" s="45">
        <v>2018</v>
      </c>
      <c r="B88" t="s">
        <v>8</v>
      </c>
      <c r="C88">
        <v>101</v>
      </c>
      <c r="D88">
        <v>2</v>
      </c>
      <c r="E88">
        <v>0</v>
      </c>
      <c r="F88">
        <v>50107</v>
      </c>
      <c r="H88" t="s">
        <v>16</v>
      </c>
      <c r="I88">
        <v>2210</v>
      </c>
      <c r="J88">
        <v>1120</v>
      </c>
      <c r="K88" t="s">
        <v>3378</v>
      </c>
      <c r="O88" s="65">
        <v>2700000</v>
      </c>
    </row>
    <row r="89" spans="1:15" x14ac:dyDescent="0.25">
      <c r="A89" s="45">
        <v>2018</v>
      </c>
      <c r="B89" t="s">
        <v>8</v>
      </c>
      <c r="C89">
        <v>101</v>
      </c>
      <c r="D89">
        <v>2</v>
      </c>
      <c r="E89">
        <v>0</v>
      </c>
      <c r="F89">
        <v>50199</v>
      </c>
      <c r="H89" t="s">
        <v>16</v>
      </c>
      <c r="I89">
        <v>2210</v>
      </c>
      <c r="J89">
        <v>1120</v>
      </c>
      <c r="K89" t="s">
        <v>3379</v>
      </c>
      <c r="O89" s="65">
        <v>81000000</v>
      </c>
    </row>
    <row r="90" spans="1:15" x14ac:dyDescent="0.25">
      <c r="A90" s="45">
        <v>2018</v>
      </c>
      <c r="B90" t="s">
        <v>8</v>
      </c>
      <c r="C90">
        <v>101</v>
      </c>
      <c r="D90">
        <v>2</v>
      </c>
      <c r="E90">
        <v>0</v>
      </c>
      <c r="F90">
        <v>59903</v>
      </c>
      <c r="H90" t="s">
        <v>16</v>
      </c>
      <c r="I90">
        <v>2240</v>
      </c>
      <c r="J90">
        <v>1120</v>
      </c>
      <c r="K90" t="s">
        <v>3389</v>
      </c>
      <c r="O90" s="65">
        <v>522600000</v>
      </c>
    </row>
    <row r="91" spans="1:15" x14ac:dyDescent="0.25">
      <c r="A91" s="45">
        <v>2018</v>
      </c>
      <c r="B91" t="s">
        <v>8</v>
      </c>
      <c r="C91">
        <v>101</v>
      </c>
      <c r="D91">
        <v>2</v>
      </c>
      <c r="E91">
        <v>0</v>
      </c>
      <c r="F91">
        <v>60103</v>
      </c>
      <c r="G91">
        <v>200</v>
      </c>
      <c r="H91" t="s">
        <v>9</v>
      </c>
      <c r="I91">
        <v>1310</v>
      </c>
      <c r="J91">
        <v>1120</v>
      </c>
      <c r="K91" t="s">
        <v>3393</v>
      </c>
      <c r="L91" t="s">
        <v>21</v>
      </c>
      <c r="M91" t="s">
        <v>4550</v>
      </c>
      <c r="N91" t="s">
        <v>22</v>
      </c>
      <c r="O91" s="65">
        <v>130676629</v>
      </c>
    </row>
    <row r="92" spans="1:15" x14ac:dyDescent="0.25">
      <c r="A92" s="45">
        <v>2018</v>
      </c>
      <c r="B92" t="s">
        <v>8</v>
      </c>
      <c r="C92">
        <v>101</v>
      </c>
      <c r="D92">
        <v>2</v>
      </c>
      <c r="E92">
        <v>0</v>
      </c>
      <c r="F92">
        <v>60103</v>
      </c>
      <c r="G92">
        <v>202</v>
      </c>
      <c r="H92" t="s">
        <v>9</v>
      </c>
      <c r="I92">
        <v>1310</v>
      </c>
      <c r="J92">
        <v>1120</v>
      </c>
      <c r="K92" t="s">
        <v>3393</v>
      </c>
      <c r="L92" t="s">
        <v>21</v>
      </c>
      <c r="M92" t="s">
        <v>4542</v>
      </c>
      <c r="N92" t="s">
        <v>22</v>
      </c>
      <c r="O92" s="65">
        <v>56326133</v>
      </c>
    </row>
    <row r="93" spans="1:15" x14ac:dyDescent="0.25">
      <c r="A93" s="45">
        <v>2018</v>
      </c>
      <c r="B93" t="s">
        <v>8</v>
      </c>
      <c r="C93">
        <v>101</v>
      </c>
      <c r="D93">
        <v>2</v>
      </c>
      <c r="E93">
        <v>0</v>
      </c>
      <c r="F93">
        <v>60299</v>
      </c>
      <c r="H93" t="s">
        <v>9</v>
      </c>
      <c r="I93">
        <v>1320</v>
      </c>
      <c r="J93">
        <v>1120</v>
      </c>
      <c r="K93" t="s">
        <v>3403</v>
      </c>
      <c r="M93" t="s">
        <v>4244</v>
      </c>
      <c r="O93" s="65">
        <v>2600000</v>
      </c>
    </row>
    <row r="94" spans="1:15" x14ac:dyDescent="0.25">
      <c r="A94" s="45">
        <v>2018</v>
      </c>
      <c r="B94" t="s">
        <v>8</v>
      </c>
      <c r="C94">
        <v>101</v>
      </c>
      <c r="D94">
        <v>2</v>
      </c>
      <c r="E94">
        <v>0</v>
      </c>
      <c r="F94">
        <v>60301</v>
      </c>
      <c r="H94" t="s">
        <v>9</v>
      </c>
      <c r="I94">
        <v>1320</v>
      </c>
      <c r="J94">
        <v>1120</v>
      </c>
      <c r="K94" t="s">
        <v>3404</v>
      </c>
      <c r="O94" s="65">
        <v>300000000</v>
      </c>
    </row>
    <row r="95" spans="1:15" x14ac:dyDescent="0.25">
      <c r="A95" s="45">
        <v>2018</v>
      </c>
      <c r="B95" t="s">
        <v>8</v>
      </c>
      <c r="C95">
        <v>101</v>
      </c>
      <c r="D95">
        <v>2</v>
      </c>
      <c r="E95">
        <v>0</v>
      </c>
      <c r="F95">
        <v>60399</v>
      </c>
      <c r="H95" t="s">
        <v>9</v>
      </c>
      <c r="I95">
        <v>1320</v>
      </c>
      <c r="J95">
        <v>1120</v>
      </c>
      <c r="K95" t="s">
        <v>3409</v>
      </c>
      <c r="M95" t="s">
        <v>5730</v>
      </c>
      <c r="O95" s="65">
        <v>220000000</v>
      </c>
    </row>
    <row r="96" spans="1:15" x14ac:dyDescent="0.25">
      <c r="A96" s="45">
        <v>2018</v>
      </c>
      <c r="B96" t="s">
        <v>8</v>
      </c>
      <c r="C96">
        <v>101</v>
      </c>
      <c r="D96">
        <v>2</v>
      </c>
      <c r="E96">
        <v>0</v>
      </c>
      <c r="F96">
        <v>60601</v>
      </c>
      <c r="H96" t="s">
        <v>9</v>
      </c>
      <c r="I96">
        <v>1320</v>
      </c>
      <c r="J96">
        <v>1120</v>
      </c>
      <c r="K96" t="s">
        <v>3417</v>
      </c>
      <c r="M96" t="s">
        <v>5731</v>
      </c>
      <c r="O96" s="65">
        <v>41364500</v>
      </c>
    </row>
    <row r="97" spans="1:15" x14ac:dyDescent="0.25">
      <c r="A97" s="45">
        <v>2018</v>
      </c>
      <c r="B97" t="s">
        <v>8</v>
      </c>
      <c r="C97">
        <v>101</v>
      </c>
      <c r="D97">
        <v>2</v>
      </c>
      <c r="E97">
        <v>0</v>
      </c>
      <c r="F97">
        <v>60701</v>
      </c>
      <c r="G97">
        <v>200</v>
      </c>
      <c r="H97" t="s">
        <v>9</v>
      </c>
      <c r="I97">
        <v>1330</v>
      </c>
      <c r="J97">
        <v>1120</v>
      </c>
      <c r="K97" t="s">
        <v>3419</v>
      </c>
      <c r="L97" t="s">
        <v>63</v>
      </c>
      <c r="M97" t="s">
        <v>64</v>
      </c>
      <c r="N97" t="s">
        <v>65</v>
      </c>
      <c r="O97" s="65">
        <v>14570000</v>
      </c>
    </row>
    <row r="98" spans="1:15" x14ac:dyDescent="0.25">
      <c r="A98" s="45">
        <v>2018</v>
      </c>
      <c r="B98" t="s">
        <v>8</v>
      </c>
      <c r="C98">
        <v>101</v>
      </c>
      <c r="D98">
        <v>2</v>
      </c>
      <c r="E98">
        <v>0</v>
      </c>
      <c r="F98">
        <v>60701</v>
      </c>
      <c r="G98">
        <v>201</v>
      </c>
      <c r="H98" t="s">
        <v>9</v>
      </c>
      <c r="I98">
        <v>1330</v>
      </c>
      <c r="J98">
        <v>1120</v>
      </c>
      <c r="K98" t="s">
        <v>3419</v>
      </c>
      <c r="L98" t="s">
        <v>4509</v>
      </c>
      <c r="M98" t="s">
        <v>66</v>
      </c>
      <c r="N98" t="s">
        <v>65</v>
      </c>
      <c r="O98" s="65">
        <v>12152000</v>
      </c>
    </row>
    <row r="99" spans="1:15" x14ac:dyDescent="0.25">
      <c r="A99" s="45">
        <v>2018</v>
      </c>
      <c r="B99" t="s">
        <v>8</v>
      </c>
      <c r="C99">
        <v>101</v>
      </c>
      <c r="D99">
        <v>2</v>
      </c>
      <c r="E99">
        <v>0</v>
      </c>
      <c r="F99">
        <v>60701</v>
      </c>
      <c r="G99">
        <v>202</v>
      </c>
      <c r="H99" t="s">
        <v>9</v>
      </c>
      <c r="I99">
        <v>1330</v>
      </c>
      <c r="J99">
        <v>1120</v>
      </c>
      <c r="K99" t="s">
        <v>3419</v>
      </c>
      <c r="L99" t="s">
        <v>67</v>
      </c>
      <c r="M99" t="s">
        <v>68</v>
      </c>
      <c r="N99" t="s">
        <v>65</v>
      </c>
      <c r="O99" s="65">
        <v>18600000</v>
      </c>
    </row>
    <row r="100" spans="1:15" x14ac:dyDescent="0.25">
      <c r="A100" s="45">
        <v>2018</v>
      </c>
      <c r="B100" t="s">
        <v>8</v>
      </c>
      <c r="C100">
        <v>101</v>
      </c>
      <c r="D100">
        <v>2</v>
      </c>
      <c r="E100">
        <v>0</v>
      </c>
      <c r="F100">
        <v>60701</v>
      </c>
      <c r="G100">
        <v>203</v>
      </c>
      <c r="H100" t="s">
        <v>9</v>
      </c>
      <c r="I100">
        <v>1330</v>
      </c>
      <c r="J100">
        <v>1120</v>
      </c>
      <c r="K100" t="s">
        <v>3419</v>
      </c>
      <c r="L100" t="s">
        <v>4245</v>
      </c>
      <c r="M100" t="s">
        <v>69</v>
      </c>
      <c r="N100" t="s">
        <v>65</v>
      </c>
      <c r="O100" s="65">
        <v>2480000</v>
      </c>
    </row>
    <row r="101" spans="1:15" x14ac:dyDescent="0.25">
      <c r="A101" s="45">
        <v>2018</v>
      </c>
      <c r="B101" t="s">
        <v>8</v>
      </c>
      <c r="C101">
        <v>101</v>
      </c>
      <c r="D101">
        <v>2</v>
      </c>
      <c r="E101">
        <v>0</v>
      </c>
      <c r="F101">
        <v>60701</v>
      </c>
      <c r="G101">
        <v>204</v>
      </c>
      <c r="H101" t="s">
        <v>9</v>
      </c>
      <c r="I101">
        <v>1330</v>
      </c>
      <c r="J101">
        <v>1120</v>
      </c>
      <c r="K101" t="s">
        <v>3419</v>
      </c>
      <c r="L101" t="s">
        <v>4246</v>
      </c>
      <c r="M101" t="s">
        <v>4539</v>
      </c>
      <c r="N101" t="s">
        <v>65</v>
      </c>
      <c r="O101" s="65">
        <v>3100000</v>
      </c>
    </row>
    <row r="102" spans="1:15" x14ac:dyDescent="0.25">
      <c r="A102" s="45">
        <v>2018</v>
      </c>
      <c r="B102" t="s">
        <v>70</v>
      </c>
      <c r="C102">
        <v>102</v>
      </c>
      <c r="D102">
        <v>9</v>
      </c>
      <c r="E102">
        <v>0</v>
      </c>
      <c r="F102">
        <v>101</v>
      </c>
      <c r="H102" t="s">
        <v>9</v>
      </c>
      <c r="I102">
        <v>1111</v>
      </c>
      <c r="J102">
        <v>1120</v>
      </c>
      <c r="K102" t="s">
        <v>3206</v>
      </c>
      <c r="O102" s="65">
        <v>2106183000</v>
      </c>
    </row>
    <row r="103" spans="1:15" x14ac:dyDescent="0.25">
      <c r="A103" s="45">
        <v>2018</v>
      </c>
      <c r="B103" t="s">
        <v>70</v>
      </c>
      <c r="C103">
        <v>102</v>
      </c>
      <c r="D103">
        <v>9</v>
      </c>
      <c r="E103">
        <v>0</v>
      </c>
      <c r="F103">
        <v>105</v>
      </c>
      <c r="H103" t="s">
        <v>9</v>
      </c>
      <c r="I103">
        <v>1111</v>
      </c>
      <c r="J103">
        <v>1120</v>
      </c>
      <c r="K103" t="s">
        <v>3209</v>
      </c>
      <c r="O103" s="65">
        <v>15000000</v>
      </c>
    </row>
    <row r="104" spans="1:15" x14ac:dyDescent="0.25">
      <c r="A104" s="45">
        <v>2018</v>
      </c>
      <c r="B104" t="s">
        <v>70</v>
      </c>
      <c r="C104">
        <v>102</v>
      </c>
      <c r="D104">
        <v>9</v>
      </c>
      <c r="E104">
        <v>0</v>
      </c>
      <c r="F104">
        <v>201</v>
      </c>
      <c r="H104" t="s">
        <v>9</v>
      </c>
      <c r="I104">
        <v>1111</v>
      </c>
      <c r="J104">
        <v>1120</v>
      </c>
      <c r="K104" t="s">
        <v>3210</v>
      </c>
      <c r="O104" s="65">
        <v>46550000</v>
      </c>
    </row>
    <row r="105" spans="1:15" x14ac:dyDescent="0.25">
      <c r="A105" s="45">
        <v>2018</v>
      </c>
      <c r="B105" t="s">
        <v>70</v>
      </c>
      <c r="C105">
        <v>102</v>
      </c>
      <c r="D105">
        <v>9</v>
      </c>
      <c r="E105">
        <v>0</v>
      </c>
      <c r="F105">
        <v>202</v>
      </c>
      <c r="H105" t="s">
        <v>9</v>
      </c>
      <c r="I105">
        <v>1111</v>
      </c>
      <c r="J105">
        <v>1120</v>
      </c>
      <c r="K105" t="s">
        <v>3211</v>
      </c>
      <c r="O105" s="65">
        <v>8000000</v>
      </c>
    </row>
    <row r="106" spans="1:15" x14ac:dyDescent="0.25">
      <c r="A106" s="45">
        <v>2018</v>
      </c>
      <c r="B106" t="s">
        <v>70</v>
      </c>
      <c r="C106">
        <v>102</v>
      </c>
      <c r="D106">
        <v>9</v>
      </c>
      <c r="E106">
        <v>0</v>
      </c>
      <c r="F106">
        <v>205</v>
      </c>
      <c r="H106" t="s">
        <v>9</v>
      </c>
      <c r="I106">
        <v>1111</v>
      </c>
      <c r="J106">
        <v>1120</v>
      </c>
      <c r="K106" t="s">
        <v>3214</v>
      </c>
      <c r="O106" s="65">
        <v>390000</v>
      </c>
    </row>
    <row r="107" spans="1:15" x14ac:dyDescent="0.25">
      <c r="A107" s="45">
        <v>2018</v>
      </c>
      <c r="B107" t="s">
        <v>70</v>
      </c>
      <c r="C107">
        <v>102</v>
      </c>
      <c r="D107">
        <v>9</v>
      </c>
      <c r="E107">
        <v>0</v>
      </c>
      <c r="F107">
        <v>301</v>
      </c>
      <c r="H107" t="s">
        <v>9</v>
      </c>
      <c r="I107">
        <v>1111</v>
      </c>
      <c r="J107">
        <v>1120</v>
      </c>
      <c r="K107" t="s">
        <v>3215</v>
      </c>
      <c r="O107" s="65">
        <v>734788000</v>
      </c>
    </row>
    <row r="108" spans="1:15" x14ac:dyDescent="0.25">
      <c r="A108" s="45">
        <v>2018</v>
      </c>
      <c r="B108" t="s">
        <v>70</v>
      </c>
      <c r="C108">
        <v>102</v>
      </c>
      <c r="D108">
        <v>9</v>
      </c>
      <c r="E108">
        <v>0</v>
      </c>
      <c r="F108">
        <v>302</v>
      </c>
      <c r="H108" t="s">
        <v>9</v>
      </c>
      <c r="I108">
        <v>1111</v>
      </c>
      <c r="J108">
        <v>1120</v>
      </c>
      <c r="K108" t="s">
        <v>3216</v>
      </c>
      <c r="O108" s="65">
        <v>410916000</v>
      </c>
    </row>
    <row r="109" spans="1:15" x14ac:dyDescent="0.25">
      <c r="A109" s="45">
        <v>2018</v>
      </c>
      <c r="B109" t="s">
        <v>70</v>
      </c>
      <c r="C109">
        <v>102</v>
      </c>
      <c r="D109">
        <v>9</v>
      </c>
      <c r="E109">
        <v>0</v>
      </c>
      <c r="F109">
        <v>303</v>
      </c>
      <c r="H109" t="s">
        <v>16</v>
      </c>
      <c r="I109">
        <v>1111</v>
      </c>
      <c r="J109">
        <v>1120</v>
      </c>
      <c r="K109" t="s">
        <v>3217</v>
      </c>
      <c r="O109" s="65">
        <v>332576000</v>
      </c>
    </row>
    <row r="110" spans="1:15" x14ac:dyDescent="0.25">
      <c r="A110" s="45">
        <v>2018</v>
      </c>
      <c r="B110" t="s">
        <v>70</v>
      </c>
      <c r="C110">
        <v>102</v>
      </c>
      <c r="D110">
        <v>9</v>
      </c>
      <c r="E110">
        <v>0</v>
      </c>
      <c r="F110">
        <v>304</v>
      </c>
      <c r="H110" t="s">
        <v>9</v>
      </c>
      <c r="I110">
        <v>1111</v>
      </c>
      <c r="J110">
        <v>1120</v>
      </c>
      <c r="K110" t="s">
        <v>3218</v>
      </c>
      <c r="O110" s="65">
        <v>289527000</v>
      </c>
    </row>
    <row r="111" spans="1:15" x14ac:dyDescent="0.25">
      <c r="A111" s="45">
        <v>2018</v>
      </c>
      <c r="B111" t="s">
        <v>70</v>
      </c>
      <c r="C111">
        <v>102</v>
      </c>
      <c r="D111">
        <v>9</v>
      </c>
      <c r="E111">
        <v>0</v>
      </c>
      <c r="F111">
        <v>399</v>
      </c>
      <c r="H111" t="s">
        <v>9</v>
      </c>
      <c r="I111">
        <v>1111</v>
      </c>
      <c r="J111">
        <v>1120</v>
      </c>
      <c r="K111" t="s">
        <v>3219</v>
      </c>
      <c r="O111" s="65">
        <v>342234000</v>
      </c>
    </row>
    <row r="112" spans="1:15" x14ac:dyDescent="0.25">
      <c r="A112" s="45">
        <v>2018</v>
      </c>
      <c r="B112" t="s">
        <v>70</v>
      </c>
      <c r="C112">
        <v>102</v>
      </c>
      <c r="D112">
        <v>9</v>
      </c>
      <c r="E112">
        <v>0</v>
      </c>
      <c r="F112">
        <v>401</v>
      </c>
      <c r="G112">
        <v>200</v>
      </c>
      <c r="H112" t="s">
        <v>9</v>
      </c>
      <c r="I112">
        <v>1112</v>
      </c>
      <c r="J112">
        <v>1120</v>
      </c>
      <c r="K112" t="s">
        <v>3220</v>
      </c>
      <c r="L112" t="s">
        <v>21</v>
      </c>
      <c r="M112" t="s">
        <v>4546</v>
      </c>
      <c r="N112" t="s">
        <v>22</v>
      </c>
      <c r="O112" s="65">
        <v>365707000</v>
      </c>
    </row>
    <row r="113" spans="1:15" x14ac:dyDescent="0.25">
      <c r="A113" s="45">
        <v>2018</v>
      </c>
      <c r="B113" t="s">
        <v>70</v>
      </c>
      <c r="C113">
        <v>102</v>
      </c>
      <c r="D113">
        <v>9</v>
      </c>
      <c r="E113">
        <v>0</v>
      </c>
      <c r="F113">
        <v>405</v>
      </c>
      <c r="G113">
        <v>200</v>
      </c>
      <c r="H113" t="s">
        <v>9</v>
      </c>
      <c r="I113">
        <v>1112</v>
      </c>
      <c r="J113">
        <v>1120</v>
      </c>
      <c r="K113" t="s">
        <v>3244</v>
      </c>
      <c r="L113" t="s">
        <v>23</v>
      </c>
      <c r="M113" t="s">
        <v>4531</v>
      </c>
      <c r="N113" t="s">
        <v>24</v>
      </c>
      <c r="O113" s="65">
        <v>19768000</v>
      </c>
    </row>
    <row r="114" spans="1:15" x14ac:dyDescent="0.25">
      <c r="A114" s="45">
        <v>2018</v>
      </c>
      <c r="B114" t="s">
        <v>70</v>
      </c>
      <c r="C114">
        <v>102</v>
      </c>
      <c r="D114">
        <v>9</v>
      </c>
      <c r="E114">
        <v>0</v>
      </c>
      <c r="F114">
        <v>501</v>
      </c>
      <c r="G114">
        <v>200</v>
      </c>
      <c r="H114" t="s">
        <v>9</v>
      </c>
      <c r="I114">
        <v>1112</v>
      </c>
      <c r="J114">
        <v>1120</v>
      </c>
      <c r="K114" t="s">
        <v>3245</v>
      </c>
      <c r="L114" t="s">
        <v>21</v>
      </c>
      <c r="M114" t="s">
        <v>4547</v>
      </c>
      <c r="N114" t="s">
        <v>22</v>
      </c>
      <c r="O114" s="65">
        <v>172858000</v>
      </c>
    </row>
    <row r="115" spans="1:15" x14ac:dyDescent="0.25">
      <c r="A115" s="45">
        <v>2018</v>
      </c>
      <c r="B115" t="s">
        <v>70</v>
      </c>
      <c r="C115">
        <v>102</v>
      </c>
      <c r="D115">
        <v>9</v>
      </c>
      <c r="E115">
        <v>0</v>
      </c>
      <c r="F115">
        <v>502</v>
      </c>
      <c r="G115">
        <v>200</v>
      </c>
      <c r="H115" t="s">
        <v>9</v>
      </c>
      <c r="I115">
        <v>1112</v>
      </c>
      <c r="J115">
        <v>1120</v>
      </c>
      <c r="K115" t="s">
        <v>3246</v>
      </c>
      <c r="L115" t="s">
        <v>21</v>
      </c>
      <c r="M115" t="s">
        <v>4532</v>
      </c>
      <c r="N115" t="s">
        <v>22</v>
      </c>
      <c r="O115" s="65">
        <v>59304000</v>
      </c>
    </row>
    <row r="116" spans="1:15" x14ac:dyDescent="0.25">
      <c r="A116" s="45">
        <v>2018</v>
      </c>
      <c r="B116" t="s">
        <v>70</v>
      </c>
      <c r="C116">
        <v>102</v>
      </c>
      <c r="D116">
        <v>9</v>
      </c>
      <c r="E116">
        <v>0</v>
      </c>
      <c r="F116">
        <v>503</v>
      </c>
      <c r="G116">
        <v>200</v>
      </c>
      <c r="H116" t="s">
        <v>9</v>
      </c>
      <c r="I116">
        <v>1112</v>
      </c>
      <c r="J116">
        <v>1120</v>
      </c>
      <c r="K116" t="s">
        <v>3247</v>
      </c>
      <c r="L116" t="s">
        <v>21</v>
      </c>
      <c r="M116" t="s">
        <v>4533</v>
      </c>
      <c r="N116" t="s">
        <v>22</v>
      </c>
      <c r="O116" s="65">
        <v>118608000</v>
      </c>
    </row>
    <row r="117" spans="1:15" x14ac:dyDescent="0.25">
      <c r="A117" s="45">
        <v>2018</v>
      </c>
      <c r="B117" t="s">
        <v>70</v>
      </c>
      <c r="C117">
        <v>102</v>
      </c>
      <c r="D117">
        <v>9</v>
      </c>
      <c r="E117">
        <v>0</v>
      </c>
      <c r="F117">
        <v>505</v>
      </c>
      <c r="G117">
        <v>200</v>
      </c>
      <c r="H117" t="s">
        <v>9</v>
      </c>
      <c r="I117">
        <v>1112</v>
      </c>
      <c r="J117">
        <v>1120</v>
      </c>
      <c r="K117" t="s">
        <v>3249</v>
      </c>
      <c r="L117" t="s">
        <v>71</v>
      </c>
      <c r="M117" t="s">
        <v>72</v>
      </c>
      <c r="N117" t="s">
        <v>73</v>
      </c>
      <c r="O117" s="65">
        <v>151124000</v>
      </c>
    </row>
    <row r="118" spans="1:15" x14ac:dyDescent="0.25">
      <c r="A118" s="45">
        <v>2018</v>
      </c>
      <c r="B118" t="s">
        <v>70</v>
      </c>
      <c r="C118">
        <v>102</v>
      </c>
      <c r="D118">
        <v>9</v>
      </c>
      <c r="E118">
        <v>0</v>
      </c>
      <c r="F118">
        <v>505</v>
      </c>
      <c r="G118">
        <v>202</v>
      </c>
      <c r="H118" t="s">
        <v>9</v>
      </c>
      <c r="I118">
        <v>1112</v>
      </c>
      <c r="J118">
        <v>1120</v>
      </c>
      <c r="K118" t="s">
        <v>3249</v>
      </c>
      <c r="L118" t="s">
        <v>74</v>
      </c>
      <c r="M118" t="s">
        <v>75</v>
      </c>
      <c r="N118" t="s">
        <v>76</v>
      </c>
      <c r="O118" s="65">
        <v>6404000</v>
      </c>
    </row>
    <row r="119" spans="1:15" x14ac:dyDescent="0.25">
      <c r="A119" s="45">
        <v>2018</v>
      </c>
      <c r="B119" t="s">
        <v>70</v>
      </c>
      <c r="C119">
        <v>102</v>
      </c>
      <c r="D119">
        <v>9</v>
      </c>
      <c r="E119">
        <v>0</v>
      </c>
      <c r="F119">
        <v>10101</v>
      </c>
      <c r="H119" t="s">
        <v>9</v>
      </c>
      <c r="I119">
        <v>1120</v>
      </c>
      <c r="J119">
        <v>1120</v>
      </c>
      <c r="K119" t="s">
        <v>3253</v>
      </c>
      <c r="O119" s="65">
        <v>186000</v>
      </c>
    </row>
    <row r="120" spans="1:15" x14ac:dyDescent="0.25">
      <c r="A120" s="45">
        <v>2018</v>
      </c>
      <c r="B120" t="s">
        <v>70</v>
      </c>
      <c r="C120">
        <v>102</v>
      </c>
      <c r="D120">
        <v>9</v>
      </c>
      <c r="E120">
        <v>0</v>
      </c>
      <c r="F120">
        <v>10102</v>
      </c>
      <c r="H120" t="s">
        <v>9</v>
      </c>
      <c r="I120">
        <v>1120</v>
      </c>
      <c r="J120">
        <v>1120</v>
      </c>
      <c r="K120" t="s">
        <v>3254</v>
      </c>
      <c r="O120" s="65">
        <v>550000</v>
      </c>
    </row>
    <row r="121" spans="1:15" x14ac:dyDescent="0.25">
      <c r="A121" s="45">
        <v>2018</v>
      </c>
      <c r="B121" t="s">
        <v>70</v>
      </c>
      <c r="C121">
        <v>102</v>
      </c>
      <c r="D121">
        <v>9</v>
      </c>
      <c r="E121">
        <v>0</v>
      </c>
      <c r="F121">
        <v>10104</v>
      </c>
      <c r="H121" t="s">
        <v>9</v>
      </c>
      <c r="I121">
        <v>1120</v>
      </c>
      <c r="J121">
        <v>1120</v>
      </c>
      <c r="K121" t="s">
        <v>3256</v>
      </c>
      <c r="O121" s="65">
        <v>750000</v>
      </c>
    </row>
    <row r="122" spans="1:15" x14ac:dyDescent="0.25">
      <c r="A122" s="45">
        <v>2018</v>
      </c>
      <c r="B122" t="s">
        <v>70</v>
      </c>
      <c r="C122">
        <v>102</v>
      </c>
      <c r="D122">
        <v>9</v>
      </c>
      <c r="E122">
        <v>0</v>
      </c>
      <c r="F122">
        <v>10199</v>
      </c>
      <c r="H122" t="s">
        <v>9</v>
      </c>
      <c r="I122">
        <v>1120</v>
      </c>
      <c r="J122">
        <v>1120</v>
      </c>
      <c r="K122" t="s">
        <v>3257</v>
      </c>
      <c r="M122" t="s">
        <v>5732</v>
      </c>
      <c r="O122" s="65">
        <v>31693000</v>
      </c>
    </row>
    <row r="123" spans="1:15" x14ac:dyDescent="0.25">
      <c r="A123" s="45">
        <v>2018</v>
      </c>
      <c r="B123" t="s">
        <v>70</v>
      </c>
      <c r="C123">
        <v>102</v>
      </c>
      <c r="D123">
        <v>9</v>
      </c>
      <c r="E123">
        <v>0</v>
      </c>
      <c r="F123">
        <v>10201</v>
      </c>
      <c r="H123" t="s">
        <v>9</v>
      </c>
      <c r="I123">
        <v>1120</v>
      </c>
      <c r="J123">
        <v>1120</v>
      </c>
      <c r="K123" t="s">
        <v>3258</v>
      </c>
      <c r="O123" s="65">
        <v>10500000</v>
      </c>
    </row>
    <row r="124" spans="1:15" x14ac:dyDescent="0.25">
      <c r="A124" s="45">
        <v>2018</v>
      </c>
      <c r="B124" t="s">
        <v>70</v>
      </c>
      <c r="C124">
        <v>102</v>
      </c>
      <c r="D124">
        <v>9</v>
      </c>
      <c r="E124">
        <v>0</v>
      </c>
      <c r="F124">
        <v>10202</v>
      </c>
      <c r="H124" t="s">
        <v>9</v>
      </c>
      <c r="I124">
        <v>1120</v>
      </c>
      <c r="J124">
        <v>1120</v>
      </c>
      <c r="K124" t="s">
        <v>3259</v>
      </c>
      <c r="O124" s="65">
        <v>34769000</v>
      </c>
    </row>
    <row r="125" spans="1:15" x14ac:dyDescent="0.25">
      <c r="A125" s="45">
        <v>2018</v>
      </c>
      <c r="B125" t="s">
        <v>70</v>
      </c>
      <c r="C125">
        <v>102</v>
      </c>
      <c r="D125">
        <v>9</v>
      </c>
      <c r="E125">
        <v>0</v>
      </c>
      <c r="F125">
        <v>10203</v>
      </c>
      <c r="H125" t="s">
        <v>9</v>
      </c>
      <c r="I125">
        <v>1120</v>
      </c>
      <c r="J125">
        <v>1120</v>
      </c>
      <c r="K125" t="s">
        <v>3260</v>
      </c>
      <c r="O125" s="65">
        <v>1450000</v>
      </c>
    </row>
    <row r="126" spans="1:15" x14ac:dyDescent="0.25">
      <c r="A126" s="45">
        <v>2018</v>
      </c>
      <c r="B126" t="s">
        <v>70</v>
      </c>
      <c r="C126">
        <v>102</v>
      </c>
      <c r="D126">
        <v>9</v>
      </c>
      <c r="E126">
        <v>0</v>
      </c>
      <c r="F126">
        <v>10204</v>
      </c>
      <c r="H126" t="s">
        <v>9</v>
      </c>
      <c r="I126">
        <v>1120</v>
      </c>
      <c r="J126">
        <v>1120</v>
      </c>
      <c r="K126" t="s">
        <v>3261</v>
      </c>
      <c r="O126" s="65">
        <v>25772000</v>
      </c>
    </row>
    <row r="127" spans="1:15" x14ac:dyDescent="0.25">
      <c r="A127" s="45">
        <v>2018</v>
      </c>
      <c r="B127" t="s">
        <v>70</v>
      </c>
      <c r="C127">
        <v>102</v>
      </c>
      <c r="D127">
        <v>9</v>
      </c>
      <c r="E127">
        <v>0</v>
      </c>
      <c r="F127">
        <v>10299</v>
      </c>
      <c r="H127" t="s">
        <v>9</v>
      </c>
      <c r="I127">
        <v>1120</v>
      </c>
      <c r="J127">
        <v>1120</v>
      </c>
      <c r="K127" t="s">
        <v>3262</v>
      </c>
      <c r="M127" t="s">
        <v>4247</v>
      </c>
      <c r="O127" s="65">
        <v>3216000</v>
      </c>
    </row>
    <row r="128" spans="1:15" x14ac:dyDescent="0.25">
      <c r="A128" s="45">
        <v>2018</v>
      </c>
      <c r="B128" t="s">
        <v>70</v>
      </c>
      <c r="C128">
        <v>102</v>
      </c>
      <c r="D128">
        <v>9</v>
      </c>
      <c r="E128">
        <v>0</v>
      </c>
      <c r="F128">
        <v>10301</v>
      </c>
      <c r="H128" t="s">
        <v>9</v>
      </c>
      <c r="I128">
        <v>1120</v>
      </c>
      <c r="J128">
        <v>1120</v>
      </c>
      <c r="K128" t="s">
        <v>3263</v>
      </c>
      <c r="O128" s="65">
        <v>3150000</v>
      </c>
    </row>
    <row r="129" spans="1:15" x14ac:dyDescent="0.25">
      <c r="A129" s="45">
        <v>2018</v>
      </c>
      <c r="B129" t="s">
        <v>70</v>
      </c>
      <c r="C129">
        <v>102</v>
      </c>
      <c r="D129">
        <v>9</v>
      </c>
      <c r="E129">
        <v>0</v>
      </c>
      <c r="F129">
        <v>10303</v>
      </c>
      <c r="H129" t="s">
        <v>9</v>
      </c>
      <c r="I129">
        <v>1120</v>
      </c>
      <c r="J129">
        <v>1120</v>
      </c>
      <c r="K129" t="s">
        <v>3265</v>
      </c>
      <c r="O129" s="65">
        <v>1540000</v>
      </c>
    </row>
    <row r="130" spans="1:15" x14ac:dyDescent="0.25">
      <c r="A130" s="45">
        <v>2018</v>
      </c>
      <c r="B130" t="s">
        <v>70</v>
      </c>
      <c r="C130">
        <v>102</v>
      </c>
      <c r="D130">
        <v>9</v>
      </c>
      <c r="E130">
        <v>0</v>
      </c>
      <c r="F130">
        <v>10304</v>
      </c>
      <c r="H130" t="s">
        <v>9</v>
      </c>
      <c r="I130">
        <v>1120</v>
      </c>
      <c r="J130">
        <v>1120</v>
      </c>
      <c r="K130" t="s">
        <v>3266</v>
      </c>
      <c r="O130" s="65">
        <v>270000</v>
      </c>
    </row>
    <row r="131" spans="1:15" x14ac:dyDescent="0.25">
      <c r="A131" s="45">
        <v>2018</v>
      </c>
      <c r="B131" t="s">
        <v>70</v>
      </c>
      <c r="C131">
        <v>102</v>
      </c>
      <c r="D131">
        <v>9</v>
      </c>
      <c r="E131">
        <v>0</v>
      </c>
      <c r="F131">
        <v>10305</v>
      </c>
      <c r="H131" t="s">
        <v>9</v>
      </c>
      <c r="I131">
        <v>1120</v>
      </c>
      <c r="J131">
        <v>1120</v>
      </c>
      <c r="K131" t="s">
        <v>3267</v>
      </c>
      <c r="O131" s="65">
        <v>150000</v>
      </c>
    </row>
    <row r="132" spans="1:15" x14ac:dyDescent="0.25">
      <c r="A132" s="45">
        <v>2018</v>
      </c>
      <c r="B132" t="s">
        <v>70</v>
      </c>
      <c r="C132">
        <v>102</v>
      </c>
      <c r="D132">
        <v>9</v>
      </c>
      <c r="E132">
        <v>0</v>
      </c>
      <c r="F132">
        <v>10306</v>
      </c>
      <c r="H132" t="s">
        <v>9</v>
      </c>
      <c r="I132">
        <v>1120</v>
      </c>
      <c r="J132">
        <v>1120</v>
      </c>
      <c r="K132" t="s">
        <v>3268</v>
      </c>
      <c r="M132" t="s">
        <v>5733</v>
      </c>
      <c r="O132" s="65">
        <v>5415000</v>
      </c>
    </row>
    <row r="133" spans="1:15" x14ac:dyDescent="0.25">
      <c r="A133" s="45">
        <v>2018</v>
      </c>
      <c r="B133" t="s">
        <v>70</v>
      </c>
      <c r="C133">
        <v>102</v>
      </c>
      <c r="D133">
        <v>9</v>
      </c>
      <c r="E133">
        <v>0</v>
      </c>
      <c r="F133">
        <v>10307</v>
      </c>
      <c r="H133" t="s">
        <v>9</v>
      </c>
      <c r="I133">
        <v>1120</v>
      </c>
      <c r="J133">
        <v>1120</v>
      </c>
      <c r="K133" t="s">
        <v>3269</v>
      </c>
      <c r="O133" s="65">
        <v>28296000</v>
      </c>
    </row>
    <row r="134" spans="1:15" x14ac:dyDescent="0.25">
      <c r="A134" s="45">
        <v>2018</v>
      </c>
      <c r="B134" t="s">
        <v>70</v>
      </c>
      <c r="C134">
        <v>102</v>
      </c>
      <c r="D134">
        <v>9</v>
      </c>
      <c r="E134">
        <v>0</v>
      </c>
      <c r="F134">
        <v>10401</v>
      </c>
      <c r="H134" t="s">
        <v>9</v>
      </c>
      <c r="I134">
        <v>1120</v>
      </c>
      <c r="J134">
        <v>1120</v>
      </c>
      <c r="K134" t="s">
        <v>3270</v>
      </c>
      <c r="M134" t="s">
        <v>5734</v>
      </c>
      <c r="O134" s="65">
        <v>54000000</v>
      </c>
    </row>
    <row r="135" spans="1:15" x14ac:dyDescent="0.25">
      <c r="A135" s="45">
        <v>2018</v>
      </c>
      <c r="B135" t="s">
        <v>70</v>
      </c>
      <c r="C135">
        <v>102</v>
      </c>
      <c r="D135">
        <v>9</v>
      </c>
      <c r="E135">
        <v>0</v>
      </c>
      <c r="F135">
        <v>10403</v>
      </c>
      <c r="H135" t="s">
        <v>9</v>
      </c>
      <c r="I135">
        <v>1120</v>
      </c>
      <c r="J135">
        <v>1120</v>
      </c>
      <c r="K135" t="s">
        <v>3272</v>
      </c>
      <c r="M135" t="s">
        <v>5735</v>
      </c>
      <c r="O135" s="65">
        <v>10950000</v>
      </c>
    </row>
    <row r="136" spans="1:15" x14ac:dyDescent="0.25">
      <c r="A136" s="45">
        <v>2018</v>
      </c>
      <c r="B136" t="s">
        <v>70</v>
      </c>
      <c r="C136">
        <v>102</v>
      </c>
      <c r="D136">
        <v>9</v>
      </c>
      <c r="E136">
        <v>0</v>
      </c>
      <c r="F136">
        <v>10404</v>
      </c>
      <c r="H136" t="s">
        <v>9</v>
      </c>
      <c r="I136">
        <v>1120</v>
      </c>
      <c r="J136">
        <v>1120</v>
      </c>
      <c r="K136" t="s">
        <v>3273</v>
      </c>
      <c r="M136" t="s">
        <v>5736</v>
      </c>
      <c r="O136" s="65">
        <v>9100000</v>
      </c>
    </row>
    <row r="137" spans="1:15" x14ac:dyDescent="0.25">
      <c r="A137" s="45">
        <v>2018</v>
      </c>
      <c r="B137" t="s">
        <v>70</v>
      </c>
      <c r="C137">
        <v>102</v>
      </c>
      <c r="D137">
        <v>9</v>
      </c>
      <c r="E137">
        <v>0</v>
      </c>
      <c r="F137">
        <v>10406</v>
      </c>
      <c r="H137" t="s">
        <v>9</v>
      </c>
      <c r="I137">
        <v>1120</v>
      </c>
      <c r="J137">
        <v>1120</v>
      </c>
      <c r="K137" t="s">
        <v>3275</v>
      </c>
      <c r="M137" t="s">
        <v>4248</v>
      </c>
      <c r="O137" s="65">
        <v>114323000</v>
      </c>
    </row>
    <row r="138" spans="1:15" x14ac:dyDescent="0.25">
      <c r="A138" s="45">
        <v>2018</v>
      </c>
      <c r="B138" t="s">
        <v>70</v>
      </c>
      <c r="C138">
        <v>102</v>
      </c>
      <c r="D138">
        <v>9</v>
      </c>
      <c r="E138">
        <v>0</v>
      </c>
      <c r="F138">
        <v>10499</v>
      </c>
      <c r="H138" t="s">
        <v>9</v>
      </c>
      <c r="I138">
        <v>1120</v>
      </c>
      <c r="J138">
        <v>1120</v>
      </c>
      <c r="K138" t="s">
        <v>3276</v>
      </c>
      <c r="M138" t="s">
        <v>4540</v>
      </c>
      <c r="O138" s="65">
        <v>4984000</v>
      </c>
    </row>
    <row r="139" spans="1:15" x14ac:dyDescent="0.25">
      <c r="A139" s="45">
        <v>2018</v>
      </c>
      <c r="B139" t="s">
        <v>70</v>
      </c>
      <c r="C139">
        <v>102</v>
      </c>
      <c r="D139">
        <v>9</v>
      </c>
      <c r="E139">
        <v>0</v>
      </c>
      <c r="F139">
        <v>10501</v>
      </c>
      <c r="H139" t="s">
        <v>9</v>
      </c>
      <c r="I139">
        <v>1120</v>
      </c>
      <c r="J139">
        <v>1120</v>
      </c>
      <c r="K139" t="s">
        <v>3277</v>
      </c>
      <c r="O139" s="65">
        <v>2315000</v>
      </c>
    </row>
    <row r="140" spans="1:15" x14ac:dyDescent="0.25">
      <c r="A140" s="45">
        <v>2018</v>
      </c>
      <c r="B140" t="s">
        <v>70</v>
      </c>
      <c r="C140">
        <v>102</v>
      </c>
      <c r="D140">
        <v>9</v>
      </c>
      <c r="E140">
        <v>0</v>
      </c>
      <c r="F140">
        <v>10502</v>
      </c>
      <c r="H140" t="s">
        <v>9</v>
      </c>
      <c r="I140">
        <v>1120</v>
      </c>
      <c r="J140">
        <v>1120</v>
      </c>
      <c r="K140" t="s">
        <v>3278</v>
      </c>
      <c r="O140" s="65">
        <v>11703000</v>
      </c>
    </row>
    <row r="141" spans="1:15" x14ac:dyDescent="0.25">
      <c r="A141" s="45">
        <v>2018</v>
      </c>
      <c r="B141" t="s">
        <v>70</v>
      </c>
      <c r="C141">
        <v>102</v>
      </c>
      <c r="D141">
        <v>9</v>
      </c>
      <c r="E141">
        <v>0</v>
      </c>
      <c r="F141">
        <v>10503</v>
      </c>
      <c r="H141" t="s">
        <v>9</v>
      </c>
      <c r="I141">
        <v>1120</v>
      </c>
      <c r="J141">
        <v>1120</v>
      </c>
      <c r="K141" t="s">
        <v>3279</v>
      </c>
      <c r="O141" s="65">
        <v>4980000</v>
      </c>
    </row>
    <row r="142" spans="1:15" x14ac:dyDescent="0.25">
      <c r="A142" s="45">
        <v>2018</v>
      </c>
      <c r="B142" t="s">
        <v>70</v>
      </c>
      <c r="C142">
        <v>102</v>
      </c>
      <c r="D142">
        <v>9</v>
      </c>
      <c r="E142">
        <v>0</v>
      </c>
      <c r="F142">
        <v>10504</v>
      </c>
      <c r="H142" t="s">
        <v>9</v>
      </c>
      <c r="I142">
        <v>1120</v>
      </c>
      <c r="J142">
        <v>1120</v>
      </c>
      <c r="K142" t="s">
        <v>3280</v>
      </c>
      <c r="O142" s="65">
        <v>7175000</v>
      </c>
    </row>
    <row r="143" spans="1:15" x14ac:dyDescent="0.25">
      <c r="A143" s="45">
        <v>2018</v>
      </c>
      <c r="B143" t="s">
        <v>70</v>
      </c>
      <c r="C143">
        <v>102</v>
      </c>
      <c r="D143">
        <v>9</v>
      </c>
      <c r="E143">
        <v>0</v>
      </c>
      <c r="F143">
        <v>10601</v>
      </c>
      <c r="H143" t="s">
        <v>9</v>
      </c>
      <c r="I143">
        <v>1120</v>
      </c>
      <c r="J143">
        <v>1120</v>
      </c>
      <c r="K143" t="s">
        <v>3281</v>
      </c>
      <c r="O143" s="65">
        <v>21972000</v>
      </c>
    </row>
    <row r="144" spans="1:15" x14ac:dyDescent="0.25">
      <c r="A144" s="45">
        <v>2018</v>
      </c>
      <c r="B144" t="s">
        <v>70</v>
      </c>
      <c r="C144">
        <v>102</v>
      </c>
      <c r="D144">
        <v>9</v>
      </c>
      <c r="E144">
        <v>0</v>
      </c>
      <c r="F144">
        <v>10701</v>
      </c>
      <c r="H144" t="s">
        <v>9</v>
      </c>
      <c r="I144">
        <v>1120</v>
      </c>
      <c r="J144">
        <v>1120</v>
      </c>
      <c r="K144" t="s">
        <v>3284</v>
      </c>
      <c r="M144" t="s">
        <v>5737</v>
      </c>
      <c r="O144" s="65">
        <v>122200000</v>
      </c>
    </row>
    <row r="145" spans="1:15" x14ac:dyDescent="0.25">
      <c r="A145" s="45">
        <v>2018</v>
      </c>
      <c r="B145" t="s">
        <v>70</v>
      </c>
      <c r="C145">
        <v>102</v>
      </c>
      <c r="D145">
        <v>9</v>
      </c>
      <c r="E145">
        <v>0</v>
      </c>
      <c r="F145">
        <v>10702</v>
      </c>
      <c r="H145" t="s">
        <v>9</v>
      </c>
      <c r="I145">
        <v>1120</v>
      </c>
      <c r="J145">
        <v>1120</v>
      </c>
      <c r="K145" t="s">
        <v>3285</v>
      </c>
      <c r="M145" t="s">
        <v>5738</v>
      </c>
      <c r="O145" s="65">
        <v>11888000</v>
      </c>
    </row>
    <row r="146" spans="1:15" x14ac:dyDescent="0.25">
      <c r="A146" s="45">
        <v>2018</v>
      </c>
      <c r="B146" t="s">
        <v>70</v>
      </c>
      <c r="C146">
        <v>102</v>
      </c>
      <c r="D146">
        <v>9</v>
      </c>
      <c r="E146">
        <v>0</v>
      </c>
      <c r="F146">
        <v>10801</v>
      </c>
      <c r="H146" t="s">
        <v>9</v>
      </c>
      <c r="I146">
        <v>1120</v>
      </c>
      <c r="J146">
        <v>1120</v>
      </c>
      <c r="K146" t="s">
        <v>3287</v>
      </c>
      <c r="O146" s="65">
        <v>56020000</v>
      </c>
    </row>
    <row r="147" spans="1:15" x14ac:dyDescent="0.25">
      <c r="A147" s="45">
        <v>2018</v>
      </c>
      <c r="B147" t="s">
        <v>70</v>
      </c>
      <c r="C147">
        <v>102</v>
      </c>
      <c r="D147">
        <v>9</v>
      </c>
      <c r="E147">
        <v>0</v>
      </c>
      <c r="F147">
        <v>10804</v>
      </c>
      <c r="H147" t="s">
        <v>9</v>
      </c>
      <c r="I147">
        <v>1120</v>
      </c>
      <c r="J147">
        <v>1120</v>
      </c>
      <c r="K147" t="s">
        <v>3290</v>
      </c>
      <c r="O147" s="65">
        <v>7025000</v>
      </c>
    </row>
    <row r="148" spans="1:15" x14ac:dyDescent="0.25">
      <c r="A148" s="45">
        <v>2018</v>
      </c>
      <c r="B148" t="s">
        <v>70</v>
      </c>
      <c r="C148">
        <v>102</v>
      </c>
      <c r="D148">
        <v>9</v>
      </c>
      <c r="E148">
        <v>0</v>
      </c>
      <c r="F148">
        <v>10805</v>
      </c>
      <c r="H148" t="s">
        <v>9</v>
      </c>
      <c r="I148">
        <v>1120</v>
      </c>
      <c r="J148">
        <v>1120</v>
      </c>
      <c r="K148" t="s">
        <v>3291</v>
      </c>
      <c r="O148" s="65">
        <v>15500000</v>
      </c>
    </row>
    <row r="149" spans="1:15" x14ac:dyDescent="0.25">
      <c r="A149" s="45">
        <v>2018</v>
      </c>
      <c r="B149" t="s">
        <v>70</v>
      </c>
      <c r="C149">
        <v>102</v>
      </c>
      <c r="D149">
        <v>9</v>
      </c>
      <c r="E149">
        <v>0</v>
      </c>
      <c r="F149">
        <v>10806</v>
      </c>
      <c r="H149" t="s">
        <v>9</v>
      </c>
      <c r="I149">
        <v>1120</v>
      </c>
      <c r="J149">
        <v>1120</v>
      </c>
      <c r="K149" t="s">
        <v>3292</v>
      </c>
      <c r="O149" s="65">
        <v>58618000</v>
      </c>
    </row>
    <row r="150" spans="1:15" x14ac:dyDescent="0.25">
      <c r="A150" s="45">
        <v>2018</v>
      </c>
      <c r="B150" t="s">
        <v>70</v>
      </c>
      <c r="C150">
        <v>102</v>
      </c>
      <c r="D150">
        <v>9</v>
      </c>
      <c r="E150">
        <v>0</v>
      </c>
      <c r="F150">
        <v>10807</v>
      </c>
      <c r="H150" t="s">
        <v>9</v>
      </c>
      <c r="I150">
        <v>1120</v>
      </c>
      <c r="J150">
        <v>1120</v>
      </c>
      <c r="K150" t="s">
        <v>3293</v>
      </c>
      <c r="O150" s="65">
        <v>8676000</v>
      </c>
    </row>
    <row r="151" spans="1:15" x14ac:dyDescent="0.25">
      <c r="A151" s="45">
        <v>2018</v>
      </c>
      <c r="B151" t="s">
        <v>70</v>
      </c>
      <c r="C151">
        <v>102</v>
      </c>
      <c r="D151">
        <v>9</v>
      </c>
      <c r="E151">
        <v>0</v>
      </c>
      <c r="F151">
        <v>10808</v>
      </c>
      <c r="H151" t="s">
        <v>9</v>
      </c>
      <c r="I151">
        <v>1120</v>
      </c>
      <c r="J151">
        <v>1120</v>
      </c>
      <c r="K151" t="s">
        <v>3294</v>
      </c>
      <c r="O151" s="65">
        <v>176231000</v>
      </c>
    </row>
    <row r="152" spans="1:15" x14ac:dyDescent="0.25">
      <c r="A152" s="45">
        <v>2018</v>
      </c>
      <c r="B152" t="s">
        <v>70</v>
      </c>
      <c r="C152">
        <v>102</v>
      </c>
      <c r="D152">
        <v>9</v>
      </c>
      <c r="E152">
        <v>0</v>
      </c>
      <c r="F152">
        <v>10899</v>
      </c>
      <c r="H152" t="s">
        <v>9</v>
      </c>
      <c r="I152">
        <v>1120</v>
      </c>
      <c r="J152">
        <v>1120</v>
      </c>
      <c r="K152" t="s">
        <v>3295</v>
      </c>
      <c r="O152" s="65">
        <v>24850000</v>
      </c>
    </row>
    <row r="153" spans="1:15" x14ac:dyDescent="0.25">
      <c r="A153" s="45">
        <v>2018</v>
      </c>
      <c r="B153" t="s">
        <v>70</v>
      </c>
      <c r="C153">
        <v>102</v>
      </c>
      <c r="D153">
        <v>9</v>
      </c>
      <c r="E153">
        <v>0</v>
      </c>
      <c r="F153">
        <v>10999</v>
      </c>
      <c r="H153" t="s">
        <v>9</v>
      </c>
      <c r="I153">
        <v>1310</v>
      </c>
      <c r="J153">
        <v>1120</v>
      </c>
      <c r="K153" t="s">
        <v>3299</v>
      </c>
      <c r="M153" t="s">
        <v>4541</v>
      </c>
      <c r="O153" s="65">
        <v>32000</v>
      </c>
    </row>
    <row r="154" spans="1:15" x14ac:dyDescent="0.25">
      <c r="A154" s="45">
        <v>2018</v>
      </c>
      <c r="B154" t="s">
        <v>70</v>
      </c>
      <c r="C154">
        <v>102</v>
      </c>
      <c r="D154">
        <v>9</v>
      </c>
      <c r="E154">
        <v>0</v>
      </c>
      <c r="F154">
        <v>19905</v>
      </c>
      <c r="H154" t="s">
        <v>9</v>
      </c>
      <c r="I154">
        <v>1120</v>
      </c>
      <c r="J154">
        <v>1120</v>
      </c>
      <c r="K154" t="s">
        <v>3304</v>
      </c>
      <c r="O154" s="65">
        <v>300000</v>
      </c>
    </row>
    <row r="155" spans="1:15" x14ac:dyDescent="0.25">
      <c r="A155" s="45">
        <v>2018</v>
      </c>
      <c r="B155" t="s">
        <v>70</v>
      </c>
      <c r="C155">
        <v>102</v>
      </c>
      <c r="D155">
        <v>9</v>
      </c>
      <c r="E155">
        <v>0</v>
      </c>
      <c r="F155">
        <v>20101</v>
      </c>
      <c r="H155" t="s">
        <v>9</v>
      </c>
      <c r="I155">
        <v>1120</v>
      </c>
      <c r="J155">
        <v>1120</v>
      </c>
      <c r="K155" t="s">
        <v>3306</v>
      </c>
      <c r="O155" s="65">
        <v>17810000</v>
      </c>
    </row>
    <row r="156" spans="1:15" x14ac:dyDescent="0.25">
      <c r="A156" s="45">
        <v>2018</v>
      </c>
      <c r="B156" t="s">
        <v>70</v>
      </c>
      <c r="C156">
        <v>102</v>
      </c>
      <c r="D156">
        <v>9</v>
      </c>
      <c r="E156">
        <v>0</v>
      </c>
      <c r="F156">
        <v>20102</v>
      </c>
      <c r="H156" t="s">
        <v>9</v>
      </c>
      <c r="I156">
        <v>1120</v>
      </c>
      <c r="J156">
        <v>1120</v>
      </c>
      <c r="K156" t="s">
        <v>3307</v>
      </c>
      <c r="O156" s="65">
        <v>57000</v>
      </c>
    </row>
    <row r="157" spans="1:15" x14ac:dyDescent="0.25">
      <c r="A157" s="45">
        <v>2018</v>
      </c>
      <c r="B157" t="s">
        <v>70</v>
      </c>
      <c r="C157">
        <v>102</v>
      </c>
      <c r="D157">
        <v>9</v>
      </c>
      <c r="E157">
        <v>0</v>
      </c>
      <c r="F157">
        <v>20104</v>
      </c>
      <c r="H157" t="s">
        <v>9</v>
      </c>
      <c r="I157">
        <v>1120</v>
      </c>
      <c r="J157">
        <v>1120</v>
      </c>
      <c r="K157" t="s">
        <v>3309</v>
      </c>
      <c r="O157" s="65">
        <v>12220000</v>
      </c>
    </row>
    <row r="158" spans="1:15" x14ac:dyDescent="0.25">
      <c r="A158" s="45">
        <v>2018</v>
      </c>
      <c r="B158" t="s">
        <v>70</v>
      </c>
      <c r="C158">
        <v>102</v>
      </c>
      <c r="D158">
        <v>9</v>
      </c>
      <c r="E158">
        <v>0</v>
      </c>
      <c r="F158">
        <v>20199</v>
      </c>
      <c r="H158" t="s">
        <v>9</v>
      </c>
      <c r="I158">
        <v>1120</v>
      </c>
      <c r="J158">
        <v>1120</v>
      </c>
      <c r="K158" t="s">
        <v>3310</v>
      </c>
      <c r="O158" s="65">
        <v>470000</v>
      </c>
    </row>
    <row r="159" spans="1:15" x14ac:dyDescent="0.25">
      <c r="A159" s="45">
        <v>2018</v>
      </c>
      <c r="B159" t="s">
        <v>70</v>
      </c>
      <c r="C159">
        <v>102</v>
      </c>
      <c r="D159">
        <v>9</v>
      </c>
      <c r="E159">
        <v>0</v>
      </c>
      <c r="F159">
        <v>20203</v>
      </c>
      <c r="H159" t="s">
        <v>9</v>
      </c>
      <c r="I159">
        <v>1120</v>
      </c>
      <c r="J159">
        <v>1120</v>
      </c>
      <c r="K159" t="s">
        <v>3313</v>
      </c>
      <c r="O159" s="65">
        <v>200000</v>
      </c>
    </row>
    <row r="160" spans="1:15" x14ac:dyDescent="0.25">
      <c r="A160" s="45">
        <v>2018</v>
      </c>
      <c r="B160" t="s">
        <v>70</v>
      </c>
      <c r="C160">
        <v>102</v>
      </c>
      <c r="D160">
        <v>9</v>
      </c>
      <c r="E160">
        <v>0</v>
      </c>
      <c r="F160">
        <v>20301</v>
      </c>
      <c r="H160" t="s">
        <v>9</v>
      </c>
      <c r="I160">
        <v>1120</v>
      </c>
      <c r="J160">
        <v>1120</v>
      </c>
      <c r="K160" t="s">
        <v>3315</v>
      </c>
      <c r="O160" s="65">
        <v>2300000</v>
      </c>
    </row>
    <row r="161" spans="1:15" x14ac:dyDescent="0.25">
      <c r="A161" s="45">
        <v>2018</v>
      </c>
      <c r="B161" t="s">
        <v>70</v>
      </c>
      <c r="C161">
        <v>102</v>
      </c>
      <c r="D161">
        <v>9</v>
      </c>
      <c r="E161">
        <v>0</v>
      </c>
      <c r="F161">
        <v>20302</v>
      </c>
      <c r="H161" t="s">
        <v>9</v>
      </c>
      <c r="I161">
        <v>1120</v>
      </c>
      <c r="J161">
        <v>1120</v>
      </c>
      <c r="K161" t="s">
        <v>3316</v>
      </c>
      <c r="O161" s="65">
        <v>3833000</v>
      </c>
    </row>
    <row r="162" spans="1:15" x14ac:dyDescent="0.25">
      <c r="A162" s="45">
        <v>2018</v>
      </c>
      <c r="B162" t="s">
        <v>70</v>
      </c>
      <c r="C162">
        <v>102</v>
      </c>
      <c r="D162">
        <v>9</v>
      </c>
      <c r="E162">
        <v>0</v>
      </c>
      <c r="F162">
        <v>20303</v>
      </c>
      <c r="H162" t="s">
        <v>9</v>
      </c>
      <c r="I162">
        <v>1120</v>
      </c>
      <c r="J162">
        <v>1120</v>
      </c>
      <c r="K162" t="s">
        <v>3317</v>
      </c>
      <c r="O162" s="65">
        <v>300000</v>
      </c>
    </row>
    <row r="163" spans="1:15" x14ac:dyDescent="0.25">
      <c r="A163" s="45">
        <v>2018</v>
      </c>
      <c r="B163" t="s">
        <v>70</v>
      </c>
      <c r="C163">
        <v>102</v>
      </c>
      <c r="D163">
        <v>9</v>
      </c>
      <c r="E163">
        <v>0</v>
      </c>
      <c r="F163">
        <v>20304</v>
      </c>
      <c r="H163" t="s">
        <v>9</v>
      </c>
      <c r="I163">
        <v>1120</v>
      </c>
      <c r="J163">
        <v>1120</v>
      </c>
      <c r="K163" t="s">
        <v>3318</v>
      </c>
      <c r="O163" s="65">
        <v>10653000</v>
      </c>
    </row>
    <row r="164" spans="1:15" x14ac:dyDescent="0.25">
      <c r="A164" s="45">
        <v>2018</v>
      </c>
      <c r="B164" t="s">
        <v>70</v>
      </c>
      <c r="C164">
        <v>102</v>
      </c>
      <c r="D164">
        <v>9</v>
      </c>
      <c r="E164">
        <v>0</v>
      </c>
      <c r="F164">
        <v>20305</v>
      </c>
      <c r="H164" t="s">
        <v>9</v>
      </c>
      <c r="I164">
        <v>1120</v>
      </c>
      <c r="J164">
        <v>1120</v>
      </c>
      <c r="K164" t="s">
        <v>3319</v>
      </c>
      <c r="O164" s="65">
        <v>700000</v>
      </c>
    </row>
    <row r="165" spans="1:15" x14ac:dyDescent="0.25">
      <c r="A165" s="45">
        <v>2018</v>
      </c>
      <c r="B165" t="s">
        <v>70</v>
      </c>
      <c r="C165">
        <v>102</v>
      </c>
      <c r="D165">
        <v>9</v>
      </c>
      <c r="E165">
        <v>0</v>
      </c>
      <c r="F165">
        <v>20306</v>
      </c>
      <c r="H165" t="s">
        <v>9</v>
      </c>
      <c r="I165">
        <v>1120</v>
      </c>
      <c r="J165">
        <v>1120</v>
      </c>
      <c r="K165" t="s">
        <v>3320</v>
      </c>
      <c r="O165" s="65">
        <v>850000</v>
      </c>
    </row>
    <row r="166" spans="1:15" x14ac:dyDescent="0.25">
      <c r="A166" s="45">
        <v>2018</v>
      </c>
      <c r="B166" t="s">
        <v>70</v>
      </c>
      <c r="C166">
        <v>102</v>
      </c>
      <c r="D166">
        <v>9</v>
      </c>
      <c r="E166">
        <v>0</v>
      </c>
      <c r="F166">
        <v>20399</v>
      </c>
      <c r="H166" t="s">
        <v>9</v>
      </c>
      <c r="I166">
        <v>1120</v>
      </c>
      <c r="J166">
        <v>1120</v>
      </c>
      <c r="K166" t="s">
        <v>3321</v>
      </c>
      <c r="O166" s="65">
        <v>3350000</v>
      </c>
    </row>
    <row r="167" spans="1:15" x14ac:dyDescent="0.25">
      <c r="A167" s="45">
        <v>2018</v>
      </c>
      <c r="B167" t="s">
        <v>70</v>
      </c>
      <c r="C167">
        <v>102</v>
      </c>
      <c r="D167">
        <v>9</v>
      </c>
      <c r="E167">
        <v>0</v>
      </c>
      <c r="F167">
        <v>20401</v>
      </c>
      <c r="H167" t="s">
        <v>9</v>
      </c>
      <c r="I167">
        <v>1120</v>
      </c>
      <c r="J167">
        <v>1120</v>
      </c>
      <c r="K167" t="s">
        <v>3322</v>
      </c>
      <c r="O167" s="65">
        <v>1763000</v>
      </c>
    </row>
    <row r="168" spans="1:15" x14ac:dyDescent="0.25">
      <c r="A168" s="45">
        <v>2018</v>
      </c>
      <c r="B168" t="s">
        <v>70</v>
      </c>
      <c r="C168">
        <v>102</v>
      </c>
      <c r="D168">
        <v>9</v>
      </c>
      <c r="E168">
        <v>0</v>
      </c>
      <c r="F168">
        <v>20402</v>
      </c>
      <c r="H168" t="s">
        <v>9</v>
      </c>
      <c r="I168">
        <v>1120</v>
      </c>
      <c r="J168">
        <v>1120</v>
      </c>
      <c r="K168" t="s">
        <v>3323</v>
      </c>
      <c r="O168" s="65">
        <v>4992000</v>
      </c>
    </row>
    <row r="169" spans="1:15" x14ac:dyDescent="0.25">
      <c r="A169" s="45">
        <v>2018</v>
      </c>
      <c r="B169" t="s">
        <v>70</v>
      </c>
      <c r="C169">
        <v>102</v>
      </c>
      <c r="D169">
        <v>9</v>
      </c>
      <c r="E169">
        <v>0</v>
      </c>
      <c r="F169">
        <v>29901</v>
      </c>
      <c r="H169" t="s">
        <v>9</v>
      </c>
      <c r="I169">
        <v>1120</v>
      </c>
      <c r="J169">
        <v>1120</v>
      </c>
      <c r="K169" t="s">
        <v>3327</v>
      </c>
      <c r="O169" s="65">
        <v>7585000</v>
      </c>
    </row>
    <row r="170" spans="1:15" x14ac:dyDescent="0.25">
      <c r="A170" s="45">
        <v>2018</v>
      </c>
      <c r="B170" t="s">
        <v>70</v>
      </c>
      <c r="C170">
        <v>102</v>
      </c>
      <c r="D170">
        <v>9</v>
      </c>
      <c r="E170">
        <v>0</v>
      </c>
      <c r="F170">
        <v>29902</v>
      </c>
      <c r="H170" t="s">
        <v>9</v>
      </c>
      <c r="I170">
        <v>1120</v>
      </c>
      <c r="J170">
        <v>1120</v>
      </c>
      <c r="K170" t="s">
        <v>3328</v>
      </c>
      <c r="O170" s="65">
        <v>244000</v>
      </c>
    </row>
    <row r="171" spans="1:15" x14ac:dyDescent="0.25">
      <c r="A171" s="45">
        <v>2018</v>
      </c>
      <c r="B171" t="s">
        <v>70</v>
      </c>
      <c r="C171">
        <v>102</v>
      </c>
      <c r="D171">
        <v>9</v>
      </c>
      <c r="E171">
        <v>0</v>
      </c>
      <c r="F171">
        <v>29903</v>
      </c>
      <c r="H171" t="s">
        <v>9</v>
      </c>
      <c r="I171">
        <v>1120</v>
      </c>
      <c r="J171">
        <v>1120</v>
      </c>
      <c r="K171" t="s">
        <v>3329</v>
      </c>
      <c r="O171" s="65">
        <v>24782000</v>
      </c>
    </row>
    <row r="172" spans="1:15" x14ac:dyDescent="0.25">
      <c r="A172" s="45">
        <v>2018</v>
      </c>
      <c r="B172" t="s">
        <v>70</v>
      </c>
      <c r="C172">
        <v>102</v>
      </c>
      <c r="D172">
        <v>9</v>
      </c>
      <c r="E172">
        <v>0</v>
      </c>
      <c r="F172">
        <v>29904</v>
      </c>
      <c r="H172" t="s">
        <v>9</v>
      </c>
      <c r="I172">
        <v>1120</v>
      </c>
      <c r="J172">
        <v>1120</v>
      </c>
      <c r="K172" t="s">
        <v>3330</v>
      </c>
      <c r="O172" s="65">
        <v>17745000</v>
      </c>
    </row>
    <row r="173" spans="1:15" x14ac:dyDescent="0.25">
      <c r="A173" s="45">
        <v>2018</v>
      </c>
      <c r="B173" t="s">
        <v>70</v>
      </c>
      <c r="C173">
        <v>102</v>
      </c>
      <c r="D173">
        <v>9</v>
      </c>
      <c r="E173">
        <v>0</v>
      </c>
      <c r="F173">
        <v>29905</v>
      </c>
      <c r="H173" t="s">
        <v>9</v>
      </c>
      <c r="I173">
        <v>1120</v>
      </c>
      <c r="J173">
        <v>1120</v>
      </c>
      <c r="K173" t="s">
        <v>3331</v>
      </c>
      <c r="O173" s="65">
        <v>3650000</v>
      </c>
    </row>
    <row r="174" spans="1:15" x14ac:dyDescent="0.25">
      <c r="A174" s="45">
        <v>2018</v>
      </c>
      <c r="B174" t="s">
        <v>70</v>
      </c>
      <c r="C174">
        <v>102</v>
      </c>
      <c r="D174">
        <v>9</v>
      </c>
      <c r="E174">
        <v>0</v>
      </c>
      <c r="F174">
        <v>29906</v>
      </c>
      <c r="H174" t="s">
        <v>9</v>
      </c>
      <c r="I174">
        <v>1120</v>
      </c>
      <c r="J174">
        <v>1120</v>
      </c>
      <c r="K174" t="s">
        <v>3332</v>
      </c>
      <c r="O174" s="65">
        <v>1355000</v>
      </c>
    </row>
    <row r="175" spans="1:15" x14ac:dyDescent="0.25">
      <c r="A175" s="45">
        <v>2018</v>
      </c>
      <c r="B175" t="s">
        <v>70</v>
      </c>
      <c r="C175">
        <v>102</v>
      </c>
      <c r="D175">
        <v>9</v>
      </c>
      <c r="E175">
        <v>0</v>
      </c>
      <c r="F175">
        <v>29907</v>
      </c>
      <c r="H175" t="s">
        <v>9</v>
      </c>
      <c r="I175">
        <v>1120</v>
      </c>
      <c r="J175">
        <v>1120</v>
      </c>
      <c r="K175" t="s">
        <v>3333</v>
      </c>
      <c r="O175" s="65">
        <v>733000</v>
      </c>
    </row>
    <row r="176" spans="1:15" x14ac:dyDescent="0.25">
      <c r="A176" s="45">
        <v>2018</v>
      </c>
      <c r="B176" t="s">
        <v>70</v>
      </c>
      <c r="C176">
        <v>102</v>
      </c>
      <c r="D176">
        <v>9</v>
      </c>
      <c r="E176">
        <v>0</v>
      </c>
      <c r="F176">
        <v>29999</v>
      </c>
      <c r="H176" t="s">
        <v>9</v>
      </c>
      <c r="I176">
        <v>1120</v>
      </c>
      <c r="J176">
        <v>1120</v>
      </c>
      <c r="K176" t="s">
        <v>3334</v>
      </c>
      <c r="O176" s="65">
        <v>1000000</v>
      </c>
    </row>
    <row r="177" spans="1:15" x14ac:dyDescent="0.25">
      <c r="A177" s="45">
        <v>2018</v>
      </c>
      <c r="B177" t="s">
        <v>70</v>
      </c>
      <c r="C177">
        <v>102</v>
      </c>
      <c r="D177">
        <v>9</v>
      </c>
      <c r="E177">
        <v>0</v>
      </c>
      <c r="F177">
        <v>50101</v>
      </c>
      <c r="H177" t="s">
        <v>16</v>
      </c>
      <c r="I177">
        <v>2210</v>
      </c>
      <c r="J177">
        <v>1120</v>
      </c>
      <c r="K177" t="s">
        <v>3372</v>
      </c>
      <c r="O177" s="65">
        <v>1400000</v>
      </c>
    </row>
    <row r="178" spans="1:15" x14ac:dyDescent="0.25">
      <c r="A178" s="45">
        <v>2018</v>
      </c>
      <c r="B178" t="s">
        <v>70</v>
      </c>
      <c r="C178">
        <v>102</v>
      </c>
      <c r="D178">
        <v>9</v>
      </c>
      <c r="E178">
        <v>0</v>
      </c>
      <c r="F178">
        <v>50102</v>
      </c>
      <c r="H178" t="s">
        <v>16</v>
      </c>
      <c r="I178">
        <v>2210</v>
      </c>
      <c r="J178">
        <v>1120</v>
      </c>
      <c r="K178" t="s">
        <v>3373</v>
      </c>
      <c r="O178" s="65">
        <v>45000000</v>
      </c>
    </row>
    <row r="179" spans="1:15" x14ac:dyDescent="0.25">
      <c r="A179" s="45">
        <v>2018</v>
      </c>
      <c r="B179" t="s">
        <v>70</v>
      </c>
      <c r="C179">
        <v>102</v>
      </c>
      <c r="D179">
        <v>9</v>
      </c>
      <c r="E179">
        <v>0</v>
      </c>
      <c r="F179">
        <v>50103</v>
      </c>
      <c r="H179" t="s">
        <v>16</v>
      </c>
      <c r="I179">
        <v>2210</v>
      </c>
      <c r="J179">
        <v>1120</v>
      </c>
      <c r="K179" t="s">
        <v>3374</v>
      </c>
      <c r="O179" s="65">
        <v>13384000</v>
      </c>
    </row>
    <row r="180" spans="1:15" x14ac:dyDescent="0.25">
      <c r="A180" s="45">
        <v>2018</v>
      </c>
      <c r="B180" t="s">
        <v>70</v>
      </c>
      <c r="C180">
        <v>102</v>
      </c>
      <c r="D180">
        <v>9</v>
      </c>
      <c r="E180">
        <v>0</v>
      </c>
      <c r="F180">
        <v>50104</v>
      </c>
      <c r="H180" t="s">
        <v>16</v>
      </c>
      <c r="I180">
        <v>2210</v>
      </c>
      <c r="J180">
        <v>1120</v>
      </c>
      <c r="K180" t="s">
        <v>3375</v>
      </c>
      <c r="O180" s="65">
        <v>16820000</v>
      </c>
    </row>
    <row r="181" spans="1:15" x14ac:dyDescent="0.25">
      <c r="A181" s="45">
        <v>2018</v>
      </c>
      <c r="B181" t="s">
        <v>70</v>
      </c>
      <c r="C181">
        <v>102</v>
      </c>
      <c r="D181">
        <v>9</v>
      </c>
      <c r="E181">
        <v>0</v>
      </c>
      <c r="F181">
        <v>50105</v>
      </c>
      <c r="H181" t="s">
        <v>16</v>
      </c>
      <c r="I181">
        <v>2210</v>
      </c>
      <c r="J181">
        <v>1120</v>
      </c>
      <c r="K181" t="s">
        <v>3376</v>
      </c>
      <c r="O181" s="65">
        <v>288858000</v>
      </c>
    </row>
    <row r="182" spans="1:15" x14ac:dyDescent="0.25">
      <c r="A182" s="45">
        <v>2018</v>
      </c>
      <c r="B182" t="s">
        <v>70</v>
      </c>
      <c r="C182">
        <v>102</v>
      </c>
      <c r="D182">
        <v>9</v>
      </c>
      <c r="E182">
        <v>0</v>
      </c>
      <c r="F182">
        <v>50106</v>
      </c>
      <c r="H182" t="s">
        <v>16</v>
      </c>
      <c r="I182">
        <v>2210</v>
      </c>
      <c r="J182">
        <v>1120</v>
      </c>
      <c r="K182" t="s">
        <v>3377</v>
      </c>
      <c r="O182" s="65">
        <v>370000</v>
      </c>
    </row>
    <row r="183" spans="1:15" x14ac:dyDescent="0.25">
      <c r="A183" s="45">
        <v>2018</v>
      </c>
      <c r="B183" t="s">
        <v>70</v>
      </c>
      <c r="C183">
        <v>102</v>
      </c>
      <c r="D183">
        <v>9</v>
      </c>
      <c r="E183">
        <v>0</v>
      </c>
      <c r="F183">
        <v>50199</v>
      </c>
      <c r="H183" t="s">
        <v>16</v>
      </c>
      <c r="I183">
        <v>2210</v>
      </c>
      <c r="J183">
        <v>1120</v>
      </c>
      <c r="K183" t="s">
        <v>3379</v>
      </c>
      <c r="O183" s="65">
        <v>39642000</v>
      </c>
    </row>
    <row r="184" spans="1:15" x14ac:dyDescent="0.25">
      <c r="A184" s="45">
        <v>2018</v>
      </c>
      <c r="B184" t="s">
        <v>70</v>
      </c>
      <c r="C184">
        <v>102</v>
      </c>
      <c r="D184">
        <v>9</v>
      </c>
      <c r="E184">
        <v>0</v>
      </c>
      <c r="F184">
        <v>50299</v>
      </c>
      <c r="H184" t="s">
        <v>16</v>
      </c>
      <c r="I184">
        <v>2150</v>
      </c>
      <c r="J184">
        <v>1120</v>
      </c>
      <c r="K184" t="s">
        <v>3384</v>
      </c>
      <c r="M184" t="s">
        <v>5739</v>
      </c>
      <c r="O184" s="65">
        <v>5000000</v>
      </c>
    </row>
    <row r="185" spans="1:15" x14ac:dyDescent="0.25">
      <c r="A185" s="45">
        <v>2018</v>
      </c>
      <c r="B185" t="s">
        <v>70</v>
      </c>
      <c r="C185">
        <v>102</v>
      </c>
      <c r="D185">
        <v>9</v>
      </c>
      <c r="E185">
        <v>0</v>
      </c>
      <c r="F185">
        <v>59902</v>
      </c>
      <c r="H185" t="s">
        <v>16</v>
      </c>
      <c r="I185">
        <v>2250</v>
      </c>
      <c r="J185">
        <v>1120</v>
      </c>
      <c r="K185" t="s">
        <v>3388</v>
      </c>
      <c r="O185" s="65">
        <v>1337000</v>
      </c>
    </row>
    <row r="186" spans="1:15" x14ac:dyDescent="0.25">
      <c r="A186" s="45">
        <v>2018</v>
      </c>
      <c r="B186" t="s">
        <v>70</v>
      </c>
      <c r="C186">
        <v>102</v>
      </c>
      <c r="D186">
        <v>9</v>
      </c>
      <c r="E186">
        <v>0</v>
      </c>
      <c r="F186">
        <v>59903</v>
      </c>
      <c r="H186" t="s">
        <v>16</v>
      </c>
      <c r="I186">
        <v>2240</v>
      </c>
      <c r="J186">
        <v>1120</v>
      </c>
      <c r="K186" t="s">
        <v>3389</v>
      </c>
      <c r="O186" s="65">
        <v>128339000</v>
      </c>
    </row>
    <row r="187" spans="1:15" x14ac:dyDescent="0.25">
      <c r="A187" s="45">
        <v>2018</v>
      </c>
      <c r="B187" t="s">
        <v>70</v>
      </c>
      <c r="C187">
        <v>102</v>
      </c>
      <c r="D187">
        <v>9</v>
      </c>
      <c r="E187">
        <v>0</v>
      </c>
      <c r="F187">
        <v>60103</v>
      </c>
      <c r="G187">
        <v>200</v>
      </c>
      <c r="H187" t="s">
        <v>9</v>
      </c>
      <c r="I187">
        <v>1310</v>
      </c>
      <c r="J187">
        <v>1120</v>
      </c>
      <c r="K187" t="s">
        <v>3393</v>
      </c>
      <c r="L187" t="s">
        <v>21</v>
      </c>
      <c r="M187" t="s">
        <v>4550</v>
      </c>
      <c r="N187" t="s">
        <v>22</v>
      </c>
      <c r="O187" s="65">
        <v>19736000</v>
      </c>
    </row>
    <row r="188" spans="1:15" x14ac:dyDescent="0.25">
      <c r="A188" s="45">
        <v>2018</v>
      </c>
      <c r="B188" t="s">
        <v>70</v>
      </c>
      <c r="C188">
        <v>102</v>
      </c>
      <c r="D188">
        <v>9</v>
      </c>
      <c r="E188">
        <v>0</v>
      </c>
      <c r="F188">
        <v>60103</v>
      </c>
      <c r="G188">
        <v>202</v>
      </c>
      <c r="H188" t="s">
        <v>9</v>
      </c>
      <c r="I188">
        <v>1310</v>
      </c>
      <c r="J188">
        <v>1120</v>
      </c>
      <c r="K188" t="s">
        <v>3393</v>
      </c>
      <c r="L188" t="s">
        <v>21</v>
      </c>
      <c r="M188" t="s">
        <v>4542</v>
      </c>
      <c r="N188" t="s">
        <v>22</v>
      </c>
      <c r="O188" s="65">
        <v>9884000</v>
      </c>
    </row>
    <row r="189" spans="1:15" x14ac:dyDescent="0.25">
      <c r="A189" s="45">
        <v>2018</v>
      </c>
      <c r="B189" t="s">
        <v>70</v>
      </c>
      <c r="C189">
        <v>102</v>
      </c>
      <c r="D189">
        <v>9</v>
      </c>
      <c r="E189">
        <v>0</v>
      </c>
      <c r="F189">
        <v>60201</v>
      </c>
      <c r="H189" t="s">
        <v>9</v>
      </c>
      <c r="I189">
        <v>1320</v>
      </c>
      <c r="J189">
        <v>1120</v>
      </c>
      <c r="K189" t="s">
        <v>3400</v>
      </c>
      <c r="O189" s="65">
        <v>10000000</v>
      </c>
    </row>
    <row r="190" spans="1:15" x14ac:dyDescent="0.25">
      <c r="A190" s="45">
        <v>2018</v>
      </c>
      <c r="B190" t="s">
        <v>70</v>
      </c>
      <c r="C190">
        <v>102</v>
      </c>
      <c r="D190">
        <v>9</v>
      </c>
      <c r="E190">
        <v>0</v>
      </c>
      <c r="F190">
        <v>60202</v>
      </c>
      <c r="H190" t="s">
        <v>9</v>
      </c>
      <c r="I190">
        <v>1320</v>
      </c>
      <c r="J190">
        <v>1120</v>
      </c>
      <c r="K190" t="s">
        <v>3401</v>
      </c>
      <c r="O190" s="65">
        <v>9945000</v>
      </c>
    </row>
    <row r="191" spans="1:15" x14ac:dyDescent="0.25">
      <c r="A191" s="45">
        <v>2018</v>
      </c>
      <c r="B191" t="s">
        <v>70</v>
      </c>
      <c r="C191">
        <v>102</v>
      </c>
      <c r="D191">
        <v>9</v>
      </c>
      <c r="E191">
        <v>0</v>
      </c>
      <c r="F191">
        <v>60299</v>
      </c>
      <c r="H191" t="s">
        <v>9</v>
      </c>
      <c r="I191">
        <v>1320</v>
      </c>
      <c r="J191">
        <v>1120</v>
      </c>
      <c r="K191" t="s">
        <v>3403</v>
      </c>
      <c r="M191" t="s">
        <v>4249</v>
      </c>
      <c r="O191" s="65">
        <v>100000</v>
      </c>
    </row>
    <row r="192" spans="1:15" x14ac:dyDescent="0.25">
      <c r="A192" s="45">
        <v>2018</v>
      </c>
      <c r="B192" t="s">
        <v>70</v>
      </c>
      <c r="C192">
        <v>102</v>
      </c>
      <c r="D192">
        <v>9</v>
      </c>
      <c r="E192">
        <v>0</v>
      </c>
      <c r="F192">
        <v>60301</v>
      </c>
      <c r="H192" t="s">
        <v>9</v>
      </c>
      <c r="I192">
        <v>1320</v>
      </c>
      <c r="J192">
        <v>1120</v>
      </c>
      <c r="K192" t="s">
        <v>3404</v>
      </c>
      <c r="O192" s="65">
        <v>104500000</v>
      </c>
    </row>
    <row r="193" spans="1:15" x14ac:dyDescent="0.25">
      <c r="A193" s="45">
        <v>2018</v>
      </c>
      <c r="B193" t="s">
        <v>70</v>
      </c>
      <c r="C193">
        <v>102</v>
      </c>
      <c r="D193">
        <v>9</v>
      </c>
      <c r="E193">
        <v>0</v>
      </c>
      <c r="F193">
        <v>60399</v>
      </c>
      <c r="H193" t="s">
        <v>9</v>
      </c>
      <c r="I193">
        <v>1320</v>
      </c>
      <c r="J193">
        <v>1120</v>
      </c>
      <c r="K193" t="s">
        <v>3409</v>
      </c>
      <c r="M193" t="s">
        <v>4250</v>
      </c>
      <c r="O193" s="65">
        <v>15000000</v>
      </c>
    </row>
    <row r="194" spans="1:15" x14ac:dyDescent="0.25">
      <c r="A194" s="45">
        <v>2018</v>
      </c>
      <c r="B194" t="s">
        <v>70</v>
      </c>
      <c r="C194">
        <v>102</v>
      </c>
      <c r="D194">
        <v>9</v>
      </c>
      <c r="E194">
        <v>0</v>
      </c>
      <c r="F194">
        <v>60601</v>
      </c>
      <c r="H194" t="s">
        <v>9</v>
      </c>
      <c r="I194">
        <v>1320</v>
      </c>
      <c r="J194">
        <v>1120</v>
      </c>
      <c r="K194" t="s">
        <v>3417</v>
      </c>
      <c r="M194" t="s">
        <v>4251</v>
      </c>
      <c r="O194" s="65">
        <v>4000000</v>
      </c>
    </row>
    <row r="195" spans="1:15" x14ac:dyDescent="0.25">
      <c r="A195" s="45">
        <v>2018</v>
      </c>
      <c r="B195" t="s">
        <v>70</v>
      </c>
      <c r="C195">
        <v>102</v>
      </c>
      <c r="D195">
        <v>9</v>
      </c>
      <c r="E195">
        <v>0</v>
      </c>
      <c r="F195">
        <v>60701</v>
      </c>
      <c r="G195">
        <v>210</v>
      </c>
      <c r="H195" t="s">
        <v>9</v>
      </c>
      <c r="I195">
        <v>1330</v>
      </c>
      <c r="J195">
        <v>1120</v>
      </c>
      <c r="K195" t="s">
        <v>3419</v>
      </c>
      <c r="L195" t="s">
        <v>79</v>
      </c>
      <c r="M195" t="s">
        <v>80</v>
      </c>
      <c r="N195" t="s">
        <v>3453</v>
      </c>
      <c r="O195" s="65">
        <v>5122000</v>
      </c>
    </row>
    <row r="196" spans="1:15" x14ac:dyDescent="0.25">
      <c r="A196" s="45">
        <v>2018</v>
      </c>
      <c r="B196" t="s">
        <v>70</v>
      </c>
      <c r="C196">
        <v>102</v>
      </c>
      <c r="D196">
        <v>9</v>
      </c>
      <c r="E196">
        <v>0</v>
      </c>
      <c r="F196">
        <v>60701</v>
      </c>
      <c r="G196">
        <v>215</v>
      </c>
      <c r="H196" t="s">
        <v>9</v>
      </c>
      <c r="I196">
        <v>1330</v>
      </c>
      <c r="J196">
        <v>1120</v>
      </c>
      <c r="K196" t="s">
        <v>3419</v>
      </c>
      <c r="L196" t="s">
        <v>81</v>
      </c>
      <c r="M196" t="s">
        <v>82</v>
      </c>
      <c r="N196" t="s">
        <v>3453</v>
      </c>
      <c r="O196" s="65">
        <v>289000</v>
      </c>
    </row>
    <row r="197" spans="1:15" x14ac:dyDescent="0.25">
      <c r="A197" s="45">
        <v>2018</v>
      </c>
      <c r="B197" t="s">
        <v>70</v>
      </c>
      <c r="C197">
        <v>102</v>
      </c>
      <c r="D197">
        <v>9</v>
      </c>
      <c r="E197">
        <v>0</v>
      </c>
      <c r="F197">
        <v>70102</v>
      </c>
      <c r="G197">
        <v>200</v>
      </c>
      <c r="H197" t="s">
        <v>16</v>
      </c>
      <c r="I197">
        <v>2310</v>
      </c>
      <c r="J197">
        <v>2230</v>
      </c>
      <c r="K197" t="s">
        <v>3423</v>
      </c>
      <c r="L197" t="s">
        <v>1159</v>
      </c>
      <c r="M197" t="s">
        <v>4543</v>
      </c>
      <c r="N197" t="s">
        <v>1086</v>
      </c>
      <c r="O197" s="65">
        <v>1600000</v>
      </c>
    </row>
    <row r="198" spans="1:15" x14ac:dyDescent="0.25">
      <c r="A198" s="45">
        <v>2018</v>
      </c>
      <c r="B198" t="s">
        <v>83</v>
      </c>
      <c r="C198">
        <v>102</v>
      </c>
      <c r="D198">
        <v>12</v>
      </c>
      <c r="E198">
        <v>0</v>
      </c>
      <c r="F198">
        <v>101</v>
      </c>
      <c r="H198" t="s">
        <v>9</v>
      </c>
      <c r="I198">
        <v>1111</v>
      </c>
      <c r="J198">
        <v>1120</v>
      </c>
      <c r="K198" t="s">
        <v>3206</v>
      </c>
      <c r="O198" s="65">
        <v>6255138000</v>
      </c>
    </row>
    <row r="199" spans="1:15" x14ac:dyDescent="0.25">
      <c r="A199" s="45">
        <v>2018</v>
      </c>
      <c r="B199" t="s">
        <v>83</v>
      </c>
      <c r="C199">
        <v>102</v>
      </c>
      <c r="D199">
        <v>12</v>
      </c>
      <c r="E199">
        <v>0</v>
      </c>
      <c r="F199">
        <v>301</v>
      </c>
      <c r="H199" t="s">
        <v>9</v>
      </c>
      <c r="I199">
        <v>1111</v>
      </c>
      <c r="J199">
        <v>1120</v>
      </c>
      <c r="K199" t="s">
        <v>3215</v>
      </c>
      <c r="O199" s="65">
        <v>1425580000</v>
      </c>
    </row>
    <row r="200" spans="1:15" x14ac:dyDescent="0.25">
      <c r="A200" s="45">
        <v>2018</v>
      </c>
      <c r="B200" t="s">
        <v>83</v>
      </c>
      <c r="C200">
        <v>102</v>
      </c>
      <c r="D200">
        <v>12</v>
      </c>
      <c r="E200">
        <v>0</v>
      </c>
      <c r="F200">
        <v>302</v>
      </c>
      <c r="H200" t="s">
        <v>9</v>
      </c>
      <c r="I200">
        <v>1111</v>
      </c>
      <c r="J200">
        <v>1120</v>
      </c>
      <c r="K200" t="s">
        <v>3216</v>
      </c>
      <c r="O200" s="65">
        <v>1176165000</v>
      </c>
    </row>
    <row r="201" spans="1:15" x14ac:dyDescent="0.25">
      <c r="A201" s="45">
        <v>2018</v>
      </c>
      <c r="B201" t="s">
        <v>83</v>
      </c>
      <c r="C201">
        <v>102</v>
      </c>
      <c r="D201">
        <v>12</v>
      </c>
      <c r="E201">
        <v>0</v>
      </c>
      <c r="F201">
        <v>303</v>
      </c>
      <c r="H201" t="s">
        <v>16</v>
      </c>
      <c r="I201">
        <v>1111</v>
      </c>
      <c r="J201">
        <v>1120</v>
      </c>
      <c r="K201" t="s">
        <v>3217</v>
      </c>
      <c r="O201" s="65">
        <v>878867000</v>
      </c>
    </row>
    <row r="202" spans="1:15" x14ac:dyDescent="0.25">
      <c r="A202" s="45">
        <v>2018</v>
      </c>
      <c r="B202" t="s">
        <v>83</v>
      </c>
      <c r="C202">
        <v>102</v>
      </c>
      <c r="D202">
        <v>12</v>
      </c>
      <c r="E202">
        <v>0</v>
      </c>
      <c r="F202">
        <v>304</v>
      </c>
      <c r="H202" t="s">
        <v>9</v>
      </c>
      <c r="I202">
        <v>1111</v>
      </c>
      <c r="J202">
        <v>1120</v>
      </c>
      <c r="K202" t="s">
        <v>3218</v>
      </c>
      <c r="O202" s="65">
        <v>775925000</v>
      </c>
    </row>
    <row r="203" spans="1:15" x14ac:dyDescent="0.25">
      <c r="A203" s="45">
        <v>2018</v>
      </c>
      <c r="B203" t="s">
        <v>83</v>
      </c>
      <c r="C203">
        <v>102</v>
      </c>
      <c r="D203">
        <v>12</v>
      </c>
      <c r="E203">
        <v>0</v>
      </c>
      <c r="F203">
        <v>399</v>
      </c>
      <c r="H203" t="s">
        <v>9</v>
      </c>
      <c r="I203">
        <v>1111</v>
      </c>
      <c r="J203">
        <v>1120</v>
      </c>
      <c r="K203" t="s">
        <v>3219</v>
      </c>
      <c r="O203" s="65">
        <v>966496000</v>
      </c>
    </row>
    <row r="204" spans="1:15" x14ac:dyDescent="0.25">
      <c r="A204" s="45">
        <v>2018</v>
      </c>
      <c r="B204" t="s">
        <v>83</v>
      </c>
      <c r="C204">
        <v>102</v>
      </c>
      <c r="D204">
        <v>12</v>
      </c>
      <c r="E204">
        <v>0</v>
      </c>
      <c r="F204">
        <v>401</v>
      </c>
      <c r="G204">
        <v>200</v>
      </c>
      <c r="H204" t="s">
        <v>9</v>
      </c>
      <c r="I204">
        <v>1112</v>
      </c>
      <c r="J204">
        <v>1120</v>
      </c>
      <c r="K204" t="s">
        <v>3220</v>
      </c>
      <c r="L204" t="s">
        <v>21</v>
      </c>
      <c r="M204" t="s">
        <v>4546</v>
      </c>
      <c r="N204" t="s">
        <v>22</v>
      </c>
      <c r="O204" s="65">
        <v>980436000</v>
      </c>
    </row>
    <row r="205" spans="1:15" x14ac:dyDescent="0.25">
      <c r="A205" s="45">
        <v>2018</v>
      </c>
      <c r="B205" t="s">
        <v>83</v>
      </c>
      <c r="C205">
        <v>102</v>
      </c>
      <c r="D205">
        <v>12</v>
      </c>
      <c r="E205">
        <v>0</v>
      </c>
      <c r="F205">
        <v>405</v>
      </c>
      <c r="G205">
        <v>200</v>
      </c>
      <c r="H205" t="s">
        <v>9</v>
      </c>
      <c r="I205">
        <v>1112</v>
      </c>
      <c r="J205">
        <v>1120</v>
      </c>
      <c r="K205" t="s">
        <v>3244</v>
      </c>
      <c r="L205" t="s">
        <v>23</v>
      </c>
      <c r="M205" t="s">
        <v>4531</v>
      </c>
      <c r="N205" t="s">
        <v>24</v>
      </c>
      <c r="O205" s="65">
        <v>52997000</v>
      </c>
    </row>
    <row r="206" spans="1:15" x14ac:dyDescent="0.25">
      <c r="A206" s="45">
        <v>2018</v>
      </c>
      <c r="B206" t="s">
        <v>83</v>
      </c>
      <c r="C206">
        <v>102</v>
      </c>
      <c r="D206">
        <v>12</v>
      </c>
      <c r="E206">
        <v>0</v>
      </c>
      <c r="F206">
        <v>501</v>
      </c>
      <c r="G206">
        <v>200</v>
      </c>
      <c r="H206" t="s">
        <v>9</v>
      </c>
      <c r="I206">
        <v>1112</v>
      </c>
      <c r="J206">
        <v>1120</v>
      </c>
      <c r="K206" t="s">
        <v>3245</v>
      </c>
      <c r="L206" t="s">
        <v>21</v>
      </c>
      <c r="M206" t="s">
        <v>4547</v>
      </c>
      <c r="N206" t="s">
        <v>22</v>
      </c>
      <c r="O206" s="65">
        <v>490616000</v>
      </c>
    </row>
    <row r="207" spans="1:15" x14ac:dyDescent="0.25">
      <c r="A207" s="45">
        <v>2018</v>
      </c>
      <c r="B207" t="s">
        <v>83</v>
      </c>
      <c r="C207">
        <v>102</v>
      </c>
      <c r="D207">
        <v>12</v>
      </c>
      <c r="E207">
        <v>0</v>
      </c>
      <c r="F207">
        <v>502</v>
      </c>
      <c r="G207">
        <v>200</v>
      </c>
      <c r="H207" t="s">
        <v>9</v>
      </c>
      <c r="I207">
        <v>1112</v>
      </c>
      <c r="J207">
        <v>1120</v>
      </c>
      <c r="K207" t="s">
        <v>3246</v>
      </c>
      <c r="L207" t="s">
        <v>21</v>
      </c>
      <c r="M207" t="s">
        <v>4532</v>
      </c>
      <c r="N207" t="s">
        <v>22</v>
      </c>
      <c r="O207" s="65">
        <v>158990000</v>
      </c>
    </row>
    <row r="208" spans="1:15" x14ac:dyDescent="0.25">
      <c r="A208" s="45">
        <v>2018</v>
      </c>
      <c r="B208" t="s">
        <v>83</v>
      </c>
      <c r="C208">
        <v>102</v>
      </c>
      <c r="D208">
        <v>12</v>
      </c>
      <c r="E208">
        <v>0</v>
      </c>
      <c r="F208">
        <v>503</v>
      </c>
      <c r="G208">
        <v>200</v>
      </c>
      <c r="H208" t="s">
        <v>9</v>
      </c>
      <c r="I208">
        <v>1112</v>
      </c>
      <c r="J208">
        <v>1120</v>
      </c>
      <c r="K208" t="s">
        <v>3247</v>
      </c>
      <c r="L208" t="s">
        <v>21</v>
      </c>
      <c r="M208" t="s">
        <v>4533</v>
      </c>
      <c r="N208" t="s">
        <v>22</v>
      </c>
      <c r="O208" s="65">
        <v>317979000</v>
      </c>
    </row>
    <row r="209" spans="1:15" x14ac:dyDescent="0.25">
      <c r="A209" s="45">
        <v>2018</v>
      </c>
      <c r="B209" t="s">
        <v>83</v>
      </c>
      <c r="C209">
        <v>102</v>
      </c>
      <c r="D209">
        <v>12</v>
      </c>
      <c r="E209">
        <v>0</v>
      </c>
      <c r="F209">
        <v>505</v>
      </c>
      <c r="G209">
        <v>200</v>
      </c>
      <c r="H209" t="s">
        <v>9</v>
      </c>
      <c r="I209">
        <v>1112</v>
      </c>
      <c r="J209">
        <v>1120</v>
      </c>
      <c r="K209" t="s">
        <v>3249</v>
      </c>
      <c r="L209" t="s">
        <v>71</v>
      </c>
      <c r="M209" t="s">
        <v>72</v>
      </c>
      <c r="N209" t="s">
        <v>73</v>
      </c>
      <c r="O209" s="65">
        <v>406042000</v>
      </c>
    </row>
    <row r="210" spans="1:15" x14ac:dyDescent="0.25">
      <c r="A210" s="45">
        <v>2018</v>
      </c>
      <c r="B210" t="s">
        <v>83</v>
      </c>
      <c r="C210">
        <v>102</v>
      </c>
      <c r="D210">
        <v>12</v>
      </c>
      <c r="E210">
        <v>0</v>
      </c>
      <c r="F210">
        <v>505</v>
      </c>
      <c r="G210">
        <v>202</v>
      </c>
      <c r="H210" t="s">
        <v>9</v>
      </c>
      <c r="I210">
        <v>1112</v>
      </c>
      <c r="J210">
        <v>1120</v>
      </c>
      <c r="K210" t="s">
        <v>3249</v>
      </c>
      <c r="L210" t="s">
        <v>74</v>
      </c>
      <c r="M210" t="s">
        <v>75</v>
      </c>
      <c r="N210" t="s">
        <v>76</v>
      </c>
      <c r="O210" s="65">
        <v>17930000</v>
      </c>
    </row>
    <row r="211" spans="1:15" x14ac:dyDescent="0.25">
      <c r="A211" s="45">
        <v>2018</v>
      </c>
      <c r="B211" t="s">
        <v>83</v>
      </c>
      <c r="C211">
        <v>102</v>
      </c>
      <c r="D211">
        <v>12</v>
      </c>
      <c r="E211">
        <v>0</v>
      </c>
      <c r="F211">
        <v>10201</v>
      </c>
      <c r="H211" t="s">
        <v>9</v>
      </c>
      <c r="I211">
        <v>1120</v>
      </c>
      <c r="J211">
        <v>1120</v>
      </c>
      <c r="K211" t="s">
        <v>3258</v>
      </c>
      <c r="O211" s="65">
        <v>22000000</v>
      </c>
    </row>
    <row r="212" spans="1:15" x14ac:dyDescent="0.25">
      <c r="A212" s="45">
        <v>2018</v>
      </c>
      <c r="B212" t="s">
        <v>83</v>
      </c>
      <c r="C212">
        <v>102</v>
      </c>
      <c r="D212">
        <v>12</v>
      </c>
      <c r="E212">
        <v>0</v>
      </c>
      <c r="F212">
        <v>10202</v>
      </c>
      <c r="H212" t="s">
        <v>9</v>
      </c>
      <c r="I212">
        <v>1120</v>
      </c>
      <c r="J212">
        <v>1120</v>
      </c>
      <c r="K212" t="s">
        <v>3259</v>
      </c>
      <c r="O212" s="65">
        <v>70497000</v>
      </c>
    </row>
    <row r="213" spans="1:15" x14ac:dyDescent="0.25">
      <c r="A213" s="45">
        <v>2018</v>
      </c>
      <c r="B213" t="s">
        <v>83</v>
      </c>
      <c r="C213">
        <v>102</v>
      </c>
      <c r="D213">
        <v>12</v>
      </c>
      <c r="E213">
        <v>0</v>
      </c>
      <c r="F213">
        <v>10203</v>
      </c>
      <c r="H213" t="s">
        <v>9</v>
      </c>
      <c r="I213">
        <v>1120</v>
      </c>
      <c r="J213">
        <v>1120</v>
      </c>
      <c r="K213" t="s">
        <v>3260</v>
      </c>
      <c r="O213" s="65">
        <v>100000</v>
      </c>
    </row>
    <row r="214" spans="1:15" x14ac:dyDescent="0.25">
      <c r="A214" s="45">
        <v>2018</v>
      </c>
      <c r="B214" t="s">
        <v>83</v>
      </c>
      <c r="C214">
        <v>102</v>
      </c>
      <c r="D214">
        <v>12</v>
      </c>
      <c r="E214">
        <v>0</v>
      </c>
      <c r="F214">
        <v>10204</v>
      </c>
      <c r="H214" t="s">
        <v>9</v>
      </c>
      <c r="I214">
        <v>1120</v>
      </c>
      <c r="J214">
        <v>1120</v>
      </c>
      <c r="K214" t="s">
        <v>3261</v>
      </c>
      <c r="O214" s="65">
        <v>51704000</v>
      </c>
    </row>
    <row r="215" spans="1:15" x14ac:dyDescent="0.25">
      <c r="A215" s="45">
        <v>2018</v>
      </c>
      <c r="B215" t="s">
        <v>83</v>
      </c>
      <c r="C215">
        <v>102</v>
      </c>
      <c r="D215">
        <v>12</v>
      </c>
      <c r="E215">
        <v>0</v>
      </c>
      <c r="F215">
        <v>10299</v>
      </c>
      <c r="H215" t="s">
        <v>9</v>
      </c>
      <c r="I215">
        <v>1120</v>
      </c>
      <c r="J215">
        <v>1120</v>
      </c>
      <c r="K215" t="s">
        <v>3262</v>
      </c>
      <c r="M215" t="s">
        <v>4252</v>
      </c>
      <c r="O215" s="65">
        <v>3021000</v>
      </c>
    </row>
    <row r="216" spans="1:15" x14ac:dyDescent="0.25">
      <c r="A216" s="45">
        <v>2018</v>
      </c>
      <c r="B216" t="s">
        <v>83</v>
      </c>
      <c r="C216">
        <v>102</v>
      </c>
      <c r="D216">
        <v>12</v>
      </c>
      <c r="E216">
        <v>0</v>
      </c>
      <c r="F216">
        <v>10301</v>
      </c>
      <c r="H216" t="s">
        <v>9</v>
      </c>
      <c r="I216">
        <v>1120</v>
      </c>
      <c r="J216">
        <v>1120</v>
      </c>
      <c r="K216" t="s">
        <v>3263</v>
      </c>
      <c r="O216" s="65">
        <v>7147000</v>
      </c>
    </row>
    <row r="217" spans="1:15" x14ac:dyDescent="0.25">
      <c r="A217" s="45">
        <v>2018</v>
      </c>
      <c r="B217" t="s">
        <v>83</v>
      </c>
      <c r="C217">
        <v>102</v>
      </c>
      <c r="D217">
        <v>12</v>
      </c>
      <c r="E217">
        <v>0</v>
      </c>
      <c r="F217">
        <v>10303</v>
      </c>
      <c r="H217" t="s">
        <v>9</v>
      </c>
      <c r="I217">
        <v>1120</v>
      </c>
      <c r="J217">
        <v>1120</v>
      </c>
      <c r="K217" t="s">
        <v>3265</v>
      </c>
      <c r="O217" s="65">
        <v>294000</v>
      </c>
    </row>
    <row r="218" spans="1:15" x14ac:dyDescent="0.25">
      <c r="A218" s="45">
        <v>2018</v>
      </c>
      <c r="B218" t="s">
        <v>83</v>
      </c>
      <c r="C218">
        <v>102</v>
      </c>
      <c r="D218">
        <v>12</v>
      </c>
      <c r="E218">
        <v>0</v>
      </c>
      <c r="F218">
        <v>10403</v>
      </c>
      <c r="H218" t="s">
        <v>9</v>
      </c>
      <c r="I218">
        <v>1120</v>
      </c>
      <c r="J218">
        <v>1120</v>
      </c>
      <c r="K218" t="s">
        <v>3272</v>
      </c>
      <c r="M218" t="s">
        <v>5740</v>
      </c>
      <c r="O218" s="65">
        <v>18200000</v>
      </c>
    </row>
    <row r="219" spans="1:15" x14ac:dyDescent="0.25">
      <c r="A219" s="45">
        <v>2018</v>
      </c>
      <c r="B219" t="s">
        <v>83</v>
      </c>
      <c r="C219">
        <v>102</v>
      </c>
      <c r="D219">
        <v>12</v>
      </c>
      <c r="E219">
        <v>0</v>
      </c>
      <c r="F219">
        <v>10404</v>
      </c>
      <c r="H219" t="s">
        <v>9</v>
      </c>
      <c r="I219">
        <v>1120</v>
      </c>
      <c r="J219">
        <v>1120</v>
      </c>
      <c r="K219" t="s">
        <v>3273</v>
      </c>
      <c r="M219" t="s">
        <v>5741</v>
      </c>
      <c r="O219" s="65">
        <v>13825000</v>
      </c>
    </row>
    <row r="220" spans="1:15" x14ac:dyDescent="0.25">
      <c r="A220" s="45">
        <v>2018</v>
      </c>
      <c r="B220" t="s">
        <v>83</v>
      </c>
      <c r="C220">
        <v>102</v>
      </c>
      <c r="D220">
        <v>12</v>
      </c>
      <c r="E220">
        <v>0</v>
      </c>
      <c r="F220">
        <v>10406</v>
      </c>
      <c r="H220" t="s">
        <v>9</v>
      </c>
      <c r="I220">
        <v>1120</v>
      </c>
      <c r="J220">
        <v>1120</v>
      </c>
      <c r="K220" t="s">
        <v>3275</v>
      </c>
      <c r="M220" t="s">
        <v>4253</v>
      </c>
      <c r="O220" s="65">
        <v>10000</v>
      </c>
    </row>
    <row r="221" spans="1:15" x14ac:dyDescent="0.25">
      <c r="A221" s="45">
        <v>2018</v>
      </c>
      <c r="B221" t="s">
        <v>83</v>
      </c>
      <c r="C221">
        <v>102</v>
      </c>
      <c r="D221">
        <v>12</v>
      </c>
      <c r="E221">
        <v>0</v>
      </c>
      <c r="F221">
        <v>10499</v>
      </c>
      <c r="H221" t="s">
        <v>9</v>
      </c>
      <c r="I221">
        <v>1120</v>
      </c>
      <c r="J221">
        <v>1120</v>
      </c>
      <c r="K221" t="s">
        <v>3276</v>
      </c>
      <c r="M221" t="s">
        <v>4544</v>
      </c>
      <c r="O221" s="65">
        <v>1269000</v>
      </c>
    </row>
    <row r="222" spans="1:15" x14ac:dyDescent="0.25">
      <c r="A222" s="45">
        <v>2018</v>
      </c>
      <c r="B222" t="s">
        <v>83</v>
      </c>
      <c r="C222">
        <v>102</v>
      </c>
      <c r="D222">
        <v>12</v>
      </c>
      <c r="E222">
        <v>0</v>
      </c>
      <c r="F222">
        <v>10501</v>
      </c>
      <c r="H222" t="s">
        <v>9</v>
      </c>
      <c r="I222">
        <v>1120</v>
      </c>
      <c r="J222">
        <v>1120</v>
      </c>
      <c r="K222" t="s">
        <v>3277</v>
      </c>
      <c r="O222" s="65">
        <v>630000</v>
      </c>
    </row>
    <row r="223" spans="1:15" x14ac:dyDescent="0.25">
      <c r="A223" s="45">
        <v>2018</v>
      </c>
      <c r="B223" t="s">
        <v>83</v>
      </c>
      <c r="C223">
        <v>102</v>
      </c>
      <c r="D223">
        <v>12</v>
      </c>
      <c r="E223">
        <v>0</v>
      </c>
      <c r="F223">
        <v>10502</v>
      </c>
      <c r="H223" t="s">
        <v>9</v>
      </c>
      <c r="I223">
        <v>1120</v>
      </c>
      <c r="J223">
        <v>1120</v>
      </c>
      <c r="K223" t="s">
        <v>3278</v>
      </c>
      <c r="O223" s="65">
        <v>25732000</v>
      </c>
    </row>
    <row r="224" spans="1:15" x14ac:dyDescent="0.25">
      <c r="A224" s="45">
        <v>2018</v>
      </c>
      <c r="B224" t="s">
        <v>83</v>
      </c>
      <c r="C224">
        <v>102</v>
      </c>
      <c r="D224">
        <v>12</v>
      </c>
      <c r="E224">
        <v>0</v>
      </c>
      <c r="F224">
        <v>10503</v>
      </c>
      <c r="H224" t="s">
        <v>9</v>
      </c>
      <c r="I224">
        <v>1120</v>
      </c>
      <c r="J224">
        <v>1120</v>
      </c>
      <c r="K224" t="s">
        <v>3279</v>
      </c>
      <c r="O224" s="65">
        <v>9926000</v>
      </c>
    </row>
    <row r="225" spans="1:15" x14ac:dyDescent="0.25">
      <c r="A225" s="45">
        <v>2018</v>
      </c>
      <c r="B225" t="s">
        <v>83</v>
      </c>
      <c r="C225">
        <v>102</v>
      </c>
      <c r="D225">
        <v>12</v>
      </c>
      <c r="E225">
        <v>0</v>
      </c>
      <c r="F225">
        <v>10504</v>
      </c>
      <c r="H225" t="s">
        <v>9</v>
      </c>
      <c r="I225">
        <v>1120</v>
      </c>
      <c r="J225">
        <v>1120</v>
      </c>
      <c r="K225" t="s">
        <v>3280</v>
      </c>
      <c r="O225" s="65">
        <v>11252000</v>
      </c>
    </row>
    <row r="226" spans="1:15" x14ac:dyDescent="0.25">
      <c r="A226" s="45">
        <v>2018</v>
      </c>
      <c r="B226" t="s">
        <v>83</v>
      </c>
      <c r="C226">
        <v>102</v>
      </c>
      <c r="D226">
        <v>12</v>
      </c>
      <c r="E226">
        <v>0</v>
      </c>
      <c r="F226">
        <v>10601</v>
      </c>
      <c r="H226" t="s">
        <v>9</v>
      </c>
      <c r="I226">
        <v>1120</v>
      </c>
      <c r="J226">
        <v>1120</v>
      </c>
      <c r="K226" t="s">
        <v>3281</v>
      </c>
      <c r="O226" s="65">
        <v>49812000</v>
      </c>
    </row>
    <row r="227" spans="1:15" x14ac:dyDescent="0.25">
      <c r="A227" s="45">
        <v>2018</v>
      </c>
      <c r="B227" t="s">
        <v>83</v>
      </c>
      <c r="C227">
        <v>102</v>
      </c>
      <c r="D227">
        <v>12</v>
      </c>
      <c r="E227">
        <v>0</v>
      </c>
      <c r="F227">
        <v>10702</v>
      </c>
      <c r="H227" t="s">
        <v>9</v>
      </c>
      <c r="I227">
        <v>1120</v>
      </c>
      <c r="J227">
        <v>1120</v>
      </c>
      <c r="K227" t="s">
        <v>3285</v>
      </c>
      <c r="M227" t="s">
        <v>5742</v>
      </c>
      <c r="O227" s="65">
        <v>100000</v>
      </c>
    </row>
    <row r="228" spans="1:15" x14ac:dyDescent="0.25">
      <c r="A228" s="45">
        <v>2018</v>
      </c>
      <c r="B228" t="s">
        <v>83</v>
      </c>
      <c r="C228">
        <v>102</v>
      </c>
      <c r="D228">
        <v>12</v>
      </c>
      <c r="E228">
        <v>0</v>
      </c>
      <c r="F228">
        <v>10999</v>
      </c>
      <c r="H228" t="s">
        <v>9</v>
      </c>
      <c r="I228">
        <v>1310</v>
      </c>
      <c r="J228">
        <v>1120</v>
      </c>
      <c r="K228" t="s">
        <v>3299</v>
      </c>
      <c r="M228" t="s">
        <v>4545</v>
      </c>
      <c r="O228" s="65">
        <v>20000</v>
      </c>
    </row>
    <row r="229" spans="1:15" x14ac:dyDescent="0.25">
      <c r="A229" s="45">
        <v>2018</v>
      </c>
      <c r="B229" t="s">
        <v>83</v>
      </c>
      <c r="C229">
        <v>102</v>
      </c>
      <c r="D229">
        <v>12</v>
      </c>
      <c r="E229">
        <v>0</v>
      </c>
      <c r="F229">
        <v>20401</v>
      </c>
      <c r="H229" t="s">
        <v>9</v>
      </c>
      <c r="I229">
        <v>1120</v>
      </c>
      <c r="J229">
        <v>1120</v>
      </c>
      <c r="K229" t="s">
        <v>3322</v>
      </c>
      <c r="O229" s="65">
        <v>100000</v>
      </c>
    </row>
    <row r="230" spans="1:15" x14ac:dyDescent="0.25">
      <c r="A230" s="45">
        <v>2018</v>
      </c>
      <c r="B230" t="s">
        <v>83</v>
      </c>
      <c r="C230">
        <v>102</v>
      </c>
      <c r="D230">
        <v>12</v>
      </c>
      <c r="E230">
        <v>0</v>
      </c>
      <c r="F230">
        <v>20402</v>
      </c>
      <c r="H230" t="s">
        <v>9</v>
      </c>
      <c r="I230">
        <v>1120</v>
      </c>
      <c r="J230">
        <v>1120</v>
      </c>
      <c r="K230" t="s">
        <v>3323</v>
      </c>
      <c r="O230" s="65">
        <v>30000</v>
      </c>
    </row>
    <row r="231" spans="1:15" x14ac:dyDescent="0.25">
      <c r="A231" s="45">
        <v>2018</v>
      </c>
      <c r="B231" t="s">
        <v>83</v>
      </c>
      <c r="C231">
        <v>102</v>
      </c>
      <c r="D231">
        <v>12</v>
      </c>
      <c r="E231">
        <v>0</v>
      </c>
      <c r="F231">
        <v>29901</v>
      </c>
      <c r="H231" t="s">
        <v>9</v>
      </c>
      <c r="I231">
        <v>1120</v>
      </c>
      <c r="J231">
        <v>1120</v>
      </c>
      <c r="K231" t="s">
        <v>3327</v>
      </c>
      <c r="O231" s="65">
        <v>700000</v>
      </c>
    </row>
    <row r="232" spans="1:15" x14ac:dyDescent="0.25">
      <c r="A232" s="45">
        <v>2018</v>
      </c>
      <c r="B232" t="s">
        <v>83</v>
      </c>
      <c r="C232">
        <v>102</v>
      </c>
      <c r="D232">
        <v>12</v>
      </c>
      <c r="E232">
        <v>0</v>
      </c>
      <c r="F232">
        <v>29903</v>
      </c>
      <c r="H232" t="s">
        <v>9</v>
      </c>
      <c r="I232">
        <v>1120</v>
      </c>
      <c r="J232">
        <v>1120</v>
      </c>
      <c r="K232" t="s">
        <v>3329</v>
      </c>
      <c r="O232" s="65">
        <v>122000</v>
      </c>
    </row>
    <row r="233" spans="1:15" x14ac:dyDescent="0.25">
      <c r="A233" s="45">
        <v>2018</v>
      </c>
      <c r="B233" t="s">
        <v>83</v>
      </c>
      <c r="C233">
        <v>102</v>
      </c>
      <c r="D233">
        <v>12</v>
      </c>
      <c r="E233">
        <v>0</v>
      </c>
      <c r="F233">
        <v>29906</v>
      </c>
      <c r="H233" t="s">
        <v>9</v>
      </c>
      <c r="I233">
        <v>1120</v>
      </c>
      <c r="J233">
        <v>1120</v>
      </c>
      <c r="K233" t="s">
        <v>3332</v>
      </c>
      <c r="O233" s="65">
        <v>200000</v>
      </c>
    </row>
    <row r="234" spans="1:15" x14ac:dyDescent="0.25">
      <c r="A234" s="45">
        <v>2018</v>
      </c>
      <c r="B234" t="s">
        <v>83</v>
      </c>
      <c r="C234">
        <v>102</v>
      </c>
      <c r="D234">
        <v>12</v>
      </c>
      <c r="E234">
        <v>0</v>
      </c>
      <c r="F234">
        <v>29907</v>
      </c>
      <c r="H234" t="s">
        <v>9</v>
      </c>
      <c r="I234">
        <v>1120</v>
      </c>
      <c r="J234">
        <v>1120</v>
      </c>
      <c r="K234" t="s">
        <v>3333</v>
      </c>
      <c r="O234" s="65">
        <v>30000</v>
      </c>
    </row>
    <row r="235" spans="1:15" x14ac:dyDescent="0.25">
      <c r="A235" s="45">
        <v>2018</v>
      </c>
      <c r="B235" t="s">
        <v>83</v>
      </c>
      <c r="C235">
        <v>102</v>
      </c>
      <c r="D235">
        <v>12</v>
      </c>
      <c r="E235">
        <v>0</v>
      </c>
      <c r="F235">
        <v>60103</v>
      </c>
      <c r="G235">
        <v>200</v>
      </c>
      <c r="H235" t="s">
        <v>9</v>
      </c>
      <c r="I235">
        <v>1310</v>
      </c>
      <c r="J235">
        <v>1120</v>
      </c>
      <c r="K235" t="s">
        <v>3393</v>
      </c>
      <c r="L235" t="s">
        <v>21</v>
      </c>
      <c r="M235" t="s">
        <v>4550</v>
      </c>
      <c r="N235" t="s">
        <v>22</v>
      </c>
      <c r="O235" s="65">
        <v>56016000</v>
      </c>
    </row>
    <row r="236" spans="1:15" x14ac:dyDescent="0.25">
      <c r="A236" s="45">
        <v>2018</v>
      </c>
      <c r="B236" t="s">
        <v>83</v>
      </c>
      <c r="C236">
        <v>102</v>
      </c>
      <c r="D236">
        <v>12</v>
      </c>
      <c r="E236">
        <v>0</v>
      </c>
      <c r="F236">
        <v>60103</v>
      </c>
      <c r="G236">
        <v>202</v>
      </c>
      <c r="H236" t="s">
        <v>9</v>
      </c>
      <c r="I236">
        <v>1310</v>
      </c>
      <c r="J236">
        <v>1120</v>
      </c>
      <c r="K236" t="s">
        <v>3393</v>
      </c>
      <c r="L236" t="s">
        <v>21</v>
      </c>
      <c r="M236" t="s">
        <v>4542</v>
      </c>
      <c r="N236" t="s">
        <v>22</v>
      </c>
      <c r="O236" s="65">
        <v>26498000</v>
      </c>
    </row>
    <row r="237" spans="1:15" x14ac:dyDescent="0.25">
      <c r="A237" s="45">
        <v>2018</v>
      </c>
      <c r="B237" t="s">
        <v>83</v>
      </c>
      <c r="C237">
        <v>102</v>
      </c>
      <c r="D237">
        <v>12</v>
      </c>
      <c r="E237">
        <v>0</v>
      </c>
      <c r="F237">
        <v>60299</v>
      </c>
      <c r="H237" t="s">
        <v>9</v>
      </c>
      <c r="I237">
        <v>1320</v>
      </c>
      <c r="J237">
        <v>1120</v>
      </c>
      <c r="K237" t="s">
        <v>3403</v>
      </c>
      <c r="M237" t="s">
        <v>4254</v>
      </c>
      <c r="O237" s="65">
        <v>1200000</v>
      </c>
    </row>
    <row r="238" spans="1:15" x14ac:dyDescent="0.25">
      <c r="A238" s="45">
        <v>2018</v>
      </c>
      <c r="B238" t="s">
        <v>83</v>
      </c>
      <c r="C238">
        <v>102</v>
      </c>
      <c r="D238">
        <v>12</v>
      </c>
      <c r="E238">
        <v>0</v>
      </c>
      <c r="F238">
        <v>60301</v>
      </c>
      <c r="H238" t="s">
        <v>9</v>
      </c>
      <c r="I238">
        <v>1320</v>
      </c>
      <c r="J238">
        <v>1120</v>
      </c>
      <c r="K238" t="s">
        <v>3404</v>
      </c>
      <c r="O238" s="65">
        <v>330000000</v>
      </c>
    </row>
    <row r="239" spans="1:15" x14ac:dyDescent="0.25">
      <c r="A239" s="45">
        <v>2018</v>
      </c>
      <c r="B239" t="s">
        <v>83</v>
      </c>
      <c r="C239">
        <v>102</v>
      </c>
      <c r="D239">
        <v>12</v>
      </c>
      <c r="E239">
        <v>0</v>
      </c>
      <c r="F239">
        <v>60399</v>
      </c>
      <c r="H239" t="s">
        <v>9</v>
      </c>
      <c r="I239">
        <v>1320</v>
      </c>
      <c r="J239">
        <v>1120</v>
      </c>
      <c r="K239" t="s">
        <v>3409</v>
      </c>
      <c r="M239" t="s">
        <v>4250</v>
      </c>
      <c r="O239" s="65">
        <v>30000000</v>
      </c>
    </row>
    <row r="240" spans="1:15" x14ac:dyDescent="0.25">
      <c r="A240" s="45">
        <v>2018</v>
      </c>
      <c r="B240" t="s">
        <v>83</v>
      </c>
      <c r="C240">
        <v>102</v>
      </c>
      <c r="D240">
        <v>12</v>
      </c>
      <c r="E240">
        <v>0</v>
      </c>
      <c r="F240">
        <v>60601</v>
      </c>
      <c r="H240" t="s">
        <v>9</v>
      </c>
      <c r="I240">
        <v>1320</v>
      </c>
      <c r="J240">
        <v>1120</v>
      </c>
      <c r="K240" t="s">
        <v>3417</v>
      </c>
      <c r="M240" t="s">
        <v>4251</v>
      </c>
      <c r="O240" s="65">
        <v>244000000</v>
      </c>
    </row>
    <row r="241" spans="1:15" x14ac:dyDescent="0.25">
      <c r="A241" s="45">
        <v>2018</v>
      </c>
      <c r="B241" t="s">
        <v>84</v>
      </c>
      <c r="C241">
        <v>103</v>
      </c>
      <c r="D241">
        <v>808</v>
      </c>
      <c r="E241">
        <v>0</v>
      </c>
      <c r="F241">
        <v>101</v>
      </c>
      <c r="H241" t="s">
        <v>9</v>
      </c>
      <c r="I241">
        <v>1111</v>
      </c>
      <c r="J241">
        <v>1120</v>
      </c>
      <c r="K241" t="s">
        <v>3206</v>
      </c>
      <c r="O241" s="65">
        <v>1563459000</v>
      </c>
    </row>
    <row r="242" spans="1:15" x14ac:dyDescent="0.25">
      <c r="A242" s="45">
        <v>2018</v>
      </c>
      <c r="B242" t="s">
        <v>84</v>
      </c>
      <c r="C242">
        <v>103</v>
      </c>
      <c r="D242">
        <v>808</v>
      </c>
      <c r="E242">
        <v>0</v>
      </c>
      <c r="F242">
        <v>105</v>
      </c>
      <c r="H242" t="s">
        <v>9</v>
      </c>
      <c r="I242">
        <v>1111</v>
      </c>
      <c r="J242">
        <v>1120</v>
      </c>
      <c r="K242" t="s">
        <v>3209</v>
      </c>
      <c r="O242" s="65">
        <v>4000000</v>
      </c>
    </row>
    <row r="243" spans="1:15" x14ac:dyDescent="0.25">
      <c r="A243" s="45">
        <v>2018</v>
      </c>
      <c r="B243" t="s">
        <v>84</v>
      </c>
      <c r="C243">
        <v>103</v>
      </c>
      <c r="D243">
        <v>808</v>
      </c>
      <c r="E243">
        <v>0</v>
      </c>
      <c r="F243">
        <v>201</v>
      </c>
      <c r="H243" t="s">
        <v>9</v>
      </c>
      <c r="I243">
        <v>1111</v>
      </c>
      <c r="J243">
        <v>1120</v>
      </c>
      <c r="K243" t="s">
        <v>3210</v>
      </c>
      <c r="O243" s="65">
        <v>12000000</v>
      </c>
    </row>
    <row r="244" spans="1:15" x14ac:dyDescent="0.25">
      <c r="A244" s="45">
        <v>2018</v>
      </c>
      <c r="B244" t="s">
        <v>84</v>
      </c>
      <c r="C244">
        <v>103</v>
      </c>
      <c r="D244">
        <v>808</v>
      </c>
      <c r="E244">
        <v>0</v>
      </c>
      <c r="F244">
        <v>202</v>
      </c>
      <c r="H244" t="s">
        <v>9</v>
      </c>
      <c r="I244">
        <v>1111</v>
      </c>
      <c r="J244">
        <v>1120</v>
      </c>
      <c r="K244" t="s">
        <v>3211</v>
      </c>
      <c r="O244" s="65">
        <v>1000000</v>
      </c>
    </row>
    <row r="245" spans="1:15" x14ac:dyDescent="0.25">
      <c r="A245" s="45">
        <v>2018</v>
      </c>
      <c r="B245" t="s">
        <v>84</v>
      </c>
      <c r="C245">
        <v>103</v>
      </c>
      <c r="D245">
        <v>808</v>
      </c>
      <c r="E245">
        <v>0</v>
      </c>
      <c r="F245">
        <v>301</v>
      </c>
      <c r="H245" t="s">
        <v>9</v>
      </c>
      <c r="I245">
        <v>1111</v>
      </c>
      <c r="J245">
        <v>1120</v>
      </c>
      <c r="K245" t="s">
        <v>3215</v>
      </c>
      <c r="O245" s="65">
        <v>1047200000</v>
      </c>
    </row>
    <row r="246" spans="1:15" x14ac:dyDescent="0.25">
      <c r="A246" s="45">
        <v>2018</v>
      </c>
      <c r="B246" t="s">
        <v>84</v>
      </c>
      <c r="C246">
        <v>103</v>
      </c>
      <c r="D246">
        <v>808</v>
      </c>
      <c r="E246">
        <v>0</v>
      </c>
      <c r="F246">
        <v>302</v>
      </c>
      <c r="H246" t="s">
        <v>9</v>
      </c>
      <c r="I246">
        <v>1111</v>
      </c>
      <c r="J246">
        <v>1120</v>
      </c>
      <c r="K246" t="s">
        <v>3216</v>
      </c>
      <c r="O246" s="65">
        <v>852000000</v>
      </c>
    </row>
    <row r="247" spans="1:15" x14ac:dyDescent="0.25">
      <c r="A247" s="45">
        <v>2018</v>
      </c>
      <c r="B247" t="s">
        <v>84</v>
      </c>
      <c r="C247">
        <v>103</v>
      </c>
      <c r="D247">
        <v>808</v>
      </c>
      <c r="E247">
        <v>0</v>
      </c>
      <c r="F247">
        <v>303</v>
      </c>
      <c r="H247" t="s">
        <v>16</v>
      </c>
      <c r="I247">
        <v>1111</v>
      </c>
      <c r="J247">
        <v>1120</v>
      </c>
      <c r="K247" t="s">
        <v>3217</v>
      </c>
      <c r="O247" s="65">
        <v>346000000</v>
      </c>
    </row>
    <row r="248" spans="1:15" x14ac:dyDescent="0.25">
      <c r="A248" s="45">
        <v>2018</v>
      </c>
      <c r="B248" t="s">
        <v>84</v>
      </c>
      <c r="C248">
        <v>103</v>
      </c>
      <c r="D248">
        <v>808</v>
      </c>
      <c r="E248">
        <v>0</v>
      </c>
      <c r="F248">
        <v>304</v>
      </c>
      <c r="H248" t="s">
        <v>9</v>
      </c>
      <c r="I248">
        <v>1111</v>
      </c>
      <c r="J248">
        <v>1120</v>
      </c>
      <c r="K248" t="s">
        <v>3218</v>
      </c>
      <c r="O248" s="65">
        <v>280100000</v>
      </c>
    </row>
    <row r="249" spans="1:15" x14ac:dyDescent="0.25">
      <c r="A249" s="45">
        <v>2018</v>
      </c>
      <c r="B249" t="s">
        <v>84</v>
      </c>
      <c r="C249">
        <v>103</v>
      </c>
      <c r="D249">
        <v>808</v>
      </c>
      <c r="E249">
        <v>0</v>
      </c>
      <c r="F249">
        <v>399</v>
      </c>
      <c r="H249" t="s">
        <v>9</v>
      </c>
      <c r="I249">
        <v>1111</v>
      </c>
      <c r="J249">
        <v>1120</v>
      </c>
      <c r="K249" t="s">
        <v>3219</v>
      </c>
      <c r="O249" s="65">
        <v>444520000</v>
      </c>
    </row>
    <row r="250" spans="1:15" x14ac:dyDescent="0.25">
      <c r="A250" s="45">
        <v>2018</v>
      </c>
      <c r="B250" t="s">
        <v>84</v>
      </c>
      <c r="C250">
        <v>103</v>
      </c>
      <c r="D250">
        <v>808</v>
      </c>
      <c r="E250">
        <v>0</v>
      </c>
      <c r="F250">
        <v>401</v>
      </c>
      <c r="G250">
        <v>200</v>
      </c>
      <c r="H250" t="s">
        <v>9</v>
      </c>
      <c r="I250">
        <v>1112</v>
      </c>
      <c r="J250">
        <v>1120</v>
      </c>
      <c r="K250" t="s">
        <v>3220</v>
      </c>
      <c r="L250" t="s">
        <v>21</v>
      </c>
      <c r="M250" t="s">
        <v>4546</v>
      </c>
      <c r="N250" t="s">
        <v>22</v>
      </c>
      <c r="O250" s="65">
        <v>388896000</v>
      </c>
    </row>
    <row r="251" spans="1:15" x14ac:dyDescent="0.25">
      <c r="A251" s="45">
        <v>2018</v>
      </c>
      <c r="B251" t="s">
        <v>84</v>
      </c>
      <c r="C251">
        <v>103</v>
      </c>
      <c r="D251">
        <v>808</v>
      </c>
      <c r="E251">
        <v>0</v>
      </c>
      <c r="F251">
        <v>405</v>
      </c>
      <c r="G251">
        <v>200</v>
      </c>
      <c r="H251" t="s">
        <v>9</v>
      </c>
      <c r="I251">
        <v>1112</v>
      </c>
      <c r="J251">
        <v>1120</v>
      </c>
      <c r="K251" t="s">
        <v>3244</v>
      </c>
      <c r="L251" t="s">
        <v>23</v>
      </c>
      <c r="M251" t="s">
        <v>4531</v>
      </c>
      <c r="N251" t="s">
        <v>24</v>
      </c>
      <c r="O251" s="65">
        <v>21021000</v>
      </c>
    </row>
    <row r="252" spans="1:15" x14ac:dyDescent="0.25">
      <c r="A252" s="45">
        <v>2018</v>
      </c>
      <c r="B252" t="s">
        <v>84</v>
      </c>
      <c r="C252">
        <v>103</v>
      </c>
      <c r="D252">
        <v>808</v>
      </c>
      <c r="E252">
        <v>0</v>
      </c>
      <c r="F252">
        <v>501</v>
      </c>
      <c r="G252">
        <v>200</v>
      </c>
      <c r="H252" t="s">
        <v>9</v>
      </c>
      <c r="I252">
        <v>1112</v>
      </c>
      <c r="J252">
        <v>1120</v>
      </c>
      <c r="K252" t="s">
        <v>3245</v>
      </c>
      <c r="L252" t="s">
        <v>21</v>
      </c>
      <c r="M252" t="s">
        <v>4547</v>
      </c>
      <c r="N252" t="s">
        <v>22</v>
      </c>
      <c r="O252" s="65">
        <v>213577000</v>
      </c>
    </row>
    <row r="253" spans="1:15" x14ac:dyDescent="0.25">
      <c r="A253" s="45">
        <v>2018</v>
      </c>
      <c r="B253" t="s">
        <v>84</v>
      </c>
      <c r="C253">
        <v>103</v>
      </c>
      <c r="D253">
        <v>808</v>
      </c>
      <c r="E253">
        <v>0</v>
      </c>
      <c r="F253">
        <v>502</v>
      </c>
      <c r="G253">
        <v>200</v>
      </c>
      <c r="H253" t="s">
        <v>9</v>
      </c>
      <c r="I253">
        <v>1112</v>
      </c>
      <c r="J253">
        <v>1120</v>
      </c>
      <c r="K253" t="s">
        <v>3246</v>
      </c>
      <c r="L253" t="s">
        <v>21</v>
      </c>
      <c r="M253" t="s">
        <v>4532</v>
      </c>
      <c r="N253" t="s">
        <v>22</v>
      </c>
      <c r="O253" s="65">
        <v>63064000</v>
      </c>
    </row>
    <row r="254" spans="1:15" x14ac:dyDescent="0.25">
      <c r="A254" s="45">
        <v>2018</v>
      </c>
      <c r="B254" t="s">
        <v>84</v>
      </c>
      <c r="C254">
        <v>103</v>
      </c>
      <c r="D254">
        <v>808</v>
      </c>
      <c r="E254">
        <v>0</v>
      </c>
      <c r="F254">
        <v>503</v>
      </c>
      <c r="G254">
        <v>200</v>
      </c>
      <c r="H254" t="s">
        <v>9</v>
      </c>
      <c r="I254">
        <v>1112</v>
      </c>
      <c r="J254">
        <v>1120</v>
      </c>
      <c r="K254" t="s">
        <v>3247</v>
      </c>
      <c r="L254" t="s">
        <v>21</v>
      </c>
      <c r="M254" t="s">
        <v>4533</v>
      </c>
      <c r="N254" t="s">
        <v>22</v>
      </c>
      <c r="O254" s="65">
        <v>126128000</v>
      </c>
    </row>
    <row r="255" spans="1:15" x14ac:dyDescent="0.25">
      <c r="A255" s="45">
        <v>2018</v>
      </c>
      <c r="B255" t="s">
        <v>84</v>
      </c>
      <c r="C255">
        <v>103</v>
      </c>
      <c r="D255">
        <v>808</v>
      </c>
      <c r="E255">
        <v>0</v>
      </c>
      <c r="F255">
        <v>505</v>
      </c>
      <c r="G255">
        <v>200</v>
      </c>
      <c r="H255" t="s">
        <v>9</v>
      </c>
      <c r="I255">
        <v>1112</v>
      </c>
      <c r="J255">
        <v>1120</v>
      </c>
      <c r="K255" t="s">
        <v>3249</v>
      </c>
      <c r="L255" t="s">
        <v>4518</v>
      </c>
      <c r="M255" t="s">
        <v>85</v>
      </c>
      <c r="N255" t="s">
        <v>86</v>
      </c>
      <c r="O255" s="65">
        <v>130000000</v>
      </c>
    </row>
    <row r="256" spans="1:15" x14ac:dyDescent="0.25">
      <c r="A256" s="45">
        <v>2018</v>
      </c>
      <c r="B256" t="s">
        <v>84</v>
      </c>
      <c r="C256">
        <v>103</v>
      </c>
      <c r="D256">
        <v>808</v>
      </c>
      <c r="E256">
        <v>0</v>
      </c>
      <c r="F256">
        <v>10101</v>
      </c>
      <c r="H256" t="s">
        <v>9</v>
      </c>
      <c r="I256">
        <v>1120</v>
      </c>
      <c r="J256">
        <v>1120</v>
      </c>
      <c r="K256" t="s">
        <v>3253</v>
      </c>
      <c r="O256" s="65">
        <v>62350000</v>
      </c>
    </row>
    <row r="257" spans="1:15" x14ac:dyDescent="0.25">
      <c r="A257" s="45">
        <v>2018</v>
      </c>
      <c r="B257" t="s">
        <v>84</v>
      </c>
      <c r="C257">
        <v>103</v>
      </c>
      <c r="D257">
        <v>808</v>
      </c>
      <c r="E257">
        <v>0</v>
      </c>
      <c r="F257">
        <v>10104</v>
      </c>
      <c r="H257" t="s">
        <v>9</v>
      </c>
      <c r="I257">
        <v>1120</v>
      </c>
      <c r="J257">
        <v>1120</v>
      </c>
      <c r="K257" t="s">
        <v>3256</v>
      </c>
      <c r="O257" s="65">
        <v>500000</v>
      </c>
    </row>
    <row r="258" spans="1:15" x14ac:dyDescent="0.25">
      <c r="A258" s="45">
        <v>2018</v>
      </c>
      <c r="B258" t="s">
        <v>84</v>
      </c>
      <c r="C258">
        <v>103</v>
      </c>
      <c r="D258">
        <v>808</v>
      </c>
      <c r="E258">
        <v>0</v>
      </c>
      <c r="F258">
        <v>10199</v>
      </c>
      <c r="H258" t="s">
        <v>9</v>
      </c>
      <c r="I258">
        <v>1120</v>
      </c>
      <c r="J258">
        <v>1120</v>
      </c>
      <c r="K258" t="s">
        <v>3257</v>
      </c>
      <c r="M258" t="s">
        <v>4255</v>
      </c>
      <c r="O258" s="65">
        <v>100000</v>
      </c>
    </row>
    <row r="259" spans="1:15" x14ac:dyDescent="0.25">
      <c r="A259" s="45">
        <v>2018</v>
      </c>
      <c r="B259" t="s">
        <v>84</v>
      </c>
      <c r="C259">
        <v>103</v>
      </c>
      <c r="D259">
        <v>808</v>
      </c>
      <c r="E259">
        <v>0</v>
      </c>
      <c r="F259">
        <v>10201</v>
      </c>
      <c r="H259" t="s">
        <v>9</v>
      </c>
      <c r="I259">
        <v>1120</v>
      </c>
      <c r="J259">
        <v>1120</v>
      </c>
      <c r="K259" t="s">
        <v>3258</v>
      </c>
      <c r="O259" s="65">
        <v>20500000</v>
      </c>
    </row>
    <row r="260" spans="1:15" x14ac:dyDescent="0.25">
      <c r="A260" s="45">
        <v>2018</v>
      </c>
      <c r="B260" t="s">
        <v>84</v>
      </c>
      <c r="C260">
        <v>103</v>
      </c>
      <c r="D260">
        <v>808</v>
      </c>
      <c r="E260">
        <v>0</v>
      </c>
      <c r="F260">
        <v>10202</v>
      </c>
      <c r="H260" t="s">
        <v>9</v>
      </c>
      <c r="I260">
        <v>1120</v>
      </c>
      <c r="J260">
        <v>1120</v>
      </c>
      <c r="K260" t="s">
        <v>3259</v>
      </c>
      <c r="O260" s="65">
        <v>28049000</v>
      </c>
    </row>
    <row r="261" spans="1:15" x14ac:dyDescent="0.25">
      <c r="A261" s="45">
        <v>2018</v>
      </c>
      <c r="B261" t="s">
        <v>84</v>
      </c>
      <c r="C261">
        <v>103</v>
      </c>
      <c r="D261">
        <v>808</v>
      </c>
      <c r="E261">
        <v>0</v>
      </c>
      <c r="F261">
        <v>10203</v>
      </c>
      <c r="H261" t="s">
        <v>9</v>
      </c>
      <c r="I261">
        <v>1120</v>
      </c>
      <c r="J261">
        <v>1120</v>
      </c>
      <c r="K261" t="s">
        <v>3260</v>
      </c>
      <c r="O261" s="65">
        <v>9500000</v>
      </c>
    </row>
    <row r="262" spans="1:15" x14ac:dyDescent="0.25">
      <c r="A262" s="45">
        <v>2018</v>
      </c>
      <c r="B262" t="s">
        <v>84</v>
      </c>
      <c r="C262">
        <v>103</v>
      </c>
      <c r="D262">
        <v>808</v>
      </c>
      <c r="E262">
        <v>0</v>
      </c>
      <c r="F262">
        <v>10204</v>
      </c>
      <c r="H262" t="s">
        <v>9</v>
      </c>
      <c r="I262">
        <v>1120</v>
      </c>
      <c r="J262">
        <v>1120</v>
      </c>
      <c r="K262" t="s">
        <v>3261</v>
      </c>
      <c r="O262" s="65">
        <v>54500000</v>
      </c>
    </row>
    <row r="263" spans="1:15" x14ac:dyDescent="0.25">
      <c r="A263" s="45">
        <v>2018</v>
      </c>
      <c r="B263" t="s">
        <v>84</v>
      </c>
      <c r="C263">
        <v>103</v>
      </c>
      <c r="D263">
        <v>808</v>
      </c>
      <c r="E263">
        <v>0</v>
      </c>
      <c r="F263">
        <v>10299</v>
      </c>
      <c r="H263" t="s">
        <v>9</v>
      </c>
      <c r="I263">
        <v>1120</v>
      </c>
      <c r="J263">
        <v>1120</v>
      </c>
      <c r="K263" t="s">
        <v>3262</v>
      </c>
      <c r="M263" t="s">
        <v>4548</v>
      </c>
      <c r="O263" s="65">
        <v>1500000</v>
      </c>
    </row>
    <row r="264" spans="1:15" x14ac:dyDescent="0.25">
      <c r="A264" s="45">
        <v>2018</v>
      </c>
      <c r="B264" t="s">
        <v>84</v>
      </c>
      <c r="C264">
        <v>103</v>
      </c>
      <c r="D264">
        <v>808</v>
      </c>
      <c r="E264">
        <v>0</v>
      </c>
      <c r="F264">
        <v>10301</v>
      </c>
      <c r="H264" t="s">
        <v>9</v>
      </c>
      <c r="I264">
        <v>1120</v>
      </c>
      <c r="J264">
        <v>1120</v>
      </c>
      <c r="K264" t="s">
        <v>3263</v>
      </c>
      <c r="O264" s="65">
        <v>6000000</v>
      </c>
    </row>
    <row r="265" spans="1:15" x14ac:dyDescent="0.25">
      <c r="A265" s="45">
        <v>2018</v>
      </c>
      <c r="B265" t="s">
        <v>84</v>
      </c>
      <c r="C265">
        <v>103</v>
      </c>
      <c r="D265">
        <v>808</v>
      </c>
      <c r="E265">
        <v>0</v>
      </c>
      <c r="F265">
        <v>10303</v>
      </c>
      <c r="H265" t="s">
        <v>9</v>
      </c>
      <c r="I265">
        <v>1120</v>
      </c>
      <c r="J265">
        <v>1120</v>
      </c>
      <c r="K265" t="s">
        <v>3265</v>
      </c>
      <c r="O265" s="65">
        <v>4000000</v>
      </c>
    </row>
    <row r="266" spans="1:15" x14ac:dyDescent="0.25">
      <c r="A266" s="45">
        <v>2018</v>
      </c>
      <c r="B266" t="s">
        <v>84</v>
      </c>
      <c r="C266">
        <v>103</v>
      </c>
      <c r="D266">
        <v>808</v>
      </c>
      <c r="E266">
        <v>0</v>
      </c>
      <c r="F266">
        <v>10304</v>
      </c>
      <c r="H266" t="s">
        <v>9</v>
      </c>
      <c r="I266">
        <v>1120</v>
      </c>
      <c r="J266">
        <v>1120</v>
      </c>
      <c r="K266" t="s">
        <v>3266</v>
      </c>
      <c r="O266" s="65">
        <v>250000</v>
      </c>
    </row>
    <row r="267" spans="1:15" x14ac:dyDescent="0.25">
      <c r="A267" s="45">
        <v>2018</v>
      </c>
      <c r="B267" t="s">
        <v>84</v>
      </c>
      <c r="C267">
        <v>103</v>
      </c>
      <c r="D267">
        <v>808</v>
      </c>
      <c r="E267">
        <v>0</v>
      </c>
      <c r="F267">
        <v>10306</v>
      </c>
      <c r="H267" t="s">
        <v>9</v>
      </c>
      <c r="I267">
        <v>1120</v>
      </c>
      <c r="J267">
        <v>1120</v>
      </c>
      <c r="K267" t="s">
        <v>3268</v>
      </c>
      <c r="M267" t="s">
        <v>5743</v>
      </c>
      <c r="O267" s="65">
        <v>2000000</v>
      </c>
    </row>
    <row r="268" spans="1:15" x14ac:dyDescent="0.25">
      <c r="A268" s="45">
        <v>2018</v>
      </c>
      <c r="B268" t="s">
        <v>84</v>
      </c>
      <c r="C268">
        <v>103</v>
      </c>
      <c r="D268">
        <v>808</v>
      </c>
      <c r="E268">
        <v>0</v>
      </c>
      <c r="F268">
        <v>10307</v>
      </c>
      <c r="H268" t="s">
        <v>9</v>
      </c>
      <c r="I268">
        <v>1120</v>
      </c>
      <c r="J268">
        <v>1120</v>
      </c>
      <c r="K268" t="s">
        <v>3269</v>
      </c>
      <c r="O268" s="65">
        <v>18500000</v>
      </c>
    </row>
    <row r="269" spans="1:15" x14ac:dyDescent="0.25">
      <c r="A269" s="45">
        <v>2018</v>
      </c>
      <c r="B269" t="s">
        <v>84</v>
      </c>
      <c r="C269">
        <v>103</v>
      </c>
      <c r="D269">
        <v>808</v>
      </c>
      <c r="E269">
        <v>0</v>
      </c>
      <c r="F269">
        <v>10401</v>
      </c>
      <c r="H269" t="s">
        <v>9</v>
      </c>
      <c r="I269">
        <v>1120</v>
      </c>
      <c r="J269">
        <v>1120</v>
      </c>
      <c r="K269" t="s">
        <v>3270</v>
      </c>
      <c r="M269" t="s">
        <v>4256</v>
      </c>
      <c r="O269" s="65">
        <v>200000</v>
      </c>
    </row>
    <row r="270" spans="1:15" x14ac:dyDescent="0.25">
      <c r="A270" s="45">
        <v>2018</v>
      </c>
      <c r="B270" t="s">
        <v>84</v>
      </c>
      <c r="C270">
        <v>103</v>
      </c>
      <c r="D270">
        <v>808</v>
      </c>
      <c r="E270">
        <v>0</v>
      </c>
      <c r="F270">
        <v>10405</v>
      </c>
      <c r="H270" t="s">
        <v>9</v>
      </c>
      <c r="I270">
        <v>1120</v>
      </c>
      <c r="J270">
        <v>1120</v>
      </c>
      <c r="K270" t="s">
        <v>3274</v>
      </c>
      <c r="M270" t="s">
        <v>5744</v>
      </c>
      <c r="O270" s="65">
        <v>96000000</v>
      </c>
    </row>
    <row r="271" spans="1:15" x14ac:dyDescent="0.25">
      <c r="A271" s="45">
        <v>2018</v>
      </c>
      <c r="B271" t="s">
        <v>84</v>
      </c>
      <c r="C271">
        <v>103</v>
      </c>
      <c r="D271">
        <v>808</v>
      </c>
      <c r="E271">
        <v>0</v>
      </c>
      <c r="F271">
        <v>10406</v>
      </c>
      <c r="H271" t="s">
        <v>9</v>
      </c>
      <c r="I271">
        <v>1120</v>
      </c>
      <c r="J271">
        <v>1120</v>
      </c>
      <c r="K271" t="s">
        <v>3275</v>
      </c>
      <c r="M271" t="s">
        <v>5745</v>
      </c>
      <c r="O271" s="65">
        <v>106000000</v>
      </c>
    </row>
    <row r="272" spans="1:15" x14ac:dyDescent="0.25">
      <c r="A272" s="45">
        <v>2018</v>
      </c>
      <c r="B272" t="s">
        <v>84</v>
      </c>
      <c r="C272">
        <v>103</v>
      </c>
      <c r="D272">
        <v>808</v>
      </c>
      <c r="E272">
        <v>0</v>
      </c>
      <c r="F272">
        <v>10499</v>
      </c>
      <c r="H272" t="s">
        <v>9</v>
      </c>
      <c r="I272">
        <v>1120</v>
      </c>
      <c r="J272">
        <v>1120</v>
      </c>
      <c r="K272" t="s">
        <v>3276</v>
      </c>
      <c r="M272" t="s">
        <v>4549</v>
      </c>
      <c r="O272" s="65">
        <v>6000000</v>
      </c>
    </row>
    <row r="273" spans="1:15" x14ac:dyDescent="0.25">
      <c r="A273" s="45">
        <v>2018</v>
      </c>
      <c r="B273" t="s">
        <v>84</v>
      </c>
      <c r="C273">
        <v>103</v>
      </c>
      <c r="D273">
        <v>808</v>
      </c>
      <c r="E273">
        <v>0</v>
      </c>
      <c r="F273">
        <v>10501</v>
      </c>
      <c r="H273" t="s">
        <v>9</v>
      </c>
      <c r="I273">
        <v>1120</v>
      </c>
      <c r="J273">
        <v>1120</v>
      </c>
      <c r="K273" t="s">
        <v>3277</v>
      </c>
      <c r="O273" s="65">
        <v>2000000</v>
      </c>
    </row>
    <row r="274" spans="1:15" x14ac:dyDescent="0.25">
      <c r="A274" s="45">
        <v>2018</v>
      </c>
      <c r="B274" t="s">
        <v>84</v>
      </c>
      <c r="C274">
        <v>103</v>
      </c>
      <c r="D274">
        <v>808</v>
      </c>
      <c r="E274">
        <v>0</v>
      </c>
      <c r="F274">
        <v>10502</v>
      </c>
      <c r="H274" t="s">
        <v>9</v>
      </c>
      <c r="I274">
        <v>1120</v>
      </c>
      <c r="J274">
        <v>1120</v>
      </c>
      <c r="K274" t="s">
        <v>3278</v>
      </c>
      <c r="O274" s="65">
        <v>25000000</v>
      </c>
    </row>
    <row r="275" spans="1:15" x14ac:dyDescent="0.25">
      <c r="A275" s="45">
        <v>2018</v>
      </c>
      <c r="B275" t="s">
        <v>84</v>
      </c>
      <c r="C275">
        <v>103</v>
      </c>
      <c r="D275">
        <v>808</v>
      </c>
      <c r="E275">
        <v>0</v>
      </c>
      <c r="F275">
        <v>10503</v>
      </c>
      <c r="H275" t="s">
        <v>9</v>
      </c>
      <c r="I275">
        <v>1120</v>
      </c>
      <c r="J275">
        <v>1120</v>
      </c>
      <c r="K275" t="s">
        <v>3279</v>
      </c>
      <c r="O275" s="65">
        <v>3000000</v>
      </c>
    </row>
    <row r="276" spans="1:15" x14ac:dyDescent="0.25">
      <c r="A276" s="45">
        <v>2018</v>
      </c>
      <c r="B276" t="s">
        <v>84</v>
      </c>
      <c r="C276">
        <v>103</v>
      </c>
      <c r="D276">
        <v>808</v>
      </c>
      <c r="E276">
        <v>0</v>
      </c>
      <c r="F276">
        <v>10504</v>
      </c>
      <c r="H276" t="s">
        <v>9</v>
      </c>
      <c r="I276">
        <v>1120</v>
      </c>
      <c r="J276">
        <v>1120</v>
      </c>
      <c r="K276" t="s">
        <v>3280</v>
      </c>
      <c r="O276" s="65">
        <v>4500000</v>
      </c>
    </row>
    <row r="277" spans="1:15" x14ac:dyDescent="0.25">
      <c r="A277" s="45">
        <v>2018</v>
      </c>
      <c r="B277" t="s">
        <v>84</v>
      </c>
      <c r="C277">
        <v>103</v>
      </c>
      <c r="D277">
        <v>808</v>
      </c>
      <c r="E277">
        <v>0</v>
      </c>
      <c r="F277">
        <v>10601</v>
      </c>
      <c r="H277" t="s">
        <v>9</v>
      </c>
      <c r="I277">
        <v>1120</v>
      </c>
      <c r="J277">
        <v>1120</v>
      </c>
      <c r="K277" t="s">
        <v>3281</v>
      </c>
      <c r="O277" s="65">
        <v>38000000</v>
      </c>
    </row>
    <row r="278" spans="1:15" x14ac:dyDescent="0.25">
      <c r="A278" s="45">
        <v>2018</v>
      </c>
      <c r="B278" t="s">
        <v>84</v>
      </c>
      <c r="C278">
        <v>103</v>
      </c>
      <c r="D278">
        <v>808</v>
      </c>
      <c r="E278">
        <v>0</v>
      </c>
      <c r="F278">
        <v>10701</v>
      </c>
      <c r="H278" t="s">
        <v>9</v>
      </c>
      <c r="I278">
        <v>1120</v>
      </c>
      <c r="J278">
        <v>1120</v>
      </c>
      <c r="K278" t="s">
        <v>3284</v>
      </c>
      <c r="M278" t="s">
        <v>5746</v>
      </c>
      <c r="O278" s="65">
        <v>10000000</v>
      </c>
    </row>
    <row r="279" spans="1:15" x14ac:dyDescent="0.25">
      <c r="A279" s="45">
        <v>2018</v>
      </c>
      <c r="B279" t="s">
        <v>84</v>
      </c>
      <c r="C279">
        <v>103</v>
      </c>
      <c r="D279">
        <v>808</v>
      </c>
      <c r="E279">
        <v>0</v>
      </c>
      <c r="F279">
        <v>10702</v>
      </c>
      <c r="H279" t="s">
        <v>9</v>
      </c>
      <c r="I279">
        <v>1120</v>
      </c>
      <c r="J279">
        <v>1120</v>
      </c>
      <c r="K279" t="s">
        <v>3285</v>
      </c>
      <c r="M279" t="s">
        <v>5747</v>
      </c>
      <c r="O279" s="65">
        <v>3000000</v>
      </c>
    </row>
    <row r="280" spans="1:15" x14ac:dyDescent="0.25">
      <c r="A280" s="45">
        <v>2018</v>
      </c>
      <c r="B280" t="s">
        <v>84</v>
      </c>
      <c r="C280">
        <v>103</v>
      </c>
      <c r="D280">
        <v>808</v>
      </c>
      <c r="E280">
        <v>0</v>
      </c>
      <c r="F280">
        <v>10703</v>
      </c>
      <c r="H280" t="s">
        <v>9</v>
      </c>
      <c r="I280">
        <v>1120</v>
      </c>
      <c r="J280">
        <v>1120</v>
      </c>
      <c r="K280" t="s">
        <v>3286</v>
      </c>
      <c r="O280" s="65">
        <v>200000</v>
      </c>
    </row>
    <row r="281" spans="1:15" x14ac:dyDescent="0.25">
      <c r="A281" s="45">
        <v>2018</v>
      </c>
      <c r="B281" t="s">
        <v>84</v>
      </c>
      <c r="C281">
        <v>103</v>
      </c>
      <c r="D281">
        <v>808</v>
      </c>
      <c r="E281">
        <v>0</v>
      </c>
      <c r="F281">
        <v>10801</v>
      </c>
      <c r="H281" t="s">
        <v>9</v>
      </c>
      <c r="I281">
        <v>1120</v>
      </c>
      <c r="J281">
        <v>1120</v>
      </c>
      <c r="K281" t="s">
        <v>3287</v>
      </c>
      <c r="O281" s="65">
        <v>27000000</v>
      </c>
    </row>
    <row r="282" spans="1:15" x14ac:dyDescent="0.25">
      <c r="A282" s="45">
        <v>2018</v>
      </c>
      <c r="B282" t="s">
        <v>84</v>
      </c>
      <c r="C282">
        <v>103</v>
      </c>
      <c r="D282">
        <v>808</v>
      </c>
      <c r="E282">
        <v>0</v>
      </c>
      <c r="F282">
        <v>10804</v>
      </c>
      <c r="H282" t="s">
        <v>9</v>
      </c>
      <c r="I282">
        <v>1120</v>
      </c>
      <c r="J282">
        <v>1120</v>
      </c>
      <c r="K282" t="s">
        <v>3290</v>
      </c>
      <c r="O282" s="65">
        <v>5600000</v>
      </c>
    </row>
    <row r="283" spans="1:15" x14ac:dyDescent="0.25">
      <c r="A283" s="45">
        <v>2018</v>
      </c>
      <c r="B283" t="s">
        <v>84</v>
      </c>
      <c r="C283">
        <v>103</v>
      </c>
      <c r="D283">
        <v>808</v>
      </c>
      <c r="E283">
        <v>0</v>
      </c>
      <c r="F283">
        <v>10805</v>
      </c>
      <c r="H283" t="s">
        <v>9</v>
      </c>
      <c r="I283">
        <v>1120</v>
      </c>
      <c r="J283">
        <v>1120</v>
      </c>
      <c r="K283" t="s">
        <v>3291</v>
      </c>
      <c r="O283" s="65">
        <v>11000000</v>
      </c>
    </row>
    <row r="284" spans="1:15" x14ac:dyDescent="0.25">
      <c r="A284" s="45">
        <v>2018</v>
      </c>
      <c r="B284" t="s">
        <v>84</v>
      </c>
      <c r="C284">
        <v>103</v>
      </c>
      <c r="D284">
        <v>808</v>
      </c>
      <c r="E284">
        <v>0</v>
      </c>
      <c r="F284">
        <v>10806</v>
      </c>
      <c r="H284" t="s">
        <v>9</v>
      </c>
      <c r="I284">
        <v>1120</v>
      </c>
      <c r="J284">
        <v>1120</v>
      </c>
      <c r="K284" t="s">
        <v>3292</v>
      </c>
      <c r="O284" s="65">
        <v>750000</v>
      </c>
    </row>
    <row r="285" spans="1:15" x14ac:dyDescent="0.25">
      <c r="A285" s="45">
        <v>2018</v>
      </c>
      <c r="B285" t="s">
        <v>84</v>
      </c>
      <c r="C285">
        <v>103</v>
      </c>
      <c r="D285">
        <v>808</v>
      </c>
      <c r="E285">
        <v>0</v>
      </c>
      <c r="F285">
        <v>10807</v>
      </c>
      <c r="H285" t="s">
        <v>9</v>
      </c>
      <c r="I285">
        <v>1120</v>
      </c>
      <c r="J285">
        <v>1120</v>
      </c>
      <c r="K285" t="s">
        <v>3293</v>
      </c>
      <c r="O285" s="65">
        <v>3500000</v>
      </c>
    </row>
    <row r="286" spans="1:15" x14ac:dyDescent="0.25">
      <c r="A286" s="45">
        <v>2018</v>
      </c>
      <c r="B286" t="s">
        <v>84</v>
      </c>
      <c r="C286">
        <v>103</v>
      </c>
      <c r="D286">
        <v>808</v>
      </c>
      <c r="E286">
        <v>0</v>
      </c>
      <c r="F286">
        <v>10808</v>
      </c>
      <c r="H286" t="s">
        <v>9</v>
      </c>
      <c r="I286">
        <v>1120</v>
      </c>
      <c r="J286">
        <v>1120</v>
      </c>
      <c r="K286" t="s">
        <v>3294</v>
      </c>
      <c r="O286" s="65">
        <v>2500000</v>
      </c>
    </row>
    <row r="287" spans="1:15" x14ac:dyDescent="0.25">
      <c r="A287" s="45">
        <v>2018</v>
      </c>
      <c r="B287" t="s">
        <v>84</v>
      </c>
      <c r="C287">
        <v>103</v>
      </c>
      <c r="D287">
        <v>808</v>
      </c>
      <c r="E287">
        <v>0</v>
      </c>
      <c r="F287">
        <v>10899</v>
      </c>
      <c r="H287" t="s">
        <v>9</v>
      </c>
      <c r="I287">
        <v>1120</v>
      </c>
      <c r="J287">
        <v>1120</v>
      </c>
      <c r="K287" t="s">
        <v>3295</v>
      </c>
      <c r="O287" s="65">
        <v>150000</v>
      </c>
    </row>
    <row r="288" spans="1:15" x14ac:dyDescent="0.25">
      <c r="A288" s="45">
        <v>2018</v>
      </c>
      <c r="B288" t="s">
        <v>84</v>
      </c>
      <c r="C288">
        <v>103</v>
      </c>
      <c r="D288">
        <v>808</v>
      </c>
      <c r="E288">
        <v>0</v>
      </c>
      <c r="F288">
        <v>10999</v>
      </c>
      <c r="H288" t="s">
        <v>9</v>
      </c>
      <c r="I288">
        <v>1310</v>
      </c>
      <c r="J288">
        <v>1120</v>
      </c>
      <c r="K288" t="s">
        <v>3299</v>
      </c>
      <c r="M288" t="s">
        <v>4257</v>
      </c>
      <c r="O288" s="65">
        <v>600000</v>
      </c>
    </row>
    <row r="289" spans="1:15" x14ac:dyDescent="0.25">
      <c r="A289" s="45">
        <v>2018</v>
      </c>
      <c r="B289" t="s">
        <v>84</v>
      </c>
      <c r="C289">
        <v>103</v>
      </c>
      <c r="D289">
        <v>808</v>
      </c>
      <c r="E289">
        <v>0</v>
      </c>
      <c r="F289">
        <v>19905</v>
      </c>
      <c r="H289" t="s">
        <v>9</v>
      </c>
      <c r="I289">
        <v>1120</v>
      </c>
      <c r="J289">
        <v>1120</v>
      </c>
      <c r="K289" t="s">
        <v>3304</v>
      </c>
      <c r="O289" s="65">
        <v>500000</v>
      </c>
    </row>
    <row r="290" spans="1:15" x14ac:dyDescent="0.25">
      <c r="A290" s="45">
        <v>2018</v>
      </c>
      <c r="B290" t="s">
        <v>84</v>
      </c>
      <c r="C290">
        <v>103</v>
      </c>
      <c r="D290">
        <v>808</v>
      </c>
      <c r="E290">
        <v>0</v>
      </c>
      <c r="F290">
        <v>20101</v>
      </c>
      <c r="H290" t="s">
        <v>9</v>
      </c>
      <c r="I290">
        <v>1120</v>
      </c>
      <c r="J290">
        <v>1120</v>
      </c>
      <c r="K290" t="s">
        <v>3306</v>
      </c>
      <c r="O290" s="65">
        <v>12000000</v>
      </c>
    </row>
    <row r="291" spans="1:15" x14ac:dyDescent="0.25">
      <c r="A291" s="45">
        <v>2018</v>
      </c>
      <c r="B291" t="s">
        <v>84</v>
      </c>
      <c r="C291">
        <v>103</v>
      </c>
      <c r="D291">
        <v>808</v>
      </c>
      <c r="E291">
        <v>0</v>
      </c>
      <c r="F291">
        <v>20102</v>
      </c>
      <c r="H291" t="s">
        <v>9</v>
      </c>
      <c r="I291">
        <v>1120</v>
      </c>
      <c r="J291">
        <v>1120</v>
      </c>
      <c r="K291" t="s">
        <v>3307</v>
      </c>
      <c r="O291" s="65">
        <v>1500000</v>
      </c>
    </row>
    <row r="292" spans="1:15" x14ac:dyDescent="0.25">
      <c r="A292" s="45">
        <v>2018</v>
      </c>
      <c r="B292" t="s">
        <v>84</v>
      </c>
      <c r="C292">
        <v>103</v>
      </c>
      <c r="D292">
        <v>808</v>
      </c>
      <c r="E292">
        <v>0</v>
      </c>
      <c r="F292">
        <v>20104</v>
      </c>
      <c r="H292" t="s">
        <v>9</v>
      </c>
      <c r="I292">
        <v>1120</v>
      </c>
      <c r="J292">
        <v>1120</v>
      </c>
      <c r="K292" t="s">
        <v>3309</v>
      </c>
      <c r="O292" s="65">
        <v>10000000</v>
      </c>
    </row>
    <row r="293" spans="1:15" x14ac:dyDescent="0.25">
      <c r="A293" s="45">
        <v>2018</v>
      </c>
      <c r="B293" t="s">
        <v>84</v>
      </c>
      <c r="C293">
        <v>103</v>
      </c>
      <c r="D293">
        <v>808</v>
      </c>
      <c r="E293">
        <v>0</v>
      </c>
      <c r="F293">
        <v>20199</v>
      </c>
      <c r="H293" t="s">
        <v>9</v>
      </c>
      <c r="I293">
        <v>1120</v>
      </c>
      <c r="J293">
        <v>1120</v>
      </c>
      <c r="K293" t="s">
        <v>3310</v>
      </c>
      <c r="O293" s="65">
        <v>200000</v>
      </c>
    </row>
    <row r="294" spans="1:15" x14ac:dyDescent="0.25">
      <c r="A294" s="45">
        <v>2018</v>
      </c>
      <c r="B294" t="s">
        <v>84</v>
      </c>
      <c r="C294">
        <v>103</v>
      </c>
      <c r="D294">
        <v>808</v>
      </c>
      <c r="E294">
        <v>0</v>
      </c>
      <c r="F294">
        <v>20203</v>
      </c>
      <c r="H294" t="s">
        <v>9</v>
      </c>
      <c r="I294">
        <v>1120</v>
      </c>
      <c r="J294">
        <v>1120</v>
      </c>
      <c r="K294" t="s">
        <v>3313</v>
      </c>
      <c r="O294" s="65">
        <v>1700000</v>
      </c>
    </row>
    <row r="295" spans="1:15" x14ac:dyDescent="0.25">
      <c r="A295" s="45">
        <v>2018</v>
      </c>
      <c r="B295" t="s">
        <v>84</v>
      </c>
      <c r="C295">
        <v>103</v>
      </c>
      <c r="D295">
        <v>808</v>
      </c>
      <c r="E295">
        <v>0</v>
      </c>
      <c r="F295">
        <v>20301</v>
      </c>
      <c r="H295" t="s">
        <v>9</v>
      </c>
      <c r="I295">
        <v>1120</v>
      </c>
      <c r="J295">
        <v>1120</v>
      </c>
      <c r="K295" t="s">
        <v>3315</v>
      </c>
      <c r="O295" s="65">
        <v>200000</v>
      </c>
    </row>
    <row r="296" spans="1:15" x14ac:dyDescent="0.25">
      <c r="A296" s="45">
        <v>2018</v>
      </c>
      <c r="B296" t="s">
        <v>84</v>
      </c>
      <c r="C296">
        <v>103</v>
      </c>
      <c r="D296">
        <v>808</v>
      </c>
      <c r="E296">
        <v>0</v>
      </c>
      <c r="F296">
        <v>20302</v>
      </c>
      <c r="H296" t="s">
        <v>9</v>
      </c>
      <c r="I296">
        <v>1120</v>
      </c>
      <c r="J296">
        <v>1120</v>
      </c>
      <c r="K296" t="s">
        <v>3316</v>
      </c>
      <c r="O296" s="65">
        <v>200000</v>
      </c>
    </row>
    <row r="297" spans="1:15" x14ac:dyDescent="0.25">
      <c r="A297" s="45">
        <v>2018</v>
      </c>
      <c r="B297" t="s">
        <v>84</v>
      </c>
      <c r="C297">
        <v>103</v>
      </c>
      <c r="D297">
        <v>808</v>
      </c>
      <c r="E297">
        <v>0</v>
      </c>
      <c r="F297">
        <v>20303</v>
      </c>
      <c r="H297" t="s">
        <v>9</v>
      </c>
      <c r="I297">
        <v>1120</v>
      </c>
      <c r="J297">
        <v>1120</v>
      </c>
      <c r="K297" t="s">
        <v>3317</v>
      </c>
      <c r="O297" s="65">
        <v>150000</v>
      </c>
    </row>
    <row r="298" spans="1:15" x14ac:dyDescent="0.25">
      <c r="A298" s="45">
        <v>2018</v>
      </c>
      <c r="B298" t="s">
        <v>84</v>
      </c>
      <c r="C298">
        <v>103</v>
      </c>
      <c r="D298">
        <v>808</v>
      </c>
      <c r="E298">
        <v>0</v>
      </c>
      <c r="F298">
        <v>20304</v>
      </c>
      <c r="H298" t="s">
        <v>9</v>
      </c>
      <c r="I298">
        <v>1120</v>
      </c>
      <c r="J298">
        <v>1120</v>
      </c>
      <c r="K298" t="s">
        <v>3318</v>
      </c>
      <c r="O298" s="65">
        <v>4200000</v>
      </c>
    </row>
    <row r="299" spans="1:15" x14ac:dyDescent="0.25">
      <c r="A299" s="45">
        <v>2018</v>
      </c>
      <c r="B299" t="s">
        <v>84</v>
      </c>
      <c r="C299">
        <v>103</v>
      </c>
      <c r="D299">
        <v>808</v>
      </c>
      <c r="E299">
        <v>0</v>
      </c>
      <c r="F299">
        <v>20305</v>
      </c>
      <c r="H299" t="s">
        <v>9</v>
      </c>
      <c r="I299">
        <v>1120</v>
      </c>
      <c r="J299">
        <v>1120</v>
      </c>
      <c r="K299" t="s">
        <v>3319</v>
      </c>
      <c r="O299" s="65">
        <v>50000</v>
      </c>
    </row>
    <row r="300" spans="1:15" x14ac:dyDescent="0.25">
      <c r="A300" s="45">
        <v>2018</v>
      </c>
      <c r="B300" t="s">
        <v>84</v>
      </c>
      <c r="C300">
        <v>103</v>
      </c>
      <c r="D300">
        <v>808</v>
      </c>
      <c r="E300">
        <v>0</v>
      </c>
      <c r="F300">
        <v>20306</v>
      </c>
      <c r="H300" t="s">
        <v>9</v>
      </c>
      <c r="I300">
        <v>1120</v>
      </c>
      <c r="J300">
        <v>1120</v>
      </c>
      <c r="K300" t="s">
        <v>3320</v>
      </c>
      <c r="O300" s="65">
        <v>700000</v>
      </c>
    </row>
    <row r="301" spans="1:15" x14ac:dyDescent="0.25">
      <c r="A301" s="45">
        <v>2018</v>
      </c>
      <c r="B301" t="s">
        <v>84</v>
      </c>
      <c r="C301">
        <v>103</v>
      </c>
      <c r="D301">
        <v>808</v>
      </c>
      <c r="E301">
        <v>0</v>
      </c>
      <c r="F301">
        <v>20399</v>
      </c>
      <c r="H301" t="s">
        <v>9</v>
      </c>
      <c r="I301">
        <v>1120</v>
      </c>
      <c r="J301">
        <v>1120</v>
      </c>
      <c r="K301" t="s">
        <v>3321</v>
      </c>
      <c r="O301" s="65">
        <v>600000</v>
      </c>
    </row>
    <row r="302" spans="1:15" x14ac:dyDescent="0.25">
      <c r="A302" s="45">
        <v>2018</v>
      </c>
      <c r="B302" t="s">
        <v>84</v>
      </c>
      <c r="C302">
        <v>103</v>
      </c>
      <c r="D302">
        <v>808</v>
      </c>
      <c r="E302">
        <v>0</v>
      </c>
      <c r="F302">
        <v>20401</v>
      </c>
      <c r="H302" t="s">
        <v>9</v>
      </c>
      <c r="I302">
        <v>1120</v>
      </c>
      <c r="J302">
        <v>1120</v>
      </c>
      <c r="K302" t="s">
        <v>3322</v>
      </c>
      <c r="O302" s="65">
        <v>1500000</v>
      </c>
    </row>
    <row r="303" spans="1:15" x14ac:dyDescent="0.25">
      <c r="A303" s="45">
        <v>2018</v>
      </c>
      <c r="B303" t="s">
        <v>84</v>
      </c>
      <c r="C303">
        <v>103</v>
      </c>
      <c r="D303">
        <v>808</v>
      </c>
      <c r="E303">
        <v>0</v>
      </c>
      <c r="F303">
        <v>20402</v>
      </c>
      <c r="H303" t="s">
        <v>9</v>
      </c>
      <c r="I303">
        <v>1120</v>
      </c>
      <c r="J303">
        <v>1120</v>
      </c>
      <c r="K303" t="s">
        <v>3323</v>
      </c>
      <c r="O303" s="65">
        <v>2000000</v>
      </c>
    </row>
    <row r="304" spans="1:15" x14ac:dyDescent="0.25">
      <c r="A304" s="45">
        <v>2018</v>
      </c>
      <c r="B304" t="s">
        <v>84</v>
      </c>
      <c r="C304">
        <v>103</v>
      </c>
      <c r="D304">
        <v>808</v>
      </c>
      <c r="E304">
        <v>0</v>
      </c>
      <c r="F304">
        <v>29901</v>
      </c>
      <c r="H304" t="s">
        <v>9</v>
      </c>
      <c r="I304">
        <v>1120</v>
      </c>
      <c r="J304">
        <v>1120</v>
      </c>
      <c r="K304" t="s">
        <v>3327</v>
      </c>
      <c r="O304" s="65">
        <v>2000000</v>
      </c>
    </row>
    <row r="305" spans="1:15" x14ac:dyDescent="0.25">
      <c r="A305" s="45">
        <v>2018</v>
      </c>
      <c r="B305" t="s">
        <v>84</v>
      </c>
      <c r="C305">
        <v>103</v>
      </c>
      <c r="D305">
        <v>808</v>
      </c>
      <c r="E305">
        <v>0</v>
      </c>
      <c r="F305">
        <v>29902</v>
      </c>
      <c r="H305" t="s">
        <v>9</v>
      </c>
      <c r="I305">
        <v>1120</v>
      </c>
      <c r="J305">
        <v>1120</v>
      </c>
      <c r="K305" t="s">
        <v>3328</v>
      </c>
      <c r="O305" s="65">
        <v>350000</v>
      </c>
    </row>
    <row r="306" spans="1:15" x14ac:dyDescent="0.25">
      <c r="A306" s="45">
        <v>2018</v>
      </c>
      <c r="B306" t="s">
        <v>84</v>
      </c>
      <c r="C306">
        <v>103</v>
      </c>
      <c r="D306">
        <v>808</v>
      </c>
      <c r="E306">
        <v>0</v>
      </c>
      <c r="F306">
        <v>29903</v>
      </c>
      <c r="H306" t="s">
        <v>9</v>
      </c>
      <c r="I306">
        <v>1120</v>
      </c>
      <c r="J306">
        <v>1120</v>
      </c>
      <c r="K306" t="s">
        <v>3329</v>
      </c>
      <c r="O306" s="65">
        <v>8000000</v>
      </c>
    </row>
    <row r="307" spans="1:15" x14ac:dyDescent="0.25">
      <c r="A307" s="45">
        <v>2018</v>
      </c>
      <c r="B307" t="s">
        <v>84</v>
      </c>
      <c r="C307">
        <v>103</v>
      </c>
      <c r="D307">
        <v>808</v>
      </c>
      <c r="E307">
        <v>0</v>
      </c>
      <c r="F307">
        <v>29904</v>
      </c>
      <c r="H307" t="s">
        <v>9</v>
      </c>
      <c r="I307">
        <v>1120</v>
      </c>
      <c r="J307">
        <v>1120</v>
      </c>
      <c r="K307" t="s">
        <v>3330</v>
      </c>
      <c r="O307" s="65">
        <v>1500000</v>
      </c>
    </row>
    <row r="308" spans="1:15" x14ac:dyDescent="0.25">
      <c r="A308" s="45">
        <v>2018</v>
      </c>
      <c r="B308" t="s">
        <v>84</v>
      </c>
      <c r="C308">
        <v>103</v>
      </c>
      <c r="D308">
        <v>808</v>
      </c>
      <c r="E308">
        <v>0</v>
      </c>
      <c r="F308">
        <v>29905</v>
      </c>
      <c r="H308" t="s">
        <v>9</v>
      </c>
      <c r="I308">
        <v>1120</v>
      </c>
      <c r="J308">
        <v>1120</v>
      </c>
      <c r="K308" t="s">
        <v>3331</v>
      </c>
      <c r="O308" s="65">
        <v>1000000</v>
      </c>
    </row>
    <row r="309" spans="1:15" x14ac:dyDescent="0.25">
      <c r="A309" s="45">
        <v>2018</v>
      </c>
      <c r="B309" t="s">
        <v>84</v>
      </c>
      <c r="C309">
        <v>103</v>
      </c>
      <c r="D309">
        <v>808</v>
      </c>
      <c r="E309">
        <v>0</v>
      </c>
      <c r="F309">
        <v>29906</v>
      </c>
      <c r="H309" t="s">
        <v>9</v>
      </c>
      <c r="I309">
        <v>1120</v>
      </c>
      <c r="J309">
        <v>1120</v>
      </c>
      <c r="K309" t="s">
        <v>3332</v>
      </c>
      <c r="O309" s="65">
        <v>200000</v>
      </c>
    </row>
    <row r="310" spans="1:15" x14ac:dyDescent="0.25">
      <c r="A310" s="45">
        <v>2018</v>
      </c>
      <c r="B310" t="s">
        <v>84</v>
      </c>
      <c r="C310">
        <v>103</v>
      </c>
      <c r="D310">
        <v>808</v>
      </c>
      <c r="E310">
        <v>0</v>
      </c>
      <c r="F310">
        <v>29907</v>
      </c>
      <c r="H310" t="s">
        <v>9</v>
      </c>
      <c r="I310">
        <v>1120</v>
      </c>
      <c r="J310">
        <v>1120</v>
      </c>
      <c r="K310" t="s">
        <v>3333</v>
      </c>
      <c r="O310" s="65">
        <v>300000</v>
      </c>
    </row>
    <row r="311" spans="1:15" x14ac:dyDescent="0.25">
      <c r="A311" s="45">
        <v>2018</v>
      </c>
      <c r="B311" t="s">
        <v>84</v>
      </c>
      <c r="C311">
        <v>103</v>
      </c>
      <c r="D311">
        <v>808</v>
      </c>
      <c r="E311">
        <v>0</v>
      </c>
      <c r="F311">
        <v>29999</v>
      </c>
      <c r="H311" t="s">
        <v>9</v>
      </c>
      <c r="I311">
        <v>1120</v>
      </c>
      <c r="J311">
        <v>1120</v>
      </c>
      <c r="K311" t="s">
        <v>3334</v>
      </c>
      <c r="O311" s="65">
        <v>200000</v>
      </c>
    </row>
    <row r="312" spans="1:15" x14ac:dyDescent="0.25">
      <c r="A312" s="45">
        <v>2018</v>
      </c>
      <c r="B312" t="s">
        <v>84</v>
      </c>
      <c r="C312">
        <v>103</v>
      </c>
      <c r="D312">
        <v>808</v>
      </c>
      <c r="E312">
        <v>0</v>
      </c>
      <c r="F312">
        <v>50102</v>
      </c>
      <c r="H312" t="s">
        <v>16</v>
      </c>
      <c r="I312">
        <v>2210</v>
      </c>
      <c r="J312">
        <v>1120</v>
      </c>
      <c r="K312" t="s">
        <v>3373</v>
      </c>
      <c r="O312" s="65">
        <v>60000000</v>
      </c>
    </row>
    <row r="313" spans="1:15" x14ac:dyDescent="0.25">
      <c r="A313" s="45">
        <v>2018</v>
      </c>
      <c r="B313" t="s">
        <v>84</v>
      </c>
      <c r="C313">
        <v>103</v>
      </c>
      <c r="D313">
        <v>808</v>
      </c>
      <c r="E313">
        <v>0</v>
      </c>
      <c r="F313">
        <v>50103</v>
      </c>
      <c r="H313" t="s">
        <v>16</v>
      </c>
      <c r="I313">
        <v>2210</v>
      </c>
      <c r="J313">
        <v>1120</v>
      </c>
      <c r="K313" t="s">
        <v>3374</v>
      </c>
      <c r="O313" s="65">
        <v>10000000</v>
      </c>
    </row>
    <row r="314" spans="1:15" x14ac:dyDescent="0.25">
      <c r="A314" s="45">
        <v>2018</v>
      </c>
      <c r="B314" t="s">
        <v>84</v>
      </c>
      <c r="C314">
        <v>103</v>
      </c>
      <c r="D314">
        <v>808</v>
      </c>
      <c r="E314">
        <v>0</v>
      </c>
      <c r="F314">
        <v>50104</v>
      </c>
      <c r="H314" t="s">
        <v>16</v>
      </c>
      <c r="I314">
        <v>2210</v>
      </c>
      <c r="J314">
        <v>1120</v>
      </c>
      <c r="K314" t="s">
        <v>3375</v>
      </c>
      <c r="O314" s="65">
        <v>20000000</v>
      </c>
    </row>
    <row r="315" spans="1:15" x14ac:dyDescent="0.25">
      <c r="A315" s="45">
        <v>2018</v>
      </c>
      <c r="B315" t="s">
        <v>84</v>
      </c>
      <c r="C315">
        <v>103</v>
      </c>
      <c r="D315">
        <v>808</v>
      </c>
      <c r="E315">
        <v>0</v>
      </c>
      <c r="F315">
        <v>50105</v>
      </c>
      <c r="H315" t="s">
        <v>16</v>
      </c>
      <c r="I315">
        <v>2210</v>
      </c>
      <c r="J315">
        <v>1120</v>
      </c>
      <c r="K315" t="s">
        <v>3376</v>
      </c>
      <c r="O315" s="65">
        <v>50000000</v>
      </c>
    </row>
    <row r="316" spans="1:15" x14ac:dyDescent="0.25">
      <c r="A316" s="45">
        <v>2018</v>
      </c>
      <c r="B316" t="s">
        <v>84</v>
      </c>
      <c r="C316">
        <v>103</v>
      </c>
      <c r="D316">
        <v>808</v>
      </c>
      <c r="E316">
        <v>0</v>
      </c>
      <c r="F316">
        <v>59903</v>
      </c>
      <c r="H316" t="s">
        <v>16</v>
      </c>
      <c r="I316">
        <v>2240</v>
      </c>
      <c r="J316">
        <v>1120</v>
      </c>
      <c r="K316" t="s">
        <v>3389</v>
      </c>
      <c r="O316" s="65">
        <v>14030000</v>
      </c>
    </row>
    <row r="317" spans="1:15" x14ac:dyDescent="0.25">
      <c r="A317" s="45">
        <v>2018</v>
      </c>
      <c r="B317" t="s">
        <v>84</v>
      </c>
      <c r="C317">
        <v>103</v>
      </c>
      <c r="D317">
        <v>808</v>
      </c>
      <c r="E317">
        <v>0</v>
      </c>
      <c r="F317">
        <v>60103</v>
      </c>
      <c r="G317">
        <v>200</v>
      </c>
      <c r="H317" t="s">
        <v>9</v>
      </c>
      <c r="I317">
        <v>1310</v>
      </c>
      <c r="J317">
        <v>1120</v>
      </c>
      <c r="K317" t="s">
        <v>3393</v>
      </c>
      <c r="L317" t="s">
        <v>21</v>
      </c>
      <c r="M317" t="s">
        <v>4550</v>
      </c>
      <c r="N317" t="s">
        <v>22</v>
      </c>
      <c r="O317" s="65">
        <v>24385000</v>
      </c>
    </row>
    <row r="318" spans="1:15" x14ac:dyDescent="0.25">
      <c r="A318" s="45">
        <v>2018</v>
      </c>
      <c r="B318" t="s">
        <v>84</v>
      </c>
      <c r="C318">
        <v>103</v>
      </c>
      <c r="D318">
        <v>808</v>
      </c>
      <c r="E318">
        <v>0</v>
      </c>
      <c r="F318">
        <v>60103</v>
      </c>
      <c r="G318">
        <v>202</v>
      </c>
      <c r="H318" t="s">
        <v>9</v>
      </c>
      <c r="I318">
        <v>1310</v>
      </c>
      <c r="J318">
        <v>1120</v>
      </c>
      <c r="K318" t="s">
        <v>3393</v>
      </c>
      <c r="L318" t="s">
        <v>21</v>
      </c>
      <c r="M318" t="s">
        <v>4542</v>
      </c>
      <c r="N318" t="s">
        <v>22</v>
      </c>
      <c r="O318" s="65">
        <v>10511000</v>
      </c>
    </row>
    <row r="319" spans="1:15" x14ac:dyDescent="0.25">
      <c r="A319" s="45">
        <v>2018</v>
      </c>
      <c r="B319" t="s">
        <v>84</v>
      </c>
      <c r="C319">
        <v>103</v>
      </c>
      <c r="D319">
        <v>808</v>
      </c>
      <c r="E319">
        <v>0</v>
      </c>
      <c r="F319">
        <v>60103</v>
      </c>
      <c r="G319">
        <v>204</v>
      </c>
      <c r="H319" t="s">
        <v>9</v>
      </c>
      <c r="I319">
        <v>1310</v>
      </c>
      <c r="J319">
        <v>1320</v>
      </c>
      <c r="K319" t="s">
        <v>3393</v>
      </c>
      <c r="L319" t="s">
        <v>89</v>
      </c>
      <c r="M319" t="s">
        <v>4258</v>
      </c>
      <c r="N319" t="s">
        <v>90</v>
      </c>
      <c r="O319" s="65">
        <v>12980000</v>
      </c>
    </row>
    <row r="320" spans="1:15" x14ac:dyDescent="0.25">
      <c r="A320" s="45">
        <v>2018</v>
      </c>
      <c r="B320" t="s">
        <v>84</v>
      </c>
      <c r="C320">
        <v>103</v>
      </c>
      <c r="D320">
        <v>808</v>
      </c>
      <c r="E320">
        <v>0</v>
      </c>
      <c r="F320">
        <v>60103</v>
      </c>
      <c r="G320">
        <v>206</v>
      </c>
      <c r="H320" t="s">
        <v>9</v>
      </c>
      <c r="I320">
        <v>1310</v>
      </c>
      <c r="J320">
        <v>1150</v>
      </c>
      <c r="K320" t="s">
        <v>3393</v>
      </c>
      <c r="L320" t="s">
        <v>91</v>
      </c>
      <c r="M320" t="s">
        <v>4259</v>
      </c>
      <c r="N320" t="s">
        <v>92</v>
      </c>
      <c r="O320" s="65">
        <v>5580000</v>
      </c>
    </row>
    <row r="321" spans="1:15" x14ac:dyDescent="0.25">
      <c r="A321" s="45">
        <v>2018</v>
      </c>
      <c r="B321" t="s">
        <v>84</v>
      </c>
      <c r="C321">
        <v>103</v>
      </c>
      <c r="D321">
        <v>808</v>
      </c>
      <c r="E321">
        <v>0</v>
      </c>
      <c r="F321">
        <v>60202</v>
      </c>
      <c r="H321" t="s">
        <v>9</v>
      </c>
      <c r="I321">
        <v>1320</v>
      </c>
      <c r="J321">
        <v>1120</v>
      </c>
      <c r="K321" t="s">
        <v>3401</v>
      </c>
      <c r="O321" s="65">
        <v>750000</v>
      </c>
    </row>
    <row r="322" spans="1:15" x14ac:dyDescent="0.25">
      <c r="A322" s="45">
        <v>2018</v>
      </c>
      <c r="B322" t="s">
        <v>84</v>
      </c>
      <c r="C322">
        <v>103</v>
      </c>
      <c r="D322">
        <v>808</v>
      </c>
      <c r="E322">
        <v>0</v>
      </c>
      <c r="F322">
        <v>60301</v>
      </c>
      <c r="H322" t="s">
        <v>9</v>
      </c>
      <c r="I322">
        <v>1320</v>
      </c>
      <c r="J322">
        <v>1120</v>
      </c>
      <c r="K322" t="s">
        <v>3404</v>
      </c>
      <c r="O322" s="65">
        <v>27700000</v>
      </c>
    </row>
    <row r="323" spans="1:15" x14ac:dyDescent="0.25">
      <c r="A323" s="45">
        <v>2018</v>
      </c>
      <c r="B323" t="s">
        <v>84</v>
      </c>
      <c r="C323">
        <v>103</v>
      </c>
      <c r="D323">
        <v>808</v>
      </c>
      <c r="E323">
        <v>0</v>
      </c>
      <c r="F323">
        <v>60399</v>
      </c>
      <c r="H323" t="s">
        <v>9</v>
      </c>
      <c r="I323">
        <v>1320</v>
      </c>
      <c r="J323">
        <v>1120</v>
      </c>
      <c r="K323" t="s">
        <v>3409</v>
      </c>
      <c r="M323" t="s">
        <v>4260</v>
      </c>
      <c r="O323" s="65">
        <v>27000000</v>
      </c>
    </row>
    <row r="324" spans="1:15" x14ac:dyDescent="0.25">
      <c r="A324" s="45">
        <v>2018</v>
      </c>
      <c r="B324" t="s">
        <v>84</v>
      </c>
      <c r="C324">
        <v>103</v>
      </c>
      <c r="D324">
        <v>808</v>
      </c>
      <c r="E324">
        <v>0</v>
      </c>
      <c r="F324">
        <v>60601</v>
      </c>
      <c r="H324" t="s">
        <v>9</v>
      </c>
      <c r="I324">
        <v>1320</v>
      </c>
      <c r="J324">
        <v>1120</v>
      </c>
      <c r="K324" t="s">
        <v>3417</v>
      </c>
      <c r="M324" t="s">
        <v>4261</v>
      </c>
      <c r="O324" s="65">
        <v>300000</v>
      </c>
    </row>
    <row r="325" spans="1:15" x14ac:dyDescent="0.25">
      <c r="A325" s="45">
        <v>2018</v>
      </c>
      <c r="B325" t="s">
        <v>84</v>
      </c>
      <c r="C325">
        <v>103</v>
      </c>
      <c r="D325">
        <v>808</v>
      </c>
      <c r="E325">
        <v>0</v>
      </c>
      <c r="F325">
        <v>60701</v>
      </c>
      <c r="G325">
        <v>200</v>
      </c>
      <c r="H325" t="s">
        <v>9</v>
      </c>
      <c r="I325">
        <v>1330</v>
      </c>
      <c r="J325">
        <v>1120</v>
      </c>
      <c r="K325" t="s">
        <v>3419</v>
      </c>
      <c r="L325" t="s">
        <v>4262</v>
      </c>
      <c r="M325" t="s">
        <v>4263</v>
      </c>
      <c r="N325" t="s">
        <v>93</v>
      </c>
      <c r="O325" s="65">
        <v>3000000</v>
      </c>
    </row>
    <row r="326" spans="1:15" x14ac:dyDescent="0.25">
      <c r="A326" s="45">
        <v>2018</v>
      </c>
      <c r="B326" t="s">
        <v>94</v>
      </c>
      <c r="C326">
        <v>201</v>
      </c>
      <c r="D326">
        <v>21</v>
      </c>
      <c r="E326">
        <v>0</v>
      </c>
      <c r="F326">
        <v>101</v>
      </c>
      <c r="H326" t="s">
        <v>9</v>
      </c>
      <c r="I326">
        <v>1111</v>
      </c>
      <c r="J326">
        <v>1111</v>
      </c>
      <c r="K326" t="s">
        <v>3206</v>
      </c>
      <c r="O326" s="65">
        <v>1286785600</v>
      </c>
    </row>
    <row r="327" spans="1:15" x14ac:dyDescent="0.25">
      <c r="A327" s="45">
        <v>2018</v>
      </c>
      <c r="B327" t="s">
        <v>94</v>
      </c>
      <c r="C327">
        <v>201</v>
      </c>
      <c r="D327">
        <v>21</v>
      </c>
      <c r="E327">
        <v>0</v>
      </c>
      <c r="F327">
        <v>201</v>
      </c>
      <c r="H327" t="s">
        <v>9</v>
      </c>
      <c r="I327">
        <v>1111</v>
      </c>
      <c r="J327">
        <v>1111</v>
      </c>
      <c r="K327" t="s">
        <v>3210</v>
      </c>
      <c r="O327" s="65">
        <v>6000000</v>
      </c>
    </row>
    <row r="328" spans="1:15" x14ac:dyDescent="0.25">
      <c r="A328" s="45">
        <v>2018</v>
      </c>
      <c r="B328" t="s">
        <v>94</v>
      </c>
      <c r="C328">
        <v>201</v>
      </c>
      <c r="D328">
        <v>21</v>
      </c>
      <c r="E328">
        <v>0</v>
      </c>
      <c r="F328">
        <v>301</v>
      </c>
      <c r="H328" t="s">
        <v>9</v>
      </c>
      <c r="I328">
        <v>1111</v>
      </c>
      <c r="J328">
        <v>1111</v>
      </c>
      <c r="K328" t="s">
        <v>3215</v>
      </c>
      <c r="O328" s="65">
        <v>205038000</v>
      </c>
    </row>
    <row r="329" spans="1:15" x14ac:dyDescent="0.25">
      <c r="A329" s="45">
        <v>2018</v>
      </c>
      <c r="B329" t="s">
        <v>94</v>
      </c>
      <c r="C329">
        <v>201</v>
      </c>
      <c r="D329">
        <v>21</v>
      </c>
      <c r="E329">
        <v>0</v>
      </c>
      <c r="F329">
        <v>302</v>
      </c>
      <c r="H329" t="s">
        <v>9</v>
      </c>
      <c r="I329">
        <v>1111</v>
      </c>
      <c r="J329">
        <v>1111</v>
      </c>
      <c r="K329" t="s">
        <v>3216</v>
      </c>
      <c r="O329" s="65">
        <v>396519800</v>
      </c>
    </row>
    <row r="330" spans="1:15" x14ac:dyDescent="0.25">
      <c r="A330" s="45">
        <v>2018</v>
      </c>
      <c r="B330" t="s">
        <v>94</v>
      </c>
      <c r="C330">
        <v>201</v>
      </c>
      <c r="D330">
        <v>21</v>
      </c>
      <c r="E330">
        <v>0</v>
      </c>
      <c r="F330">
        <v>303</v>
      </c>
      <c r="H330" t="s">
        <v>16</v>
      </c>
      <c r="I330">
        <v>1111</v>
      </c>
      <c r="J330">
        <v>1111</v>
      </c>
      <c r="K330" t="s">
        <v>3217</v>
      </c>
      <c r="O330" s="65">
        <v>202000000</v>
      </c>
    </row>
    <row r="331" spans="1:15" x14ac:dyDescent="0.25">
      <c r="A331" s="45">
        <v>2018</v>
      </c>
      <c r="B331" t="s">
        <v>94</v>
      </c>
      <c r="C331">
        <v>201</v>
      </c>
      <c r="D331">
        <v>21</v>
      </c>
      <c r="E331">
        <v>0</v>
      </c>
      <c r="F331">
        <v>304</v>
      </c>
      <c r="H331" t="s">
        <v>9</v>
      </c>
      <c r="I331">
        <v>1111</v>
      </c>
      <c r="J331">
        <v>1111</v>
      </c>
      <c r="K331" t="s">
        <v>3218</v>
      </c>
      <c r="O331" s="65">
        <v>170000000</v>
      </c>
    </row>
    <row r="332" spans="1:15" x14ac:dyDescent="0.25">
      <c r="A332" s="45">
        <v>2018</v>
      </c>
      <c r="B332" t="s">
        <v>94</v>
      </c>
      <c r="C332">
        <v>201</v>
      </c>
      <c r="D332">
        <v>21</v>
      </c>
      <c r="E332">
        <v>0</v>
      </c>
      <c r="F332">
        <v>399</v>
      </c>
      <c r="H332" t="s">
        <v>9</v>
      </c>
      <c r="I332">
        <v>1111</v>
      </c>
      <c r="J332">
        <v>1111</v>
      </c>
      <c r="K332" t="s">
        <v>3219</v>
      </c>
      <c r="O332" s="65">
        <v>380416600</v>
      </c>
    </row>
    <row r="333" spans="1:15" x14ac:dyDescent="0.25">
      <c r="A333" s="45">
        <v>2018</v>
      </c>
      <c r="B333" t="s">
        <v>94</v>
      </c>
      <c r="C333">
        <v>201</v>
      </c>
      <c r="D333">
        <v>21</v>
      </c>
      <c r="E333">
        <v>0</v>
      </c>
      <c r="F333">
        <v>401</v>
      </c>
      <c r="G333">
        <v>200</v>
      </c>
      <c r="H333" t="s">
        <v>9</v>
      </c>
      <c r="I333">
        <v>1112</v>
      </c>
      <c r="J333">
        <v>1111</v>
      </c>
      <c r="K333" t="s">
        <v>3220</v>
      </c>
      <c r="L333" t="s">
        <v>21</v>
      </c>
      <c r="M333" t="s">
        <v>4546</v>
      </c>
      <c r="N333" t="s">
        <v>22</v>
      </c>
      <c r="O333" s="65">
        <v>226400000</v>
      </c>
    </row>
    <row r="334" spans="1:15" x14ac:dyDescent="0.25">
      <c r="A334" s="45">
        <v>2018</v>
      </c>
      <c r="B334" t="s">
        <v>94</v>
      </c>
      <c r="C334">
        <v>201</v>
      </c>
      <c r="D334">
        <v>21</v>
      </c>
      <c r="E334">
        <v>0</v>
      </c>
      <c r="F334">
        <v>405</v>
      </c>
      <c r="G334">
        <v>200</v>
      </c>
      <c r="H334" t="s">
        <v>9</v>
      </c>
      <c r="I334">
        <v>1112</v>
      </c>
      <c r="J334">
        <v>1111</v>
      </c>
      <c r="K334" t="s">
        <v>3244</v>
      </c>
      <c r="L334" t="s">
        <v>23</v>
      </c>
      <c r="M334" t="s">
        <v>4531</v>
      </c>
      <c r="N334" t="s">
        <v>24</v>
      </c>
      <c r="O334" s="65">
        <v>12200000</v>
      </c>
    </row>
    <row r="335" spans="1:15" x14ac:dyDescent="0.25">
      <c r="A335" s="45">
        <v>2018</v>
      </c>
      <c r="B335" t="s">
        <v>94</v>
      </c>
      <c r="C335">
        <v>201</v>
      </c>
      <c r="D335">
        <v>21</v>
      </c>
      <c r="E335">
        <v>0</v>
      </c>
      <c r="F335">
        <v>501</v>
      </c>
      <c r="G335">
        <v>200</v>
      </c>
      <c r="H335" t="s">
        <v>9</v>
      </c>
      <c r="I335">
        <v>1112</v>
      </c>
      <c r="J335">
        <v>1111</v>
      </c>
      <c r="K335" t="s">
        <v>3245</v>
      </c>
      <c r="L335" t="s">
        <v>21</v>
      </c>
      <c r="M335" t="s">
        <v>4547</v>
      </c>
      <c r="N335" t="s">
        <v>22</v>
      </c>
      <c r="O335" s="65">
        <v>124400000</v>
      </c>
    </row>
    <row r="336" spans="1:15" x14ac:dyDescent="0.25">
      <c r="A336" s="45">
        <v>2018</v>
      </c>
      <c r="B336" t="s">
        <v>94</v>
      </c>
      <c r="C336">
        <v>201</v>
      </c>
      <c r="D336">
        <v>21</v>
      </c>
      <c r="E336">
        <v>0</v>
      </c>
      <c r="F336">
        <v>502</v>
      </c>
      <c r="G336">
        <v>200</v>
      </c>
      <c r="H336" t="s">
        <v>9</v>
      </c>
      <c r="I336">
        <v>1112</v>
      </c>
      <c r="J336">
        <v>1111</v>
      </c>
      <c r="K336" t="s">
        <v>3246</v>
      </c>
      <c r="L336" t="s">
        <v>21</v>
      </c>
      <c r="M336" t="s">
        <v>4532</v>
      </c>
      <c r="N336" t="s">
        <v>22</v>
      </c>
      <c r="O336" s="65">
        <v>36700000</v>
      </c>
    </row>
    <row r="337" spans="1:15" x14ac:dyDescent="0.25">
      <c r="A337" s="45">
        <v>2018</v>
      </c>
      <c r="B337" t="s">
        <v>94</v>
      </c>
      <c r="C337">
        <v>201</v>
      </c>
      <c r="D337">
        <v>21</v>
      </c>
      <c r="E337">
        <v>0</v>
      </c>
      <c r="F337">
        <v>503</v>
      </c>
      <c r="G337">
        <v>200</v>
      </c>
      <c r="H337" t="s">
        <v>9</v>
      </c>
      <c r="I337">
        <v>1112</v>
      </c>
      <c r="J337">
        <v>1111</v>
      </c>
      <c r="K337" t="s">
        <v>3247</v>
      </c>
      <c r="L337" t="s">
        <v>21</v>
      </c>
      <c r="M337" t="s">
        <v>4533</v>
      </c>
      <c r="N337" t="s">
        <v>22</v>
      </c>
      <c r="O337" s="65">
        <v>73400000</v>
      </c>
    </row>
    <row r="338" spans="1:15" x14ac:dyDescent="0.25">
      <c r="A338" s="45">
        <v>2018</v>
      </c>
      <c r="B338" t="s">
        <v>94</v>
      </c>
      <c r="C338">
        <v>201</v>
      </c>
      <c r="D338">
        <v>21</v>
      </c>
      <c r="E338">
        <v>0</v>
      </c>
      <c r="F338">
        <v>9901</v>
      </c>
      <c r="H338" t="s">
        <v>9</v>
      </c>
      <c r="I338">
        <v>1111</v>
      </c>
      <c r="J338">
        <v>1111</v>
      </c>
      <c r="K338" t="s">
        <v>3250</v>
      </c>
      <c r="O338" s="65">
        <v>3000000</v>
      </c>
    </row>
    <row r="339" spans="1:15" x14ac:dyDescent="0.25">
      <c r="A339" s="45">
        <v>2018</v>
      </c>
      <c r="B339" t="s">
        <v>94</v>
      </c>
      <c r="C339">
        <v>201</v>
      </c>
      <c r="D339">
        <v>21</v>
      </c>
      <c r="E339">
        <v>0</v>
      </c>
      <c r="F339">
        <v>10102</v>
      </c>
      <c r="H339" t="s">
        <v>9</v>
      </c>
      <c r="I339">
        <v>1120</v>
      </c>
      <c r="J339">
        <v>1111</v>
      </c>
      <c r="K339" t="s">
        <v>3254</v>
      </c>
      <c r="O339" s="65">
        <v>132000000</v>
      </c>
    </row>
    <row r="340" spans="1:15" x14ac:dyDescent="0.25">
      <c r="A340" s="45">
        <v>2018</v>
      </c>
      <c r="B340" t="s">
        <v>94</v>
      </c>
      <c r="C340">
        <v>201</v>
      </c>
      <c r="D340">
        <v>21</v>
      </c>
      <c r="E340">
        <v>0</v>
      </c>
      <c r="F340">
        <v>10104</v>
      </c>
      <c r="H340" t="s">
        <v>9</v>
      </c>
      <c r="I340">
        <v>1120</v>
      </c>
      <c r="J340">
        <v>1111</v>
      </c>
      <c r="K340" t="s">
        <v>3256</v>
      </c>
      <c r="O340" s="65">
        <v>12000000</v>
      </c>
    </row>
    <row r="341" spans="1:15" x14ac:dyDescent="0.25">
      <c r="A341" s="45">
        <v>2018</v>
      </c>
      <c r="B341" t="s">
        <v>94</v>
      </c>
      <c r="C341">
        <v>201</v>
      </c>
      <c r="D341">
        <v>21</v>
      </c>
      <c r="E341">
        <v>0</v>
      </c>
      <c r="F341">
        <v>10201</v>
      </c>
      <c r="H341" t="s">
        <v>9</v>
      </c>
      <c r="I341">
        <v>1120</v>
      </c>
      <c r="J341">
        <v>1111</v>
      </c>
      <c r="K341" t="s">
        <v>3258</v>
      </c>
      <c r="O341" s="65">
        <v>4000000</v>
      </c>
    </row>
    <row r="342" spans="1:15" x14ac:dyDescent="0.25">
      <c r="A342" s="45">
        <v>2018</v>
      </c>
      <c r="B342" t="s">
        <v>94</v>
      </c>
      <c r="C342">
        <v>201</v>
      </c>
      <c r="D342">
        <v>21</v>
      </c>
      <c r="E342">
        <v>0</v>
      </c>
      <c r="F342">
        <v>10202</v>
      </c>
      <c r="H342" t="s">
        <v>9</v>
      </c>
      <c r="I342">
        <v>1120</v>
      </c>
      <c r="J342">
        <v>1111</v>
      </c>
      <c r="K342" t="s">
        <v>3259</v>
      </c>
      <c r="O342" s="65">
        <v>47000000</v>
      </c>
    </row>
    <row r="343" spans="1:15" x14ac:dyDescent="0.25">
      <c r="A343" s="45">
        <v>2018</v>
      </c>
      <c r="B343" t="s">
        <v>94</v>
      </c>
      <c r="C343">
        <v>201</v>
      </c>
      <c r="D343">
        <v>21</v>
      </c>
      <c r="E343">
        <v>0</v>
      </c>
      <c r="F343">
        <v>10203</v>
      </c>
      <c r="H343" t="s">
        <v>9</v>
      </c>
      <c r="I343">
        <v>1120</v>
      </c>
      <c r="J343">
        <v>1111</v>
      </c>
      <c r="K343" t="s">
        <v>3260</v>
      </c>
      <c r="O343" s="65">
        <v>1900000</v>
      </c>
    </row>
    <row r="344" spans="1:15" x14ac:dyDescent="0.25">
      <c r="A344" s="45">
        <v>2018</v>
      </c>
      <c r="B344" t="s">
        <v>94</v>
      </c>
      <c r="C344">
        <v>201</v>
      </c>
      <c r="D344">
        <v>21</v>
      </c>
      <c r="E344">
        <v>0</v>
      </c>
      <c r="F344">
        <v>10204</v>
      </c>
      <c r="H344" t="s">
        <v>9</v>
      </c>
      <c r="I344">
        <v>1120</v>
      </c>
      <c r="J344">
        <v>1111</v>
      </c>
      <c r="K344" t="s">
        <v>3261</v>
      </c>
      <c r="O344" s="65">
        <v>32000000</v>
      </c>
    </row>
    <row r="345" spans="1:15" x14ac:dyDescent="0.25">
      <c r="A345" s="45">
        <v>2018</v>
      </c>
      <c r="B345" t="s">
        <v>94</v>
      </c>
      <c r="C345">
        <v>201</v>
      </c>
      <c r="D345">
        <v>21</v>
      </c>
      <c r="E345">
        <v>0</v>
      </c>
      <c r="F345">
        <v>10301</v>
      </c>
      <c r="H345" t="s">
        <v>9</v>
      </c>
      <c r="I345">
        <v>1120</v>
      </c>
      <c r="J345">
        <v>1111</v>
      </c>
      <c r="K345" t="s">
        <v>3263</v>
      </c>
      <c r="O345" s="65">
        <v>3500000</v>
      </c>
    </row>
    <row r="346" spans="1:15" x14ac:dyDescent="0.25">
      <c r="A346" s="45">
        <v>2018</v>
      </c>
      <c r="B346" t="s">
        <v>94</v>
      </c>
      <c r="C346">
        <v>201</v>
      </c>
      <c r="D346">
        <v>21</v>
      </c>
      <c r="E346">
        <v>0</v>
      </c>
      <c r="F346">
        <v>10303</v>
      </c>
      <c r="H346" t="s">
        <v>9</v>
      </c>
      <c r="I346">
        <v>1120</v>
      </c>
      <c r="J346">
        <v>1111</v>
      </c>
      <c r="K346" t="s">
        <v>3265</v>
      </c>
      <c r="O346" s="65">
        <v>1500000</v>
      </c>
    </row>
    <row r="347" spans="1:15" x14ac:dyDescent="0.25">
      <c r="A347" s="45">
        <v>2018</v>
      </c>
      <c r="B347" t="s">
        <v>94</v>
      </c>
      <c r="C347">
        <v>201</v>
      </c>
      <c r="D347">
        <v>21</v>
      </c>
      <c r="E347">
        <v>0</v>
      </c>
      <c r="F347">
        <v>10306</v>
      </c>
      <c r="H347" t="s">
        <v>9</v>
      </c>
      <c r="I347">
        <v>1120</v>
      </c>
      <c r="J347">
        <v>1111</v>
      </c>
      <c r="K347" t="s">
        <v>3268</v>
      </c>
      <c r="M347" t="s">
        <v>5748</v>
      </c>
      <c r="O347" s="65">
        <v>150000</v>
      </c>
    </row>
    <row r="348" spans="1:15" x14ac:dyDescent="0.25">
      <c r="A348" s="45">
        <v>2018</v>
      </c>
      <c r="B348" t="s">
        <v>94</v>
      </c>
      <c r="C348">
        <v>201</v>
      </c>
      <c r="D348">
        <v>21</v>
      </c>
      <c r="E348">
        <v>0</v>
      </c>
      <c r="F348">
        <v>10307</v>
      </c>
      <c r="H348" t="s">
        <v>9</v>
      </c>
      <c r="I348">
        <v>1120</v>
      </c>
      <c r="J348">
        <v>1111</v>
      </c>
      <c r="K348" t="s">
        <v>3269</v>
      </c>
      <c r="O348" s="65">
        <v>11000000</v>
      </c>
    </row>
    <row r="349" spans="1:15" x14ac:dyDescent="0.25">
      <c r="A349" s="45">
        <v>2018</v>
      </c>
      <c r="B349" t="s">
        <v>94</v>
      </c>
      <c r="C349">
        <v>201</v>
      </c>
      <c r="D349">
        <v>21</v>
      </c>
      <c r="E349">
        <v>0</v>
      </c>
      <c r="F349">
        <v>10401</v>
      </c>
      <c r="H349" t="s">
        <v>9</v>
      </c>
      <c r="I349">
        <v>1120</v>
      </c>
      <c r="J349">
        <v>1111</v>
      </c>
      <c r="K349" t="s">
        <v>3270</v>
      </c>
      <c r="M349" t="s">
        <v>5749</v>
      </c>
      <c r="O349" s="65">
        <v>500000</v>
      </c>
    </row>
    <row r="350" spans="1:15" x14ac:dyDescent="0.25">
      <c r="A350" s="45">
        <v>2018</v>
      </c>
      <c r="B350" t="s">
        <v>94</v>
      </c>
      <c r="C350">
        <v>201</v>
      </c>
      <c r="D350">
        <v>21</v>
      </c>
      <c r="E350">
        <v>0</v>
      </c>
      <c r="F350">
        <v>10406</v>
      </c>
      <c r="H350" t="s">
        <v>9</v>
      </c>
      <c r="I350">
        <v>1120</v>
      </c>
      <c r="J350">
        <v>1111</v>
      </c>
      <c r="K350" t="s">
        <v>3275</v>
      </c>
      <c r="M350" t="s">
        <v>5750</v>
      </c>
      <c r="O350" s="65">
        <v>22000000</v>
      </c>
    </row>
    <row r="351" spans="1:15" x14ac:dyDescent="0.25">
      <c r="A351" s="45">
        <v>2018</v>
      </c>
      <c r="B351" t="s">
        <v>94</v>
      </c>
      <c r="C351">
        <v>201</v>
      </c>
      <c r="D351">
        <v>21</v>
      </c>
      <c r="E351">
        <v>0</v>
      </c>
      <c r="F351">
        <v>10499</v>
      </c>
      <c r="H351" t="s">
        <v>9</v>
      </c>
      <c r="I351">
        <v>1120</v>
      </c>
      <c r="J351">
        <v>1111</v>
      </c>
      <c r="K351" t="s">
        <v>3276</v>
      </c>
      <c r="M351" t="s">
        <v>5751</v>
      </c>
      <c r="O351" s="65">
        <v>1000000</v>
      </c>
    </row>
    <row r="352" spans="1:15" x14ac:dyDescent="0.25">
      <c r="A352" s="45">
        <v>2018</v>
      </c>
      <c r="B352" t="s">
        <v>94</v>
      </c>
      <c r="C352">
        <v>201</v>
      </c>
      <c r="D352">
        <v>21</v>
      </c>
      <c r="E352">
        <v>0</v>
      </c>
      <c r="F352">
        <v>10501</v>
      </c>
      <c r="H352" t="s">
        <v>9</v>
      </c>
      <c r="I352">
        <v>1120</v>
      </c>
      <c r="J352">
        <v>1111</v>
      </c>
      <c r="K352" t="s">
        <v>3277</v>
      </c>
      <c r="O352" s="65">
        <v>1000000</v>
      </c>
    </row>
    <row r="353" spans="1:15" x14ac:dyDescent="0.25">
      <c r="A353" s="45">
        <v>2018</v>
      </c>
      <c r="B353" t="s">
        <v>94</v>
      </c>
      <c r="C353">
        <v>201</v>
      </c>
      <c r="D353">
        <v>21</v>
      </c>
      <c r="E353">
        <v>0</v>
      </c>
      <c r="F353">
        <v>10502</v>
      </c>
      <c r="H353" t="s">
        <v>9</v>
      </c>
      <c r="I353">
        <v>1120</v>
      </c>
      <c r="J353">
        <v>1111</v>
      </c>
      <c r="K353" t="s">
        <v>3278</v>
      </c>
      <c r="O353" s="65">
        <v>30000000</v>
      </c>
    </row>
    <row r="354" spans="1:15" x14ac:dyDescent="0.25">
      <c r="A354" s="45">
        <v>2018</v>
      </c>
      <c r="B354" t="s">
        <v>94</v>
      </c>
      <c r="C354">
        <v>201</v>
      </c>
      <c r="D354">
        <v>21</v>
      </c>
      <c r="E354">
        <v>0</v>
      </c>
      <c r="F354">
        <v>10503</v>
      </c>
      <c r="H354" t="s">
        <v>9</v>
      </c>
      <c r="I354">
        <v>1120</v>
      </c>
      <c r="J354">
        <v>1111</v>
      </c>
      <c r="K354" t="s">
        <v>3279</v>
      </c>
      <c r="O354" s="65">
        <v>45000000</v>
      </c>
    </row>
    <row r="355" spans="1:15" x14ac:dyDescent="0.25">
      <c r="A355" s="45">
        <v>2018</v>
      </c>
      <c r="B355" t="s">
        <v>94</v>
      </c>
      <c r="C355">
        <v>201</v>
      </c>
      <c r="D355">
        <v>21</v>
      </c>
      <c r="E355">
        <v>0</v>
      </c>
      <c r="F355">
        <v>10504</v>
      </c>
      <c r="H355" t="s">
        <v>9</v>
      </c>
      <c r="I355">
        <v>1120</v>
      </c>
      <c r="J355">
        <v>1111</v>
      </c>
      <c r="K355" t="s">
        <v>3280</v>
      </c>
      <c r="O355" s="65">
        <v>38000000</v>
      </c>
    </row>
    <row r="356" spans="1:15" x14ac:dyDescent="0.25">
      <c r="A356" s="45">
        <v>2018</v>
      </c>
      <c r="B356" t="s">
        <v>94</v>
      </c>
      <c r="C356">
        <v>201</v>
      </c>
      <c r="D356">
        <v>21</v>
      </c>
      <c r="E356">
        <v>0</v>
      </c>
      <c r="F356">
        <v>10601</v>
      </c>
      <c r="H356" t="s">
        <v>9</v>
      </c>
      <c r="I356">
        <v>1120</v>
      </c>
      <c r="J356">
        <v>1111</v>
      </c>
      <c r="K356" t="s">
        <v>3281</v>
      </c>
      <c r="O356" s="65">
        <v>38000000</v>
      </c>
    </row>
    <row r="357" spans="1:15" x14ac:dyDescent="0.25">
      <c r="A357" s="45">
        <v>2018</v>
      </c>
      <c r="B357" t="s">
        <v>94</v>
      </c>
      <c r="C357">
        <v>201</v>
      </c>
      <c r="D357">
        <v>21</v>
      </c>
      <c r="E357">
        <v>0</v>
      </c>
      <c r="F357">
        <v>10702</v>
      </c>
      <c r="H357" t="s">
        <v>9</v>
      </c>
      <c r="I357">
        <v>1120</v>
      </c>
      <c r="J357">
        <v>1111</v>
      </c>
      <c r="K357" t="s">
        <v>3285</v>
      </c>
      <c r="M357" t="s">
        <v>4551</v>
      </c>
      <c r="O357" s="65">
        <v>38000000</v>
      </c>
    </row>
    <row r="358" spans="1:15" x14ac:dyDescent="0.25">
      <c r="A358" s="45">
        <v>2018</v>
      </c>
      <c r="B358" t="s">
        <v>94</v>
      </c>
      <c r="C358">
        <v>201</v>
      </c>
      <c r="D358">
        <v>21</v>
      </c>
      <c r="E358">
        <v>0</v>
      </c>
      <c r="F358">
        <v>10703</v>
      </c>
      <c r="H358" t="s">
        <v>9</v>
      </c>
      <c r="I358">
        <v>1120</v>
      </c>
      <c r="J358">
        <v>1111</v>
      </c>
      <c r="K358" t="s">
        <v>3286</v>
      </c>
      <c r="O358" s="65">
        <v>1000000</v>
      </c>
    </row>
    <row r="359" spans="1:15" x14ac:dyDescent="0.25">
      <c r="A359" s="45">
        <v>2018</v>
      </c>
      <c r="B359" t="s">
        <v>94</v>
      </c>
      <c r="C359">
        <v>201</v>
      </c>
      <c r="D359">
        <v>21</v>
      </c>
      <c r="E359">
        <v>0</v>
      </c>
      <c r="F359">
        <v>10801</v>
      </c>
      <c r="H359" t="s">
        <v>9</v>
      </c>
      <c r="I359">
        <v>1120</v>
      </c>
      <c r="J359">
        <v>1111</v>
      </c>
      <c r="K359" t="s">
        <v>3287</v>
      </c>
      <c r="O359" s="65">
        <v>6000000</v>
      </c>
    </row>
    <row r="360" spans="1:15" x14ac:dyDescent="0.25">
      <c r="A360" s="45">
        <v>2018</v>
      </c>
      <c r="B360" t="s">
        <v>94</v>
      </c>
      <c r="C360">
        <v>201</v>
      </c>
      <c r="D360">
        <v>21</v>
      </c>
      <c r="E360">
        <v>0</v>
      </c>
      <c r="F360">
        <v>10804</v>
      </c>
      <c r="H360" t="s">
        <v>9</v>
      </c>
      <c r="I360">
        <v>1120</v>
      </c>
      <c r="J360">
        <v>1111</v>
      </c>
      <c r="K360" t="s">
        <v>3290</v>
      </c>
      <c r="O360" s="65">
        <v>1000000</v>
      </c>
    </row>
    <row r="361" spans="1:15" x14ac:dyDescent="0.25">
      <c r="A361" s="45">
        <v>2018</v>
      </c>
      <c r="B361" t="s">
        <v>94</v>
      </c>
      <c r="C361">
        <v>201</v>
      </c>
      <c r="D361">
        <v>21</v>
      </c>
      <c r="E361">
        <v>0</v>
      </c>
      <c r="F361">
        <v>10805</v>
      </c>
      <c r="H361" t="s">
        <v>9</v>
      </c>
      <c r="I361">
        <v>1120</v>
      </c>
      <c r="J361">
        <v>1111</v>
      </c>
      <c r="K361" t="s">
        <v>3291</v>
      </c>
      <c r="O361" s="65">
        <v>14000000</v>
      </c>
    </row>
    <row r="362" spans="1:15" x14ac:dyDescent="0.25">
      <c r="A362" s="45">
        <v>2018</v>
      </c>
      <c r="B362" t="s">
        <v>94</v>
      </c>
      <c r="C362">
        <v>201</v>
      </c>
      <c r="D362">
        <v>21</v>
      </c>
      <c r="E362">
        <v>0</v>
      </c>
      <c r="F362">
        <v>10806</v>
      </c>
      <c r="H362" t="s">
        <v>9</v>
      </c>
      <c r="I362">
        <v>1120</v>
      </c>
      <c r="J362">
        <v>1111</v>
      </c>
      <c r="K362" t="s">
        <v>3292</v>
      </c>
      <c r="O362" s="65">
        <v>2500000</v>
      </c>
    </row>
    <row r="363" spans="1:15" x14ac:dyDescent="0.25">
      <c r="A363" s="45">
        <v>2018</v>
      </c>
      <c r="B363" t="s">
        <v>94</v>
      </c>
      <c r="C363">
        <v>201</v>
      </c>
      <c r="D363">
        <v>21</v>
      </c>
      <c r="E363">
        <v>0</v>
      </c>
      <c r="F363">
        <v>10807</v>
      </c>
      <c r="H363" t="s">
        <v>9</v>
      </c>
      <c r="I363">
        <v>1120</v>
      </c>
      <c r="J363">
        <v>1111</v>
      </c>
      <c r="K363" t="s">
        <v>3293</v>
      </c>
      <c r="O363" s="65">
        <v>1400000</v>
      </c>
    </row>
    <row r="364" spans="1:15" x14ac:dyDescent="0.25">
      <c r="A364" s="45">
        <v>2018</v>
      </c>
      <c r="B364" t="s">
        <v>94</v>
      </c>
      <c r="C364">
        <v>201</v>
      </c>
      <c r="D364">
        <v>21</v>
      </c>
      <c r="E364">
        <v>0</v>
      </c>
      <c r="F364">
        <v>10808</v>
      </c>
      <c r="H364" t="s">
        <v>9</v>
      </c>
      <c r="I364">
        <v>1120</v>
      </c>
      <c r="J364">
        <v>1111</v>
      </c>
      <c r="K364" t="s">
        <v>3294</v>
      </c>
      <c r="O364" s="65">
        <v>500000</v>
      </c>
    </row>
    <row r="365" spans="1:15" x14ac:dyDescent="0.25">
      <c r="A365" s="45">
        <v>2018</v>
      </c>
      <c r="B365" t="s">
        <v>94</v>
      </c>
      <c r="C365">
        <v>201</v>
      </c>
      <c r="D365">
        <v>21</v>
      </c>
      <c r="E365">
        <v>0</v>
      </c>
      <c r="F365">
        <v>10899</v>
      </c>
      <c r="H365" t="s">
        <v>9</v>
      </c>
      <c r="I365">
        <v>1120</v>
      </c>
      <c r="J365">
        <v>1111</v>
      </c>
      <c r="K365" t="s">
        <v>3295</v>
      </c>
      <c r="O365" s="65">
        <v>1500000</v>
      </c>
    </row>
    <row r="366" spans="1:15" x14ac:dyDescent="0.25">
      <c r="A366" s="45">
        <v>2018</v>
      </c>
      <c r="B366" t="s">
        <v>94</v>
      </c>
      <c r="C366">
        <v>201</v>
      </c>
      <c r="D366">
        <v>21</v>
      </c>
      <c r="E366">
        <v>0</v>
      </c>
      <c r="F366">
        <v>19902</v>
      </c>
      <c r="H366" t="s">
        <v>9</v>
      </c>
      <c r="I366">
        <v>1120</v>
      </c>
      <c r="J366">
        <v>1111</v>
      </c>
      <c r="K366" t="s">
        <v>3301</v>
      </c>
      <c r="M366" t="s">
        <v>4552</v>
      </c>
      <c r="O366" s="65">
        <v>1000000</v>
      </c>
    </row>
    <row r="367" spans="1:15" x14ac:dyDescent="0.25">
      <c r="A367" s="45">
        <v>2018</v>
      </c>
      <c r="B367" t="s">
        <v>94</v>
      </c>
      <c r="C367">
        <v>201</v>
      </c>
      <c r="D367">
        <v>21</v>
      </c>
      <c r="E367">
        <v>0</v>
      </c>
      <c r="F367">
        <v>19905</v>
      </c>
      <c r="H367" t="s">
        <v>9</v>
      </c>
      <c r="I367">
        <v>1120</v>
      </c>
      <c r="J367">
        <v>1111</v>
      </c>
      <c r="K367" t="s">
        <v>3304</v>
      </c>
      <c r="O367" s="65">
        <v>1000000</v>
      </c>
    </row>
    <row r="368" spans="1:15" x14ac:dyDescent="0.25">
      <c r="A368" s="45">
        <v>2018</v>
      </c>
      <c r="B368" t="s">
        <v>94</v>
      </c>
      <c r="C368">
        <v>201</v>
      </c>
      <c r="D368">
        <v>21</v>
      </c>
      <c r="E368">
        <v>0</v>
      </c>
      <c r="F368">
        <v>20101</v>
      </c>
      <c r="H368" t="s">
        <v>9</v>
      </c>
      <c r="I368">
        <v>1120</v>
      </c>
      <c r="J368">
        <v>1111</v>
      </c>
      <c r="K368" t="s">
        <v>3306</v>
      </c>
      <c r="O368" s="65">
        <v>39000000</v>
      </c>
    </row>
    <row r="369" spans="1:15" x14ac:dyDescent="0.25">
      <c r="A369" s="45">
        <v>2018</v>
      </c>
      <c r="B369" t="s">
        <v>94</v>
      </c>
      <c r="C369">
        <v>201</v>
      </c>
      <c r="D369">
        <v>21</v>
      </c>
      <c r="E369">
        <v>0</v>
      </c>
      <c r="F369">
        <v>20102</v>
      </c>
      <c r="H369" t="s">
        <v>9</v>
      </c>
      <c r="I369">
        <v>1120</v>
      </c>
      <c r="J369">
        <v>1111</v>
      </c>
      <c r="K369" t="s">
        <v>3307</v>
      </c>
      <c r="O369" s="65">
        <v>500000</v>
      </c>
    </row>
    <row r="370" spans="1:15" x14ac:dyDescent="0.25">
      <c r="A370" s="45">
        <v>2018</v>
      </c>
      <c r="B370" t="s">
        <v>94</v>
      </c>
      <c r="C370">
        <v>201</v>
      </c>
      <c r="D370">
        <v>21</v>
      </c>
      <c r="E370">
        <v>0</v>
      </c>
      <c r="F370">
        <v>20104</v>
      </c>
      <c r="H370" t="s">
        <v>9</v>
      </c>
      <c r="I370">
        <v>1120</v>
      </c>
      <c r="J370">
        <v>1111</v>
      </c>
      <c r="K370" t="s">
        <v>3309</v>
      </c>
      <c r="O370" s="65">
        <v>2000000</v>
      </c>
    </row>
    <row r="371" spans="1:15" x14ac:dyDescent="0.25">
      <c r="A371" s="45">
        <v>2018</v>
      </c>
      <c r="B371" t="s">
        <v>94</v>
      </c>
      <c r="C371">
        <v>201</v>
      </c>
      <c r="D371">
        <v>21</v>
      </c>
      <c r="E371">
        <v>0</v>
      </c>
      <c r="F371">
        <v>20199</v>
      </c>
      <c r="H371" t="s">
        <v>9</v>
      </c>
      <c r="I371">
        <v>1120</v>
      </c>
      <c r="J371">
        <v>1111</v>
      </c>
      <c r="K371" t="s">
        <v>3310</v>
      </c>
      <c r="O371" s="65">
        <v>1000000</v>
      </c>
    </row>
    <row r="372" spans="1:15" x14ac:dyDescent="0.25">
      <c r="A372" s="45">
        <v>2018</v>
      </c>
      <c r="B372" t="s">
        <v>94</v>
      </c>
      <c r="C372">
        <v>201</v>
      </c>
      <c r="D372">
        <v>21</v>
      </c>
      <c r="E372">
        <v>0</v>
      </c>
      <c r="F372">
        <v>20202</v>
      </c>
      <c r="H372" t="s">
        <v>9</v>
      </c>
      <c r="I372">
        <v>1120</v>
      </c>
      <c r="J372">
        <v>1111</v>
      </c>
      <c r="K372" t="s">
        <v>3312</v>
      </c>
      <c r="O372" s="65">
        <v>1000000</v>
      </c>
    </row>
    <row r="373" spans="1:15" x14ac:dyDescent="0.25">
      <c r="A373" s="45">
        <v>2018</v>
      </c>
      <c r="B373" t="s">
        <v>94</v>
      </c>
      <c r="C373">
        <v>201</v>
      </c>
      <c r="D373">
        <v>21</v>
      </c>
      <c r="E373">
        <v>0</v>
      </c>
      <c r="F373">
        <v>20203</v>
      </c>
      <c r="H373" t="s">
        <v>9</v>
      </c>
      <c r="I373">
        <v>1120</v>
      </c>
      <c r="J373">
        <v>1111</v>
      </c>
      <c r="K373" t="s">
        <v>3313</v>
      </c>
      <c r="O373" s="65">
        <v>41200000</v>
      </c>
    </row>
    <row r="374" spans="1:15" x14ac:dyDescent="0.25">
      <c r="A374" s="45">
        <v>2018</v>
      </c>
      <c r="B374" t="s">
        <v>94</v>
      </c>
      <c r="C374">
        <v>201</v>
      </c>
      <c r="D374">
        <v>21</v>
      </c>
      <c r="E374">
        <v>0</v>
      </c>
      <c r="F374">
        <v>20204</v>
      </c>
      <c r="H374" t="s">
        <v>9</v>
      </c>
      <c r="I374">
        <v>1120</v>
      </c>
      <c r="J374">
        <v>1111</v>
      </c>
      <c r="K374" t="s">
        <v>3314</v>
      </c>
      <c r="O374" s="65">
        <v>800000</v>
      </c>
    </row>
    <row r="375" spans="1:15" x14ac:dyDescent="0.25">
      <c r="A375" s="45">
        <v>2018</v>
      </c>
      <c r="B375" t="s">
        <v>94</v>
      </c>
      <c r="C375">
        <v>201</v>
      </c>
      <c r="D375">
        <v>21</v>
      </c>
      <c r="E375">
        <v>0</v>
      </c>
      <c r="F375">
        <v>20301</v>
      </c>
      <c r="H375" t="s">
        <v>9</v>
      </c>
      <c r="I375">
        <v>1120</v>
      </c>
      <c r="J375">
        <v>1111</v>
      </c>
      <c r="K375" t="s">
        <v>3315</v>
      </c>
      <c r="O375" s="65">
        <v>500000</v>
      </c>
    </row>
    <row r="376" spans="1:15" x14ac:dyDescent="0.25">
      <c r="A376" s="45">
        <v>2018</v>
      </c>
      <c r="B376" t="s">
        <v>94</v>
      </c>
      <c r="C376">
        <v>201</v>
      </c>
      <c r="D376">
        <v>21</v>
      </c>
      <c r="E376">
        <v>0</v>
      </c>
      <c r="F376">
        <v>20302</v>
      </c>
      <c r="H376" t="s">
        <v>9</v>
      </c>
      <c r="I376">
        <v>1120</v>
      </c>
      <c r="J376">
        <v>1111</v>
      </c>
      <c r="K376" t="s">
        <v>3316</v>
      </c>
      <c r="O376" s="65">
        <v>300000</v>
      </c>
    </row>
    <row r="377" spans="1:15" x14ac:dyDescent="0.25">
      <c r="A377" s="45">
        <v>2018</v>
      </c>
      <c r="B377" t="s">
        <v>94</v>
      </c>
      <c r="C377">
        <v>201</v>
      </c>
      <c r="D377">
        <v>21</v>
      </c>
      <c r="E377">
        <v>0</v>
      </c>
      <c r="F377">
        <v>20303</v>
      </c>
      <c r="H377" t="s">
        <v>9</v>
      </c>
      <c r="I377">
        <v>1120</v>
      </c>
      <c r="J377">
        <v>1111</v>
      </c>
      <c r="K377" t="s">
        <v>3317</v>
      </c>
      <c r="O377" s="65">
        <v>1000000</v>
      </c>
    </row>
    <row r="378" spans="1:15" x14ac:dyDescent="0.25">
      <c r="A378" s="45">
        <v>2018</v>
      </c>
      <c r="B378" t="s">
        <v>94</v>
      </c>
      <c r="C378">
        <v>201</v>
      </c>
      <c r="D378">
        <v>21</v>
      </c>
      <c r="E378">
        <v>0</v>
      </c>
      <c r="F378">
        <v>20304</v>
      </c>
      <c r="H378" t="s">
        <v>9</v>
      </c>
      <c r="I378">
        <v>1120</v>
      </c>
      <c r="J378">
        <v>1111</v>
      </c>
      <c r="K378" t="s">
        <v>3318</v>
      </c>
      <c r="O378" s="65">
        <v>3000000</v>
      </c>
    </row>
    <row r="379" spans="1:15" x14ac:dyDescent="0.25">
      <c r="A379" s="45">
        <v>2018</v>
      </c>
      <c r="B379" t="s">
        <v>94</v>
      </c>
      <c r="C379">
        <v>201</v>
      </c>
      <c r="D379">
        <v>21</v>
      </c>
      <c r="E379">
        <v>0</v>
      </c>
      <c r="F379">
        <v>20305</v>
      </c>
      <c r="H379" t="s">
        <v>9</v>
      </c>
      <c r="I379">
        <v>1120</v>
      </c>
      <c r="J379">
        <v>1111</v>
      </c>
      <c r="K379" t="s">
        <v>3319</v>
      </c>
      <c r="O379" s="65">
        <v>250000</v>
      </c>
    </row>
    <row r="380" spans="1:15" x14ac:dyDescent="0.25">
      <c r="A380" s="45">
        <v>2018</v>
      </c>
      <c r="B380" t="s">
        <v>94</v>
      </c>
      <c r="C380">
        <v>201</v>
      </c>
      <c r="D380">
        <v>21</v>
      </c>
      <c r="E380">
        <v>0</v>
      </c>
      <c r="F380">
        <v>20306</v>
      </c>
      <c r="H380" t="s">
        <v>9</v>
      </c>
      <c r="I380">
        <v>1120</v>
      </c>
      <c r="J380">
        <v>1111</v>
      </c>
      <c r="K380" t="s">
        <v>3320</v>
      </c>
      <c r="O380" s="65">
        <v>250000</v>
      </c>
    </row>
    <row r="381" spans="1:15" x14ac:dyDescent="0.25">
      <c r="A381" s="45">
        <v>2018</v>
      </c>
      <c r="B381" t="s">
        <v>94</v>
      </c>
      <c r="C381">
        <v>201</v>
      </c>
      <c r="D381">
        <v>21</v>
      </c>
      <c r="E381">
        <v>0</v>
      </c>
      <c r="F381">
        <v>20399</v>
      </c>
      <c r="H381" t="s">
        <v>9</v>
      </c>
      <c r="I381">
        <v>1120</v>
      </c>
      <c r="J381">
        <v>1111</v>
      </c>
      <c r="K381" t="s">
        <v>3321</v>
      </c>
      <c r="O381" s="65">
        <v>1000000</v>
      </c>
    </row>
    <row r="382" spans="1:15" x14ac:dyDescent="0.25">
      <c r="A382" s="45">
        <v>2018</v>
      </c>
      <c r="B382" t="s">
        <v>94</v>
      </c>
      <c r="C382">
        <v>201</v>
      </c>
      <c r="D382">
        <v>21</v>
      </c>
      <c r="E382">
        <v>0</v>
      </c>
      <c r="F382">
        <v>20401</v>
      </c>
      <c r="H382" t="s">
        <v>9</v>
      </c>
      <c r="I382">
        <v>1120</v>
      </c>
      <c r="J382">
        <v>1111</v>
      </c>
      <c r="K382" t="s">
        <v>3322</v>
      </c>
      <c r="O382" s="65">
        <v>250000</v>
      </c>
    </row>
    <row r="383" spans="1:15" x14ac:dyDescent="0.25">
      <c r="A383" s="45">
        <v>2018</v>
      </c>
      <c r="B383" t="s">
        <v>94</v>
      </c>
      <c r="C383">
        <v>201</v>
      </c>
      <c r="D383">
        <v>21</v>
      </c>
      <c r="E383">
        <v>0</v>
      </c>
      <c r="F383">
        <v>20402</v>
      </c>
      <c r="H383" t="s">
        <v>9</v>
      </c>
      <c r="I383">
        <v>1120</v>
      </c>
      <c r="J383">
        <v>1111</v>
      </c>
      <c r="K383" t="s">
        <v>3323</v>
      </c>
      <c r="O383" s="65">
        <v>4000000</v>
      </c>
    </row>
    <row r="384" spans="1:15" x14ac:dyDescent="0.25">
      <c r="A384" s="45">
        <v>2018</v>
      </c>
      <c r="B384" t="s">
        <v>94</v>
      </c>
      <c r="C384">
        <v>201</v>
      </c>
      <c r="D384">
        <v>21</v>
      </c>
      <c r="E384">
        <v>0</v>
      </c>
      <c r="F384">
        <v>29901</v>
      </c>
      <c r="H384" t="s">
        <v>9</v>
      </c>
      <c r="I384">
        <v>1120</v>
      </c>
      <c r="J384">
        <v>1111</v>
      </c>
      <c r="K384" t="s">
        <v>3327</v>
      </c>
      <c r="O384" s="65">
        <v>1500000</v>
      </c>
    </row>
    <row r="385" spans="1:15" x14ac:dyDescent="0.25">
      <c r="A385" s="45">
        <v>2018</v>
      </c>
      <c r="B385" t="s">
        <v>94</v>
      </c>
      <c r="C385">
        <v>201</v>
      </c>
      <c r="D385">
        <v>21</v>
      </c>
      <c r="E385">
        <v>0</v>
      </c>
      <c r="F385">
        <v>29902</v>
      </c>
      <c r="H385" t="s">
        <v>9</v>
      </c>
      <c r="I385">
        <v>1120</v>
      </c>
      <c r="J385">
        <v>1111</v>
      </c>
      <c r="K385" t="s">
        <v>3328</v>
      </c>
      <c r="O385" s="65">
        <v>500000</v>
      </c>
    </row>
    <row r="386" spans="1:15" x14ac:dyDescent="0.25">
      <c r="A386" s="45">
        <v>2018</v>
      </c>
      <c r="B386" t="s">
        <v>94</v>
      </c>
      <c r="C386">
        <v>201</v>
      </c>
      <c r="D386">
        <v>21</v>
      </c>
      <c r="E386">
        <v>0</v>
      </c>
      <c r="F386">
        <v>29903</v>
      </c>
      <c r="H386" t="s">
        <v>9</v>
      </c>
      <c r="I386">
        <v>1120</v>
      </c>
      <c r="J386">
        <v>1111</v>
      </c>
      <c r="K386" t="s">
        <v>3329</v>
      </c>
      <c r="O386" s="65">
        <v>7000000</v>
      </c>
    </row>
    <row r="387" spans="1:15" x14ac:dyDescent="0.25">
      <c r="A387" s="45">
        <v>2018</v>
      </c>
      <c r="B387" t="s">
        <v>94</v>
      </c>
      <c r="C387">
        <v>201</v>
      </c>
      <c r="D387">
        <v>21</v>
      </c>
      <c r="E387">
        <v>0</v>
      </c>
      <c r="F387">
        <v>29904</v>
      </c>
      <c r="H387" t="s">
        <v>9</v>
      </c>
      <c r="I387">
        <v>1120</v>
      </c>
      <c r="J387">
        <v>1111</v>
      </c>
      <c r="K387" t="s">
        <v>3330</v>
      </c>
      <c r="O387" s="65">
        <v>10000000</v>
      </c>
    </row>
    <row r="388" spans="1:15" x14ac:dyDescent="0.25">
      <c r="A388" s="45">
        <v>2018</v>
      </c>
      <c r="B388" t="s">
        <v>94</v>
      </c>
      <c r="C388">
        <v>201</v>
      </c>
      <c r="D388">
        <v>21</v>
      </c>
      <c r="E388">
        <v>0</v>
      </c>
      <c r="F388">
        <v>29905</v>
      </c>
      <c r="H388" t="s">
        <v>9</v>
      </c>
      <c r="I388">
        <v>1120</v>
      </c>
      <c r="J388">
        <v>1111</v>
      </c>
      <c r="K388" t="s">
        <v>3331</v>
      </c>
      <c r="O388" s="65">
        <v>4000000</v>
      </c>
    </row>
    <row r="389" spans="1:15" x14ac:dyDescent="0.25">
      <c r="A389" s="45">
        <v>2018</v>
      </c>
      <c r="B389" t="s">
        <v>94</v>
      </c>
      <c r="C389">
        <v>201</v>
      </c>
      <c r="D389">
        <v>21</v>
      </c>
      <c r="E389">
        <v>0</v>
      </c>
      <c r="F389">
        <v>29906</v>
      </c>
      <c r="H389" t="s">
        <v>9</v>
      </c>
      <c r="I389">
        <v>1120</v>
      </c>
      <c r="J389">
        <v>1111</v>
      </c>
      <c r="K389" t="s">
        <v>3332</v>
      </c>
      <c r="O389" s="65">
        <v>250000</v>
      </c>
    </row>
    <row r="390" spans="1:15" x14ac:dyDescent="0.25">
      <c r="A390" s="45">
        <v>2018</v>
      </c>
      <c r="B390" t="s">
        <v>94</v>
      </c>
      <c r="C390">
        <v>201</v>
      </c>
      <c r="D390">
        <v>21</v>
      </c>
      <c r="E390">
        <v>0</v>
      </c>
      <c r="F390">
        <v>29907</v>
      </c>
      <c r="H390" t="s">
        <v>9</v>
      </c>
      <c r="I390">
        <v>1120</v>
      </c>
      <c r="J390">
        <v>1111</v>
      </c>
      <c r="K390" t="s">
        <v>3333</v>
      </c>
      <c r="O390" s="65">
        <v>500000</v>
      </c>
    </row>
    <row r="391" spans="1:15" x14ac:dyDescent="0.25">
      <c r="A391" s="45">
        <v>2018</v>
      </c>
      <c r="B391" t="s">
        <v>94</v>
      </c>
      <c r="C391">
        <v>201</v>
      </c>
      <c r="D391">
        <v>21</v>
      </c>
      <c r="E391">
        <v>0</v>
      </c>
      <c r="F391">
        <v>29999</v>
      </c>
      <c r="H391" t="s">
        <v>9</v>
      </c>
      <c r="I391">
        <v>1120</v>
      </c>
      <c r="J391">
        <v>1111</v>
      </c>
      <c r="K391" t="s">
        <v>3334</v>
      </c>
      <c r="O391" s="65">
        <v>520000</v>
      </c>
    </row>
    <row r="392" spans="1:15" x14ac:dyDescent="0.25">
      <c r="A392" s="45">
        <v>2018</v>
      </c>
      <c r="B392" t="s">
        <v>94</v>
      </c>
      <c r="C392">
        <v>201</v>
      </c>
      <c r="D392">
        <v>21</v>
      </c>
      <c r="E392">
        <v>0</v>
      </c>
      <c r="F392">
        <v>50101</v>
      </c>
      <c r="H392" t="s">
        <v>16</v>
      </c>
      <c r="I392">
        <v>2210</v>
      </c>
      <c r="J392">
        <v>1111</v>
      </c>
      <c r="K392" t="s">
        <v>3372</v>
      </c>
      <c r="O392" s="65">
        <v>1000000</v>
      </c>
    </row>
    <row r="393" spans="1:15" x14ac:dyDescent="0.25">
      <c r="A393" s="45">
        <v>2018</v>
      </c>
      <c r="B393" t="s">
        <v>94</v>
      </c>
      <c r="C393">
        <v>201</v>
      </c>
      <c r="D393">
        <v>21</v>
      </c>
      <c r="E393">
        <v>0</v>
      </c>
      <c r="F393">
        <v>50103</v>
      </c>
      <c r="H393" t="s">
        <v>16</v>
      </c>
      <c r="I393">
        <v>2210</v>
      </c>
      <c r="J393">
        <v>1111</v>
      </c>
      <c r="K393" t="s">
        <v>3374</v>
      </c>
      <c r="O393" s="65">
        <v>1000000</v>
      </c>
    </row>
    <row r="394" spans="1:15" x14ac:dyDescent="0.25">
      <c r="A394" s="45">
        <v>2018</v>
      </c>
      <c r="B394" t="s">
        <v>94</v>
      </c>
      <c r="C394">
        <v>201</v>
      </c>
      <c r="D394">
        <v>21</v>
      </c>
      <c r="E394">
        <v>0</v>
      </c>
      <c r="F394">
        <v>50104</v>
      </c>
      <c r="H394" t="s">
        <v>16</v>
      </c>
      <c r="I394">
        <v>2210</v>
      </c>
      <c r="J394">
        <v>1111</v>
      </c>
      <c r="K394" t="s">
        <v>3375</v>
      </c>
      <c r="O394" s="65">
        <v>5000000</v>
      </c>
    </row>
    <row r="395" spans="1:15" x14ac:dyDescent="0.25">
      <c r="A395" s="45">
        <v>2018</v>
      </c>
      <c r="B395" t="s">
        <v>94</v>
      </c>
      <c r="C395">
        <v>201</v>
      </c>
      <c r="D395">
        <v>21</v>
      </c>
      <c r="E395">
        <v>0</v>
      </c>
      <c r="F395">
        <v>50105</v>
      </c>
      <c r="H395" t="s">
        <v>16</v>
      </c>
      <c r="I395">
        <v>2210</v>
      </c>
      <c r="J395">
        <v>1111</v>
      </c>
      <c r="K395" t="s">
        <v>3376</v>
      </c>
      <c r="O395" s="65">
        <v>5000000</v>
      </c>
    </row>
    <row r="396" spans="1:15" x14ac:dyDescent="0.25">
      <c r="A396" s="45">
        <v>2018</v>
      </c>
      <c r="B396" t="s">
        <v>94</v>
      </c>
      <c r="C396">
        <v>201</v>
      </c>
      <c r="D396">
        <v>21</v>
      </c>
      <c r="E396">
        <v>0</v>
      </c>
      <c r="F396">
        <v>50199</v>
      </c>
      <c r="H396" t="s">
        <v>16</v>
      </c>
      <c r="I396">
        <v>2210</v>
      </c>
      <c r="J396">
        <v>1111</v>
      </c>
      <c r="K396" t="s">
        <v>3379</v>
      </c>
      <c r="O396" s="65">
        <v>2000000</v>
      </c>
    </row>
    <row r="397" spans="1:15" x14ac:dyDescent="0.25">
      <c r="A397" s="45">
        <v>2018</v>
      </c>
      <c r="B397" t="s">
        <v>94</v>
      </c>
      <c r="C397">
        <v>201</v>
      </c>
      <c r="D397">
        <v>21</v>
      </c>
      <c r="E397">
        <v>0</v>
      </c>
      <c r="F397">
        <v>50201</v>
      </c>
      <c r="H397" t="s">
        <v>16</v>
      </c>
      <c r="I397">
        <v>2110</v>
      </c>
      <c r="J397">
        <v>1111</v>
      </c>
      <c r="K397" t="s">
        <v>2211</v>
      </c>
      <c r="M397" t="s">
        <v>5752</v>
      </c>
      <c r="O397" s="65">
        <v>120000000</v>
      </c>
    </row>
    <row r="398" spans="1:15" x14ac:dyDescent="0.25">
      <c r="A398" s="45">
        <v>2018</v>
      </c>
      <c r="B398" t="s">
        <v>94</v>
      </c>
      <c r="C398">
        <v>201</v>
      </c>
      <c r="D398">
        <v>21</v>
      </c>
      <c r="E398">
        <v>0</v>
      </c>
      <c r="F398">
        <v>59903</v>
      </c>
      <c r="H398" t="s">
        <v>16</v>
      </c>
      <c r="I398">
        <v>2240</v>
      </c>
      <c r="J398">
        <v>1111</v>
      </c>
      <c r="K398" t="s">
        <v>3389</v>
      </c>
      <c r="O398" s="65">
        <v>4000000</v>
      </c>
    </row>
    <row r="399" spans="1:15" x14ac:dyDescent="0.25">
      <c r="A399" s="45">
        <v>2018</v>
      </c>
      <c r="B399" t="s">
        <v>94</v>
      </c>
      <c r="C399">
        <v>201</v>
      </c>
      <c r="D399">
        <v>21</v>
      </c>
      <c r="E399">
        <v>0</v>
      </c>
      <c r="F399">
        <v>60102</v>
      </c>
      <c r="G399">
        <v>204</v>
      </c>
      <c r="H399" t="s">
        <v>9</v>
      </c>
      <c r="I399">
        <v>1310</v>
      </c>
      <c r="J399">
        <v>3530</v>
      </c>
      <c r="K399" t="s">
        <v>3392</v>
      </c>
      <c r="L399" t="s">
        <v>95</v>
      </c>
      <c r="M399" t="s">
        <v>96</v>
      </c>
      <c r="N399" t="s">
        <v>97</v>
      </c>
      <c r="O399" s="65">
        <v>2943000000</v>
      </c>
    </row>
    <row r="400" spans="1:15" x14ac:dyDescent="0.25">
      <c r="A400" s="45">
        <v>2018</v>
      </c>
      <c r="B400" t="s">
        <v>94</v>
      </c>
      <c r="C400">
        <v>201</v>
      </c>
      <c r="D400">
        <v>21</v>
      </c>
      <c r="E400">
        <v>0</v>
      </c>
      <c r="F400">
        <v>60102</v>
      </c>
      <c r="G400">
        <v>208</v>
      </c>
      <c r="H400" t="s">
        <v>9</v>
      </c>
      <c r="I400">
        <v>1310</v>
      </c>
      <c r="J400">
        <v>3530</v>
      </c>
      <c r="K400" t="s">
        <v>3392</v>
      </c>
      <c r="L400" t="s">
        <v>95</v>
      </c>
      <c r="M400" t="s">
        <v>5753</v>
      </c>
      <c r="N400" t="s">
        <v>97</v>
      </c>
      <c r="O400" s="65">
        <v>872000000</v>
      </c>
    </row>
    <row r="401" spans="1:15" x14ac:dyDescent="0.25">
      <c r="A401" s="45">
        <v>2018</v>
      </c>
      <c r="B401" t="s">
        <v>94</v>
      </c>
      <c r="C401">
        <v>201</v>
      </c>
      <c r="D401">
        <v>21</v>
      </c>
      <c r="E401">
        <v>0</v>
      </c>
      <c r="F401">
        <v>60102</v>
      </c>
      <c r="G401">
        <v>262</v>
      </c>
      <c r="H401" t="s">
        <v>9</v>
      </c>
      <c r="I401">
        <v>1310</v>
      </c>
      <c r="J401">
        <v>3570</v>
      </c>
      <c r="K401" t="s">
        <v>3392</v>
      </c>
      <c r="L401" t="s">
        <v>98</v>
      </c>
      <c r="M401" t="s">
        <v>5754</v>
      </c>
      <c r="N401" t="s">
        <v>99</v>
      </c>
      <c r="O401" s="65">
        <v>1727400000</v>
      </c>
    </row>
    <row r="402" spans="1:15" x14ac:dyDescent="0.25">
      <c r="A402" s="45">
        <v>2018</v>
      </c>
      <c r="B402" t="s">
        <v>94</v>
      </c>
      <c r="C402">
        <v>201</v>
      </c>
      <c r="D402">
        <v>21</v>
      </c>
      <c r="E402">
        <v>0</v>
      </c>
      <c r="F402">
        <v>60102</v>
      </c>
      <c r="G402">
        <v>263</v>
      </c>
      <c r="H402" t="s">
        <v>9</v>
      </c>
      <c r="I402">
        <v>1310</v>
      </c>
      <c r="J402">
        <v>3570</v>
      </c>
      <c r="K402" t="s">
        <v>3392</v>
      </c>
      <c r="L402" t="s">
        <v>98</v>
      </c>
      <c r="M402" t="s">
        <v>5755</v>
      </c>
      <c r="N402" t="s">
        <v>99</v>
      </c>
      <c r="O402" s="65">
        <v>200000000</v>
      </c>
    </row>
    <row r="403" spans="1:15" x14ac:dyDescent="0.25">
      <c r="A403" s="45">
        <v>2018</v>
      </c>
      <c r="B403" t="s">
        <v>94</v>
      </c>
      <c r="C403">
        <v>201</v>
      </c>
      <c r="D403">
        <v>21</v>
      </c>
      <c r="E403">
        <v>0</v>
      </c>
      <c r="F403">
        <v>60103</v>
      </c>
      <c r="G403">
        <v>200</v>
      </c>
      <c r="H403" t="s">
        <v>9</v>
      </c>
      <c r="I403">
        <v>1310</v>
      </c>
      <c r="J403">
        <v>1111</v>
      </c>
      <c r="K403" t="s">
        <v>3393</v>
      </c>
      <c r="L403" t="s">
        <v>21</v>
      </c>
      <c r="M403" t="s">
        <v>4550</v>
      </c>
      <c r="N403" t="s">
        <v>22</v>
      </c>
      <c r="O403" s="65">
        <v>14200000</v>
      </c>
    </row>
    <row r="404" spans="1:15" x14ac:dyDescent="0.25">
      <c r="A404" s="45">
        <v>2018</v>
      </c>
      <c r="B404" t="s">
        <v>94</v>
      </c>
      <c r="C404">
        <v>201</v>
      </c>
      <c r="D404">
        <v>21</v>
      </c>
      <c r="E404">
        <v>0</v>
      </c>
      <c r="F404">
        <v>60103</v>
      </c>
      <c r="G404">
        <v>202</v>
      </c>
      <c r="H404" t="s">
        <v>9</v>
      </c>
      <c r="I404">
        <v>1310</v>
      </c>
      <c r="J404">
        <v>1111</v>
      </c>
      <c r="K404" t="s">
        <v>3393</v>
      </c>
      <c r="L404" t="s">
        <v>21</v>
      </c>
      <c r="M404" t="s">
        <v>4542</v>
      </c>
      <c r="N404" t="s">
        <v>22</v>
      </c>
      <c r="O404" s="65">
        <v>6110000</v>
      </c>
    </row>
    <row r="405" spans="1:15" x14ac:dyDescent="0.25">
      <c r="A405" s="45">
        <v>2018</v>
      </c>
      <c r="B405" t="s">
        <v>94</v>
      </c>
      <c r="C405">
        <v>201</v>
      </c>
      <c r="D405">
        <v>21</v>
      </c>
      <c r="E405">
        <v>0</v>
      </c>
      <c r="F405">
        <v>60301</v>
      </c>
      <c r="H405" t="s">
        <v>9</v>
      </c>
      <c r="I405">
        <v>1320</v>
      </c>
      <c r="J405">
        <v>1111</v>
      </c>
      <c r="K405" t="s">
        <v>3404</v>
      </c>
      <c r="O405" s="65">
        <v>366000000</v>
      </c>
    </row>
    <row r="406" spans="1:15" x14ac:dyDescent="0.25">
      <c r="A406" s="45">
        <v>2018</v>
      </c>
      <c r="B406" t="s">
        <v>94</v>
      </c>
      <c r="C406">
        <v>201</v>
      </c>
      <c r="D406">
        <v>21</v>
      </c>
      <c r="E406">
        <v>0</v>
      </c>
      <c r="F406">
        <v>60399</v>
      </c>
      <c r="H406" t="s">
        <v>9</v>
      </c>
      <c r="I406">
        <v>1320</v>
      </c>
      <c r="J406">
        <v>1111</v>
      </c>
      <c r="K406" t="s">
        <v>3409</v>
      </c>
      <c r="M406" t="s">
        <v>4553</v>
      </c>
      <c r="O406" s="65">
        <v>8000000</v>
      </c>
    </row>
    <row r="407" spans="1:15" x14ac:dyDescent="0.25">
      <c r="A407" s="45">
        <v>2018</v>
      </c>
      <c r="B407" t="s">
        <v>94</v>
      </c>
      <c r="C407">
        <v>201</v>
      </c>
      <c r="D407">
        <v>21</v>
      </c>
      <c r="E407">
        <v>0</v>
      </c>
      <c r="F407">
        <v>60601</v>
      </c>
      <c r="H407" t="s">
        <v>9</v>
      </c>
      <c r="I407">
        <v>1320</v>
      </c>
      <c r="J407">
        <v>1111</v>
      </c>
      <c r="K407" t="s">
        <v>3417</v>
      </c>
      <c r="M407" t="s">
        <v>4288</v>
      </c>
      <c r="O407" s="65">
        <v>1000000</v>
      </c>
    </row>
    <row r="408" spans="1:15" x14ac:dyDescent="0.25">
      <c r="A408" s="45">
        <v>2018</v>
      </c>
      <c r="B408" t="s">
        <v>94</v>
      </c>
      <c r="C408">
        <v>201</v>
      </c>
      <c r="D408">
        <v>21</v>
      </c>
      <c r="E408">
        <v>0</v>
      </c>
      <c r="F408">
        <v>90101</v>
      </c>
      <c r="H408" t="s">
        <v>9</v>
      </c>
      <c r="I408">
        <v>1120</v>
      </c>
      <c r="J408">
        <v>1111</v>
      </c>
      <c r="K408" t="s">
        <v>3222</v>
      </c>
      <c r="M408" t="s">
        <v>4264</v>
      </c>
      <c r="O408" s="65">
        <v>13290000</v>
      </c>
    </row>
    <row r="409" spans="1:15" x14ac:dyDescent="0.25">
      <c r="A409" s="45">
        <v>2018</v>
      </c>
      <c r="B409" t="s">
        <v>102</v>
      </c>
      <c r="C409">
        <v>201</v>
      </c>
      <c r="D409">
        <v>24</v>
      </c>
      <c r="E409">
        <v>1</v>
      </c>
      <c r="F409">
        <v>101</v>
      </c>
      <c r="H409" t="s">
        <v>9</v>
      </c>
      <c r="I409">
        <v>1111</v>
      </c>
      <c r="J409">
        <v>1141</v>
      </c>
      <c r="K409" t="s">
        <v>3206</v>
      </c>
      <c r="O409" s="65">
        <v>1576100000</v>
      </c>
    </row>
    <row r="410" spans="1:15" x14ac:dyDescent="0.25">
      <c r="A410" s="45">
        <v>2018</v>
      </c>
      <c r="B410" t="s">
        <v>102</v>
      </c>
      <c r="C410">
        <v>201</v>
      </c>
      <c r="D410">
        <v>24</v>
      </c>
      <c r="E410">
        <v>1</v>
      </c>
      <c r="F410">
        <v>201</v>
      </c>
      <c r="H410" t="s">
        <v>9</v>
      </c>
      <c r="I410">
        <v>1111</v>
      </c>
      <c r="J410">
        <v>1141</v>
      </c>
      <c r="K410" t="s">
        <v>3210</v>
      </c>
      <c r="O410" s="65">
        <v>5000000</v>
      </c>
    </row>
    <row r="411" spans="1:15" x14ac:dyDescent="0.25">
      <c r="A411" s="45">
        <v>2018</v>
      </c>
      <c r="B411" t="s">
        <v>102</v>
      </c>
      <c r="C411">
        <v>201</v>
      </c>
      <c r="D411">
        <v>24</v>
      </c>
      <c r="E411">
        <v>1</v>
      </c>
      <c r="F411">
        <v>301</v>
      </c>
      <c r="H411" t="s">
        <v>9</v>
      </c>
      <c r="I411">
        <v>1111</v>
      </c>
      <c r="J411">
        <v>1141</v>
      </c>
      <c r="K411" t="s">
        <v>3215</v>
      </c>
      <c r="O411" s="65">
        <v>637800000</v>
      </c>
    </row>
    <row r="412" spans="1:15" x14ac:dyDescent="0.25">
      <c r="A412" s="45">
        <v>2018</v>
      </c>
      <c r="B412" t="s">
        <v>102</v>
      </c>
      <c r="C412">
        <v>201</v>
      </c>
      <c r="D412">
        <v>24</v>
      </c>
      <c r="E412">
        <v>1</v>
      </c>
      <c r="F412">
        <v>302</v>
      </c>
      <c r="H412" t="s">
        <v>9</v>
      </c>
      <c r="I412">
        <v>1111</v>
      </c>
      <c r="J412">
        <v>1141</v>
      </c>
      <c r="K412" t="s">
        <v>3216</v>
      </c>
      <c r="O412" s="65">
        <v>877100000</v>
      </c>
    </row>
    <row r="413" spans="1:15" x14ac:dyDescent="0.25">
      <c r="A413" s="45">
        <v>2018</v>
      </c>
      <c r="B413" t="s">
        <v>102</v>
      </c>
      <c r="C413">
        <v>201</v>
      </c>
      <c r="D413">
        <v>24</v>
      </c>
      <c r="E413">
        <v>1</v>
      </c>
      <c r="F413">
        <v>303</v>
      </c>
      <c r="H413" t="s">
        <v>16</v>
      </c>
      <c r="I413">
        <v>1111</v>
      </c>
      <c r="J413">
        <v>1141</v>
      </c>
      <c r="K413" t="s">
        <v>3217</v>
      </c>
      <c r="O413" s="65">
        <v>296000000</v>
      </c>
    </row>
    <row r="414" spans="1:15" x14ac:dyDescent="0.25">
      <c r="A414" s="45">
        <v>2018</v>
      </c>
      <c r="B414" t="s">
        <v>102</v>
      </c>
      <c r="C414">
        <v>201</v>
      </c>
      <c r="D414">
        <v>24</v>
      </c>
      <c r="E414">
        <v>1</v>
      </c>
      <c r="F414">
        <v>304</v>
      </c>
      <c r="H414" t="s">
        <v>9</v>
      </c>
      <c r="I414">
        <v>1111</v>
      </c>
      <c r="J414">
        <v>1141</v>
      </c>
      <c r="K414" t="s">
        <v>3218</v>
      </c>
      <c r="O414" s="65">
        <v>228000000</v>
      </c>
    </row>
    <row r="415" spans="1:15" x14ac:dyDescent="0.25">
      <c r="A415" s="45">
        <v>2018</v>
      </c>
      <c r="B415" t="s">
        <v>102</v>
      </c>
      <c r="C415">
        <v>201</v>
      </c>
      <c r="D415">
        <v>24</v>
      </c>
      <c r="E415">
        <v>1</v>
      </c>
      <c r="F415">
        <v>399</v>
      </c>
      <c r="H415" t="s">
        <v>9</v>
      </c>
      <c r="I415">
        <v>1111</v>
      </c>
      <c r="J415">
        <v>1141</v>
      </c>
      <c r="K415" t="s">
        <v>3219</v>
      </c>
      <c r="O415" s="65">
        <v>229000000</v>
      </c>
    </row>
    <row r="416" spans="1:15" x14ac:dyDescent="0.25">
      <c r="A416" s="45">
        <v>2018</v>
      </c>
      <c r="B416" t="s">
        <v>102</v>
      </c>
      <c r="C416">
        <v>201</v>
      </c>
      <c r="D416">
        <v>24</v>
      </c>
      <c r="E416">
        <v>1</v>
      </c>
      <c r="F416">
        <v>401</v>
      </c>
      <c r="G416">
        <v>200</v>
      </c>
      <c r="H416" t="s">
        <v>9</v>
      </c>
      <c r="I416">
        <v>1112</v>
      </c>
      <c r="J416">
        <v>1141</v>
      </c>
      <c r="K416" t="s">
        <v>3220</v>
      </c>
      <c r="L416" t="s">
        <v>21</v>
      </c>
      <c r="M416" t="s">
        <v>4546</v>
      </c>
      <c r="N416" t="s">
        <v>22</v>
      </c>
      <c r="O416" s="65">
        <v>328600000</v>
      </c>
    </row>
    <row r="417" spans="1:15" x14ac:dyDescent="0.25">
      <c r="A417" s="45">
        <v>2018</v>
      </c>
      <c r="B417" t="s">
        <v>102</v>
      </c>
      <c r="C417">
        <v>201</v>
      </c>
      <c r="D417">
        <v>24</v>
      </c>
      <c r="E417">
        <v>1</v>
      </c>
      <c r="F417">
        <v>405</v>
      </c>
      <c r="G417">
        <v>200</v>
      </c>
      <c r="H417" t="s">
        <v>9</v>
      </c>
      <c r="I417">
        <v>1112</v>
      </c>
      <c r="J417">
        <v>1141</v>
      </c>
      <c r="K417" t="s">
        <v>3244</v>
      </c>
      <c r="L417" t="s">
        <v>23</v>
      </c>
      <c r="M417" t="s">
        <v>4531</v>
      </c>
      <c r="N417" t="s">
        <v>24</v>
      </c>
      <c r="O417" s="65">
        <v>17800000</v>
      </c>
    </row>
    <row r="418" spans="1:15" x14ac:dyDescent="0.25">
      <c r="A418" s="45">
        <v>2018</v>
      </c>
      <c r="B418" t="s">
        <v>102</v>
      </c>
      <c r="C418">
        <v>201</v>
      </c>
      <c r="D418">
        <v>24</v>
      </c>
      <c r="E418">
        <v>1</v>
      </c>
      <c r="F418">
        <v>501</v>
      </c>
      <c r="G418">
        <v>200</v>
      </c>
      <c r="H418" t="s">
        <v>9</v>
      </c>
      <c r="I418">
        <v>1112</v>
      </c>
      <c r="J418">
        <v>1141</v>
      </c>
      <c r="K418" t="s">
        <v>3245</v>
      </c>
      <c r="L418" t="s">
        <v>21</v>
      </c>
      <c r="M418" t="s">
        <v>4547</v>
      </c>
      <c r="N418" t="s">
        <v>22</v>
      </c>
      <c r="O418" s="65">
        <v>180500000</v>
      </c>
    </row>
    <row r="419" spans="1:15" x14ac:dyDescent="0.25">
      <c r="A419" s="45">
        <v>2018</v>
      </c>
      <c r="B419" t="s">
        <v>102</v>
      </c>
      <c r="C419">
        <v>201</v>
      </c>
      <c r="D419">
        <v>24</v>
      </c>
      <c r="E419">
        <v>1</v>
      </c>
      <c r="F419">
        <v>502</v>
      </c>
      <c r="G419">
        <v>200</v>
      </c>
      <c r="H419" t="s">
        <v>9</v>
      </c>
      <c r="I419">
        <v>1112</v>
      </c>
      <c r="J419">
        <v>1141</v>
      </c>
      <c r="K419" t="s">
        <v>3246</v>
      </c>
      <c r="L419" t="s">
        <v>21</v>
      </c>
      <c r="M419" t="s">
        <v>4532</v>
      </c>
      <c r="N419" t="s">
        <v>22</v>
      </c>
      <c r="O419" s="65">
        <v>53300000</v>
      </c>
    </row>
    <row r="420" spans="1:15" x14ac:dyDescent="0.25">
      <c r="A420" s="45">
        <v>2018</v>
      </c>
      <c r="B420" t="s">
        <v>102</v>
      </c>
      <c r="C420">
        <v>201</v>
      </c>
      <c r="D420">
        <v>24</v>
      </c>
      <c r="E420">
        <v>1</v>
      </c>
      <c r="F420">
        <v>503</v>
      </c>
      <c r="G420">
        <v>200</v>
      </c>
      <c r="H420" t="s">
        <v>9</v>
      </c>
      <c r="I420">
        <v>1112</v>
      </c>
      <c r="J420">
        <v>1141</v>
      </c>
      <c r="K420" t="s">
        <v>3247</v>
      </c>
      <c r="L420" t="s">
        <v>21</v>
      </c>
      <c r="M420" t="s">
        <v>4533</v>
      </c>
      <c r="N420" t="s">
        <v>22</v>
      </c>
      <c r="O420" s="65">
        <v>106600000</v>
      </c>
    </row>
    <row r="421" spans="1:15" x14ac:dyDescent="0.25">
      <c r="A421" s="45">
        <v>2018</v>
      </c>
      <c r="B421" t="s">
        <v>102</v>
      </c>
      <c r="C421">
        <v>201</v>
      </c>
      <c r="D421">
        <v>24</v>
      </c>
      <c r="E421">
        <v>1</v>
      </c>
      <c r="F421">
        <v>505</v>
      </c>
      <c r="G421">
        <v>200</v>
      </c>
      <c r="H421" t="s">
        <v>9</v>
      </c>
      <c r="I421">
        <v>1112</v>
      </c>
      <c r="J421">
        <v>1141</v>
      </c>
      <c r="K421" t="s">
        <v>3249</v>
      </c>
      <c r="L421" t="s">
        <v>103</v>
      </c>
      <c r="M421" t="s">
        <v>104</v>
      </c>
      <c r="N421" t="s">
        <v>105</v>
      </c>
      <c r="O421" s="65">
        <v>95000000</v>
      </c>
    </row>
    <row r="422" spans="1:15" x14ac:dyDescent="0.25">
      <c r="A422" s="45">
        <v>2018</v>
      </c>
      <c r="B422" t="s">
        <v>102</v>
      </c>
      <c r="C422">
        <v>201</v>
      </c>
      <c r="D422">
        <v>24</v>
      </c>
      <c r="E422">
        <v>1</v>
      </c>
      <c r="F422">
        <v>10101</v>
      </c>
      <c r="H422" t="s">
        <v>9</v>
      </c>
      <c r="I422">
        <v>1120</v>
      </c>
      <c r="J422">
        <v>1141</v>
      </c>
      <c r="K422" t="s">
        <v>3253</v>
      </c>
      <c r="O422" s="65">
        <v>207130000</v>
      </c>
    </row>
    <row r="423" spans="1:15" x14ac:dyDescent="0.25">
      <c r="A423" s="45">
        <v>2018</v>
      </c>
      <c r="B423" t="s">
        <v>102</v>
      </c>
      <c r="C423">
        <v>201</v>
      </c>
      <c r="D423">
        <v>24</v>
      </c>
      <c r="E423">
        <v>1</v>
      </c>
      <c r="F423">
        <v>10201</v>
      </c>
      <c r="H423" t="s">
        <v>9</v>
      </c>
      <c r="I423">
        <v>1120</v>
      </c>
      <c r="J423">
        <v>1141</v>
      </c>
      <c r="K423" t="s">
        <v>3258</v>
      </c>
      <c r="O423" s="65">
        <v>3400000</v>
      </c>
    </row>
    <row r="424" spans="1:15" x14ac:dyDescent="0.25">
      <c r="A424" s="45">
        <v>2018</v>
      </c>
      <c r="B424" t="s">
        <v>102</v>
      </c>
      <c r="C424">
        <v>201</v>
      </c>
      <c r="D424">
        <v>24</v>
      </c>
      <c r="E424">
        <v>1</v>
      </c>
      <c r="F424">
        <v>10202</v>
      </c>
      <c r="H424" t="s">
        <v>9</v>
      </c>
      <c r="I424">
        <v>1120</v>
      </c>
      <c r="J424">
        <v>1141</v>
      </c>
      <c r="K424" t="s">
        <v>3259</v>
      </c>
      <c r="O424" s="65">
        <v>18000000</v>
      </c>
    </row>
    <row r="425" spans="1:15" x14ac:dyDescent="0.25">
      <c r="A425" s="45">
        <v>2018</v>
      </c>
      <c r="B425" t="s">
        <v>102</v>
      </c>
      <c r="C425">
        <v>201</v>
      </c>
      <c r="D425">
        <v>24</v>
      </c>
      <c r="E425">
        <v>1</v>
      </c>
      <c r="F425">
        <v>10203</v>
      </c>
      <c r="H425" t="s">
        <v>9</v>
      </c>
      <c r="I425">
        <v>1120</v>
      </c>
      <c r="J425">
        <v>1141</v>
      </c>
      <c r="K425" t="s">
        <v>3260</v>
      </c>
      <c r="O425" s="65">
        <v>450000</v>
      </c>
    </row>
    <row r="426" spans="1:15" x14ac:dyDescent="0.25">
      <c r="A426" s="45">
        <v>2018</v>
      </c>
      <c r="B426" t="s">
        <v>102</v>
      </c>
      <c r="C426">
        <v>201</v>
      </c>
      <c r="D426">
        <v>24</v>
      </c>
      <c r="E426">
        <v>1</v>
      </c>
      <c r="F426">
        <v>10204</v>
      </c>
      <c r="H426" t="s">
        <v>9</v>
      </c>
      <c r="I426">
        <v>1120</v>
      </c>
      <c r="J426">
        <v>1141</v>
      </c>
      <c r="K426" t="s">
        <v>3261</v>
      </c>
      <c r="O426" s="65">
        <v>23300000</v>
      </c>
    </row>
    <row r="427" spans="1:15" x14ac:dyDescent="0.25">
      <c r="A427" s="45">
        <v>2018</v>
      </c>
      <c r="B427" t="s">
        <v>102</v>
      </c>
      <c r="C427">
        <v>201</v>
      </c>
      <c r="D427">
        <v>24</v>
      </c>
      <c r="E427">
        <v>1</v>
      </c>
      <c r="F427">
        <v>10299</v>
      </c>
      <c r="H427" t="s">
        <v>9</v>
      </c>
      <c r="I427">
        <v>1120</v>
      </c>
      <c r="J427">
        <v>1141</v>
      </c>
      <c r="K427" t="s">
        <v>3262</v>
      </c>
      <c r="M427" t="s">
        <v>4265</v>
      </c>
      <c r="O427" s="65">
        <v>240000</v>
      </c>
    </row>
    <row r="428" spans="1:15" x14ac:dyDescent="0.25">
      <c r="A428" s="45">
        <v>2018</v>
      </c>
      <c r="B428" t="s">
        <v>102</v>
      </c>
      <c r="C428">
        <v>201</v>
      </c>
      <c r="D428">
        <v>24</v>
      </c>
      <c r="E428">
        <v>1</v>
      </c>
      <c r="F428">
        <v>10301</v>
      </c>
      <c r="H428" t="s">
        <v>9</v>
      </c>
      <c r="I428">
        <v>1120</v>
      </c>
      <c r="J428">
        <v>1141</v>
      </c>
      <c r="K428" t="s">
        <v>3263</v>
      </c>
      <c r="O428" s="65">
        <v>2000000</v>
      </c>
    </row>
    <row r="429" spans="1:15" x14ac:dyDescent="0.25">
      <c r="A429" s="45">
        <v>2018</v>
      </c>
      <c r="B429" t="s">
        <v>102</v>
      </c>
      <c r="C429">
        <v>201</v>
      </c>
      <c r="D429">
        <v>24</v>
      </c>
      <c r="E429">
        <v>1</v>
      </c>
      <c r="F429">
        <v>10307</v>
      </c>
      <c r="H429" t="s">
        <v>9</v>
      </c>
      <c r="I429">
        <v>1120</v>
      </c>
      <c r="J429">
        <v>1141</v>
      </c>
      <c r="K429" t="s">
        <v>3269</v>
      </c>
      <c r="O429" s="65">
        <v>50000000</v>
      </c>
    </row>
    <row r="430" spans="1:15" x14ac:dyDescent="0.25">
      <c r="A430" s="45">
        <v>2018</v>
      </c>
      <c r="B430" t="s">
        <v>102</v>
      </c>
      <c r="C430">
        <v>201</v>
      </c>
      <c r="D430">
        <v>24</v>
      </c>
      <c r="E430">
        <v>1</v>
      </c>
      <c r="F430">
        <v>10404</v>
      </c>
      <c r="H430" t="s">
        <v>9</v>
      </c>
      <c r="I430">
        <v>1120</v>
      </c>
      <c r="J430">
        <v>1141</v>
      </c>
      <c r="K430" t="s">
        <v>3273</v>
      </c>
      <c r="M430" t="s">
        <v>5756</v>
      </c>
      <c r="O430" s="65">
        <v>7039000</v>
      </c>
    </row>
    <row r="431" spans="1:15" x14ac:dyDescent="0.25">
      <c r="A431" s="45">
        <v>2018</v>
      </c>
      <c r="B431" t="s">
        <v>102</v>
      </c>
      <c r="C431">
        <v>201</v>
      </c>
      <c r="D431">
        <v>24</v>
      </c>
      <c r="E431">
        <v>1</v>
      </c>
      <c r="F431">
        <v>10405</v>
      </c>
      <c r="H431" t="s">
        <v>9</v>
      </c>
      <c r="I431">
        <v>1120</v>
      </c>
      <c r="J431">
        <v>1141</v>
      </c>
      <c r="K431" t="s">
        <v>3274</v>
      </c>
      <c r="M431" t="s">
        <v>5757</v>
      </c>
      <c r="O431" s="65">
        <v>33470000</v>
      </c>
    </row>
    <row r="432" spans="1:15" x14ac:dyDescent="0.25">
      <c r="A432" s="45">
        <v>2018</v>
      </c>
      <c r="B432" t="s">
        <v>102</v>
      </c>
      <c r="C432">
        <v>201</v>
      </c>
      <c r="D432">
        <v>24</v>
      </c>
      <c r="E432">
        <v>1</v>
      </c>
      <c r="F432">
        <v>10502</v>
      </c>
      <c r="H432" t="s">
        <v>9</v>
      </c>
      <c r="I432">
        <v>1120</v>
      </c>
      <c r="J432">
        <v>1141</v>
      </c>
      <c r="K432" t="s">
        <v>3278</v>
      </c>
      <c r="O432" s="65">
        <v>1000000</v>
      </c>
    </row>
    <row r="433" spans="1:15" x14ac:dyDescent="0.25">
      <c r="A433" s="45">
        <v>2018</v>
      </c>
      <c r="B433" t="s">
        <v>102</v>
      </c>
      <c r="C433">
        <v>201</v>
      </c>
      <c r="D433">
        <v>24</v>
      </c>
      <c r="E433">
        <v>1</v>
      </c>
      <c r="F433">
        <v>10601</v>
      </c>
      <c r="H433" t="s">
        <v>9</v>
      </c>
      <c r="I433">
        <v>1120</v>
      </c>
      <c r="J433">
        <v>1141</v>
      </c>
      <c r="K433" t="s">
        <v>3281</v>
      </c>
      <c r="O433" s="65">
        <v>16350000</v>
      </c>
    </row>
    <row r="434" spans="1:15" x14ac:dyDescent="0.25">
      <c r="A434" s="45">
        <v>2018</v>
      </c>
      <c r="B434" t="s">
        <v>102</v>
      </c>
      <c r="C434">
        <v>201</v>
      </c>
      <c r="D434">
        <v>24</v>
      </c>
      <c r="E434">
        <v>1</v>
      </c>
      <c r="F434">
        <v>10805</v>
      </c>
      <c r="H434" t="s">
        <v>9</v>
      </c>
      <c r="I434">
        <v>1120</v>
      </c>
      <c r="J434">
        <v>1141</v>
      </c>
      <c r="K434" t="s">
        <v>3291</v>
      </c>
      <c r="O434" s="65">
        <v>2000000</v>
      </c>
    </row>
    <row r="435" spans="1:15" x14ac:dyDescent="0.25">
      <c r="A435" s="45">
        <v>2018</v>
      </c>
      <c r="B435" t="s">
        <v>102</v>
      </c>
      <c r="C435">
        <v>201</v>
      </c>
      <c r="D435">
        <v>24</v>
      </c>
      <c r="E435">
        <v>1</v>
      </c>
      <c r="F435">
        <v>10807</v>
      </c>
      <c r="H435" t="s">
        <v>9</v>
      </c>
      <c r="I435">
        <v>1120</v>
      </c>
      <c r="J435">
        <v>1141</v>
      </c>
      <c r="K435" t="s">
        <v>3293</v>
      </c>
      <c r="O435" s="65">
        <v>1000000</v>
      </c>
    </row>
    <row r="436" spans="1:15" x14ac:dyDescent="0.25">
      <c r="A436" s="45">
        <v>2018</v>
      </c>
      <c r="B436" t="s">
        <v>102</v>
      </c>
      <c r="C436">
        <v>201</v>
      </c>
      <c r="D436">
        <v>24</v>
      </c>
      <c r="E436">
        <v>1</v>
      </c>
      <c r="F436">
        <v>20101</v>
      </c>
      <c r="H436" t="s">
        <v>9</v>
      </c>
      <c r="I436">
        <v>1120</v>
      </c>
      <c r="J436">
        <v>1141</v>
      </c>
      <c r="K436" t="s">
        <v>3306</v>
      </c>
      <c r="O436" s="65">
        <v>1800000</v>
      </c>
    </row>
    <row r="437" spans="1:15" x14ac:dyDescent="0.25">
      <c r="A437" s="45">
        <v>2018</v>
      </c>
      <c r="B437" t="s">
        <v>102</v>
      </c>
      <c r="C437">
        <v>201</v>
      </c>
      <c r="D437">
        <v>24</v>
      </c>
      <c r="E437">
        <v>1</v>
      </c>
      <c r="F437">
        <v>20104</v>
      </c>
      <c r="H437" t="s">
        <v>9</v>
      </c>
      <c r="I437">
        <v>1120</v>
      </c>
      <c r="J437">
        <v>1141</v>
      </c>
      <c r="K437" t="s">
        <v>3309</v>
      </c>
      <c r="O437" s="65">
        <v>500000</v>
      </c>
    </row>
    <row r="438" spans="1:15" x14ac:dyDescent="0.25">
      <c r="A438" s="45">
        <v>2018</v>
      </c>
      <c r="B438" t="s">
        <v>102</v>
      </c>
      <c r="C438">
        <v>201</v>
      </c>
      <c r="D438">
        <v>24</v>
      </c>
      <c r="E438">
        <v>1</v>
      </c>
      <c r="F438">
        <v>20304</v>
      </c>
      <c r="H438" t="s">
        <v>9</v>
      </c>
      <c r="I438">
        <v>1120</v>
      </c>
      <c r="J438">
        <v>1141</v>
      </c>
      <c r="K438" t="s">
        <v>3318</v>
      </c>
      <c r="O438" s="65">
        <v>1000000</v>
      </c>
    </row>
    <row r="439" spans="1:15" x14ac:dyDescent="0.25">
      <c r="A439" s="45">
        <v>2018</v>
      </c>
      <c r="B439" t="s">
        <v>102</v>
      </c>
      <c r="C439">
        <v>201</v>
      </c>
      <c r="D439">
        <v>24</v>
      </c>
      <c r="E439">
        <v>1</v>
      </c>
      <c r="F439">
        <v>29901</v>
      </c>
      <c r="H439" t="s">
        <v>9</v>
      </c>
      <c r="I439">
        <v>1120</v>
      </c>
      <c r="J439">
        <v>1141</v>
      </c>
      <c r="K439" t="s">
        <v>3327</v>
      </c>
      <c r="O439" s="65">
        <v>1500000</v>
      </c>
    </row>
    <row r="440" spans="1:15" x14ac:dyDescent="0.25">
      <c r="A440" s="45">
        <v>2018</v>
      </c>
      <c r="B440" t="s">
        <v>102</v>
      </c>
      <c r="C440">
        <v>201</v>
      </c>
      <c r="D440">
        <v>24</v>
      </c>
      <c r="E440">
        <v>1</v>
      </c>
      <c r="F440">
        <v>29903</v>
      </c>
      <c r="H440" t="s">
        <v>9</v>
      </c>
      <c r="I440">
        <v>1120</v>
      </c>
      <c r="J440">
        <v>1141</v>
      </c>
      <c r="K440" t="s">
        <v>3329</v>
      </c>
      <c r="O440" s="65">
        <v>3000000</v>
      </c>
    </row>
    <row r="441" spans="1:15" x14ac:dyDescent="0.25">
      <c r="A441" s="45">
        <v>2018</v>
      </c>
      <c r="B441" t="s">
        <v>102</v>
      </c>
      <c r="C441">
        <v>201</v>
      </c>
      <c r="D441">
        <v>24</v>
      </c>
      <c r="E441">
        <v>1</v>
      </c>
      <c r="F441">
        <v>29905</v>
      </c>
      <c r="H441" t="s">
        <v>9</v>
      </c>
      <c r="I441">
        <v>1120</v>
      </c>
      <c r="J441">
        <v>1141</v>
      </c>
      <c r="K441" t="s">
        <v>3331</v>
      </c>
      <c r="O441" s="65">
        <v>1000000</v>
      </c>
    </row>
    <row r="442" spans="1:15" x14ac:dyDescent="0.25">
      <c r="A442" s="45">
        <v>2018</v>
      </c>
      <c r="B442" t="s">
        <v>102</v>
      </c>
      <c r="C442">
        <v>201</v>
      </c>
      <c r="D442">
        <v>24</v>
      </c>
      <c r="E442">
        <v>1</v>
      </c>
      <c r="F442">
        <v>59903</v>
      </c>
      <c r="H442" t="s">
        <v>16</v>
      </c>
      <c r="I442">
        <v>2240</v>
      </c>
      <c r="J442">
        <v>1141</v>
      </c>
      <c r="K442" t="s">
        <v>3389</v>
      </c>
      <c r="O442" s="65">
        <v>10000000</v>
      </c>
    </row>
    <row r="443" spans="1:15" x14ac:dyDescent="0.25">
      <c r="A443" s="45">
        <v>2018</v>
      </c>
      <c r="B443" t="s">
        <v>102</v>
      </c>
      <c r="C443">
        <v>201</v>
      </c>
      <c r="D443">
        <v>24</v>
      </c>
      <c r="E443">
        <v>1</v>
      </c>
      <c r="F443">
        <v>60103</v>
      </c>
      <c r="G443">
        <v>200</v>
      </c>
      <c r="H443" t="s">
        <v>9</v>
      </c>
      <c r="I443">
        <v>1310</v>
      </c>
      <c r="J443">
        <v>1141</v>
      </c>
      <c r="K443" t="s">
        <v>3393</v>
      </c>
      <c r="L443" t="s">
        <v>21</v>
      </c>
      <c r="M443" t="s">
        <v>4550</v>
      </c>
      <c r="N443" t="s">
        <v>22</v>
      </c>
      <c r="O443" s="65">
        <v>20600000</v>
      </c>
    </row>
    <row r="444" spans="1:15" x14ac:dyDescent="0.25">
      <c r="A444" s="45">
        <v>2018</v>
      </c>
      <c r="B444" t="s">
        <v>102</v>
      </c>
      <c r="C444">
        <v>201</v>
      </c>
      <c r="D444">
        <v>24</v>
      </c>
      <c r="E444">
        <v>1</v>
      </c>
      <c r="F444">
        <v>60103</v>
      </c>
      <c r="G444">
        <v>202</v>
      </c>
      <c r="H444" t="s">
        <v>9</v>
      </c>
      <c r="I444">
        <v>1310</v>
      </c>
      <c r="J444">
        <v>1141</v>
      </c>
      <c r="K444" t="s">
        <v>3393</v>
      </c>
      <c r="L444" t="s">
        <v>21</v>
      </c>
      <c r="M444" t="s">
        <v>4542</v>
      </c>
      <c r="N444" t="s">
        <v>22</v>
      </c>
      <c r="O444" s="65">
        <v>8900000</v>
      </c>
    </row>
    <row r="445" spans="1:15" x14ac:dyDescent="0.25">
      <c r="A445" s="45">
        <v>2018</v>
      </c>
      <c r="B445" t="s">
        <v>102</v>
      </c>
      <c r="C445">
        <v>201</v>
      </c>
      <c r="D445">
        <v>24</v>
      </c>
      <c r="E445">
        <v>1</v>
      </c>
      <c r="F445">
        <v>60399</v>
      </c>
      <c r="H445" t="s">
        <v>9</v>
      </c>
      <c r="I445">
        <v>1320</v>
      </c>
      <c r="J445">
        <v>1141</v>
      </c>
      <c r="K445" t="s">
        <v>3409</v>
      </c>
      <c r="M445" t="s">
        <v>4266</v>
      </c>
      <c r="O445" s="65">
        <v>8000000</v>
      </c>
    </row>
    <row r="446" spans="1:15" x14ac:dyDescent="0.25">
      <c r="A446" s="45">
        <v>2018</v>
      </c>
      <c r="B446" t="s">
        <v>102</v>
      </c>
      <c r="C446">
        <v>201</v>
      </c>
      <c r="D446">
        <v>24</v>
      </c>
      <c r="E446">
        <v>1</v>
      </c>
      <c r="F446">
        <v>60601</v>
      </c>
      <c r="H446" t="s">
        <v>9</v>
      </c>
      <c r="I446">
        <v>1320</v>
      </c>
      <c r="J446">
        <v>1141</v>
      </c>
      <c r="K446" t="s">
        <v>3417</v>
      </c>
      <c r="M446" t="s">
        <v>4554</v>
      </c>
      <c r="O446" s="65">
        <v>1000000</v>
      </c>
    </row>
    <row r="447" spans="1:15" x14ac:dyDescent="0.25">
      <c r="A447" s="45">
        <v>2018</v>
      </c>
      <c r="B447" t="s">
        <v>107</v>
      </c>
      <c r="C447">
        <v>201</v>
      </c>
      <c r="D447">
        <v>24</v>
      </c>
      <c r="E447">
        <v>2</v>
      </c>
      <c r="F447">
        <v>101</v>
      </c>
      <c r="H447" t="s">
        <v>9</v>
      </c>
      <c r="I447">
        <v>1111</v>
      </c>
      <c r="J447">
        <v>1320</v>
      </c>
      <c r="K447" t="s">
        <v>3206</v>
      </c>
      <c r="O447" s="65">
        <v>90804600</v>
      </c>
    </row>
    <row r="448" spans="1:15" x14ac:dyDescent="0.25">
      <c r="A448" s="45">
        <v>2018</v>
      </c>
      <c r="B448" t="s">
        <v>107</v>
      </c>
      <c r="C448">
        <v>201</v>
      </c>
      <c r="D448">
        <v>24</v>
      </c>
      <c r="E448">
        <v>2</v>
      </c>
      <c r="F448">
        <v>201</v>
      </c>
      <c r="H448" t="s">
        <v>9</v>
      </c>
      <c r="I448">
        <v>1111</v>
      </c>
      <c r="J448">
        <v>1320</v>
      </c>
      <c r="K448" t="s">
        <v>3210</v>
      </c>
      <c r="O448" s="65">
        <v>2000000</v>
      </c>
    </row>
    <row r="449" spans="1:15" x14ac:dyDescent="0.25">
      <c r="A449" s="45">
        <v>2018</v>
      </c>
      <c r="B449" t="s">
        <v>107</v>
      </c>
      <c r="C449">
        <v>201</v>
      </c>
      <c r="D449">
        <v>24</v>
      </c>
      <c r="E449">
        <v>2</v>
      </c>
      <c r="F449">
        <v>205</v>
      </c>
      <c r="H449" t="s">
        <v>9</v>
      </c>
      <c r="I449">
        <v>1111</v>
      </c>
      <c r="J449">
        <v>1320</v>
      </c>
      <c r="K449" t="s">
        <v>3214</v>
      </c>
      <c r="O449" s="65">
        <v>22500000</v>
      </c>
    </row>
    <row r="450" spans="1:15" x14ac:dyDescent="0.25">
      <c r="A450" s="45">
        <v>2018</v>
      </c>
      <c r="B450" t="s">
        <v>107</v>
      </c>
      <c r="C450">
        <v>201</v>
      </c>
      <c r="D450">
        <v>24</v>
      </c>
      <c r="E450">
        <v>2</v>
      </c>
      <c r="F450">
        <v>301</v>
      </c>
      <c r="H450" t="s">
        <v>9</v>
      </c>
      <c r="I450">
        <v>1111</v>
      </c>
      <c r="J450">
        <v>1320</v>
      </c>
      <c r="K450" t="s">
        <v>3215</v>
      </c>
      <c r="O450" s="65">
        <v>41816000</v>
      </c>
    </row>
    <row r="451" spans="1:15" x14ac:dyDescent="0.25">
      <c r="A451" s="45">
        <v>2018</v>
      </c>
      <c r="B451" t="s">
        <v>107</v>
      </c>
      <c r="C451">
        <v>201</v>
      </c>
      <c r="D451">
        <v>24</v>
      </c>
      <c r="E451">
        <v>2</v>
      </c>
      <c r="F451">
        <v>302</v>
      </c>
      <c r="H451" t="s">
        <v>9</v>
      </c>
      <c r="I451">
        <v>1111</v>
      </c>
      <c r="J451">
        <v>1320</v>
      </c>
      <c r="K451" t="s">
        <v>3216</v>
      </c>
      <c r="O451" s="65">
        <v>41901000</v>
      </c>
    </row>
    <row r="452" spans="1:15" x14ac:dyDescent="0.25">
      <c r="A452" s="45">
        <v>2018</v>
      </c>
      <c r="B452" t="s">
        <v>107</v>
      </c>
      <c r="C452">
        <v>201</v>
      </c>
      <c r="D452">
        <v>24</v>
      </c>
      <c r="E452">
        <v>2</v>
      </c>
      <c r="F452">
        <v>303</v>
      </c>
      <c r="H452" t="s">
        <v>16</v>
      </c>
      <c r="I452">
        <v>1111</v>
      </c>
      <c r="J452">
        <v>1320</v>
      </c>
      <c r="K452" t="s">
        <v>3217</v>
      </c>
      <c r="O452" s="65">
        <v>18000000</v>
      </c>
    </row>
    <row r="453" spans="1:15" x14ac:dyDescent="0.25">
      <c r="A453" s="45">
        <v>2018</v>
      </c>
      <c r="B453" t="s">
        <v>107</v>
      </c>
      <c r="C453">
        <v>201</v>
      </c>
      <c r="D453">
        <v>24</v>
      </c>
      <c r="E453">
        <v>2</v>
      </c>
      <c r="F453">
        <v>304</v>
      </c>
      <c r="H453" t="s">
        <v>9</v>
      </c>
      <c r="I453">
        <v>1111</v>
      </c>
      <c r="J453">
        <v>1320</v>
      </c>
      <c r="K453" t="s">
        <v>3218</v>
      </c>
      <c r="O453" s="65">
        <v>14000000</v>
      </c>
    </row>
    <row r="454" spans="1:15" x14ac:dyDescent="0.25">
      <c r="A454" s="45">
        <v>2018</v>
      </c>
      <c r="B454" t="s">
        <v>107</v>
      </c>
      <c r="C454">
        <v>201</v>
      </c>
      <c r="D454">
        <v>24</v>
      </c>
      <c r="E454">
        <v>2</v>
      </c>
      <c r="F454">
        <v>399</v>
      </c>
      <c r="H454" t="s">
        <v>9</v>
      </c>
      <c r="I454">
        <v>1111</v>
      </c>
      <c r="J454">
        <v>1320</v>
      </c>
      <c r="K454" t="s">
        <v>3219</v>
      </c>
      <c r="O454" s="65">
        <v>30769400</v>
      </c>
    </row>
    <row r="455" spans="1:15" x14ac:dyDescent="0.25">
      <c r="A455" s="45">
        <v>2018</v>
      </c>
      <c r="B455" t="s">
        <v>107</v>
      </c>
      <c r="C455">
        <v>201</v>
      </c>
      <c r="D455">
        <v>24</v>
      </c>
      <c r="E455">
        <v>2</v>
      </c>
      <c r="F455">
        <v>401</v>
      </c>
      <c r="G455">
        <v>200</v>
      </c>
      <c r="H455" t="s">
        <v>9</v>
      </c>
      <c r="I455">
        <v>1112</v>
      </c>
      <c r="J455">
        <v>1320</v>
      </c>
      <c r="K455" t="s">
        <v>3220</v>
      </c>
      <c r="L455" t="s">
        <v>21</v>
      </c>
      <c r="M455" t="s">
        <v>4546</v>
      </c>
      <c r="N455" t="s">
        <v>22</v>
      </c>
      <c r="O455" s="65">
        <v>20500000</v>
      </c>
    </row>
    <row r="456" spans="1:15" x14ac:dyDescent="0.25">
      <c r="A456" s="45">
        <v>2018</v>
      </c>
      <c r="B456" t="s">
        <v>107</v>
      </c>
      <c r="C456">
        <v>201</v>
      </c>
      <c r="D456">
        <v>24</v>
      </c>
      <c r="E456">
        <v>2</v>
      </c>
      <c r="F456">
        <v>405</v>
      </c>
      <c r="G456">
        <v>200</v>
      </c>
      <c r="H456" t="s">
        <v>9</v>
      </c>
      <c r="I456">
        <v>1112</v>
      </c>
      <c r="J456">
        <v>1320</v>
      </c>
      <c r="K456" t="s">
        <v>3244</v>
      </c>
      <c r="L456" t="s">
        <v>23</v>
      </c>
      <c r="M456" t="s">
        <v>4531</v>
      </c>
      <c r="N456" t="s">
        <v>24</v>
      </c>
      <c r="O456" s="65">
        <v>1082000</v>
      </c>
    </row>
    <row r="457" spans="1:15" x14ac:dyDescent="0.25">
      <c r="A457" s="45">
        <v>2018</v>
      </c>
      <c r="B457" t="s">
        <v>107</v>
      </c>
      <c r="C457">
        <v>201</v>
      </c>
      <c r="D457">
        <v>24</v>
      </c>
      <c r="E457">
        <v>2</v>
      </c>
      <c r="F457">
        <v>501</v>
      </c>
      <c r="G457">
        <v>200</v>
      </c>
      <c r="H457" t="s">
        <v>9</v>
      </c>
      <c r="I457">
        <v>1112</v>
      </c>
      <c r="J457">
        <v>1320</v>
      </c>
      <c r="K457" t="s">
        <v>3245</v>
      </c>
      <c r="L457" t="s">
        <v>21</v>
      </c>
      <c r="M457" t="s">
        <v>4547</v>
      </c>
      <c r="N457" t="s">
        <v>22</v>
      </c>
      <c r="O457" s="65">
        <v>11200000</v>
      </c>
    </row>
    <row r="458" spans="1:15" x14ac:dyDescent="0.25">
      <c r="A458" s="45">
        <v>2018</v>
      </c>
      <c r="B458" t="s">
        <v>107</v>
      </c>
      <c r="C458">
        <v>201</v>
      </c>
      <c r="D458">
        <v>24</v>
      </c>
      <c r="E458">
        <v>2</v>
      </c>
      <c r="F458">
        <v>502</v>
      </c>
      <c r="G458">
        <v>200</v>
      </c>
      <c r="H458" t="s">
        <v>9</v>
      </c>
      <c r="I458">
        <v>1112</v>
      </c>
      <c r="J458">
        <v>1320</v>
      </c>
      <c r="K458" t="s">
        <v>3246</v>
      </c>
      <c r="L458" t="s">
        <v>21</v>
      </c>
      <c r="M458" t="s">
        <v>4532</v>
      </c>
      <c r="N458" t="s">
        <v>22</v>
      </c>
      <c r="O458" s="65">
        <v>3300000</v>
      </c>
    </row>
    <row r="459" spans="1:15" x14ac:dyDescent="0.25">
      <c r="A459" s="45">
        <v>2018</v>
      </c>
      <c r="B459" t="s">
        <v>107</v>
      </c>
      <c r="C459">
        <v>201</v>
      </c>
      <c r="D459">
        <v>24</v>
      </c>
      <c r="E459">
        <v>2</v>
      </c>
      <c r="F459">
        <v>503</v>
      </c>
      <c r="G459">
        <v>200</v>
      </c>
      <c r="H459" t="s">
        <v>9</v>
      </c>
      <c r="I459">
        <v>1112</v>
      </c>
      <c r="J459">
        <v>1320</v>
      </c>
      <c r="K459" t="s">
        <v>3247</v>
      </c>
      <c r="L459" t="s">
        <v>21</v>
      </c>
      <c r="M459" t="s">
        <v>4533</v>
      </c>
      <c r="N459" t="s">
        <v>22</v>
      </c>
      <c r="O459" s="65">
        <v>6600000</v>
      </c>
    </row>
    <row r="460" spans="1:15" x14ac:dyDescent="0.25">
      <c r="A460" s="45">
        <v>2018</v>
      </c>
      <c r="B460" t="s">
        <v>107</v>
      </c>
      <c r="C460">
        <v>201</v>
      </c>
      <c r="D460">
        <v>24</v>
      </c>
      <c r="E460">
        <v>2</v>
      </c>
      <c r="F460">
        <v>10101</v>
      </c>
      <c r="H460" t="s">
        <v>9</v>
      </c>
      <c r="I460">
        <v>1120</v>
      </c>
      <c r="J460">
        <v>1320</v>
      </c>
      <c r="K460" t="s">
        <v>3253</v>
      </c>
      <c r="O460" s="65">
        <v>40000000</v>
      </c>
    </row>
    <row r="461" spans="1:15" x14ac:dyDescent="0.25">
      <c r="A461" s="45">
        <v>2018</v>
      </c>
      <c r="B461" t="s">
        <v>107</v>
      </c>
      <c r="C461">
        <v>201</v>
      </c>
      <c r="D461">
        <v>24</v>
      </c>
      <c r="E461">
        <v>2</v>
      </c>
      <c r="F461">
        <v>10102</v>
      </c>
      <c r="H461" t="s">
        <v>9</v>
      </c>
      <c r="I461">
        <v>1120</v>
      </c>
      <c r="J461">
        <v>1320</v>
      </c>
      <c r="K461" t="s">
        <v>3254</v>
      </c>
      <c r="O461" s="65">
        <v>6000000</v>
      </c>
    </row>
    <row r="462" spans="1:15" x14ac:dyDescent="0.25">
      <c r="A462" s="45">
        <v>2018</v>
      </c>
      <c r="B462" t="s">
        <v>107</v>
      </c>
      <c r="C462">
        <v>201</v>
      </c>
      <c r="D462">
        <v>24</v>
      </c>
      <c r="E462">
        <v>2</v>
      </c>
      <c r="F462">
        <v>10103</v>
      </c>
      <c r="H462" t="s">
        <v>9</v>
      </c>
      <c r="I462">
        <v>1120</v>
      </c>
      <c r="J462">
        <v>1320</v>
      </c>
      <c r="K462" t="s">
        <v>3255</v>
      </c>
      <c r="O462" s="65">
        <v>2300000</v>
      </c>
    </row>
    <row r="463" spans="1:15" x14ac:dyDescent="0.25">
      <c r="A463" s="45">
        <v>2018</v>
      </c>
      <c r="B463" t="s">
        <v>107</v>
      </c>
      <c r="C463">
        <v>201</v>
      </c>
      <c r="D463">
        <v>24</v>
      </c>
      <c r="E463">
        <v>2</v>
      </c>
      <c r="F463">
        <v>10104</v>
      </c>
      <c r="H463" t="s">
        <v>9</v>
      </c>
      <c r="I463">
        <v>1120</v>
      </c>
      <c r="J463">
        <v>1320</v>
      </c>
      <c r="K463" t="s">
        <v>3256</v>
      </c>
      <c r="O463" s="65">
        <v>600000</v>
      </c>
    </row>
    <row r="464" spans="1:15" x14ac:dyDescent="0.25">
      <c r="A464" s="45">
        <v>2018</v>
      </c>
      <c r="B464" t="s">
        <v>107</v>
      </c>
      <c r="C464">
        <v>201</v>
      </c>
      <c r="D464">
        <v>24</v>
      </c>
      <c r="E464">
        <v>2</v>
      </c>
      <c r="F464">
        <v>10201</v>
      </c>
      <c r="H464" t="s">
        <v>9</v>
      </c>
      <c r="I464">
        <v>1120</v>
      </c>
      <c r="J464">
        <v>1320</v>
      </c>
      <c r="K464" t="s">
        <v>3258</v>
      </c>
      <c r="O464" s="65">
        <v>2000000</v>
      </c>
    </row>
    <row r="465" spans="1:15" x14ac:dyDescent="0.25">
      <c r="A465" s="45">
        <v>2018</v>
      </c>
      <c r="B465" t="s">
        <v>107</v>
      </c>
      <c r="C465">
        <v>201</v>
      </c>
      <c r="D465">
        <v>24</v>
      </c>
      <c r="E465">
        <v>2</v>
      </c>
      <c r="F465">
        <v>10202</v>
      </c>
      <c r="H465" t="s">
        <v>9</v>
      </c>
      <c r="I465">
        <v>1120</v>
      </c>
      <c r="J465">
        <v>1320</v>
      </c>
      <c r="K465" t="s">
        <v>3259</v>
      </c>
      <c r="O465" s="65">
        <v>3500000</v>
      </c>
    </row>
    <row r="466" spans="1:15" x14ac:dyDescent="0.25">
      <c r="A466" s="45">
        <v>2018</v>
      </c>
      <c r="B466" t="s">
        <v>107</v>
      </c>
      <c r="C466">
        <v>201</v>
      </c>
      <c r="D466">
        <v>24</v>
      </c>
      <c r="E466">
        <v>2</v>
      </c>
      <c r="F466">
        <v>10204</v>
      </c>
      <c r="H466" t="s">
        <v>9</v>
      </c>
      <c r="I466">
        <v>1120</v>
      </c>
      <c r="J466">
        <v>1320</v>
      </c>
      <c r="K466" t="s">
        <v>3261</v>
      </c>
      <c r="O466" s="65">
        <v>4500000</v>
      </c>
    </row>
    <row r="467" spans="1:15" x14ac:dyDescent="0.25">
      <c r="A467" s="45">
        <v>2018</v>
      </c>
      <c r="B467" t="s">
        <v>107</v>
      </c>
      <c r="C467">
        <v>201</v>
      </c>
      <c r="D467">
        <v>24</v>
      </c>
      <c r="E467">
        <v>2</v>
      </c>
      <c r="F467">
        <v>10301</v>
      </c>
      <c r="H467" t="s">
        <v>9</v>
      </c>
      <c r="I467">
        <v>1120</v>
      </c>
      <c r="J467">
        <v>1320</v>
      </c>
      <c r="K467" t="s">
        <v>3263</v>
      </c>
      <c r="O467" s="65">
        <v>500000</v>
      </c>
    </row>
    <row r="468" spans="1:15" x14ac:dyDescent="0.25">
      <c r="A468" s="45">
        <v>2018</v>
      </c>
      <c r="B468" t="s">
        <v>107</v>
      </c>
      <c r="C468">
        <v>201</v>
      </c>
      <c r="D468">
        <v>24</v>
      </c>
      <c r="E468">
        <v>2</v>
      </c>
      <c r="F468">
        <v>10303</v>
      </c>
      <c r="H468" t="s">
        <v>9</v>
      </c>
      <c r="I468">
        <v>1120</v>
      </c>
      <c r="J468">
        <v>1320</v>
      </c>
      <c r="K468" t="s">
        <v>3265</v>
      </c>
      <c r="O468" s="65">
        <v>500000</v>
      </c>
    </row>
    <row r="469" spans="1:15" x14ac:dyDescent="0.25">
      <c r="A469" s="45">
        <v>2018</v>
      </c>
      <c r="B469" t="s">
        <v>107</v>
      </c>
      <c r="C469">
        <v>201</v>
      </c>
      <c r="D469">
        <v>24</v>
      </c>
      <c r="E469">
        <v>2</v>
      </c>
      <c r="F469">
        <v>10499</v>
      </c>
      <c r="H469" t="s">
        <v>9</v>
      </c>
      <c r="I469">
        <v>1120</v>
      </c>
      <c r="J469">
        <v>1320</v>
      </c>
      <c r="K469" t="s">
        <v>3276</v>
      </c>
      <c r="M469" t="s">
        <v>5758</v>
      </c>
      <c r="O469" s="65">
        <v>531000</v>
      </c>
    </row>
    <row r="470" spans="1:15" x14ac:dyDescent="0.25">
      <c r="A470" s="45">
        <v>2018</v>
      </c>
      <c r="B470" t="s">
        <v>107</v>
      </c>
      <c r="C470">
        <v>201</v>
      </c>
      <c r="D470">
        <v>24</v>
      </c>
      <c r="E470">
        <v>2</v>
      </c>
      <c r="F470">
        <v>10501</v>
      </c>
      <c r="H470" t="s">
        <v>9</v>
      </c>
      <c r="I470">
        <v>1120</v>
      </c>
      <c r="J470">
        <v>1320</v>
      </c>
      <c r="K470" t="s">
        <v>3277</v>
      </c>
      <c r="O470" s="65">
        <v>100000</v>
      </c>
    </row>
    <row r="471" spans="1:15" x14ac:dyDescent="0.25">
      <c r="A471" s="45">
        <v>2018</v>
      </c>
      <c r="B471" t="s">
        <v>107</v>
      </c>
      <c r="C471">
        <v>201</v>
      </c>
      <c r="D471">
        <v>24</v>
      </c>
      <c r="E471">
        <v>2</v>
      </c>
      <c r="F471">
        <v>10502</v>
      </c>
      <c r="H471" t="s">
        <v>9</v>
      </c>
      <c r="I471">
        <v>1120</v>
      </c>
      <c r="J471">
        <v>1320</v>
      </c>
      <c r="K471" t="s">
        <v>3278</v>
      </c>
      <c r="O471" s="65">
        <v>100000</v>
      </c>
    </row>
    <row r="472" spans="1:15" x14ac:dyDescent="0.25">
      <c r="A472" s="45">
        <v>2018</v>
      </c>
      <c r="B472" t="s">
        <v>107</v>
      </c>
      <c r="C472">
        <v>201</v>
      </c>
      <c r="D472">
        <v>24</v>
      </c>
      <c r="E472">
        <v>2</v>
      </c>
      <c r="F472">
        <v>10601</v>
      </c>
      <c r="H472" t="s">
        <v>9</v>
      </c>
      <c r="I472">
        <v>1120</v>
      </c>
      <c r="J472">
        <v>1320</v>
      </c>
      <c r="K472" t="s">
        <v>3281</v>
      </c>
      <c r="O472" s="65">
        <v>2000000</v>
      </c>
    </row>
    <row r="473" spans="1:15" x14ac:dyDescent="0.25">
      <c r="A473" s="45">
        <v>2018</v>
      </c>
      <c r="B473" t="s">
        <v>107</v>
      </c>
      <c r="C473">
        <v>201</v>
      </c>
      <c r="D473">
        <v>24</v>
      </c>
      <c r="E473">
        <v>2</v>
      </c>
      <c r="F473">
        <v>10805</v>
      </c>
      <c r="H473" t="s">
        <v>9</v>
      </c>
      <c r="I473">
        <v>1120</v>
      </c>
      <c r="J473">
        <v>1320</v>
      </c>
      <c r="K473" t="s">
        <v>3291</v>
      </c>
      <c r="O473" s="65">
        <v>1000000</v>
      </c>
    </row>
    <row r="474" spans="1:15" x14ac:dyDescent="0.25">
      <c r="A474" s="45">
        <v>2018</v>
      </c>
      <c r="B474" t="s">
        <v>107</v>
      </c>
      <c r="C474">
        <v>201</v>
      </c>
      <c r="D474">
        <v>24</v>
      </c>
      <c r="E474">
        <v>2</v>
      </c>
      <c r="F474">
        <v>10999</v>
      </c>
      <c r="H474" t="s">
        <v>9</v>
      </c>
      <c r="I474">
        <v>1310</v>
      </c>
      <c r="J474">
        <v>1320</v>
      </c>
      <c r="K474" t="s">
        <v>3299</v>
      </c>
      <c r="M474" t="s">
        <v>5759</v>
      </c>
      <c r="O474" s="65">
        <v>100000</v>
      </c>
    </row>
    <row r="475" spans="1:15" x14ac:dyDescent="0.25">
      <c r="A475" s="45">
        <v>2018</v>
      </c>
      <c r="B475" t="s">
        <v>107</v>
      </c>
      <c r="C475">
        <v>201</v>
      </c>
      <c r="D475">
        <v>24</v>
      </c>
      <c r="E475">
        <v>2</v>
      </c>
      <c r="F475">
        <v>19902</v>
      </c>
      <c r="H475" t="s">
        <v>9</v>
      </c>
      <c r="I475">
        <v>1120</v>
      </c>
      <c r="J475">
        <v>1320</v>
      </c>
      <c r="K475" t="s">
        <v>3301</v>
      </c>
      <c r="M475" t="s">
        <v>4555</v>
      </c>
      <c r="O475" s="65">
        <v>50000</v>
      </c>
    </row>
    <row r="476" spans="1:15" x14ac:dyDescent="0.25">
      <c r="A476" s="45">
        <v>2018</v>
      </c>
      <c r="B476" t="s">
        <v>107</v>
      </c>
      <c r="C476">
        <v>201</v>
      </c>
      <c r="D476">
        <v>24</v>
      </c>
      <c r="E476">
        <v>2</v>
      </c>
      <c r="F476">
        <v>19905</v>
      </c>
      <c r="H476" t="s">
        <v>9</v>
      </c>
      <c r="I476">
        <v>1120</v>
      </c>
      <c r="J476">
        <v>1320</v>
      </c>
      <c r="K476" t="s">
        <v>3304</v>
      </c>
      <c r="O476" s="65">
        <v>200000</v>
      </c>
    </row>
    <row r="477" spans="1:15" x14ac:dyDescent="0.25">
      <c r="A477" s="45">
        <v>2018</v>
      </c>
      <c r="B477" t="s">
        <v>107</v>
      </c>
      <c r="C477">
        <v>201</v>
      </c>
      <c r="D477">
        <v>24</v>
      </c>
      <c r="E477">
        <v>2</v>
      </c>
      <c r="F477">
        <v>20101</v>
      </c>
      <c r="H477" t="s">
        <v>9</v>
      </c>
      <c r="I477">
        <v>1120</v>
      </c>
      <c r="J477">
        <v>1320</v>
      </c>
      <c r="K477" t="s">
        <v>3306</v>
      </c>
      <c r="O477" s="65">
        <v>600000</v>
      </c>
    </row>
    <row r="478" spans="1:15" x14ac:dyDescent="0.25">
      <c r="A478" s="45">
        <v>2018</v>
      </c>
      <c r="B478" t="s">
        <v>107</v>
      </c>
      <c r="C478">
        <v>201</v>
      </c>
      <c r="D478">
        <v>24</v>
      </c>
      <c r="E478">
        <v>2</v>
      </c>
      <c r="F478">
        <v>20304</v>
      </c>
      <c r="H478" t="s">
        <v>9</v>
      </c>
      <c r="I478">
        <v>1120</v>
      </c>
      <c r="J478">
        <v>1320</v>
      </c>
      <c r="K478" t="s">
        <v>3318</v>
      </c>
      <c r="O478" s="65">
        <v>100000</v>
      </c>
    </row>
    <row r="479" spans="1:15" x14ac:dyDescent="0.25">
      <c r="A479" s="45">
        <v>2018</v>
      </c>
      <c r="B479" t="s">
        <v>107</v>
      </c>
      <c r="C479">
        <v>201</v>
      </c>
      <c r="D479">
        <v>24</v>
      </c>
      <c r="E479">
        <v>2</v>
      </c>
      <c r="F479">
        <v>20401</v>
      </c>
      <c r="H479" t="s">
        <v>9</v>
      </c>
      <c r="I479">
        <v>1120</v>
      </c>
      <c r="J479">
        <v>1320</v>
      </c>
      <c r="K479" t="s">
        <v>3322</v>
      </c>
      <c r="O479" s="65">
        <v>50000</v>
      </c>
    </row>
    <row r="480" spans="1:15" x14ac:dyDescent="0.25">
      <c r="A480" s="45">
        <v>2018</v>
      </c>
      <c r="B480" t="s">
        <v>107</v>
      </c>
      <c r="C480">
        <v>201</v>
      </c>
      <c r="D480">
        <v>24</v>
      </c>
      <c r="E480">
        <v>2</v>
      </c>
      <c r="F480">
        <v>20402</v>
      </c>
      <c r="H480" t="s">
        <v>9</v>
      </c>
      <c r="I480">
        <v>1120</v>
      </c>
      <c r="J480">
        <v>1320</v>
      </c>
      <c r="K480" t="s">
        <v>3323</v>
      </c>
      <c r="O480" s="65">
        <v>50000</v>
      </c>
    </row>
    <row r="481" spans="1:15" x14ac:dyDescent="0.25">
      <c r="A481" s="45">
        <v>2018</v>
      </c>
      <c r="B481" t="s">
        <v>107</v>
      </c>
      <c r="C481">
        <v>201</v>
      </c>
      <c r="D481">
        <v>24</v>
      </c>
      <c r="E481">
        <v>2</v>
      </c>
      <c r="F481">
        <v>29901</v>
      </c>
      <c r="H481" t="s">
        <v>9</v>
      </c>
      <c r="I481">
        <v>1120</v>
      </c>
      <c r="J481">
        <v>1320</v>
      </c>
      <c r="K481" t="s">
        <v>3327</v>
      </c>
      <c r="O481" s="65">
        <v>550000</v>
      </c>
    </row>
    <row r="482" spans="1:15" x14ac:dyDescent="0.25">
      <c r="A482" s="45">
        <v>2018</v>
      </c>
      <c r="B482" t="s">
        <v>107</v>
      </c>
      <c r="C482">
        <v>201</v>
      </c>
      <c r="D482">
        <v>24</v>
      </c>
      <c r="E482">
        <v>2</v>
      </c>
      <c r="F482">
        <v>29903</v>
      </c>
      <c r="H482" t="s">
        <v>9</v>
      </c>
      <c r="I482">
        <v>1120</v>
      </c>
      <c r="J482">
        <v>1320</v>
      </c>
      <c r="K482" t="s">
        <v>3329</v>
      </c>
      <c r="O482" s="65">
        <v>500000</v>
      </c>
    </row>
    <row r="483" spans="1:15" x14ac:dyDescent="0.25">
      <c r="A483" s="45">
        <v>2018</v>
      </c>
      <c r="B483" t="s">
        <v>107</v>
      </c>
      <c r="C483">
        <v>201</v>
      </c>
      <c r="D483">
        <v>24</v>
      </c>
      <c r="E483">
        <v>2</v>
      </c>
      <c r="F483">
        <v>29904</v>
      </c>
      <c r="H483" t="s">
        <v>9</v>
      </c>
      <c r="I483">
        <v>1120</v>
      </c>
      <c r="J483">
        <v>1320</v>
      </c>
      <c r="K483" t="s">
        <v>3330</v>
      </c>
      <c r="O483" s="65">
        <v>300000</v>
      </c>
    </row>
    <row r="484" spans="1:15" x14ac:dyDescent="0.25">
      <c r="A484" s="45">
        <v>2018</v>
      </c>
      <c r="B484" t="s">
        <v>107</v>
      </c>
      <c r="C484">
        <v>201</v>
      </c>
      <c r="D484">
        <v>24</v>
      </c>
      <c r="E484">
        <v>2</v>
      </c>
      <c r="F484">
        <v>29905</v>
      </c>
      <c r="H484" t="s">
        <v>9</v>
      </c>
      <c r="I484">
        <v>1120</v>
      </c>
      <c r="J484">
        <v>1320</v>
      </c>
      <c r="K484" t="s">
        <v>3331</v>
      </c>
      <c r="O484" s="65">
        <v>250000</v>
      </c>
    </row>
    <row r="485" spans="1:15" x14ac:dyDescent="0.25">
      <c r="A485" s="45">
        <v>2018</v>
      </c>
      <c r="B485" t="s">
        <v>107</v>
      </c>
      <c r="C485">
        <v>201</v>
      </c>
      <c r="D485">
        <v>24</v>
      </c>
      <c r="E485">
        <v>2</v>
      </c>
      <c r="F485">
        <v>50104</v>
      </c>
      <c r="H485" t="s">
        <v>16</v>
      </c>
      <c r="I485">
        <v>2210</v>
      </c>
      <c r="J485">
        <v>1320</v>
      </c>
      <c r="K485" t="s">
        <v>3375</v>
      </c>
      <c r="O485" s="65">
        <v>2000000</v>
      </c>
    </row>
    <row r="486" spans="1:15" x14ac:dyDescent="0.25">
      <c r="A486" s="45">
        <v>2018</v>
      </c>
      <c r="B486" t="s">
        <v>107</v>
      </c>
      <c r="C486">
        <v>201</v>
      </c>
      <c r="D486">
        <v>24</v>
      </c>
      <c r="E486">
        <v>2</v>
      </c>
      <c r="F486">
        <v>59903</v>
      </c>
      <c r="H486" t="s">
        <v>16</v>
      </c>
      <c r="I486">
        <v>2240</v>
      </c>
      <c r="J486">
        <v>1320</v>
      </c>
      <c r="K486" t="s">
        <v>3389</v>
      </c>
      <c r="O486" s="65">
        <v>500000</v>
      </c>
    </row>
    <row r="487" spans="1:15" x14ac:dyDescent="0.25">
      <c r="A487" s="45">
        <v>2018</v>
      </c>
      <c r="B487" t="s">
        <v>107</v>
      </c>
      <c r="C487">
        <v>201</v>
      </c>
      <c r="D487">
        <v>24</v>
      </c>
      <c r="E487">
        <v>2</v>
      </c>
      <c r="F487">
        <v>60103</v>
      </c>
      <c r="G487">
        <v>200</v>
      </c>
      <c r="H487" t="s">
        <v>9</v>
      </c>
      <c r="I487">
        <v>1310</v>
      </c>
      <c r="J487">
        <v>1320</v>
      </c>
      <c r="K487" t="s">
        <v>3393</v>
      </c>
      <c r="L487" t="s">
        <v>21</v>
      </c>
      <c r="M487" t="s">
        <v>4550</v>
      </c>
      <c r="N487" t="s">
        <v>22</v>
      </c>
      <c r="O487" s="65">
        <v>1300000</v>
      </c>
    </row>
    <row r="488" spans="1:15" x14ac:dyDescent="0.25">
      <c r="A488" s="45">
        <v>2018</v>
      </c>
      <c r="B488" t="s">
        <v>107</v>
      </c>
      <c r="C488">
        <v>201</v>
      </c>
      <c r="D488">
        <v>24</v>
      </c>
      <c r="E488">
        <v>2</v>
      </c>
      <c r="F488">
        <v>60103</v>
      </c>
      <c r="G488">
        <v>202</v>
      </c>
      <c r="H488" t="s">
        <v>9</v>
      </c>
      <c r="I488">
        <v>1310</v>
      </c>
      <c r="J488">
        <v>1320</v>
      </c>
      <c r="K488" t="s">
        <v>3393</v>
      </c>
      <c r="L488" t="s">
        <v>21</v>
      </c>
      <c r="M488" t="s">
        <v>4542</v>
      </c>
      <c r="N488" t="s">
        <v>22</v>
      </c>
      <c r="O488" s="65">
        <v>600000</v>
      </c>
    </row>
    <row r="489" spans="1:15" x14ac:dyDescent="0.25">
      <c r="A489" s="45">
        <v>2018</v>
      </c>
      <c r="B489" t="s">
        <v>107</v>
      </c>
      <c r="C489">
        <v>201</v>
      </c>
      <c r="D489">
        <v>24</v>
      </c>
      <c r="E489">
        <v>2</v>
      </c>
      <c r="F489">
        <v>60399</v>
      </c>
      <c r="H489" t="s">
        <v>9</v>
      </c>
      <c r="I489">
        <v>1320</v>
      </c>
      <c r="J489">
        <v>1320</v>
      </c>
      <c r="K489" t="s">
        <v>3409</v>
      </c>
      <c r="M489" t="s">
        <v>4266</v>
      </c>
      <c r="O489" s="65">
        <v>1500000</v>
      </c>
    </row>
    <row r="490" spans="1:15" x14ac:dyDescent="0.25">
      <c r="A490" s="45">
        <v>2018</v>
      </c>
      <c r="B490" t="s">
        <v>108</v>
      </c>
      <c r="C490">
        <v>201</v>
      </c>
      <c r="D490">
        <v>27</v>
      </c>
      <c r="E490">
        <v>0</v>
      </c>
      <c r="F490">
        <v>101</v>
      </c>
      <c r="H490" t="s">
        <v>9</v>
      </c>
      <c r="I490">
        <v>1111</v>
      </c>
      <c r="J490">
        <v>1111</v>
      </c>
      <c r="K490" t="s">
        <v>3206</v>
      </c>
      <c r="O490" s="65">
        <v>238137000</v>
      </c>
    </row>
    <row r="491" spans="1:15" x14ac:dyDescent="0.25">
      <c r="A491" s="45">
        <v>2018</v>
      </c>
      <c r="B491" t="s">
        <v>108</v>
      </c>
      <c r="C491">
        <v>201</v>
      </c>
      <c r="D491">
        <v>27</v>
      </c>
      <c r="E491">
        <v>0</v>
      </c>
      <c r="F491">
        <v>201</v>
      </c>
      <c r="H491" t="s">
        <v>9</v>
      </c>
      <c r="I491">
        <v>1111</v>
      </c>
      <c r="J491">
        <v>1111</v>
      </c>
      <c r="K491" t="s">
        <v>3210</v>
      </c>
      <c r="O491" s="65">
        <v>5000000</v>
      </c>
    </row>
    <row r="492" spans="1:15" x14ac:dyDescent="0.25">
      <c r="A492" s="45">
        <v>2018</v>
      </c>
      <c r="B492" t="s">
        <v>108</v>
      </c>
      <c r="C492">
        <v>201</v>
      </c>
      <c r="D492">
        <v>27</v>
      </c>
      <c r="E492">
        <v>0</v>
      </c>
      <c r="F492">
        <v>301</v>
      </c>
      <c r="H492" t="s">
        <v>9</v>
      </c>
      <c r="I492">
        <v>1111</v>
      </c>
      <c r="J492">
        <v>1111</v>
      </c>
      <c r="K492" t="s">
        <v>3215</v>
      </c>
      <c r="O492" s="65">
        <v>28444700</v>
      </c>
    </row>
    <row r="493" spans="1:15" x14ac:dyDescent="0.25">
      <c r="A493" s="45">
        <v>2018</v>
      </c>
      <c r="B493" t="s">
        <v>108</v>
      </c>
      <c r="C493">
        <v>201</v>
      </c>
      <c r="D493">
        <v>27</v>
      </c>
      <c r="E493">
        <v>0</v>
      </c>
      <c r="F493">
        <v>302</v>
      </c>
      <c r="H493" t="s">
        <v>9</v>
      </c>
      <c r="I493">
        <v>1111</v>
      </c>
      <c r="J493">
        <v>1111</v>
      </c>
      <c r="K493" t="s">
        <v>3216</v>
      </c>
      <c r="O493" s="65">
        <v>39448800</v>
      </c>
    </row>
    <row r="494" spans="1:15" x14ac:dyDescent="0.25">
      <c r="A494" s="45">
        <v>2018</v>
      </c>
      <c r="B494" t="s">
        <v>108</v>
      </c>
      <c r="C494">
        <v>201</v>
      </c>
      <c r="D494">
        <v>27</v>
      </c>
      <c r="E494">
        <v>0</v>
      </c>
      <c r="F494">
        <v>303</v>
      </c>
      <c r="H494" t="s">
        <v>16</v>
      </c>
      <c r="I494">
        <v>1111</v>
      </c>
      <c r="J494">
        <v>1111</v>
      </c>
      <c r="K494" t="s">
        <v>3217</v>
      </c>
      <c r="O494" s="65">
        <v>34000000</v>
      </c>
    </row>
    <row r="495" spans="1:15" x14ac:dyDescent="0.25">
      <c r="A495" s="45">
        <v>2018</v>
      </c>
      <c r="B495" t="s">
        <v>108</v>
      </c>
      <c r="C495">
        <v>201</v>
      </c>
      <c r="D495">
        <v>27</v>
      </c>
      <c r="E495">
        <v>0</v>
      </c>
      <c r="F495">
        <v>304</v>
      </c>
      <c r="H495" t="s">
        <v>9</v>
      </c>
      <c r="I495">
        <v>1111</v>
      </c>
      <c r="J495">
        <v>1111</v>
      </c>
      <c r="K495" t="s">
        <v>3218</v>
      </c>
      <c r="O495" s="65">
        <v>28000000</v>
      </c>
    </row>
    <row r="496" spans="1:15" x14ac:dyDescent="0.25">
      <c r="A496" s="45">
        <v>2018</v>
      </c>
      <c r="B496" t="s">
        <v>108</v>
      </c>
      <c r="C496">
        <v>201</v>
      </c>
      <c r="D496">
        <v>27</v>
      </c>
      <c r="E496">
        <v>0</v>
      </c>
      <c r="F496">
        <v>399</v>
      </c>
      <c r="H496" t="s">
        <v>9</v>
      </c>
      <c r="I496">
        <v>1111</v>
      </c>
      <c r="J496">
        <v>1111</v>
      </c>
      <c r="K496" t="s">
        <v>3219</v>
      </c>
      <c r="O496" s="65">
        <v>65836500</v>
      </c>
    </row>
    <row r="497" spans="1:15" x14ac:dyDescent="0.25">
      <c r="A497" s="45">
        <v>2018</v>
      </c>
      <c r="B497" t="s">
        <v>108</v>
      </c>
      <c r="C497">
        <v>201</v>
      </c>
      <c r="D497">
        <v>27</v>
      </c>
      <c r="E497">
        <v>0</v>
      </c>
      <c r="F497">
        <v>401</v>
      </c>
      <c r="G497">
        <v>200</v>
      </c>
      <c r="H497" t="s">
        <v>9</v>
      </c>
      <c r="I497">
        <v>1112</v>
      </c>
      <c r="J497">
        <v>1111</v>
      </c>
      <c r="K497" t="s">
        <v>3220</v>
      </c>
      <c r="L497" t="s">
        <v>21</v>
      </c>
      <c r="M497" t="s">
        <v>4546</v>
      </c>
      <c r="N497" t="s">
        <v>22</v>
      </c>
      <c r="O497" s="65">
        <v>37500000</v>
      </c>
    </row>
    <row r="498" spans="1:15" x14ac:dyDescent="0.25">
      <c r="A498" s="45">
        <v>2018</v>
      </c>
      <c r="B498" t="s">
        <v>108</v>
      </c>
      <c r="C498">
        <v>201</v>
      </c>
      <c r="D498">
        <v>27</v>
      </c>
      <c r="E498">
        <v>0</v>
      </c>
      <c r="F498">
        <v>405</v>
      </c>
      <c r="G498">
        <v>200</v>
      </c>
      <c r="H498" t="s">
        <v>9</v>
      </c>
      <c r="I498">
        <v>1112</v>
      </c>
      <c r="J498">
        <v>1111</v>
      </c>
      <c r="K498" t="s">
        <v>3244</v>
      </c>
      <c r="L498" t="s">
        <v>23</v>
      </c>
      <c r="M498" t="s">
        <v>4531</v>
      </c>
      <c r="N498" t="s">
        <v>24</v>
      </c>
      <c r="O498" s="65">
        <v>2000000</v>
      </c>
    </row>
    <row r="499" spans="1:15" x14ac:dyDescent="0.25">
      <c r="A499" s="45">
        <v>2018</v>
      </c>
      <c r="B499" t="s">
        <v>108</v>
      </c>
      <c r="C499">
        <v>201</v>
      </c>
      <c r="D499">
        <v>27</v>
      </c>
      <c r="E499">
        <v>0</v>
      </c>
      <c r="F499">
        <v>501</v>
      </c>
      <c r="G499">
        <v>200</v>
      </c>
      <c r="H499" t="s">
        <v>9</v>
      </c>
      <c r="I499">
        <v>1112</v>
      </c>
      <c r="J499">
        <v>1111</v>
      </c>
      <c r="K499" t="s">
        <v>3245</v>
      </c>
      <c r="L499" t="s">
        <v>21</v>
      </c>
      <c r="M499" t="s">
        <v>4547</v>
      </c>
      <c r="N499" t="s">
        <v>22</v>
      </c>
      <c r="O499" s="65">
        <v>20600000</v>
      </c>
    </row>
    <row r="500" spans="1:15" x14ac:dyDescent="0.25">
      <c r="A500" s="45">
        <v>2018</v>
      </c>
      <c r="B500" t="s">
        <v>108</v>
      </c>
      <c r="C500">
        <v>201</v>
      </c>
      <c r="D500">
        <v>27</v>
      </c>
      <c r="E500">
        <v>0</v>
      </c>
      <c r="F500">
        <v>502</v>
      </c>
      <c r="G500">
        <v>200</v>
      </c>
      <c r="H500" t="s">
        <v>9</v>
      </c>
      <c r="I500">
        <v>1112</v>
      </c>
      <c r="J500">
        <v>1111</v>
      </c>
      <c r="K500" t="s">
        <v>3246</v>
      </c>
      <c r="L500" t="s">
        <v>21</v>
      </c>
      <c r="M500" t="s">
        <v>4532</v>
      </c>
      <c r="N500" t="s">
        <v>22</v>
      </c>
      <c r="O500" s="65">
        <v>6100000</v>
      </c>
    </row>
    <row r="501" spans="1:15" x14ac:dyDescent="0.25">
      <c r="A501" s="45">
        <v>2018</v>
      </c>
      <c r="B501" t="s">
        <v>108</v>
      </c>
      <c r="C501">
        <v>201</v>
      </c>
      <c r="D501">
        <v>27</v>
      </c>
      <c r="E501">
        <v>0</v>
      </c>
      <c r="F501">
        <v>503</v>
      </c>
      <c r="G501">
        <v>200</v>
      </c>
      <c r="H501" t="s">
        <v>9</v>
      </c>
      <c r="I501">
        <v>1112</v>
      </c>
      <c r="J501">
        <v>1111</v>
      </c>
      <c r="K501" t="s">
        <v>3247</v>
      </c>
      <c r="L501" t="s">
        <v>21</v>
      </c>
      <c r="M501" t="s">
        <v>4533</v>
      </c>
      <c r="N501" t="s">
        <v>22</v>
      </c>
      <c r="O501" s="65">
        <v>12100000</v>
      </c>
    </row>
    <row r="502" spans="1:15" x14ac:dyDescent="0.25">
      <c r="A502" s="45">
        <v>2018</v>
      </c>
      <c r="B502" t="s">
        <v>108</v>
      </c>
      <c r="C502">
        <v>201</v>
      </c>
      <c r="D502">
        <v>27</v>
      </c>
      <c r="E502">
        <v>0</v>
      </c>
      <c r="F502">
        <v>10102</v>
      </c>
      <c r="H502" t="s">
        <v>9</v>
      </c>
      <c r="I502">
        <v>1120</v>
      </c>
      <c r="J502">
        <v>1111</v>
      </c>
      <c r="K502" t="s">
        <v>3254</v>
      </c>
      <c r="O502" s="65">
        <v>6000000</v>
      </c>
    </row>
    <row r="503" spans="1:15" x14ac:dyDescent="0.25">
      <c r="A503" s="45">
        <v>2018</v>
      </c>
      <c r="B503" t="s">
        <v>108</v>
      </c>
      <c r="C503">
        <v>201</v>
      </c>
      <c r="D503">
        <v>27</v>
      </c>
      <c r="E503">
        <v>0</v>
      </c>
      <c r="F503">
        <v>10204</v>
      </c>
      <c r="H503" t="s">
        <v>9</v>
      </c>
      <c r="I503">
        <v>1120</v>
      </c>
      <c r="J503">
        <v>1111</v>
      </c>
      <c r="K503" t="s">
        <v>3261</v>
      </c>
      <c r="O503" s="65">
        <v>7250000</v>
      </c>
    </row>
    <row r="504" spans="1:15" x14ac:dyDescent="0.25">
      <c r="A504" s="45">
        <v>2018</v>
      </c>
      <c r="B504" t="s">
        <v>108</v>
      </c>
      <c r="C504">
        <v>201</v>
      </c>
      <c r="D504">
        <v>27</v>
      </c>
      <c r="E504">
        <v>0</v>
      </c>
      <c r="F504">
        <v>10301</v>
      </c>
      <c r="H504" t="s">
        <v>9</v>
      </c>
      <c r="I504">
        <v>1120</v>
      </c>
      <c r="J504">
        <v>1111</v>
      </c>
      <c r="K504" t="s">
        <v>3263</v>
      </c>
      <c r="O504" s="65">
        <v>2000000</v>
      </c>
    </row>
    <row r="505" spans="1:15" x14ac:dyDescent="0.25">
      <c r="A505" s="45">
        <v>2018</v>
      </c>
      <c r="B505" t="s">
        <v>108</v>
      </c>
      <c r="C505">
        <v>201</v>
      </c>
      <c r="D505">
        <v>27</v>
      </c>
      <c r="E505">
        <v>0</v>
      </c>
      <c r="F505">
        <v>10302</v>
      </c>
      <c r="H505" t="s">
        <v>9</v>
      </c>
      <c r="I505">
        <v>1120</v>
      </c>
      <c r="J505">
        <v>1111</v>
      </c>
      <c r="K505" t="s">
        <v>3264</v>
      </c>
      <c r="O505" s="65">
        <v>308670000</v>
      </c>
    </row>
    <row r="506" spans="1:15" x14ac:dyDescent="0.25">
      <c r="A506" s="45">
        <v>2018</v>
      </c>
      <c r="B506" t="s">
        <v>108</v>
      </c>
      <c r="C506">
        <v>201</v>
      </c>
      <c r="D506">
        <v>27</v>
      </c>
      <c r="E506">
        <v>0</v>
      </c>
      <c r="F506">
        <v>10303</v>
      </c>
      <c r="H506" t="s">
        <v>9</v>
      </c>
      <c r="I506">
        <v>1120</v>
      </c>
      <c r="J506">
        <v>1111</v>
      </c>
      <c r="K506" t="s">
        <v>3265</v>
      </c>
      <c r="O506" s="65">
        <v>1000000</v>
      </c>
    </row>
    <row r="507" spans="1:15" x14ac:dyDescent="0.25">
      <c r="A507" s="45">
        <v>2018</v>
      </c>
      <c r="B507" t="s">
        <v>108</v>
      </c>
      <c r="C507">
        <v>201</v>
      </c>
      <c r="D507">
        <v>27</v>
      </c>
      <c r="E507">
        <v>0</v>
      </c>
      <c r="F507">
        <v>10405</v>
      </c>
      <c r="H507" t="s">
        <v>9</v>
      </c>
      <c r="I507">
        <v>1120</v>
      </c>
      <c r="J507">
        <v>1111</v>
      </c>
      <c r="K507" t="s">
        <v>3274</v>
      </c>
      <c r="M507" t="s">
        <v>4556</v>
      </c>
      <c r="O507" s="65">
        <v>2500000</v>
      </c>
    </row>
    <row r="508" spans="1:15" x14ac:dyDescent="0.25">
      <c r="A508" s="45">
        <v>2018</v>
      </c>
      <c r="B508" t="s">
        <v>108</v>
      </c>
      <c r="C508">
        <v>201</v>
      </c>
      <c r="D508">
        <v>27</v>
      </c>
      <c r="E508">
        <v>0</v>
      </c>
      <c r="F508">
        <v>10406</v>
      </c>
      <c r="H508" t="s">
        <v>9</v>
      </c>
      <c r="I508">
        <v>1120</v>
      </c>
      <c r="J508">
        <v>1111</v>
      </c>
      <c r="K508" t="s">
        <v>3275</v>
      </c>
      <c r="M508" t="s">
        <v>4557</v>
      </c>
      <c r="O508" s="65">
        <v>560000</v>
      </c>
    </row>
    <row r="509" spans="1:15" x14ac:dyDescent="0.25">
      <c r="A509" s="45">
        <v>2018</v>
      </c>
      <c r="B509" t="s">
        <v>108</v>
      </c>
      <c r="C509">
        <v>201</v>
      </c>
      <c r="D509">
        <v>27</v>
      </c>
      <c r="E509">
        <v>0</v>
      </c>
      <c r="F509">
        <v>10499</v>
      </c>
      <c r="H509" t="s">
        <v>9</v>
      </c>
      <c r="I509">
        <v>1120</v>
      </c>
      <c r="J509">
        <v>1111</v>
      </c>
      <c r="K509" t="s">
        <v>3276</v>
      </c>
      <c r="M509" t="s">
        <v>4558</v>
      </c>
      <c r="O509" s="65">
        <v>5820000</v>
      </c>
    </row>
    <row r="510" spans="1:15" x14ac:dyDescent="0.25">
      <c r="A510" s="45">
        <v>2018</v>
      </c>
      <c r="B510" t="s">
        <v>108</v>
      </c>
      <c r="C510">
        <v>201</v>
      </c>
      <c r="D510">
        <v>27</v>
      </c>
      <c r="E510">
        <v>0</v>
      </c>
      <c r="F510">
        <v>10501</v>
      </c>
      <c r="H510" t="s">
        <v>9</v>
      </c>
      <c r="I510">
        <v>1120</v>
      </c>
      <c r="J510">
        <v>1111</v>
      </c>
      <c r="K510" t="s">
        <v>3277</v>
      </c>
      <c r="O510" s="65">
        <v>60000</v>
      </c>
    </row>
    <row r="511" spans="1:15" x14ac:dyDescent="0.25">
      <c r="A511" s="45">
        <v>2018</v>
      </c>
      <c r="B511" t="s">
        <v>108</v>
      </c>
      <c r="C511">
        <v>201</v>
      </c>
      <c r="D511">
        <v>27</v>
      </c>
      <c r="E511">
        <v>0</v>
      </c>
      <c r="F511">
        <v>10502</v>
      </c>
      <c r="H511" t="s">
        <v>9</v>
      </c>
      <c r="I511">
        <v>1120</v>
      </c>
      <c r="J511">
        <v>1111</v>
      </c>
      <c r="K511" t="s">
        <v>3278</v>
      </c>
      <c r="O511" s="65">
        <v>7000000</v>
      </c>
    </row>
    <row r="512" spans="1:15" x14ac:dyDescent="0.25">
      <c r="A512" s="45">
        <v>2018</v>
      </c>
      <c r="B512" t="s">
        <v>108</v>
      </c>
      <c r="C512">
        <v>201</v>
      </c>
      <c r="D512">
        <v>27</v>
      </c>
      <c r="E512">
        <v>0</v>
      </c>
      <c r="F512">
        <v>10503</v>
      </c>
      <c r="H512" t="s">
        <v>9</v>
      </c>
      <c r="I512">
        <v>1120</v>
      </c>
      <c r="J512">
        <v>1111</v>
      </c>
      <c r="K512" t="s">
        <v>3279</v>
      </c>
      <c r="O512" s="65">
        <v>13000000</v>
      </c>
    </row>
    <row r="513" spans="1:15" x14ac:dyDescent="0.25">
      <c r="A513" s="45">
        <v>2018</v>
      </c>
      <c r="B513" t="s">
        <v>108</v>
      </c>
      <c r="C513">
        <v>201</v>
      </c>
      <c r="D513">
        <v>27</v>
      </c>
      <c r="E513">
        <v>0</v>
      </c>
      <c r="F513">
        <v>10504</v>
      </c>
      <c r="H513" t="s">
        <v>9</v>
      </c>
      <c r="I513">
        <v>1120</v>
      </c>
      <c r="J513">
        <v>1111</v>
      </c>
      <c r="K513" t="s">
        <v>3280</v>
      </c>
      <c r="O513" s="65">
        <v>12000000</v>
      </c>
    </row>
    <row r="514" spans="1:15" x14ac:dyDescent="0.25">
      <c r="A514" s="45">
        <v>2018</v>
      </c>
      <c r="B514" t="s">
        <v>108</v>
      </c>
      <c r="C514">
        <v>201</v>
      </c>
      <c r="D514">
        <v>27</v>
      </c>
      <c r="E514">
        <v>0</v>
      </c>
      <c r="F514">
        <v>10601</v>
      </c>
      <c r="H514" t="s">
        <v>9</v>
      </c>
      <c r="I514">
        <v>1120</v>
      </c>
      <c r="J514">
        <v>1111</v>
      </c>
      <c r="K514" t="s">
        <v>3281</v>
      </c>
      <c r="O514" s="65">
        <v>4000000</v>
      </c>
    </row>
    <row r="515" spans="1:15" x14ac:dyDescent="0.25">
      <c r="A515" s="45">
        <v>2018</v>
      </c>
      <c r="B515" t="s">
        <v>108</v>
      </c>
      <c r="C515">
        <v>201</v>
      </c>
      <c r="D515">
        <v>27</v>
      </c>
      <c r="E515">
        <v>0</v>
      </c>
      <c r="F515">
        <v>10702</v>
      </c>
      <c r="H515" t="s">
        <v>9</v>
      </c>
      <c r="I515">
        <v>1120</v>
      </c>
      <c r="J515">
        <v>1111</v>
      </c>
      <c r="K515" t="s">
        <v>3285</v>
      </c>
      <c r="M515" t="s">
        <v>4559</v>
      </c>
      <c r="O515" s="65">
        <v>880000</v>
      </c>
    </row>
    <row r="516" spans="1:15" x14ac:dyDescent="0.25">
      <c r="A516" s="45">
        <v>2018</v>
      </c>
      <c r="B516" t="s">
        <v>108</v>
      </c>
      <c r="C516">
        <v>201</v>
      </c>
      <c r="D516">
        <v>27</v>
      </c>
      <c r="E516">
        <v>0</v>
      </c>
      <c r="F516">
        <v>10703</v>
      </c>
      <c r="H516" t="s">
        <v>9</v>
      </c>
      <c r="I516">
        <v>1120</v>
      </c>
      <c r="J516">
        <v>1111</v>
      </c>
      <c r="K516" t="s">
        <v>3286</v>
      </c>
      <c r="O516" s="65">
        <v>250000</v>
      </c>
    </row>
    <row r="517" spans="1:15" x14ac:dyDescent="0.25">
      <c r="A517" s="45">
        <v>2018</v>
      </c>
      <c r="B517" t="s">
        <v>108</v>
      </c>
      <c r="C517">
        <v>201</v>
      </c>
      <c r="D517">
        <v>27</v>
      </c>
      <c r="E517">
        <v>0</v>
      </c>
      <c r="F517">
        <v>10805</v>
      </c>
      <c r="H517" t="s">
        <v>9</v>
      </c>
      <c r="I517">
        <v>1120</v>
      </c>
      <c r="J517">
        <v>1111</v>
      </c>
      <c r="K517" t="s">
        <v>3291</v>
      </c>
      <c r="O517" s="65">
        <v>1500000</v>
      </c>
    </row>
    <row r="518" spans="1:15" x14ac:dyDescent="0.25">
      <c r="A518" s="45">
        <v>2018</v>
      </c>
      <c r="B518" t="s">
        <v>108</v>
      </c>
      <c r="C518">
        <v>201</v>
      </c>
      <c r="D518">
        <v>27</v>
      </c>
      <c r="E518">
        <v>0</v>
      </c>
      <c r="F518">
        <v>10999</v>
      </c>
      <c r="H518" t="s">
        <v>9</v>
      </c>
      <c r="I518">
        <v>1310</v>
      </c>
      <c r="J518">
        <v>1111</v>
      </c>
      <c r="K518" t="s">
        <v>3299</v>
      </c>
      <c r="M518" t="s">
        <v>4267</v>
      </c>
      <c r="O518" s="65">
        <v>100000</v>
      </c>
    </row>
    <row r="519" spans="1:15" x14ac:dyDescent="0.25">
      <c r="A519" s="45">
        <v>2018</v>
      </c>
      <c r="B519" t="s">
        <v>108</v>
      </c>
      <c r="C519">
        <v>201</v>
      </c>
      <c r="D519">
        <v>27</v>
      </c>
      <c r="E519">
        <v>0</v>
      </c>
      <c r="F519">
        <v>19905</v>
      </c>
      <c r="H519" t="s">
        <v>9</v>
      </c>
      <c r="I519">
        <v>1120</v>
      </c>
      <c r="J519">
        <v>1111</v>
      </c>
      <c r="K519" t="s">
        <v>3304</v>
      </c>
      <c r="O519" s="65">
        <v>100000</v>
      </c>
    </row>
    <row r="520" spans="1:15" x14ac:dyDescent="0.25">
      <c r="A520" s="45">
        <v>2018</v>
      </c>
      <c r="B520" t="s">
        <v>108</v>
      </c>
      <c r="C520">
        <v>201</v>
      </c>
      <c r="D520">
        <v>27</v>
      </c>
      <c r="E520">
        <v>0</v>
      </c>
      <c r="F520">
        <v>20101</v>
      </c>
      <c r="H520" t="s">
        <v>9</v>
      </c>
      <c r="I520">
        <v>1120</v>
      </c>
      <c r="J520">
        <v>1111</v>
      </c>
      <c r="K520" t="s">
        <v>3306</v>
      </c>
      <c r="O520" s="65">
        <v>2000000</v>
      </c>
    </row>
    <row r="521" spans="1:15" x14ac:dyDescent="0.25">
      <c r="A521" s="45">
        <v>2018</v>
      </c>
      <c r="B521" t="s">
        <v>108</v>
      </c>
      <c r="C521">
        <v>201</v>
      </c>
      <c r="D521">
        <v>27</v>
      </c>
      <c r="E521">
        <v>0</v>
      </c>
      <c r="F521">
        <v>20104</v>
      </c>
      <c r="H521" t="s">
        <v>9</v>
      </c>
      <c r="I521">
        <v>1120</v>
      </c>
      <c r="J521">
        <v>1111</v>
      </c>
      <c r="K521" t="s">
        <v>3309</v>
      </c>
      <c r="O521" s="65">
        <v>350000</v>
      </c>
    </row>
    <row r="522" spans="1:15" x14ac:dyDescent="0.25">
      <c r="A522" s="45">
        <v>2018</v>
      </c>
      <c r="B522" t="s">
        <v>108</v>
      </c>
      <c r="C522">
        <v>201</v>
      </c>
      <c r="D522">
        <v>27</v>
      </c>
      <c r="E522">
        <v>0</v>
      </c>
      <c r="F522">
        <v>20203</v>
      </c>
      <c r="H522" t="s">
        <v>9</v>
      </c>
      <c r="I522">
        <v>1120</v>
      </c>
      <c r="J522">
        <v>1111</v>
      </c>
      <c r="K522" t="s">
        <v>3313</v>
      </c>
      <c r="O522" s="65">
        <v>750000</v>
      </c>
    </row>
    <row r="523" spans="1:15" x14ac:dyDescent="0.25">
      <c r="A523" s="45">
        <v>2018</v>
      </c>
      <c r="B523" t="s">
        <v>108</v>
      </c>
      <c r="C523">
        <v>201</v>
      </c>
      <c r="D523">
        <v>27</v>
      </c>
      <c r="E523">
        <v>0</v>
      </c>
      <c r="F523">
        <v>20304</v>
      </c>
      <c r="H523" t="s">
        <v>9</v>
      </c>
      <c r="I523">
        <v>1120</v>
      </c>
      <c r="J523">
        <v>1111</v>
      </c>
      <c r="K523" t="s">
        <v>3318</v>
      </c>
      <c r="O523" s="65">
        <v>850000</v>
      </c>
    </row>
    <row r="524" spans="1:15" x14ac:dyDescent="0.25">
      <c r="A524" s="45">
        <v>2018</v>
      </c>
      <c r="B524" t="s">
        <v>108</v>
      </c>
      <c r="C524">
        <v>201</v>
      </c>
      <c r="D524">
        <v>27</v>
      </c>
      <c r="E524">
        <v>0</v>
      </c>
      <c r="F524">
        <v>20402</v>
      </c>
      <c r="H524" t="s">
        <v>9</v>
      </c>
      <c r="I524">
        <v>1120</v>
      </c>
      <c r="J524">
        <v>1111</v>
      </c>
      <c r="K524" t="s">
        <v>3323</v>
      </c>
      <c r="O524" s="65">
        <v>600000</v>
      </c>
    </row>
    <row r="525" spans="1:15" x14ac:dyDescent="0.25">
      <c r="A525" s="45">
        <v>2018</v>
      </c>
      <c r="B525" t="s">
        <v>108</v>
      </c>
      <c r="C525">
        <v>201</v>
      </c>
      <c r="D525">
        <v>27</v>
      </c>
      <c r="E525">
        <v>0</v>
      </c>
      <c r="F525">
        <v>29901</v>
      </c>
      <c r="H525" t="s">
        <v>9</v>
      </c>
      <c r="I525">
        <v>1120</v>
      </c>
      <c r="J525">
        <v>1111</v>
      </c>
      <c r="K525" t="s">
        <v>3327</v>
      </c>
      <c r="O525" s="65">
        <v>200000</v>
      </c>
    </row>
    <row r="526" spans="1:15" x14ac:dyDescent="0.25">
      <c r="A526" s="45">
        <v>2018</v>
      </c>
      <c r="B526" t="s">
        <v>108</v>
      </c>
      <c r="C526">
        <v>201</v>
      </c>
      <c r="D526">
        <v>27</v>
      </c>
      <c r="E526">
        <v>0</v>
      </c>
      <c r="F526">
        <v>29903</v>
      </c>
      <c r="H526" t="s">
        <v>9</v>
      </c>
      <c r="I526">
        <v>1120</v>
      </c>
      <c r="J526">
        <v>1111</v>
      </c>
      <c r="K526" t="s">
        <v>3329</v>
      </c>
      <c r="O526" s="65">
        <v>1300000</v>
      </c>
    </row>
    <row r="527" spans="1:15" x14ac:dyDescent="0.25">
      <c r="A527" s="45">
        <v>2018</v>
      </c>
      <c r="B527" t="s">
        <v>108</v>
      </c>
      <c r="C527">
        <v>201</v>
      </c>
      <c r="D527">
        <v>27</v>
      </c>
      <c r="E527">
        <v>0</v>
      </c>
      <c r="F527">
        <v>29905</v>
      </c>
      <c r="H527" t="s">
        <v>9</v>
      </c>
      <c r="I527">
        <v>1120</v>
      </c>
      <c r="J527">
        <v>1111</v>
      </c>
      <c r="K527" t="s">
        <v>3331</v>
      </c>
      <c r="O527" s="65">
        <v>250000</v>
      </c>
    </row>
    <row r="528" spans="1:15" x14ac:dyDescent="0.25">
      <c r="A528" s="45">
        <v>2018</v>
      </c>
      <c r="B528" t="s">
        <v>108</v>
      </c>
      <c r="C528">
        <v>201</v>
      </c>
      <c r="D528">
        <v>27</v>
      </c>
      <c r="E528">
        <v>0</v>
      </c>
      <c r="F528">
        <v>29907</v>
      </c>
      <c r="H528" t="s">
        <v>9</v>
      </c>
      <c r="I528">
        <v>1120</v>
      </c>
      <c r="J528">
        <v>1111</v>
      </c>
      <c r="K528" t="s">
        <v>3333</v>
      </c>
      <c r="O528" s="65">
        <v>100000</v>
      </c>
    </row>
    <row r="529" spans="1:15" x14ac:dyDescent="0.25">
      <c r="A529" s="45">
        <v>2018</v>
      </c>
      <c r="B529" t="s">
        <v>108</v>
      </c>
      <c r="C529">
        <v>201</v>
      </c>
      <c r="D529">
        <v>27</v>
      </c>
      <c r="E529">
        <v>0</v>
      </c>
      <c r="F529">
        <v>29999</v>
      </c>
      <c r="H529" t="s">
        <v>9</v>
      </c>
      <c r="I529">
        <v>1120</v>
      </c>
      <c r="J529">
        <v>1111</v>
      </c>
      <c r="K529" t="s">
        <v>3334</v>
      </c>
      <c r="O529" s="65">
        <v>80000</v>
      </c>
    </row>
    <row r="530" spans="1:15" x14ac:dyDescent="0.25">
      <c r="A530" s="45">
        <v>2018</v>
      </c>
      <c r="B530" t="s">
        <v>108</v>
      </c>
      <c r="C530">
        <v>201</v>
      </c>
      <c r="D530">
        <v>27</v>
      </c>
      <c r="E530">
        <v>0</v>
      </c>
      <c r="F530">
        <v>50101</v>
      </c>
      <c r="H530" t="s">
        <v>16</v>
      </c>
      <c r="I530">
        <v>2210</v>
      </c>
      <c r="J530">
        <v>1111</v>
      </c>
      <c r="K530" t="s">
        <v>3372</v>
      </c>
      <c r="O530" s="65">
        <v>200000</v>
      </c>
    </row>
    <row r="531" spans="1:15" x14ac:dyDescent="0.25">
      <c r="A531" s="45">
        <v>2018</v>
      </c>
      <c r="B531" t="s">
        <v>108</v>
      </c>
      <c r="C531">
        <v>201</v>
      </c>
      <c r="D531">
        <v>27</v>
      </c>
      <c r="E531">
        <v>0</v>
      </c>
      <c r="F531">
        <v>50103</v>
      </c>
      <c r="H531" t="s">
        <v>16</v>
      </c>
      <c r="I531">
        <v>2210</v>
      </c>
      <c r="J531">
        <v>1111</v>
      </c>
      <c r="K531" t="s">
        <v>3374</v>
      </c>
      <c r="O531" s="65">
        <v>3200000</v>
      </c>
    </row>
    <row r="532" spans="1:15" x14ac:dyDescent="0.25">
      <c r="A532" s="45">
        <v>2018</v>
      </c>
      <c r="B532" t="s">
        <v>108</v>
      </c>
      <c r="C532">
        <v>201</v>
      </c>
      <c r="D532">
        <v>27</v>
      </c>
      <c r="E532">
        <v>0</v>
      </c>
      <c r="F532">
        <v>50104</v>
      </c>
      <c r="H532" t="s">
        <v>16</v>
      </c>
      <c r="I532">
        <v>2210</v>
      </c>
      <c r="J532">
        <v>1111</v>
      </c>
      <c r="K532" t="s">
        <v>3375</v>
      </c>
      <c r="O532" s="65">
        <v>900000</v>
      </c>
    </row>
    <row r="533" spans="1:15" x14ac:dyDescent="0.25">
      <c r="A533" s="45">
        <v>2018</v>
      </c>
      <c r="B533" t="s">
        <v>108</v>
      </c>
      <c r="C533">
        <v>201</v>
      </c>
      <c r="D533">
        <v>27</v>
      </c>
      <c r="E533">
        <v>0</v>
      </c>
      <c r="F533">
        <v>50105</v>
      </c>
      <c r="H533" t="s">
        <v>16</v>
      </c>
      <c r="I533">
        <v>2210</v>
      </c>
      <c r="J533">
        <v>1111</v>
      </c>
      <c r="K533" t="s">
        <v>3376</v>
      </c>
      <c r="O533" s="65">
        <v>5500000</v>
      </c>
    </row>
    <row r="534" spans="1:15" x14ac:dyDescent="0.25">
      <c r="A534" s="45">
        <v>2018</v>
      </c>
      <c r="B534" t="s">
        <v>108</v>
      </c>
      <c r="C534">
        <v>201</v>
      </c>
      <c r="D534">
        <v>27</v>
      </c>
      <c r="E534">
        <v>0</v>
      </c>
      <c r="F534">
        <v>50199</v>
      </c>
      <c r="H534" t="s">
        <v>16</v>
      </c>
      <c r="I534">
        <v>2210</v>
      </c>
      <c r="J534">
        <v>1111</v>
      </c>
      <c r="K534" t="s">
        <v>3379</v>
      </c>
      <c r="O534" s="65">
        <v>1700000</v>
      </c>
    </row>
    <row r="535" spans="1:15" x14ac:dyDescent="0.25">
      <c r="A535" s="45">
        <v>2018</v>
      </c>
      <c r="B535" t="s">
        <v>108</v>
      </c>
      <c r="C535">
        <v>201</v>
      </c>
      <c r="D535">
        <v>27</v>
      </c>
      <c r="E535">
        <v>0</v>
      </c>
      <c r="F535">
        <v>59903</v>
      </c>
      <c r="H535" t="s">
        <v>16</v>
      </c>
      <c r="I535">
        <v>2240</v>
      </c>
      <c r="J535">
        <v>1111</v>
      </c>
      <c r="K535" t="s">
        <v>3389</v>
      </c>
      <c r="O535" s="65">
        <v>5000000</v>
      </c>
    </row>
    <row r="536" spans="1:15" x14ac:dyDescent="0.25">
      <c r="A536" s="45">
        <v>2018</v>
      </c>
      <c r="B536" t="s">
        <v>108</v>
      </c>
      <c r="C536">
        <v>201</v>
      </c>
      <c r="D536">
        <v>27</v>
      </c>
      <c r="E536">
        <v>0</v>
      </c>
      <c r="F536">
        <v>60103</v>
      </c>
      <c r="G536">
        <v>200</v>
      </c>
      <c r="H536" t="s">
        <v>9</v>
      </c>
      <c r="I536">
        <v>1310</v>
      </c>
      <c r="J536">
        <v>1111</v>
      </c>
      <c r="K536" t="s">
        <v>3393</v>
      </c>
      <c r="L536" t="s">
        <v>21</v>
      </c>
      <c r="M536" t="s">
        <v>4550</v>
      </c>
      <c r="N536" t="s">
        <v>22</v>
      </c>
      <c r="O536" s="65">
        <v>2300000</v>
      </c>
    </row>
    <row r="537" spans="1:15" x14ac:dyDescent="0.25">
      <c r="A537" s="45">
        <v>2018</v>
      </c>
      <c r="B537" t="s">
        <v>108</v>
      </c>
      <c r="C537">
        <v>201</v>
      </c>
      <c r="D537">
        <v>27</v>
      </c>
      <c r="E537">
        <v>0</v>
      </c>
      <c r="F537">
        <v>60103</v>
      </c>
      <c r="G537">
        <v>202</v>
      </c>
      <c r="H537" t="s">
        <v>9</v>
      </c>
      <c r="I537">
        <v>1310</v>
      </c>
      <c r="J537">
        <v>1111</v>
      </c>
      <c r="K537" t="s">
        <v>3393</v>
      </c>
      <c r="L537" t="s">
        <v>21</v>
      </c>
      <c r="M537" t="s">
        <v>4542</v>
      </c>
      <c r="N537" t="s">
        <v>22</v>
      </c>
      <c r="O537" s="65">
        <v>1000000</v>
      </c>
    </row>
    <row r="538" spans="1:15" x14ac:dyDescent="0.25">
      <c r="A538" s="45">
        <v>2018</v>
      </c>
      <c r="B538" t="s">
        <v>108</v>
      </c>
      <c r="C538">
        <v>201</v>
      </c>
      <c r="D538">
        <v>27</v>
      </c>
      <c r="E538">
        <v>0</v>
      </c>
      <c r="F538">
        <v>60301</v>
      </c>
      <c r="H538" t="s">
        <v>9</v>
      </c>
      <c r="I538">
        <v>1320</v>
      </c>
      <c r="J538">
        <v>1111</v>
      </c>
      <c r="K538" t="s">
        <v>3404</v>
      </c>
      <c r="O538" s="65">
        <v>48000000</v>
      </c>
    </row>
    <row r="539" spans="1:15" x14ac:dyDescent="0.25">
      <c r="A539" s="45">
        <v>2018</v>
      </c>
      <c r="B539" t="s">
        <v>108</v>
      </c>
      <c r="C539">
        <v>201</v>
      </c>
      <c r="D539">
        <v>27</v>
      </c>
      <c r="E539">
        <v>0</v>
      </c>
      <c r="F539">
        <v>60399</v>
      </c>
      <c r="H539" t="s">
        <v>9</v>
      </c>
      <c r="I539">
        <v>1320</v>
      </c>
      <c r="J539">
        <v>1111</v>
      </c>
      <c r="K539" t="s">
        <v>3409</v>
      </c>
      <c r="M539" t="s">
        <v>4560</v>
      </c>
      <c r="O539" s="65">
        <v>5000000</v>
      </c>
    </row>
    <row r="540" spans="1:15" x14ac:dyDescent="0.25">
      <c r="A540" s="45">
        <v>2018</v>
      </c>
      <c r="B540" t="s">
        <v>109</v>
      </c>
      <c r="C540">
        <v>202</v>
      </c>
      <c r="D540">
        <v>34</v>
      </c>
      <c r="E540">
        <v>0</v>
      </c>
      <c r="F540">
        <v>101</v>
      </c>
      <c r="H540" t="s">
        <v>9</v>
      </c>
      <c r="I540">
        <v>1111</v>
      </c>
      <c r="J540">
        <v>1111</v>
      </c>
      <c r="K540" t="s">
        <v>3206</v>
      </c>
      <c r="O540" s="65">
        <v>772538400</v>
      </c>
    </row>
    <row r="541" spans="1:15" x14ac:dyDescent="0.25">
      <c r="A541" s="45">
        <v>2018</v>
      </c>
      <c r="B541" t="s">
        <v>109</v>
      </c>
      <c r="C541">
        <v>202</v>
      </c>
      <c r="D541">
        <v>34</v>
      </c>
      <c r="E541">
        <v>0</v>
      </c>
      <c r="F541">
        <v>201</v>
      </c>
      <c r="H541" t="s">
        <v>9</v>
      </c>
      <c r="I541">
        <v>1111</v>
      </c>
      <c r="J541">
        <v>1111</v>
      </c>
      <c r="K541" t="s">
        <v>3210</v>
      </c>
      <c r="O541" s="65">
        <v>5000000</v>
      </c>
    </row>
    <row r="542" spans="1:15" x14ac:dyDescent="0.25">
      <c r="A542" s="45">
        <v>2018</v>
      </c>
      <c r="B542" t="s">
        <v>109</v>
      </c>
      <c r="C542">
        <v>202</v>
      </c>
      <c r="D542">
        <v>34</v>
      </c>
      <c r="E542">
        <v>0</v>
      </c>
      <c r="F542">
        <v>301</v>
      </c>
      <c r="H542" t="s">
        <v>9</v>
      </c>
      <c r="I542">
        <v>1111</v>
      </c>
      <c r="J542">
        <v>1111</v>
      </c>
      <c r="K542" t="s">
        <v>3215</v>
      </c>
      <c r="O542" s="65">
        <v>209515564</v>
      </c>
    </row>
    <row r="543" spans="1:15" x14ac:dyDescent="0.25">
      <c r="A543" s="45">
        <v>2018</v>
      </c>
      <c r="B543" t="s">
        <v>109</v>
      </c>
      <c r="C543">
        <v>202</v>
      </c>
      <c r="D543">
        <v>34</v>
      </c>
      <c r="E543">
        <v>0</v>
      </c>
      <c r="F543">
        <v>302</v>
      </c>
      <c r="H543" t="s">
        <v>9</v>
      </c>
      <c r="I543">
        <v>1111</v>
      </c>
      <c r="J543">
        <v>1111</v>
      </c>
      <c r="K543" t="s">
        <v>3216</v>
      </c>
      <c r="O543" s="65">
        <v>245570000</v>
      </c>
    </row>
    <row r="544" spans="1:15" x14ac:dyDescent="0.25">
      <c r="A544" s="45">
        <v>2018</v>
      </c>
      <c r="B544" t="s">
        <v>109</v>
      </c>
      <c r="C544">
        <v>202</v>
      </c>
      <c r="D544">
        <v>34</v>
      </c>
      <c r="E544">
        <v>0</v>
      </c>
      <c r="F544">
        <v>303</v>
      </c>
      <c r="H544" t="s">
        <v>16</v>
      </c>
      <c r="I544">
        <v>1111</v>
      </c>
      <c r="J544">
        <v>1111</v>
      </c>
      <c r="K544" t="s">
        <v>3217</v>
      </c>
      <c r="O544" s="65">
        <v>127000000</v>
      </c>
    </row>
    <row r="545" spans="1:15" x14ac:dyDescent="0.25">
      <c r="A545" s="45">
        <v>2018</v>
      </c>
      <c r="B545" t="s">
        <v>109</v>
      </c>
      <c r="C545">
        <v>202</v>
      </c>
      <c r="D545">
        <v>34</v>
      </c>
      <c r="E545">
        <v>0</v>
      </c>
      <c r="F545">
        <v>304</v>
      </c>
      <c r="H545" t="s">
        <v>9</v>
      </c>
      <c r="I545">
        <v>1111</v>
      </c>
      <c r="J545">
        <v>1111</v>
      </c>
      <c r="K545" t="s">
        <v>3218</v>
      </c>
      <c r="O545" s="65">
        <v>109000000</v>
      </c>
    </row>
    <row r="546" spans="1:15" x14ac:dyDescent="0.25">
      <c r="A546" s="45">
        <v>2018</v>
      </c>
      <c r="B546" t="s">
        <v>109</v>
      </c>
      <c r="C546">
        <v>202</v>
      </c>
      <c r="D546">
        <v>34</v>
      </c>
      <c r="E546">
        <v>0</v>
      </c>
      <c r="F546">
        <v>399</v>
      </c>
      <c r="H546" t="s">
        <v>9</v>
      </c>
      <c r="I546">
        <v>1111</v>
      </c>
      <c r="J546">
        <v>1111</v>
      </c>
      <c r="K546" t="s">
        <v>3219</v>
      </c>
      <c r="O546" s="65">
        <v>242908036</v>
      </c>
    </row>
    <row r="547" spans="1:15" x14ac:dyDescent="0.25">
      <c r="A547" s="45">
        <v>2018</v>
      </c>
      <c r="B547" t="s">
        <v>109</v>
      </c>
      <c r="C547">
        <v>202</v>
      </c>
      <c r="D547">
        <v>34</v>
      </c>
      <c r="E547">
        <v>0</v>
      </c>
      <c r="F547">
        <v>401</v>
      </c>
      <c r="G547">
        <v>200</v>
      </c>
      <c r="H547" t="s">
        <v>9</v>
      </c>
      <c r="I547">
        <v>1112</v>
      </c>
      <c r="J547">
        <v>1111</v>
      </c>
      <c r="K547" t="s">
        <v>3220</v>
      </c>
      <c r="L547" t="s">
        <v>21</v>
      </c>
      <c r="M547" t="s">
        <v>4546</v>
      </c>
      <c r="N547" t="s">
        <v>22</v>
      </c>
      <c r="O547" s="65">
        <v>146600000</v>
      </c>
    </row>
    <row r="548" spans="1:15" x14ac:dyDescent="0.25">
      <c r="A548" s="45">
        <v>2018</v>
      </c>
      <c r="B548" t="s">
        <v>109</v>
      </c>
      <c r="C548">
        <v>202</v>
      </c>
      <c r="D548">
        <v>34</v>
      </c>
      <c r="E548">
        <v>0</v>
      </c>
      <c r="F548">
        <v>405</v>
      </c>
      <c r="G548">
        <v>200</v>
      </c>
      <c r="H548" t="s">
        <v>9</v>
      </c>
      <c r="I548">
        <v>1112</v>
      </c>
      <c r="J548">
        <v>1111</v>
      </c>
      <c r="K548" t="s">
        <v>3244</v>
      </c>
      <c r="L548" t="s">
        <v>23</v>
      </c>
      <c r="M548" t="s">
        <v>4531</v>
      </c>
      <c r="N548" t="s">
        <v>24</v>
      </c>
      <c r="O548" s="65">
        <v>8000000</v>
      </c>
    </row>
    <row r="549" spans="1:15" x14ac:dyDescent="0.25">
      <c r="A549" s="45">
        <v>2018</v>
      </c>
      <c r="B549" t="s">
        <v>109</v>
      </c>
      <c r="C549">
        <v>202</v>
      </c>
      <c r="D549">
        <v>34</v>
      </c>
      <c r="E549">
        <v>0</v>
      </c>
      <c r="F549">
        <v>501</v>
      </c>
      <c r="G549">
        <v>200</v>
      </c>
      <c r="H549" t="s">
        <v>9</v>
      </c>
      <c r="I549">
        <v>1112</v>
      </c>
      <c r="J549">
        <v>1111</v>
      </c>
      <c r="K549" t="s">
        <v>3245</v>
      </c>
      <c r="L549" t="s">
        <v>21</v>
      </c>
      <c r="M549" t="s">
        <v>4547</v>
      </c>
      <c r="N549" t="s">
        <v>22</v>
      </c>
      <c r="O549" s="65">
        <v>80500000</v>
      </c>
    </row>
    <row r="550" spans="1:15" x14ac:dyDescent="0.25">
      <c r="A550" s="45">
        <v>2018</v>
      </c>
      <c r="B550" t="s">
        <v>109</v>
      </c>
      <c r="C550">
        <v>202</v>
      </c>
      <c r="D550">
        <v>34</v>
      </c>
      <c r="E550">
        <v>0</v>
      </c>
      <c r="F550">
        <v>502</v>
      </c>
      <c r="G550">
        <v>200</v>
      </c>
      <c r="H550" t="s">
        <v>9</v>
      </c>
      <c r="I550">
        <v>1112</v>
      </c>
      <c r="J550">
        <v>1111</v>
      </c>
      <c r="K550" t="s">
        <v>3246</v>
      </c>
      <c r="L550" t="s">
        <v>21</v>
      </c>
      <c r="M550" t="s">
        <v>4532</v>
      </c>
      <c r="N550" t="s">
        <v>22</v>
      </c>
      <c r="O550" s="65">
        <v>23800000</v>
      </c>
    </row>
    <row r="551" spans="1:15" x14ac:dyDescent="0.25">
      <c r="A551" s="45">
        <v>2018</v>
      </c>
      <c r="B551" t="s">
        <v>109</v>
      </c>
      <c r="C551">
        <v>202</v>
      </c>
      <c r="D551">
        <v>34</v>
      </c>
      <c r="E551">
        <v>0</v>
      </c>
      <c r="F551">
        <v>503</v>
      </c>
      <c r="G551">
        <v>200</v>
      </c>
      <c r="H551" t="s">
        <v>9</v>
      </c>
      <c r="I551">
        <v>1112</v>
      </c>
      <c r="J551">
        <v>1111</v>
      </c>
      <c r="K551" t="s">
        <v>3247</v>
      </c>
      <c r="L551" t="s">
        <v>21</v>
      </c>
      <c r="M551" t="s">
        <v>4533</v>
      </c>
      <c r="N551" t="s">
        <v>22</v>
      </c>
      <c r="O551" s="65">
        <v>47568000</v>
      </c>
    </row>
    <row r="552" spans="1:15" x14ac:dyDescent="0.25">
      <c r="A552" s="45">
        <v>2018</v>
      </c>
      <c r="B552" t="s">
        <v>109</v>
      </c>
      <c r="C552">
        <v>202</v>
      </c>
      <c r="D552">
        <v>34</v>
      </c>
      <c r="E552">
        <v>0</v>
      </c>
      <c r="F552">
        <v>505</v>
      </c>
      <c r="G552">
        <v>200</v>
      </c>
      <c r="H552" t="s">
        <v>9</v>
      </c>
      <c r="I552">
        <v>1112</v>
      </c>
      <c r="J552">
        <v>1111</v>
      </c>
      <c r="K552" t="s">
        <v>3249</v>
      </c>
      <c r="L552" t="s">
        <v>110</v>
      </c>
      <c r="M552" t="s">
        <v>111</v>
      </c>
      <c r="N552" t="s">
        <v>112</v>
      </c>
      <c r="O552" s="65">
        <v>80000000</v>
      </c>
    </row>
    <row r="553" spans="1:15" x14ac:dyDescent="0.25">
      <c r="A553" s="45">
        <v>2018</v>
      </c>
      <c r="B553" t="s">
        <v>109</v>
      </c>
      <c r="C553">
        <v>202</v>
      </c>
      <c r="D553">
        <v>34</v>
      </c>
      <c r="E553">
        <v>0</v>
      </c>
      <c r="F553">
        <v>10101</v>
      </c>
      <c r="H553" t="s">
        <v>9</v>
      </c>
      <c r="I553">
        <v>1120</v>
      </c>
      <c r="J553">
        <v>1111</v>
      </c>
      <c r="K553" t="s">
        <v>3253</v>
      </c>
      <c r="O553" s="65">
        <v>154380000</v>
      </c>
    </row>
    <row r="554" spans="1:15" x14ac:dyDescent="0.25">
      <c r="A554" s="45">
        <v>2018</v>
      </c>
      <c r="B554" t="s">
        <v>109</v>
      </c>
      <c r="C554">
        <v>202</v>
      </c>
      <c r="D554">
        <v>34</v>
      </c>
      <c r="E554">
        <v>0</v>
      </c>
      <c r="F554">
        <v>10102</v>
      </c>
      <c r="H554" t="s">
        <v>9</v>
      </c>
      <c r="I554">
        <v>1120</v>
      </c>
      <c r="J554">
        <v>1111</v>
      </c>
      <c r="K554" t="s">
        <v>3254</v>
      </c>
      <c r="O554" s="65">
        <v>23000000</v>
      </c>
    </row>
    <row r="555" spans="1:15" x14ac:dyDescent="0.25">
      <c r="A555" s="45">
        <v>2018</v>
      </c>
      <c r="B555" t="s">
        <v>109</v>
      </c>
      <c r="C555">
        <v>202</v>
      </c>
      <c r="D555">
        <v>34</v>
      </c>
      <c r="E555">
        <v>0</v>
      </c>
      <c r="F555">
        <v>10201</v>
      </c>
      <c r="H555" t="s">
        <v>9</v>
      </c>
      <c r="I555">
        <v>1120</v>
      </c>
      <c r="J555">
        <v>1111</v>
      </c>
      <c r="K555" t="s">
        <v>3258</v>
      </c>
      <c r="O555" s="65">
        <v>26000000</v>
      </c>
    </row>
    <row r="556" spans="1:15" x14ac:dyDescent="0.25">
      <c r="A556" s="45">
        <v>2018</v>
      </c>
      <c r="B556" t="s">
        <v>109</v>
      </c>
      <c r="C556">
        <v>202</v>
      </c>
      <c r="D556">
        <v>34</v>
      </c>
      <c r="E556">
        <v>0</v>
      </c>
      <c r="F556">
        <v>10202</v>
      </c>
      <c r="H556" t="s">
        <v>9</v>
      </c>
      <c r="I556">
        <v>1120</v>
      </c>
      <c r="J556">
        <v>1111</v>
      </c>
      <c r="K556" t="s">
        <v>3259</v>
      </c>
      <c r="O556" s="65">
        <v>12000000</v>
      </c>
    </row>
    <row r="557" spans="1:15" x14ac:dyDescent="0.25">
      <c r="A557" s="45">
        <v>2018</v>
      </c>
      <c r="B557" t="s">
        <v>109</v>
      </c>
      <c r="C557">
        <v>202</v>
      </c>
      <c r="D557">
        <v>34</v>
      </c>
      <c r="E557">
        <v>0</v>
      </c>
      <c r="F557">
        <v>10203</v>
      </c>
      <c r="H557" t="s">
        <v>9</v>
      </c>
      <c r="I557">
        <v>1120</v>
      </c>
      <c r="J557">
        <v>1111</v>
      </c>
      <c r="K557" t="s">
        <v>3260</v>
      </c>
      <c r="O557" s="65">
        <v>1000000</v>
      </c>
    </row>
    <row r="558" spans="1:15" x14ac:dyDescent="0.25">
      <c r="A558" s="45">
        <v>2018</v>
      </c>
      <c r="B558" t="s">
        <v>109</v>
      </c>
      <c r="C558">
        <v>202</v>
      </c>
      <c r="D558">
        <v>34</v>
      </c>
      <c r="E558">
        <v>0</v>
      </c>
      <c r="F558">
        <v>10204</v>
      </c>
      <c r="H558" t="s">
        <v>9</v>
      </c>
      <c r="I558">
        <v>1120</v>
      </c>
      <c r="J558">
        <v>1111</v>
      </c>
      <c r="K558" t="s">
        <v>3261</v>
      </c>
      <c r="O558" s="65">
        <v>22000000</v>
      </c>
    </row>
    <row r="559" spans="1:15" x14ac:dyDescent="0.25">
      <c r="A559" s="45">
        <v>2018</v>
      </c>
      <c r="B559" t="s">
        <v>109</v>
      </c>
      <c r="C559">
        <v>202</v>
      </c>
      <c r="D559">
        <v>34</v>
      </c>
      <c r="E559">
        <v>0</v>
      </c>
      <c r="F559">
        <v>10299</v>
      </c>
      <c r="H559" t="s">
        <v>9</v>
      </c>
      <c r="I559">
        <v>1120</v>
      </c>
      <c r="J559">
        <v>1111</v>
      </c>
      <c r="K559" t="s">
        <v>3262</v>
      </c>
      <c r="M559" t="s">
        <v>5760</v>
      </c>
      <c r="O559" s="65">
        <v>4000000</v>
      </c>
    </row>
    <row r="560" spans="1:15" x14ac:dyDescent="0.25">
      <c r="A560" s="45">
        <v>2018</v>
      </c>
      <c r="B560" t="s">
        <v>109</v>
      </c>
      <c r="C560">
        <v>202</v>
      </c>
      <c r="D560">
        <v>34</v>
      </c>
      <c r="E560">
        <v>0</v>
      </c>
      <c r="F560">
        <v>10301</v>
      </c>
      <c r="H560" t="s">
        <v>9</v>
      </c>
      <c r="I560">
        <v>1120</v>
      </c>
      <c r="J560">
        <v>1111</v>
      </c>
      <c r="K560" t="s">
        <v>3263</v>
      </c>
      <c r="O560" s="65">
        <v>4500000</v>
      </c>
    </row>
    <row r="561" spans="1:15" x14ac:dyDescent="0.25">
      <c r="A561" s="45">
        <v>2018</v>
      </c>
      <c r="B561" t="s">
        <v>109</v>
      </c>
      <c r="C561">
        <v>202</v>
      </c>
      <c r="D561">
        <v>34</v>
      </c>
      <c r="E561">
        <v>0</v>
      </c>
      <c r="F561">
        <v>10303</v>
      </c>
      <c r="H561" t="s">
        <v>9</v>
      </c>
      <c r="I561">
        <v>1120</v>
      </c>
      <c r="J561">
        <v>1111</v>
      </c>
      <c r="K561" t="s">
        <v>3265</v>
      </c>
      <c r="O561" s="65">
        <v>1500000</v>
      </c>
    </row>
    <row r="562" spans="1:15" x14ac:dyDescent="0.25">
      <c r="A562" s="45">
        <v>2018</v>
      </c>
      <c r="B562" t="s">
        <v>109</v>
      </c>
      <c r="C562">
        <v>202</v>
      </c>
      <c r="D562">
        <v>34</v>
      </c>
      <c r="E562">
        <v>0</v>
      </c>
      <c r="F562">
        <v>10306</v>
      </c>
      <c r="H562" t="s">
        <v>9</v>
      </c>
      <c r="I562">
        <v>1120</v>
      </c>
      <c r="J562">
        <v>1111</v>
      </c>
      <c r="K562" t="s">
        <v>3268</v>
      </c>
      <c r="M562" t="s">
        <v>5761</v>
      </c>
      <c r="O562" s="65">
        <v>200000</v>
      </c>
    </row>
    <row r="563" spans="1:15" x14ac:dyDescent="0.25">
      <c r="A563" s="45">
        <v>2018</v>
      </c>
      <c r="B563" t="s">
        <v>109</v>
      </c>
      <c r="C563">
        <v>202</v>
      </c>
      <c r="D563">
        <v>34</v>
      </c>
      <c r="E563">
        <v>0</v>
      </c>
      <c r="F563">
        <v>10307</v>
      </c>
      <c r="H563" t="s">
        <v>9</v>
      </c>
      <c r="I563">
        <v>1120</v>
      </c>
      <c r="J563">
        <v>1111</v>
      </c>
      <c r="K563" t="s">
        <v>3269</v>
      </c>
      <c r="O563" s="65">
        <v>1500000</v>
      </c>
    </row>
    <row r="564" spans="1:15" x14ac:dyDescent="0.25">
      <c r="A564" s="45">
        <v>2018</v>
      </c>
      <c r="B564" t="s">
        <v>109</v>
      </c>
      <c r="C564">
        <v>202</v>
      </c>
      <c r="D564">
        <v>34</v>
      </c>
      <c r="E564">
        <v>0</v>
      </c>
      <c r="F564">
        <v>10406</v>
      </c>
      <c r="H564" t="s">
        <v>9</v>
      </c>
      <c r="I564">
        <v>1120</v>
      </c>
      <c r="J564">
        <v>1111</v>
      </c>
      <c r="K564" t="s">
        <v>3275</v>
      </c>
      <c r="M564" t="s">
        <v>4268</v>
      </c>
      <c r="O564" s="65">
        <v>4000000</v>
      </c>
    </row>
    <row r="565" spans="1:15" x14ac:dyDescent="0.25">
      <c r="A565" s="45">
        <v>2018</v>
      </c>
      <c r="B565" t="s">
        <v>109</v>
      </c>
      <c r="C565">
        <v>202</v>
      </c>
      <c r="D565">
        <v>34</v>
      </c>
      <c r="E565">
        <v>0</v>
      </c>
      <c r="F565">
        <v>10499</v>
      </c>
      <c r="H565" t="s">
        <v>9</v>
      </c>
      <c r="I565">
        <v>1120</v>
      </c>
      <c r="J565">
        <v>1111</v>
      </c>
      <c r="K565" t="s">
        <v>3276</v>
      </c>
      <c r="M565" t="s">
        <v>5762</v>
      </c>
      <c r="O565" s="65">
        <v>1000000</v>
      </c>
    </row>
    <row r="566" spans="1:15" x14ac:dyDescent="0.25">
      <c r="A566" s="45">
        <v>2018</v>
      </c>
      <c r="B566" t="s">
        <v>109</v>
      </c>
      <c r="C566">
        <v>202</v>
      </c>
      <c r="D566">
        <v>34</v>
      </c>
      <c r="E566">
        <v>0</v>
      </c>
      <c r="F566">
        <v>10501</v>
      </c>
      <c r="H566" t="s">
        <v>9</v>
      </c>
      <c r="I566">
        <v>1120</v>
      </c>
      <c r="J566">
        <v>1111</v>
      </c>
      <c r="K566" t="s">
        <v>3277</v>
      </c>
      <c r="O566" s="65">
        <v>1000000</v>
      </c>
    </row>
    <row r="567" spans="1:15" x14ac:dyDescent="0.25">
      <c r="A567" s="45">
        <v>2018</v>
      </c>
      <c r="B567" t="s">
        <v>109</v>
      </c>
      <c r="C567">
        <v>202</v>
      </c>
      <c r="D567">
        <v>34</v>
      </c>
      <c r="E567">
        <v>0</v>
      </c>
      <c r="F567">
        <v>10502</v>
      </c>
      <c r="H567" t="s">
        <v>9</v>
      </c>
      <c r="I567">
        <v>1120</v>
      </c>
      <c r="J567">
        <v>1111</v>
      </c>
      <c r="K567" t="s">
        <v>3278</v>
      </c>
      <c r="O567" s="65">
        <v>16000000</v>
      </c>
    </row>
    <row r="568" spans="1:15" x14ac:dyDescent="0.25">
      <c r="A568" s="45">
        <v>2018</v>
      </c>
      <c r="B568" t="s">
        <v>109</v>
      </c>
      <c r="C568">
        <v>202</v>
      </c>
      <c r="D568">
        <v>34</v>
      </c>
      <c r="E568">
        <v>0</v>
      </c>
      <c r="F568">
        <v>10503</v>
      </c>
      <c r="H568" t="s">
        <v>9</v>
      </c>
      <c r="I568">
        <v>1120</v>
      </c>
      <c r="J568">
        <v>1111</v>
      </c>
      <c r="K568" t="s">
        <v>3279</v>
      </c>
      <c r="O568" s="65">
        <v>12000000</v>
      </c>
    </row>
    <row r="569" spans="1:15" x14ac:dyDescent="0.25">
      <c r="A569" s="45">
        <v>2018</v>
      </c>
      <c r="B569" t="s">
        <v>109</v>
      </c>
      <c r="C569">
        <v>202</v>
      </c>
      <c r="D569">
        <v>34</v>
      </c>
      <c r="E569">
        <v>0</v>
      </c>
      <c r="F569">
        <v>10504</v>
      </c>
      <c r="H569" t="s">
        <v>9</v>
      </c>
      <c r="I569">
        <v>1120</v>
      </c>
      <c r="J569">
        <v>1111</v>
      </c>
      <c r="K569" t="s">
        <v>3280</v>
      </c>
      <c r="O569" s="65">
        <v>16000000</v>
      </c>
    </row>
    <row r="570" spans="1:15" x14ac:dyDescent="0.25">
      <c r="A570" s="45">
        <v>2018</v>
      </c>
      <c r="B570" t="s">
        <v>109</v>
      </c>
      <c r="C570">
        <v>202</v>
      </c>
      <c r="D570">
        <v>34</v>
      </c>
      <c r="E570">
        <v>0</v>
      </c>
      <c r="F570">
        <v>10601</v>
      </c>
      <c r="H570" t="s">
        <v>9</v>
      </c>
      <c r="I570">
        <v>1120</v>
      </c>
      <c r="J570">
        <v>1111</v>
      </c>
      <c r="K570" t="s">
        <v>3281</v>
      </c>
      <c r="O570" s="65">
        <v>20000000</v>
      </c>
    </row>
    <row r="571" spans="1:15" x14ac:dyDescent="0.25">
      <c r="A571" s="45">
        <v>2018</v>
      </c>
      <c r="B571" t="s">
        <v>109</v>
      </c>
      <c r="C571">
        <v>202</v>
      </c>
      <c r="D571">
        <v>34</v>
      </c>
      <c r="E571">
        <v>0</v>
      </c>
      <c r="F571">
        <v>10702</v>
      </c>
      <c r="H571" t="s">
        <v>9</v>
      </c>
      <c r="I571">
        <v>1120</v>
      </c>
      <c r="J571">
        <v>1111</v>
      </c>
      <c r="K571" t="s">
        <v>3285</v>
      </c>
      <c r="M571" t="s">
        <v>5763</v>
      </c>
      <c r="O571" s="65">
        <v>1000000</v>
      </c>
    </row>
    <row r="572" spans="1:15" x14ac:dyDescent="0.25">
      <c r="A572" s="45">
        <v>2018</v>
      </c>
      <c r="B572" t="s">
        <v>109</v>
      </c>
      <c r="C572">
        <v>202</v>
      </c>
      <c r="D572">
        <v>34</v>
      </c>
      <c r="E572">
        <v>0</v>
      </c>
      <c r="F572">
        <v>10703</v>
      </c>
      <c r="H572" t="s">
        <v>9</v>
      </c>
      <c r="I572">
        <v>1120</v>
      </c>
      <c r="J572">
        <v>1111</v>
      </c>
      <c r="K572" t="s">
        <v>3286</v>
      </c>
      <c r="O572" s="65">
        <v>100000</v>
      </c>
    </row>
    <row r="573" spans="1:15" x14ac:dyDescent="0.25">
      <c r="A573" s="45">
        <v>2018</v>
      </c>
      <c r="B573" t="s">
        <v>109</v>
      </c>
      <c r="C573">
        <v>202</v>
      </c>
      <c r="D573">
        <v>34</v>
      </c>
      <c r="E573">
        <v>0</v>
      </c>
      <c r="F573">
        <v>10801</v>
      </c>
      <c r="H573" t="s">
        <v>9</v>
      </c>
      <c r="I573">
        <v>1120</v>
      </c>
      <c r="J573">
        <v>1111</v>
      </c>
      <c r="K573" t="s">
        <v>3287</v>
      </c>
      <c r="O573" s="65">
        <v>6000000</v>
      </c>
    </row>
    <row r="574" spans="1:15" x14ac:dyDescent="0.25">
      <c r="A574" s="45">
        <v>2018</v>
      </c>
      <c r="B574" t="s">
        <v>109</v>
      </c>
      <c r="C574">
        <v>202</v>
      </c>
      <c r="D574">
        <v>34</v>
      </c>
      <c r="E574">
        <v>0</v>
      </c>
      <c r="F574">
        <v>10804</v>
      </c>
      <c r="H574" t="s">
        <v>9</v>
      </c>
      <c r="I574">
        <v>1120</v>
      </c>
      <c r="J574">
        <v>1111</v>
      </c>
      <c r="K574" t="s">
        <v>3290</v>
      </c>
      <c r="O574" s="65">
        <v>2000000</v>
      </c>
    </row>
    <row r="575" spans="1:15" x14ac:dyDescent="0.25">
      <c r="A575" s="45">
        <v>2018</v>
      </c>
      <c r="B575" t="s">
        <v>109</v>
      </c>
      <c r="C575">
        <v>202</v>
      </c>
      <c r="D575">
        <v>34</v>
      </c>
      <c r="E575">
        <v>0</v>
      </c>
      <c r="F575">
        <v>10805</v>
      </c>
      <c r="H575" t="s">
        <v>9</v>
      </c>
      <c r="I575">
        <v>1120</v>
      </c>
      <c r="J575">
        <v>1111</v>
      </c>
      <c r="K575" t="s">
        <v>3291</v>
      </c>
      <c r="O575" s="65">
        <v>12000000</v>
      </c>
    </row>
    <row r="576" spans="1:15" x14ac:dyDescent="0.25">
      <c r="A576" s="45">
        <v>2018</v>
      </c>
      <c r="B576" t="s">
        <v>109</v>
      </c>
      <c r="C576">
        <v>202</v>
      </c>
      <c r="D576">
        <v>34</v>
      </c>
      <c r="E576">
        <v>0</v>
      </c>
      <c r="F576">
        <v>10806</v>
      </c>
      <c r="H576" t="s">
        <v>9</v>
      </c>
      <c r="I576">
        <v>1120</v>
      </c>
      <c r="J576">
        <v>1111</v>
      </c>
      <c r="K576" t="s">
        <v>3292</v>
      </c>
      <c r="O576" s="65">
        <v>200000</v>
      </c>
    </row>
    <row r="577" spans="1:15" x14ac:dyDescent="0.25">
      <c r="A577" s="45">
        <v>2018</v>
      </c>
      <c r="B577" t="s">
        <v>109</v>
      </c>
      <c r="C577">
        <v>202</v>
      </c>
      <c r="D577">
        <v>34</v>
      </c>
      <c r="E577">
        <v>0</v>
      </c>
      <c r="F577">
        <v>10807</v>
      </c>
      <c r="H577" t="s">
        <v>9</v>
      </c>
      <c r="I577">
        <v>1120</v>
      </c>
      <c r="J577">
        <v>1111</v>
      </c>
      <c r="K577" t="s">
        <v>3293</v>
      </c>
      <c r="O577" s="65">
        <v>1250000</v>
      </c>
    </row>
    <row r="578" spans="1:15" x14ac:dyDescent="0.25">
      <c r="A578" s="45">
        <v>2018</v>
      </c>
      <c r="B578" t="s">
        <v>109</v>
      </c>
      <c r="C578">
        <v>202</v>
      </c>
      <c r="D578">
        <v>34</v>
      </c>
      <c r="E578">
        <v>0</v>
      </c>
      <c r="F578">
        <v>10808</v>
      </c>
      <c r="H578" t="s">
        <v>9</v>
      </c>
      <c r="I578">
        <v>1120</v>
      </c>
      <c r="J578">
        <v>1111</v>
      </c>
      <c r="K578" t="s">
        <v>3294</v>
      </c>
      <c r="O578" s="65">
        <v>500000</v>
      </c>
    </row>
    <row r="579" spans="1:15" x14ac:dyDescent="0.25">
      <c r="A579" s="45">
        <v>2018</v>
      </c>
      <c r="B579" t="s">
        <v>109</v>
      </c>
      <c r="C579">
        <v>202</v>
      </c>
      <c r="D579">
        <v>34</v>
      </c>
      <c r="E579">
        <v>0</v>
      </c>
      <c r="F579">
        <v>10899</v>
      </c>
      <c r="H579" t="s">
        <v>9</v>
      </c>
      <c r="I579">
        <v>1120</v>
      </c>
      <c r="J579">
        <v>1111</v>
      </c>
      <c r="K579" t="s">
        <v>3295</v>
      </c>
      <c r="O579" s="65">
        <v>500000</v>
      </c>
    </row>
    <row r="580" spans="1:15" x14ac:dyDescent="0.25">
      <c r="A580" s="45">
        <v>2018</v>
      </c>
      <c r="B580" t="s">
        <v>109</v>
      </c>
      <c r="C580">
        <v>202</v>
      </c>
      <c r="D580">
        <v>34</v>
      </c>
      <c r="E580">
        <v>0</v>
      </c>
      <c r="F580">
        <v>19902</v>
      </c>
      <c r="H580" t="s">
        <v>9</v>
      </c>
      <c r="I580">
        <v>1120</v>
      </c>
      <c r="J580">
        <v>1111</v>
      </c>
      <c r="K580" t="s">
        <v>3301</v>
      </c>
      <c r="M580" t="s">
        <v>4561</v>
      </c>
      <c r="O580" s="65">
        <v>150000</v>
      </c>
    </row>
    <row r="581" spans="1:15" x14ac:dyDescent="0.25">
      <c r="A581" s="45">
        <v>2018</v>
      </c>
      <c r="B581" t="s">
        <v>109</v>
      </c>
      <c r="C581">
        <v>202</v>
      </c>
      <c r="D581">
        <v>34</v>
      </c>
      <c r="E581">
        <v>0</v>
      </c>
      <c r="F581">
        <v>19905</v>
      </c>
      <c r="H581" t="s">
        <v>9</v>
      </c>
      <c r="I581">
        <v>1120</v>
      </c>
      <c r="J581">
        <v>1111</v>
      </c>
      <c r="K581" t="s">
        <v>3304</v>
      </c>
      <c r="O581" s="65">
        <v>1000000</v>
      </c>
    </row>
    <row r="582" spans="1:15" x14ac:dyDescent="0.25">
      <c r="A582" s="45">
        <v>2018</v>
      </c>
      <c r="B582" t="s">
        <v>109</v>
      </c>
      <c r="C582">
        <v>202</v>
      </c>
      <c r="D582">
        <v>34</v>
      </c>
      <c r="E582">
        <v>0</v>
      </c>
      <c r="F582">
        <v>20101</v>
      </c>
      <c r="H582" t="s">
        <v>9</v>
      </c>
      <c r="I582">
        <v>1120</v>
      </c>
      <c r="J582">
        <v>1111</v>
      </c>
      <c r="K582" t="s">
        <v>3306</v>
      </c>
      <c r="O582" s="65">
        <v>16000000</v>
      </c>
    </row>
    <row r="583" spans="1:15" x14ac:dyDescent="0.25">
      <c r="A583" s="45">
        <v>2018</v>
      </c>
      <c r="B583" t="s">
        <v>109</v>
      </c>
      <c r="C583">
        <v>202</v>
      </c>
      <c r="D583">
        <v>34</v>
      </c>
      <c r="E583">
        <v>0</v>
      </c>
      <c r="F583">
        <v>20104</v>
      </c>
      <c r="H583" t="s">
        <v>9</v>
      </c>
      <c r="I583">
        <v>1120</v>
      </c>
      <c r="J583">
        <v>1111</v>
      </c>
      <c r="K583" t="s">
        <v>3309</v>
      </c>
      <c r="O583" s="65">
        <v>1000000</v>
      </c>
    </row>
    <row r="584" spans="1:15" x14ac:dyDescent="0.25">
      <c r="A584" s="45">
        <v>2018</v>
      </c>
      <c r="B584" t="s">
        <v>109</v>
      </c>
      <c r="C584">
        <v>202</v>
      </c>
      <c r="D584">
        <v>34</v>
      </c>
      <c r="E584">
        <v>0</v>
      </c>
      <c r="F584">
        <v>20199</v>
      </c>
      <c r="H584" t="s">
        <v>9</v>
      </c>
      <c r="I584">
        <v>1120</v>
      </c>
      <c r="J584">
        <v>1111</v>
      </c>
      <c r="K584" t="s">
        <v>3310</v>
      </c>
      <c r="O584" s="65">
        <v>100000</v>
      </c>
    </row>
    <row r="585" spans="1:15" x14ac:dyDescent="0.25">
      <c r="A585" s="45">
        <v>2018</v>
      </c>
      <c r="B585" t="s">
        <v>109</v>
      </c>
      <c r="C585">
        <v>202</v>
      </c>
      <c r="D585">
        <v>34</v>
      </c>
      <c r="E585">
        <v>0</v>
      </c>
      <c r="F585">
        <v>20202</v>
      </c>
      <c r="H585" t="s">
        <v>9</v>
      </c>
      <c r="I585">
        <v>1120</v>
      </c>
      <c r="J585">
        <v>1111</v>
      </c>
      <c r="K585" t="s">
        <v>3312</v>
      </c>
      <c r="O585" s="65">
        <v>1500000</v>
      </c>
    </row>
    <row r="586" spans="1:15" x14ac:dyDescent="0.25">
      <c r="A586" s="45">
        <v>2018</v>
      </c>
      <c r="B586" t="s">
        <v>109</v>
      </c>
      <c r="C586">
        <v>202</v>
      </c>
      <c r="D586">
        <v>34</v>
      </c>
      <c r="E586">
        <v>0</v>
      </c>
      <c r="F586">
        <v>20203</v>
      </c>
      <c r="H586" t="s">
        <v>9</v>
      </c>
      <c r="I586">
        <v>1120</v>
      </c>
      <c r="J586">
        <v>1111</v>
      </c>
      <c r="K586" t="s">
        <v>3313</v>
      </c>
      <c r="O586" s="65">
        <v>2500000</v>
      </c>
    </row>
    <row r="587" spans="1:15" x14ac:dyDescent="0.25">
      <c r="A587" s="45">
        <v>2018</v>
      </c>
      <c r="B587" t="s">
        <v>109</v>
      </c>
      <c r="C587">
        <v>202</v>
      </c>
      <c r="D587">
        <v>34</v>
      </c>
      <c r="E587">
        <v>0</v>
      </c>
      <c r="F587">
        <v>20301</v>
      </c>
      <c r="H587" t="s">
        <v>9</v>
      </c>
      <c r="I587">
        <v>1120</v>
      </c>
      <c r="J587">
        <v>1111</v>
      </c>
      <c r="K587" t="s">
        <v>3315</v>
      </c>
      <c r="O587" s="65">
        <v>500000</v>
      </c>
    </row>
    <row r="588" spans="1:15" x14ac:dyDescent="0.25">
      <c r="A588" s="45">
        <v>2018</v>
      </c>
      <c r="B588" t="s">
        <v>109</v>
      </c>
      <c r="C588">
        <v>202</v>
      </c>
      <c r="D588">
        <v>34</v>
      </c>
      <c r="E588">
        <v>0</v>
      </c>
      <c r="F588">
        <v>20302</v>
      </c>
      <c r="H588" t="s">
        <v>9</v>
      </c>
      <c r="I588">
        <v>1120</v>
      </c>
      <c r="J588">
        <v>1111</v>
      </c>
      <c r="K588" t="s">
        <v>3316</v>
      </c>
      <c r="O588" s="65">
        <v>1000000</v>
      </c>
    </row>
    <row r="589" spans="1:15" x14ac:dyDescent="0.25">
      <c r="A589" s="45">
        <v>2018</v>
      </c>
      <c r="B589" t="s">
        <v>109</v>
      </c>
      <c r="C589">
        <v>202</v>
      </c>
      <c r="D589">
        <v>34</v>
      </c>
      <c r="E589">
        <v>0</v>
      </c>
      <c r="F589">
        <v>20303</v>
      </c>
      <c r="H589" t="s">
        <v>9</v>
      </c>
      <c r="I589">
        <v>1120</v>
      </c>
      <c r="J589">
        <v>1111</v>
      </c>
      <c r="K589" t="s">
        <v>3317</v>
      </c>
      <c r="O589" s="65">
        <v>1400000</v>
      </c>
    </row>
    <row r="590" spans="1:15" x14ac:dyDescent="0.25">
      <c r="A590" s="45">
        <v>2018</v>
      </c>
      <c r="B590" t="s">
        <v>109</v>
      </c>
      <c r="C590">
        <v>202</v>
      </c>
      <c r="D590">
        <v>34</v>
      </c>
      <c r="E590">
        <v>0</v>
      </c>
      <c r="F590">
        <v>20304</v>
      </c>
      <c r="H590" t="s">
        <v>9</v>
      </c>
      <c r="I590">
        <v>1120</v>
      </c>
      <c r="J590">
        <v>1111</v>
      </c>
      <c r="K590" t="s">
        <v>3318</v>
      </c>
      <c r="O590" s="65">
        <v>1400000</v>
      </c>
    </row>
    <row r="591" spans="1:15" x14ac:dyDescent="0.25">
      <c r="A591" s="45">
        <v>2018</v>
      </c>
      <c r="B591" t="s">
        <v>109</v>
      </c>
      <c r="C591">
        <v>202</v>
      </c>
      <c r="D591">
        <v>34</v>
      </c>
      <c r="E591">
        <v>0</v>
      </c>
      <c r="F591">
        <v>20305</v>
      </c>
      <c r="H591" t="s">
        <v>9</v>
      </c>
      <c r="I591">
        <v>1120</v>
      </c>
      <c r="J591">
        <v>1111</v>
      </c>
      <c r="K591" t="s">
        <v>3319</v>
      </c>
      <c r="O591" s="65">
        <v>500000</v>
      </c>
    </row>
    <row r="592" spans="1:15" x14ac:dyDescent="0.25">
      <c r="A592" s="45">
        <v>2018</v>
      </c>
      <c r="B592" t="s">
        <v>109</v>
      </c>
      <c r="C592">
        <v>202</v>
      </c>
      <c r="D592">
        <v>34</v>
      </c>
      <c r="E592">
        <v>0</v>
      </c>
      <c r="F592">
        <v>20306</v>
      </c>
      <c r="H592" t="s">
        <v>9</v>
      </c>
      <c r="I592">
        <v>1120</v>
      </c>
      <c r="J592">
        <v>1111</v>
      </c>
      <c r="K592" t="s">
        <v>3320</v>
      </c>
      <c r="O592" s="65">
        <v>100000</v>
      </c>
    </row>
    <row r="593" spans="1:15" x14ac:dyDescent="0.25">
      <c r="A593" s="45">
        <v>2018</v>
      </c>
      <c r="B593" t="s">
        <v>109</v>
      </c>
      <c r="C593">
        <v>202</v>
      </c>
      <c r="D593">
        <v>34</v>
      </c>
      <c r="E593">
        <v>0</v>
      </c>
      <c r="F593">
        <v>20399</v>
      </c>
      <c r="H593" t="s">
        <v>9</v>
      </c>
      <c r="I593">
        <v>1120</v>
      </c>
      <c r="J593">
        <v>1111</v>
      </c>
      <c r="K593" t="s">
        <v>3321</v>
      </c>
      <c r="O593" s="65">
        <v>300000</v>
      </c>
    </row>
    <row r="594" spans="1:15" x14ac:dyDescent="0.25">
      <c r="A594" s="45">
        <v>2018</v>
      </c>
      <c r="B594" t="s">
        <v>109</v>
      </c>
      <c r="C594">
        <v>202</v>
      </c>
      <c r="D594">
        <v>34</v>
      </c>
      <c r="E594">
        <v>0</v>
      </c>
      <c r="F594">
        <v>20401</v>
      </c>
      <c r="H594" t="s">
        <v>9</v>
      </c>
      <c r="I594">
        <v>1120</v>
      </c>
      <c r="J594">
        <v>1111</v>
      </c>
      <c r="K594" t="s">
        <v>3322</v>
      </c>
      <c r="O594" s="65">
        <v>500000</v>
      </c>
    </row>
    <row r="595" spans="1:15" x14ac:dyDescent="0.25">
      <c r="A595" s="45">
        <v>2018</v>
      </c>
      <c r="B595" t="s">
        <v>109</v>
      </c>
      <c r="C595">
        <v>202</v>
      </c>
      <c r="D595">
        <v>34</v>
      </c>
      <c r="E595">
        <v>0</v>
      </c>
      <c r="F595">
        <v>20402</v>
      </c>
      <c r="H595" t="s">
        <v>9</v>
      </c>
      <c r="I595">
        <v>1120</v>
      </c>
      <c r="J595">
        <v>1111</v>
      </c>
      <c r="K595" t="s">
        <v>3323</v>
      </c>
      <c r="O595" s="65">
        <v>1840000</v>
      </c>
    </row>
    <row r="596" spans="1:15" x14ac:dyDescent="0.25">
      <c r="A596" s="45">
        <v>2018</v>
      </c>
      <c r="B596" t="s">
        <v>109</v>
      </c>
      <c r="C596">
        <v>202</v>
      </c>
      <c r="D596">
        <v>34</v>
      </c>
      <c r="E596">
        <v>0</v>
      </c>
      <c r="F596">
        <v>29901</v>
      </c>
      <c r="H596" t="s">
        <v>9</v>
      </c>
      <c r="I596">
        <v>1120</v>
      </c>
      <c r="J596">
        <v>1111</v>
      </c>
      <c r="K596" t="s">
        <v>3327</v>
      </c>
      <c r="O596" s="65">
        <v>1000000</v>
      </c>
    </row>
    <row r="597" spans="1:15" x14ac:dyDescent="0.25">
      <c r="A597" s="45">
        <v>2018</v>
      </c>
      <c r="B597" t="s">
        <v>109</v>
      </c>
      <c r="C597">
        <v>202</v>
      </c>
      <c r="D597">
        <v>34</v>
      </c>
      <c r="E597">
        <v>0</v>
      </c>
      <c r="F597">
        <v>29903</v>
      </c>
      <c r="H597" t="s">
        <v>9</v>
      </c>
      <c r="I597">
        <v>1120</v>
      </c>
      <c r="J597">
        <v>1111</v>
      </c>
      <c r="K597" t="s">
        <v>3329</v>
      </c>
      <c r="O597" s="65">
        <v>5500000</v>
      </c>
    </row>
    <row r="598" spans="1:15" x14ac:dyDescent="0.25">
      <c r="A598" s="45">
        <v>2018</v>
      </c>
      <c r="B598" t="s">
        <v>109</v>
      </c>
      <c r="C598">
        <v>202</v>
      </c>
      <c r="D598">
        <v>34</v>
      </c>
      <c r="E598">
        <v>0</v>
      </c>
      <c r="F598">
        <v>29904</v>
      </c>
      <c r="H598" t="s">
        <v>9</v>
      </c>
      <c r="I598">
        <v>1120</v>
      </c>
      <c r="J598">
        <v>1111</v>
      </c>
      <c r="K598" t="s">
        <v>3330</v>
      </c>
      <c r="O598" s="65">
        <v>2000000</v>
      </c>
    </row>
    <row r="599" spans="1:15" x14ac:dyDescent="0.25">
      <c r="A599" s="45">
        <v>2018</v>
      </c>
      <c r="B599" t="s">
        <v>109</v>
      </c>
      <c r="C599">
        <v>202</v>
      </c>
      <c r="D599">
        <v>34</v>
      </c>
      <c r="E599">
        <v>0</v>
      </c>
      <c r="F599">
        <v>29905</v>
      </c>
      <c r="H599" t="s">
        <v>9</v>
      </c>
      <c r="I599">
        <v>1120</v>
      </c>
      <c r="J599">
        <v>1111</v>
      </c>
      <c r="K599" t="s">
        <v>3331</v>
      </c>
      <c r="O599" s="65">
        <v>3500000</v>
      </c>
    </row>
    <row r="600" spans="1:15" x14ac:dyDescent="0.25">
      <c r="A600" s="45">
        <v>2018</v>
      </c>
      <c r="B600" t="s">
        <v>109</v>
      </c>
      <c r="C600">
        <v>202</v>
      </c>
      <c r="D600">
        <v>34</v>
      </c>
      <c r="E600">
        <v>0</v>
      </c>
      <c r="F600">
        <v>29906</v>
      </c>
      <c r="H600" t="s">
        <v>9</v>
      </c>
      <c r="I600">
        <v>1120</v>
      </c>
      <c r="J600">
        <v>1111</v>
      </c>
      <c r="K600" t="s">
        <v>3332</v>
      </c>
      <c r="O600" s="65">
        <v>250000</v>
      </c>
    </row>
    <row r="601" spans="1:15" x14ac:dyDescent="0.25">
      <c r="A601" s="45">
        <v>2018</v>
      </c>
      <c r="B601" t="s">
        <v>109</v>
      </c>
      <c r="C601">
        <v>202</v>
      </c>
      <c r="D601">
        <v>34</v>
      </c>
      <c r="E601">
        <v>0</v>
      </c>
      <c r="F601">
        <v>29999</v>
      </c>
      <c r="H601" t="s">
        <v>9</v>
      </c>
      <c r="I601">
        <v>1120</v>
      </c>
      <c r="J601">
        <v>1111</v>
      </c>
      <c r="K601" t="s">
        <v>3334</v>
      </c>
      <c r="O601" s="65">
        <v>250000</v>
      </c>
    </row>
    <row r="602" spans="1:15" x14ac:dyDescent="0.25">
      <c r="A602" s="45">
        <v>2018</v>
      </c>
      <c r="B602" t="s">
        <v>109</v>
      </c>
      <c r="C602">
        <v>202</v>
      </c>
      <c r="D602">
        <v>34</v>
      </c>
      <c r="E602">
        <v>0</v>
      </c>
      <c r="F602">
        <v>50101</v>
      </c>
      <c r="H602" t="s">
        <v>16</v>
      </c>
      <c r="I602">
        <v>2210</v>
      </c>
      <c r="J602">
        <v>1111</v>
      </c>
      <c r="K602" t="s">
        <v>3372</v>
      </c>
      <c r="O602" s="65">
        <v>500000</v>
      </c>
    </row>
    <row r="603" spans="1:15" x14ac:dyDescent="0.25">
      <c r="A603" s="45">
        <v>2018</v>
      </c>
      <c r="B603" t="s">
        <v>109</v>
      </c>
      <c r="C603">
        <v>202</v>
      </c>
      <c r="D603">
        <v>34</v>
      </c>
      <c r="E603">
        <v>0</v>
      </c>
      <c r="F603">
        <v>50103</v>
      </c>
      <c r="H603" t="s">
        <v>16</v>
      </c>
      <c r="I603">
        <v>2210</v>
      </c>
      <c r="J603">
        <v>1111</v>
      </c>
      <c r="K603" t="s">
        <v>3374</v>
      </c>
      <c r="O603" s="65">
        <v>500000</v>
      </c>
    </row>
    <row r="604" spans="1:15" x14ac:dyDescent="0.25">
      <c r="A604" s="45">
        <v>2018</v>
      </c>
      <c r="B604" t="s">
        <v>109</v>
      </c>
      <c r="C604">
        <v>202</v>
      </c>
      <c r="D604">
        <v>34</v>
      </c>
      <c r="E604">
        <v>0</v>
      </c>
      <c r="F604">
        <v>50104</v>
      </c>
      <c r="H604" t="s">
        <v>16</v>
      </c>
      <c r="I604">
        <v>2210</v>
      </c>
      <c r="J604">
        <v>1111</v>
      </c>
      <c r="K604" t="s">
        <v>3375</v>
      </c>
      <c r="O604" s="65">
        <v>4000000</v>
      </c>
    </row>
    <row r="605" spans="1:15" x14ac:dyDescent="0.25">
      <c r="A605" s="45">
        <v>2018</v>
      </c>
      <c r="B605" t="s">
        <v>109</v>
      </c>
      <c r="C605">
        <v>202</v>
      </c>
      <c r="D605">
        <v>34</v>
      </c>
      <c r="E605">
        <v>0</v>
      </c>
      <c r="F605">
        <v>50105</v>
      </c>
      <c r="H605" t="s">
        <v>16</v>
      </c>
      <c r="I605">
        <v>2210</v>
      </c>
      <c r="J605">
        <v>1111</v>
      </c>
      <c r="K605" t="s">
        <v>3376</v>
      </c>
      <c r="O605" s="65">
        <v>3000000</v>
      </c>
    </row>
    <row r="606" spans="1:15" x14ac:dyDescent="0.25">
      <c r="A606" s="45">
        <v>2018</v>
      </c>
      <c r="B606" t="s">
        <v>109</v>
      </c>
      <c r="C606">
        <v>202</v>
      </c>
      <c r="D606">
        <v>34</v>
      </c>
      <c r="E606">
        <v>0</v>
      </c>
      <c r="F606">
        <v>50199</v>
      </c>
      <c r="H606" t="s">
        <v>16</v>
      </c>
      <c r="I606">
        <v>2210</v>
      </c>
      <c r="J606">
        <v>1111</v>
      </c>
      <c r="K606" t="s">
        <v>3379</v>
      </c>
      <c r="O606" s="65">
        <v>4000000</v>
      </c>
    </row>
    <row r="607" spans="1:15" x14ac:dyDescent="0.25">
      <c r="A607" s="45">
        <v>2018</v>
      </c>
      <c r="B607" t="s">
        <v>109</v>
      </c>
      <c r="C607">
        <v>202</v>
      </c>
      <c r="D607">
        <v>34</v>
      </c>
      <c r="E607">
        <v>0</v>
      </c>
      <c r="F607">
        <v>59903</v>
      </c>
      <c r="H607" t="s">
        <v>16</v>
      </c>
      <c r="I607">
        <v>2240</v>
      </c>
      <c r="J607">
        <v>1111</v>
      </c>
      <c r="K607" t="s">
        <v>3389</v>
      </c>
      <c r="O607" s="65">
        <v>1000000</v>
      </c>
    </row>
    <row r="608" spans="1:15" x14ac:dyDescent="0.25">
      <c r="A608" s="45">
        <v>2018</v>
      </c>
      <c r="B608" t="s">
        <v>109</v>
      </c>
      <c r="C608">
        <v>202</v>
      </c>
      <c r="D608">
        <v>34</v>
      </c>
      <c r="E608">
        <v>0</v>
      </c>
      <c r="F608">
        <v>60102</v>
      </c>
      <c r="G608">
        <v>200</v>
      </c>
      <c r="H608" t="s">
        <v>9</v>
      </c>
      <c r="I608">
        <v>1310</v>
      </c>
      <c r="J608">
        <v>1360</v>
      </c>
      <c r="K608" t="s">
        <v>3392</v>
      </c>
      <c r="L608" t="s">
        <v>114</v>
      </c>
      <c r="M608" t="s">
        <v>5764</v>
      </c>
      <c r="N608" t="s">
        <v>115</v>
      </c>
      <c r="O608" s="65">
        <v>2913800000</v>
      </c>
    </row>
    <row r="609" spans="1:15" x14ac:dyDescent="0.25">
      <c r="A609" s="45">
        <v>2018</v>
      </c>
      <c r="B609" t="s">
        <v>109</v>
      </c>
      <c r="C609">
        <v>202</v>
      </c>
      <c r="D609">
        <v>34</v>
      </c>
      <c r="E609">
        <v>0</v>
      </c>
      <c r="F609">
        <v>60103</v>
      </c>
      <c r="G609">
        <v>200</v>
      </c>
      <c r="H609" t="s">
        <v>9</v>
      </c>
      <c r="I609">
        <v>1310</v>
      </c>
      <c r="J609">
        <v>1111</v>
      </c>
      <c r="K609" t="s">
        <v>3393</v>
      </c>
      <c r="L609" t="s">
        <v>21</v>
      </c>
      <c r="M609" t="s">
        <v>4550</v>
      </c>
      <c r="N609" t="s">
        <v>22</v>
      </c>
      <c r="O609" s="65">
        <v>9200000</v>
      </c>
    </row>
    <row r="610" spans="1:15" x14ac:dyDescent="0.25">
      <c r="A610" s="45">
        <v>2018</v>
      </c>
      <c r="B610" t="s">
        <v>109</v>
      </c>
      <c r="C610">
        <v>202</v>
      </c>
      <c r="D610">
        <v>34</v>
      </c>
      <c r="E610">
        <v>0</v>
      </c>
      <c r="F610">
        <v>60103</v>
      </c>
      <c r="G610">
        <v>202</v>
      </c>
      <c r="H610" t="s">
        <v>9</v>
      </c>
      <c r="I610">
        <v>1310</v>
      </c>
      <c r="J610">
        <v>1111</v>
      </c>
      <c r="K610" t="s">
        <v>3393</v>
      </c>
      <c r="L610" t="s">
        <v>21</v>
      </c>
      <c r="M610" t="s">
        <v>4542</v>
      </c>
      <c r="N610" t="s">
        <v>22</v>
      </c>
      <c r="O610" s="65">
        <v>4000000</v>
      </c>
    </row>
    <row r="611" spans="1:15" x14ac:dyDescent="0.25">
      <c r="A611" s="45">
        <v>2018</v>
      </c>
      <c r="B611" t="s">
        <v>109</v>
      </c>
      <c r="C611">
        <v>202</v>
      </c>
      <c r="D611">
        <v>34</v>
      </c>
      <c r="E611">
        <v>0</v>
      </c>
      <c r="F611">
        <v>60301</v>
      </c>
      <c r="H611" t="s">
        <v>9</v>
      </c>
      <c r="I611">
        <v>1320</v>
      </c>
      <c r="J611">
        <v>1111</v>
      </c>
      <c r="K611" t="s">
        <v>3404</v>
      </c>
      <c r="O611" s="65">
        <v>136000000</v>
      </c>
    </row>
    <row r="612" spans="1:15" x14ac:dyDescent="0.25">
      <c r="A612" s="45">
        <v>2018</v>
      </c>
      <c r="B612" t="s">
        <v>109</v>
      </c>
      <c r="C612">
        <v>202</v>
      </c>
      <c r="D612">
        <v>34</v>
      </c>
      <c r="E612">
        <v>0</v>
      </c>
      <c r="F612">
        <v>60399</v>
      </c>
      <c r="H612" t="s">
        <v>9</v>
      </c>
      <c r="I612">
        <v>1320</v>
      </c>
      <c r="J612">
        <v>1111</v>
      </c>
      <c r="K612" t="s">
        <v>3409</v>
      </c>
      <c r="M612" t="s">
        <v>5765</v>
      </c>
      <c r="O612" s="65">
        <v>3000000</v>
      </c>
    </row>
    <row r="613" spans="1:15" x14ac:dyDescent="0.25">
      <c r="A613" s="45">
        <v>2018</v>
      </c>
      <c r="B613" t="s">
        <v>109</v>
      </c>
      <c r="C613">
        <v>202</v>
      </c>
      <c r="D613">
        <v>34</v>
      </c>
      <c r="E613">
        <v>0</v>
      </c>
      <c r="F613">
        <v>60601</v>
      </c>
      <c r="H613" t="s">
        <v>9</v>
      </c>
      <c r="I613">
        <v>1320</v>
      </c>
      <c r="J613">
        <v>1111</v>
      </c>
      <c r="K613" t="s">
        <v>3417</v>
      </c>
      <c r="M613" t="s">
        <v>4562</v>
      </c>
      <c r="O613" s="65">
        <v>1000000</v>
      </c>
    </row>
    <row r="614" spans="1:15" x14ac:dyDescent="0.25">
      <c r="A614" s="45">
        <v>2018</v>
      </c>
      <c r="B614" t="s">
        <v>116</v>
      </c>
      <c r="C614">
        <v>202</v>
      </c>
      <c r="D614">
        <v>41</v>
      </c>
      <c r="E614">
        <v>0</v>
      </c>
      <c r="F614">
        <v>101</v>
      </c>
      <c r="H614" t="s">
        <v>9</v>
      </c>
      <c r="I614">
        <v>1111</v>
      </c>
      <c r="J614">
        <v>1310</v>
      </c>
      <c r="K614" t="s">
        <v>3206</v>
      </c>
      <c r="O614" s="65">
        <v>887877200</v>
      </c>
    </row>
    <row r="615" spans="1:15" x14ac:dyDescent="0.25">
      <c r="A615" s="45">
        <v>2018</v>
      </c>
      <c r="B615" t="s">
        <v>116</v>
      </c>
      <c r="C615">
        <v>202</v>
      </c>
      <c r="D615">
        <v>41</v>
      </c>
      <c r="E615">
        <v>0</v>
      </c>
      <c r="F615">
        <v>201</v>
      </c>
      <c r="H615" t="s">
        <v>9</v>
      </c>
      <c r="I615">
        <v>1111</v>
      </c>
      <c r="J615">
        <v>1310</v>
      </c>
      <c r="K615" t="s">
        <v>3210</v>
      </c>
      <c r="O615" s="65">
        <v>540000</v>
      </c>
    </row>
    <row r="616" spans="1:15" x14ac:dyDescent="0.25">
      <c r="A616" s="45">
        <v>2018</v>
      </c>
      <c r="B616" t="s">
        <v>116</v>
      </c>
      <c r="C616">
        <v>202</v>
      </c>
      <c r="D616">
        <v>41</v>
      </c>
      <c r="E616">
        <v>0</v>
      </c>
      <c r="F616">
        <v>203</v>
      </c>
      <c r="H616" t="s">
        <v>9</v>
      </c>
      <c r="I616">
        <v>1111</v>
      </c>
      <c r="J616">
        <v>1310</v>
      </c>
      <c r="K616" t="s">
        <v>3212</v>
      </c>
      <c r="O616" s="65">
        <v>220310000</v>
      </c>
    </row>
    <row r="617" spans="1:15" x14ac:dyDescent="0.25">
      <c r="A617" s="45">
        <v>2018</v>
      </c>
      <c r="B617" t="s">
        <v>116</v>
      </c>
      <c r="C617">
        <v>202</v>
      </c>
      <c r="D617">
        <v>41</v>
      </c>
      <c r="E617">
        <v>0</v>
      </c>
      <c r="F617">
        <v>301</v>
      </c>
      <c r="H617" t="s">
        <v>9</v>
      </c>
      <c r="I617">
        <v>1111</v>
      </c>
      <c r="J617">
        <v>1310</v>
      </c>
      <c r="K617" t="s">
        <v>3215</v>
      </c>
      <c r="O617" s="65">
        <v>422450000</v>
      </c>
    </row>
    <row r="618" spans="1:15" x14ac:dyDescent="0.25">
      <c r="A618" s="45">
        <v>2018</v>
      </c>
      <c r="B618" t="s">
        <v>116</v>
      </c>
      <c r="C618">
        <v>202</v>
      </c>
      <c r="D618">
        <v>41</v>
      </c>
      <c r="E618">
        <v>0</v>
      </c>
      <c r="F618">
        <v>302</v>
      </c>
      <c r="H618" t="s">
        <v>9</v>
      </c>
      <c r="I618">
        <v>1111</v>
      </c>
      <c r="J618">
        <v>1310</v>
      </c>
      <c r="K618" t="s">
        <v>3216</v>
      </c>
      <c r="O618" s="65">
        <v>17588400</v>
      </c>
    </row>
    <row r="619" spans="1:15" x14ac:dyDescent="0.25">
      <c r="A619" s="45">
        <v>2018</v>
      </c>
      <c r="B619" t="s">
        <v>116</v>
      </c>
      <c r="C619">
        <v>202</v>
      </c>
      <c r="D619">
        <v>41</v>
      </c>
      <c r="E619">
        <v>0</v>
      </c>
      <c r="F619">
        <v>303</v>
      </c>
      <c r="H619" t="s">
        <v>16</v>
      </c>
      <c r="I619">
        <v>1111</v>
      </c>
      <c r="J619">
        <v>1310</v>
      </c>
      <c r="K619" t="s">
        <v>3217</v>
      </c>
      <c r="O619" s="65">
        <v>179000000</v>
      </c>
    </row>
    <row r="620" spans="1:15" x14ac:dyDescent="0.25">
      <c r="A620" s="45">
        <v>2018</v>
      </c>
      <c r="B620" t="s">
        <v>116</v>
      </c>
      <c r="C620">
        <v>202</v>
      </c>
      <c r="D620">
        <v>41</v>
      </c>
      <c r="E620">
        <v>0</v>
      </c>
      <c r="F620">
        <v>304</v>
      </c>
      <c r="H620" t="s">
        <v>9</v>
      </c>
      <c r="I620">
        <v>1111</v>
      </c>
      <c r="J620">
        <v>1310</v>
      </c>
      <c r="K620" t="s">
        <v>3218</v>
      </c>
      <c r="O620" s="65">
        <v>149000000</v>
      </c>
    </row>
    <row r="621" spans="1:15" x14ac:dyDescent="0.25">
      <c r="A621" s="45">
        <v>2018</v>
      </c>
      <c r="B621" t="s">
        <v>116</v>
      </c>
      <c r="C621">
        <v>202</v>
      </c>
      <c r="D621">
        <v>41</v>
      </c>
      <c r="E621">
        <v>0</v>
      </c>
      <c r="F621">
        <v>399</v>
      </c>
      <c r="H621" t="s">
        <v>9</v>
      </c>
      <c r="I621">
        <v>1111</v>
      </c>
      <c r="J621">
        <v>1310</v>
      </c>
      <c r="K621" t="s">
        <v>3219</v>
      </c>
      <c r="O621" s="65">
        <v>484994400</v>
      </c>
    </row>
    <row r="622" spans="1:15" x14ac:dyDescent="0.25">
      <c r="A622" s="45">
        <v>2018</v>
      </c>
      <c r="B622" t="s">
        <v>116</v>
      </c>
      <c r="C622">
        <v>202</v>
      </c>
      <c r="D622">
        <v>41</v>
      </c>
      <c r="E622">
        <v>0</v>
      </c>
      <c r="F622">
        <v>401</v>
      </c>
      <c r="G622">
        <v>200</v>
      </c>
      <c r="H622" t="s">
        <v>9</v>
      </c>
      <c r="I622">
        <v>1112</v>
      </c>
      <c r="J622">
        <v>1310</v>
      </c>
      <c r="K622" t="s">
        <v>3220</v>
      </c>
      <c r="L622" t="s">
        <v>21</v>
      </c>
      <c r="M622" t="s">
        <v>4546</v>
      </c>
      <c r="N622" t="s">
        <v>22</v>
      </c>
      <c r="O622" s="65">
        <v>201900000</v>
      </c>
    </row>
    <row r="623" spans="1:15" x14ac:dyDescent="0.25">
      <c r="A623" s="45">
        <v>2018</v>
      </c>
      <c r="B623" t="s">
        <v>116</v>
      </c>
      <c r="C623">
        <v>202</v>
      </c>
      <c r="D623">
        <v>41</v>
      </c>
      <c r="E623">
        <v>0</v>
      </c>
      <c r="F623">
        <v>405</v>
      </c>
      <c r="G623">
        <v>200</v>
      </c>
      <c r="H623" t="s">
        <v>9</v>
      </c>
      <c r="I623">
        <v>1112</v>
      </c>
      <c r="J623">
        <v>1310</v>
      </c>
      <c r="K623" t="s">
        <v>3244</v>
      </c>
      <c r="L623" t="s">
        <v>23</v>
      </c>
      <c r="M623" t="s">
        <v>4531</v>
      </c>
      <c r="N623" t="s">
        <v>24</v>
      </c>
      <c r="O623" s="65">
        <v>10900000</v>
      </c>
    </row>
    <row r="624" spans="1:15" x14ac:dyDescent="0.25">
      <c r="A624" s="45">
        <v>2018</v>
      </c>
      <c r="B624" t="s">
        <v>116</v>
      </c>
      <c r="C624">
        <v>202</v>
      </c>
      <c r="D624">
        <v>41</v>
      </c>
      <c r="E624">
        <v>0</v>
      </c>
      <c r="F624">
        <v>501</v>
      </c>
      <c r="G624">
        <v>200</v>
      </c>
      <c r="H624" t="s">
        <v>9</v>
      </c>
      <c r="I624">
        <v>1112</v>
      </c>
      <c r="J624">
        <v>1310</v>
      </c>
      <c r="K624" t="s">
        <v>3245</v>
      </c>
      <c r="L624" t="s">
        <v>21</v>
      </c>
      <c r="M624" t="s">
        <v>4547</v>
      </c>
      <c r="N624" t="s">
        <v>22</v>
      </c>
      <c r="O624" s="65">
        <v>110900000</v>
      </c>
    </row>
    <row r="625" spans="1:15" x14ac:dyDescent="0.25">
      <c r="A625" s="45">
        <v>2018</v>
      </c>
      <c r="B625" t="s">
        <v>116</v>
      </c>
      <c r="C625">
        <v>202</v>
      </c>
      <c r="D625">
        <v>41</v>
      </c>
      <c r="E625">
        <v>0</v>
      </c>
      <c r="F625">
        <v>502</v>
      </c>
      <c r="G625">
        <v>200</v>
      </c>
      <c r="H625" t="s">
        <v>9</v>
      </c>
      <c r="I625">
        <v>1112</v>
      </c>
      <c r="J625">
        <v>1310</v>
      </c>
      <c r="K625" t="s">
        <v>3246</v>
      </c>
      <c r="L625" t="s">
        <v>21</v>
      </c>
      <c r="M625" t="s">
        <v>4532</v>
      </c>
      <c r="N625" t="s">
        <v>22</v>
      </c>
      <c r="O625" s="65">
        <v>32780000</v>
      </c>
    </row>
    <row r="626" spans="1:15" x14ac:dyDescent="0.25">
      <c r="A626" s="45">
        <v>2018</v>
      </c>
      <c r="B626" t="s">
        <v>116</v>
      </c>
      <c r="C626">
        <v>202</v>
      </c>
      <c r="D626">
        <v>41</v>
      </c>
      <c r="E626">
        <v>0</v>
      </c>
      <c r="F626">
        <v>503</v>
      </c>
      <c r="G626">
        <v>200</v>
      </c>
      <c r="H626" t="s">
        <v>9</v>
      </c>
      <c r="I626">
        <v>1112</v>
      </c>
      <c r="J626">
        <v>1310</v>
      </c>
      <c r="K626" t="s">
        <v>3247</v>
      </c>
      <c r="L626" t="s">
        <v>21</v>
      </c>
      <c r="M626" t="s">
        <v>4533</v>
      </c>
      <c r="N626" t="s">
        <v>22</v>
      </c>
      <c r="O626" s="65">
        <v>65500000</v>
      </c>
    </row>
    <row r="627" spans="1:15" x14ac:dyDescent="0.25">
      <c r="A627" s="45">
        <v>2018</v>
      </c>
      <c r="B627" t="s">
        <v>116</v>
      </c>
      <c r="C627">
        <v>202</v>
      </c>
      <c r="D627">
        <v>41</v>
      </c>
      <c r="E627">
        <v>0</v>
      </c>
      <c r="F627">
        <v>10101</v>
      </c>
      <c r="H627" t="s">
        <v>9</v>
      </c>
      <c r="I627">
        <v>1120</v>
      </c>
      <c r="J627">
        <v>1310</v>
      </c>
      <c r="K627" t="s">
        <v>3253</v>
      </c>
      <c r="O627" s="65">
        <v>50812000</v>
      </c>
    </row>
    <row r="628" spans="1:15" x14ac:dyDescent="0.25">
      <c r="A628" s="45">
        <v>2018</v>
      </c>
      <c r="B628" t="s">
        <v>116</v>
      </c>
      <c r="C628">
        <v>202</v>
      </c>
      <c r="D628">
        <v>41</v>
      </c>
      <c r="E628">
        <v>0</v>
      </c>
      <c r="F628">
        <v>10201</v>
      </c>
      <c r="H628" t="s">
        <v>9</v>
      </c>
      <c r="I628">
        <v>1120</v>
      </c>
      <c r="J628">
        <v>1310</v>
      </c>
      <c r="K628" t="s">
        <v>3258</v>
      </c>
      <c r="O628" s="65">
        <v>5000000</v>
      </c>
    </row>
    <row r="629" spans="1:15" x14ac:dyDescent="0.25">
      <c r="A629" s="45">
        <v>2018</v>
      </c>
      <c r="B629" t="s">
        <v>116</v>
      </c>
      <c r="C629">
        <v>202</v>
      </c>
      <c r="D629">
        <v>41</v>
      </c>
      <c r="E629">
        <v>0</v>
      </c>
      <c r="F629">
        <v>10202</v>
      </c>
      <c r="H629" t="s">
        <v>9</v>
      </c>
      <c r="I629">
        <v>1120</v>
      </c>
      <c r="J629">
        <v>1310</v>
      </c>
      <c r="K629" t="s">
        <v>3259</v>
      </c>
      <c r="O629" s="65">
        <v>31000000</v>
      </c>
    </row>
    <row r="630" spans="1:15" x14ac:dyDescent="0.25">
      <c r="A630" s="45">
        <v>2018</v>
      </c>
      <c r="B630" t="s">
        <v>116</v>
      </c>
      <c r="C630">
        <v>202</v>
      </c>
      <c r="D630">
        <v>41</v>
      </c>
      <c r="E630">
        <v>0</v>
      </c>
      <c r="F630">
        <v>10204</v>
      </c>
      <c r="H630" t="s">
        <v>9</v>
      </c>
      <c r="I630">
        <v>1120</v>
      </c>
      <c r="J630">
        <v>1310</v>
      </c>
      <c r="K630" t="s">
        <v>3261</v>
      </c>
      <c r="O630" s="65">
        <v>140000000</v>
      </c>
    </row>
    <row r="631" spans="1:15" x14ac:dyDescent="0.25">
      <c r="A631" s="45">
        <v>2018</v>
      </c>
      <c r="B631" t="s">
        <v>116</v>
      </c>
      <c r="C631">
        <v>202</v>
      </c>
      <c r="D631">
        <v>41</v>
      </c>
      <c r="E631">
        <v>0</v>
      </c>
      <c r="F631">
        <v>10299</v>
      </c>
      <c r="H631" t="s">
        <v>9</v>
      </c>
      <c r="I631">
        <v>1120</v>
      </c>
      <c r="J631">
        <v>1310</v>
      </c>
      <c r="K631" t="s">
        <v>3262</v>
      </c>
      <c r="M631" t="s">
        <v>4269</v>
      </c>
      <c r="O631" s="65">
        <v>1500000</v>
      </c>
    </row>
    <row r="632" spans="1:15" x14ac:dyDescent="0.25">
      <c r="A632" s="45">
        <v>2018</v>
      </c>
      <c r="B632" t="s">
        <v>116</v>
      </c>
      <c r="C632">
        <v>202</v>
      </c>
      <c r="D632">
        <v>41</v>
      </c>
      <c r="E632">
        <v>0</v>
      </c>
      <c r="F632">
        <v>10301</v>
      </c>
      <c r="H632" t="s">
        <v>9</v>
      </c>
      <c r="I632">
        <v>1120</v>
      </c>
      <c r="J632">
        <v>1310</v>
      </c>
      <c r="K632" t="s">
        <v>3263</v>
      </c>
      <c r="O632" s="65">
        <v>100000</v>
      </c>
    </row>
    <row r="633" spans="1:15" x14ac:dyDescent="0.25">
      <c r="A633" s="45">
        <v>2018</v>
      </c>
      <c r="B633" t="s">
        <v>116</v>
      </c>
      <c r="C633">
        <v>202</v>
      </c>
      <c r="D633">
        <v>41</v>
      </c>
      <c r="E633">
        <v>0</v>
      </c>
      <c r="F633">
        <v>10307</v>
      </c>
      <c r="H633" t="s">
        <v>9</v>
      </c>
      <c r="I633">
        <v>1120</v>
      </c>
      <c r="J633">
        <v>1310</v>
      </c>
      <c r="K633" t="s">
        <v>3269</v>
      </c>
      <c r="O633" s="65">
        <v>6500000</v>
      </c>
    </row>
    <row r="634" spans="1:15" x14ac:dyDescent="0.25">
      <c r="A634" s="45">
        <v>2018</v>
      </c>
      <c r="B634" t="s">
        <v>116</v>
      </c>
      <c r="C634">
        <v>202</v>
      </c>
      <c r="D634">
        <v>41</v>
      </c>
      <c r="E634">
        <v>0</v>
      </c>
      <c r="F634">
        <v>10406</v>
      </c>
      <c r="H634" t="s">
        <v>9</v>
      </c>
      <c r="I634">
        <v>1120</v>
      </c>
      <c r="J634">
        <v>1310</v>
      </c>
      <c r="K634" t="s">
        <v>3275</v>
      </c>
      <c r="M634" t="s">
        <v>5766</v>
      </c>
      <c r="O634" s="65">
        <v>260000</v>
      </c>
    </row>
    <row r="635" spans="1:15" x14ac:dyDescent="0.25">
      <c r="A635" s="45">
        <v>2018</v>
      </c>
      <c r="B635" t="s">
        <v>116</v>
      </c>
      <c r="C635">
        <v>202</v>
      </c>
      <c r="D635">
        <v>41</v>
      </c>
      <c r="E635">
        <v>0</v>
      </c>
      <c r="F635">
        <v>10499</v>
      </c>
      <c r="H635" t="s">
        <v>9</v>
      </c>
      <c r="I635">
        <v>1120</v>
      </c>
      <c r="J635">
        <v>1310</v>
      </c>
      <c r="K635" t="s">
        <v>3276</v>
      </c>
      <c r="M635" t="s">
        <v>5767</v>
      </c>
      <c r="O635" s="65">
        <v>2500000</v>
      </c>
    </row>
    <row r="636" spans="1:15" x14ac:dyDescent="0.25">
      <c r="A636" s="45">
        <v>2018</v>
      </c>
      <c r="B636" t="s">
        <v>116</v>
      </c>
      <c r="C636">
        <v>202</v>
      </c>
      <c r="D636">
        <v>41</v>
      </c>
      <c r="E636">
        <v>0</v>
      </c>
      <c r="F636">
        <v>10501</v>
      </c>
      <c r="H636" t="s">
        <v>9</v>
      </c>
      <c r="I636">
        <v>1120</v>
      </c>
      <c r="J636">
        <v>1310</v>
      </c>
      <c r="K636" t="s">
        <v>3277</v>
      </c>
      <c r="O636" s="65">
        <v>100000</v>
      </c>
    </row>
    <row r="637" spans="1:15" x14ac:dyDescent="0.25">
      <c r="A637" s="45">
        <v>2018</v>
      </c>
      <c r="B637" t="s">
        <v>116</v>
      </c>
      <c r="C637">
        <v>202</v>
      </c>
      <c r="D637">
        <v>41</v>
      </c>
      <c r="E637">
        <v>0</v>
      </c>
      <c r="F637">
        <v>10502</v>
      </c>
      <c r="H637" t="s">
        <v>9</v>
      </c>
      <c r="I637">
        <v>1120</v>
      </c>
      <c r="J637">
        <v>1310</v>
      </c>
      <c r="K637" t="s">
        <v>3278</v>
      </c>
      <c r="O637" s="65">
        <v>45000000</v>
      </c>
    </row>
    <row r="638" spans="1:15" x14ac:dyDescent="0.25">
      <c r="A638" s="45">
        <v>2018</v>
      </c>
      <c r="B638" t="s">
        <v>116</v>
      </c>
      <c r="C638">
        <v>202</v>
      </c>
      <c r="D638">
        <v>41</v>
      </c>
      <c r="E638">
        <v>0</v>
      </c>
      <c r="F638">
        <v>10601</v>
      </c>
      <c r="H638" t="s">
        <v>9</v>
      </c>
      <c r="I638">
        <v>1120</v>
      </c>
      <c r="J638">
        <v>1310</v>
      </c>
      <c r="K638" t="s">
        <v>3281</v>
      </c>
      <c r="O638" s="65">
        <v>109500000</v>
      </c>
    </row>
    <row r="639" spans="1:15" x14ac:dyDescent="0.25">
      <c r="A639" s="45">
        <v>2018</v>
      </c>
      <c r="B639" t="s">
        <v>116</v>
      </c>
      <c r="C639">
        <v>202</v>
      </c>
      <c r="D639">
        <v>41</v>
      </c>
      <c r="E639">
        <v>0</v>
      </c>
      <c r="F639">
        <v>10801</v>
      </c>
      <c r="H639" t="s">
        <v>9</v>
      </c>
      <c r="I639">
        <v>1120</v>
      </c>
      <c r="J639">
        <v>1310</v>
      </c>
      <c r="K639" t="s">
        <v>3287</v>
      </c>
      <c r="O639" s="65">
        <v>1000000</v>
      </c>
    </row>
    <row r="640" spans="1:15" x14ac:dyDescent="0.25">
      <c r="A640" s="45">
        <v>2018</v>
      </c>
      <c r="B640" t="s">
        <v>116</v>
      </c>
      <c r="C640">
        <v>202</v>
      </c>
      <c r="D640">
        <v>41</v>
      </c>
      <c r="E640">
        <v>0</v>
      </c>
      <c r="F640">
        <v>10805</v>
      </c>
      <c r="H640" t="s">
        <v>9</v>
      </c>
      <c r="I640">
        <v>1120</v>
      </c>
      <c r="J640">
        <v>1310</v>
      </c>
      <c r="K640" t="s">
        <v>3291</v>
      </c>
      <c r="O640" s="65">
        <v>18500000</v>
      </c>
    </row>
    <row r="641" spans="1:15" x14ac:dyDescent="0.25">
      <c r="A641" s="45">
        <v>2018</v>
      </c>
      <c r="B641" t="s">
        <v>116</v>
      </c>
      <c r="C641">
        <v>202</v>
      </c>
      <c r="D641">
        <v>41</v>
      </c>
      <c r="E641">
        <v>0</v>
      </c>
      <c r="F641">
        <v>10806</v>
      </c>
      <c r="H641" t="s">
        <v>9</v>
      </c>
      <c r="I641">
        <v>1120</v>
      </c>
      <c r="J641">
        <v>1310</v>
      </c>
      <c r="K641" t="s">
        <v>3292</v>
      </c>
      <c r="O641" s="65">
        <v>500000</v>
      </c>
    </row>
    <row r="642" spans="1:15" x14ac:dyDescent="0.25">
      <c r="A642" s="45">
        <v>2018</v>
      </c>
      <c r="B642" t="s">
        <v>116</v>
      </c>
      <c r="C642">
        <v>202</v>
      </c>
      <c r="D642">
        <v>41</v>
      </c>
      <c r="E642">
        <v>0</v>
      </c>
      <c r="F642">
        <v>10807</v>
      </c>
      <c r="H642" t="s">
        <v>9</v>
      </c>
      <c r="I642">
        <v>1120</v>
      </c>
      <c r="J642">
        <v>1310</v>
      </c>
      <c r="K642" t="s">
        <v>3293</v>
      </c>
      <c r="O642" s="65">
        <v>2644000</v>
      </c>
    </row>
    <row r="643" spans="1:15" x14ac:dyDescent="0.25">
      <c r="A643" s="45">
        <v>2018</v>
      </c>
      <c r="B643" t="s">
        <v>116</v>
      </c>
      <c r="C643">
        <v>202</v>
      </c>
      <c r="D643">
        <v>41</v>
      </c>
      <c r="E643">
        <v>0</v>
      </c>
      <c r="F643">
        <v>10808</v>
      </c>
      <c r="H643" t="s">
        <v>9</v>
      </c>
      <c r="I643">
        <v>1120</v>
      </c>
      <c r="J643">
        <v>1310</v>
      </c>
      <c r="K643" t="s">
        <v>3294</v>
      </c>
      <c r="O643" s="65">
        <v>500000</v>
      </c>
    </row>
    <row r="644" spans="1:15" x14ac:dyDescent="0.25">
      <c r="A644" s="45">
        <v>2018</v>
      </c>
      <c r="B644" t="s">
        <v>116</v>
      </c>
      <c r="C644">
        <v>202</v>
      </c>
      <c r="D644">
        <v>41</v>
      </c>
      <c r="E644">
        <v>0</v>
      </c>
      <c r="F644">
        <v>19905</v>
      </c>
      <c r="H644" t="s">
        <v>9</v>
      </c>
      <c r="I644">
        <v>1120</v>
      </c>
      <c r="J644">
        <v>1310</v>
      </c>
      <c r="K644" t="s">
        <v>3304</v>
      </c>
      <c r="O644" s="65">
        <v>500000</v>
      </c>
    </row>
    <row r="645" spans="1:15" x14ac:dyDescent="0.25">
      <c r="A645" s="45">
        <v>2018</v>
      </c>
      <c r="B645" t="s">
        <v>116</v>
      </c>
      <c r="C645">
        <v>202</v>
      </c>
      <c r="D645">
        <v>41</v>
      </c>
      <c r="E645">
        <v>0</v>
      </c>
      <c r="F645">
        <v>20101</v>
      </c>
      <c r="H645" t="s">
        <v>9</v>
      </c>
      <c r="I645">
        <v>1120</v>
      </c>
      <c r="J645">
        <v>1310</v>
      </c>
      <c r="K645" t="s">
        <v>3306</v>
      </c>
      <c r="O645" s="65">
        <v>45000000</v>
      </c>
    </row>
    <row r="646" spans="1:15" x14ac:dyDescent="0.25">
      <c r="A646" s="45">
        <v>2018</v>
      </c>
      <c r="B646" t="s">
        <v>116</v>
      </c>
      <c r="C646">
        <v>202</v>
      </c>
      <c r="D646">
        <v>41</v>
      </c>
      <c r="E646">
        <v>0</v>
      </c>
      <c r="F646">
        <v>20104</v>
      </c>
      <c r="H646" t="s">
        <v>9</v>
      </c>
      <c r="I646">
        <v>1120</v>
      </c>
      <c r="J646">
        <v>1310</v>
      </c>
      <c r="K646" t="s">
        <v>3309</v>
      </c>
      <c r="O646" s="65">
        <v>4000000</v>
      </c>
    </row>
    <row r="647" spans="1:15" x14ac:dyDescent="0.25">
      <c r="A647" s="45">
        <v>2018</v>
      </c>
      <c r="B647" t="s">
        <v>116</v>
      </c>
      <c r="C647">
        <v>202</v>
      </c>
      <c r="D647">
        <v>41</v>
      </c>
      <c r="E647">
        <v>0</v>
      </c>
      <c r="F647">
        <v>20203</v>
      </c>
      <c r="H647" t="s">
        <v>9</v>
      </c>
      <c r="I647">
        <v>1120</v>
      </c>
      <c r="J647">
        <v>1310</v>
      </c>
      <c r="K647" t="s">
        <v>3313</v>
      </c>
      <c r="O647" s="65">
        <v>2000000</v>
      </c>
    </row>
    <row r="648" spans="1:15" x14ac:dyDescent="0.25">
      <c r="A648" s="45">
        <v>2018</v>
      </c>
      <c r="B648" t="s">
        <v>116</v>
      </c>
      <c r="C648">
        <v>202</v>
      </c>
      <c r="D648">
        <v>41</v>
      </c>
      <c r="E648">
        <v>0</v>
      </c>
      <c r="F648">
        <v>20301</v>
      </c>
      <c r="H648" t="s">
        <v>9</v>
      </c>
      <c r="I648">
        <v>1120</v>
      </c>
      <c r="J648">
        <v>1310</v>
      </c>
      <c r="K648" t="s">
        <v>3315</v>
      </c>
      <c r="O648" s="65">
        <v>100000</v>
      </c>
    </row>
    <row r="649" spans="1:15" x14ac:dyDescent="0.25">
      <c r="A649" s="45">
        <v>2018</v>
      </c>
      <c r="B649" t="s">
        <v>116</v>
      </c>
      <c r="C649">
        <v>202</v>
      </c>
      <c r="D649">
        <v>41</v>
      </c>
      <c r="E649">
        <v>0</v>
      </c>
      <c r="F649">
        <v>20302</v>
      </c>
      <c r="H649" t="s">
        <v>9</v>
      </c>
      <c r="I649">
        <v>1120</v>
      </c>
      <c r="J649">
        <v>1310</v>
      </c>
      <c r="K649" t="s">
        <v>3316</v>
      </c>
      <c r="O649" s="65">
        <v>300000</v>
      </c>
    </row>
    <row r="650" spans="1:15" x14ac:dyDescent="0.25">
      <c r="A650" s="45">
        <v>2018</v>
      </c>
      <c r="B650" t="s">
        <v>116</v>
      </c>
      <c r="C650">
        <v>202</v>
      </c>
      <c r="D650">
        <v>41</v>
      </c>
      <c r="E650">
        <v>0</v>
      </c>
      <c r="F650">
        <v>20304</v>
      </c>
      <c r="H650" t="s">
        <v>9</v>
      </c>
      <c r="I650">
        <v>1120</v>
      </c>
      <c r="J650">
        <v>1310</v>
      </c>
      <c r="K650" t="s">
        <v>3318</v>
      </c>
      <c r="O650" s="65">
        <v>100000</v>
      </c>
    </row>
    <row r="651" spans="1:15" x14ac:dyDescent="0.25">
      <c r="A651" s="45">
        <v>2018</v>
      </c>
      <c r="B651" t="s">
        <v>116</v>
      </c>
      <c r="C651">
        <v>202</v>
      </c>
      <c r="D651">
        <v>41</v>
      </c>
      <c r="E651">
        <v>0</v>
      </c>
      <c r="F651">
        <v>20402</v>
      </c>
      <c r="H651" t="s">
        <v>9</v>
      </c>
      <c r="I651">
        <v>1120</v>
      </c>
      <c r="J651">
        <v>1310</v>
      </c>
      <c r="K651" t="s">
        <v>3323</v>
      </c>
      <c r="O651" s="65">
        <v>1500000</v>
      </c>
    </row>
    <row r="652" spans="1:15" x14ac:dyDescent="0.25">
      <c r="A652" s="45">
        <v>2018</v>
      </c>
      <c r="B652" t="s">
        <v>116</v>
      </c>
      <c r="C652">
        <v>202</v>
      </c>
      <c r="D652">
        <v>41</v>
      </c>
      <c r="E652">
        <v>0</v>
      </c>
      <c r="F652">
        <v>29901</v>
      </c>
      <c r="H652" t="s">
        <v>9</v>
      </c>
      <c r="I652">
        <v>1120</v>
      </c>
      <c r="J652">
        <v>1310</v>
      </c>
      <c r="K652" t="s">
        <v>3327</v>
      </c>
      <c r="O652" s="65">
        <v>400000</v>
      </c>
    </row>
    <row r="653" spans="1:15" x14ac:dyDescent="0.25">
      <c r="A653" s="45">
        <v>2018</v>
      </c>
      <c r="B653" t="s">
        <v>116</v>
      </c>
      <c r="C653">
        <v>202</v>
      </c>
      <c r="D653">
        <v>41</v>
      </c>
      <c r="E653">
        <v>0</v>
      </c>
      <c r="F653">
        <v>29903</v>
      </c>
      <c r="H653" t="s">
        <v>9</v>
      </c>
      <c r="I653">
        <v>1120</v>
      </c>
      <c r="J653">
        <v>1310</v>
      </c>
      <c r="K653" t="s">
        <v>3329</v>
      </c>
      <c r="O653" s="65">
        <v>4500000</v>
      </c>
    </row>
    <row r="654" spans="1:15" x14ac:dyDescent="0.25">
      <c r="A654" s="45">
        <v>2018</v>
      </c>
      <c r="B654" t="s">
        <v>116</v>
      </c>
      <c r="C654">
        <v>202</v>
      </c>
      <c r="D654">
        <v>41</v>
      </c>
      <c r="E654">
        <v>0</v>
      </c>
      <c r="F654">
        <v>29904</v>
      </c>
      <c r="H654" t="s">
        <v>9</v>
      </c>
      <c r="I654">
        <v>1120</v>
      </c>
      <c r="J654">
        <v>1310</v>
      </c>
      <c r="K654" t="s">
        <v>3330</v>
      </c>
      <c r="O654" s="65">
        <v>500000</v>
      </c>
    </row>
    <row r="655" spans="1:15" x14ac:dyDescent="0.25">
      <c r="A655" s="45">
        <v>2018</v>
      </c>
      <c r="B655" t="s">
        <v>116</v>
      </c>
      <c r="C655">
        <v>202</v>
      </c>
      <c r="D655">
        <v>41</v>
      </c>
      <c r="E655">
        <v>0</v>
      </c>
      <c r="F655">
        <v>29905</v>
      </c>
      <c r="H655" t="s">
        <v>9</v>
      </c>
      <c r="I655">
        <v>1120</v>
      </c>
      <c r="J655">
        <v>1310</v>
      </c>
      <c r="K655" t="s">
        <v>3331</v>
      </c>
      <c r="O655" s="65">
        <v>1000000</v>
      </c>
    </row>
    <row r="656" spans="1:15" x14ac:dyDescent="0.25">
      <c r="A656" s="45">
        <v>2018</v>
      </c>
      <c r="B656" t="s">
        <v>116</v>
      </c>
      <c r="C656">
        <v>202</v>
      </c>
      <c r="D656">
        <v>41</v>
      </c>
      <c r="E656">
        <v>0</v>
      </c>
      <c r="F656">
        <v>29999</v>
      </c>
      <c r="H656" t="s">
        <v>9</v>
      </c>
      <c r="I656">
        <v>1120</v>
      </c>
      <c r="J656">
        <v>1310</v>
      </c>
      <c r="K656" t="s">
        <v>3334</v>
      </c>
      <c r="O656" s="65">
        <v>100000</v>
      </c>
    </row>
    <row r="657" spans="1:15" x14ac:dyDescent="0.25">
      <c r="A657" s="45">
        <v>2018</v>
      </c>
      <c r="B657" t="s">
        <v>116</v>
      </c>
      <c r="C657">
        <v>202</v>
      </c>
      <c r="D657">
        <v>41</v>
      </c>
      <c r="E657">
        <v>0</v>
      </c>
      <c r="F657">
        <v>59903</v>
      </c>
      <c r="H657" t="s">
        <v>16</v>
      </c>
      <c r="I657">
        <v>2240</v>
      </c>
      <c r="J657">
        <v>1310</v>
      </c>
      <c r="K657" t="s">
        <v>3389</v>
      </c>
      <c r="O657" s="65">
        <v>4000000</v>
      </c>
    </row>
    <row r="658" spans="1:15" x14ac:dyDescent="0.25">
      <c r="A658" s="45">
        <v>2018</v>
      </c>
      <c r="B658" t="s">
        <v>116</v>
      </c>
      <c r="C658">
        <v>202</v>
      </c>
      <c r="D658">
        <v>41</v>
      </c>
      <c r="E658">
        <v>0</v>
      </c>
      <c r="F658">
        <v>60103</v>
      </c>
      <c r="G658">
        <v>200</v>
      </c>
      <c r="H658" t="s">
        <v>9</v>
      </c>
      <c r="I658">
        <v>1310</v>
      </c>
      <c r="J658">
        <v>1310</v>
      </c>
      <c r="K658" t="s">
        <v>3393</v>
      </c>
      <c r="L658" t="s">
        <v>21</v>
      </c>
      <c r="M658" t="s">
        <v>4550</v>
      </c>
      <c r="N658" t="s">
        <v>22</v>
      </c>
      <c r="O658" s="65">
        <v>12700000</v>
      </c>
    </row>
    <row r="659" spans="1:15" x14ac:dyDescent="0.25">
      <c r="A659" s="45">
        <v>2018</v>
      </c>
      <c r="B659" t="s">
        <v>116</v>
      </c>
      <c r="C659">
        <v>202</v>
      </c>
      <c r="D659">
        <v>41</v>
      </c>
      <c r="E659">
        <v>0</v>
      </c>
      <c r="F659">
        <v>60103</v>
      </c>
      <c r="G659">
        <v>202</v>
      </c>
      <c r="H659" t="s">
        <v>9</v>
      </c>
      <c r="I659">
        <v>1310</v>
      </c>
      <c r="J659">
        <v>1310</v>
      </c>
      <c r="K659" t="s">
        <v>3393</v>
      </c>
      <c r="L659" t="s">
        <v>21</v>
      </c>
      <c r="M659" t="s">
        <v>4542</v>
      </c>
      <c r="N659" t="s">
        <v>22</v>
      </c>
      <c r="O659" s="65">
        <v>5500000</v>
      </c>
    </row>
    <row r="660" spans="1:15" x14ac:dyDescent="0.25">
      <c r="A660" s="45">
        <v>2018</v>
      </c>
      <c r="B660" t="s">
        <v>116</v>
      </c>
      <c r="C660">
        <v>202</v>
      </c>
      <c r="D660">
        <v>41</v>
      </c>
      <c r="E660">
        <v>0</v>
      </c>
      <c r="F660">
        <v>60399</v>
      </c>
      <c r="H660" t="s">
        <v>9</v>
      </c>
      <c r="I660">
        <v>1320</v>
      </c>
      <c r="J660">
        <v>1310</v>
      </c>
      <c r="K660" t="s">
        <v>3409</v>
      </c>
      <c r="M660" t="s">
        <v>4505</v>
      </c>
      <c r="O660" s="65">
        <v>5000000</v>
      </c>
    </row>
    <row r="661" spans="1:15" x14ac:dyDescent="0.25">
      <c r="A661" s="45">
        <v>2018</v>
      </c>
      <c r="B661" t="s">
        <v>118</v>
      </c>
      <c r="C661">
        <v>202</v>
      </c>
      <c r="D661">
        <v>42</v>
      </c>
      <c r="E661">
        <v>0</v>
      </c>
      <c r="F661">
        <v>101</v>
      </c>
      <c r="H661" t="s">
        <v>9</v>
      </c>
      <c r="I661">
        <v>1111</v>
      </c>
      <c r="J661">
        <v>1310</v>
      </c>
      <c r="K661" t="s">
        <v>3206</v>
      </c>
      <c r="O661" s="65">
        <v>370052000</v>
      </c>
    </row>
    <row r="662" spans="1:15" x14ac:dyDescent="0.25">
      <c r="A662" s="45">
        <v>2018</v>
      </c>
      <c r="B662" t="s">
        <v>118</v>
      </c>
      <c r="C662">
        <v>202</v>
      </c>
      <c r="D662">
        <v>42</v>
      </c>
      <c r="E662">
        <v>0</v>
      </c>
      <c r="F662">
        <v>203</v>
      </c>
      <c r="H662" t="s">
        <v>9</v>
      </c>
      <c r="I662">
        <v>1111</v>
      </c>
      <c r="J662">
        <v>1310</v>
      </c>
      <c r="K662" t="s">
        <v>3212</v>
      </c>
      <c r="O662" s="65">
        <v>90900000</v>
      </c>
    </row>
    <row r="663" spans="1:15" x14ac:dyDescent="0.25">
      <c r="A663" s="45">
        <v>2018</v>
      </c>
      <c r="B663" t="s">
        <v>118</v>
      </c>
      <c r="C663">
        <v>202</v>
      </c>
      <c r="D663">
        <v>42</v>
      </c>
      <c r="E663">
        <v>0</v>
      </c>
      <c r="F663">
        <v>301</v>
      </c>
      <c r="H663" t="s">
        <v>9</v>
      </c>
      <c r="I663">
        <v>1111</v>
      </c>
      <c r="J663">
        <v>1310</v>
      </c>
      <c r="K663" t="s">
        <v>3215</v>
      </c>
      <c r="O663" s="65">
        <v>193340000</v>
      </c>
    </row>
    <row r="664" spans="1:15" x14ac:dyDescent="0.25">
      <c r="A664" s="45">
        <v>2018</v>
      </c>
      <c r="B664" t="s">
        <v>118</v>
      </c>
      <c r="C664">
        <v>202</v>
      </c>
      <c r="D664">
        <v>42</v>
      </c>
      <c r="E664">
        <v>0</v>
      </c>
      <c r="F664">
        <v>302</v>
      </c>
      <c r="H664" t="s">
        <v>9</v>
      </c>
      <c r="I664">
        <v>1111</v>
      </c>
      <c r="J664">
        <v>1310</v>
      </c>
      <c r="K664" t="s">
        <v>3216</v>
      </c>
      <c r="O664" s="65">
        <v>7359000</v>
      </c>
    </row>
    <row r="665" spans="1:15" x14ac:dyDescent="0.25">
      <c r="A665" s="45">
        <v>2018</v>
      </c>
      <c r="B665" t="s">
        <v>118</v>
      </c>
      <c r="C665">
        <v>202</v>
      </c>
      <c r="D665">
        <v>42</v>
      </c>
      <c r="E665">
        <v>0</v>
      </c>
      <c r="F665">
        <v>303</v>
      </c>
      <c r="H665" t="s">
        <v>16</v>
      </c>
      <c r="I665">
        <v>1111</v>
      </c>
      <c r="J665">
        <v>1310</v>
      </c>
      <c r="K665" t="s">
        <v>3217</v>
      </c>
      <c r="O665" s="65">
        <v>77000000</v>
      </c>
    </row>
    <row r="666" spans="1:15" x14ac:dyDescent="0.25">
      <c r="A666" s="45">
        <v>2018</v>
      </c>
      <c r="B666" t="s">
        <v>118</v>
      </c>
      <c r="C666">
        <v>202</v>
      </c>
      <c r="D666">
        <v>42</v>
      </c>
      <c r="E666">
        <v>0</v>
      </c>
      <c r="F666">
        <v>304</v>
      </c>
      <c r="H666" t="s">
        <v>9</v>
      </c>
      <c r="I666">
        <v>1111</v>
      </c>
      <c r="J666">
        <v>1310</v>
      </c>
      <c r="K666" t="s">
        <v>3218</v>
      </c>
      <c r="O666" s="65">
        <v>64000000</v>
      </c>
    </row>
    <row r="667" spans="1:15" x14ac:dyDescent="0.25">
      <c r="A667" s="45">
        <v>2018</v>
      </c>
      <c r="B667" t="s">
        <v>118</v>
      </c>
      <c r="C667">
        <v>202</v>
      </c>
      <c r="D667">
        <v>42</v>
      </c>
      <c r="E667">
        <v>0</v>
      </c>
      <c r="F667">
        <v>399</v>
      </c>
      <c r="H667" t="s">
        <v>9</v>
      </c>
      <c r="I667">
        <v>1111</v>
      </c>
      <c r="J667">
        <v>1310</v>
      </c>
      <c r="K667" t="s">
        <v>3219</v>
      </c>
      <c r="O667" s="65">
        <v>207810000</v>
      </c>
    </row>
    <row r="668" spans="1:15" x14ac:dyDescent="0.25">
      <c r="A668" s="45">
        <v>2018</v>
      </c>
      <c r="B668" t="s">
        <v>118</v>
      </c>
      <c r="C668">
        <v>202</v>
      </c>
      <c r="D668">
        <v>42</v>
      </c>
      <c r="E668">
        <v>0</v>
      </c>
      <c r="F668">
        <v>401</v>
      </c>
      <c r="G668">
        <v>200</v>
      </c>
      <c r="H668" t="s">
        <v>9</v>
      </c>
      <c r="I668">
        <v>1112</v>
      </c>
      <c r="J668">
        <v>1310</v>
      </c>
      <c r="K668" t="s">
        <v>3220</v>
      </c>
      <c r="L668" t="s">
        <v>21</v>
      </c>
      <c r="M668" t="s">
        <v>4546</v>
      </c>
      <c r="N668" t="s">
        <v>22</v>
      </c>
      <c r="O668" s="65">
        <v>86300000</v>
      </c>
    </row>
    <row r="669" spans="1:15" x14ac:dyDescent="0.25">
      <c r="A669" s="45">
        <v>2018</v>
      </c>
      <c r="B669" t="s">
        <v>118</v>
      </c>
      <c r="C669">
        <v>202</v>
      </c>
      <c r="D669">
        <v>42</v>
      </c>
      <c r="E669">
        <v>0</v>
      </c>
      <c r="F669">
        <v>405</v>
      </c>
      <c r="G669">
        <v>200</v>
      </c>
      <c r="H669" t="s">
        <v>9</v>
      </c>
      <c r="I669">
        <v>1112</v>
      </c>
      <c r="J669">
        <v>1310</v>
      </c>
      <c r="K669" t="s">
        <v>3244</v>
      </c>
      <c r="L669" t="s">
        <v>23</v>
      </c>
      <c r="M669" t="s">
        <v>4531</v>
      </c>
      <c r="N669" t="s">
        <v>24</v>
      </c>
      <c r="O669" s="65">
        <v>4699000</v>
      </c>
    </row>
    <row r="670" spans="1:15" x14ac:dyDescent="0.25">
      <c r="A670" s="45">
        <v>2018</v>
      </c>
      <c r="B670" t="s">
        <v>118</v>
      </c>
      <c r="C670">
        <v>202</v>
      </c>
      <c r="D670">
        <v>42</v>
      </c>
      <c r="E670">
        <v>0</v>
      </c>
      <c r="F670">
        <v>501</v>
      </c>
      <c r="G670">
        <v>200</v>
      </c>
      <c r="H670" t="s">
        <v>9</v>
      </c>
      <c r="I670">
        <v>1112</v>
      </c>
      <c r="J670">
        <v>1310</v>
      </c>
      <c r="K670" t="s">
        <v>3245</v>
      </c>
      <c r="L670" t="s">
        <v>21</v>
      </c>
      <c r="M670" t="s">
        <v>4547</v>
      </c>
      <c r="N670" t="s">
        <v>22</v>
      </c>
      <c r="O670" s="65">
        <v>47400000</v>
      </c>
    </row>
    <row r="671" spans="1:15" x14ac:dyDescent="0.25">
      <c r="A671" s="45">
        <v>2018</v>
      </c>
      <c r="B671" t="s">
        <v>118</v>
      </c>
      <c r="C671">
        <v>202</v>
      </c>
      <c r="D671">
        <v>42</v>
      </c>
      <c r="E671">
        <v>0</v>
      </c>
      <c r="F671">
        <v>502</v>
      </c>
      <c r="G671">
        <v>200</v>
      </c>
      <c r="H671" t="s">
        <v>9</v>
      </c>
      <c r="I671">
        <v>1112</v>
      </c>
      <c r="J671">
        <v>1310</v>
      </c>
      <c r="K671" t="s">
        <v>3246</v>
      </c>
      <c r="L671" t="s">
        <v>21</v>
      </c>
      <c r="M671" t="s">
        <v>4532</v>
      </c>
      <c r="N671" t="s">
        <v>22</v>
      </c>
      <c r="O671" s="65">
        <v>14000000</v>
      </c>
    </row>
    <row r="672" spans="1:15" x14ac:dyDescent="0.25">
      <c r="A672" s="45">
        <v>2018</v>
      </c>
      <c r="B672" t="s">
        <v>118</v>
      </c>
      <c r="C672">
        <v>202</v>
      </c>
      <c r="D672">
        <v>42</v>
      </c>
      <c r="E672">
        <v>0</v>
      </c>
      <c r="F672">
        <v>503</v>
      </c>
      <c r="G672">
        <v>200</v>
      </c>
      <c r="H672" t="s">
        <v>9</v>
      </c>
      <c r="I672">
        <v>1112</v>
      </c>
      <c r="J672">
        <v>1310</v>
      </c>
      <c r="K672" t="s">
        <v>3247</v>
      </c>
      <c r="L672" t="s">
        <v>21</v>
      </c>
      <c r="M672" t="s">
        <v>4533</v>
      </c>
      <c r="N672" t="s">
        <v>22</v>
      </c>
      <c r="O672" s="65">
        <v>28000000</v>
      </c>
    </row>
    <row r="673" spans="1:15" x14ac:dyDescent="0.25">
      <c r="A673" s="45">
        <v>2018</v>
      </c>
      <c r="B673" t="s">
        <v>118</v>
      </c>
      <c r="C673">
        <v>202</v>
      </c>
      <c r="D673">
        <v>42</v>
      </c>
      <c r="E673">
        <v>0</v>
      </c>
      <c r="F673">
        <v>10103</v>
      </c>
      <c r="H673" t="s">
        <v>9</v>
      </c>
      <c r="I673">
        <v>1120</v>
      </c>
      <c r="J673">
        <v>1310</v>
      </c>
      <c r="K673" t="s">
        <v>3255</v>
      </c>
      <c r="O673" s="65">
        <v>17000000</v>
      </c>
    </row>
    <row r="674" spans="1:15" x14ac:dyDescent="0.25">
      <c r="A674" s="45">
        <v>2018</v>
      </c>
      <c r="B674" t="s">
        <v>118</v>
      </c>
      <c r="C674">
        <v>202</v>
      </c>
      <c r="D674">
        <v>42</v>
      </c>
      <c r="E674">
        <v>0</v>
      </c>
      <c r="F674">
        <v>10104</v>
      </c>
      <c r="H674" t="s">
        <v>9</v>
      </c>
      <c r="I674">
        <v>1120</v>
      </c>
      <c r="J674">
        <v>1310</v>
      </c>
      <c r="K674" t="s">
        <v>3256</v>
      </c>
      <c r="O674" s="65">
        <v>12000000</v>
      </c>
    </row>
    <row r="675" spans="1:15" x14ac:dyDescent="0.25">
      <c r="A675" s="45">
        <v>2018</v>
      </c>
      <c r="B675" t="s">
        <v>118</v>
      </c>
      <c r="C675">
        <v>202</v>
      </c>
      <c r="D675">
        <v>42</v>
      </c>
      <c r="E675">
        <v>0</v>
      </c>
      <c r="F675">
        <v>10201</v>
      </c>
      <c r="H675" t="s">
        <v>9</v>
      </c>
      <c r="I675">
        <v>1120</v>
      </c>
      <c r="J675">
        <v>1310</v>
      </c>
      <c r="K675" t="s">
        <v>3258</v>
      </c>
      <c r="O675" s="65">
        <v>15308000</v>
      </c>
    </row>
    <row r="676" spans="1:15" x14ac:dyDescent="0.25">
      <c r="A676" s="45">
        <v>2018</v>
      </c>
      <c r="B676" t="s">
        <v>118</v>
      </c>
      <c r="C676">
        <v>202</v>
      </c>
      <c r="D676">
        <v>42</v>
      </c>
      <c r="E676">
        <v>0</v>
      </c>
      <c r="F676">
        <v>10202</v>
      </c>
      <c r="H676" t="s">
        <v>9</v>
      </c>
      <c r="I676">
        <v>1120</v>
      </c>
      <c r="J676">
        <v>1310</v>
      </c>
      <c r="K676" t="s">
        <v>3259</v>
      </c>
      <c r="O676" s="65">
        <v>11000000</v>
      </c>
    </row>
    <row r="677" spans="1:15" x14ac:dyDescent="0.25">
      <c r="A677" s="45">
        <v>2018</v>
      </c>
      <c r="B677" t="s">
        <v>118</v>
      </c>
      <c r="C677">
        <v>202</v>
      </c>
      <c r="D677">
        <v>42</v>
      </c>
      <c r="E677">
        <v>0</v>
      </c>
      <c r="F677">
        <v>10204</v>
      </c>
      <c r="H677" t="s">
        <v>9</v>
      </c>
      <c r="I677">
        <v>1120</v>
      </c>
      <c r="J677">
        <v>1310</v>
      </c>
      <c r="K677" t="s">
        <v>3261</v>
      </c>
      <c r="O677" s="65">
        <v>29600000</v>
      </c>
    </row>
    <row r="678" spans="1:15" x14ac:dyDescent="0.25">
      <c r="A678" s="45">
        <v>2018</v>
      </c>
      <c r="B678" t="s">
        <v>118</v>
      </c>
      <c r="C678">
        <v>202</v>
      </c>
      <c r="D678">
        <v>42</v>
      </c>
      <c r="E678">
        <v>0</v>
      </c>
      <c r="F678">
        <v>10299</v>
      </c>
      <c r="H678" t="s">
        <v>9</v>
      </c>
      <c r="I678">
        <v>1120</v>
      </c>
      <c r="J678">
        <v>1310</v>
      </c>
      <c r="K678" t="s">
        <v>3262</v>
      </c>
      <c r="M678" t="s">
        <v>4270</v>
      </c>
      <c r="O678" s="65">
        <v>400000</v>
      </c>
    </row>
    <row r="679" spans="1:15" x14ac:dyDescent="0.25">
      <c r="A679" s="45">
        <v>2018</v>
      </c>
      <c r="B679" t="s">
        <v>118</v>
      </c>
      <c r="C679">
        <v>202</v>
      </c>
      <c r="D679">
        <v>42</v>
      </c>
      <c r="E679">
        <v>0</v>
      </c>
      <c r="F679">
        <v>10301</v>
      </c>
      <c r="H679" t="s">
        <v>9</v>
      </c>
      <c r="I679">
        <v>1120</v>
      </c>
      <c r="J679">
        <v>1310</v>
      </c>
      <c r="K679" t="s">
        <v>3263</v>
      </c>
      <c r="O679" s="65">
        <v>800000</v>
      </c>
    </row>
    <row r="680" spans="1:15" x14ac:dyDescent="0.25">
      <c r="A680" s="45">
        <v>2018</v>
      </c>
      <c r="B680" t="s">
        <v>118</v>
      </c>
      <c r="C680">
        <v>202</v>
      </c>
      <c r="D680">
        <v>42</v>
      </c>
      <c r="E680">
        <v>0</v>
      </c>
      <c r="F680">
        <v>10307</v>
      </c>
      <c r="H680" t="s">
        <v>9</v>
      </c>
      <c r="I680">
        <v>1120</v>
      </c>
      <c r="J680">
        <v>1310</v>
      </c>
      <c r="K680" t="s">
        <v>3269</v>
      </c>
      <c r="O680" s="65">
        <v>3900000</v>
      </c>
    </row>
    <row r="681" spans="1:15" x14ac:dyDescent="0.25">
      <c r="A681" s="45">
        <v>2018</v>
      </c>
      <c r="B681" t="s">
        <v>118</v>
      </c>
      <c r="C681">
        <v>202</v>
      </c>
      <c r="D681">
        <v>42</v>
      </c>
      <c r="E681">
        <v>0</v>
      </c>
      <c r="F681">
        <v>10406</v>
      </c>
      <c r="H681" t="s">
        <v>9</v>
      </c>
      <c r="I681">
        <v>1120</v>
      </c>
      <c r="J681">
        <v>1310</v>
      </c>
      <c r="K681" t="s">
        <v>3275</v>
      </c>
      <c r="M681" t="s">
        <v>5768</v>
      </c>
      <c r="O681" s="65">
        <v>140000</v>
      </c>
    </row>
    <row r="682" spans="1:15" x14ac:dyDescent="0.25">
      <c r="A682" s="45">
        <v>2018</v>
      </c>
      <c r="B682" t="s">
        <v>118</v>
      </c>
      <c r="C682">
        <v>202</v>
      </c>
      <c r="D682">
        <v>42</v>
      </c>
      <c r="E682">
        <v>0</v>
      </c>
      <c r="F682">
        <v>10499</v>
      </c>
      <c r="H682" t="s">
        <v>9</v>
      </c>
      <c r="I682">
        <v>1120</v>
      </c>
      <c r="J682">
        <v>1310</v>
      </c>
      <c r="K682" t="s">
        <v>3276</v>
      </c>
      <c r="M682" t="s">
        <v>5769</v>
      </c>
      <c r="O682" s="65">
        <v>500000</v>
      </c>
    </row>
    <row r="683" spans="1:15" x14ac:dyDescent="0.25">
      <c r="A683" s="45">
        <v>2018</v>
      </c>
      <c r="B683" t="s">
        <v>118</v>
      </c>
      <c r="C683">
        <v>202</v>
      </c>
      <c r="D683">
        <v>42</v>
      </c>
      <c r="E683">
        <v>0</v>
      </c>
      <c r="F683">
        <v>10502</v>
      </c>
      <c r="H683" t="s">
        <v>9</v>
      </c>
      <c r="I683">
        <v>1120</v>
      </c>
      <c r="J683">
        <v>1310</v>
      </c>
      <c r="K683" t="s">
        <v>3278</v>
      </c>
      <c r="O683" s="65">
        <v>4700000</v>
      </c>
    </row>
    <row r="684" spans="1:15" x14ac:dyDescent="0.25">
      <c r="A684" s="45">
        <v>2018</v>
      </c>
      <c r="B684" t="s">
        <v>118</v>
      </c>
      <c r="C684">
        <v>202</v>
      </c>
      <c r="D684">
        <v>42</v>
      </c>
      <c r="E684">
        <v>0</v>
      </c>
      <c r="F684">
        <v>10601</v>
      </c>
      <c r="H684" t="s">
        <v>9</v>
      </c>
      <c r="I684">
        <v>1120</v>
      </c>
      <c r="J684">
        <v>1310</v>
      </c>
      <c r="K684" t="s">
        <v>3281</v>
      </c>
      <c r="O684" s="65">
        <v>66000000</v>
      </c>
    </row>
    <row r="685" spans="1:15" x14ac:dyDescent="0.25">
      <c r="A685" s="45">
        <v>2018</v>
      </c>
      <c r="B685" t="s">
        <v>118</v>
      </c>
      <c r="C685">
        <v>202</v>
      </c>
      <c r="D685">
        <v>42</v>
      </c>
      <c r="E685">
        <v>0</v>
      </c>
      <c r="F685">
        <v>10805</v>
      </c>
      <c r="H685" t="s">
        <v>9</v>
      </c>
      <c r="I685">
        <v>1120</v>
      </c>
      <c r="J685">
        <v>1310</v>
      </c>
      <c r="K685" t="s">
        <v>3291</v>
      </c>
      <c r="O685" s="65">
        <v>6500000</v>
      </c>
    </row>
    <row r="686" spans="1:15" x14ac:dyDescent="0.25">
      <c r="A686" s="45">
        <v>2018</v>
      </c>
      <c r="B686" t="s">
        <v>118</v>
      </c>
      <c r="C686">
        <v>202</v>
      </c>
      <c r="D686">
        <v>42</v>
      </c>
      <c r="E686">
        <v>0</v>
      </c>
      <c r="F686">
        <v>10807</v>
      </c>
      <c r="H686" t="s">
        <v>9</v>
      </c>
      <c r="I686">
        <v>1120</v>
      </c>
      <c r="J686">
        <v>1310</v>
      </c>
      <c r="K686" t="s">
        <v>3293</v>
      </c>
      <c r="O686" s="65">
        <v>3106000</v>
      </c>
    </row>
    <row r="687" spans="1:15" x14ac:dyDescent="0.25">
      <c r="A687" s="45">
        <v>2018</v>
      </c>
      <c r="B687" t="s">
        <v>118</v>
      </c>
      <c r="C687">
        <v>202</v>
      </c>
      <c r="D687">
        <v>42</v>
      </c>
      <c r="E687">
        <v>0</v>
      </c>
      <c r="F687">
        <v>10808</v>
      </c>
      <c r="H687" t="s">
        <v>9</v>
      </c>
      <c r="I687">
        <v>1120</v>
      </c>
      <c r="J687">
        <v>1310</v>
      </c>
      <c r="K687" t="s">
        <v>3294</v>
      </c>
      <c r="O687" s="65">
        <v>6800000</v>
      </c>
    </row>
    <row r="688" spans="1:15" x14ac:dyDescent="0.25">
      <c r="A688" s="45">
        <v>2018</v>
      </c>
      <c r="B688" t="s">
        <v>118</v>
      </c>
      <c r="C688">
        <v>202</v>
      </c>
      <c r="D688">
        <v>42</v>
      </c>
      <c r="E688">
        <v>0</v>
      </c>
      <c r="F688">
        <v>10899</v>
      </c>
      <c r="H688" t="s">
        <v>9</v>
      </c>
      <c r="I688">
        <v>1120</v>
      </c>
      <c r="J688">
        <v>1310</v>
      </c>
      <c r="K688" t="s">
        <v>3295</v>
      </c>
      <c r="O688" s="65">
        <v>900000</v>
      </c>
    </row>
    <row r="689" spans="1:15" x14ac:dyDescent="0.25">
      <c r="A689" s="45">
        <v>2018</v>
      </c>
      <c r="B689" t="s">
        <v>118</v>
      </c>
      <c r="C689">
        <v>202</v>
      </c>
      <c r="D689">
        <v>42</v>
      </c>
      <c r="E689">
        <v>0</v>
      </c>
      <c r="F689">
        <v>19902</v>
      </c>
      <c r="H689" t="s">
        <v>9</v>
      </c>
      <c r="I689">
        <v>1120</v>
      </c>
      <c r="J689">
        <v>1310</v>
      </c>
      <c r="K689" t="s">
        <v>3301</v>
      </c>
      <c r="M689" t="s">
        <v>4271</v>
      </c>
      <c r="O689" s="65">
        <v>50000</v>
      </c>
    </row>
    <row r="690" spans="1:15" x14ac:dyDescent="0.25">
      <c r="A690" s="45">
        <v>2018</v>
      </c>
      <c r="B690" t="s">
        <v>118</v>
      </c>
      <c r="C690">
        <v>202</v>
      </c>
      <c r="D690">
        <v>42</v>
      </c>
      <c r="E690">
        <v>0</v>
      </c>
      <c r="F690">
        <v>19905</v>
      </c>
      <c r="H690" t="s">
        <v>9</v>
      </c>
      <c r="I690">
        <v>1120</v>
      </c>
      <c r="J690">
        <v>1310</v>
      </c>
      <c r="K690" t="s">
        <v>3304</v>
      </c>
      <c r="O690" s="65">
        <v>1000000</v>
      </c>
    </row>
    <row r="691" spans="1:15" x14ac:dyDescent="0.25">
      <c r="A691" s="45">
        <v>2018</v>
      </c>
      <c r="B691" t="s">
        <v>118</v>
      </c>
      <c r="C691">
        <v>202</v>
      </c>
      <c r="D691">
        <v>42</v>
      </c>
      <c r="E691">
        <v>0</v>
      </c>
      <c r="F691">
        <v>20101</v>
      </c>
      <c r="H691" t="s">
        <v>9</v>
      </c>
      <c r="I691">
        <v>1120</v>
      </c>
      <c r="J691">
        <v>1310</v>
      </c>
      <c r="K691" t="s">
        <v>3306</v>
      </c>
      <c r="O691" s="65">
        <v>11000000</v>
      </c>
    </row>
    <row r="692" spans="1:15" x14ac:dyDescent="0.25">
      <c r="A692" s="45">
        <v>2018</v>
      </c>
      <c r="B692" t="s">
        <v>118</v>
      </c>
      <c r="C692">
        <v>202</v>
      </c>
      <c r="D692">
        <v>42</v>
      </c>
      <c r="E692">
        <v>0</v>
      </c>
      <c r="F692">
        <v>20104</v>
      </c>
      <c r="H692" t="s">
        <v>9</v>
      </c>
      <c r="I692">
        <v>1120</v>
      </c>
      <c r="J692">
        <v>1310</v>
      </c>
      <c r="K692" t="s">
        <v>3309</v>
      </c>
      <c r="O692" s="65">
        <v>1500000</v>
      </c>
    </row>
    <row r="693" spans="1:15" x14ac:dyDescent="0.25">
      <c r="A693" s="45">
        <v>2018</v>
      </c>
      <c r="B693" t="s">
        <v>118</v>
      </c>
      <c r="C693">
        <v>202</v>
      </c>
      <c r="D693">
        <v>42</v>
      </c>
      <c r="E693">
        <v>0</v>
      </c>
      <c r="F693">
        <v>20199</v>
      </c>
      <c r="H693" t="s">
        <v>9</v>
      </c>
      <c r="I693">
        <v>1120</v>
      </c>
      <c r="J693">
        <v>1310</v>
      </c>
      <c r="K693" t="s">
        <v>3310</v>
      </c>
      <c r="O693" s="65">
        <v>30000</v>
      </c>
    </row>
    <row r="694" spans="1:15" x14ac:dyDescent="0.25">
      <c r="A694" s="45">
        <v>2018</v>
      </c>
      <c r="B694" t="s">
        <v>118</v>
      </c>
      <c r="C694">
        <v>202</v>
      </c>
      <c r="D694">
        <v>42</v>
      </c>
      <c r="E694">
        <v>0</v>
      </c>
      <c r="F694">
        <v>20203</v>
      </c>
      <c r="H694" t="s">
        <v>9</v>
      </c>
      <c r="I694">
        <v>1120</v>
      </c>
      <c r="J694">
        <v>1310</v>
      </c>
      <c r="K694" t="s">
        <v>3313</v>
      </c>
      <c r="O694" s="65">
        <v>15000000</v>
      </c>
    </row>
    <row r="695" spans="1:15" x14ac:dyDescent="0.25">
      <c r="A695" s="45">
        <v>2018</v>
      </c>
      <c r="B695" t="s">
        <v>118</v>
      </c>
      <c r="C695">
        <v>202</v>
      </c>
      <c r="D695">
        <v>42</v>
      </c>
      <c r="E695">
        <v>0</v>
      </c>
      <c r="F695">
        <v>20402</v>
      </c>
      <c r="H695" t="s">
        <v>9</v>
      </c>
      <c r="I695">
        <v>1120</v>
      </c>
      <c r="J695">
        <v>1310</v>
      </c>
      <c r="K695" t="s">
        <v>3323</v>
      </c>
      <c r="O695" s="65">
        <v>1410000</v>
      </c>
    </row>
    <row r="696" spans="1:15" x14ac:dyDescent="0.25">
      <c r="A696" s="45">
        <v>2018</v>
      </c>
      <c r="B696" t="s">
        <v>118</v>
      </c>
      <c r="C696">
        <v>202</v>
      </c>
      <c r="D696">
        <v>42</v>
      </c>
      <c r="E696">
        <v>0</v>
      </c>
      <c r="F696">
        <v>29901</v>
      </c>
      <c r="H696" t="s">
        <v>9</v>
      </c>
      <c r="I696">
        <v>1120</v>
      </c>
      <c r="J696">
        <v>1310</v>
      </c>
      <c r="K696" t="s">
        <v>3327</v>
      </c>
      <c r="O696" s="65">
        <v>1000000</v>
      </c>
    </row>
    <row r="697" spans="1:15" x14ac:dyDescent="0.25">
      <c r="A697" s="45">
        <v>2018</v>
      </c>
      <c r="B697" t="s">
        <v>118</v>
      </c>
      <c r="C697">
        <v>202</v>
      </c>
      <c r="D697">
        <v>42</v>
      </c>
      <c r="E697">
        <v>0</v>
      </c>
      <c r="F697">
        <v>29903</v>
      </c>
      <c r="H697" t="s">
        <v>9</v>
      </c>
      <c r="I697">
        <v>1120</v>
      </c>
      <c r="J697">
        <v>1310</v>
      </c>
      <c r="K697" t="s">
        <v>3329</v>
      </c>
      <c r="O697" s="65">
        <v>1000000</v>
      </c>
    </row>
    <row r="698" spans="1:15" x14ac:dyDescent="0.25">
      <c r="A698" s="45">
        <v>2018</v>
      </c>
      <c r="B698" t="s">
        <v>118</v>
      </c>
      <c r="C698">
        <v>202</v>
      </c>
      <c r="D698">
        <v>42</v>
      </c>
      <c r="E698">
        <v>0</v>
      </c>
      <c r="F698">
        <v>29904</v>
      </c>
      <c r="H698" t="s">
        <v>9</v>
      </c>
      <c r="I698">
        <v>1120</v>
      </c>
      <c r="J698">
        <v>1310</v>
      </c>
      <c r="K698" t="s">
        <v>3330</v>
      </c>
      <c r="O698" s="65">
        <v>1100000</v>
      </c>
    </row>
    <row r="699" spans="1:15" x14ac:dyDescent="0.25">
      <c r="A699" s="45">
        <v>2018</v>
      </c>
      <c r="B699" t="s">
        <v>118</v>
      </c>
      <c r="C699">
        <v>202</v>
      </c>
      <c r="D699">
        <v>42</v>
      </c>
      <c r="E699">
        <v>0</v>
      </c>
      <c r="F699">
        <v>29905</v>
      </c>
      <c r="H699" t="s">
        <v>9</v>
      </c>
      <c r="I699">
        <v>1120</v>
      </c>
      <c r="J699">
        <v>1310</v>
      </c>
      <c r="K699" t="s">
        <v>3331</v>
      </c>
      <c r="O699" s="65">
        <v>1200000</v>
      </c>
    </row>
    <row r="700" spans="1:15" x14ac:dyDescent="0.25">
      <c r="A700" s="45">
        <v>2018</v>
      </c>
      <c r="B700" t="s">
        <v>118</v>
      </c>
      <c r="C700">
        <v>202</v>
      </c>
      <c r="D700">
        <v>42</v>
      </c>
      <c r="E700">
        <v>0</v>
      </c>
      <c r="F700">
        <v>29906</v>
      </c>
      <c r="H700" t="s">
        <v>9</v>
      </c>
      <c r="I700">
        <v>1120</v>
      </c>
      <c r="J700">
        <v>1310</v>
      </c>
      <c r="K700" t="s">
        <v>3332</v>
      </c>
      <c r="O700" s="65">
        <v>900000</v>
      </c>
    </row>
    <row r="701" spans="1:15" x14ac:dyDescent="0.25">
      <c r="A701" s="45">
        <v>2018</v>
      </c>
      <c r="B701" t="s">
        <v>118</v>
      </c>
      <c r="C701">
        <v>202</v>
      </c>
      <c r="D701">
        <v>42</v>
      </c>
      <c r="E701">
        <v>0</v>
      </c>
      <c r="F701">
        <v>29999</v>
      </c>
      <c r="H701" t="s">
        <v>9</v>
      </c>
      <c r="I701">
        <v>1120</v>
      </c>
      <c r="J701">
        <v>1310</v>
      </c>
      <c r="K701" t="s">
        <v>3334</v>
      </c>
      <c r="O701" s="65">
        <v>220000</v>
      </c>
    </row>
    <row r="702" spans="1:15" x14ac:dyDescent="0.25">
      <c r="A702" s="45">
        <v>2018</v>
      </c>
      <c r="B702" t="s">
        <v>118</v>
      </c>
      <c r="C702">
        <v>202</v>
      </c>
      <c r="D702">
        <v>42</v>
      </c>
      <c r="E702">
        <v>0</v>
      </c>
      <c r="F702">
        <v>60103</v>
      </c>
      <c r="G702">
        <v>200</v>
      </c>
      <c r="H702" t="s">
        <v>9</v>
      </c>
      <c r="I702">
        <v>1310</v>
      </c>
      <c r="J702">
        <v>1310</v>
      </c>
      <c r="K702" t="s">
        <v>3393</v>
      </c>
      <c r="L702" t="s">
        <v>21</v>
      </c>
      <c r="M702" t="s">
        <v>4550</v>
      </c>
      <c r="N702" t="s">
        <v>22</v>
      </c>
      <c r="O702" s="65">
        <v>5400000</v>
      </c>
    </row>
    <row r="703" spans="1:15" x14ac:dyDescent="0.25">
      <c r="A703" s="45">
        <v>2018</v>
      </c>
      <c r="B703" t="s">
        <v>118</v>
      </c>
      <c r="C703">
        <v>202</v>
      </c>
      <c r="D703">
        <v>42</v>
      </c>
      <c r="E703">
        <v>0</v>
      </c>
      <c r="F703">
        <v>60103</v>
      </c>
      <c r="G703">
        <v>202</v>
      </c>
      <c r="H703" t="s">
        <v>9</v>
      </c>
      <c r="I703">
        <v>1310</v>
      </c>
      <c r="J703">
        <v>1310</v>
      </c>
      <c r="K703" t="s">
        <v>3393</v>
      </c>
      <c r="L703" t="s">
        <v>21</v>
      </c>
      <c r="M703" t="s">
        <v>4542</v>
      </c>
      <c r="N703" t="s">
        <v>22</v>
      </c>
      <c r="O703" s="65">
        <v>2300000</v>
      </c>
    </row>
    <row r="704" spans="1:15" x14ac:dyDescent="0.25">
      <c r="A704" s="45">
        <v>2018</v>
      </c>
      <c r="B704" t="s">
        <v>118</v>
      </c>
      <c r="C704">
        <v>202</v>
      </c>
      <c r="D704">
        <v>42</v>
      </c>
      <c r="E704">
        <v>0</v>
      </c>
      <c r="F704">
        <v>60399</v>
      </c>
      <c r="H704" t="s">
        <v>9</v>
      </c>
      <c r="I704">
        <v>1320</v>
      </c>
      <c r="J704">
        <v>1310</v>
      </c>
      <c r="K704" t="s">
        <v>3409</v>
      </c>
      <c r="M704" t="s">
        <v>4272</v>
      </c>
      <c r="O704" s="65">
        <v>3000000</v>
      </c>
    </row>
    <row r="705" spans="1:15" x14ac:dyDescent="0.25">
      <c r="A705" s="45">
        <v>2018</v>
      </c>
      <c r="B705" t="s">
        <v>118</v>
      </c>
      <c r="C705">
        <v>202</v>
      </c>
      <c r="D705">
        <v>42</v>
      </c>
      <c r="E705">
        <v>0</v>
      </c>
      <c r="F705">
        <v>60601</v>
      </c>
      <c r="H705" t="s">
        <v>9</v>
      </c>
      <c r="I705">
        <v>1320</v>
      </c>
      <c r="J705">
        <v>1310</v>
      </c>
      <c r="K705" t="s">
        <v>3417</v>
      </c>
      <c r="M705" t="s">
        <v>4273</v>
      </c>
      <c r="O705" s="65">
        <v>100000</v>
      </c>
    </row>
    <row r="706" spans="1:15" x14ac:dyDescent="0.25">
      <c r="A706" s="45">
        <v>2018</v>
      </c>
      <c r="B706" t="s">
        <v>119</v>
      </c>
      <c r="C706">
        <v>203</v>
      </c>
      <c r="D706">
        <v>44</v>
      </c>
      <c r="E706">
        <v>0</v>
      </c>
      <c r="F706">
        <v>101</v>
      </c>
      <c r="H706" t="s">
        <v>9</v>
      </c>
      <c r="I706">
        <v>1111</v>
      </c>
      <c r="J706">
        <v>1360</v>
      </c>
      <c r="K706" t="s">
        <v>3206</v>
      </c>
      <c r="O706" s="65">
        <v>571878000</v>
      </c>
    </row>
    <row r="707" spans="1:15" x14ac:dyDescent="0.25">
      <c r="A707" s="45">
        <v>2018</v>
      </c>
      <c r="B707" t="s">
        <v>119</v>
      </c>
      <c r="C707">
        <v>203</v>
      </c>
      <c r="D707">
        <v>44</v>
      </c>
      <c r="E707">
        <v>0</v>
      </c>
      <c r="F707">
        <v>201</v>
      </c>
      <c r="H707" t="s">
        <v>9</v>
      </c>
      <c r="I707">
        <v>1111</v>
      </c>
      <c r="J707">
        <v>1360</v>
      </c>
      <c r="K707" t="s">
        <v>3210</v>
      </c>
      <c r="O707" s="65">
        <v>5000000</v>
      </c>
    </row>
    <row r="708" spans="1:15" x14ac:dyDescent="0.25">
      <c r="A708" s="45">
        <v>2018</v>
      </c>
      <c r="B708" t="s">
        <v>119</v>
      </c>
      <c r="C708">
        <v>203</v>
      </c>
      <c r="D708">
        <v>44</v>
      </c>
      <c r="E708">
        <v>0</v>
      </c>
      <c r="F708">
        <v>301</v>
      </c>
      <c r="H708" t="s">
        <v>9</v>
      </c>
      <c r="I708">
        <v>1111</v>
      </c>
      <c r="J708">
        <v>1360</v>
      </c>
      <c r="K708" t="s">
        <v>3215</v>
      </c>
      <c r="O708" s="65">
        <v>208289000</v>
      </c>
    </row>
    <row r="709" spans="1:15" x14ac:dyDescent="0.25">
      <c r="A709" s="45">
        <v>2018</v>
      </c>
      <c r="B709" t="s">
        <v>119</v>
      </c>
      <c r="C709">
        <v>203</v>
      </c>
      <c r="D709">
        <v>44</v>
      </c>
      <c r="E709">
        <v>0</v>
      </c>
      <c r="F709">
        <v>302</v>
      </c>
      <c r="H709" t="s">
        <v>9</v>
      </c>
      <c r="I709">
        <v>1111</v>
      </c>
      <c r="J709">
        <v>1360</v>
      </c>
      <c r="K709" t="s">
        <v>3216</v>
      </c>
      <c r="O709" s="65">
        <v>307255000</v>
      </c>
    </row>
    <row r="710" spans="1:15" x14ac:dyDescent="0.25">
      <c r="A710" s="45">
        <v>2018</v>
      </c>
      <c r="B710" t="s">
        <v>119</v>
      </c>
      <c r="C710">
        <v>203</v>
      </c>
      <c r="D710">
        <v>44</v>
      </c>
      <c r="E710">
        <v>0</v>
      </c>
      <c r="F710">
        <v>303</v>
      </c>
      <c r="H710" t="s">
        <v>16</v>
      </c>
      <c r="I710">
        <v>1111</v>
      </c>
      <c r="J710">
        <v>1360</v>
      </c>
      <c r="K710" t="s">
        <v>3217</v>
      </c>
      <c r="O710" s="65">
        <v>104355000</v>
      </c>
    </row>
    <row r="711" spans="1:15" x14ac:dyDescent="0.25">
      <c r="A711" s="45">
        <v>2018</v>
      </c>
      <c r="B711" t="s">
        <v>119</v>
      </c>
      <c r="C711">
        <v>203</v>
      </c>
      <c r="D711">
        <v>44</v>
      </c>
      <c r="E711">
        <v>0</v>
      </c>
      <c r="F711">
        <v>304</v>
      </c>
      <c r="H711" t="s">
        <v>9</v>
      </c>
      <c r="I711">
        <v>1111</v>
      </c>
      <c r="J711">
        <v>1360</v>
      </c>
      <c r="K711" t="s">
        <v>3218</v>
      </c>
      <c r="O711" s="65">
        <v>89592000</v>
      </c>
    </row>
    <row r="712" spans="1:15" x14ac:dyDescent="0.25">
      <c r="A712" s="45">
        <v>2018</v>
      </c>
      <c r="B712" t="s">
        <v>119</v>
      </c>
      <c r="C712">
        <v>203</v>
      </c>
      <c r="D712">
        <v>44</v>
      </c>
      <c r="E712">
        <v>0</v>
      </c>
      <c r="F712">
        <v>399</v>
      </c>
      <c r="H712" t="s">
        <v>9</v>
      </c>
      <c r="I712">
        <v>1111</v>
      </c>
      <c r="J712">
        <v>1360</v>
      </c>
      <c r="K712" t="s">
        <v>3219</v>
      </c>
      <c r="O712" s="65">
        <v>66074000</v>
      </c>
    </row>
    <row r="713" spans="1:15" x14ac:dyDescent="0.25">
      <c r="A713" s="45">
        <v>2018</v>
      </c>
      <c r="B713" t="s">
        <v>119</v>
      </c>
      <c r="C713">
        <v>203</v>
      </c>
      <c r="D713">
        <v>44</v>
      </c>
      <c r="E713">
        <v>0</v>
      </c>
      <c r="F713">
        <v>401</v>
      </c>
      <c r="G713">
        <v>200</v>
      </c>
      <c r="H713" t="s">
        <v>9</v>
      </c>
      <c r="I713">
        <v>1112</v>
      </c>
      <c r="J713">
        <v>1360</v>
      </c>
      <c r="K713" t="s">
        <v>3220</v>
      </c>
      <c r="L713" t="s">
        <v>21</v>
      </c>
      <c r="M713" t="s">
        <v>4546</v>
      </c>
      <c r="N713" t="s">
        <v>22</v>
      </c>
      <c r="O713" s="65">
        <v>115602893</v>
      </c>
    </row>
    <row r="714" spans="1:15" x14ac:dyDescent="0.25">
      <c r="A714" s="45">
        <v>2018</v>
      </c>
      <c r="B714" t="s">
        <v>119</v>
      </c>
      <c r="C714">
        <v>203</v>
      </c>
      <c r="D714">
        <v>44</v>
      </c>
      <c r="E714">
        <v>0</v>
      </c>
      <c r="F714">
        <v>405</v>
      </c>
      <c r="G714">
        <v>200</v>
      </c>
      <c r="H714" t="s">
        <v>9</v>
      </c>
      <c r="I714">
        <v>1112</v>
      </c>
      <c r="J714">
        <v>1360</v>
      </c>
      <c r="K714" t="s">
        <v>3244</v>
      </c>
      <c r="L714" t="s">
        <v>23</v>
      </c>
      <c r="M714" t="s">
        <v>4531</v>
      </c>
      <c r="N714" t="s">
        <v>24</v>
      </c>
      <c r="O714" s="65">
        <v>6248805</v>
      </c>
    </row>
    <row r="715" spans="1:15" x14ac:dyDescent="0.25">
      <c r="A715" s="45">
        <v>2018</v>
      </c>
      <c r="B715" t="s">
        <v>119</v>
      </c>
      <c r="C715">
        <v>203</v>
      </c>
      <c r="D715">
        <v>44</v>
      </c>
      <c r="E715">
        <v>0</v>
      </c>
      <c r="F715">
        <v>501</v>
      </c>
      <c r="G715">
        <v>200</v>
      </c>
      <c r="H715" t="s">
        <v>9</v>
      </c>
      <c r="I715">
        <v>1112</v>
      </c>
      <c r="J715">
        <v>1360</v>
      </c>
      <c r="K715" t="s">
        <v>3245</v>
      </c>
      <c r="L715" t="s">
        <v>21</v>
      </c>
      <c r="M715" t="s">
        <v>4547</v>
      </c>
      <c r="N715" t="s">
        <v>22</v>
      </c>
      <c r="O715" s="65">
        <v>63487859</v>
      </c>
    </row>
    <row r="716" spans="1:15" x14ac:dyDescent="0.25">
      <c r="A716" s="45">
        <v>2018</v>
      </c>
      <c r="B716" t="s">
        <v>119</v>
      </c>
      <c r="C716">
        <v>203</v>
      </c>
      <c r="D716">
        <v>44</v>
      </c>
      <c r="E716">
        <v>0</v>
      </c>
      <c r="F716">
        <v>502</v>
      </c>
      <c r="G716">
        <v>200</v>
      </c>
      <c r="H716" t="s">
        <v>9</v>
      </c>
      <c r="I716">
        <v>1112</v>
      </c>
      <c r="J716">
        <v>1360</v>
      </c>
      <c r="K716" t="s">
        <v>3246</v>
      </c>
      <c r="L716" t="s">
        <v>21</v>
      </c>
      <c r="M716" t="s">
        <v>4532</v>
      </c>
      <c r="N716" t="s">
        <v>22</v>
      </c>
      <c r="O716" s="65">
        <v>18746415</v>
      </c>
    </row>
    <row r="717" spans="1:15" x14ac:dyDescent="0.25">
      <c r="A717" s="45">
        <v>2018</v>
      </c>
      <c r="B717" t="s">
        <v>119</v>
      </c>
      <c r="C717">
        <v>203</v>
      </c>
      <c r="D717">
        <v>44</v>
      </c>
      <c r="E717">
        <v>0</v>
      </c>
      <c r="F717">
        <v>503</v>
      </c>
      <c r="G717">
        <v>200</v>
      </c>
      <c r="H717" t="s">
        <v>9</v>
      </c>
      <c r="I717">
        <v>1112</v>
      </c>
      <c r="J717">
        <v>1360</v>
      </c>
      <c r="K717" t="s">
        <v>3247</v>
      </c>
      <c r="L717" t="s">
        <v>21</v>
      </c>
      <c r="M717" t="s">
        <v>4533</v>
      </c>
      <c r="N717" t="s">
        <v>22</v>
      </c>
      <c r="O717" s="65">
        <v>37492830</v>
      </c>
    </row>
    <row r="718" spans="1:15" x14ac:dyDescent="0.25">
      <c r="A718" s="45">
        <v>2018</v>
      </c>
      <c r="B718" t="s">
        <v>119</v>
      </c>
      <c r="C718">
        <v>203</v>
      </c>
      <c r="D718">
        <v>44</v>
      </c>
      <c r="E718">
        <v>0</v>
      </c>
      <c r="F718">
        <v>505</v>
      </c>
      <c r="G718">
        <v>200</v>
      </c>
      <c r="H718" t="s">
        <v>9</v>
      </c>
      <c r="I718">
        <v>1112</v>
      </c>
      <c r="J718">
        <v>1360</v>
      </c>
      <c r="K718" t="s">
        <v>3249</v>
      </c>
      <c r="L718" t="s">
        <v>120</v>
      </c>
      <c r="M718" t="s">
        <v>4563</v>
      </c>
      <c r="N718" t="s">
        <v>121</v>
      </c>
      <c r="O718" s="65">
        <v>12000000</v>
      </c>
    </row>
    <row r="719" spans="1:15" x14ac:dyDescent="0.25">
      <c r="A719" s="45">
        <v>2018</v>
      </c>
      <c r="B719" t="s">
        <v>119</v>
      </c>
      <c r="C719">
        <v>203</v>
      </c>
      <c r="D719">
        <v>44</v>
      </c>
      <c r="E719">
        <v>0</v>
      </c>
      <c r="F719">
        <v>10101</v>
      </c>
      <c r="H719" t="s">
        <v>9</v>
      </c>
      <c r="I719">
        <v>1120</v>
      </c>
      <c r="J719">
        <v>1360</v>
      </c>
      <c r="K719" t="s">
        <v>3253</v>
      </c>
      <c r="O719" s="65">
        <v>84000000</v>
      </c>
    </row>
    <row r="720" spans="1:15" x14ac:dyDescent="0.25">
      <c r="A720" s="45">
        <v>2018</v>
      </c>
      <c r="B720" t="s">
        <v>119</v>
      </c>
      <c r="C720">
        <v>203</v>
      </c>
      <c r="D720">
        <v>44</v>
      </c>
      <c r="E720">
        <v>0</v>
      </c>
      <c r="F720">
        <v>10201</v>
      </c>
      <c r="H720" t="s">
        <v>9</v>
      </c>
      <c r="I720">
        <v>1120</v>
      </c>
      <c r="J720">
        <v>1360</v>
      </c>
      <c r="K720" t="s">
        <v>3258</v>
      </c>
      <c r="O720" s="65">
        <v>1500000</v>
      </c>
    </row>
    <row r="721" spans="1:15" x14ac:dyDescent="0.25">
      <c r="A721" s="45">
        <v>2018</v>
      </c>
      <c r="B721" t="s">
        <v>119</v>
      </c>
      <c r="C721">
        <v>203</v>
      </c>
      <c r="D721">
        <v>44</v>
      </c>
      <c r="E721">
        <v>0</v>
      </c>
      <c r="F721">
        <v>10202</v>
      </c>
      <c r="H721" t="s">
        <v>9</v>
      </c>
      <c r="I721">
        <v>1120</v>
      </c>
      <c r="J721">
        <v>1360</v>
      </c>
      <c r="K721" t="s">
        <v>3259</v>
      </c>
      <c r="O721" s="65">
        <v>9000000</v>
      </c>
    </row>
    <row r="722" spans="1:15" x14ac:dyDescent="0.25">
      <c r="A722" s="45">
        <v>2018</v>
      </c>
      <c r="B722" t="s">
        <v>119</v>
      </c>
      <c r="C722">
        <v>203</v>
      </c>
      <c r="D722">
        <v>44</v>
      </c>
      <c r="E722">
        <v>0</v>
      </c>
      <c r="F722">
        <v>10204</v>
      </c>
      <c r="H722" t="s">
        <v>9</v>
      </c>
      <c r="I722">
        <v>1120</v>
      </c>
      <c r="J722">
        <v>1360</v>
      </c>
      <c r="K722" t="s">
        <v>3261</v>
      </c>
      <c r="O722" s="65">
        <v>19000000</v>
      </c>
    </row>
    <row r="723" spans="1:15" x14ac:dyDescent="0.25">
      <c r="A723" s="45">
        <v>2018</v>
      </c>
      <c r="B723" t="s">
        <v>119</v>
      </c>
      <c r="C723">
        <v>203</v>
      </c>
      <c r="D723">
        <v>44</v>
      </c>
      <c r="E723">
        <v>0</v>
      </c>
      <c r="F723">
        <v>10301</v>
      </c>
      <c r="H723" t="s">
        <v>9</v>
      </c>
      <c r="I723">
        <v>1120</v>
      </c>
      <c r="J723">
        <v>1360</v>
      </c>
      <c r="K723" t="s">
        <v>3263</v>
      </c>
      <c r="O723" s="65">
        <v>3110000</v>
      </c>
    </row>
    <row r="724" spans="1:15" x14ac:dyDescent="0.25">
      <c r="A724" s="45">
        <v>2018</v>
      </c>
      <c r="B724" t="s">
        <v>119</v>
      </c>
      <c r="C724">
        <v>203</v>
      </c>
      <c r="D724">
        <v>44</v>
      </c>
      <c r="E724">
        <v>0</v>
      </c>
      <c r="F724">
        <v>10303</v>
      </c>
      <c r="H724" t="s">
        <v>9</v>
      </c>
      <c r="I724">
        <v>1120</v>
      </c>
      <c r="J724">
        <v>1360</v>
      </c>
      <c r="K724" t="s">
        <v>3265</v>
      </c>
      <c r="O724" s="65">
        <v>350000</v>
      </c>
    </row>
    <row r="725" spans="1:15" x14ac:dyDescent="0.25">
      <c r="A725" s="45">
        <v>2018</v>
      </c>
      <c r="B725" t="s">
        <v>119</v>
      </c>
      <c r="C725">
        <v>203</v>
      </c>
      <c r="D725">
        <v>44</v>
      </c>
      <c r="E725">
        <v>0</v>
      </c>
      <c r="F725">
        <v>10306</v>
      </c>
      <c r="H725" t="s">
        <v>9</v>
      </c>
      <c r="I725">
        <v>1120</v>
      </c>
      <c r="J725">
        <v>1360</v>
      </c>
      <c r="K725" t="s">
        <v>3268</v>
      </c>
      <c r="M725" t="s">
        <v>4274</v>
      </c>
      <c r="O725" s="65">
        <v>25000</v>
      </c>
    </row>
    <row r="726" spans="1:15" x14ac:dyDescent="0.25">
      <c r="A726" s="45">
        <v>2018</v>
      </c>
      <c r="B726" t="s">
        <v>119</v>
      </c>
      <c r="C726">
        <v>203</v>
      </c>
      <c r="D726">
        <v>44</v>
      </c>
      <c r="E726">
        <v>0</v>
      </c>
      <c r="F726">
        <v>10401</v>
      </c>
      <c r="H726" t="s">
        <v>9</v>
      </c>
      <c r="I726">
        <v>1120</v>
      </c>
      <c r="J726">
        <v>1360</v>
      </c>
      <c r="K726" t="s">
        <v>3270</v>
      </c>
      <c r="M726" t="s">
        <v>4564</v>
      </c>
      <c r="O726" s="65">
        <v>1000000</v>
      </c>
    </row>
    <row r="727" spans="1:15" x14ac:dyDescent="0.25">
      <c r="A727" s="45">
        <v>2018</v>
      </c>
      <c r="B727" t="s">
        <v>119</v>
      </c>
      <c r="C727">
        <v>203</v>
      </c>
      <c r="D727">
        <v>44</v>
      </c>
      <c r="E727">
        <v>0</v>
      </c>
      <c r="F727">
        <v>10406</v>
      </c>
      <c r="H727" t="s">
        <v>9</v>
      </c>
      <c r="I727">
        <v>1120</v>
      </c>
      <c r="J727">
        <v>1360</v>
      </c>
      <c r="K727" t="s">
        <v>3275</v>
      </c>
      <c r="M727" t="s">
        <v>4565</v>
      </c>
      <c r="O727" s="65">
        <v>20000000</v>
      </c>
    </row>
    <row r="728" spans="1:15" x14ac:dyDescent="0.25">
      <c r="A728" s="45">
        <v>2018</v>
      </c>
      <c r="B728" t="s">
        <v>119</v>
      </c>
      <c r="C728">
        <v>203</v>
      </c>
      <c r="D728">
        <v>44</v>
      </c>
      <c r="E728">
        <v>0</v>
      </c>
      <c r="F728">
        <v>10499</v>
      </c>
      <c r="H728" t="s">
        <v>9</v>
      </c>
      <c r="I728">
        <v>1120</v>
      </c>
      <c r="J728">
        <v>1360</v>
      </c>
      <c r="K728" t="s">
        <v>3276</v>
      </c>
      <c r="M728" t="s">
        <v>4275</v>
      </c>
      <c r="O728" s="65">
        <v>100000</v>
      </c>
    </row>
    <row r="729" spans="1:15" x14ac:dyDescent="0.25">
      <c r="A729" s="45">
        <v>2018</v>
      </c>
      <c r="B729" t="s">
        <v>119</v>
      </c>
      <c r="C729">
        <v>203</v>
      </c>
      <c r="D729">
        <v>44</v>
      </c>
      <c r="E729">
        <v>0</v>
      </c>
      <c r="F729">
        <v>10501</v>
      </c>
      <c r="H729" t="s">
        <v>9</v>
      </c>
      <c r="I729">
        <v>1120</v>
      </c>
      <c r="J729">
        <v>1360</v>
      </c>
      <c r="K729" t="s">
        <v>3277</v>
      </c>
      <c r="O729" s="65">
        <v>35000</v>
      </c>
    </row>
    <row r="730" spans="1:15" x14ac:dyDescent="0.25">
      <c r="A730" s="45">
        <v>2018</v>
      </c>
      <c r="B730" t="s">
        <v>119</v>
      </c>
      <c r="C730">
        <v>203</v>
      </c>
      <c r="D730">
        <v>44</v>
      </c>
      <c r="E730">
        <v>0</v>
      </c>
      <c r="F730">
        <v>10502</v>
      </c>
      <c r="H730" t="s">
        <v>9</v>
      </c>
      <c r="I730">
        <v>1120</v>
      </c>
      <c r="J730">
        <v>1360</v>
      </c>
      <c r="K730" t="s">
        <v>3278</v>
      </c>
      <c r="O730" s="65">
        <v>3950000</v>
      </c>
    </row>
    <row r="731" spans="1:15" x14ac:dyDescent="0.25">
      <c r="A731" s="45">
        <v>2018</v>
      </c>
      <c r="B731" t="s">
        <v>119</v>
      </c>
      <c r="C731">
        <v>203</v>
      </c>
      <c r="D731">
        <v>44</v>
      </c>
      <c r="E731">
        <v>0</v>
      </c>
      <c r="F731">
        <v>10601</v>
      </c>
      <c r="H731" t="s">
        <v>9</v>
      </c>
      <c r="I731">
        <v>1120</v>
      </c>
      <c r="J731">
        <v>1360</v>
      </c>
      <c r="K731" t="s">
        <v>3281</v>
      </c>
      <c r="O731" s="65">
        <v>30000000</v>
      </c>
    </row>
    <row r="732" spans="1:15" x14ac:dyDescent="0.25">
      <c r="A732" s="45">
        <v>2018</v>
      </c>
      <c r="B732" t="s">
        <v>119</v>
      </c>
      <c r="C732">
        <v>203</v>
      </c>
      <c r="D732">
        <v>44</v>
      </c>
      <c r="E732">
        <v>0</v>
      </c>
      <c r="F732">
        <v>10701</v>
      </c>
      <c r="H732" t="s">
        <v>9</v>
      </c>
      <c r="I732">
        <v>1120</v>
      </c>
      <c r="J732">
        <v>1360</v>
      </c>
      <c r="K732" t="s">
        <v>3284</v>
      </c>
      <c r="M732" t="s">
        <v>4566</v>
      </c>
      <c r="O732" s="65">
        <v>950000</v>
      </c>
    </row>
    <row r="733" spans="1:15" x14ac:dyDescent="0.25">
      <c r="A733" s="45">
        <v>2018</v>
      </c>
      <c r="B733" t="s">
        <v>119</v>
      </c>
      <c r="C733">
        <v>203</v>
      </c>
      <c r="D733">
        <v>44</v>
      </c>
      <c r="E733">
        <v>0</v>
      </c>
      <c r="F733">
        <v>10805</v>
      </c>
      <c r="H733" t="s">
        <v>9</v>
      </c>
      <c r="I733">
        <v>1120</v>
      </c>
      <c r="J733">
        <v>1360</v>
      </c>
      <c r="K733" t="s">
        <v>3291</v>
      </c>
      <c r="O733" s="65">
        <v>1000000</v>
      </c>
    </row>
    <row r="734" spans="1:15" x14ac:dyDescent="0.25">
      <c r="A734" s="45">
        <v>2018</v>
      </c>
      <c r="B734" t="s">
        <v>119</v>
      </c>
      <c r="C734">
        <v>203</v>
      </c>
      <c r="D734">
        <v>44</v>
      </c>
      <c r="E734">
        <v>0</v>
      </c>
      <c r="F734">
        <v>10806</v>
      </c>
      <c r="H734" t="s">
        <v>9</v>
      </c>
      <c r="I734">
        <v>1120</v>
      </c>
      <c r="J734">
        <v>1360</v>
      </c>
      <c r="K734" t="s">
        <v>3292</v>
      </c>
      <c r="O734" s="65">
        <v>60000</v>
      </c>
    </row>
    <row r="735" spans="1:15" x14ac:dyDescent="0.25">
      <c r="A735" s="45">
        <v>2018</v>
      </c>
      <c r="B735" t="s">
        <v>119</v>
      </c>
      <c r="C735">
        <v>203</v>
      </c>
      <c r="D735">
        <v>44</v>
      </c>
      <c r="E735">
        <v>0</v>
      </c>
      <c r="F735">
        <v>10807</v>
      </c>
      <c r="H735" t="s">
        <v>9</v>
      </c>
      <c r="I735">
        <v>1120</v>
      </c>
      <c r="J735">
        <v>1360</v>
      </c>
      <c r="K735" t="s">
        <v>3293</v>
      </c>
      <c r="O735" s="65">
        <v>1000000</v>
      </c>
    </row>
    <row r="736" spans="1:15" x14ac:dyDescent="0.25">
      <c r="A736" s="45">
        <v>2018</v>
      </c>
      <c r="B736" t="s">
        <v>119</v>
      </c>
      <c r="C736">
        <v>203</v>
      </c>
      <c r="D736">
        <v>44</v>
      </c>
      <c r="E736">
        <v>0</v>
      </c>
      <c r="F736">
        <v>10808</v>
      </c>
      <c r="H736" t="s">
        <v>9</v>
      </c>
      <c r="I736">
        <v>1120</v>
      </c>
      <c r="J736">
        <v>1360</v>
      </c>
      <c r="K736" t="s">
        <v>3294</v>
      </c>
      <c r="O736" s="65">
        <v>1000000</v>
      </c>
    </row>
    <row r="737" spans="1:15" x14ac:dyDescent="0.25">
      <c r="A737" s="45">
        <v>2018</v>
      </c>
      <c r="B737" t="s">
        <v>119</v>
      </c>
      <c r="C737">
        <v>203</v>
      </c>
      <c r="D737">
        <v>44</v>
      </c>
      <c r="E737">
        <v>0</v>
      </c>
      <c r="F737">
        <v>10899</v>
      </c>
      <c r="H737" t="s">
        <v>9</v>
      </c>
      <c r="I737">
        <v>1120</v>
      </c>
      <c r="J737">
        <v>1360</v>
      </c>
      <c r="K737" t="s">
        <v>3295</v>
      </c>
      <c r="O737" s="65">
        <v>600000</v>
      </c>
    </row>
    <row r="738" spans="1:15" x14ac:dyDescent="0.25">
      <c r="A738" s="45">
        <v>2018</v>
      </c>
      <c r="B738" t="s">
        <v>119</v>
      </c>
      <c r="C738">
        <v>203</v>
      </c>
      <c r="D738">
        <v>44</v>
      </c>
      <c r="E738">
        <v>0</v>
      </c>
      <c r="F738">
        <v>10999</v>
      </c>
      <c r="H738" t="s">
        <v>9</v>
      </c>
      <c r="I738">
        <v>1310</v>
      </c>
      <c r="J738">
        <v>1360</v>
      </c>
      <c r="K738" t="s">
        <v>3299</v>
      </c>
      <c r="M738" t="s">
        <v>4276</v>
      </c>
      <c r="O738" s="65">
        <v>230000</v>
      </c>
    </row>
    <row r="739" spans="1:15" x14ac:dyDescent="0.25">
      <c r="A739" s="45">
        <v>2018</v>
      </c>
      <c r="B739" t="s">
        <v>119</v>
      </c>
      <c r="C739">
        <v>203</v>
      </c>
      <c r="D739">
        <v>44</v>
      </c>
      <c r="E739">
        <v>0</v>
      </c>
      <c r="F739">
        <v>19902</v>
      </c>
      <c r="H739" t="s">
        <v>9</v>
      </c>
      <c r="I739">
        <v>1120</v>
      </c>
      <c r="J739">
        <v>1360</v>
      </c>
      <c r="K739" t="s">
        <v>3301</v>
      </c>
      <c r="M739" t="s">
        <v>4567</v>
      </c>
      <c r="O739" s="65">
        <v>25000</v>
      </c>
    </row>
    <row r="740" spans="1:15" x14ac:dyDescent="0.25">
      <c r="A740" s="45">
        <v>2018</v>
      </c>
      <c r="B740" t="s">
        <v>119</v>
      </c>
      <c r="C740">
        <v>203</v>
      </c>
      <c r="D740">
        <v>44</v>
      </c>
      <c r="E740">
        <v>0</v>
      </c>
      <c r="F740">
        <v>19905</v>
      </c>
      <c r="H740" t="s">
        <v>9</v>
      </c>
      <c r="I740">
        <v>1120</v>
      </c>
      <c r="J740">
        <v>1360</v>
      </c>
      <c r="K740" t="s">
        <v>3304</v>
      </c>
      <c r="O740" s="65">
        <v>350000</v>
      </c>
    </row>
    <row r="741" spans="1:15" x14ac:dyDescent="0.25">
      <c r="A741" s="45">
        <v>2018</v>
      </c>
      <c r="B741" t="s">
        <v>119</v>
      </c>
      <c r="C741">
        <v>203</v>
      </c>
      <c r="D741">
        <v>44</v>
      </c>
      <c r="E741">
        <v>0</v>
      </c>
      <c r="F741">
        <v>20101</v>
      </c>
      <c r="H741" t="s">
        <v>9</v>
      </c>
      <c r="I741">
        <v>1120</v>
      </c>
      <c r="J741">
        <v>1360</v>
      </c>
      <c r="K741" t="s">
        <v>3306</v>
      </c>
      <c r="O741" s="65">
        <v>3000000</v>
      </c>
    </row>
    <row r="742" spans="1:15" x14ac:dyDescent="0.25">
      <c r="A742" s="45">
        <v>2018</v>
      </c>
      <c r="B742" t="s">
        <v>119</v>
      </c>
      <c r="C742">
        <v>203</v>
      </c>
      <c r="D742">
        <v>44</v>
      </c>
      <c r="E742">
        <v>0</v>
      </c>
      <c r="F742">
        <v>20104</v>
      </c>
      <c r="H742" t="s">
        <v>9</v>
      </c>
      <c r="I742">
        <v>1120</v>
      </c>
      <c r="J742">
        <v>1360</v>
      </c>
      <c r="K742" t="s">
        <v>3309</v>
      </c>
      <c r="O742" s="65">
        <v>2640000</v>
      </c>
    </row>
    <row r="743" spans="1:15" x14ac:dyDescent="0.25">
      <c r="A743" s="45">
        <v>2018</v>
      </c>
      <c r="B743" t="s">
        <v>119</v>
      </c>
      <c r="C743">
        <v>203</v>
      </c>
      <c r="D743">
        <v>44</v>
      </c>
      <c r="E743">
        <v>0</v>
      </c>
      <c r="F743">
        <v>20402</v>
      </c>
      <c r="H743" t="s">
        <v>9</v>
      </c>
      <c r="I743">
        <v>1120</v>
      </c>
      <c r="J743">
        <v>1360</v>
      </c>
      <c r="K743" t="s">
        <v>3323</v>
      </c>
      <c r="O743" s="65">
        <v>550000</v>
      </c>
    </row>
    <row r="744" spans="1:15" x14ac:dyDescent="0.25">
      <c r="A744" s="45">
        <v>2018</v>
      </c>
      <c r="B744" t="s">
        <v>119</v>
      </c>
      <c r="C744">
        <v>203</v>
      </c>
      <c r="D744">
        <v>44</v>
      </c>
      <c r="E744">
        <v>0</v>
      </c>
      <c r="F744">
        <v>29901</v>
      </c>
      <c r="H744" t="s">
        <v>9</v>
      </c>
      <c r="I744">
        <v>1120</v>
      </c>
      <c r="J744">
        <v>1360</v>
      </c>
      <c r="K744" t="s">
        <v>3327</v>
      </c>
      <c r="O744" s="65">
        <v>950000</v>
      </c>
    </row>
    <row r="745" spans="1:15" x14ac:dyDescent="0.25">
      <c r="A745" s="45">
        <v>2018</v>
      </c>
      <c r="B745" t="s">
        <v>119</v>
      </c>
      <c r="C745">
        <v>203</v>
      </c>
      <c r="D745">
        <v>44</v>
      </c>
      <c r="E745">
        <v>0</v>
      </c>
      <c r="F745">
        <v>29903</v>
      </c>
      <c r="H745" t="s">
        <v>9</v>
      </c>
      <c r="I745">
        <v>1120</v>
      </c>
      <c r="J745">
        <v>1360</v>
      </c>
      <c r="K745" t="s">
        <v>3329</v>
      </c>
      <c r="O745" s="65">
        <v>1850000</v>
      </c>
    </row>
    <row r="746" spans="1:15" x14ac:dyDescent="0.25">
      <c r="A746" s="45">
        <v>2018</v>
      </c>
      <c r="B746" t="s">
        <v>119</v>
      </c>
      <c r="C746">
        <v>203</v>
      </c>
      <c r="D746">
        <v>44</v>
      </c>
      <c r="E746">
        <v>0</v>
      </c>
      <c r="F746">
        <v>29904</v>
      </c>
      <c r="H746" t="s">
        <v>9</v>
      </c>
      <c r="I746">
        <v>1120</v>
      </c>
      <c r="J746">
        <v>1360</v>
      </c>
      <c r="K746" t="s">
        <v>3330</v>
      </c>
      <c r="O746" s="65">
        <v>700000</v>
      </c>
    </row>
    <row r="747" spans="1:15" x14ac:dyDescent="0.25">
      <c r="A747" s="45">
        <v>2018</v>
      </c>
      <c r="B747" t="s">
        <v>119</v>
      </c>
      <c r="C747">
        <v>203</v>
      </c>
      <c r="D747">
        <v>44</v>
      </c>
      <c r="E747">
        <v>0</v>
      </c>
      <c r="F747">
        <v>29905</v>
      </c>
      <c r="H747" t="s">
        <v>9</v>
      </c>
      <c r="I747">
        <v>1120</v>
      </c>
      <c r="J747">
        <v>1360</v>
      </c>
      <c r="K747" t="s">
        <v>3331</v>
      </c>
      <c r="O747" s="65">
        <v>180000</v>
      </c>
    </row>
    <row r="748" spans="1:15" x14ac:dyDescent="0.25">
      <c r="A748" s="45">
        <v>2018</v>
      </c>
      <c r="B748" t="s">
        <v>119</v>
      </c>
      <c r="C748">
        <v>203</v>
      </c>
      <c r="D748">
        <v>44</v>
      </c>
      <c r="E748">
        <v>0</v>
      </c>
      <c r="F748">
        <v>29999</v>
      </c>
      <c r="H748" t="s">
        <v>9</v>
      </c>
      <c r="I748">
        <v>1120</v>
      </c>
      <c r="J748">
        <v>1360</v>
      </c>
      <c r="K748" t="s">
        <v>3334</v>
      </c>
      <c r="O748" s="65">
        <v>120000</v>
      </c>
    </row>
    <row r="749" spans="1:15" x14ac:dyDescent="0.25">
      <c r="A749" s="45">
        <v>2018</v>
      </c>
      <c r="B749" t="s">
        <v>119</v>
      </c>
      <c r="C749">
        <v>203</v>
      </c>
      <c r="D749">
        <v>44</v>
      </c>
      <c r="E749">
        <v>0</v>
      </c>
      <c r="F749">
        <v>50104</v>
      </c>
      <c r="H749" t="s">
        <v>16</v>
      </c>
      <c r="I749">
        <v>2210</v>
      </c>
      <c r="J749">
        <v>1360</v>
      </c>
      <c r="K749" t="s">
        <v>3375</v>
      </c>
      <c r="O749" s="65">
        <v>4700000</v>
      </c>
    </row>
    <row r="750" spans="1:15" x14ac:dyDescent="0.25">
      <c r="A750" s="45">
        <v>2018</v>
      </c>
      <c r="B750" t="s">
        <v>119</v>
      </c>
      <c r="C750">
        <v>203</v>
      </c>
      <c r="D750">
        <v>44</v>
      </c>
      <c r="E750">
        <v>0</v>
      </c>
      <c r="F750">
        <v>50106</v>
      </c>
      <c r="H750" t="s">
        <v>16</v>
      </c>
      <c r="I750">
        <v>2210</v>
      </c>
      <c r="J750">
        <v>1360</v>
      </c>
      <c r="K750" t="s">
        <v>3377</v>
      </c>
      <c r="O750" s="65">
        <v>500000</v>
      </c>
    </row>
    <row r="751" spans="1:15" x14ac:dyDescent="0.25">
      <c r="A751" s="45">
        <v>2018</v>
      </c>
      <c r="B751" t="s">
        <v>119</v>
      </c>
      <c r="C751">
        <v>203</v>
      </c>
      <c r="D751">
        <v>44</v>
      </c>
      <c r="E751">
        <v>0</v>
      </c>
      <c r="F751">
        <v>50199</v>
      </c>
      <c r="H751" t="s">
        <v>16</v>
      </c>
      <c r="I751">
        <v>2210</v>
      </c>
      <c r="J751">
        <v>1360</v>
      </c>
      <c r="K751" t="s">
        <v>3379</v>
      </c>
      <c r="O751" s="65">
        <v>250000</v>
      </c>
    </row>
    <row r="752" spans="1:15" x14ac:dyDescent="0.25">
      <c r="A752" s="45">
        <v>2018</v>
      </c>
      <c r="B752" t="s">
        <v>119</v>
      </c>
      <c r="C752">
        <v>203</v>
      </c>
      <c r="D752">
        <v>44</v>
      </c>
      <c r="E752">
        <v>0</v>
      </c>
      <c r="F752">
        <v>59903</v>
      </c>
      <c r="H752" t="s">
        <v>16</v>
      </c>
      <c r="I752">
        <v>2240</v>
      </c>
      <c r="J752">
        <v>1360</v>
      </c>
      <c r="K752" t="s">
        <v>3389</v>
      </c>
      <c r="O752" s="65">
        <v>2210000</v>
      </c>
    </row>
    <row r="753" spans="1:15" x14ac:dyDescent="0.25">
      <c r="A753" s="45">
        <v>2018</v>
      </c>
      <c r="B753" t="s">
        <v>119</v>
      </c>
      <c r="C753">
        <v>203</v>
      </c>
      <c r="D753">
        <v>44</v>
      </c>
      <c r="E753">
        <v>0</v>
      </c>
      <c r="F753">
        <v>60103</v>
      </c>
      <c r="G753">
        <v>200</v>
      </c>
      <c r="H753" t="s">
        <v>9</v>
      </c>
      <c r="I753">
        <v>1310</v>
      </c>
      <c r="J753">
        <v>1360</v>
      </c>
      <c r="K753" t="s">
        <v>3393</v>
      </c>
      <c r="L753" t="s">
        <v>21</v>
      </c>
      <c r="M753" t="s">
        <v>4550</v>
      </c>
      <c r="N753" t="s">
        <v>22</v>
      </c>
      <c r="O753" s="65">
        <v>7238911</v>
      </c>
    </row>
    <row r="754" spans="1:15" x14ac:dyDescent="0.25">
      <c r="A754" s="45">
        <v>2018</v>
      </c>
      <c r="B754" t="s">
        <v>119</v>
      </c>
      <c r="C754">
        <v>203</v>
      </c>
      <c r="D754">
        <v>44</v>
      </c>
      <c r="E754">
        <v>0</v>
      </c>
      <c r="F754">
        <v>60103</v>
      </c>
      <c r="G754">
        <v>202</v>
      </c>
      <c r="H754" t="s">
        <v>9</v>
      </c>
      <c r="I754">
        <v>1310</v>
      </c>
      <c r="J754">
        <v>1360</v>
      </c>
      <c r="K754" t="s">
        <v>3393</v>
      </c>
      <c r="L754" t="s">
        <v>21</v>
      </c>
      <c r="M754" t="s">
        <v>4542</v>
      </c>
      <c r="N754" t="s">
        <v>22</v>
      </c>
      <c r="O754" s="65">
        <v>3124403</v>
      </c>
    </row>
    <row r="755" spans="1:15" x14ac:dyDescent="0.25">
      <c r="A755" s="45">
        <v>2018</v>
      </c>
      <c r="B755" t="s">
        <v>119</v>
      </c>
      <c r="C755">
        <v>203</v>
      </c>
      <c r="D755">
        <v>44</v>
      </c>
      <c r="E755">
        <v>0</v>
      </c>
      <c r="F755">
        <v>60104</v>
      </c>
      <c r="G755">
        <v>350</v>
      </c>
      <c r="H755" t="s">
        <v>9</v>
      </c>
      <c r="I755">
        <v>1310</v>
      </c>
      <c r="J755">
        <v>3120</v>
      </c>
      <c r="K755" t="s">
        <v>3394</v>
      </c>
      <c r="L755" t="s">
        <v>125</v>
      </c>
      <c r="M755" t="s">
        <v>4277</v>
      </c>
      <c r="N755" t="s">
        <v>126</v>
      </c>
      <c r="O755" s="65">
        <v>287804521</v>
      </c>
    </row>
    <row r="756" spans="1:15" x14ac:dyDescent="0.25">
      <c r="A756" s="45">
        <v>2018</v>
      </c>
      <c r="B756" t="s">
        <v>119</v>
      </c>
      <c r="C756">
        <v>203</v>
      </c>
      <c r="D756">
        <v>44</v>
      </c>
      <c r="E756">
        <v>0</v>
      </c>
      <c r="F756">
        <v>60104</v>
      </c>
      <c r="G756">
        <v>355</v>
      </c>
      <c r="H756" t="s">
        <v>9</v>
      </c>
      <c r="I756">
        <v>1310</v>
      </c>
      <c r="J756">
        <v>3120</v>
      </c>
      <c r="K756" t="s">
        <v>3394</v>
      </c>
      <c r="L756" t="s">
        <v>128</v>
      </c>
      <c r="M756" t="s">
        <v>4277</v>
      </c>
      <c r="N756" t="s">
        <v>129</v>
      </c>
      <c r="O756" s="65">
        <v>395441777</v>
      </c>
    </row>
    <row r="757" spans="1:15" x14ac:dyDescent="0.25">
      <c r="A757" s="45">
        <v>2018</v>
      </c>
      <c r="B757" t="s">
        <v>119</v>
      </c>
      <c r="C757">
        <v>203</v>
      </c>
      <c r="D757">
        <v>44</v>
      </c>
      <c r="E757">
        <v>0</v>
      </c>
      <c r="F757">
        <v>60104</v>
      </c>
      <c r="G757">
        <v>360</v>
      </c>
      <c r="H757" t="s">
        <v>9</v>
      </c>
      <c r="I757">
        <v>1310</v>
      </c>
      <c r="J757">
        <v>3120</v>
      </c>
      <c r="K757" t="s">
        <v>3394</v>
      </c>
      <c r="L757" t="s">
        <v>130</v>
      </c>
      <c r="M757" t="s">
        <v>4277</v>
      </c>
      <c r="N757" t="s">
        <v>131</v>
      </c>
      <c r="O757" s="65">
        <v>1090810159</v>
      </c>
    </row>
    <row r="758" spans="1:15" x14ac:dyDescent="0.25">
      <c r="A758" s="45">
        <v>2018</v>
      </c>
      <c r="B758" t="s">
        <v>119</v>
      </c>
      <c r="C758">
        <v>203</v>
      </c>
      <c r="D758">
        <v>44</v>
      </c>
      <c r="E758">
        <v>0</v>
      </c>
      <c r="F758">
        <v>60104</v>
      </c>
      <c r="G758">
        <v>365</v>
      </c>
      <c r="H758" t="s">
        <v>9</v>
      </c>
      <c r="I758">
        <v>1310</v>
      </c>
      <c r="J758">
        <v>3120</v>
      </c>
      <c r="K758" t="s">
        <v>3394</v>
      </c>
      <c r="L758" t="s">
        <v>133</v>
      </c>
      <c r="M758" t="s">
        <v>4277</v>
      </c>
      <c r="N758" t="s">
        <v>134</v>
      </c>
      <c r="O758" s="65">
        <v>486541782</v>
      </c>
    </row>
    <row r="759" spans="1:15" x14ac:dyDescent="0.25">
      <c r="A759" s="45">
        <v>2018</v>
      </c>
      <c r="B759" t="s">
        <v>119</v>
      </c>
      <c r="C759">
        <v>203</v>
      </c>
      <c r="D759">
        <v>44</v>
      </c>
      <c r="E759">
        <v>0</v>
      </c>
      <c r="F759">
        <v>60104</v>
      </c>
      <c r="G759">
        <v>370</v>
      </c>
      <c r="H759" t="s">
        <v>9</v>
      </c>
      <c r="I759">
        <v>1310</v>
      </c>
      <c r="J759">
        <v>3120</v>
      </c>
      <c r="K759" t="s">
        <v>3394</v>
      </c>
      <c r="L759" t="s">
        <v>135</v>
      </c>
      <c r="M759" t="s">
        <v>4277</v>
      </c>
      <c r="N759" t="s">
        <v>136</v>
      </c>
      <c r="O759" s="65">
        <v>806350738</v>
      </c>
    </row>
    <row r="760" spans="1:15" x14ac:dyDescent="0.25">
      <c r="A760" s="45">
        <v>2018</v>
      </c>
      <c r="B760" t="s">
        <v>119</v>
      </c>
      <c r="C760">
        <v>203</v>
      </c>
      <c r="D760">
        <v>44</v>
      </c>
      <c r="E760">
        <v>0</v>
      </c>
      <c r="F760">
        <v>60104</v>
      </c>
      <c r="G760">
        <v>375</v>
      </c>
      <c r="H760" t="s">
        <v>9</v>
      </c>
      <c r="I760">
        <v>1310</v>
      </c>
      <c r="J760">
        <v>3120</v>
      </c>
      <c r="K760" t="s">
        <v>3394</v>
      </c>
      <c r="L760" t="s">
        <v>137</v>
      </c>
      <c r="M760" t="s">
        <v>4277</v>
      </c>
      <c r="N760" t="s">
        <v>138</v>
      </c>
      <c r="O760" s="65">
        <v>168859598</v>
      </c>
    </row>
    <row r="761" spans="1:15" x14ac:dyDescent="0.25">
      <c r="A761" s="45">
        <v>2018</v>
      </c>
      <c r="B761" t="s">
        <v>119</v>
      </c>
      <c r="C761">
        <v>203</v>
      </c>
      <c r="D761">
        <v>44</v>
      </c>
      <c r="E761">
        <v>0</v>
      </c>
      <c r="F761">
        <v>60104</v>
      </c>
      <c r="G761">
        <v>380</v>
      </c>
      <c r="H761" t="s">
        <v>9</v>
      </c>
      <c r="I761">
        <v>1310</v>
      </c>
      <c r="J761">
        <v>3120</v>
      </c>
      <c r="K761" t="s">
        <v>3394</v>
      </c>
      <c r="L761" t="s">
        <v>140</v>
      </c>
      <c r="M761" t="s">
        <v>4277</v>
      </c>
      <c r="N761" t="s">
        <v>141</v>
      </c>
      <c r="O761" s="65">
        <v>437728274</v>
      </c>
    </row>
    <row r="762" spans="1:15" x14ac:dyDescent="0.25">
      <c r="A762" s="45">
        <v>2018</v>
      </c>
      <c r="B762" t="s">
        <v>119</v>
      </c>
      <c r="C762">
        <v>203</v>
      </c>
      <c r="D762">
        <v>44</v>
      </c>
      <c r="E762">
        <v>0</v>
      </c>
      <c r="F762">
        <v>60104</v>
      </c>
      <c r="G762">
        <v>385</v>
      </c>
      <c r="H762" t="s">
        <v>9</v>
      </c>
      <c r="I762">
        <v>1310</v>
      </c>
      <c r="J762">
        <v>3120</v>
      </c>
      <c r="K762" t="s">
        <v>3394</v>
      </c>
      <c r="L762" t="s">
        <v>142</v>
      </c>
      <c r="M762" t="s">
        <v>4277</v>
      </c>
      <c r="N762" t="s">
        <v>143</v>
      </c>
      <c r="O762" s="65">
        <v>3162251</v>
      </c>
    </row>
    <row r="763" spans="1:15" x14ac:dyDescent="0.25">
      <c r="A763" s="45">
        <v>2018</v>
      </c>
      <c r="B763" t="s">
        <v>119</v>
      </c>
      <c r="C763">
        <v>203</v>
      </c>
      <c r="D763">
        <v>44</v>
      </c>
      <c r="E763">
        <v>0</v>
      </c>
      <c r="F763">
        <v>60104</v>
      </c>
      <c r="G763">
        <v>472</v>
      </c>
      <c r="H763" t="s">
        <v>9</v>
      </c>
      <c r="I763">
        <v>1310</v>
      </c>
      <c r="J763">
        <v>3120</v>
      </c>
      <c r="K763" t="s">
        <v>3394</v>
      </c>
      <c r="L763" t="s">
        <v>144</v>
      </c>
      <c r="M763" t="s">
        <v>4277</v>
      </c>
      <c r="N763" t="s">
        <v>145</v>
      </c>
      <c r="O763" s="65">
        <v>19955777</v>
      </c>
    </row>
    <row r="764" spans="1:15" x14ac:dyDescent="0.25">
      <c r="A764" s="45">
        <v>2018</v>
      </c>
      <c r="B764" t="s">
        <v>119</v>
      </c>
      <c r="C764">
        <v>203</v>
      </c>
      <c r="D764">
        <v>44</v>
      </c>
      <c r="E764">
        <v>0</v>
      </c>
      <c r="F764">
        <v>60104</v>
      </c>
      <c r="G764">
        <v>651</v>
      </c>
      <c r="H764" t="s">
        <v>9</v>
      </c>
      <c r="I764">
        <v>1310</v>
      </c>
      <c r="J764">
        <v>3120</v>
      </c>
      <c r="K764" t="s">
        <v>3394</v>
      </c>
      <c r="L764" t="s">
        <v>146</v>
      </c>
      <c r="M764" t="s">
        <v>4277</v>
      </c>
      <c r="N764" t="s">
        <v>147</v>
      </c>
      <c r="O764" s="65">
        <v>4521629</v>
      </c>
    </row>
    <row r="765" spans="1:15" x14ac:dyDescent="0.25">
      <c r="A765" s="45">
        <v>2018</v>
      </c>
      <c r="B765" t="s">
        <v>119</v>
      </c>
      <c r="C765">
        <v>203</v>
      </c>
      <c r="D765">
        <v>44</v>
      </c>
      <c r="E765">
        <v>0</v>
      </c>
      <c r="F765">
        <v>60301</v>
      </c>
      <c r="H765" t="s">
        <v>9</v>
      </c>
      <c r="I765">
        <v>1320</v>
      </c>
      <c r="J765">
        <v>1360</v>
      </c>
      <c r="K765" t="s">
        <v>3404</v>
      </c>
      <c r="O765" s="65">
        <v>53520000</v>
      </c>
    </row>
    <row r="766" spans="1:15" x14ac:dyDescent="0.25">
      <c r="A766" s="45">
        <v>2018</v>
      </c>
      <c r="B766" t="s">
        <v>119</v>
      </c>
      <c r="C766">
        <v>203</v>
      </c>
      <c r="D766">
        <v>44</v>
      </c>
      <c r="E766">
        <v>0</v>
      </c>
      <c r="F766">
        <v>60399</v>
      </c>
      <c r="H766" t="s">
        <v>9</v>
      </c>
      <c r="I766">
        <v>1320</v>
      </c>
      <c r="J766">
        <v>1360</v>
      </c>
      <c r="K766" t="s">
        <v>3409</v>
      </c>
      <c r="M766" t="s">
        <v>4568</v>
      </c>
      <c r="O766" s="65">
        <v>12000000</v>
      </c>
    </row>
    <row r="767" spans="1:15" x14ac:dyDescent="0.25">
      <c r="A767" s="45">
        <v>2018</v>
      </c>
      <c r="B767" t="s">
        <v>119</v>
      </c>
      <c r="C767">
        <v>203</v>
      </c>
      <c r="D767">
        <v>44</v>
      </c>
      <c r="E767">
        <v>0</v>
      </c>
      <c r="F767">
        <v>70104</v>
      </c>
      <c r="G767">
        <v>435</v>
      </c>
      <c r="H767" t="s">
        <v>16</v>
      </c>
      <c r="I767">
        <v>2310</v>
      </c>
      <c r="J767">
        <v>3130</v>
      </c>
      <c r="K767" t="s">
        <v>3425</v>
      </c>
      <c r="L767" t="s">
        <v>149</v>
      </c>
      <c r="M767" t="s">
        <v>5770</v>
      </c>
      <c r="N767" t="s">
        <v>150</v>
      </c>
      <c r="O767" s="65">
        <v>620800000</v>
      </c>
    </row>
    <row r="768" spans="1:15" x14ac:dyDescent="0.25">
      <c r="A768" s="45">
        <v>2018</v>
      </c>
      <c r="B768" t="s">
        <v>151</v>
      </c>
      <c r="C768">
        <v>203</v>
      </c>
      <c r="D768">
        <v>48</v>
      </c>
      <c r="E768">
        <v>0</v>
      </c>
      <c r="F768">
        <v>101</v>
      </c>
      <c r="H768" t="s">
        <v>9</v>
      </c>
      <c r="I768">
        <v>1111</v>
      </c>
      <c r="J768">
        <v>1320</v>
      </c>
      <c r="K768" t="s">
        <v>3206</v>
      </c>
      <c r="O768" s="65">
        <v>102586000</v>
      </c>
    </row>
    <row r="769" spans="1:15" x14ac:dyDescent="0.25">
      <c r="A769" s="45">
        <v>2018</v>
      </c>
      <c r="B769" t="s">
        <v>151</v>
      </c>
      <c r="C769">
        <v>203</v>
      </c>
      <c r="D769">
        <v>48</v>
      </c>
      <c r="E769">
        <v>0</v>
      </c>
      <c r="F769">
        <v>105</v>
      </c>
      <c r="H769" t="s">
        <v>9</v>
      </c>
      <c r="I769">
        <v>1111</v>
      </c>
      <c r="J769">
        <v>1320</v>
      </c>
      <c r="K769" t="s">
        <v>3209</v>
      </c>
      <c r="O769" s="65">
        <v>4148000</v>
      </c>
    </row>
    <row r="770" spans="1:15" x14ac:dyDescent="0.25">
      <c r="A770" s="45">
        <v>2018</v>
      </c>
      <c r="B770" t="s">
        <v>151</v>
      </c>
      <c r="C770">
        <v>203</v>
      </c>
      <c r="D770">
        <v>48</v>
      </c>
      <c r="E770">
        <v>0</v>
      </c>
      <c r="F770">
        <v>201</v>
      </c>
      <c r="H770" t="s">
        <v>9</v>
      </c>
      <c r="I770">
        <v>1111</v>
      </c>
      <c r="J770">
        <v>1320</v>
      </c>
      <c r="K770" t="s">
        <v>3210</v>
      </c>
      <c r="O770" s="65">
        <v>2500000</v>
      </c>
    </row>
    <row r="771" spans="1:15" x14ac:dyDescent="0.25">
      <c r="A771" s="45">
        <v>2018</v>
      </c>
      <c r="B771" t="s">
        <v>151</v>
      </c>
      <c r="C771">
        <v>203</v>
      </c>
      <c r="D771">
        <v>48</v>
      </c>
      <c r="E771">
        <v>0</v>
      </c>
      <c r="F771">
        <v>301</v>
      </c>
      <c r="H771" t="s">
        <v>9</v>
      </c>
      <c r="I771">
        <v>1111</v>
      </c>
      <c r="J771">
        <v>1320</v>
      </c>
      <c r="K771" t="s">
        <v>3215</v>
      </c>
      <c r="O771" s="65">
        <v>29604000</v>
      </c>
    </row>
    <row r="772" spans="1:15" x14ac:dyDescent="0.25">
      <c r="A772" s="45">
        <v>2018</v>
      </c>
      <c r="B772" t="s">
        <v>151</v>
      </c>
      <c r="C772">
        <v>203</v>
      </c>
      <c r="D772">
        <v>48</v>
      </c>
      <c r="E772">
        <v>0</v>
      </c>
      <c r="F772">
        <v>302</v>
      </c>
      <c r="H772" t="s">
        <v>9</v>
      </c>
      <c r="I772">
        <v>1111</v>
      </c>
      <c r="J772">
        <v>1320</v>
      </c>
      <c r="K772" t="s">
        <v>3216</v>
      </c>
      <c r="O772" s="65">
        <v>59138000</v>
      </c>
    </row>
    <row r="773" spans="1:15" x14ac:dyDescent="0.25">
      <c r="A773" s="45">
        <v>2018</v>
      </c>
      <c r="B773" t="s">
        <v>151</v>
      </c>
      <c r="C773">
        <v>203</v>
      </c>
      <c r="D773">
        <v>48</v>
      </c>
      <c r="E773">
        <v>0</v>
      </c>
      <c r="F773">
        <v>303</v>
      </c>
      <c r="H773" t="s">
        <v>16</v>
      </c>
      <c r="I773">
        <v>1111</v>
      </c>
      <c r="J773">
        <v>1320</v>
      </c>
      <c r="K773" t="s">
        <v>3217</v>
      </c>
      <c r="O773" s="65">
        <v>20602000</v>
      </c>
    </row>
    <row r="774" spans="1:15" x14ac:dyDescent="0.25">
      <c r="A774" s="45">
        <v>2018</v>
      </c>
      <c r="B774" t="s">
        <v>151</v>
      </c>
      <c r="C774">
        <v>203</v>
      </c>
      <c r="D774">
        <v>48</v>
      </c>
      <c r="E774">
        <v>0</v>
      </c>
      <c r="F774">
        <v>304</v>
      </c>
      <c r="H774" t="s">
        <v>9</v>
      </c>
      <c r="I774">
        <v>1111</v>
      </c>
      <c r="J774">
        <v>1320</v>
      </c>
      <c r="K774" t="s">
        <v>3218</v>
      </c>
      <c r="O774" s="65">
        <v>20486000</v>
      </c>
    </row>
    <row r="775" spans="1:15" x14ac:dyDescent="0.25">
      <c r="A775" s="45">
        <v>2018</v>
      </c>
      <c r="B775" t="s">
        <v>151</v>
      </c>
      <c r="C775">
        <v>203</v>
      </c>
      <c r="D775">
        <v>48</v>
      </c>
      <c r="E775">
        <v>0</v>
      </c>
      <c r="F775">
        <v>399</v>
      </c>
      <c r="H775" t="s">
        <v>9</v>
      </c>
      <c r="I775">
        <v>1111</v>
      </c>
      <c r="J775">
        <v>1320</v>
      </c>
      <c r="K775" t="s">
        <v>3219</v>
      </c>
      <c r="O775" s="65">
        <v>9742000</v>
      </c>
    </row>
    <row r="776" spans="1:15" x14ac:dyDescent="0.25">
      <c r="A776" s="45">
        <v>2018</v>
      </c>
      <c r="B776" t="s">
        <v>151</v>
      </c>
      <c r="C776">
        <v>203</v>
      </c>
      <c r="D776">
        <v>48</v>
      </c>
      <c r="E776">
        <v>0</v>
      </c>
      <c r="F776">
        <v>401</v>
      </c>
      <c r="G776">
        <v>200</v>
      </c>
      <c r="H776" t="s">
        <v>9</v>
      </c>
      <c r="I776">
        <v>1112</v>
      </c>
      <c r="J776">
        <v>1320</v>
      </c>
      <c r="K776" t="s">
        <v>3220</v>
      </c>
      <c r="L776" t="s">
        <v>21</v>
      </c>
      <c r="M776" t="s">
        <v>4546</v>
      </c>
      <c r="N776" t="s">
        <v>22</v>
      </c>
      <c r="O776" s="65">
        <v>20970120</v>
      </c>
    </row>
    <row r="777" spans="1:15" x14ac:dyDescent="0.25">
      <c r="A777" s="45">
        <v>2018</v>
      </c>
      <c r="B777" t="s">
        <v>151</v>
      </c>
      <c r="C777">
        <v>203</v>
      </c>
      <c r="D777">
        <v>48</v>
      </c>
      <c r="E777">
        <v>0</v>
      </c>
      <c r="F777">
        <v>405</v>
      </c>
      <c r="G777">
        <v>200</v>
      </c>
      <c r="H777" t="s">
        <v>9</v>
      </c>
      <c r="I777">
        <v>1112</v>
      </c>
      <c r="J777">
        <v>1320</v>
      </c>
      <c r="K777" t="s">
        <v>3244</v>
      </c>
      <c r="L777" t="s">
        <v>23</v>
      </c>
      <c r="M777" t="s">
        <v>4531</v>
      </c>
      <c r="N777" t="s">
        <v>24</v>
      </c>
      <c r="O777" s="65">
        <v>1133520</v>
      </c>
    </row>
    <row r="778" spans="1:15" x14ac:dyDescent="0.25">
      <c r="A778" s="45">
        <v>2018</v>
      </c>
      <c r="B778" t="s">
        <v>151</v>
      </c>
      <c r="C778">
        <v>203</v>
      </c>
      <c r="D778">
        <v>48</v>
      </c>
      <c r="E778">
        <v>0</v>
      </c>
      <c r="F778">
        <v>501</v>
      </c>
      <c r="G778">
        <v>200</v>
      </c>
      <c r="H778" t="s">
        <v>9</v>
      </c>
      <c r="I778">
        <v>1112</v>
      </c>
      <c r="J778">
        <v>1320</v>
      </c>
      <c r="K778" t="s">
        <v>3245</v>
      </c>
      <c r="L778" t="s">
        <v>21</v>
      </c>
      <c r="M778" t="s">
        <v>4547</v>
      </c>
      <c r="N778" t="s">
        <v>22</v>
      </c>
      <c r="O778" s="65">
        <v>11516563</v>
      </c>
    </row>
    <row r="779" spans="1:15" x14ac:dyDescent="0.25">
      <c r="A779" s="45">
        <v>2018</v>
      </c>
      <c r="B779" t="s">
        <v>151</v>
      </c>
      <c r="C779">
        <v>203</v>
      </c>
      <c r="D779">
        <v>48</v>
      </c>
      <c r="E779">
        <v>0</v>
      </c>
      <c r="F779">
        <v>502</v>
      </c>
      <c r="G779">
        <v>200</v>
      </c>
      <c r="H779" t="s">
        <v>9</v>
      </c>
      <c r="I779">
        <v>1112</v>
      </c>
      <c r="J779">
        <v>1320</v>
      </c>
      <c r="K779" t="s">
        <v>3246</v>
      </c>
      <c r="L779" t="s">
        <v>21</v>
      </c>
      <c r="M779" t="s">
        <v>4532</v>
      </c>
      <c r="N779" t="s">
        <v>22</v>
      </c>
      <c r="O779" s="65">
        <v>3400560</v>
      </c>
    </row>
    <row r="780" spans="1:15" x14ac:dyDescent="0.25">
      <c r="A780" s="45">
        <v>2018</v>
      </c>
      <c r="B780" t="s">
        <v>151</v>
      </c>
      <c r="C780">
        <v>203</v>
      </c>
      <c r="D780">
        <v>48</v>
      </c>
      <c r="E780">
        <v>0</v>
      </c>
      <c r="F780">
        <v>503</v>
      </c>
      <c r="G780">
        <v>200</v>
      </c>
      <c r="H780" t="s">
        <v>9</v>
      </c>
      <c r="I780">
        <v>1112</v>
      </c>
      <c r="J780">
        <v>1320</v>
      </c>
      <c r="K780" t="s">
        <v>3247</v>
      </c>
      <c r="L780" t="s">
        <v>21</v>
      </c>
      <c r="M780" t="s">
        <v>4533</v>
      </c>
      <c r="N780" t="s">
        <v>22</v>
      </c>
      <c r="O780" s="65">
        <v>6801120</v>
      </c>
    </row>
    <row r="781" spans="1:15" x14ac:dyDescent="0.25">
      <c r="A781" s="45">
        <v>2018</v>
      </c>
      <c r="B781" t="s">
        <v>151</v>
      </c>
      <c r="C781">
        <v>203</v>
      </c>
      <c r="D781">
        <v>48</v>
      </c>
      <c r="E781">
        <v>0</v>
      </c>
      <c r="F781">
        <v>10101</v>
      </c>
      <c r="H781" t="s">
        <v>9</v>
      </c>
      <c r="I781">
        <v>1120</v>
      </c>
      <c r="J781">
        <v>1320</v>
      </c>
      <c r="K781" t="s">
        <v>3253</v>
      </c>
      <c r="O781" s="65">
        <v>11500000</v>
      </c>
    </row>
    <row r="782" spans="1:15" x14ac:dyDescent="0.25">
      <c r="A782" s="45">
        <v>2018</v>
      </c>
      <c r="B782" t="s">
        <v>151</v>
      </c>
      <c r="C782">
        <v>203</v>
      </c>
      <c r="D782">
        <v>48</v>
      </c>
      <c r="E782">
        <v>0</v>
      </c>
      <c r="F782">
        <v>10201</v>
      </c>
      <c r="H782" t="s">
        <v>9</v>
      </c>
      <c r="I782">
        <v>1120</v>
      </c>
      <c r="J782">
        <v>1320</v>
      </c>
      <c r="K782" t="s">
        <v>3258</v>
      </c>
      <c r="O782" s="65">
        <v>2500000</v>
      </c>
    </row>
    <row r="783" spans="1:15" x14ac:dyDescent="0.25">
      <c r="A783" s="45">
        <v>2018</v>
      </c>
      <c r="B783" t="s">
        <v>151</v>
      </c>
      <c r="C783">
        <v>203</v>
      </c>
      <c r="D783">
        <v>48</v>
      </c>
      <c r="E783">
        <v>0</v>
      </c>
      <c r="F783">
        <v>10202</v>
      </c>
      <c r="H783" t="s">
        <v>9</v>
      </c>
      <c r="I783">
        <v>1120</v>
      </c>
      <c r="J783">
        <v>1320</v>
      </c>
      <c r="K783" t="s">
        <v>3259</v>
      </c>
      <c r="O783" s="65">
        <v>1700000</v>
      </c>
    </row>
    <row r="784" spans="1:15" x14ac:dyDescent="0.25">
      <c r="A784" s="45">
        <v>2018</v>
      </c>
      <c r="B784" t="s">
        <v>151</v>
      </c>
      <c r="C784">
        <v>203</v>
      </c>
      <c r="D784">
        <v>48</v>
      </c>
      <c r="E784">
        <v>0</v>
      </c>
      <c r="F784">
        <v>10203</v>
      </c>
      <c r="H784" t="s">
        <v>9</v>
      </c>
      <c r="I784">
        <v>1120</v>
      </c>
      <c r="J784">
        <v>1320</v>
      </c>
      <c r="K784" t="s">
        <v>3260</v>
      </c>
      <c r="O784" s="65">
        <v>12500</v>
      </c>
    </row>
    <row r="785" spans="1:15" x14ac:dyDescent="0.25">
      <c r="A785" s="45">
        <v>2018</v>
      </c>
      <c r="B785" t="s">
        <v>151</v>
      </c>
      <c r="C785">
        <v>203</v>
      </c>
      <c r="D785">
        <v>48</v>
      </c>
      <c r="E785">
        <v>0</v>
      </c>
      <c r="F785">
        <v>10204</v>
      </c>
      <c r="H785" t="s">
        <v>9</v>
      </c>
      <c r="I785">
        <v>1120</v>
      </c>
      <c r="J785">
        <v>1320</v>
      </c>
      <c r="K785" t="s">
        <v>3261</v>
      </c>
      <c r="O785" s="65">
        <v>1100000</v>
      </c>
    </row>
    <row r="786" spans="1:15" x14ac:dyDescent="0.25">
      <c r="A786" s="45">
        <v>2018</v>
      </c>
      <c r="B786" t="s">
        <v>151</v>
      </c>
      <c r="C786">
        <v>203</v>
      </c>
      <c r="D786">
        <v>48</v>
      </c>
      <c r="E786">
        <v>0</v>
      </c>
      <c r="F786">
        <v>10301</v>
      </c>
      <c r="H786" t="s">
        <v>9</v>
      </c>
      <c r="I786">
        <v>1120</v>
      </c>
      <c r="J786">
        <v>1320</v>
      </c>
      <c r="K786" t="s">
        <v>3263</v>
      </c>
      <c r="O786" s="65">
        <v>300000</v>
      </c>
    </row>
    <row r="787" spans="1:15" x14ac:dyDescent="0.25">
      <c r="A787" s="45">
        <v>2018</v>
      </c>
      <c r="B787" t="s">
        <v>151</v>
      </c>
      <c r="C787">
        <v>203</v>
      </c>
      <c r="D787">
        <v>48</v>
      </c>
      <c r="E787">
        <v>0</v>
      </c>
      <c r="F787">
        <v>10303</v>
      </c>
      <c r="H787" t="s">
        <v>9</v>
      </c>
      <c r="I787">
        <v>1120</v>
      </c>
      <c r="J787">
        <v>1320</v>
      </c>
      <c r="K787" t="s">
        <v>3265</v>
      </c>
      <c r="O787" s="65">
        <v>200000</v>
      </c>
    </row>
    <row r="788" spans="1:15" x14ac:dyDescent="0.25">
      <c r="A788" s="45">
        <v>2018</v>
      </c>
      <c r="B788" t="s">
        <v>151</v>
      </c>
      <c r="C788">
        <v>203</v>
      </c>
      <c r="D788">
        <v>48</v>
      </c>
      <c r="E788">
        <v>0</v>
      </c>
      <c r="F788">
        <v>10406</v>
      </c>
      <c r="H788" t="s">
        <v>9</v>
      </c>
      <c r="I788">
        <v>1120</v>
      </c>
      <c r="J788">
        <v>1320</v>
      </c>
      <c r="K788" t="s">
        <v>3275</v>
      </c>
      <c r="M788" t="s">
        <v>4569</v>
      </c>
      <c r="O788" s="65">
        <v>4000000</v>
      </c>
    </row>
    <row r="789" spans="1:15" x14ac:dyDescent="0.25">
      <c r="A789" s="45">
        <v>2018</v>
      </c>
      <c r="B789" t="s">
        <v>151</v>
      </c>
      <c r="C789">
        <v>203</v>
      </c>
      <c r="D789">
        <v>48</v>
      </c>
      <c r="E789">
        <v>0</v>
      </c>
      <c r="F789">
        <v>10499</v>
      </c>
      <c r="H789" t="s">
        <v>9</v>
      </c>
      <c r="I789">
        <v>1120</v>
      </c>
      <c r="J789">
        <v>1320</v>
      </c>
      <c r="K789" t="s">
        <v>3276</v>
      </c>
      <c r="M789" t="s">
        <v>4278</v>
      </c>
      <c r="O789" s="65">
        <v>25000</v>
      </c>
    </row>
    <row r="790" spans="1:15" x14ac:dyDescent="0.25">
      <c r="A790" s="45">
        <v>2018</v>
      </c>
      <c r="B790" t="s">
        <v>151</v>
      </c>
      <c r="C790">
        <v>203</v>
      </c>
      <c r="D790">
        <v>48</v>
      </c>
      <c r="E790">
        <v>0</v>
      </c>
      <c r="F790">
        <v>10601</v>
      </c>
      <c r="H790" t="s">
        <v>9</v>
      </c>
      <c r="I790">
        <v>1120</v>
      </c>
      <c r="J790">
        <v>1320</v>
      </c>
      <c r="K790" t="s">
        <v>3281</v>
      </c>
      <c r="O790" s="65">
        <v>6000000</v>
      </c>
    </row>
    <row r="791" spans="1:15" x14ac:dyDescent="0.25">
      <c r="A791" s="45">
        <v>2018</v>
      </c>
      <c r="B791" t="s">
        <v>151</v>
      </c>
      <c r="C791">
        <v>203</v>
      </c>
      <c r="D791">
        <v>48</v>
      </c>
      <c r="E791">
        <v>0</v>
      </c>
      <c r="F791">
        <v>10805</v>
      </c>
      <c r="H791" t="s">
        <v>9</v>
      </c>
      <c r="I791">
        <v>1120</v>
      </c>
      <c r="J791">
        <v>1320</v>
      </c>
      <c r="K791" t="s">
        <v>3291</v>
      </c>
      <c r="O791" s="65">
        <v>200000</v>
      </c>
    </row>
    <row r="792" spans="1:15" x14ac:dyDescent="0.25">
      <c r="A792" s="45">
        <v>2018</v>
      </c>
      <c r="B792" t="s">
        <v>151</v>
      </c>
      <c r="C792">
        <v>203</v>
      </c>
      <c r="D792">
        <v>48</v>
      </c>
      <c r="E792">
        <v>0</v>
      </c>
      <c r="F792">
        <v>10806</v>
      </c>
      <c r="H792" t="s">
        <v>9</v>
      </c>
      <c r="I792">
        <v>1120</v>
      </c>
      <c r="J792">
        <v>1320</v>
      </c>
      <c r="K792" t="s">
        <v>3292</v>
      </c>
      <c r="O792" s="65">
        <v>100000</v>
      </c>
    </row>
    <row r="793" spans="1:15" x14ac:dyDescent="0.25">
      <c r="A793" s="45">
        <v>2018</v>
      </c>
      <c r="B793" t="s">
        <v>151</v>
      </c>
      <c r="C793">
        <v>203</v>
      </c>
      <c r="D793">
        <v>48</v>
      </c>
      <c r="E793">
        <v>0</v>
      </c>
      <c r="F793">
        <v>10807</v>
      </c>
      <c r="H793" t="s">
        <v>9</v>
      </c>
      <c r="I793">
        <v>1120</v>
      </c>
      <c r="J793">
        <v>1320</v>
      </c>
      <c r="K793" t="s">
        <v>3293</v>
      </c>
      <c r="O793" s="65">
        <v>1500000</v>
      </c>
    </row>
    <row r="794" spans="1:15" x14ac:dyDescent="0.25">
      <c r="A794" s="45">
        <v>2018</v>
      </c>
      <c r="B794" t="s">
        <v>151</v>
      </c>
      <c r="C794">
        <v>203</v>
      </c>
      <c r="D794">
        <v>48</v>
      </c>
      <c r="E794">
        <v>0</v>
      </c>
      <c r="F794">
        <v>10808</v>
      </c>
      <c r="H794" t="s">
        <v>9</v>
      </c>
      <c r="I794">
        <v>1120</v>
      </c>
      <c r="J794">
        <v>1320</v>
      </c>
      <c r="K794" t="s">
        <v>3294</v>
      </c>
      <c r="O794" s="65">
        <v>5160000</v>
      </c>
    </row>
    <row r="795" spans="1:15" x14ac:dyDescent="0.25">
      <c r="A795" s="45">
        <v>2018</v>
      </c>
      <c r="B795" t="s">
        <v>151</v>
      </c>
      <c r="C795">
        <v>203</v>
      </c>
      <c r="D795">
        <v>48</v>
      </c>
      <c r="E795">
        <v>0</v>
      </c>
      <c r="F795">
        <v>10999</v>
      </c>
      <c r="H795" t="s">
        <v>9</v>
      </c>
      <c r="I795">
        <v>1310</v>
      </c>
      <c r="J795">
        <v>1320</v>
      </c>
      <c r="K795" t="s">
        <v>3299</v>
      </c>
      <c r="M795" t="s">
        <v>4279</v>
      </c>
      <c r="O795" s="65">
        <v>30000</v>
      </c>
    </row>
    <row r="796" spans="1:15" x14ac:dyDescent="0.25">
      <c r="A796" s="45">
        <v>2018</v>
      </c>
      <c r="B796" t="s">
        <v>151</v>
      </c>
      <c r="C796">
        <v>203</v>
      </c>
      <c r="D796">
        <v>48</v>
      </c>
      <c r="E796">
        <v>0</v>
      </c>
      <c r="F796">
        <v>19902</v>
      </c>
      <c r="H796" t="s">
        <v>9</v>
      </c>
      <c r="I796">
        <v>1120</v>
      </c>
      <c r="J796">
        <v>1320</v>
      </c>
      <c r="K796" t="s">
        <v>3301</v>
      </c>
      <c r="M796" t="s">
        <v>4567</v>
      </c>
      <c r="O796" s="65">
        <v>20000</v>
      </c>
    </row>
    <row r="797" spans="1:15" x14ac:dyDescent="0.25">
      <c r="A797" s="45">
        <v>2018</v>
      </c>
      <c r="B797" t="s">
        <v>151</v>
      </c>
      <c r="C797">
        <v>203</v>
      </c>
      <c r="D797">
        <v>48</v>
      </c>
      <c r="E797">
        <v>0</v>
      </c>
      <c r="F797">
        <v>19905</v>
      </c>
      <c r="H797" t="s">
        <v>9</v>
      </c>
      <c r="I797">
        <v>1120</v>
      </c>
      <c r="J797">
        <v>1320</v>
      </c>
      <c r="K797" t="s">
        <v>3304</v>
      </c>
      <c r="O797" s="65">
        <v>150000</v>
      </c>
    </row>
    <row r="798" spans="1:15" x14ac:dyDescent="0.25">
      <c r="A798" s="45">
        <v>2018</v>
      </c>
      <c r="B798" t="s">
        <v>151</v>
      </c>
      <c r="C798">
        <v>203</v>
      </c>
      <c r="D798">
        <v>48</v>
      </c>
      <c r="E798">
        <v>0</v>
      </c>
      <c r="F798">
        <v>20101</v>
      </c>
      <c r="H798" t="s">
        <v>9</v>
      </c>
      <c r="I798">
        <v>1120</v>
      </c>
      <c r="J798">
        <v>1320</v>
      </c>
      <c r="K798" t="s">
        <v>3306</v>
      </c>
      <c r="O798" s="65">
        <v>120000</v>
      </c>
    </row>
    <row r="799" spans="1:15" x14ac:dyDescent="0.25">
      <c r="A799" s="45">
        <v>2018</v>
      </c>
      <c r="B799" t="s">
        <v>151</v>
      </c>
      <c r="C799">
        <v>203</v>
      </c>
      <c r="D799">
        <v>48</v>
      </c>
      <c r="E799">
        <v>0</v>
      </c>
      <c r="F799">
        <v>20104</v>
      </c>
      <c r="H799" t="s">
        <v>9</v>
      </c>
      <c r="I799">
        <v>1120</v>
      </c>
      <c r="J799">
        <v>1320</v>
      </c>
      <c r="K799" t="s">
        <v>3309</v>
      </c>
      <c r="O799" s="65">
        <v>2000000</v>
      </c>
    </row>
    <row r="800" spans="1:15" x14ac:dyDescent="0.25">
      <c r="A800" s="45">
        <v>2018</v>
      </c>
      <c r="B800" t="s">
        <v>151</v>
      </c>
      <c r="C800">
        <v>203</v>
      </c>
      <c r="D800">
        <v>48</v>
      </c>
      <c r="E800">
        <v>0</v>
      </c>
      <c r="F800">
        <v>20304</v>
      </c>
      <c r="H800" t="s">
        <v>9</v>
      </c>
      <c r="I800">
        <v>1120</v>
      </c>
      <c r="J800">
        <v>1320</v>
      </c>
      <c r="K800" t="s">
        <v>3318</v>
      </c>
      <c r="O800" s="65">
        <v>200000</v>
      </c>
    </row>
    <row r="801" spans="1:15" x14ac:dyDescent="0.25">
      <c r="A801" s="45">
        <v>2018</v>
      </c>
      <c r="B801" t="s">
        <v>151</v>
      </c>
      <c r="C801">
        <v>203</v>
      </c>
      <c r="D801">
        <v>48</v>
      </c>
      <c r="E801">
        <v>0</v>
      </c>
      <c r="F801">
        <v>29901</v>
      </c>
      <c r="H801" t="s">
        <v>9</v>
      </c>
      <c r="I801">
        <v>1120</v>
      </c>
      <c r="J801">
        <v>1320</v>
      </c>
      <c r="K801" t="s">
        <v>3327</v>
      </c>
      <c r="O801" s="65">
        <v>1000000</v>
      </c>
    </row>
    <row r="802" spans="1:15" x14ac:dyDescent="0.25">
      <c r="A802" s="45">
        <v>2018</v>
      </c>
      <c r="B802" t="s">
        <v>151</v>
      </c>
      <c r="C802">
        <v>203</v>
      </c>
      <c r="D802">
        <v>48</v>
      </c>
      <c r="E802">
        <v>0</v>
      </c>
      <c r="F802">
        <v>29903</v>
      </c>
      <c r="H802" t="s">
        <v>9</v>
      </c>
      <c r="I802">
        <v>1120</v>
      </c>
      <c r="J802">
        <v>1320</v>
      </c>
      <c r="K802" t="s">
        <v>3329</v>
      </c>
      <c r="O802" s="65">
        <v>2000000</v>
      </c>
    </row>
    <row r="803" spans="1:15" x14ac:dyDescent="0.25">
      <c r="A803" s="45">
        <v>2018</v>
      </c>
      <c r="B803" t="s">
        <v>151</v>
      </c>
      <c r="C803">
        <v>203</v>
      </c>
      <c r="D803">
        <v>48</v>
      </c>
      <c r="E803">
        <v>0</v>
      </c>
      <c r="F803">
        <v>29905</v>
      </c>
      <c r="H803" t="s">
        <v>9</v>
      </c>
      <c r="I803">
        <v>1120</v>
      </c>
      <c r="J803">
        <v>1320</v>
      </c>
      <c r="K803" t="s">
        <v>3331</v>
      </c>
      <c r="O803" s="65">
        <v>100000</v>
      </c>
    </row>
    <row r="804" spans="1:15" x14ac:dyDescent="0.25">
      <c r="A804" s="45">
        <v>2018</v>
      </c>
      <c r="B804" t="s">
        <v>151</v>
      </c>
      <c r="C804">
        <v>203</v>
      </c>
      <c r="D804">
        <v>48</v>
      </c>
      <c r="E804">
        <v>0</v>
      </c>
      <c r="F804">
        <v>50105</v>
      </c>
      <c r="H804" t="s">
        <v>16</v>
      </c>
      <c r="I804">
        <v>2210</v>
      </c>
      <c r="J804">
        <v>1320</v>
      </c>
      <c r="K804" t="s">
        <v>3376</v>
      </c>
      <c r="O804" s="65">
        <v>1500000</v>
      </c>
    </row>
    <row r="805" spans="1:15" x14ac:dyDescent="0.25">
      <c r="A805" s="45">
        <v>2018</v>
      </c>
      <c r="B805" t="s">
        <v>151</v>
      </c>
      <c r="C805">
        <v>203</v>
      </c>
      <c r="D805">
        <v>48</v>
      </c>
      <c r="E805">
        <v>0</v>
      </c>
      <c r="F805">
        <v>59903</v>
      </c>
      <c r="H805" t="s">
        <v>16</v>
      </c>
      <c r="I805">
        <v>2240</v>
      </c>
      <c r="J805">
        <v>1320</v>
      </c>
      <c r="K805" t="s">
        <v>3389</v>
      </c>
      <c r="O805" s="65">
        <v>1000000</v>
      </c>
    </row>
    <row r="806" spans="1:15" x14ac:dyDescent="0.25">
      <c r="A806" s="45">
        <v>2018</v>
      </c>
      <c r="B806" t="s">
        <v>151</v>
      </c>
      <c r="C806">
        <v>203</v>
      </c>
      <c r="D806">
        <v>48</v>
      </c>
      <c r="E806">
        <v>0</v>
      </c>
      <c r="F806">
        <v>60103</v>
      </c>
      <c r="G806">
        <v>200</v>
      </c>
      <c r="H806" t="s">
        <v>9</v>
      </c>
      <c r="I806">
        <v>1310</v>
      </c>
      <c r="J806">
        <v>1320</v>
      </c>
      <c r="K806" t="s">
        <v>3393</v>
      </c>
      <c r="L806" t="s">
        <v>21</v>
      </c>
      <c r="M806" t="s">
        <v>4550</v>
      </c>
      <c r="N806" t="s">
        <v>22</v>
      </c>
      <c r="O806" s="65">
        <v>1323583</v>
      </c>
    </row>
    <row r="807" spans="1:15" x14ac:dyDescent="0.25">
      <c r="A807" s="45">
        <v>2018</v>
      </c>
      <c r="B807" t="s">
        <v>151</v>
      </c>
      <c r="C807">
        <v>203</v>
      </c>
      <c r="D807">
        <v>48</v>
      </c>
      <c r="E807">
        <v>0</v>
      </c>
      <c r="F807">
        <v>60103</v>
      </c>
      <c r="G807">
        <v>202</v>
      </c>
      <c r="H807" t="s">
        <v>9</v>
      </c>
      <c r="I807">
        <v>1310</v>
      </c>
      <c r="J807">
        <v>1320</v>
      </c>
      <c r="K807" t="s">
        <v>3393</v>
      </c>
      <c r="L807" t="s">
        <v>21</v>
      </c>
      <c r="M807" t="s">
        <v>4542</v>
      </c>
      <c r="N807" t="s">
        <v>22</v>
      </c>
      <c r="O807" s="65">
        <v>566760</v>
      </c>
    </row>
    <row r="808" spans="1:15" x14ac:dyDescent="0.25">
      <c r="A808" s="45">
        <v>2018</v>
      </c>
      <c r="B808" t="s">
        <v>151</v>
      </c>
      <c r="C808">
        <v>203</v>
      </c>
      <c r="D808">
        <v>48</v>
      </c>
      <c r="E808">
        <v>0</v>
      </c>
      <c r="F808">
        <v>60399</v>
      </c>
      <c r="H808" t="s">
        <v>9</v>
      </c>
      <c r="I808">
        <v>1320</v>
      </c>
      <c r="J808">
        <v>1320</v>
      </c>
      <c r="K808" t="s">
        <v>3409</v>
      </c>
      <c r="M808" t="s">
        <v>4568</v>
      </c>
      <c r="O808" s="65">
        <v>3000000</v>
      </c>
    </row>
    <row r="809" spans="1:15" x14ac:dyDescent="0.25">
      <c r="A809" s="45">
        <v>2018</v>
      </c>
      <c r="B809" t="s">
        <v>152</v>
      </c>
      <c r="C809">
        <v>203</v>
      </c>
      <c r="D809">
        <v>49</v>
      </c>
      <c r="E809">
        <v>0</v>
      </c>
      <c r="F809">
        <v>101</v>
      </c>
      <c r="H809" t="s">
        <v>9</v>
      </c>
      <c r="I809">
        <v>1111</v>
      </c>
      <c r="J809">
        <v>3160</v>
      </c>
      <c r="K809" t="s">
        <v>3206</v>
      </c>
      <c r="O809" s="65">
        <v>1015324600</v>
      </c>
    </row>
    <row r="810" spans="1:15" x14ac:dyDescent="0.25">
      <c r="A810" s="45">
        <v>2018</v>
      </c>
      <c r="B810" t="s">
        <v>152</v>
      </c>
      <c r="C810">
        <v>203</v>
      </c>
      <c r="D810">
        <v>49</v>
      </c>
      <c r="E810">
        <v>0</v>
      </c>
      <c r="F810">
        <v>201</v>
      </c>
      <c r="H810" t="s">
        <v>9</v>
      </c>
      <c r="I810">
        <v>1111</v>
      </c>
      <c r="J810">
        <v>3160</v>
      </c>
      <c r="K810" t="s">
        <v>3210</v>
      </c>
      <c r="O810" s="65">
        <v>20000000</v>
      </c>
    </row>
    <row r="811" spans="1:15" x14ac:dyDescent="0.25">
      <c r="A811" s="45">
        <v>2018</v>
      </c>
      <c r="B811" t="s">
        <v>152</v>
      </c>
      <c r="C811">
        <v>203</v>
      </c>
      <c r="D811">
        <v>49</v>
      </c>
      <c r="E811">
        <v>0</v>
      </c>
      <c r="F811">
        <v>205</v>
      </c>
      <c r="H811" t="s">
        <v>9</v>
      </c>
      <c r="I811">
        <v>1111</v>
      </c>
      <c r="J811">
        <v>3160</v>
      </c>
      <c r="K811" t="s">
        <v>3214</v>
      </c>
      <c r="O811" s="65">
        <v>10000000</v>
      </c>
    </row>
    <row r="812" spans="1:15" x14ac:dyDescent="0.25">
      <c r="A812" s="45">
        <v>2018</v>
      </c>
      <c r="B812" t="s">
        <v>152</v>
      </c>
      <c r="C812">
        <v>203</v>
      </c>
      <c r="D812">
        <v>49</v>
      </c>
      <c r="E812">
        <v>0</v>
      </c>
      <c r="F812">
        <v>301</v>
      </c>
      <c r="H812" t="s">
        <v>9</v>
      </c>
      <c r="I812">
        <v>1111</v>
      </c>
      <c r="J812">
        <v>3160</v>
      </c>
      <c r="K812" t="s">
        <v>3215</v>
      </c>
      <c r="O812" s="65">
        <v>315688000</v>
      </c>
    </row>
    <row r="813" spans="1:15" x14ac:dyDescent="0.25">
      <c r="A813" s="45">
        <v>2018</v>
      </c>
      <c r="B813" t="s">
        <v>152</v>
      </c>
      <c r="C813">
        <v>203</v>
      </c>
      <c r="D813">
        <v>49</v>
      </c>
      <c r="E813">
        <v>0</v>
      </c>
      <c r="F813">
        <v>302</v>
      </c>
      <c r="H813" t="s">
        <v>9</v>
      </c>
      <c r="I813">
        <v>1111</v>
      </c>
      <c r="J813">
        <v>3160</v>
      </c>
      <c r="K813" t="s">
        <v>3216</v>
      </c>
      <c r="O813" s="65">
        <v>439495000</v>
      </c>
    </row>
    <row r="814" spans="1:15" x14ac:dyDescent="0.25">
      <c r="A814" s="45">
        <v>2018</v>
      </c>
      <c r="B814" t="s">
        <v>152</v>
      </c>
      <c r="C814">
        <v>203</v>
      </c>
      <c r="D814">
        <v>49</v>
      </c>
      <c r="E814">
        <v>0</v>
      </c>
      <c r="F814">
        <v>303</v>
      </c>
      <c r="H814" t="s">
        <v>16</v>
      </c>
      <c r="I814">
        <v>1111</v>
      </c>
      <c r="J814">
        <v>3160</v>
      </c>
      <c r="K814" t="s">
        <v>3217</v>
      </c>
      <c r="O814" s="65">
        <v>166382000</v>
      </c>
    </row>
    <row r="815" spans="1:15" x14ac:dyDescent="0.25">
      <c r="A815" s="45">
        <v>2018</v>
      </c>
      <c r="B815" t="s">
        <v>152</v>
      </c>
      <c r="C815">
        <v>203</v>
      </c>
      <c r="D815">
        <v>49</v>
      </c>
      <c r="E815">
        <v>0</v>
      </c>
      <c r="F815">
        <v>304</v>
      </c>
      <c r="H815" t="s">
        <v>9</v>
      </c>
      <c r="I815">
        <v>1111</v>
      </c>
      <c r="J815">
        <v>3160</v>
      </c>
      <c r="K815" t="s">
        <v>3218</v>
      </c>
      <c r="O815" s="65">
        <v>127568000</v>
      </c>
    </row>
    <row r="816" spans="1:15" x14ac:dyDescent="0.25">
      <c r="A816" s="45">
        <v>2018</v>
      </c>
      <c r="B816" t="s">
        <v>152</v>
      </c>
      <c r="C816">
        <v>203</v>
      </c>
      <c r="D816">
        <v>49</v>
      </c>
      <c r="E816">
        <v>0</v>
      </c>
      <c r="F816">
        <v>399</v>
      </c>
      <c r="H816" t="s">
        <v>9</v>
      </c>
      <c r="I816">
        <v>1111</v>
      </c>
      <c r="J816">
        <v>3160</v>
      </c>
      <c r="K816" t="s">
        <v>3219</v>
      </c>
      <c r="O816" s="65">
        <v>139045400</v>
      </c>
    </row>
    <row r="817" spans="1:15" x14ac:dyDescent="0.25">
      <c r="A817" s="45">
        <v>2018</v>
      </c>
      <c r="B817" t="s">
        <v>152</v>
      </c>
      <c r="C817">
        <v>203</v>
      </c>
      <c r="D817">
        <v>49</v>
      </c>
      <c r="E817">
        <v>0</v>
      </c>
      <c r="F817">
        <v>401</v>
      </c>
      <c r="G817">
        <v>200</v>
      </c>
      <c r="H817" t="s">
        <v>9</v>
      </c>
      <c r="I817">
        <v>1112</v>
      </c>
      <c r="J817">
        <v>3160</v>
      </c>
      <c r="K817" t="s">
        <v>3220</v>
      </c>
      <c r="L817" t="s">
        <v>21</v>
      </c>
      <c r="M817" t="s">
        <v>4546</v>
      </c>
      <c r="N817" t="s">
        <v>22</v>
      </c>
      <c r="O817" s="65">
        <v>189821193</v>
      </c>
    </row>
    <row r="818" spans="1:15" x14ac:dyDescent="0.25">
      <c r="A818" s="45">
        <v>2018</v>
      </c>
      <c r="B818" t="s">
        <v>152</v>
      </c>
      <c r="C818">
        <v>203</v>
      </c>
      <c r="D818">
        <v>49</v>
      </c>
      <c r="E818">
        <v>0</v>
      </c>
      <c r="F818">
        <v>405</v>
      </c>
      <c r="G818">
        <v>200</v>
      </c>
      <c r="H818" t="s">
        <v>9</v>
      </c>
      <c r="I818">
        <v>1112</v>
      </c>
      <c r="J818">
        <v>3160</v>
      </c>
      <c r="K818" t="s">
        <v>3244</v>
      </c>
      <c r="L818" t="s">
        <v>23</v>
      </c>
      <c r="M818" t="s">
        <v>4531</v>
      </c>
      <c r="N818" t="s">
        <v>24</v>
      </c>
      <c r="O818" s="65">
        <v>10260605</v>
      </c>
    </row>
    <row r="819" spans="1:15" x14ac:dyDescent="0.25">
      <c r="A819" s="45">
        <v>2018</v>
      </c>
      <c r="B819" t="s">
        <v>152</v>
      </c>
      <c r="C819">
        <v>203</v>
      </c>
      <c r="D819">
        <v>49</v>
      </c>
      <c r="E819">
        <v>0</v>
      </c>
      <c r="F819">
        <v>501</v>
      </c>
      <c r="G819">
        <v>200</v>
      </c>
      <c r="H819" t="s">
        <v>9</v>
      </c>
      <c r="I819">
        <v>1112</v>
      </c>
      <c r="J819">
        <v>3160</v>
      </c>
      <c r="K819" t="s">
        <v>3245</v>
      </c>
      <c r="L819" t="s">
        <v>21</v>
      </c>
      <c r="M819" t="s">
        <v>4547</v>
      </c>
      <c r="N819" t="s">
        <v>22</v>
      </c>
      <c r="O819" s="65">
        <v>104247747</v>
      </c>
    </row>
    <row r="820" spans="1:15" x14ac:dyDescent="0.25">
      <c r="A820" s="45">
        <v>2018</v>
      </c>
      <c r="B820" t="s">
        <v>152</v>
      </c>
      <c r="C820">
        <v>203</v>
      </c>
      <c r="D820">
        <v>49</v>
      </c>
      <c r="E820">
        <v>0</v>
      </c>
      <c r="F820">
        <v>502</v>
      </c>
      <c r="G820">
        <v>200</v>
      </c>
      <c r="H820" t="s">
        <v>9</v>
      </c>
      <c r="I820">
        <v>1112</v>
      </c>
      <c r="J820">
        <v>3160</v>
      </c>
      <c r="K820" t="s">
        <v>3246</v>
      </c>
      <c r="L820" t="s">
        <v>21</v>
      </c>
      <c r="M820" t="s">
        <v>4532</v>
      </c>
      <c r="N820" t="s">
        <v>22</v>
      </c>
      <c r="O820" s="65">
        <v>30781815</v>
      </c>
    </row>
    <row r="821" spans="1:15" x14ac:dyDescent="0.25">
      <c r="A821" s="45">
        <v>2018</v>
      </c>
      <c r="B821" t="s">
        <v>152</v>
      </c>
      <c r="C821">
        <v>203</v>
      </c>
      <c r="D821">
        <v>49</v>
      </c>
      <c r="E821">
        <v>0</v>
      </c>
      <c r="F821">
        <v>503</v>
      </c>
      <c r="G821">
        <v>200</v>
      </c>
      <c r="H821" t="s">
        <v>9</v>
      </c>
      <c r="I821">
        <v>1112</v>
      </c>
      <c r="J821">
        <v>3160</v>
      </c>
      <c r="K821" t="s">
        <v>3247</v>
      </c>
      <c r="L821" t="s">
        <v>21</v>
      </c>
      <c r="M821" t="s">
        <v>4533</v>
      </c>
      <c r="N821" t="s">
        <v>22</v>
      </c>
      <c r="O821" s="65">
        <v>61563630</v>
      </c>
    </row>
    <row r="822" spans="1:15" x14ac:dyDescent="0.25">
      <c r="A822" s="45">
        <v>2018</v>
      </c>
      <c r="B822" t="s">
        <v>152</v>
      </c>
      <c r="C822">
        <v>203</v>
      </c>
      <c r="D822">
        <v>49</v>
      </c>
      <c r="E822">
        <v>0</v>
      </c>
      <c r="F822">
        <v>10101</v>
      </c>
      <c r="H822" t="s">
        <v>9</v>
      </c>
      <c r="I822">
        <v>1120</v>
      </c>
      <c r="J822">
        <v>3160</v>
      </c>
      <c r="K822" t="s">
        <v>3253</v>
      </c>
      <c r="O822" s="65">
        <v>149000000</v>
      </c>
    </row>
    <row r="823" spans="1:15" x14ac:dyDescent="0.25">
      <c r="A823" s="45">
        <v>2018</v>
      </c>
      <c r="B823" t="s">
        <v>152</v>
      </c>
      <c r="C823">
        <v>203</v>
      </c>
      <c r="D823">
        <v>49</v>
      </c>
      <c r="E823">
        <v>0</v>
      </c>
      <c r="F823">
        <v>10103</v>
      </c>
      <c r="H823" t="s">
        <v>9</v>
      </c>
      <c r="I823">
        <v>1120</v>
      </c>
      <c r="J823">
        <v>3160</v>
      </c>
      <c r="K823" t="s">
        <v>3255</v>
      </c>
      <c r="O823" s="65">
        <v>188000000</v>
      </c>
    </row>
    <row r="824" spans="1:15" x14ac:dyDescent="0.25">
      <c r="A824" s="45">
        <v>2018</v>
      </c>
      <c r="B824" t="s">
        <v>152</v>
      </c>
      <c r="C824">
        <v>203</v>
      </c>
      <c r="D824">
        <v>49</v>
      </c>
      <c r="E824">
        <v>0</v>
      </c>
      <c r="F824">
        <v>10201</v>
      </c>
      <c r="H824" t="s">
        <v>9</v>
      </c>
      <c r="I824">
        <v>1120</v>
      </c>
      <c r="J824">
        <v>3160</v>
      </c>
      <c r="K824" t="s">
        <v>3258</v>
      </c>
      <c r="O824" s="65">
        <v>3700000</v>
      </c>
    </row>
    <row r="825" spans="1:15" x14ac:dyDescent="0.25">
      <c r="A825" s="45">
        <v>2018</v>
      </c>
      <c r="B825" t="s">
        <v>152</v>
      </c>
      <c r="C825">
        <v>203</v>
      </c>
      <c r="D825">
        <v>49</v>
      </c>
      <c r="E825">
        <v>0</v>
      </c>
      <c r="F825">
        <v>10202</v>
      </c>
      <c r="H825" t="s">
        <v>9</v>
      </c>
      <c r="I825">
        <v>1120</v>
      </c>
      <c r="J825">
        <v>3160</v>
      </c>
      <c r="K825" t="s">
        <v>3259</v>
      </c>
      <c r="O825" s="65">
        <v>13700000</v>
      </c>
    </row>
    <row r="826" spans="1:15" x14ac:dyDescent="0.25">
      <c r="A826" s="45">
        <v>2018</v>
      </c>
      <c r="B826" t="s">
        <v>152</v>
      </c>
      <c r="C826">
        <v>203</v>
      </c>
      <c r="D826">
        <v>49</v>
      </c>
      <c r="E826">
        <v>0</v>
      </c>
      <c r="F826">
        <v>10203</v>
      </c>
      <c r="H826" t="s">
        <v>9</v>
      </c>
      <c r="I826">
        <v>1120</v>
      </c>
      <c r="J826">
        <v>3160</v>
      </c>
      <c r="K826" t="s">
        <v>3260</v>
      </c>
      <c r="O826" s="65">
        <v>1000000</v>
      </c>
    </row>
    <row r="827" spans="1:15" x14ac:dyDescent="0.25">
      <c r="A827" s="45">
        <v>2018</v>
      </c>
      <c r="B827" t="s">
        <v>152</v>
      </c>
      <c r="C827">
        <v>203</v>
      </c>
      <c r="D827">
        <v>49</v>
      </c>
      <c r="E827">
        <v>0</v>
      </c>
      <c r="F827">
        <v>10204</v>
      </c>
      <c r="H827" t="s">
        <v>9</v>
      </c>
      <c r="I827">
        <v>1120</v>
      </c>
      <c r="J827">
        <v>3160</v>
      </c>
      <c r="K827" t="s">
        <v>3261</v>
      </c>
      <c r="O827" s="65">
        <v>29000000</v>
      </c>
    </row>
    <row r="828" spans="1:15" x14ac:dyDescent="0.25">
      <c r="A828" s="45">
        <v>2018</v>
      </c>
      <c r="B828" t="s">
        <v>152</v>
      </c>
      <c r="C828">
        <v>203</v>
      </c>
      <c r="D828">
        <v>49</v>
      </c>
      <c r="E828">
        <v>0</v>
      </c>
      <c r="F828">
        <v>10301</v>
      </c>
      <c r="H828" t="s">
        <v>9</v>
      </c>
      <c r="I828">
        <v>1120</v>
      </c>
      <c r="J828">
        <v>3160</v>
      </c>
      <c r="K828" t="s">
        <v>3263</v>
      </c>
      <c r="O828" s="65">
        <v>1500000</v>
      </c>
    </row>
    <row r="829" spans="1:15" x14ac:dyDescent="0.25">
      <c r="A829" s="45">
        <v>2018</v>
      </c>
      <c r="B829" t="s">
        <v>152</v>
      </c>
      <c r="C829">
        <v>203</v>
      </c>
      <c r="D829">
        <v>49</v>
      </c>
      <c r="E829">
        <v>0</v>
      </c>
      <c r="F829">
        <v>10302</v>
      </c>
      <c r="H829" t="s">
        <v>9</v>
      </c>
      <c r="I829">
        <v>1120</v>
      </c>
      <c r="J829">
        <v>3160</v>
      </c>
      <c r="K829" t="s">
        <v>3264</v>
      </c>
      <c r="O829" s="65">
        <v>8000000</v>
      </c>
    </row>
    <row r="830" spans="1:15" x14ac:dyDescent="0.25">
      <c r="A830" s="45">
        <v>2018</v>
      </c>
      <c r="B830" t="s">
        <v>152</v>
      </c>
      <c r="C830">
        <v>203</v>
      </c>
      <c r="D830">
        <v>49</v>
      </c>
      <c r="E830">
        <v>0</v>
      </c>
      <c r="F830">
        <v>10303</v>
      </c>
      <c r="H830" t="s">
        <v>9</v>
      </c>
      <c r="I830">
        <v>1120</v>
      </c>
      <c r="J830">
        <v>3160</v>
      </c>
      <c r="K830" t="s">
        <v>3265</v>
      </c>
      <c r="O830" s="65">
        <v>2000000</v>
      </c>
    </row>
    <row r="831" spans="1:15" x14ac:dyDescent="0.25">
      <c r="A831" s="45">
        <v>2018</v>
      </c>
      <c r="B831" t="s">
        <v>152</v>
      </c>
      <c r="C831">
        <v>203</v>
      </c>
      <c r="D831">
        <v>49</v>
      </c>
      <c r="E831">
        <v>0</v>
      </c>
      <c r="F831">
        <v>10304</v>
      </c>
      <c r="H831" t="s">
        <v>9</v>
      </c>
      <c r="I831">
        <v>1120</v>
      </c>
      <c r="J831">
        <v>3160</v>
      </c>
      <c r="K831" t="s">
        <v>3266</v>
      </c>
      <c r="O831" s="65">
        <v>300000</v>
      </c>
    </row>
    <row r="832" spans="1:15" x14ac:dyDescent="0.25">
      <c r="A832" s="45">
        <v>2018</v>
      </c>
      <c r="B832" t="s">
        <v>152</v>
      </c>
      <c r="C832">
        <v>203</v>
      </c>
      <c r="D832">
        <v>49</v>
      </c>
      <c r="E832">
        <v>0</v>
      </c>
      <c r="F832">
        <v>10306</v>
      </c>
      <c r="H832" t="s">
        <v>9</v>
      </c>
      <c r="I832">
        <v>1120</v>
      </c>
      <c r="J832">
        <v>3160</v>
      </c>
      <c r="K832" t="s">
        <v>3268</v>
      </c>
      <c r="M832" t="s">
        <v>5771</v>
      </c>
      <c r="O832" s="65">
        <v>40000</v>
      </c>
    </row>
    <row r="833" spans="1:15" x14ac:dyDescent="0.25">
      <c r="A833" s="45">
        <v>2018</v>
      </c>
      <c r="B833" t="s">
        <v>152</v>
      </c>
      <c r="C833">
        <v>203</v>
      </c>
      <c r="D833">
        <v>49</v>
      </c>
      <c r="E833">
        <v>0</v>
      </c>
      <c r="F833">
        <v>10406</v>
      </c>
      <c r="H833" t="s">
        <v>9</v>
      </c>
      <c r="I833">
        <v>1120</v>
      </c>
      <c r="J833">
        <v>3160</v>
      </c>
      <c r="K833" t="s">
        <v>3275</v>
      </c>
      <c r="M833" t="s">
        <v>5772</v>
      </c>
      <c r="O833" s="65">
        <v>1000000</v>
      </c>
    </row>
    <row r="834" spans="1:15" x14ac:dyDescent="0.25">
      <c r="A834" s="45">
        <v>2018</v>
      </c>
      <c r="B834" t="s">
        <v>152</v>
      </c>
      <c r="C834">
        <v>203</v>
      </c>
      <c r="D834">
        <v>49</v>
      </c>
      <c r="E834">
        <v>0</v>
      </c>
      <c r="F834">
        <v>10499</v>
      </c>
      <c r="H834" t="s">
        <v>9</v>
      </c>
      <c r="I834">
        <v>1120</v>
      </c>
      <c r="J834">
        <v>3160</v>
      </c>
      <c r="K834" t="s">
        <v>3276</v>
      </c>
      <c r="M834" t="s">
        <v>5773</v>
      </c>
      <c r="O834" s="65">
        <v>1200000</v>
      </c>
    </row>
    <row r="835" spans="1:15" x14ac:dyDescent="0.25">
      <c r="A835" s="45">
        <v>2018</v>
      </c>
      <c r="B835" t="s">
        <v>152</v>
      </c>
      <c r="C835">
        <v>203</v>
      </c>
      <c r="D835">
        <v>49</v>
      </c>
      <c r="E835">
        <v>0</v>
      </c>
      <c r="F835">
        <v>10501</v>
      </c>
      <c r="H835" t="s">
        <v>9</v>
      </c>
      <c r="I835">
        <v>1120</v>
      </c>
      <c r="J835">
        <v>3160</v>
      </c>
      <c r="K835" t="s">
        <v>3277</v>
      </c>
      <c r="O835" s="65">
        <v>1880000</v>
      </c>
    </row>
    <row r="836" spans="1:15" x14ac:dyDescent="0.25">
      <c r="A836" s="45">
        <v>2018</v>
      </c>
      <c r="B836" t="s">
        <v>152</v>
      </c>
      <c r="C836">
        <v>203</v>
      </c>
      <c r="D836">
        <v>49</v>
      </c>
      <c r="E836">
        <v>0</v>
      </c>
      <c r="F836">
        <v>10502</v>
      </c>
      <c r="H836" t="s">
        <v>9</v>
      </c>
      <c r="I836">
        <v>1120</v>
      </c>
      <c r="J836">
        <v>3160</v>
      </c>
      <c r="K836" t="s">
        <v>3278</v>
      </c>
      <c r="O836" s="65">
        <v>45000000</v>
      </c>
    </row>
    <row r="837" spans="1:15" x14ac:dyDescent="0.25">
      <c r="A837" s="45">
        <v>2018</v>
      </c>
      <c r="B837" t="s">
        <v>152</v>
      </c>
      <c r="C837">
        <v>203</v>
      </c>
      <c r="D837">
        <v>49</v>
      </c>
      <c r="E837">
        <v>0</v>
      </c>
      <c r="F837">
        <v>10601</v>
      </c>
      <c r="H837" t="s">
        <v>9</v>
      </c>
      <c r="I837">
        <v>1120</v>
      </c>
      <c r="J837">
        <v>3160</v>
      </c>
      <c r="K837" t="s">
        <v>3281</v>
      </c>
      <c r="O837" s="65">
        <v>28977000</v>
      </c>
    </row>
    <row r="838" spans="1:15" x14ac:dyDescent="0.25">
      <c r="A838" s="45">
        <v>2018</v>
      </c>
      <c r="B838" t="s">
        <v>152</v>
      </c>
      <c r="C838">
        <v>203</v>
      </c>
      <c r="D838">
        <v>49</v>
      </c>
      <c r="E838">
        <v>0</v>
      </c>
      <c r="F838">
        <v>10804</v>
      </c>
      <c r="H838" t="s">
        <v>9</v>
      </c>
      <c r="I838">
        <v>1120</v>
      </c>
      <c r="J838">
        <v>3160</v>
      </c>
      <c r="K838" t="s">
        <v>3290</v>
      </c>
      <c r="O838" s="65">
        <v>3200000</v>
      </c>
    </row>
    <row r="839" spans="1:15" x14ac:dyDescent="0.25">
      <c r="A839" s="45">
        <v>2018</v>
      </c>
      <c r="B839" t="s">
        <v>152</v>
      </c>
      <c r="C839">
        <v>203</v>
      </c>
      <c r="D839">
        <v>49</v>
      </c>
      <c r="E839">
        <v>0</v>
      </c>
      <c r="F839">
        <v>10805</v>
      </c>
      <c r="H839" t="s">
        <v>9</v>
      </c>
      <c r="I839">
        <v>1120</v>
      </c>
      <c r="J839">
        <v>3160</v>
      </c>
      <c r="K839" t="s">
        <v>3291</v>
      </c>
      <c r="O839" s="65">
        <v>25000000</v>
      </c>
    </row>
    <row r="840" spans="1:15" x14ac:dyDescent="0.25">
      <c r="A840" s="45">
        <v>2018</v>
      </c>
      <c r="B840" t="s">
        <v>152</v>
      </c>
      <c r="C840">
        <v>203</v>
      </c>
      <c r="D840">
        <v>49</v>
      </c>
      <c r="E840">
        <v>0</v>
      </c>
      <c r="F840">
        <v>10806</v>
      </c>
      <c r="H840" t="s">
        <v>9</v>
      </c>
      <c r="I840">
        <v>1120</v>
      </c>
      <c r="J840">
        <v>3160</v>
      </c>
      <c r="K840" t="s">
        <v>3292</v>
      </c>
      <c r="O840" s="65">
        <v>340000</v>
      </c>
    </row>
    <row r="841" spans="1:15" x14ac:dyDescent="0.25">
      <c r="A841" s="45">
        <v>2018</v>
      </c>
      <c r="B841" t="s">
        <v>152</v>
      </c>
      <c r="C841">
        <v>203</v>
      </c>
      <c r="D841">
        <v>49</v>
      </c>
      <c r="E841">
        <v>0</v>
      </c>
      <c r="F841">
        <v>10807</v>
      </c>
      <c r="H841" t="s">
        <v>9</v>
      </c>
      <c r="I841">
        <v>1120</v>
      </c>
      <c r="J841">
        <v>3160</v>
      </c>
      <c r="K841" t="s">
        <v>3293</v>
      </c>
      <c r="O841" s="65">
        <v>500000</v>
      </c>
    </row>
    <row r="842" spans="1:15" x14ac:dyDescent="0.25">
      <c r="A842" s="45">
        <v>2018</v>
      </c>
      <c r="B842" t="s">
        <v>152</v>
      </c>
      <c r="C842">
        <v>203</v>
      </c>
      <c r="D842">
        <v>49</v>
      </c>
      <c r="E842">
        <v>0</v>
      </c>
      <c r="F842">
        <v>10899</v>
      </c>
      <c r="H842" t="s">
        <v>9</v>
      </c>
      <c r="I842">
        <v>1120</v>
      </c>
      <c r="J842">
        <v>3160</v>
      </c>
      <c r="K842" t="s">
        <v>3295</v>
      </c>
      <c r="O842" s="65">
        <v>1050000</v>
      </c>
    </row>
    <row r="843" spans="1:15" x14ac:dyDescent="0.25">
      <c r="A843" s="45">
        <v>2018</v>
      </c>
      <c r="B843" t="s">
        <v>152</v>
      </c>
      <c r="C843">
        <v>203</v>
      </c>
      <c r="D843">
        <v>49</v>
      </c>
      <c r="E843">
        <v>0</v>
      </c>
      <c r="F843">
        <v>10999</v>
      </c>
      <c r="H843" t="s">
        <v>9</v>
      </c>
      <c r="I843">
        <v>1310</v>
      </c>
      <c r="J843">
        <v>3160</v>
      </c>
      <c r="K843" t="s">
        <v>3299</v>
      </c>
      <c r="M843" t="s">
        <v>4276</v>
      </c>
      <c r="O843" s="65">
        <v>1000000</v>
      </c>
    </row>
    <row r="844" spans="1:15" x14ac:dyDescent="0.25">
      <c r="A844" s="45">
        <v>2018</v>
      </c>
      <c r="B844" t="s">
        <v>152</v>
      </c>
      <c r="C844">
        <v>203</v>
      </c>
      <c r="D844">
        <v>49</v>
      </c>
      <c r="E844">
        <v>0</v>
      </c>
      <c r="F844">
        <v>20101</v>
      </c>
      <c r="H844" t="s">
        <v>9</v>
      </c>
      <c r="I844">
        <v>1120</v>
      </c>
      <c r="J844">
        <v>3160</v>
      </c>
      <c r="K844" t="s">
        <v>3306</v>
      </c>
      <c r="O844" s="65">
        <v>30000000</v>
      </c>
    </row>
    <row r="845" spans="1:15" x14ac:dyDescent="0.25">
      <c r="A845" s="45">
        <v>2018</v>
      </c>
      <c r="B845" t="s">
        <v>152</v>
      </c>
      <c r="C845">
        <v>203</v>
      </c>
      <c r="D845">
        <v>49</v>
      </c>
      <c r="E845">
        <v>0</v>
      </c>
      <c r="F845">
        <v>20104</v>
      </c>
      <c r="H845" t="s">
        <v>9</v>
      </c>
      <c r="I845">
        <v>1120</v>
      </c>
      <c r="J845">
        <v>3160</v>
      </c>
      <c r="K845" t="s">
        <v>3309</v>
      </c>
      <c r="O845" s="65">
        <v>3600000</v>
      </c>
    </row>
    <row r="846" spans="1:15" x14ac:dyDescent="0.25">
      <c r="A846" s="45">
        <v>2018</v>
      </c>
      <c r="B846" t="s">
        <v>152</v>
      </c>
      <c r="C846">
        <v>203</v>
      </c>
      <c r="D846">
        <v>49</v>
      </c>
      <c r="E846">
        <v>0</v>
      </c>
      <c r="F846">
        <v>20304</v>
      </c>
      <c r="H846" t="s">
        <v>9</v>
      </c>
      <c r="I846">
        <v>1120</v>
      </c>
      <c r="J846">
        <v>3160</v>
      </c>
      <c r="K846" t="s">
        <v>3318</v>
      </c>
      <c r="O846" s="65">
        <v>1000000</v>
      </c>
    </row>
    <row r="847" spans="1:15" x14ac:dyDescent="0.25">
      <c r="A847" s="45">
        <v>2018</v>
      </c>
      <c r="B847" t="s">
        <v>152</v>
      </c>
      <c r="C847">
        <v>203</v>
      </c>
      <c r="D847">
        <v>49</v>
      </c>
      <c r="E847">
        <v>0</v>
      </c>
      <c r="F847">
        <v>29901</v>
      </c>
      <c r="H847" t="s">
        <v>9</v>
      </c>
      <c r="I847">
        <v>1120</v>
      </c>
      <c r="J847">
        <v>3160</v>
      </c>
      <c r="K847" t="s">
        <v>3327</v>
      </c>
      <c r="O847" s="65">
        <v>2500000</v>
      </c>
    </row>
    <row r="848" spans="1:15" x14ac:dyDescent="0.25">
      <c r="A848" s="45">
        <v>2018</v>
      </c>
      <c r="B848" t="s">
        <v>152</v>
      </c>
      <c r="C848">
        <v>203</v>
      </c>
      <c r="D848">
        <v>49</v>
      </c>
      <c r="E848">
        <v>0</v>
      </c>
      <c r="F848">
        <v>29903</v>
      </c>
      <c r="H848" t="s">
        <v>9</v>
      </c>
      <c r="I848">
        <v>1120</v>
      </c>
      <c r="J848">
        <v>3160</v>
      </c>
      <c r="K848" t="s">
        <v>3329</v>
      </c>
      <c r="O848" s="65">
        <v>4000000</v>
      </c>
    </row>
    <row r="849" spans="1:15" x14ac:dyDescent="0.25">
      <c r="A849" s="45">
        <v>2018</v>
      </c>
      <c r="B849" t="s">
        <v>152</v>
      </c>
      <c r="C849">
        <v>203</v>
      </c>
      <c r="D849">
        <v>49</v>
      </c>
      <c r="E849">
        <v>0</v>
      </c>
      <c r="F849">
        <v>29904</v>
      </c>
      <c r="H849" t="s">
        <v>9</v>
      </c>
      <c r="I849">
        <v>1120</v>
      </c>
      <c r="J849">
        <v>3160</v>
      </c>
      <c r="K849" t="s">
        <v>3330</v>
      </c>
      <c r="O849" s="65">
        <v>1000000</v>
      </c>
    </row>
    <row r="850" spans="1:15" x14ac:dyDescent="0.25">
      <c r="A850" s="45">
        <v>2018</v>
      </c>
      <c r="B850" t="s">
        <v>152</v>
      </c>
      <c r="C850">
        <v>203</v>
      </c>
      <c r="D850">
        <v>49</v>
      </c>
      <c r="E850">
        <v>0</v>
      </c>
      <c r="F850">
        <v>29905</v>
      </c>
      <c r="H850" t="s">
        <v>9</v>
      </c>
      <c r="I850">
        <v>1120</v>
      </c>
      <c r="J850">
        <v>3160</v>
      </c>
      <c r="K850" t="s">
        <v>3331</v>
      </c>
      <c r="O850" s="65">
        <v>1000000</v>
      </c>
    </row>
    <row r="851" spans="1:15" x14ac:dyDescent="0.25">
      <c r="A851" s="45">
        <v>2018</v>
      </c>
      <c r="B851" t="s">
        <v>152</v>
      </c>
      <c r="C851">
        <v>203</v>
      </c>
      <c r="D851">
        <v>49</v>
      </c>
      <c r="E851">
        <v>0</v>
      </c>
      <c r="F851">
        <v>60103</v>
      </c>
      <c r="G851">
        <v>200</v>
      </c>
      <c r="H851" t="s">
        <v>9</v>
      </c>
      <c r="I851">
        <v>1310</v>
      </c>
      <c r="J851">
        <v>3160</v>
      </c>
      <c r="K851" t="s">
        <v>3393</v>
      </c>
      <c r="L851" t="s">
        <v>21</v>
      </c>
      <c r="M851" t="s">
        <v>4550</v>
      </c>
      <c r="N851" t="s">
        <v>22</v>
      </c>
      <c r="O851" s="65">
        <v>11989301</v>
      </c>
    </row>
    <row r="852" spans="1:15" x14ac:dyDescent="0.25">
      <c r="A852" s="45">
        <v>2018</v>
      </c>
      <c r="B852" t="s">
        <v>152</v>
      </c>
      <c r="C852">
        <v>203</v>
      </c>
      <c r="D852">
        <v>49</v>
      </c>
      <c r="E852">
        <v>0</v>
      </c>
      <c r="F852">
        <v>60103</v>
      </c>
      <c r="G852">
        <v>202</v>
      </c>
      <c r="H852" t="s">
        <v>9</v>
      </c>
      <c r="I852">
        <v>1310</v>
      </c>
      <c r="J852">
        <v>3160</v>
      </c>
      <c r="K852" t="s">
        <v>3393</v>
      </c>
      <c r="L852" t="s">
        <v>21</v>
      </c>
      <c r="M852" t="s">
        <v>4542</v>
      </c>
      <c r="N852" t="s">
        <v>22</v>
      </c>
      <c r="O852" s="65">
        <v>5130303</v>
      </c>
    </row>
    <row r="853" spans="1:15" x14ac:dyDescent="0.25">
      <c r="A853" s="45">
        <v>2018</v>
      </c>
      <c r="B853" t="s">
        <v>152</v>
      </c>
      <c r="C853">
        <v>203</v>
      </c>
      <c r="D853">
        <v>49</v>
      </c>
      <c r="E853">
        <v>0</v>
      </c>
      <c r="F853">
        <v>60301</v>
      </c>
      <c r="H853" t="s">
        <v>9</v>
      </c>
      <c r="I853">
        <v>1320</v>
      </c>
      <c r="J853">
        <v>3160</v>
      </c>
      <c r="K853" t="s">
        <v>3404</v>
      </c>
      <c r="O853" s="65">
        <v>33000000</v>
      </c>
    </row>
    <row r="854" spans="1:15" x14ac:dyDescent="0.25">
      <c r="A854" s="45">
        <v>2018</v>
      </c>
      <c r="B854" t="s">
        <v>152</v>
      </c>
      <c r="C854">
        <v>203</v>
      </c>
      <c r="D854">
        <v>49</v>
      </c>
      <c r="E854">
        <v>0</v>
      </c>
      <c r="F854">
        <v>60399</v>
      </c>
      <c r="H854" t="s">
        <v>9</v>
      </c>
      <c r="I854">
        <v>1320</v>
      </c>
      <c r="J854">
        <v>3160</v>
      </c>
      <c r="K854" t="s">
        <v>3409</v>
      </c>
      <c r="M854" t="s">
        <v>4570</v>
      </c>
      <c r="O854" s="65">
        <v>9000000</v>
      </c>
    </row>
    <row r="855" spans="1:15" x14ac:dyDescent="0.25">
      <c r="A855" s="45">
        <v>2018</v>
      </c>
      <c r="B855" t="s">
        <v>152</v>
      </c>
      <c r="C855">
        <v>203</v>
      </c>
      <c r="D855">
        <v>49</v>
      </c>
      <c r="E855">
        <v>0</v>
      </c>
      <c r="F855">
        <v>60401</v>
      </c>
      <c r="G855">
        <v>204</v>
      </c>
      <c r="H855" t="s">
        <v>9</v>
      </c>
      <c r="I855">
        <v>1320</v>
      </c>
      <c r="J855">
        <v>3120</v>
      </c>
      <c r="K855" t="s">
        <v>3411</v>
      </c>
      <c r="L855" t="s">
        <v>153</v>
      </c>
      <c r="M855" t="s">
        <v>4280</v>
      </c>
      <c r="N855" t="s">
        <v>154</v>
      </c>
      <c r="O855" s="65">
        <v>5707650000</v>
      </c>
    </row>
    <row r="856" spans="1:15" x14ac:dyDescent="0.25">
      <c r="A856" s="45">
        <v>2018</v>
      </c>
      <c r="B856" t="s">
        <v>152</v>
      </c>
      <c r="C856">
        <v>203</v>
      </c>
      <c r="D856">
        <v>49</v>
      </c>
      <c r="E856">
        <v>0</v>
      </c>
      <c r="F856">
        <v>60401</v>
      </c>
      <c r="G856">
        <v>218</v>
      </c>
      <c r="H856" t="s">
        <v>9</v>
      </c>
      <c r="I856">
        <v>1320</v>
      </c>
      <c r="J856">
        <v>3120</v>
      </c>
      <c r="K856" t="s">
        <v>3411</v>
      </c>
      <c r="L856" t="s">
        <v>155</v>
      </c>
      <c r="M856" t="s">
        <v>4281</v>
      </c>
      <c r="N856" t="s">
        <v>156</v>
      </c>
      <c r="O856" s="65">
        <v>2680396</v>
      </c>
    </row>
    <row r="857" spans="1:15" x14ac:dyDescent="0.25">
      <c r="A857" s="45">
        <v>2018</v>
      </c>
      <c r="B857" t="s">
        <v>152</v>
      </c>
      <c r="C857">
        <v>203</v>
      </c>
      <c r="D857">
        <v>49</v>
      </c>
      <c r="E857">
        <v>0</v>
      </c>
      <c r="F857">
        <v>60401</v>
      </c>
      <c r="G857">
        <v>219</v>
      </c>
      <c r="H857" t="s">
        <v>9</v>
      </c>
      <c r="I857">
        <v>1320</v>
      </c>
      <c r="J857">
        <v>3120</v>
      </c>
      <c r="K857" t="s">
        <v>3411</v>
      </c>
      <c r="L857" t="s">
        <v>157</v>
      </c>
      <c r="M857" t="s">
        <v>4281</v>
      </c>
      <c r="N857" t="s">
        <v>158</v>
      </c>
      <c r="O857" s="65">
        <v>2680396</v>
      </c>
    </row>
    <row r="858" spans="1:15" x14ac:dyDescent="0.25">
      <c r="A858" s="45">
        <v>2018</v>
      </c>
      <c r="B858" t="s">
        <v>152</v>
      </c>
      <c r="C858">
        <v>203</v>
      </c>
      <c r="D858">
        <v>49</v>
      </c>
      <c r="E858">
        <v>0</v>
      </c>
      <c r="F858">
        <v>60401</v>
      </c>
      <c r="G858">
        <v>220</v>
      </c>
      <c r="H858" t="s">
        <v>9</v>
      </c>
      <c r="I858">
        <v>1320</v>
      </c>
      <c r="J858">
        <v>3120</v>
      </c>
      <c r="K858" t="s">
        <v>3411</v>
      </c>
      <c r="L858" t="s">
        <v>159</v>
      </c>
      <c r="M858" t="s">
        <v>4281</v>
      </c>
      <c r="N858" t="s">
        <v>160</v>
      </c>
      <c r="O858" s="65">
        <v>2680396</v>
      </c>
    </row>
    <row r="859" spans="1:15" x14ac:dyDescent="0.25">
      <c r="A859" s="45">
        <v>2018</v>
      </c>
      <c r="B859" t="s">
        <v>152</v>
      </c>
      <c r="C859">
        <v>203</v>
      </c>
      <c r="D859">
        <v>49</v>
      </c>
      <c r="E859">
        <v>0</v>
      </c>
      <c r="F859">
        <v>60401</v>
      </c>
      <c r="G859">
        <v>221</v>
      </c>
      <c r="H859" t="s">
        <v>9</v>
      </c>
      <c r="I859">
        <v>1320</v>
      </c>
      <c r="J859">
        <v>3120</v>
      </c>
      <c r="K859" t="s">
        <v>3411</v>
      </c>
      <c r="L859" t="s">
        <v>161</v>
      </c>
      <c r="M859" t="s">
        <v>4281</v>
      </c>
      <c r="N859" t="s">
        <v>162</v>
      </c>
      <c r="O859" s="65">
        <v>2680396</v>
      </c>
    </row>
    <row r="860" spans="1:15" x14ac:dyDescent="0.25">
      <c r="A860" s="45">
        <v>2018</v>
      </c>
      <c r="B860" t="s">
        <v>152</v>
      </c>
      <c r="C860">
        <v>203</v>
      </c>
      <c r="D860">
        <v>49</v>
      </c>
      <c r="E860">
        <v>0</v>
      </c>
      <c r="F860">
        <v>60401</v>
      </c>
      <c r="G860">
        <v>222</v>
      </c>
      <c r="H860" t="s">
        <v>9</v>
      </c>
      <c r="I860">
        <v>1320</v>
      </c>
      <c r="J860">
        <v>3120</v>
      </c>
      <c r="K860" t="s">
        <v>3411</v>
      </c>
      <c r="L860" t="s">
        <v>163</v>
      </c>
      <c r="M860" t="s">
        <v>4281</v>
      </c>
      <c r="N860" t="s">
        <v>164</v>
      </c>
      <c r="O860" s="65">
        <v>2680396</v>
      </c>
    </row>
    <row r="861" spans="1:15" x14ac:dyDescent="0.25">
      <c r="A861" s="45">
        <v>2018</v>
      </c>
      <c r="B861" t="s">
        <v>152</v>
      </c>
      <c r="C861">
        <v>203</v>
      </c>
      <c r="D861">
        <v>49</v>
      </c>
      <c r="E861">
        <v>0</v>
      </c>
      <c r="F861">
        <v>60401</v>
      </c>
      <c r="G861">
        <v>223</v>
      </c>
      <c r="H861" t="s">
        <v>9</v>
      </c>
      <c r="I861">
        <v>1320</v>
      </c>
      <c r="J861">
        <v>3120</v>
      </c>
      <c r="K861" t="s">
        <v>3411</v>
      </c>
      <c r="L861" t="s">
        <v>165</v>
      </c>
      <c r="M861" t="s">
        <v>4281</v>
      </c>
      <c r="N861" t="s">
        <v>166</v>
      </c>
      <c r="O861" s="65">
        <v>2680396</v>
      </c>
    </row>
    <row r="862" spans="1:15" x14ac:dyDescent="0.25">
      <c r="A862" s="45">
        <v>2018</v>
      </c>
      <c r="B862" t="s">
        <v>152</v>
      </c>
      <c r="C862">
        <v>203</v>
      </c>
      <c r="D862">
        <v>49</v>
      </c>
      <c r="E862">
        <v>0</v>
      </c>
      <c r="F862">
        <v>60401</v>
      </c>
      <c r="G862">
        <v>224</v>
      </c>
      <c r="H862" t="s">
        <v>9</v>
      </c>
      <c r="I862">
        <v>1320</v>
      </c>
      <c r="J862">
        <v>3120</v>
      </c>
      <c r="K862" t="s">
        <v>3411</v>
      </c>
      <c r="L862" t="s">
        <v>167</v>
      </c>
      <c r="M862" t="s">
        <v>4281</v>
      </c>
      <c r="N862" t="s">
        <v>168</v>
      </c>
      <c r="O862" s="65">
        <v>2680396</v>
      </c>
    </row>
    <row r="863" spans="1:15" x14ac:dyDescent="0.25">
      <c r="A863" s="45">
        <v>2018</v>
      </c>
      <c r="B863" t="s">
        <v>152</v>
      </c>
      <c r="C863">
        <v>203</v>
      </c>
      <c r="D863">
        <v>49</v>
      </c>
      <c r="E863">
        <v>0</v>
      </c>
      <c r="F863">
        <v>60401</v>
      </c>
      <c r="G863">
        <v>225</v>
      </c>
      <c r="H863" t="s">
        <v>9</v>
      </c>
      <c r="I863">
        <v>1320</v>
      </c>
      <c r="J863">
        <v>3120</v>
      </c>
      <c r="K863" t="s">
        <v>3411</v>
      </c>
      <c r="L863" t="s">
        <v>169</v>
      </c>
      <c r="M863" t="s">
        <v>4281</v>
      </c>
      <c r="N863" t="s">
        <v>170</v>
      </c>
      <c r="O863" s="65">
        <v>2680396</v>
      </c>
    </row>
    <row r="864" spans="1:15" x14ac:dyDescent="0.25">
      <c r="A864" s="45">
        <v>2018</v>
      </c>
      <c r="B864" t="s">
        <v>152</v>
      </c>
      <c r="C864">
        <v>203</v>
      </c>
      <c r="D864">
        <v>49</v>
      </c>
      <c r="E864">
        <v>0</v>
      </c>
      <c r="F864">
        <v>60401</v>
      </c>
      <c r="G864">
        <v>226</v>
      </c>
      <c r="H864" t="s">
        <v>9</v>
      </c>
      <c r="I864">
        <v>1320</v>
      </c>
      <c r="J864">
        <v>3120</v>
      </c>
      <c r="K864" t="s">
        <v>3411</v>
      </c>
      <c r="L864" t="s">
        <v>171</v>
      </c>
      <c r="M864" t="s">
        <v>4281</v>
      </c>
      <c r="N864" t="s">
        <v>172</v>
      </c>
      <c r="O864" s="65">
        <v>2680396</v>
      </c>
    </row>
    <row r="865" spans="1:15" x14ac:dyDescent="0.25">
      <c r="A865" s="45">
        <v>2018</v>
      </c>
      <c r="B865" t="s">
        <v>152</v>
      </c>
      <c r="C865">
        <v>203</v>
      </c>
      <c r="D865">
        <v>49</v>
      </c>
      <c r="E865">
        <v>0</v>
      </c>
      <c r="F865">
        <v>60401</v>
      </c>
      <c r="G865">
        <v>227</v>
      </c>
      <c r="H865" t="s">
        <v>9</v>
      </c>
      <c r="I865">
        <v>1320</v>
      </c>
      <c r="J865">
        <v>3120</v>
      </c>
      <c r="K865" t="s">
        <v>3411</v>
      </c>
      <c r="L865" t="s">
        <v>173</v>
      </c>
      <c r="M865" t="s">
        <v>4281</v>
      </c>
      <c r="N865" t="s">
        <v>174</v>
      </c>
      <c r="O865" s="65">
        <v>2680396</v>
      </c>
    </row>
    <row r="866" spans="1:15" x14ac:dyDescent="0.25">
      <c r="A866" s="45">
        <v>2018</v>
      </c>
      <c r="B866" t="s">
        <v>152</v>
      </c>
      <c r="C866">
        <v>203</v>
      </c>
      <c r="D866">
        <v>49</v>
      </c>
      <c r="E866">
        <v>0</v>
      </c>
      <c r="F866">
        <v>60401</v>
      </c>
      <c r="G866">
        <v>228</v>
      </c>
      <c r="H866" t="s">
        <v>9</v>
      </c>
      <c r="I866">
        <v>1320</v>
      </c>
      <c r="J866">
        <v>3120</v>
      </c>
      <c r="K866" t="s">
        <v>3411</v>
      </c>
      <c r="L866" t="s">
        <v>175</v>
      </c>
      <c r="M866" t="s">
        <v>4281</v>
      </c>
      <c r="N866" t="s">
        <v>176</v>
      </c>
      <c r="O866" s="65">
        <v>2680396</v>
      </c>
    </row>
    <row r="867" spans="1:15" x14ac:dyDescent="0.25">
      <c r="A867" s="45">
        <v>2018</v>
      </c>
      <c r="B867" t="s">
        <v>152</v>
      </c>
      <c r="C867">
        <v>203</v>
      </c>
      <c r="D867">
        <v>49</v>
      </c>
      <c r="E867">
        <v>0</v>
      </c>
      <c r="F867">
        <v>60401</v>
      </c>
      <c r="G867">
        <v>229</v>
      </c>
      <c r="H867" t="s">
        <v>9</v>
      </c>
      <c r="I867">
        <v>1320</v>
      </c>
      <c r="J867">
        <v>3120</v>
      </c>
      <c r="K867" t="s">
        <v>3411</v>
      </c>
      <c r="L867" t="s">
        <v>177</v>
      </c>
      <c r="M867" t="s">
        <v>4281</v>
      </c>
      <c r="N867" t="s">
        <v>178</v>
      </c>
      <c r="O867" s="65">
        <v>2680396</v>
      </c>
    </row>
    <row r="868" spans="1:15" x14ac:dyDescent="0.25">
      <c r="A868" s="45">
        <v>2018</v>
      </c>
      <c r="B868" t="s">
        <v>152</v>
      </c>
      <c r="C868">
        <v>203</v>
      </c>
      <c r="D868">
        <v>49</v>
      </c>
      <c r="E868">
        <v>0</v>
      </c>
      <c r="F868">
        <v>60401</v>
      </c>
      <c r="G868">
        <v>230</v>
      </c>
      <c r="H868" t="s">
        <v>9</v>
      </c>
      <c r="I868">
        <v>1320</v>
      </c>
      <c r="J868">
        <v>3120</v>
      </c>
      <c r="K868" t="s">
        <v>3411</v>
      </c>
      <c r="L868" t="s">
        <v>179</v>
      </c>
      <c r="M868" t="s">
        <v>4281</v>
      </c>
      <c r="N868" t="s">
        <v>180</v>
      </c>
      <c r="O868" s="65">
        <v>2680396</v>
      </c>
    </row>
    <row r="869" spans="1:15" x14ac:dyDescent="0.25">
      <c r="A869" s="45">
        <v>2018</v>
      </c>
      <c r="B869" t="s">
        <v>152</v>
      </c>
      <c r="C869">
        <v>203</v>
      </c>
      <c r="D869">
        <v>49</v>
      </c>
      <c r="E869">
        <v>0</v>
      </c>
      <c r="F869">
        <v>60401</v>
      </c>
      <c r="G869">
        <v>231</v>
      </c>
      <c r="H869" t="s">
        <v>9</v>
      </c>
      <c r="I869">
        <v>1320</v>
      </c>
      <c r="J869">
        <v>3120</v>
      </c>
      <c r="K869" t="s">
        <v>3411</v>
      </c>
      <c r="L869" t="s">
        <v>181</v>
      </c>
      <c r="M869" t="s">
        <v>4281</v>
      </c>
      <c r="N869" t="s">
        <v>182</v>
      </c>
      <c r="O869" s="65">
        <v>2680396</v>
      </c>
    </row>
    <row r="870" spans="1:15" x14ac:dyDescent="0.25">
      <c r="A870" s="45">
        <v>2018</v>
      </c>
      <c r="B870" t="s">
        <v>152</v>
      </c>
      <c r="C870">
        <v>203</v>
      </c>
      <c r="D870">
        <v>49</v>
      </c>
      <c r="E870">
        <v>0</v>
      </c>
      <c r="F870">
        <v>60401</v>
      </c>
      <c r="G870">
        <v>232</v>
      </c>
      <c r="H870" t="s">
        <v>9</v>
      </c>
      <c r="I870">
        <v>1320</v>
      </c>
      <c r="J870">
        <v>3120</v>
      </c>
      <c r="K870" t="s">
        <v>3411</v>
      </c>
      <c r="L870" t="s">
        <v>183</v>
      </c>
      <c r="M870" t="s">
        <v>4281</v>
      </c>
      <c r="N870" t="s">
        <v>184</v>
      </c>
      <c r="O870" s="65">
        <v>2680396</v>
      </c>
    </row>
    <row r="871" spans="1:15" x14ac:dyDescent="0.25">
      <c r="A871" s="45">
        <v>2018</v>
      </c>
      <c r="B871" t="s">
        <v>152</v>
      </c>
      <c r="C871">
        <v>203</v>
      </c>
      <c r="D871">
        <v>49</v>
      </c>
      <c r="E871">
        <v>0</v>
      </c>
      <c r="F871">
        <v>60401</v>
      </c>
      <c r="G871">
        <v>233</v>
      </c>
      <c r="H871" t="s">
        <v>9</v>
      </c>
      <c r="I871">
        <v>1320</v>
      </c>
      <c r="J871">
        <v>3120</v>
      </c>
      <c r="K871" t="s">
        <v>3411</v>
      </c>
      <c r="L871" t="s">
        <v>185</v>
      </c>
      <c r="M871" t="s">
        <v>4281</v>
      </c>
      <c r="N871" t="s">
        <v>186</v>
      </c>
      <c r="O871" s="65">
        <v>2680396</v>
      </c>
    </row>
    <row r="872" spans="1:15" x14ac:dyDescent="0.25">
      <c r="A872" s="45">
        <v>2018</v>
      </c>
      <c r="B872" t="s">
        <v>152</v>
      </c>
      <c r="C872">
        <v>203</v>
      </c>
      <c r="D872">
        <v>49</v>
      </c>
      <c r="E872">
        <v>0</v>
      </c>
      <c r="F872">
        <v>60401</v>
      </c>
      <c r="G872">
        <v>234</v>
      </c>
      <c r="H872" t="s">
        <v>9</v>
      </c>
      <c r="I872">
        <v>1320</v>
      </c>
      <c r="J872">
        <v>3120</v>
      </c>
      <c r="K872" t="s">
        <v>3411</v>
      </c>
      <c r="L872" t="s">
        <v>187</v>
      </c>
      <c r="M872" t="s">
        <v>4281</v>
      </c>
      <c r="N872" t="s">
        <v>188</v>
      </c>
      <c r="O872" s="65">
        <v>2680396</v>
      </c>
    </row>
    <row r="873" spans="1:15" x14ac:dyDescent="0.25">
      <c r="A873" s="45">
        <v>2018</v>
      </c>
      <c r="B873" t="s">
        <v>152</v>
      </c>
      <c r="C873">
        <v>203</v>
      </c>
      <c r="D873">
        <v>49</v>
      </c>
      <c r="E873">
        <v>0</v>
      </c>
      <c r="F873">
        <v>60401</v>
      </c>
      <c r="G873">
        <v>235</v>
      </c>
      <c r="H873" t="s">
        <v>9</v>
      </c>
      <c r="I873">
        <v>1320</v>
      </c>
      <c r="J873">
        <v>3120</v>
      </c>
      <c r="K873" t="s">
        <v>3411</v>
      </c>
      <c r="L873" t="s">
        <v>189</v>
      </c>
      <c r="M873" t="s">
        <v>4281</v>
      </c>
      <c r="N873" t="s">
        <v>190</v>
      </c>
      <c r="O873" s="65">
        <v>2680396</v>
      </c>
    </row>
    <row r="874" spans="1:15" x14ac:dyDescent="0.25">
      <c r="A874" s="45">
        <v>2018</v>
      </c>
      <c r="B874" t="s">
        <v>152</v>
      </c>
      <c r="C874">
        <v>203</v>
      </c>
      <c r="D874">
        <v>49</v>
      </c>
      <c r="E874">
        <v>0</v>
      </c>
      <c r="F874">
        <v>60401</v>
      </c>
      <c r="G874">
        <v>236</v>
      </c>
      <c r="H874" t="s">
        <v>9</v>
      </c>
      <c r="I874">
        <v>1320</v>
      </c>
      <c r="J874">
        <v>3120</v>
      </c>
      <c r="K874" t="s">
        <v>3411</v>
      </c>
      <c r="L874" t="s">
        <v>191</v>
      </c>
      <c r="M874" t="s">
        <v>4281</v>
      </c>
      <c r="N874" t="s">
        <v>192</v>
      </c>
      <c r="O874" s="65">
        <v>2680396</v>
      </c>
    </row>
    <row r="875" spans="1:15" x14ac:dyDescent="0.25">
      <c r="A875" s="45">
        <v>2018</v>
      </c>
      <c r="B875" t="s">
        <v>152</v>
      </c>
      <c r="C875">
        <v>203</v>
      </c>
      <c r="D875">
        <v>49</v>
      </c>
      <c r="E875">
        <v>0</v>
      </c>
      <c r="F875">
        <v>60401</v>
      </c>
      <c r="G875">
        <v>237</v>
      </c>
      <c r="H875" t="s">
        <v>9</v>
      </c>
      <c r="I875">
        <v>1320</v>
      </c>
      <c r="J875">
        <v>3120</v>
      </c>
      <c r="K875" t="s">
        <v>3411</v>
      </c>
      <c r="L875" t="s">
        <v>193</v>
      </c>
      <c r="M875" t="s">
        <v>4281</v>
      </c>
      <c r="N875" t="s">
        <v>194</v>
      </c>
      <c r="O875" s="65">
        <v>2680396</v>
      </c>
    </row>
    <row r="876" spans="1:15" x14ac:dyDescent="0.25">
      <c r="A876" s="45">
        <v>2018</v>
      </c>
      <c r="B876" t="s">
        <v>152</v>
      </c>
      <c r="C876">
        <v>203</v>
      </c>
      <c r="D876">
        <v>49</v>
      </c>
      <c r="E876">
        <v>0</v>
      </c>
      <c r="F876">
        <v>60401</v>
      </c>
      <c r="G876">
        <v>238</v>
      </c>
      <c r="H876" t="s">
        <v>9</v>
      </c>
      <c r="I876">
        <v>1320</v>
      </c>
      <c r="J876">
        <v>3120</v>
      </c>
      <c r="K876" t="s">
        <v>3411</v>
      </c>
      <c r="L876" t="s">
        <v>195</v>
      </c>
      <c r="M876" t="s">
        <v>4281</v>
      </c>
      <c r="N876" t="s">
        <v>196</v>
      </c>
      <c r="O876" s="65">
        <v>2680396</v>
      </c>
    </row>
    <row r="877" spans="1:15" x14ac:dyDescent="0.25">
      <c r="A877" s="45">
        <v>2018</v>
      </c>
      <c r="B877" t="s">
        <v>152</v>
      </c>
      <c r="C877">
        <v>203</v>
      </c>
      <c r="D877">
        <v>49</v>
      </c>
      <c r="E877">
        <v>0</v>
      </c>
      <c r="F877">
        <v>60401</v>
      </c>
      <c r="G877">
        <v>239</v>
      </c>
      <c r="H877" t="s">
        <v>9</v>
      </c>
      <c r="I877">
        <v>1320</v>
      </c>
      <c r="J877">
        <v>3120</v>
      </c>
      <c r="K877" t="s">
        <v>3411</v>
      </c>
      <c r="L877" t="s">
        <v>197</v>
      </c>
      <c r="M877" t="s">
        <v>4281</v>
      </c>
      <c r="N877" t="s">
        <v>198</v>
      </c>
      <c r="O877" s="65">
        <v>2680396</v>
      </c>
    </row>
    <row r="878" spans="1:15" x14ac:dyDescent="0.25">
      <c r="A878" s="45">
        <v>2018</v>
      </c>
      <c r="B878" t="s">
        <v>152</v>
      </c>
      <c r="C878">
        <v>203</v>
      </c>
      <c r="D878">
        <v>49</v>
      </c>
      <c r="E878">
        <v>0</v>
      </c>
      <c r="F878">
        <v>60401</v>
      </c>
      <c r="G878">
        <v>240</v>
      </c>
      <c r="H878" t="s">
        <v>9</v>
      </c>
      <c r="I878">
        <v>1320</v>
      </c>
      <c r="J878">
        <v>3120</v>
      </c>
      <c r="K878" t="s">
        <v>3411</v>
      </c>
      <c r="L878" t="s">
        <v>199</v>
      </c>
      <c r="M878" t="s">
        <v>4281</v>
      </c>
      <c r="N878" t="s">
        <v>200</v>
      </c>
      <c r="O878" s="65">
        <v>2680396</v>
      </c>
    </row>
    <row r="879" spans="1:15" x14ac:dyDescent="0.25">
      <c r="A879" s="45">
        <v>2018</v>
      </c>
      <c r="B879" t="s">
        <v>152</v>
      </c>
      <c r="C879">
        <v>203</v>
      </c>
      <c r="D879">
        <v>49</v>
      </c>
      <c r="E879">
        <v>0</v>
      </c>
      <c r="F879">
        <v>60401</v>
      </c>
      <c r="G879">
        <v>241</v>
      </c>
      <c r="H879" t="s">
        <v>9</v>
      </c>
      <c r="I879">
        <v>1320</v>
      </c>
      <c r="J879">
        <v>3120</v>
      </c>
      <c r="K879" t="s">
        <v>3411</v>
      </c>
      <c r="L879" t="s">
        <v>201</v>
      </c>
      <c r="M879" t="s">
        <v>4281</v>
      </c>
      <c r="N879" t="s">
        <v>202</v>
      </c>
      <c r="O879" s="65">
        <v>2680396</v>
      </c>
    </row>
    <row r="880" spans="1:15" x14ac:dyDescent="0.25">
      <c r="A880" s="45">
        <v>2018</v>
      </c>
      <c r="B880" t="s">
        <v>152</v>
      </c>
      <c r="C880">
        <v>203</v>
      </c>
      <c r="D880">
        <v>49</v>
      </c>
      <c r="E880">
        <v>0</v>
      </c>
      <c r="F880">
        <v>60401</v>
      </c>
      <c r="G880">
        <v>242</v>
      </c>
      <c r="H880" t="s">
        <v>9</v>
      </c>
      <c r="I880">
        <v>1320</v>
      </c>
      <c r="J880">
        <v>3120</v>
      </c>
      <c r="K880" t="s">
        <v>3411</v>
      </c>
      <c r="L880" t="s">
        <v>203</v>
      </c>
      <c r="M880" t="s">
        <v>4281</v>
      </c>
      <c r="N880" t="s">
        <v>204</v>
      </c>
      <c r="O880" s="65">
        <v>2680396</v>
      </c>
    </row>
    <row r="881" spans="1:15" x14ac:dyDescent="0.25">
      <c r="A881" s="45">
        <v>2018</v>
      </c>
      <c r="B881" t="s">
        <v>152</v>
      </c>
      <c r="C881">
        <v>203</v>
      </c>
      <c r="D881">
        <v>49</v>
      </c>
      <c r="E881">
        <v>0</v>
      </c>
      <c r="F881">
        <v>60401</v>
      </c>
      <c r="G881">
        <v>243</v>
      </c>
      <c r="H881" t="s">
        <v>9</v>
      </c>
      <c r="I881">
        <v>1320</v>
      </c>
      <c r="J881">
        <v>3120</v>
      </c>
      <c r="K881" t="s">
        <v>3411</v>
      </c>
      <c r="L881" t="s">
        <v>205</v>
      </c>
      <c r="M881" t="s">
        <v>4281</v>
      </c>
      <c r="N881" t="s">
        <v>206</v>
      </c>
      <c r="O881" s="65">
        <v>2680396</v>
      </c>
    </row>
    <row r="882" spans="1:15" x14ac:dyDescent="0.25">
      <c r="A882" s="45">
        <v>2018</v>
      </c>
      <c r="B882" t="s">
        <v>152</v>
      </c>
      <c r="C882">
        <v>203</v>
      </c>
      <c r="D882">
        <v>49</v>
      </c>
      <c r="E882">
        <v>0</v>
      </c>
      <c r="F882">
        <v>60401</v>
      </c>
      <c r="G882">
        <v>244</v>
      </c>
      <c r="H882" t="s">
        <v>9</v>
      </c>
      <c r="I882">
        <v>1320</v>
      </c>
      <c r="J882">
        <v>3120</v>
      </c>
      <c r="K882" t="s">
        <v>3411</v>
      </c>
      <c r="L882" t="s">
        <v>207</v>
      </c>
      <c r="M882" t="s">
        <v>4281</v>
      </c>
      <c r="N882" t="s">
        <v>208</v>
      </c>
      <c r="O882" s="65">
        <v>2680396</v>
      </c>
    </row>
    <row r="883" spans="1:15" x14ac:dyDescent="0.25">
      <c r="A883" s="45">
        <v>2018</v>
      </c>
      <c r="B883" t="s">
        <v>152</v>
      </c>
      <c r="C883">
        <v>203</v>
      </c>
      <c r="D883">
        <v>49</v>
      </c>
      <c r="E883">
        <v>0</v>
      </c>
      <c r="F883">
        <v>60401</v>
      </c>
      <c r="G883">
        <v>245</v>
      </c>
      <c r="H883" t="s">
        <v>9</v>
      </c>
      <c r="I883">
        <v>1320</v>
      </c>
      <c r="J883">
        <v>3120</v>
      </c>
      <c r="K883" t="s">
        <v>3411</v>
      </c>
      <c r="L883" t="s">
        <v>209</v>
      </c>
      <c r="M883" t="s">
        <v>4281</v>
      </c>
      <c r="N883" t="s">
        <v>210</v>
      </c>
      <c r="O883" s="65">
        <v>2680396</v>
      </c>
    </row>
    <row r="884" spans="1:15" x14ac:dyDescent="0.25">
      <c r="A884" s="45">
        <v>2018</v>
      </c>
      <c r="B884" t="s">
        <v>152</v>
      </c>
      <c r="C884">
        <v>203</v>
      </c>
      <c r="D884">
        <v>49</v>
      </c>
      <c r="E884">
        <v>0</v>
      </c>
      <c r="F884">
        <v>60401</v>
      </c>
      <c r="G884">
        <v>246</v>
      </c>
      <c r="H884" t="s">
        <v>9</v>
      </c>
      <c r="I884">
        <v>1320</v>
      </c>
      <c r="J884">
        <v>3120</v>
      </c>
      <c r="K884" t="s">
        <v>3411</v>
      </c>
      <c r="L884" t="s">
        <v>211</v>
      </c>
      <c r="M884" t="s">
        <v>4281</v>
      </c>
      <c r="N884" t="s">
        <v>212</v>
      </c>
      <c r="O884" s="65">
        <v>2680396</v>
      </c>
    </row>
    <row r="885" spans="1:15" x14ac:dyDescent="0.25">
      <c r="A885" s="45">
        <v>2018</v>
      </c>
      <c r="B885" t="s">
        <v>152</v>
      </c>
      <c r="C885">
        <v>203</v>
      </c>
      <c r="D885">
        <v>49</v>
      </c>
      <c r="E885">
        <v>0</v>
      </c>
      <c r="F885">
        <v>60401</v>
      </c>
      <c r="G885">
        <v>247</v>
      </c>
      <c r="H885" t="s">
        <v>9</v>
      </c>
      <c r="I885">
        <v>1320</v>
      </c>
      <c r="J885">
        <v>3120</v>
      </c>
      <c r="K885" t="s">
        <v>3411</v>
      </c>
      <c r="L885" t="s">
        <v>213</v>
      </c>
      <c r="M885" t="s">
        <v>4281</v>
      </c>
      <c r="N885" t="s">
        <v>214</v>
      </c>
      <c r="O885" s="65">
        <v>2680396</v>
      </c>
    </row>
    <row r="886" spans="1:15" x14ac:dyDescent="0.25">
      <c r="A886" s="45">
        <v>2018</v>
      </c>
      <c r="B886" t="s">
        <v>152</v>
      </c>
      <c r="C886">
        <v>203</v>
      </c>
      <c r="D886">
        <v>49</v>
      </c>
      <c r="E886">
        <v>0</v>
      </c>
      <c r="F886">
        <v>60401</v>
      </c>
      <c r="G886">
        <v>248</v>
      </c>
      <c r="H886" t="s">
        <v>9</v>
      </c>
      <c r="I886">
        <v>1320</v>
      </c>
      <c r="J886">
        <v>3120</v>
      </c>
      <c r="K886" t="s">
        <v>3411</v>
      </c>
      <c r="L886" t="s">
        <v>215</v>
      </c>
      <c r="M886" t="s">
        <v>4281</v>
      </c>
      <c r="N886" t="s">
        <v>216</v>
      </c>
      <c r="O886" s="65">
        <v>2680396</v>
      </c>
    </row>
    <row r="887" spans="1:15" x14ac:dyDescent="0.25">
      <c r="A887" s="45">
        <v>2018</v>
      </c>
      <c r="B887" t="s">
        <v>152</v>
      </c>
      <c r="C887">
        <v>203</v>
      </c>
      <c r="D887">
        <v>49</v>
      </c>
      <c r="E887">
        <v>0</v>
      </c>
      <c r="F887">
        <v>60401</v>
      </c>
      <c r="G887">
        <v>249</v>
      </c>
      <c r="H887" t="s">
        <v>9</v>
      </c>
      <c r="I887">
        <v>1320</v>
      </c>
      <c r="J887">
        <v>3120</v>
      </c>
      <c r="K887" t="s">
        <v>3411</v>
      </c>
      <c r="L887" t="s">
        <v>217</v>
      </c>
      <c r="M887" t="s">
        <v>4281</v>
      </c>
      <c r="N887" t="s">
        <v>218</v>
      </c>
      <c r="O887" s="65">
        <v>2680396</v>
      </c>
    </row>
    <row r="888" spans="1:15" x14ac:dyDescent="0.25">
      <c r="A888" s="45">
        <v>2018</v>
      </c>
      <c r="B888" t="s">
        <v>152</v>
      </c>
      <c r="C888">
        <v>203</v>
      </c>
      <c r="D888">
        <v>49</v>
      </c>
      <c r="E888">
        <v>0</v>
      </c>
      <c r="F888">
        <v>60401</v>
      </c>
      <c r="G888">
        <v>250</v>
      </c>
      <c r="H888" t="s">
        <v>9</v>
      </c>
      <c r="I888">
        <v>1320</v>
      </c>
      <c r="J888">
        <v>3120</v>
      </c>
      <c r="K888" t="s">
        <v>3411</v>
      </c>
      <c r="L888" t="s">
        <v>219</v>
      </c>
      <c r="M888" t="s">
        <v>4281</v>
      </c>
      <c r="N888" t="s">
        <v>220</v>
      </c>
      <c r="O888" s="65">
        <v>2680396</v>
      </c>
    </row>
    <row r="889" spans="1:15" x14ac:dyDescent="0.25">
      <c r="A889" s="45">
        <v>2018</v>
      </c>
      <c r="B889" t="s">
        <v>152</v>
      </c>
      <c r="C889">
        <v>203</v>
      </c>
      <c r="D889">
        <v>49</v>
      </c>
      <c r="E889">
        <v>0</v>
      </c>
      <c r="F889">
        <v>60401</v>
      </c>
      <c r="G889">
        <v>251</v>
      </c>
      <c r="H889" t="s">
        <v>9</v>
      </c>
      <c r="I889">
        <v>1320</v>
      </c>
      <c r="J889">
        <v>3120</v>
      </c>
      <c r="K889" t="s">
        <v>3411</v>
      </c>
      <c r="L889" t="s">
        <v>221</v>
      </c>
      <c r="M889" t="s">
        <v>4281</v>
      </c>
      <c r="N889" t="s">
        <v>222</v>
      </c>
      <c r="O889" s="65">
        <v>2680396</v>
      </c>
    </row>
    <row r="890" spans="1:15" x14ac:dyDescent="0.25">
      <c r="A890" s="45">
        <v>2018</v>
      </c>
      <c r="B890" t="s">
        <v>152</v>
      </c>
      <c r="C890">
        <v>203</v>
      </c>
      <c r="D890">
        <v>49</v>
      </c>
      <c r="E890">
        <v>0</v>
      </c>
      <c r="F890">
        <v>60401</v>
      </c>
      <c r="G890">
        <v>252</v>
      </c>
      <c r="H890" t="s">
        <v>9</v>
      </c>
      <c r="I890">
        <v>1320</v>
      </c>
      <c r="J890">
        <v>3120</v>
      </c>
      <c r="K890" t="s">
        <v>3411</v>
      </c>
      <c r="L890" t="s">
        <v>223</v>
      </c>
      <c r="M890" t="s">
        <v>4281</v>
      </c>
      <c r="N890" t="s">
        <v>224</v>
      </c>
      <c r="O890" s="65">
        <v>2680396</v>
      </c>
    </row>
    <row r="891" spans="1:15" x14ac:dyDescent="0.25">
      <c r="A891" s="45">
        <v>2018</v>
      </c>
      <c r="B891" t="s">
        <v>152</v>
      </c>
      <c r="C891">
        <v>203</v>
      </c>
      <c r="D891">
        <v>49</v>
      </c>
      <c r="E891">
        <v>0</v>
      </c>
      <c r="F891">
        <v>60401</v>
      </c>
      <c r="G891">
        <v>253</v>
      </c>
      <c r="H891" t="s">
        <v>9</v>
      </c>
      <c r="I891">
        <v>1320</v>
      </c>
      <c r="J891">
        <v>3120</v>
      </c>
      <c r="K891" t="s">
        <v>3411</v>
      </c>
      <c r="L891" t="s">
        <v>225</v>
      </c>
      <c r="M891" t="s">
        <v>4281</v>
      </c>
      <c r="N891" t="s">
        <v>226</v>
      </c>
      <c r="O891" s="65">
        <v>2680396</v>
      </c>
    </row>
    <row r="892" spans="1:15" x14ac:dyDescent="0.25">
      <c r="A892" s="45">
        <v>2018</v>
      </c>
      <c r="B892" t="s">
        <v>152</v>
      </c>
      <c r="C892">
        <v>203</v>
      </c>
      <c r="D892">
        <v>49</v>
      </c>
      <c r="E892">
        <v>0</v>
      </c>
      <c r="F892">
        <v>60401</v>
      </c>
      <c r="G892">
        <v>254</v>
      </c>
      <c r="H892" t="s">
        <v>9</v>
      </c>
      <c r="I892">
        <v>1320</v>
      </c>
      <c r="J892">
        <v>3120</v>
      </c>
      <c r="K892" t="s">
        <v>3411</v>
      </c>
      <c r="L892" t="s">
        <v>227</v>
      </c>
      <c r="M892" t="s">
        <v>4281</v>
      </c>
      <c r="N892" t="s">
        <v>228</v>
      </c>
      <c r="O892" s="65">
        <v>2680396</v>
      </c>
    </row>
    <row r="893" spans="1:15" x14ac:dyDescent="0.25">
      <c r="A893" s="45">
        <v>2018</v>
      </c>
      <c r="B893" t="s">
        <v>152</v>
      </c>
      <c r="C893">
        <v>203</v>
      </c>
      <c r="D893">
        <v>49</v>
      </c>
      <c r="E893">
        <v>0</v>
      </c>
      <c r="F893">
        <v>60401</v>
      </c>
      <c r="G893">
        <v>255</v>
      </c>
      <c r="H893" t="s">
        <v>9</v>
      </c>
      <c r="I893">
        <v>1320</v>
      </c>
      <c r="J893">
        <v>3120</v>
      </c>
      <c r="K893" t="s">
        <v>3411</v>
      </c>
      <c r="L893" t="s">
        <v>229</v>
      </c>
      <c r="M893" t="s">
        <v>4281</v>
      </c>
      <c r="N893" t="s">
        <v>230</v>
      </c>
      <c r="O893" s="65">
        <v>2680396</v>
      </c>
    </row>
    <row r="894" spans="1:15" x14ac:dyDescent="0.25">
      <c r="A894" s="45">
        <v>2018</v>
      </c>
      <c r="B894" t="s">
        <v>152</v>
      </c>
      <c r="C894">
        <v>203</v>
      </c>
      <c r="D894">
        <v>49</v>
      </c>
      <c r="E894">
        <v>0</v>
      </c>
      <c r="F894">
        <v>60401</v>
      </c>
      <c r="G894">
        <v>256</v>
      </c>
      <c r="H894" t="s">
        <v>9</v>
      </c>
      <c r="I894">
        <v>1320</v>
      </c>
      <c r="J894">
        <v>3120</v>
      </c>
      <c r="K894" t="s">
        <v>3411</v>
      </c>
      <c r="L894" t="s">
        <v>231</v>
      </c>
      <c r="M894" t="s">
        <v>4281</v>
      </c>
      <c r="N894" t="s">
        <v>232</v>
      </c>
      <c r="O894" s="65">
        <v>2680396</v>
      </c>
    </row>
    <row r="895" spans="1:15" x14ac:dyDescent="0.25">
      <c r="A895" s="45">
        <v>2018</v>
      </c>
      <c r="B895" t="s">
        <v>152</v>
      </c>
      <c r="C895">
        <v>203</v>
      </c>
      <c r="D895">
        <v>49</v>
      </c>
      <c r="E895">
        <v>0</v>
      </c>
      <c r="F895">
        <v>60401</v>
      </c>
      <c r="G895">
        <v>257</v>
      </c>
      <c r="H895" t="s">
        <v>9</v>
      </c>
      <c r="I895">
        <v>1320</v>
      </c>
      <c r="J895">
        <v>3120</v>
      </c>
      <c r="K895" t="s">
        <v>3411</v>
      </c>
      <c r="L895" t="s">
        <v>233</v>
      </c>
      <c r="M895" t="s">
        <v>4281</v>
      </c>
      <c r="N895" t="s">
        <v>234</v>
      </c>
      <c r="O895" s="65">
        <v>2680396</v>
      </c>
    </row>
    <row r="896" spans="1:15" x14ac:dyDescent="0.25">
      <c r="A896" s="45">
        <v>2018</v>
      </c>
      <c r="B896" t="s">
        <v>152</v>
      </c>
      <c r="C896">
        <v>203</v>
      </c>
      <c r="D896">
        <v>49</v>
      </c>
      <c r="E896">
        <v>0</v>
      </c>
      <c r="F896">
        <v>60401</v>
      </c>
      <c r="G896">
        <v>258</v>
      </c>
      <c r="H896" t="s">
        <v>9</v>
      </c>
      <c r="I896">
        <v>1320</v>
      </c>
      <c r="J896">
        <v>3120</v>
      </c>
      <c r="K896" t="s">
        <v>3411</v>
      </c>
      <c r="L896" t="s">
        <v>235</v>
      </c>
      <c r="M896" t="s">
        <v>4281</v>
      </c>
      <c r="N896" t="s">
        <v>236</v>
      </c>
      <c r="O896" s="65">
        <v>2680396</v>
      </c>
    </row>
    <row r="897" spans="1:15" x14ac:dyDescent="0.25">
      <c r="A897" s="45">
        <v>2018</v>
      </c>
      <c r="B897" t="s">
        <v>152</v>
      </c>
      <c r="C897">
        <v>203</v>
      </c>
      <c r="D897">
        <v>49</v>
      </c>
      <c r="E897">
        <v>0</v>
      </c>
      <c r="F897">
        <v>60401</v>
      </c>
      <c r="G897">
        <v>259</v>
      </c>
      <c r="H897" t="s">
        <v>9</v>
      </c>
      <c r="I897">
        <v>1320</v>
      </c>
      <c r="J897">
        <v>3120</v>
      </c>
      <c r="K897" t="s">
        <v>3411</v>
      </c>
      <c r="L897" t="s">
        <v>237</v>
      </c>
      <c r="M897" t="s">
        <v>4281</v>
      </c>
      <c r="N897" t="s">
        <v>238</v>
      </c>
      <c r="O897" s="65">
        <v>2680396</v>
      </c>
    </row>
    <row r="898" spans="1:15" x14ac:dyDescent="0.25">
      <c r="A898" s="45">
        <v>2018</v>
      </c>
      <c r="B898" t="s">
        <v>152</v>
      </c>
      <c r="C898">
        <v>203</v>
      </c>
      <c r="D898">
        <v>49</v>
      </c>
      <c r="E898">
        <v>0</v>
      </c>
      <c r="F898">
        <v>60401</v>
      </c>
      <c r="G898">
        <v>260</v>
      </c>
      <c r="H898" t="s">
        <v>9</v>
      </c>
      <c r="I898">
        <v>1320</v>
      </c>
      <c r="J898">
        <v>3120</v>
      </c>
      <c r="K898" t="s">
        <v>3411</v>
      </c>
      <c r="L898" t="s">
        <v>239</v>
      </c>
      <c r="M898" t="s">
        <v>4281</v>
      </c>
      <c r="N898" t="s">
        <v>240</v>
      </c>
      <c r="O898" s="65">
        <v>2680396</v>
      </c>
    </row>
    <row r="899" spans="1:15" x14ac:dyDescent="0.25">
      <c r="A899" s="45">
        <v>2018</v>
      </c>
      <c r="B899" t="s">
        <v>152</v>
      </c>
      <c r="C899">
        <v>203</v>
      </c>
      <c r="D899">
        <v>49</v>
      </c>
      <c r="E899">
        <v>0</v>
      </c>
      <c r="F899">
        <v>60401</v>
      </c>
      <c r="G899">
        <v>261</v>
      </c>
      <c r="H899" t="s">
        <v>9</v>
      </c>
      <c r="I899">
        <v>1320</v>
      </c>
      <c r="J899">
        <v>3120</v>
      </c>
      <c r="K899" t="s">
        <v>3411</v>
      </c>
      <c r="L899" t="s">
        <v>241</v>
      </c>
      <c r="M899" t="s">
        <v>4281</v>
      </c>
      <c r="N899" t="s">
        <v>242</v>
      </c>
      <c r="O899" s="65">
        <v>2680396</v>
      </c>
    </row>
    <row r="900" spans="1:15" x14ac:dyDescent="0.25">
      <c r="A900" s="45">
        <v>2018</v>
      </c>
      <c r="B900" t="s">
        <v>152</v>
      </c>
      <c r="C900">
        <v>203</v>
      </c>
      <c r="D900">
        <v>49</v>
      </c>
      <c r="E900">
        <v>0</v>
      </c>
      <c r="F900">
        <v>60401</v>
      </c>
      <c r="G900">
        <v>262</v>
      </c>
      <c r="H900" t="s">
        <v>9</v>
      </c>
      <c r="I900">
        <v>1320</v>
      </c>
      <c r="J900">
        <v>3120</v>
      </c>
      <c r="K900" t="s">
        <v>3411</v>
      </c>
      <c r="L900" t="s">
        <v>243</v>
      </c>
      <c r="M900" t="s">
        <v>4281</v>
      </c>
      <c r="N900" t="s">
        <v>244</v>
      </c>
      <c r="O900" s="65">
        <v>2680396</v>
      </c>
    </row>
    <row r="901" spans="1:15" x14ac:dyDescent="0.25">
      <c r="A901" s="45">
        <v>2018</v>
      </c>
      <c r="B901" t="s">
        <v>152</v>
      </c>
      <c r="C901">
        <v>203</v>
      </c>
      <c r="D901">
        <v>49</v>
      </c>
      <c r="E901">
        <v>0</v>
      </c>
      <c r="F901">
        <v>60401</v>
      </c>
      <c r="G901">
        <v>263</v>
      </c>
      <c r="H901" t="s">
        <v>9</v>
      </c>
      <c r="I901">
        <v>1320</v>
      </c>
      <c r="J901">
        <v>3120</v>
      </c>
      <c r="K901" t="s">
        <v>3411</v>
      </c>
      <c r="L901" t="s">
        <v>245</v>
      </c>
      <c r="M901" t="s">
        <v>4281</v>
      </c>
      <c r="N901" t="s">
        <v>246</v>
      </c>
      <c r="O901" s="65">
        <v>2680396</v>
      </c>
    </row>
    <row r="902" spans="1:15" x14ac:dyDescent="0.25">
      <c r="A902" s="45">
        <v>2018</v>
      </c>
      <c r="B902" t="s">
        <v>152</v>
      </c>
      <c r="C902">
        <v>203</v>
      </c>
      <c r="D902">
        <v>49</v>
      </c>
      <c r="E902">
        <v>0</v>
      </c>
      <c r="F902">
        <v>60401</v>
      </c>
      <c r="G902">
        <v>264</v>
      </c>
      <c r="H902" t="s">
        <v>9</v>
      </c>
      <c r="I902">
        <v>1320</v>
      </c>
      <c r="J902">
        <v>3120</v>
      </c>
      <c r="K902" t="s">
        <v>3411</v>
      </c>
      <c r="L902" t="s">
        <v>247</v>
      </c>
      <c r="M902" t="s">
        <v>4281</v>
      </c>
      <c r="N902" t="s">
        <v>248</v>
      </c>
      <c r="O902" s="65">
        <v>2680396</v>
      </c>
    </row>
    <row r="903" spans="1:15" x14ac:dyDescent="0.25">
      <c r="A903" s="45">
        <v>2018</v>
      </c>
      <c r="B903" t="s">
        <v>152</v>
      </c>
      <c r="C903">
        <v>203</v>
      </c>
      <c r="D903">
        <v>49</v>
      </c>
      <c r="E903">
        <v>0</v>
      </c>
      <c r="F903">
        <v>60401</v>
      </c>
      <c r="G903">
        <v>265</v>
      </c>
      <c r="H903" t="s">
        <v>9</v>
      </c>
      <c r="I903">
        <v>1320</v>
      </c>
      <c r="J903">
        <v>3120</v>
      </c>
      <c r="K903" t="s">
        <v>3411</v>
      </c>
      <c r="L903" t="s">
        <v>249</v>
      </c>
      <c r="M903" t="s">
        <v>4281</v>
      </c>
      <c r="N903" t="s">
        <v>250</v>
      </c>
      <c r="O903" s="65">
        <v>2680396</v>
      </c>
    </row>
    <row r="904" spans="1:15" x14ac:dyDescent="0.25">
      <c r="A904" s="45">
        <v>2018</v>
      </c>
      <c r="B904" t="s">
        <v>152</v>
      </c>
      <c r="C904">
        <v>203</v>
      </c>
      <c r="D904">
        <v>49</v>
      </c>
      <c r="E904">
        <v>0</v>
      </c>
      <c r="F904">
        <v>60401</v>
      </c>
      <c r="G904">
        <v>266</v>
      </c>
      <c r="H904" t="s">
        <v>9</v>
      </c>
      <c r="I904">
        <v>1320</v>
      </c>
      <c r="J904">
        <v>3120</v>
      </c>
      <c r="K904" t="s">
        <v>3411</v>
      </c>
      <c r="L904" t="s">
        <v>251</v>
      </c>
      <c r="M904" t="s">
        <v>4281</v>
      </c>
      <c r="N904" t="s">
        <v>252</v>
      </c>
      <c r="O904" s="65">
        <v>2680396</v>
      </c>
    </row>
    <row r="905" spans="1:15" x14ac:dyDescent="0.25">
      <c r="A905" s="45">
        <v>2018</v>
      </c>
      <c r="B905" t="s">
        <v>152</v>
      </c>
      <c r="C905">
        <v>203</v>
      </c>
      <c r="D905">
        <v>49</v>
      </c>
      <c r="E905">
        <v>0</v>
      </c>
      <c r="F905">
        <v>60401</v>
      </c>
      <c r="G905">
        <v>267</v>
      </c>
      <c r="H905" t="s">
        <v>9</v>
      </c>
      <c r="I905">
        <v>1320</v>
      </c>
      <c r="J905">
        <v>3120</v>
      </c>
      <c r="K905" t="s">
        <v>3411</v>
      </c>
      <c r="L905" t="s">
        <v>253</v>
      </c>
      <c r="M905" t="s">
        <v>4281</v>
      </c>
      <c r="N905" t="s">
        <v>254</v>
      </c>
      <c r="O905" s="65">
        <v>2680396</v>
      </c>
    </row>
    <row r="906" spans="1:15" x14ac:dyDescent="0.25">
      <c r="A906" s="45">
        <v>2018</v>
      </c>
      <c r="B906" t="s">
        <v>152</v>
      </c>
      <c r="C906">
        <v>203</v>
      </c>
      <c r="D906">
        <v>49</v>
      </c>
      <c r="E906">
        <v>0</v>
      </c>
      <c r="F906">
        <v>60401</v>
      </c>
      <c r="G906">
        <v>268</v>
      </c>
      <c r="H906" t="s">
        <v>9</v>
      </c>
      <c r="I906">
        <v>1320</v>
      </c>
      <c r="J906">
        <v>3120</v>
      </c>
      <c r="K906" t="s">
        <v>3411</v>
      </c>
      <c r="L906" t="s">
        <v>255</v>
      </c>
      <c r="M906" t="s">
        <v>4281</v>
      </c>
      <c r="N906" t="s">
        <v>256</v>
      </c>
      <c r="O906" s="65">
        <v>2680396</v>
      </c>
    </row>
    <row r="907" spans="1:15" x14ac:dyDescent="0.25">
      <c r="A907" s="45">
        <v>2018</v>
      </c>
      <c r="B907" t="s">
        <v>152</v>
      </c>
      <c r="C907">
        <v>203</v>
      </c>
      <c r="D907">
        <v>49</v>
      </c>
      <c r="E907">
        <v>0</v>
      </c>
      <c r="F907">
        <v>60401</v>
      </c>
      <c r="G907">
        <v>269</v>
      </c>
      <c r="H907" t="s">
        <v>9</v>
      </c>
      <c r="I907">
        <v>1320</v>
      </c>
      <c r="J907">
        <v>3120</v>
      </c>
      <c r="K907" t="s">
        <v>3411</v>
      </c>
      <c r="L907" t="s">
        <v>257</v>
      </c>
      <c r="M907" t="s">
        <v>4281</v>
      </c>
      <c r="N907" t="s">
        <v>258</v>
      </c>
      <c r="O907" s="65">
        <v>2680396</v>
      </c>
    </row>
    <row r="908" spans="1:15" x14ac:dyDescent="0.25">
      <c r="A908" s="45">
        <v>2018</v>
      </c>
      <c r="B908" t="s">
        <v>152</v>
      </c>
      <c r="C908">
        <v>203</v>
      </c>
      <c r="D908">
        <v>49</v>
      </c>
      <c r="E908">
        <v>0</v>
      </c>
      <c r="F908">
        <v>60401</v>
      </c>
      <c r="G908">
        <v>270</v>
      </c>
      <c r="H908" t="s">
        <v>9</v>
      </c>
      <c r="I908">
        <v>1320</v>
      </c>
      <c r="J908">
        <v>3120</v>
      </c>
      <c r="K908" t="s">
        <v>3411</v>
      </c>
      <c r="L908" t="s">
        <v>259</v>
      </c>
      <c r="M908" t="s">
        <v>4281</v>
      </c>
      <c r="N908" t="s">
        <v>260</v>
      </c>
      <c r="O908" s="65">
        <v>2680396</v>
      </c>
    </row>
    <row r="909" spans="1:15" x14ac:dyDescent="0.25">
      <c r="A909" s="45">
        <v>2018</v>
      </c>
      <c r="B909" t="s">
        <v>152</v>
      </c>
      <c r="C909">
        <v>203</v>
      </c>
      <c r="D909">
        <v>49</v>
      </c>
      <c r="E909">
        <v>0</v>
      </c>
      <c r="F909">
        <v>60401</v>
      </c>
      <c r="G909">
        <v>271</v>
      </c>
      <c r="H909" t="s">
        <v>9</v>
      </c>
      <c r="I909">
        <v>1320</v>
      </c>
      <c r="J909">
        <v>3120</v>
      </c>
      <c r="K909" t="s">
        <v>3411</v>
      </c>
      <c r="L909" t="s">
        <v>261</v>
      </c>
      <c r="M909" t="s">
        <v>4281</v>
      </c>
      <c r="N909" t="s">
        <v>262</v>
      </c>
      <c r="O909" s="65">
        <v>2680396</v>
      </c>
    </row>
    <row r="910" spans="1:15" x14ac:dyDescent="0.25">
      <c r="A910" s="45">
        <v>2018</v>
      </c>
      <c r="B910" t="s">
        <v>152</v>
      </c>
      <c r="C910">
        <v>203</v>
      </c>
      <c r="D910">
        <v>49</v>
      </c>
      <c r="E910">
        <v>0</v>
      </c>
      <c r="F910">
        <v>60401</v>
      </c>
      <c r="G910">
        <v>272</v>
      </c>
      <c r="H910" t="s">
        <v>9</v>
      </c>
      <c r="I910">
        <v>1320</v>
      </c>
      <c r="J910">
        <v>3120</v>
      </c>
      <c r="K910" t="s">
        <v>3411</v>
      </c>
      <c r="L910" t="s">
        <v>263</v>
      </c>
      <c r="M910" t="s">
        <v>4281</v>
      </c>
      <c r="N910" t="s">
        <v>264</v>
      </c>
      <c r="O910" s="65">
        <v>2680396</v>
      </c>
    </row>
    <row r="911" spans="1:15" x14ac:dyDescent="0.25">
      <c r="A911" s="45">
        <v>2018</v>
      </c>
      <c r="B911" t="s">
        <v>152</v>
      </c>
      <c r="C911">
        <v>203</v>
      </c>
      <c r="D911">
        <v>49</v>
      </c>
      <c r="E911">
        <v>0</v>
      </c>
      <c r="F911">
        <v>60401</v>
      </c>
      <c r="G911">
        <v>273</v>
      </c>
      <c r="H911" t="s">
        <v>9</v>
      </c>
      <c r="I911">
        <v>1320</v>
      </c>
      <c r="J911">
        <v>3120</v>
      </c>
      <c r="K911" t="s">
        <v>3411</v>
      </c>
      <c r="L911" t="s">
        <v>265</v>
      </c>
      <c r="M911" t="s">
        <v>4281</v>
      </c>
      <c r="N911" t="s">
        <v>266</v>
      </c>
      <c r="O911" s="65">
        <v>2680396</v>
      </c>
    </row>
    <row r="912" spans="1:15" x14ac:dyDescent="0.25">
      <c r="A912" s="45">
        <v>2018</v>
      </c>
      <c r="B912" t="s">
        <v>152</v>
      </c>
      <c r="C912">
        <v>203</v>
      </c>
      <c r="D912">
        <v>49</v>
      </c>
      <c r="E912">
        <v>0</v>
      </c>
      <c r="F912">
        <v>60401</v>
      </c>
      <c r="G912">
        <v>274</v>
      </c>
      <c r="H912" t="s">
        <v>9</v>
      </c>
      <c r="I912">
        <v>1320</v>
      </c>
      <c r="J912">
        <v>3120</v>
      </c>
      <c r="K912" t="s">
        <v>3411</v>
      </c>
      <c r="L912" t="s">
        <v>267</v>
      </c>
      <c r="M912" t="s">
        <v>4281</v>
      </c>
      <c r="N912" t="s">
        <v>268</v>
      </c>
      <c r="O912" s="65">
        <v>2680396</v>
      </c>
    </row>
    <row r="913" spans="1:15" x14ac:dyDescent="0.25">
      <c r="A913" s="45">
        <v>2018</v>
      </c>
      <c r="B913" t="s">
        <v>152</v>
      </c>
      <c r="C913">
        <v>203</v>
      </c>
      <c r="D913">
        <v>49</v>
      </c>
      <c r="E913">
        <v>0</v>
      </c>
      <c r="F913">
        <v>60401</v>
      </c>
      <c r="G913">
        <v>275</v>
      </c>
      <c r="H913" t="s">
        <v>9</v>
      </c>
      <c r="I913">
        <v>1320</v>
      </c>
      <c r="J913">
        <v>3120</v>
      </c>
      <c r="K913" t="s">
        <v>3411</v>
      </c>
      <c r="L913" t="s">
        <v>269</v>
      </c>
      <c r="M913" t="s">
        <v>4281</v>
      </c>
      <c r="N913" t="s">
        <v>270</v>
      </c>
      <c r="O913" s="65">
        <v>2680396</v>
      </c>
    </row>
    <row r="914" spans="1:15" x14ac:dyDescent="0.25">
      <c r="A914" s="45">
        <v>2018</v>
      </c>
      <c r="B914" t="s">
        <v>152</v>
      </c>
      <c r="C914">
        <v>203</v>
      </c>
      <c r="D914">
        <v>49</v>
      </c>
      <c r="E914">
        <v>0</v>
      </c>
      <c r="F914">
        <v>60401</v>
      </c>
      <c r="G914">
        <v>276</v>
      </c>
      <c r="H914" t="s">
        <v>9</v>
      </c>
      <c r="I914">
        <v>1320</v>
      </c>
      <c r="J914">
        <v>3120</v>
      </c>
      <c r="K914" t="s">
        <v>3411</v>
      </c>
      <c r="L914" t="s">
        <v>271</v>
      </c>
      <c r="M914" t="s">
        <v>4281</v>
      </c>
      <c r="N914" t="s">
        <v>272</v>
      </c>
      <c r="O914" s="65">
        <v>2680396</v>
      </c>
    </row>
    <row r="915" spans="1:15" x14ac:dyDescent="0.25">
      <c r="A915" s="45">
        <v>2018</v>
      </c>
      <c r="B915" t="s">
        <v>152</v>
      </c>
      <c r="C915">
        <v>203</v>
      </c>
      <c r="D915">
        <v>49</v>
      </c>
      <c r="E915">
        <v>0</v>
      </c>
      <c r="F915">
        <v>60401</v>
      </c>
      <c r="G915">
        <v>277</v>
      </c>
      <c r="H915" t="s">
        <v>9</v>
      </c>
      <c r="I915">
        <v>1320</v>
      </c>
      <c r="J915">
        <v>3120</v>
      </c>
      <c r="K915" t="s">
        <v>3411</v>
      </c>
      <c r="L915" t="s">
        <v>273</v>
      </c>
      <c r="M915" t="s">
        <v>4281</v>
      </c>
      <c r="N915" t="s">
        <v>274</v>
      </c>
      <c r="O915" s="65">
        <v>2680396</v>
      </c>
    </row>
    <row r="916" spans="1:15" x14ac:dyDescent="0.25">
      <c r="A916" s="45">
        <v>2018</v>
      </c>
      <c r="B916" t="s">
        <v>152</v>
      </c>
      <c r="C916">
        <v>203</v>
      </c>
      <c r="D916">
        <v>49</v>
      </c>
      <c r="E916">
        <v>0</v>
      </c>
      <c r="F916">
        <v>60401</v>
      </c>
      <c r="G916">
        <v>278</v>
      </c>
      <c r="H916" t="s">
        <v>9</v>
      </c>
      <c r="I916">
        <v>1320</v>
      </c>
      <c r="J916">
        <v>3120</v>
      </c>
      <c r="K916" t="s">
        <v>3411</v>
      </c>
      <c r="L916" t="s">
        <v>275</v>
      </c>
      <c r="M916" t="s">
        <v>4281</v>
      </c>
      <c r="N916" t="s">
        <v>276</v>
      </c>
      <c r="O916" s="65">
        <v>2680396</v>
      </c>
    </row>
    <row r="917" spans="1:15" x14ac:dyDescent="0.25">
      <c r="A917" s="45">
        <v>2018</v>
      </c>
      <c r="B917" t="s">
        <v>152</v>
      </c>
      <c r="C917">
        <v>203</v>
      </c>
      <c r="D917">
        <v>49</v>
      </c>
      <c r="E917">
        <v>0</v>
      </c>
      <c r="F917">
        <v>60401</v>
      </c>
      <c r="G917">
        <v>279</v>
      </c>
      <c r="H917" t="s">
        <v>9</v>
      </c>
      <c r="I917">
        <v>1320</v>
      </c>
      <c r="J917">
        <v>3120</v>
      </c>
      <c r="K917" t="s">
        <v>3411</v>
      </c>
      <c r="L917" t="s">
        <v>277</v>
      </c>
      <c r="M917" t="s">
        <v>4281</v>
      </c>
      <c r="N917" t="s">
        <v>278</v>
      </c>
      <c r="O917" s="65">
        <v>2680396</v>
      </c>
    </row>
    <row r="918" spans="1:15" x14ac:dyDescent="0.25">
      <c r="A918" s="45">
        <v>2018</v>
      </c>
      <c r="B918" t="s">
        <v>152</v>
      </c>
      <c r="C918">
        <v>203</v>
      </c>
      <c r="D918">
        <v>49</v>
      </c>
      <c r="E918">
        <v>0</v>
      </c>
      <c r="F918">
        <v>60401</v>
      </c>
      <c r="G918">
        <v>280</v>
      </c>
      <c r="H918" t="s">
        <v>9</v>
      </c>
      <c r="I918">
        <v>1320</v>
      </c>
      <c r="J918">
        <v>3120</v>
      </c>
      <c r="K918" t="s">
        <v>3411</v>
      </c>
      <c r="L918" t="s">
        <v>279</v>
      </c>
      <c r="M918" t="s">
        <v>4281</v>
      </c>
      <c r="N918" t="s">
        <v>280</v>
      </c>
      <c r="O918" s="65">
        <v>2680396</v>
      </c>
    </row>
    <row r="919" spans="1:15" x14ac:dyDescent="0.25">
      <c r="A919" s="45">
        <v>2018</v>
      </c>
      <c r="B919" t="s">
        <v>152</v>
      </c>
      <c r="C919">
        <v>203</v>
      </c>
      <c r="D919">
        <v>49</v>
      </c>
      <c r="E919">
        <v>0</v>
      </c>
      <c r="F919">
        <v>60401</v>
      </c>
      <c r="G919">
        <v>281</v>
      </c>
      <c r="H919" t="s">
        <v>9</v>
      </c>
      <c r="I919">
        <v>1320</v>
      </c>
      <c r="J919">
        <v>3120</v>
      </c>
      <c r="K919" t="s">
        <v>3411</v>
      </c>
      <c r="L919" t="s">
        <v>281</v>
      </c>
      <c r="M919" t="s">
        <v>4281</v>
      </c>
      <c r="N919" t="s">
        <v>282</v>
      </c>
      <c r="O919" s="65">
        <v>2680396</v>
      </c>
    </row>
    <row r="920" spans="1:15" x14ac:dyDescent="0.25">
      <c r="A920" s="45">
        <v>2018</v>
      </c>
      <c r="B920" t="s">
        <v>152</v>
      </c>
      <c r="C920">
        <v>203</v>
      </c>
      <c r="D920">
        <v>49</v>
      </c>
      <c r="E920">
        <v>0</v>
      </c>
      <c r="F920">
        <v>60401</v>
      </c>
      <c r="G920">
        <v>282</v>
      </c>
      <c r="H920" t="s">
        <v>9</v>
      </c>
      <c r="I920">
        <v>1320</v>
      </c>
      <c r="J920">
        <v>3120</v>
      </c>
      <c r="K920" t="s">
        <v>3411</v>
      </c>
      <c r="L920" t="s">
        <v>283</v>
      </c>
      <c r="M920" t="s">
        <v>4281</v>
      </c>
      <c r="N920" t="s">
        <v>284</v>
      </c>
      <c r="O920" s="65">
        <v>2680396</v>
      </c>
    </row>
    <row r="921" spans="1:15" x14ac:dyDescent="0.25">
      <c r="A921" s="45">
        <v>2018</v>
      </c>
      <c r="B921" t="s">
        <v>152</v>
      </c>
      <c r="C921">
        <v>203</v>
      </c>
      <c r="D921">
        <v>49</v>
      </c>
      <c r="E921">
        <v>0</v>
      </c>
      <c r="F921">
        <v>60401</v>
      </c>
      <c r="G921">
        <v>283</v>
      </c>
      <c r="H921" t="s">
        <v>9</v>
      </c>
      <c r="I921">
        <v>1320</v>
      </c>
      <c r="J921">
        <v>3120</v>
      </c>
      <c r="K921" t="s">
        <v>3411</v>
      </c>
      <c r="L921" t="s">
        <v>285</v>
      </c>
      <c r="M921" t="s">
        <v>4281</v>
      </c>
      <c r="N921" t="s">
        <v>286</v>
      </c>
      <c r="O921" s="65">
        <v>2680396</v>
      </c>
    </row>
    <row r="922" spans="1:15" x14ac:dyDescent="0.25">
      <c r="A922" s="45">
        <v>2018</v>
      </c>
      <c r="B922" t="s">
        <v>152</v>
      </c>
      <c r="C922">
        <v>203</v>
      </c>
      <c r="D922">
        <v>49</v>
      </c>
      <c r="E922">
        <v>0</v>
      </c>
      <c r="F922">
        <v>60401</v>
      </c>
      <c r="G922">
        <v>284</v>
      </c>
      <c r="H922" t="s">
        <v>9</v>
      </c>
      <c r="I922">
        <v>1320</v>
      </c>
      <c r="J922">
        <v>3120</v>
      </c>
      <c r="K922" t="s">
        <v>3411</v>
      </c>
      <c r="L922" t="s">
        <v>287</v>
      </c>
      <c r="M922" t="s">
        <v>4281</v>
      </c>
      <c r="N922" t="s">
        <v>288</v>
      </c>
      <c r="O922" s="65">
        <v>2680396</v>
      </c>
    </row>
    <row r="923" spans="1:15" x14ac:dyDescent="0.25">
      <c r="A923" s="45">
        <v>2018</v>
      </c>
      <c r="B923" t="s">
        <v>152</v>
      </c>
      <c r="C923">
        <v>203</v>
      </c>
      <c r="D923">
        <v>49</v>
      </c>
      <c r="E923">
        <v>0</v>
      </c>
      <c r="F923">
        <v>60401</v>
      </c>
      <c r="G923">
        <v>285</v>
      </c>
      <c r="H923" t="s">
        <v>9</v>
      </c>
      <c r="I923">
        <v>1320</v>
      </c>
      <c r="J923">
        <v>3120</v>
      </c>
      <c r="K923" t="s">
        <v>3411</v>
      </c>
      <c r="L923" t="s">
        <v>289</v>
      </c>
      <c r="M923" t="s">
        <v>4281</v>
      </c>
      <c r="N923" t="s">
        <v>290</v>
      </c>
      <c r="O923" s="65">
        <v>2680396</v>
      </c>
    </row>
    <row r="924" spans="1:15" x14ac:dyDescent="0.25">
      <c r="A924" s="45">
        <v>2018</v>
      </c>
      <c r="B924" t="s">
        <v>152</v>
      </c>
      <c r="C924">
        <v>203</v>
      </c>
      <c r="D924">
        <v>49</v>
      </c>
      <c r="E924">
        <v>0</v>
      </c>
      <c r="F924">
        <v>60401</v>
      </c>
      <c r="G924">
        <v>286</v>
      </c>
      <c r="H924" t="s">
        <v>9</v>
      </c>
      <c r="I924">
        <v>1320</v>
      </c>
      <c r="J924">
        <v>3120</v>
      </c>
      <c r="K924" t="s">
        <v>3411</v>
      </c>
      <c r="L924" t="s">
        <v>291</v>
      </c>
      <c r="M924" t="s">
        <v>4281</v>
      </c>
      <c r="N924" t="s">
        <v>292</v>
      </c>
      <c r="O924" s="65">
        <v>2680396</v>
      </c>
    </row>
    <row r="925" spans="1:15" x14ac:dyDescent="0.25">
      <c r="A925" s="45">
        <v>2018</v>
      </c>
      <c r="B925" t="s">
        <v>152</v>
      </c>
      <c r="C925">
        <v>203</v>
      </c>
      <c r="D925">
        <v>49</v>
      </c>
      <c r="E925">
        <v>0</v>
      </c>
      <c r="F925">
        <v>60401</v>
      </c>
      <c r="G925">
        <v>287</v>
      </c>
      <c r="H925" t="s">
        <v>9</v>
      </c>
      <c r="I925">
        <v>1320</v>
      </c>
      <c r="J925">
        <v>3120</v>
      </c>
      <c r="K925" t="s">
        <v>3411</v>
      </c>
      <c r="L925" t="s">
        <v>293</v>
      </c>
      <c r="M925" t="s">
        <v>4281</v>
      </c>
      <c r="N925" t="s">
        <v>294</v>
      </c>
      <c r="O925" s="65">
        <v>2680396</v>
      </c>
    </row>
    <row r="926" spans="1:15" x14ac:dyDescent="0.25">
      <c r="A926" s="45">
        <v>2018</v>
      </c>
      <c r="B926" t="s">
        <v>152</v>
      </c>
      <c r="C926">
        <v>203</v>
      </c>
      <c r="D926">
        <v>49</v>
      </c>
      <c r="E926">
        <v>0</v>
      </c>
      <c r="F926">
        <v>60401</v>
      </c>
      <c r="G926">
        <v>288</v>
      </c>
      <c r="H926" t="s">
        <v>9</v>
      </c>
      <c r="I926">
        <v>1320</v>
      </c>
      <c r="J926">
        <v>3120</v>
      </c>
      <c r="K926" t="s">
        <v>3411</v>
      </c>
      <c r="L926" t="s">
        <v>295</v>
      </c>
      <c r="M926" t="s">
        <v>4281</v>
      </c>
      <c r="N926" t="s">
        <v>296</v>
      </c>
      <c r="O926" s="65">
        <v>2680396</v>
      </c>
    </row>
    <row r="927" spans="1:15" x14ac:dyDescent="0.25">
      <c r="A927" s="45">
        <v>2018</v>
      </c>
      <c r="B927" t="s">
        <v>152</v>
      </c>
      <c r="C927">
        <v>203</v>
      </c>
      <c r="D927">
        <v>49</v>
      </c>
      <c r="E927">
        <v>0</v>
      </c>
      <c r="F927">
        <v>60401</v>
      </c>
      <c r="G927">
        <v>289</v>
      </c>
      <c r="H927" t="s">
        <v>9</v>
      </c>
      <c r="I927">
        <v>1320</v>
      </c>
      <c r="J927">
        <v>3120</v>
      </c>
      <c r="K927" t="s">
        <v>3411</v>
      </c>
      <c r="L927" t="s">
        <v>297</v>
      </c>
      <c r="M927" t="s">
        <v>4281</v>
      </c>
      <c r="N927" t="s">
        <v>298</v>
      </c>
      <c r="O927" s="65">
        <v>2680396</v>
      </c>
    </row>
    <row r="928" spans="1:15" x14ac:dyDescent="0.25">
      <c r="A928" s="45">
        <v>2018</v>
      </c>
      <c r="B928" t="s">
        <v>152</v>
      </c>
      <c r="C928">
        <v>203</v>
      </c>
      <c r="D928">
        <v>49</v>
      </c>
      <c r="E928">
        <v>0</v>
      </c>
      <c r="F928">
        <v>60401</v>
      </c>
      <c r="G928">
        <v>290</v>
      </c>
      <c r="H928" t="s">
        <v>9</v>
      </c>
      <c r="I928">
        <v>1320</v>
      </c>
      <c r="J928">
        <v>3120</v>
      </c>
      <c r="K928" t="s">
        <v>3411</v>
      </c>
      <c r="L928" t="s">
        <v>299</v>
      </c>
      <c r="M928" t="s">
        <v>4281</v>
      </c>
      <c r="N928" t="s">
        <v>300</v>
      </c>
      <c r="O928" s="65">
        <v>2680396</v>
      </c>
    </row>
    <row r="929" spans="1:15" x14ac:dyDescent="0.25">
      <c r="A929" s="45">
        <v>2018</v>
      </c>
      <c r="B929" t="s">
        <v>152</v>
      </c>
      <c r="C929">
        <v>203</v>
      </c>
      <c r="D929">
        <v>49</v>
      </c>
      <c r="E929">
        <v>0</v>
      </c>
      <c r="F929">
        <v>60401</v>
      </c>
      <c r="G929">
        <v>291</v>
      </c>
      <c r="H929" t="s">
        <v>9</v>
      </c>
      <c r="I929">
        <v>1320</v>
      </c>
      <c r="J929">
        <v>3120</v>
      </c>
      <c r="K929" t="s">
        <v>3411</v>
      </c>
      <c r="L929" t="s">
        <v>301</v>
      </c>
      <c r="M929" t="s">
        <v>4281</v>
      </c>
      <c r="N929" t="s">
        <v>302</v>
      </c>
      <c r="O929" s="65">
        <v>2680396</v>
      </c>
    </row>
    <row r="930" spans="1:15" x14ac:dyDescent="0.25">
      <c r="A930" s="45">
        <v>2018</v>
      </c>
      <c r="B930" t="s">
        <v>152</v>
      </c>
      <c r="C930">
        <v>203</v>
      </c>
      <c r="D930">
        <v>49</v>
      </c>
      <c r="E930">
        <v>0</v>
      </c>
      <c r="F930">
        <v>60401</v>
      </c>
      <c r="G930">
        <v>292</v>
      </c>
      <c r="H930" t="s">
        <v>9</v>
      </c>
      <c r="I930">
        <v>1320</v>
      </c>
      <c r="J930">
        <v>3120</v>
      </c>
      <c r="K930" t="s">
        <v>3411</v>
      </c>
      <c r="L930" t="s">
        <v>303</v>
      </c>
      <c r="M930" t="s">
        <v>4281</v>
      </c>
      <c r="N930" t="s">
        <v>304</v>
      </c>
      <c r="O930" s="65">
        <v>2680396</v>
      </c>
    </row>
    <row r="931" spans="1:15" x14ac:dyDescent="0.25">
      <c r="A931" s="45">
        <v>2018</v>
      </c>
      <c r="B931" t="s">
        <v>152</v>
      </c>
      <c r="C931">
        <v>203</v>
      </c>
      <c r="D931">
        <v>49</v>
      </c>
      <c r="E931">
        <v>0</v>
      </c>
      <c r="F931">
        <v>60401</v>
      </c>
      <c r="G931">
        <v>293</v>
      </c>
      <c r="H931" t="s">
        <v>9</v>
      </c>
      <c r="I931">
        <v>1320</v>
      </c>
      <c r="J931">
        <v>3120</v>
      </c>
      <c r="K931" t="s">
        <v>3411</v>
      </c>
      <c r="L931" t="s">
        <v>305</v>
      </c>
      <c r="M931" t="s">
        <v>4281</v>
      </c>
      <c r="N931" t="s">
        <v>306</v>
      </c>
      <c r="O931" s="65">
        <v>2680396</v>
      </c>
    </row>
    <row r="932" spans="1:15" x14ac:dyDescent="0.25">
      <c r="A932" s="45">
        <v>2018</v>
      </c>
      <c r="B932" t="s">
        <v>152</v>
      </c>
      <c r="C932">
        <v>203</v>
      </c>
      <c r="D932">
        <v>49</v>
      </c>
      <c r="E932">
        <v>0</v>
      </c>
      <c r="F932">
        <v>60401</v>
      </c>
      <c r="G932">
        <v>294</v>
      </c>
      <c r="H932" t="s">
        <v>9</v>
      </c>
      <c r="I932">
        <v>1320</v>
      </c>
      <c r="J932">
        <v>3120</v>
      </c>
      <c r="K932" t="s">
        <v>3411</v>
      </c>
      <c r="L932" t="s">
        <v>307</v>
      </c>
      <c r="M932" t="s">
        <v>4281</v>
      </c>
      <c r="N932" t="s">
        <v>308</v>
      </c>
      <c r="O932" s="65">
        <v>2680396</v>
      </c>
    </row>
    <row r="933" spans="1:15" x14ac:dyDescent="0.25">
      <c r="A933" s="45">
        <v>2018</v>
      </c>
      <c r="B933" t="s">
        <v>152</v>
      </c>
      <c r="C933">
        <v>203</v>
      </c>
      <c r="D933">
        <v>49</v>
      </c>
      <c r="E933">
        <v>0</v>
      </c>
      <c r="F933">
        <v>60401</v>
      </c>
      <c r="G933">
        <v>295</v>
      </c>
      <c r="H933" t="s">
        <v>9</v>
      </c>
      <c r="I933">
        <v>1320</v>
      </c>
      <c r="J933">
        <v>3120</v>
      </c>
      <c r="K933" t="s">
        <v>3411</v>
      </c>
      <c r="L933" t="s">
        <v>309</v>
      </c>
      <c r="M933" t="s">
        <v>4281</v>
      </c>
      <c r="N933" t="s">
        <v>310</v>
      </c>
      <c r="O933" s="65">
        <v>2680396</v>
      </c>
    </row>
    <row r="934" spans="1:15" x14ac:dyDescent="0.25">
      <c r="A934" s="45">
        <v>2018</v>
      </c>
      <c r="B934" t="s">
        <v>152</v>
      </c>
      <c r="C934">
        <v>203</v>
      </c>
      <c r="D934">
        <v>49</v>
      </c>
      <c r="E934">
        <v>0</v>
      </c>
      <c r="F934">
        <v>60401</v>
      </c>
      <c r="G934">
        <v>296</v>
      </c>
      <c r="H934" t="s">
        <v>9</v>
      </c>
      <c r="I934">
        <v>1320</v>
      </c>
      <c r="J934">
        <v>3120</v>
      </c>
      <c r="K934" t="s">
        <v>3411</v>
      </c>
      <c r="L934" t="s">
        <v>311</v>
      </c>
      <c r="M934" t="s">
        <v>4281</v>
      </c>
      <c r="N934" t="s">
        <v>312</v>
      </c>
      <c r="O934" s="65">
        <v>2680396</v>
      </c>
    </row>
    <row r="935" spans="1:15" x14ac:dyDescent="0.25">
      <c r="A935" s="45">
        <v>2018</v>
      </c>
      <c r="B935" t="s">
        <v>152</v>
      </c>
      <c r="C935">
        <v>203</v>
      </c>
      <c r="D935">
        <v>49</v>
      </c>
      <c r="E935">
        <v>0</v>
      </c>
      <c r="F935">
        <v>60401</v>
      </c>
      <c r="G935">
        <v>297</v>
      </c>
      <c r="H935" t="s">
        <v>9</v>
      </c>
      <c r="I935">
        <v>1320</v>
      </c>
      <c r="J935">
        <v>3120</v>
      </c>
      <c r="K935" t="s">
        <v>3411</v>
      </c>
      <c r="L935" t="s">
        <v>313</v>
      </c>
      <c r="M935" t="s">
        <v>4281</v>
      </c>
      <c r="N935" t="s">
        <v>314</v>
      </c>
      <c r="O935" s="65">
        <v>2680396</v>
      </c>
    </row>
    <row r="936" spans="1:15" x14ac:dyDescent="0.25">
      <c r="A936" s="45">
        <v>2018</v>
      </c>
      <c r="B936" t="s">
        <v>152</v>
      </c>
      <c r="C936">
        <v>203</v>
      </c>
      <c r="D936">
        <v>49</v>
      </c>
      <c r="E936">
        <v>0</v>
      </c>
      <c r="F936">
        <v>60401</v>
      </c>
      <c r="G936">
        <v>298</v>
      </c>
      <c r="H936" t="s">
        <v>9</v>
      </c>
      <c r="I936">
        <v>1320</v>
      </c>
      <c r="J936">
        <v>3120</v>
      </c>
      <c r="K936" t="s">
        <v>3411</v>
      </c>
      <c r="L936" t="s">
        <v>315</v>
      </c>
      <c r="M936" t="s">
        <v>4281</v>
      </c>
      <c r="N936" t="s">
        <v>316</v>
      </c>
      <c r="O936" s="65">
        <v>2680396</v>
      </c>
    </row>
    <row r="937" spans="1:15" x14ac:dyDescent="0.25">
      <c r="A937" s="45">
        <v>2018</v>
      </c>
      <c r="B937" t="s">
        <v>152</v>
      </c>
      <c r="C937">
        <v>203</v>
      </c>
      <c r="D937">
        <v>49</v>
      </c>
      <c r="E937">
        <v>0</v>
      </c>
      <c r="F937">
        <v>60401</v>
      </c>
      <c r="G937">
        <v>299</v>
      </c>
      <c r="H937" t="s">
        <v>9</v>
      </c>
      <c r="I937">
        <v>1320</v>
      </c>
      <c r="J937">
        <v>3120</v>
      </c>
      <c r="K937" t="s">
        <v>3411</v>
      </c>
      <c r="L937" t="s">
        <v>4510</v>
      </c>
      <c r="M937" t="s">
        <v>4281</v>
      </c>
      <c r="N937" t="s">
        <v>317</v>
      </c>
      <c r="O937" s="65">
        <v>2680396</v>
      </c>
    </row>
    <row r="938" spans="1:15" x14ac:dyDescent="0.25">
      <c r="A938" s="45">
        <v>2018</v>
      </c>
      <c r="B938" t="s">
        <v>152</v>
      </c>
      <c r="C938">
        <v>203</v>
      </c>
      <c r="D938">
        <v>49</v>
      </c>
      <c r="E938">
        <v>0</v>
      </c>
      <c r="F938">
        <v>60401</v>
      </c>
      <c r="G938">
        <v>300</v>
      </c>
      <c r="H938" t="s">
        <v>9</v>
      </c>
      <c r="I938">
        <v>1320</v>
      </c>
      <c r="J938">
        <v>3120</v>
      </c>
      <c r="K938" t="s">
        <v>3411</v>
      </c>
      <c r="L938" t="s">
        <v>318</v>
      </c>
      <c r="M938" t="s">
        <v>4281</v>
      </c>
      <c r="N938" t="s">
        <v>319</v>
      </c>
      <c r="O938" s="65">
        <v>2680396</v>
      </c>
    </row>
    <row r="939" spans="1:15" x14ac:dyDescent="0.25">
      <c r="A939" s="45">
        <v>2018</v>
      </c>
      <c r="B939" t="s">
        <v>152</v>
      </c>
      <c r="C939">
        <v>203</v>
      </c>
      <c r="D939">
        <v>49</v>
      </c>
      <c r="E939">
        <v>0</v>
      </c>
      <c r="F939">
        <v>60401</v>
      </c>
      <c r="G939">
        <v>301</v>
      </c>
      <c r="H939" t="s">
        <v>9</v>
      </c>
      <c r="I939">
        <v>1320</v>
      </c>
      <c r="J939">
        <v>3120</v>
      </c>
      <c r="K939" t="s">
        <v>3411</v>
      </c>
      <c r="L939" t="s">
        <v>320</v>
      </c>
      <c r="M939" t="s">
        <v>4281</v>
      </c>
      <c r="N939" t="s">
        <v>321</v>
      </c>
      <c r="O939" s="65">
        <v>2680396</v>
      </c>
    </row>
    <row r="940" spans="1:15" x14ac:dyDescent="0.25">
      <c r="A940" s="45">
        <v>2018</v>
      </c>
      <c r="B940" t="s">
        <v>152</v>
      </c>
      <c r="C940">
        <v>203</v>
      </c>
      <c r="D940">
        <v>49</v>
      </c>
      <c r="E940">
        <v>0</v>
      </c>
      <c r="F940">
        <v>60401</v>
      </c>
      <c r="G940">
        <v>302</v>
      </c>
      <c r="H940" t="s">
        <v>9</v>
      </c>
      <c r="I940">
        <v>1320</v>
      </c>
      <c r="J940">
        <v>3120</v>
      </c>
      <c r="K940" t="s">
        <v>3411</v>
      </c>
      <c r="L940" t="s">
        <v>322</v>
      </c>
      <c r="M940" t="s">
        <v>4281</v>
      </c>
      <c r="N940" t="s">
        <v>323</v>
      </c>
      <c r="O940" s="65">
        <v>2680396</v>
      </c>
    </row>
    <row r="941" spans="1:15" x14ac:dyDescent="0.25">
      <c r="A941" s="45">
        <v>2018</v>
      </c>
      <c r="B941" t="s">
        <v>152</v>
      </c>
      <c r="C941">
        <v>203</v>
      </c>
      <c r="D941">
        <v>49</v>
      </c>
      <c r="E941">
        <v>0</v>
      </c>
      <c r="F941">
        <v>60401</v>
      </c>
      <c r="G941">
        <v>303</v>
      </c>
      <c r="H941" t="s">
        <v>9</v>
      </c>
      <c r="I941">
        <v>1320</v>
      </c>
      <c r="J941">
        <v>3120</v>
      </c>
      <c r="K941" t="s">
        <v>3411</v>
      </c>
      <c r="L941" t="s">
        <v>324</v>
      </c>
      <c r="M941" t="s">
        <v>4281</v>
      </c>
      <c r="N941" t="s">
        <v>325</v>
      </c>
      <c r="O941" s="65">
        <v>2680396</v>
      </c>
    </row>
    <row r="942" spans="1:15" x14ac:dyDescent="0.25">
      <c r="A942" s="45">
        <v>2018</v>
      </c>
      <c r="B942" t="s">
        <v>152</v>
      </c>
      <c r="C942">
        <v>203</v>
      </c>
      <c r="D942">
        <v>49</v>
      </c>
      <c r="E942">
        <v>0</v>
      </c>
      <c r="F942">
        <v>60401</v>
      </c>
      <c r="G942">
        <v>304</v>
      </c>
      <c r="H942" t="s">
        <v>9</v>
      </c>
      <c r="I942">
        <v>1320</v>
      </c>
      <c r="J942">
        <v>3120</v>
      </c>
      <c r="K942" t="s">
        <v>3411</v>
      </c>
      <c r="L942" t="s">
        <v>326</v>
      </c>
      <c r="M942" t="s">
        <v>4281</v>
      </c>
      <c r="N942" t="s">
        <v>327</v>
      </c>
      <c r="O942" s="65">
        <v>2680396</v>
      </c>
    </row>
    <row r="943" spans="1:15" x14ac:dyDescent="0.25">
      <c r="A943" s="45">
        <v>2018</v>
      </c>
      <c r="B943" t="s">
        <v>152</v>
      </c>
      <c r="C943">
        <v>203</v>
      </c>
      <c r="D943">
        <v>49</v>
      </c>
      <c r="E943">
        <v>0</v>
      </c>
      <c r="F943">
        <v>60401</v>
      </c>
      <c r="G943">
        <v>305</v>
      </c>
      <c r="H943" t="s">
        <v>9</v>
      </c>
      <c r="I943">
        <v>1320</v>
      </c>
      <c r="J943">
        <v>3120</v>
      </c>
      <c r="K943" t="s">
        <v>3411</v>
      </c>
      <c r="L943" t="s">
        <v>328</v>
      </c>
      <c r="M943" t="s">
        <v>4281</v>
      </c>
      <c r="N943" t="s">
        <v>329</v>
      </c>
      <c r="O943" s="65">
        <v>2680396</v>
      </c>
    </row>
    <row r="944" spans="1:15" x14ac:dyDescent="0.25">
      <c r="A944" s="45">
        <v>2018</v>
      </c>
      <c r="B944" t="s">
        <v>152</v>
      </c>
      <c r="C944">
        <v>203</v>
      </c>
      <c r="D944">
        <v>49</v>
      </c>
      <c r="E944">
        <v>0</v>
      </c>
      <c r="F944">
        <v>60401</v>
      </c>
      <c r="G944">
        <v>306</v>
      </c>
      <c r="H944" t="s">
        <v>9</v>
      </c>
      <c r="I944">
        <v>1320</v>
      </c>
      <c r="J944">
        <v>3120</v>
      </c>
      <c r="K944" t="s">
        <v>3411</v>
      </c>
      <c r="L944" t="s">
        <v>330</v>
      </c>
      <c r="M944" t="s">
        <v>4281</v>
      </c>
      <c r="N944" t="s">
        <v>331</v>
      </c>
      <c r="O944" s="65">
        <v>2680396</v>
      </c>
    </row>
    <row r="945" spans="1:15" x14ac:dyDescent="0.25">
      <c r="A945" s="45">
        <v>2018</v>
      </c>
      <c r="B945" t="s">
        <v>152</v>
      </c>
      <c r="C945">
        <v>203</v>
      </c>
      <c r="D945">
        <v>49</v>
      </c>
      <c r="E945">
        <v>0</v>
      </c>
      <c r="F945">
        <v>60401</v>
      </c>
      <c r="G945">
        <v>307</v>
      </c>
      <c r="H945" t="s">
        <v>9</v>
      </c>
      <c r="I945">
        <v>1320</v>
      </c>
      <c r="J945">
        <v>3120</v>
      </c>
      <c r="K945" t="s">
        <v>3411</v>
      </c>
      <c r="L945" t="s">
        <v>332</v>
      </c>
      <c r="M945" t="s">
        <v>4281</v>
      </c>
      <c r="N945" t="s">
        <v>333</v>
      </c>
      <c r="O945" s="65">
        <v>2680396</v>
      </c>
    </row>
    <row r="946" spans="1:15" x14ac:dyDescent="0.25">
      <c r="A946" s="45">
        <v>2018</v>
      </c>
      <c r="B946" t="s">
        <v>152</v>
      </c>
      <c r="C946">
        <v>203</v>
      </c>
      <c r="D946">
        <v>49</v>
      </c>
      <c r="E946">
        <v>0</v>
      </c>
      <c r="F946">
        <v>60401</v>
      </c>
      <c r="G946">
        <v>308</v>
      </c>
      <c r="H946" t="s">
        <v>9</v>
      </c>
      <c r="I946">
        <v>1320</v>
      </c>
      <c r="J946">
        <v>3120</v>
      </c>
      <c r="K946" t="s">
        <v>3411</v>
      </c>
      <c r="L946" t="s">
        <v>334</v>
      </c>
      <c r="M946" t="s">
        <v>4281</v>
      </c>
      <c r="N946" t="s">
        <v>335</v>
      </c>
      <c r="O946" s="65">
        <v>2680396</v>
      </c>
    </row>
    <row r="947" spans="1:15" x14ac:dyDescent="0.25">
      <c r="A947" s="45">
        <v>2018</v>
      </c>
      <c r="B947" t="s">
        <v>152</v>
      </c>
      <c r="C947">
        <v>203</v>
      </c>
      <c r="D947">
        <v>49</v>
      </c>
      <c r="E947">
        <v>0</v>
      </c>
      <c r="F947">
        <v>60401</v>
      </c>
      <c r="G947">
        <v>309</v>
      </c>
      <c r="H947" t="s">
        <v>9</v>
      </c>
      <c r="I947">
        <v>1320</v>
      </c>
      <c r="J947">
        <v>3120</v>
      </c>
      <c r="K947" t="s">
        <v>3411</v>
      </c>
      <c r="L947" t="s">
        <v>336</v>
      </c>
      <c r="M947" t="s">
        <v>4281</v>
      </c>
      <c r="N947" t="s">
        <v>337</v>
      </c>
      <c r="O947" s="65">
        <v>2680396</v>
      </c>
    </row>
    <row r="948" spans="1:15" x14ac:dyDescent="0.25">
      <c r="A948" s="45">
        <v>2018</v>
      </c>
      <c r="B948" t="s">
        <v>152</v>
      </c>
      <c r="C948">
        <v>203</v>
      </c>
      <c r="D948">
        <v>49</v>
      </c>
      <c r="E948">
        <v>0</v>
      </c>
      <c r="F948">
        <v>60401</v>
      </c>
      <c r="G948">
        <v>310</v>
      </c>
      <c r="H948" t="s">
        <v>9</v>
      </c>
      <c r="I948">
        <v>1320</v>
      </c>
      <c r="J948">
        <v>3120</v>
      </c>
      <c r="K948" t="s">
        <v>3411</v>
      </c>
      <c r="L948" t="s">
        <v>338</v>
      </c>
      <c r="M948" t="s">
        <v>4281</v>
      </c>
      <c r="N948" t="s">
        <v>339</v>
      </c>
      <c r="O948" s="65">
        <v>2680396</v>
      </c>
    </row>
    <row r="949" spans="1:15" x14ac:dyDescent="0.25">
      <c r="A949" s="45">
        <v>2018</v>
      </c>
      <c r="B949" t="s">
        <v>152</v>
      </c>
      <c r="C949">
        <v>203</v>
      </c>
      <c r="D949">
        <v>49</v>
      </c>
      <c r="E949">
        <v>0</v>
      </c>
      <c r="F949">
        <v>60401</v>
      </c>
      <c r="G949">
        <v>311</v>
      </c>
      <c r="H949" t="s">
        <v>9</v>
      </c>
      <c r="I949">
        <v>1320</v>
      </c>
      <c r="J949">
        <v>3120</v>
      </c>
      <c r="K949" t="s">
        <v>3411</v>
      </c>
      <c r="L949" t="s">
        <v>340</v>
      </c>
      <c r="M949" t="s">
        <v>4281</v>
      </c>
      <c r="N949" t="s">
        <v>341</v>
      </c>
      <c r="O949" s="65">
        <v>2680396</v>
      </c>
    </row>
    <row r="950" spans="1:15" x14ac:dyDescent="0.25">
      <c r="A950" s="45">
        <v>2018</v>
      </c>
      <c r="B950" t="s">
        <v>152</v>
      </c>
      <c r="C950">
        <v>203</v>
      </c>
      <c r="D950">
        <v>49</v>
      </c>
      <c r="E950">
        <v>0</v>
      </c>
      <c r="F950">
        <v>60401</v>
      </c>
      <c r="G950">
        <v>312</v>
      </c>
      <c r="H950" t="s">
        <v>9</v>
      </c>
      <c r="I950">
        <v>1320</v>
      </c>
      <c r="J950">
        <v>3120</v>
      </c>
      <c r="K950" t="s">
        <v>3411</v>
      </c>
      <c r="L950" t="s">
        <v>342</v>
      </c>
      <c r="M950" t="s">
        <v>4281</v>
      </c>
      <c r="N950" t="s">
        <v>343</v>
      </c>
      <c r="O950" s="65">
        <v>2680396</v>
      </c>
    </row>
    <row r="951" spans="1:15" x14ac:dyDescent="0.25">
      <c r="A951" s="45">
        <v>2018</v>
      </c>
      <c r="B951" t="s">
        <v>152</v>
      </c>
      <c r="C951">
        <v>203</v>
      </c>
      <c r="D951">
        <v>49</v>
      </c>
      <c r="E951">
        <v>0</v>
      </c>
      <c r="F951">
        <v>60401</v>
      </c>
      <c r="G951">
        <v>313</v>
      </c>
      <c r="H951" t="s">
        <v>9</v>
      </c>
      <c r="I951">
        <v>1320</v>
      </c>
      <c r="J951">
        <v>3120</v>
      </c>
      <c r="K951" t="s">
        <v>3411</v>
      </c>
      <c r="L951" t="s">
        <v>344</v>
      </c>
      <c r="M951" t="s">
        <v>4281</v>
      </c>
      <c r="N951" t="s">
        <v>345</v>
      </c>
      <c r="O951" s="65">
        <v>2680396</v>
      </c>
    </row>
    <row r="952" spans="1:15" x14ac:dyDescent="0.25">
      <c r="A952" s="45">
        <v>2018</v>
      </c>
      <c r="B952" t="s">
        <v>152</v>
      </c>
      <c r="C952">
        <v>203</v>
      </c>
      <c r="D952">
        <v>49</v>
      </c>
      <c r="E952">
        <v>0</v>
      </c>
      <c r="F952">
        <v>60401</v>
      </c>
      <c r="G952">
        <v>314</v>
      </c>
      <c r="H952" t="s">
        <v>9</v>
      </c>
      <c r="I952">
        <v>1320</v>
      </c>
      <c r="J952">
        <v>3120</v>
      </c>
      <c r="K952" t="s">
        <v>3411</v>
      </c>
      <c r="L952" t="s">
        <v>346</v>
      </c>
      <c r="M952" t="s">
        <v>4281</v>
      </c>
      <c r="N952" t="s">
        <v>347</v>
      </c>
      <c r="O952" s="65">
        <v>2680396</v>
      </c>
    </row>
    <row r="953" spans="1:15" x14ac:dyDescent="0.25">
      <c r="A953" s="45">
        <v>2018</v>
      </c>
      <c r="B953" t="s">
        <v>152</v>
      </c>
      <c r="C953">
        <v>203</v>
      </c>
      <c r="D953">
        <v>49</v>
      </c>
      <c r="E953">
        <v>0</v>
      </c>
      <c r="F953">
        <v>60401</v>
      </c>
      <c r="G953">
        <v>315</v>
      </c>
      <c r="H953" t="s">
        <v>9</v>
      </c>
      <c r="I953">
        <v>1320</v>
      </c>
      <c r="J953">
        <v>3120</v>
      </c>
      <c r="K953" t="s">
        <v>3411</v>
      </c>
      <c r="L953" t="s">
        <v>348</v>
      </c>
      <c r="M953" t="s">
        <v>4281</v>
      </c>
      <c r="N953" t="s">
        <v>349</v>
      </c>
      <c r="O953" s="65">
        <v>2680396</v>
      </c>
    </row>
    <row r="954" spans="1:15" x14ac:dyDescent="0.25">
      <c r="A954" s="45">
        <v>2018</v>
      </c>
      <c r="B954" t="s">
        <v>152</v>
      </c>
      <c r="C954">
        <v>203</v>
      </c>
      <c r="D954">
        <v>49</v>
      </c>
      <c r="E954">
        <v>0</v>
      </c>
      <c r="F954">
        <v>60401</v>
      </c>
      <c r="G954">
        <v>316</v>
      </c>
      <c r="H954" t="s">
        <v>9</v>
      </c>
      <c r="I954">
        <v>1320</v>
      </c>
      <c r="J954">
        <v>3120</v>
      </c>
      <c r="K954" t="s">
        <v>3411</v>
      </c>
      <c r="L954" t="s">
        <v>350</v>
      </c>
      <c r="M954" t="s">
        <v>4281</v>
      </c>
      <c r="N954" t="s">
        <v>351</v>
      </c>
      <c r="O954" s="65">
        <v>2680396</v>
      </c>
    </row>
    <row r="955" spans="1:15" x14ac:dyDescent="0.25">
      <c r="A955" s="45">
        <v>2018</v>
      </c>
      <c r="B955" t="s">
        <v>152</v>
      </c>
      <c r="C955">
        <v>203</v>
      </c>
      <c r="D955">
        <v>49</v>
      </c>
      <c r="E955">
        <v>0</v>
      </c>
      <c r="F955">
        <v>60401</v>
      </c>
      <c r="G955">
        <v>317</v>
      </c>
      <c r="H955" t="s">
        <v>9</v>
      </c>
      <c r="I955">
        <v>1320</v>
      </c>
      <c r="J955">
        <v>3120</v>
      </c>
      <c r="K955" t="s">
        <v>3411</v>
      </c>
      <c r="L955" t="s">
        <v>352</v>
      </c>
      <c r="M955" t="s">
        <v>4281</v>
      </c>
      <c r="N955" t="s">
        <v>353</v>
      </c>
      <c r="O955" s="65">
        <v>2680396</v>
      </c>
    </row>
    <row r="956" spans="1:15" x14ac:dyDescent="0.25">
      <c r="A956" s="45">
        <v>2018</v>
      </c>
      <c r="B956" t="s">
        <v>152</v>
      </c>
      <c r="C956">
        <v>203</v>
      </c>
      <c r="D956">
        <v>49</v>
      </c>
      <c r="E956">
        <v>0</v>
      </c>
      <c r="F956">
        <v>60401</v>
      </c>
      <c r="G956">
        <v>319</v>
      </c>
      <c r="H956" t="s">
        <v>9</v>
      </c>
      <c r="I956">
        <v>1320</v>
      </c>
      <c r="J956">
        <v>3120</v>
      </c>
      <c r="K956" t="s">
        <v>3411</v>
      </c>
      <c r="L956" t="s">
        <v>354</v>
      </c>
      <c r="M956" t="s">
        <v>4281</v>
      </c>
      <c r="N956" t="s">
        <v>355</v>
      </c>
      <c r="O956" s="65">
        <v>2680400</v>
      </c>
    </row>
    <row r="957" spans="1:15" x14ac:dyDescent="0.25">
      <c r="A957" s="45">
        <v>2018</v>
      </c>
      <c r="B957" t="s">
        <v>152</v>
      </c>
      <c r="C957">
        <v>203</v>
      </c>
      <c r="D957">
        <v>49</v>
      </c>
      <c r="E957">
        <v>0</v>
      </c>
      <c r="F957">
        <v>70301</v>
      </c>
      <c r="G957">
        <v>206</v>
      </c>
      <c r="H957" t="s">
        <v>16</v>
      </c>
      <c r="I957">
        <v>2320</v>
      </c>
      <c r="J957">
        <v>3120</v>
      </c>
      <c r="K957" t="s">
        <v>3432</v>
      </c>
      <c r="L957" t="s">
        <v>153</v>
      </c>
      <c r="M957" t="s">
        <v>4280</v>
      </c>
      <c r="N957" t="s">
        <v>154</v>
      </c>
      <c r="O957" s="65">
        <v>5707650000</v>
      </c>
    </row>
    <row r="958" spans="1:15" x14ac:dyDescent="0.25">
      <c r="A958" s="45">
        <v>2018</v>
      </c>
      <c r="B958" t="s">
        <v>356</v>
      </c>
      <c r="C958">
        <v>203</v>
      </c>
      <c r="D958">
        <v>51</v>
      </c>
      <c r="E958">
        <v>0</v>
      </c>
      <c r="F958">
        <v>101</v>
      </c>
      <c r="H958" t="s">
        <v>9</v>
      </c>
      <c r="I958">
        <v>1111</v>
      </c>
      <c r="J958">
        <v>3330</v>
      </c>
      <c r="K958" t="s">
        <v>3206</v>
      </c>
      <c r="O958" s="65">
        <v>37574000</v>
      </c>
    </row>
    <row r="959" spans="1:15" x14ac:dyDescent="0.25">
      <c r="A959" s="45">
        <v>2018</v>
      </c>
      <c r="B959" t="s">
        <v>356</v>
      </c>
      <c r="C959">
        <v>203</v>
      </c>
      <c r="D959">
        <v>51</v>
      </c>
      <c r="E959">
        <v>0</v>
      </c>
      <c r="F959">
        <v>301</v>
      </c>
      <c r="H959" t="s">
        <v>9</v>
      </c>
      <c r="I959">
        <v>1111</v>
      </c>
      <c r="J959">
        <v>3330</v>
      </c>
      <c r="K959" t="s">
        <v>3215</v>
      </c>
      <c r="O959" s="65">
        <v>18330000</v>
      </c>
    </row>
    <row r="960" spans="1:15" x14ac:dyDescent="0.25">
      <c r="A960" s="45">
        <v>2018</v>
      </c>
      <c r="B960" t="s">
        <v>356</v>
      </c>
      <c r="C960">
        <v>203</v>
      </c>
      <c r="D960">
        <v>51</v>
      </c>
      <c r="E960">
        <v>0</v>
      </c>
      <c r="F960">
        <v>302</v>
      </c>
      <c r="H960" t="s">
        <v>9</v>
      </c>
      <c r="I960">
        <v>1111</v>
      </c>
      <c r="J960">
        <v>3330</v>
      </c>
      <c r="K960" t="s">
        <v>3216</v>
      </c>
      <c r="O960" s="65">
        <v>18453000</v>
      </c>
    </row>
    <row r="961" spans="1:15" x14ac:dyDescent="0.25">
      <c r="A961" s="45">
        <v>2018</v>
      </c>
      <c r="B961" t="s">
        <v>356</v>
      </c>
      <c r="C961">
        <v>203</v>
      </c>
      <c r="D961">
        <v>51</v>
      </c>
      <c r="E961">
        <v>0</v>
      </c>
      <c r="F961">
        <v>303</v>
      </c>
      <c r="H961" t="s">
        <v>16</v>
      </c>
      <c r="I961">
        <v>1111</v>
      </c>
      <c r="J961">
        <v>3330</v>
      </c>
      <c r="K961" t="s">
        <v>3217</v>
      </c>
      <c r="O961" s="65">
        <v>6834000</v>
      </c>
    </row>
    <row r="962" spans="1:15" x14ac:dyDescent="0.25">
      <c r="A962" s="45">
        <v>2018</v>
      </c>
      <c r="B962" t="s">
        <v>356</v>
      </c>
      <c r="C962">
        <v>203</v>
      </c>
      <c r="D962">
        <v>51</v>
      </c>
      <c r="E962">
        <v>0</v>
      </c>
      <c r="F962">
        <v>304</v>
      </c>
      <c r="H962" t="s">
        <v>9</v>
      </c>
      <c r="I962">
        <v>1111</v>
      </c>
      <c r="J962">
        <v>3330</v>
      </c>
      <c r="K962" t="s">
        <v>3218</v>
      </c>
      <c r="O962" s="65">
        <v>5981000</v>
      </c>
    </row>
    <row r="963" spans="1:15" x14ac:dyDescent="0.25">
      <c r="A963" s="45">
        <v>2018</v>
      </c>
      <c r="B963" t="s">
        <v>356</v>
      </c>
      <c r="C963">
        <v>203</v>
      </c>
      <c r="D963">
        <v>51</v>
      </c>
      <c r="E963">
        <v>0</v>
      </c>
      <c r="F963">
        <v>399</v>
      </c>
      <c r="H963" t="s">
        <v>9</v>
      </c>
      <c r="I963">
        <v>1111</v>
      </c>
      <c r="J963">
        <v>3330</v>
      </c>
      <c r="K963" t="s">
        <v>3219</v>
      </c>
      <c r="O963" s="65">
        <v>2041000</v>
      </c>
    </row>
    <row r="964" spans="1:15" x14ac:dyDescent="0.25">
      <c r="A964" s="45">
        <v>2018</v>
      </c>
      <c r="B964" t="s">
        <v>356</v>
      </c>
      <c r="C964">
        <v>203</v>
      </c>
      <c r="D964">
        <v>51</v>
      </c>
      <c r="E964">
        <v>0</v>
      </c>
      <c r="F964">
        <v>401</v>
      </c>
      <c r="G964">
        <v>200</v>
      </c>
      <c r="H964" t="s">
        <v>9</v>
      </c>
      <c r="I964">
        <v>1112</v>
      </c>
      <c r="J964">
        <v>3330</v>
      </c>
      <c r="K964" t="s">
        <v>3220</v>
      </c>
      <c r="L964" t="s">
        <v>21</v>
      </c>
      <c r="M964" t="s">
        <v>4546</v>
      </c>
      <c r="N964" t="s">
        <v>22</v>
      </c>
      <c r="O964" s="65">
        <v>7620058</v>
      </c>
    </row>
    <row r="965" spans="1:15" x14ac:dyDescent="0.25">
      <c r="A965" s="45">
        <v>2018</v>
      </c>
      <c r="B965" t="s">
        <v>356</v>
      </c>
      <c r="C965">
        <v>203</v>
      </c>
      <c r="D965">
        <v>51</v>
      </c>
      <c r="E965">
        <v>0</v>
      </c>
      <c r="F965">
        <v>405</v>
      </c>
      <c r="G965">
        <v>200</v>
      </c>
      <c r="H965" t="s">
        <v>9</v>
      </c>
      <c r="I965">
        <v>1112</v>
      </c>
      <c r="J965">
        <v>3330</v>
      </c>
      <c r="K965" t="s">
        <v>3244</v>
      </c>
      <c r="L965" t="s">
        <v>23</v>
      </c>
      <c r="M965" t="s">
        <v>4531</v>
      </c>
      <c r="N965" t="s">
        <v>24</v>
      </c>
      <c r="O965" s="65">
        <v>411895</v>
      </c>
    </row>
    <row r="966" spans="1:15" x14ac:dyDescent="0.25">
      <c r="A966" s="45">
        <v>2018</v>
      </c>
      <c r="B966" t="s">
        <v>356</v>
      </c>
      <c r="C966">
        <v>203</v>
      </c>
      <c r="D966">
        <v>51</v>
      </c>
      <c r="E966">
        <v>0</v>
      </c>
      <c r="F966">
        <v>501</v>
      </c>
      <c r="G966">
        <v>200</v>
      </c>
      <c r="H966" t="s">
        <v>9</v>
      </c>
      <c r="I966">
        <v>1112</v>
      </c>
      <c r="J966">
        <v>3330</v>
      </c>
      <c r="K966" t="s">
        <v>3245</v>
      </c>
      <c r="L966" t="s">
        <v>21</v>
      </c>
      <c r="M966" t="s">
        <v>4547</v>
      </c>
      <c r="N966" t="s">
        <v>22</v>
      </c>
      <c r="O966" s="65">
        <v>4184853</v>
      </c>
    </row>
    <row r="967" spans="1:15" x14ac:dyDescent="0.25">
      <c r="A967" s="45">
        <v>2018</v>
      </c>
      <c r="B967" t="s">
        <v>356</v>
      </c>
      <c r="C967">
        <v>203</v>
      </c>
      <c r="D967">
        <v>51</v>
      </c>
      <c r="E967">
        <v>0</v>
      </c>
      <c r="F967">
        <v>502</v>
      </c>
      <c r="G967">
        <v>200</v>
      </c>
      <c r="H967" t="s">
        <v>9</v>
      </c>
      <c r="I967">
        <v>1112</v>
      </c>
      <c r="J967">
        <v>3330</v>
      </c>
      <c r="K967" t="s">
        <v>3246</v>
      </c>
      <c r="L967" t="s">
        <v>21</v>
      </c>
      <c r="M967" t="s">
        <v>4532</v>
      </c>
      <c r="N967" t="s">
        <v>22</v>
      </c>
      <c r="O967" s="65">
        <v>1235685</v>
      </c>
    </row>
    <row r="968" spans="1:15" x14ac:dyDescent="0.25">
      <c r="A968" s="45">
        <v>2018</v>
      </c>
      <c r="B968" t="s">
        <v>356</v>
      </c>
      <c r="C968">
        <v>203</v>
      </c>
      <c r="D968">
        <v>51</v>
      </c>
      <c r="E968">
        <v>0</v>
      </c>
      <c r="F968">
        <v>503</v>
      </c>
      <c r="G968">
        <v>200</v>
      </c>
      <c r="H968" t="s">
        <v>9</v>
      </c>
      <c r="I968">
        <v>1112</v>
      </c>
      <c r="J968">
        <v>3330</v>
      </c>
      <c r="K968" t="s">
        <v>3247</v>
      </c>
      <c r="L968" t="s">
        <v>21</v>
      </c>
      <c r="M968" t="s">
        <v>4533</v>
      </c>
      <c r="N968" t="s">
        <v>22</v>
      </c>
      <c r="O968" s="65">
        <v>2471370</v>
      </c>
    </row>
    <row r="969" spans="1:15" x14ac:dyDescent="0.25">
      <c r="A969" s="45">
        <v>2018</v>
      </c>
      <c r="B969" t="s">
        <v>356</v>
      </c>
      <c r="C969">
        <v>203</v>
      </c>
      <c r="D969">
        <v>51</v>
      </c>
      <c r="E969">
        <v>0</v>
      </c>
      <c r="F969">
        <v>10101</v>
      </c>
      <c r="H969" t="s">
        <v>9</v>
      </c>
      <c r="I969">
        <v>1120</v>
      </c>
      <c r="J969">
        <v>3330</v>
      </c>
      <c r="K969" t="s">
        <v>3253</v>
      </c>
      <c r="O969" s="65">
        <v>10035000</v>
      </c>
    </row>
    <row r="970" spans="1:15" x14ac:dyDescent="0.25">
      <c r="A970" s="45">
        <v>2018</v>
      </c>
      <c r="B970" t="s">
        <v>356</v>
      </c>
      <c r="C970">
        <v>203</v>
      </c>
      <c r="D970">
        <v>51</v>
      </c>
      <c r="E970">
        <v>0</v>
      </c>
      <c r="F970">
        <v>10201</v>
      </c>
      <c r="H970" t="s">
        <v>9</v>
      </c>
      <c r="I970">
        <v>1120</v>
      </c>
      <c r="J970">
        <v>3330</v>
      </c>
      <c r="K970" t="s">
        <v>3258</v>
      </c>
      <c r="O970" s="65">
        <v>460000</v>
      </c>
    </row>
    <row r="971" spans="1:15" x14ac:dyDescent="0.25">
      <c r="A971" s="45">
        <v>2018</v>
      </c>
      <c r="B971" t="s">
        <v>356</v>
      </c>
      <c r="C971">
        <v>203</v>
      </c>
      <c r="D971">
        <v>51</v>
      </c>
      <c r="E971">
        <v>0</v>
      </c>
      <c r="F971">
        <v>10202</v>
      </c>
      <c r="H971" t="s">
        <v>9</v>
      </c>
      <c r="I971">
        <v>1120</v>
      </c>
      <c r="J971">
        <v>3330</v>
      </c>
      <c r="K971" t="s">
        <v>3259</v>
      </c>
      <c r="O971" s="65">
        <v>511000</v>
      </c>
    </row>
    <row r="972" spans="1:15" x14ac:dyDescent="0.25">
      <c r="A972" s="45">
        <v>2018</v>
      </c>
      <c r="B972" t="s">
        <v>356</v>
      </c>
      <c r="C972">
        <v>203</v>
      </c>
      <c r="D972">
        <v>51</v>
      </c>
      <c r="E972">
        <v>0</v>
      </c>
      <c r="F972">
        <v>10204</v>
      </c>
      <c r="H972" t="s">
        <v>9</v>
      </c>
      <c r="I972">
        <v>1120</v>
      </c>
      <c r="J972">
        <v>3330</v>
      </c>
      <c r="K972" t="s">
        <v>3261</v>
      </c>
      <c r="O972" s="65">
        <v>1494000</v>
      </c>
    </row>
    <row r="973" spans="1:15" x14ac:dyDescent="0.25">
      <c r="A973" s="45">
        <v>2018</v>
      </c>
      <c r="B973" t="s">
        <v>356</v>
      </c>
      <c r="C973">
        <v>203</v>
      </c>
      <c r="D973">
        <v>51</v>
      </c>
      <c r="E973">
        <v>0</v>
      </c>
      <c r="F973">
        <v>10301</v>
      </c>
      <c r="H973" t="s">
        <v>9</v>
      </c>
      <c r="I973">
        <v>1120</v>
      </c>
      <c r="J973">
        <v>3330</v>
      </c>
      <c r="K973" t="s">
        <v>3263</v>
      </c>
      <c r="O973" s="65">
        <v>175000</v>
      </c>
    </row>
    <row r="974" spans="1:15" x14ac:dyDescent="0.25">
      <c r="A974" s="45">
        <v>2018</v>
      </c>
      <c r="B974" t="s">
        <v>356</v>
      </c>
      <c r="C974">
        <v>203</v>
      </c>
      <c r="D974">
        <v>51</v>
      </c>
      <c r="E974">
        <v>0</v>
      </c>
      <c r="F974">
        <v>10303</v>
      </c>
      <c r="H974" t="s">
        <v>9</v>
      </c>
      <c r="I974">
        <v>1120</v>
      </c>
      <c r="J974">
        <v>3330</v>
      </c>
      <c r="K974" t="s">
        <v>3265</v>
      </c>
      <c r="O974" s="65">
        <v>300000</v>
      </c>
    </row>
    <row r="975" spans="1:15" x14ac:dyDescent="0.25">
      <c r="A975" s="45">
        <v>2018</v>
      </c>
      <c r="B975" t="s">
        <v>356</v>
      </c>
      <c r="C975">
        <v>203</v>
      </c>
      <c r="D975">
        <v>51</v>
      </c>
      <c r="E975">
        <v>0</v>
      </c>
      <c r="F975">
        <v>10406</v>
      </c>
      <c r="H975" t="s">
        <v>9</v>
      </c>
      <c r="I975">
        <v>1120</v>
      </c>
      <c r="J975">
        <v>3330</v>
      </c>
      <c r="K975" t="s">
        <v>3275</v>
      </c>
      <c r="M975" t="s">
        <v>4571</v>
      </c>
      <c r="O975" s="65">
        <v>3675000</v>
      </c>
    </row>
    <row r="976" spans="1:15" x14ac:dyDescent="0.25">
      <c r="A976" s="45">
        <v>2018</v>
      </c>
      <c r="B976" t="s">
        <v>356</v>
      </c>
      <c r="C976">
        <v>203</v>
      </c>
      <c r="D976">
        <v>51</v>
      </c>
      <c r="E976">
        <v>0</v>
      </c>
      <c r="F976">
        <v>10499</v>
      </c>
      <c r="H976" t="s">
        <v>9</v>
      </c>
      <c r="I976">
        <v>1120</v>
      </c>
      <c r="J976">
        <v>3330</v>
      </c>
      <c r="K976" t="s">
        <v>3276</v>
      </c>
      <c r="M976" t="s">
        <v>4282</v>
      </c>
      <c r="O976" s="65">
        <v>25000</v>
      </c>
    </row>
    <row r="977" spans="1:15" x14ac:dyDescent="0.25">
      <c r="A977" s="45">
        <v>2018</v>
      </c>
      <c r="B977" t="s">
        <v>356</v>
      </c>
      <c r="C977">
        <v>203</v>
      </c>
      <c r="D977">
        <v>51</v>
      </c>
      <c r="E977">
        <v>0</v>
      </c>
      <c r="F977">
        <v>10502</v>
      </c>
      <c r="H977" t="s">
        <v>9</v>
      </c>
      <c r="I977">
        <v>1120</v>
      </c>
      <c r="J977">
        <v>3330</v>
      </c>
      <c r="K977" t="s">
        <v>3278</v>
      </c>
      <c r="O977" s="65">
        <v>700000</v>
      </c>
    </row>
    <row r="978" spans="1:15" x14ac:dyDescent="0.25">
      <c r="A978" s="45">
        <v>2018</v>
      </c>
      <c r="B978" t="s">
        <v>356</v>
      </c>
      <c r="C978">
        <v>203</v>
      </c>
      <c r="D978">
        <v>51</v>
      </c>
      <c r="E978">
        <v>0</v>
      </c>
      <c r="F978">
        <v>10601</v>
      </c>
      <c r="H978" t="s">
        <v>9</v>
      </c>
      <c r="I978">
        <v>1120</v>
      </c>
      <c r="J978">
        <v>3330</v>
      </c>
      <c r="K978" t="s">
        <v>3281</v>
      </c>
      <c r="O978" s="65">
        <v>3000000</v>
      </c>
    </row>
    <row r="979" spans="1:15" x14ac:dyDescent="0.25">
      <c r="A979" s="45">
        <v>2018</v>
      </c>
      <c r="B979" t="s">
        <v>356</v>
      </c>
      <c r="C979">
        <v>203</v>
      </c>
      <c r="D979">
        <v>51</v>
      </c>
      <c r="E979">
        <v>0</v>
      </c>
      <c r="F979">
        <v>10805</v>
      </c>
      <c r="H979" t="s">
        <v>9</v>
      </c>
      <c r="I979">
        <v>1120</v>
      </c>
      <c r="J979">
        <v>3330</v>
      </c>
      <c r="K979" t="s">
        <v>3291</v>
      </c>
      <c r="O979" s="65">
        <v>300000</v>
      </c>
    </row>
    <row r="980" spans="1:15" x14ac:dyDescent="0.25">
      <c r="A980" s="45">
        <v>2018</v>
      </c>
      <c r="B980" t="s">
        <v>356</v>
      </c>
      <c r="C980">
        <v>203</v>
      </c>
      <c r="D980">
        <v>51</v>
      </c>
      <c r="E980">
        <v>0</v>
      </c>
      <c r="F980">
        <v>10807</v>
      </c>
      <c r="H980" t="s">
        <v>9</v>
      </c>
      <c r="I980">
        <v>1120</v>
      </c>
      <c r="J980">
        <v>3330</v>
      </c>
      <c r="K980" t="s">
        <v>3293</v>
      </c>
      <c r="O980" s="65">
        <v>75000</v>
      </c>
    </row>
    <row r="981" spans="1:15" x14ac:dyDescent="0.25">
      <c r="A981" s="45">
        <v>2018</v>
      </c>
      <c r="B981" t="s">
        <v>356</v>
      </c>
      <c r="C981">
        <v>203</v>
      </c>
      <c r="D981">
        <v>51</v>
      </c>
      <c r="E981">
        <v>0</v>
      </c>
      <c r="F981">
        <v>10999</v>
      </c>
      <c r="H981" t="s">
        <v>9</v>
      </c>
      <c r="I981">
        <v>1310</v>
      </c>
      <c r="J981">
        <v>3330</v>
      </c>
      <c r="K981" t="s">
        <v>3299</v>
      </c>
      <c r="M981" t="s">
        <v>4283</v>
      </c>
      <c r="O981" s="65">
        <v>35000</v>
      </c>
    </row>
    <row r="982" spans="1:15" x14ac:dyDescent="0.25">
      <c r="A982" s="45">
        <v>2018</v>
      </c>
      <c r="B982" t="s">
        <v>356</v>
      </c>
      <c r="C982">
        <v>203</v>
      </c>
      <c r="D982">
        <v>51</v>
      </c>
      <c r="E982">
        <v>0</v>
      </c>
      <c r="F982">
        <v>19905</v>
      </c>
      <c r="H982" t="s">
        <v>9</v>
      </c>
      <c r="I982">
        <v>1120</v>
      </c>
      <c r="J982">
        <v>3330</v>
      </c>
      <c r="K982" t="s">
        <v>3304</v>
      </c>
      <c r="O982" s="65">
        <v>500000</v>
      </c>
    </row>
    <row r="983" spans="1:15" x14ac:dyDescent="0.25">
      <c r="A983" s="45">
        <v>2018</v>
      </c>
      <c r="B983" t="s">
        <v>356</v>
      </c>
      <c r="C983">
        <v>203</v>
      </c>
      <c r="D983">
        <v>51</v>
      </c>
      <c r="E983">
        <v>0</v>
      </c>
      <c r="F983">
        <v>20101</v>
      </c>
      <c r="H983" t="s">
        <v>9</v>
      </c>
      <c r="I983">
        <v>1120</v>
      </c>
      <c r="J983">
        <v>3330</v>
      </c>
      <c r="K983" t="s">
        <v>3306</v>
      </c>
      <c r="O983" s="65">
        <v>720000</v>
      </c>
    </row>
    <row r="984" spans="1:15" x14ac:dyDescent="0.25">
      <c r="A984" s="45">
        <v>2018</v>
      </c>
      <c r="B984" t="s">
        <v>356</v>
      </c>
      <c r="C984">
        <v>203</v>
      </c>
      <c r="D984">
        <v>51</v>
      </c>
      <c r="E984">
        <v>0</v>
      </c>
      <c r="F984">
        <v>20104</v>
      </c>
      <c r="H984" t="s">
        <v>9</v>
      </c>
      <c r="I984">
        <v>1120</v>
      </c>
      <c r="J984">
        <v>3330</v>
      </c>
      <c r="K984" t="s">
        <v>3309</v>
      </c>
      <c r="O984" s="65">
        <v>150000</v>
      </c>
    </row>
    <row r="985" spans="1:15" x14ac:dyDescent="0.25">
      <c r="A985" s="45">
        <v>2018</v>
      </c>
      <c r="B985" t="s">
        <v>356</v>
      </c>
      <c r="C985">
        <v>203</v>
      </c>
      <c r="D985">
        <v>51</v>
      </c>
      <c r="E985">
        <v>0</v>
      </c>
      <c r="F985">
        <v>29901</v>
      </c>
      <c r="H985" t="s">
        <v>9</v>
      </c>
      <c r="I985">
        <v>1120</v>
      </c>
      <c r="J985">
        <v>3330</v>
      </c>
      <c r="K985" t="s">
        <v>3327</v>
      </c>
      <c r="O985" s="65">
        <v>100000</v>
      </c>
    </row>
    <row r="986" spans="1:15" x14ac:dyDescent="0.25">
      <c r="A986" s="45">
        <v>2018</v>
      </c>
      <c r="B986" t="s">
        <v>356</v>
      </c>
      <c r="C986">
        <v>203</v>
      </c>
      <c r="D986">
        <v>51</v>
      </c>
      <c r="E986">
        <v>0</v>
      </c>
      <c r="F986">
        <v>29903</v>
      </c>
      <c r="H986" t="s">
        <v>9</v>
      </c>
      <c r="I986">
        <v>1120</v>
      </c>
      <c r="J986">
        <v>3330</v>
      </c>
      <c r="K986" t="s">
        <v>3329</v>
      </c>
      <c r="O986" s="65">
        <v>600000</v>
      </c>
    </row>
    <row r="987" spans="1:15" x14ac:dyDescent="0.25">
      <c r="A987" s="45">
        <v>2018</v>
      </c>
      <c r="B987" t="s">
        <v>356</v>
      </c>
      <c r="C987">
        <v>203</v>
      </c>
      <c r="D987">
        <v>51</v>
      </c>
      <c r="E987">
        <v>0</v>
      </c>
      <c r="F987">
        <v>50103</v>
      </c>
      <c r="H987" t="s">
        <v>16</v>
      </c>
      <c r="I987">
        <v>2210</v>
      </c>
      <c r="J987">
        <v>3330</v>
      </c>
      <c r="K987" t="s">
        <v>3374</v>
      </c>
      <c r="O987" s="65">
        <v>100000</v>
      </c>
    </row>
    <row r="988" spans="1:15" x14ac:dyDescent="0.25">
      <c r="A988" s="45">
        <v>2018</v>
      </c>
      <c r="B988" t="s">
        <v>356</v>
      </c>
      <c r="C988">
        <v>203</v>
      </c>
      <c r="D988">
        <v>51</v>
      </c>
      <c r="E988">
        <v>0</v>
      </c>
      <c r="F988">
        <v>50105</v>
      </c>
      <c r="H988" t="s">
        <v>16</v>
      </c>
      <c r="I988">
        <v>2210</v>
      </c>
      <c r="J988">
        <v>3330</v>
      </c>
      <c r="K988" t="s">
        <v>3376</v>
      </c>
      <c r="O988" s="65">
        <v>2000000</v>
      </c>
    </row>
    <row r="989" spans="1:15" x14ac:dyDescent="0.25">
      <c r="A989" s="45">
        <v>2018</v>
      </c>
      <c r="B989" t="s">
        <v>356</v>
      </c>
      <c r="C989">
        <v>203</v>
      </c>
      <c r="D989">
        <v>51</v>
      </c>
      <c r="E989">
        <v>0</v>
      </c>
      <c r="F989">
        <v>60103</v>
      </c>
      <c r="G989">
        <v>200</v>
      </c>
      <c r="H989" t="s">
        <v>9</v>
      </c>
      <c r="I989">
        <v>1310</v>
      </c>
      <c r="J989">
        <v>3330</v>
      </c>
      <c r="K989" t="s">
        <v>3393</v>
      </c>
      <c r="L989" t="s">
        <v>21</v>
      </c>
      <c r="M989" t="s">
        <v>4550</v>
      </c>
      <c r="N989" t="s">
        <v>22</v>
      </c>
      <c r="O989" s="65">
        <v>477798</v>
      </c>
    </row>
    <row r="990" spans="1:15" x14ac:dyDescent="0.25">
      <c r="A990" s="45">
        <v>2018</v>
      </c>
      <c r="B990" t="s">
        <v>356</v>
      </c>
      <c r="C990">
        <v>203</v>
      </c>
      <c r="D990">
        <v>51</v>
      </c>
      <c r="E990">
        <v>0</v>
      </c>
      <c r="F990">
        <v>60103</v>
      </c>
      <c r="G990">
        <v>202</v>
      </c>
      <c r="H990" t="s">
        <v>9</v>
      </c>
      <c r="I990">
        <v>1310</v>
      </c>
      <c r="J990">
        <v>3330</v>
      </c>
      <c r="K990" t="s">
        <v>3393</v>
      </c>
      <c r="L990" t="s">
        <v>21</v>
      </c>
      <c r="M990" t="s">
        <v>4542</v>
      </c>
      <c r="N990" t="s">
        <v>22</v>
      </c>
      <c r="O990" s="65">
        <v>205948</v>
      </c>
    </row>
    <row r="991" spans="1:15" x14ac:dyDescent="0.25">
      <c r="A991" s="45">
        <v>2018</v>
      </c>
      <c r="B991" t="s">
        <v>356</v>
      </c>
      <c r="C991">
        <v>203</v>
      </c>
      <c r="D991">
        <v>51</v>
      </c>
      <c r="E991">
        <v>0</v>
      </c>
      <c r="F991">
        <v>60301</v>
      </c>
      <c r="H991" t="s">
        <v>9</v>
      </c>
      <c r="I991">
        <v>1320</v>
      </c>
      <c r="J991">
        <v>3330</v>
      </c>
      <c r="K991" t="s">
        <v>3404</v>
      </c>
      <c r="O991" s="65">
        <v>19326000</v>
      </c>
    </row>
    <row r="992" spans="1:15" x14ac:dyDescent="0.25">
      <c r="A992" s="45">
        <v>2018</v>
      </c>
      <c r="B992" t="s">
        <v>356</v>
      </c>
      <c r="C992">
        <v>203</v>
      </c>
      <c r="D992">
        <v>51</v>
      </c>
      <c r="E992">
        <v>0</v>
      </c>
      <c r="F992">
        <v>60399</v>
      </c>
      <c r="H992" t="s">
        <v>9</v>
      </c>
      <c r="I992">
        <v>1320</v>
      </c>
      <c r="J992">
        <v>3330</v>
      </c>
      <c r="K992" t="s">
        <v>3409</v>
      </c>
      <c r="M992" t="s">
        <v>4568</v>
      </c>
      <c r="O992" s="65">
        <v>2000000</v>
      </c>
    </row>
    <row r="993" spans="1:15" x14ac:dyDescent="0.25">
      <c r="A993" s="45">
        <v>2018</v>
      </c>
      <c r="B993" t="s">
        <v>357</v>
      </c>
      <c r="C993">
        <v>203</v>
      </c>
      <c r="D993">
        <v>54</v>
      </c>
      <c r="E993">
        <v>1</v>
      </c>
      <c r="F993">
        <v>101</v>
      </c>
      <c r="H993" t="s">
        <v>9</v>
      </c>
      <c r="I993">
        <v>1111</v>
      </c>
      <c r="J993">
        <v>1310</v>
      </c>
      <c r="K993" t="s">
        <v>3206</v>
      </c>
      <c r="O993" s="65">
        <v>4839540321</v>
      </c>
    </row>
    <row r="994" spans="1:15" x14ac:dyDescent="0.25">
      <c r="A994" s="45">
        <v>2018</v>
      </c>
      <c r="B994" t="s">
        <v>357</v>
      </c>
      <c r="C994">
        <v>203</v>
      </c>
      <c r="D994">
        <v>54</v>
      </c>
      <c r="E994">
        <v>1</v>
      </c>
      <c r="F994">
        <v>105</v>
      </c>
      <c r="H994" t="s">
        <v>9</v>
      </c>
      <c r="I994">
        <v>1111</v>
      </c>
      <c r="J994">
        <v>1310</v>
      </c>
      <c r="K994" t="s">
        <v>3209</v>
      </c>
      <c r="O994" s="65">
        <v>17565896</v>
      </c>
    </row>
    <row r="995" spans="1:15" x14ac:dyDescent="0.25">
      <c r="A995" s="45">
        <v>2018</v>
      </c>
      <c r="B995" t="s">
        <v>357</v>
      </c>
      <c r="C995">
        <v>203</v>
      </c>
      <c r="D995">
        <v>54</v>
      </c>
      <c r="E995">
        <v>1</v>
      </c>
      <c r="F995">
        <v>201</v>
      </c>
      <c r="H995" t="s">
        <v>9</v>
      </c>
      <c r="I995">
        <v>1111</v>
      </c>
      <c r="J995">
        <v>1310</v>
      </c>
      <c r="K995" t="s">
        <v>3210</v>
      </c>
      <c r="O995" s="65">
        <v>200000000</v>
      </c>
    </row>
    <row r="996" spans="1:15" x14ac:dyDescent="0.25">
      <c r="A996" s="45">
        <v>2018</v>
      </c>
      <c r="B996" t="s">
        <v>357</v>
      </c>
      <c r="C996">
        <v>203</v>
      </c>
      <c r="D996">
        <v>54</v>
      </c>
      <c r="E996">
        <v>1</v>
      </c>
      <c r="F996">
        <v>202</v>
      </c>
      <c r="H996" t="s">
        <v>9</v>
      </c>
      <c r="I996">
        <v>1111</v>
      </c>
      <c r="J996">
        <v>1310</v>
      </c>
      <c r="K996" t="s">
        <v>3211</v>
      </c>
      <c r="O996" s="65">
        <v>2500000</v>
      </c>
    </row>
    <row r="997" spans="1:15" x14ac:dyDescent="0.25">
      <c r="A997" s="45">
        <v>2018</v>
      </c>
      <c r="B997" t="s">
        <v>357</v>
      </c>
      <c r="C997">
        <v>203</v>
      </c>
      <c r="D997">
        <v>54</v>
      </c>
      <c r="E997">
        <v>1</v>
      </c>
      <c r="F997">
        <v>203</v>
      </c>
      <c r="H997" t="s">
        <v>9</v>
      </c>
      <c r="I997">
        <v>1111</v>
      </c>
      <c r="J997">
        <v>1310</v>
      </c>
      <c r="K997" t="s">
        <v>3212</v>
      </c>
      <c r="O997" s="65">
        <v>621960000</v>
      </c>
    </row>
    <row r="998" spans="1:15" x14ac:dyDescent="0.25">
      <c r="A998" s="45">
        <v>2018</v>
      </c>
      <c r="B998" t="s">
        <v>357</v>
      </c>
      <c r="C998">
        <v>203</v>
      </c>
      <c r="D998">
        <v>54</v>
      </c>
      <c r="E998">
        <v>1</v>
      </c>
      <c r="F998">
        <v>205</v>
      </c>
      <c r="H998" t="s">
        <v>9</v>
      </c>
      <c r="I998">
        <v>1111</v>
      </c>
      <c r="J998">
        <v>1310</v>
      </c>
      <c r="K998" t="s">
        <v>3214</v>
      </c>
      <c r="O998" s="65">
        <v>10000000</v>
      </c>
    </row>
    <row r="999" spans="1:15" x14ac:dyDescent="0.25">
      <c r="A999" s="45">
        <v>2018</v>
      </c>
      <c r="B999" t="s">
        <v>357</v>
      </c>
      <c r="C999">
        <v>203</v>
      </c>
      <c r="D999">
        <v>54</v>
      </c>
      <c r="E999">
        <v>1</v>
      </c>
      <c r="F999">
        <v>301</v>
      </c>
      <c r="H999" t="s">
        <v>9</v>
      </c>
      <c r="I999">
        <v>1111</v>
      </c>
      <c r="J999">
        <v>1310</v>
      </c>
      <c r="K999" t="s">
        <v>3215</v>
      </c>
      <c r="O999" s="65">
        <v>1301244777</v>
      </c>
    </row>
    <row r="1000" spans="1:15" x14ac:dyDescent="0.25">
      <c r="A1000" s="45">
        <v>2018</v>
      </c>
      <c r="B1000" t="s">
        <v>357</v>
      </c>
      <c r="C1000">
        <v>203</v>
      </c>
      <c r="D1000">
        <v>54</v>
      </c>
      <c r="E1000">
        <v>1</v>
      </c>
      <c r="F1000">
        <v>302</v>
      </c>
      <c r="H1000" t="s">
        <v>9</v>
      </c>
      <c r="I1000">
        <v>1111</v>
      </c>
      <c r="J1000">
        <v>1310</v>
      </c>
      <c r="K1000" t="s">
        <v>3216</v>
      </c>
      <c r="O1000" s="65">
        <v>1028998000</v>
      </c>
    </row>
    <row r="1001" spans="1:15" x14ac:dyDescent="0.25">
      <c r="A1001" s="45">
        <v>2018</v>
      </c>
      <c r="B1001" t="s">
        <v>357</v>
      </c>
      <c r="C1001">
        <v>203</v>
      </c>
      <c r="D1001">
        <v>54</v>
      </c>
      <c r="E1001">
        <v>1</v>
      </c>
      <c r="F1001">
        <v>303</v>
      </c>
      <c r="H1001" t="s">
        <v>16</v>
      </c>
      <c r="I1001">
        <v>1111</v>
      </c>
      <c r="J1001">
        <v>1310</v>
      </c>
      <c r="K1001" t="s">
        <v>3217</v>
      </c>
      <c r="O1001" s="65">
        <v>774569435</v>
      </c>
    </row>
    <row r="1002" spans="1:15" x14ac:dyDescent="0.25">
      <c r="A1002" s="45">
        <v>2018</v>
      </c>
      <c r="B1002" t="s">
        <v>357</v>
      </c>
      <c r="C1002">
        <v>203</v>
      </c>
      <c r="D1002">
        <v>54</v>
      </c>
      <c r="E1002">
        <v>1</v>
      </c>
      <c r="F1002">
        <v>304</v>
      </c>
      <c r="H1002" t="s">
        <v>9</v>
      </c>
      <c r="I1002">
        <v>1111</v>
      </c>
      <c r="J1002">
        <v>1310</v>
      </c>
      <c r="K1002" t="s">
        <v>3218</v>
      </c>
      <c r="O1002" s="65">
        <v>603860000</v>
      </c>
    </row>
    <row r="1003" spans="1:15" x14ac:dyDescent="0.25">
      <c r="A1003" s="45">
        <v>2018</v>
      </c>
      <c r="B1003" t="s">
        <v>357</v>
      </c>
      <c r="C1003">
        <v>203</v>
      </c>
      <c r="D1003">
        <v>54</v>
      </c>
      <c r="E1003">
        <v>1</v>
      </c>
      <c r="F1003">
        <v>399</v>
      </c>
      <c r="H1003" t="s">
        <v>9</v>
      </c>
      <c r="I1003">
        <v>1111</v>
      </c>
      <c r="J1003">
        <v>1310</v>
      </c>
      <c r="K1003" t="s">
        <v>3219</v>
      </c>
      <c r="O1003" s="65">
        <v>866595821</v>
      </c>
    </row>
    <row r="1004" spans="1:15" x14ac:dyDescent="0.25">
      <c r="A1004" s="45">
        <v>2018</v>
      </c>
      <c r="B1004" t="s">
        <v>357</v>
      </c>
      <c r="C1004">
        <v>203</v>
      </c>
      <c r="D1004">
        <v>54</v>
      </c>
      <c r="E1004">
        <v>1</v>
      </c>
      <c r="F1004">
        <v>401</v>
      </c>
      <c r="G1004">
        <v>200</v>
      </c>
      <c r="H1004" t="s">
        <v>9</v>
      </c>
      <c r="I1004">
        <v>1112</v>
      </c>
      <c r="J1004">
        <v>1310</v>
      </c>
      <c r="K1004" t="s">
        <v>3220</v>
      </c>
      <c r="L1004" t="s">
        <v>21</v>
      </c>
      <c r="M1004" t="s">
        <v>4546</v>
      </c>
      <c r="N1004" t="s">
        <v>22</v>
      </c>
      <c r="O1004" s="65">
        <v>878034495</v>
      </c>
    </row>
    <row r="1005" spans="1:15" x14ac:dyDescent="0.25">
      <c r="A1005" s="45">
        <v>2018</v>
      </c>
      <c r="B1005" t="s">
        <v>357</v>
      </c>
      <c r="C1005">
        <v>203</v>
      </c>
      <c r="D1005">
        <v>54</v>
      </c>
      <c r="E1005">
        <v>1</v>
      </c>
      <c r="F1005">
        <v>405</v>
      </c>
      <c r="G1005">
        <v>200</v>
      </c>
      <c r="H1005" t="s">
        <v>9</v>
      </c>
      <c r="I1005">
        <v>1112</v>
      </c>
      <c r="J1005">
        <v>1310</v>
      </c>
      <c r="K1005" t="s">
        <v>3244</v>
      </c>
      <c r="L1005" t="s">
        <v>23</v>
      </c>
      <c r="M1005" t="s">
        <v>4531</v>
      </c>
      <c r="N1005" t="s">
        <v>24</v>
      </c>
      <c r="O1005" s="65">
        <v>47461324</v>
      </c>
    </row>
    <row r="1006" spans="1:15" x14ac:dyDescent="0.25">
      <c r="A1006" s="45">
        <v>2018</v>
      </c>
      <c r="B1006" t="s">
        <v>357</v>
      </c>
      <c r="C1006">
        <v>203</v>
      </c>
      <c r="D1006">
        <v>54</v>
      </c>
      <c r="E1006">
        <v>1</v>
      </c>
      <c r="F1006">
        <v>501</v>
      </c>
      <c r="G1006">
        <v>200</v>
      </c>
      <c r="H1006" t="s">
        <v>9</v>
      </c>
      <c r="I1006">
        <v>1112</v>
      </c>
      <c r="J1006">
        <v>1310</v>
      </c>
      <c r="K1006" t="s">
        <v>3245</v>
      </c>
      <c r="L1006" t="s">
        <v>21</v>
      </c>
      <c r="M1006" t="s">
        <v>4547</v>
      </c>
      <c r="N1006" t="s">
        <v>22</v>
      </c>
      <c r="O1006" s="65">
        <v>482207053</v>
      </c>
    </row>
    <row r="1007" spans="1:15" x14ac:dyDescent="0.25">
      <c r="A1007" s="45">
        <v>2018</v>
      </c>
      <c r="B1007" t="s">
        <v>357</v>
      </c>
      <c r="C1007">
        <v>203</v>
      </c>
      <c r="D1007">
        <v>54</v>
      </c>
      <c r="E1007">
        <v>1</v>
      </c>
      <c r="F1007">
        <v>502</v>
      </c>
      <c r="G1007">
        <v>200</v>
      </c>
      <c r="H1007" t="s">
        <v>9</v>
      </c>
      <c r="I1007">
        <v>1112</v>
      </c>
      <c r="J1007">
        <v>1310</v>
      </c>
      <c r="K1007" t="s">
        <v>3246</v>
      </c>
      <c r="L1007" t="s">
        <v>21</v>
      </c>
      <c r="M1007" t="s">
        <v>4532</v>
      </c>
      <c r="N1007" t="s">
        <v>22</v>
      </c>
      <c r="O1007" s="65">
        <v>142383972</v>
      </c>
    </row>
    <row r="1008" spans="1:15" x14ac:dyDescent="0.25">
      <c r="A1008" s="45">
        <v>2018</v>
      </c>
      <c r="B1008" t="s">
        <v>357</v>
      </c>
      <c r="C1008">
        <v>203</v>
      </c>
      <c r="D1008">
        <v>54</v>
      </c>
      <c r="E1008">
        <v>1</v>
      </c>
      <c r="F1008">
        <v>503</v>
      </c>
      <c r="G1008">
        <v>200</v>
      </c>
      <c r="H1008" t="s">
        <v>9</v>
      </c>
      <c r="I1008">
        <v>1112</v>
      </c>
      <c r="J1008">
        <v>1310</v>
      </c>
      <c r="K1008" t="s">
        <v>3247</v>
      </c>
      <c r="L1008" t="s">
        <v>21</v>
      </c>
      <c r="M1008" t="s">
        <v>4533</v>
      </c>
      <c r="N1008" t="s">
        <v>22</v>
      </c>
      <c r="O1008" s="65">
        <v>284767945</v>
      </c>
    </row>
    <row r="1009" spans="1:15" x14ac:dyDescent="0.25">
      <c r="A1009" s="45">
        <v>2018</v>
      </c>
      <c r="B1009" t="s">
        <v>357</v>
      </c>
      <c r="C1009">
        <v>203</v>
      </c>
      <c r="D1009">
        <v>54</v>
      </c>
      <c r="E1009">
        <v>1</v>
      </c>
      <c r="F1009">
        <v>505</v>
      </c>
      <c r="G1009">
        <v>200</v>
      </c>
      <c r="H1009" t="s">
        <v>9</v>
      </c>
      <c r="I1009">
        <v>1112</v>
      </c>
      <c r="J1009">
        <v>1310</v>
      </c>
      <c r="K1009" t="s">
        <v>3249</v>
      </c>
      <c r="L1009" t="s">
        <v>358</v>
      </c>
      <c r="M1009" t="s">
        <v>104</v>
      </c>
      <c r="N1009" t="s">
        <v>359</v>
      </c>
      <c r="O1009" s="65">
        <v>277720720</v>
      </c>
    </row>
    <row r="1010" spans="1:15" x14ac:dyDescent="0.25">
      <c r="A1010" s="45">
        <v>2018</v>
      </c>
      <c r="B1010" t="s">
        <v>357</v>
      </c>
      <c r="C1010">
        <v>203</v>
      </c>
      <c r="D1010">
        <v>54</v>
      </c>
      <c r="E1010">
        <v>1</v>
      </c>
      <c r="F1010">
        <v>60102</v>
      </c>
      <c r="G1010">
        <v>200</v>
      </c>
      <c r="H1010" t="s">
        <v>9</v>
      </c>
      <c r="I1010">
        <v>1310</v>
      </c>
      <c r="J1010">
        <v>1310</v>
      </c>
      <c r="K1010" t="s">
        <v>3392</v>
      </c>
      <c r="L1010" t="s">
        <v>360</v>
      </c>
      <c r="M1010" t="s">
        <v>5774</v>
      </c>
      <c r="N1010" t="s">
        <v>361</v>
      </c>
      <c r="O1010" s="65">
        <v>2831000000</v>
      </c>
    </row>
    <row r="1011" spans="1:15" x14ac:dyDescent="0.25">
      <c r="A1011" s="45">
        <v>2018</v>
      </c>
      <c r="B1011" t="s">
        <v>357</v>
      </c>
      <c r="C1011">
        <v>203</v>
      </c>
      <c r="D1011">
        <v>54</v>
      </c>
      <c r="E1011">
        <v>1</v>
      </c>
      <c r="F1011">
        <v>60102</v>
      </c>
      <c r="G1011">
        <v>202</v>
      </c>
      <c r="H1011" t="s">
        <v>9</v>
      </c>
      <c r="I1011">
        <v>1310</v>
      </c>
      <c r="J1011">
        <v>1310</v>
      </c>
      <c r="K1011" t="s">
        <v>3392</v>
      </c>
      <c r="L1011" t="s">
        <v>360</v>
      </c>
      <c r="M1011" t="s">
        <v>5775</v>
      </c>
      <c r="N1011" t="s">
        <v>361</v>
      </c>
      <c r="O1011" s="65">
        <v>975000000</v>
      </c>
    </row>
    <row r="1012" spans="1:15" x14ac:dyDescent="0.25">
      <c r="A1012" s="45">
        <v>2018</v>
      </c>
      <c r="B1012" t="s">
        <v>357</v>
      </c>
      <c r="C1012">
        <v>203</v>
      </c>
      <c r="D1012">
        <v>54</v>
      </c>
      <c r="E1012">
        <v>1</v>
      </c>
      <c r="F1012">
        <v>60102</v>
      </c>
      <c r="G1012">
        <v>204</v>
      </c>
      <c r="H1012" t="s">
        <v>9</v>
      </c>
      <c r="I1012">
        <v>1310</v>
      </c>
      <c r="J1012">
        <v>1310</v>
      </c>
      <c r="K1012" t="s">
        <v>3392</v>
      </c>
      <c r="L1012" t="s">
        <v>360</v>
      </c>
      <c r="M1012" t="s">
        <v>5776</v>
      </c>
      <c r="N1012" t="s">
        <v>361</v>
      </c>
      <c r="O1012" s="65">
        <v>2655000000</v>
      </c>
    </row>
    <row r="1013" spans="1:15" x14ac:dyDescent="0.25">
      <c r="A1013" s="45">
        <v>2018</v>
      </c>
      <c r="B1013" t="s">
        <v>357</v>
      </c>
      <c r="C1013">
        <v>203</v>
      </c>
      <c r="D1013">
        <v>54</v>
      </c>
      <c r="E1013">
        <v>1</v>
      </c>
      <c r="F1013">
        <v>60102</v>
      </c>
      <c r="G1013">
        <v>206</v>
      </c>
      <c r="H1013" t="s">
        <v>9</v>
      </c>
      <c r="I1013">
        <v>1310</v>
      </c>
      <c r="J1013">
        <v>1310</v>
      </c>
      <c r="K1013" t="s">
        <v>3392</v>
      </c>
      <c r="L1013" t="s">
        <v>360</v>
      </c>
      <c r="M1013" t="s">
        <v>4284</v>
      </c>
      <c r="N1013" t="s">
        <v>361</v>
      </c>
      <c r="O1013" s="65">
        <v>1834700000</v>
      </c>
    </row>
    <row r="1014" spans="1:15" x14ac:dyDescent="0.25">
      <c r="A1014" s="45">
        <v>2018</v>
      </c>
      <c r="B1014" t="s">
        <v>357</v>
      </c>
      <c r="C1014">
        <v>203</v>
      </c>
      <c r="D1014">
        <v>54</v>
      </c>
      <c r="E1014">
        <v>1</v>
      </c>
      <c r="F1014">
        <v>60103</v>
      </c>
      <c r="G1014">
        <v>200</v>
      </c>
      <c r="H1014" t="s">
        <v>9</v>
      </c>
      <c r="I1014">
        <v>1310</v>
      </c>
      <c r="J1014">
        <v>1310</v>
      </c>
      <c r="K1014" t="s">
        <v>3393</v>
      </c>
      <c r="L1014" t="s">
        <v>21</v>
      </c>
      <c r="M1014" t="s">
        <v>4550</v>
      </c>
      <c r="N1014" t="s">
        <v>22</v>
      </c>
      <c r="O1014" s="65">
        <v>55055136</v>
      </c>
    </row>
    <row r="1015" spans="1:15" x14ac:dyDescent="0.25">
      <c r="A1015" s="45">
        <v>2018</v>
      </c>
      <c r="B1015" t="s">
        <v>357</v>
      </c>
      <c r="C1015">
        <v>203</v>
      </c>
      <c r="D1015">
        <v>54</v>
      </c>
      <c r="E1015">
        <v>1</v>
      </c>
      <c r="F1015">
        <v>60103</v>
      </c>
      <c r="G1015">
        <v>202</v>
      </c>
      <c r="H1015" t="s">
        <v>9</v>
      </c>
      <c r="I1015">
        <v>1310</v>
      </c>
      <c r="J1015">
        <v>1310</v>
      </c>
      <c r="K1015" t="s">
        <v>3393</v>
      </c>
      <c r="L1015" t="s">
        <v>21</v>
      </c>
      <c r="M1015" t="s">
        <v>4542</v>
      </c>
      <c r="N1015" t="s">
        <v>22</v>
      </c>
      <c r="O1015" s="65">
        <v>23730662</v>
      </c>
    </row>
    <row r="1016" spans="1:15" x14ac:dyDescent="0.25">
      <c r="A1016" s="45">
        <v>2018</v>
      </c>
      <c r="B1016" t="s">
        <v>357</v>
      </c>
      <c r="C1016">
        <v>203</v>
      </c>
      <c r="D1016">
        <v>54</v>
      </c>
      <c r="E1016">
        <v>1</v>
      </c>
      <c r="F1016">
        <v>60104</v>
      </c>
      <c r="G1016">
        <v>300</v>
      </c>
      <c r="H1016" t="s">
        <v>9</v>
      </c>
      <c r="I1016">
        <v>1310</v>
      </c>
      <c r="J1016">
        <v>2171</v>
      </c>
      <c r="K1016" t="s">
        <v>3394</v>
      </c>
      <c r="L1016" t="s">
        <v>362</v>
      </c>
      <c r="M1016" t="s">
        <v>4285</v>
      </c>
      <c r="N1016" t="s">
        <v>363</v>
      </c>
      <c r="O1016" s="65">
        <v>1498300000</v>
      </c>
    </row>
    <row r="1017" spans="1:15" x14ac:dyDescent="0.25">
      <c r="A1017" s="45">
        <v>2018</v>
      </c>
      <c r="B1017" t="s">
        <v>357</v>
      </c>
      <c r="C1017">
        <v>203</v>
      </c>
      <c r="D1017">
        <v>54</v>
      </c>
      <c r="E1017">
        <v>1</v>
      </c>
      <c r="F1017">
        <v>60104</v>
      </c>
      <c r="G1017">
        <v>301</v>
      </c>
      <c r="H1017" t="s">
        <v>9</v>
      </c>
      <c r="I1017">
        <v>1310</v>
      </c>
      <c r="J1017">
        <v>2171</v>
      </c>
      <c r="K1017" t="s">
        <v>3394</v>
      </c>
      <c r="L1017" t="s">
        <v>142</v>
      </c>
      <c r="M1017" t="s">
        <v>4285</v>
      </c>
      <c r="N1017" t="s">
        <v>364</v>
      </c>
      <c r="O1017" s="65">
        <v>414700000</v>
      </c>
    </row>
    <row r="1018" spans="1:15" x14ac:dyDescent="0.25">
      <c r="A1018" s="45">
        <v>2018</v>
      </c>
      <c r="B1018" t="s">
        <v>357</v>
      </c>
      <c r="C1018">
        <v>203</v>
      </c>
      <c r="D1018">
        <v>54</v>
      </c>
      <c r="E1018">
        <v>1</v>
      </c>
      <c r="F1018">
        <v>60104</v>
      </c>
      <c r="G1018">
        <v>302</v>
      </c>
      <c r="H1018" t="s">
        <v>9</v>
      </c>
      <c r="I1018">
        <v>1310</v>
      </c>
      <c r="J1018">
        <v>2171</v>
      </c>
      <c r="K1018" t="s">
        <v>3394</v>
      </c>
      <c r="L1018" t="s">
        <v>365</v>
      </c>
      <c r="M1018" t="s">
        <v>4285</v>
      </c>
      <c r="N1018" t="s">
        <v>366</v>
      </c>
      <c r="O1018" s="65">
        <v>7400000</v>
      </c>
    </row>
    <row r="1019" spans="1:15" x14ac:dyDescent="0.25">
      <c r="A1019" s="45">
        <v>2018</v>
      </c>
      <c r="B1019" t="s">
        <v>357</v>
      </c>
      <c r="C1019">
        <v>203</v>
      </c>
      <c r="D1019">
        <v>54</v>
      </c>
      <c r="E1019">
        <v>1</v>
      </c>
      <c r="F1019">
        <v>60104</v>
      </c>
      <c r="G1019">
        <v>303</v>
      </c>
      <c r="H1019" t="s">
        <v>9</v>
      </c>
      <c r="I1019">
        <v>1310</v>
      </c>
      <c r="J1019">
        <v>2171</v>
      </c>
      <c r="K1019" t="s">
        <v>3394</v>
      </c>
      <c r="L1019" t="s">
        <v>367</v>
      </c>
      <c r="M1019" t="s">
        <v>4285</v>
      </c>
      <c r="N1019" t="s">
        <v>138</v>
      </c>
      <c r="O1019" s="65">
        <v>105500000</v>
      </c>
    </row>
    <row r="1020" spans="1:15" x14ac:dyDescent="0.25">
      <c r="A1020" s="45">
        <v>2018</v>
      </c>
      <c r="B1020" t="s">
        <v>357</v>
      </c>
      <c r="C1020">
        <v>203</v>
      </c>
      <c r="D1020">
        <v>54</v>
      </c>
      <c r="E1020">
        <v>1</v>
      </c>
      <c r="F1020">
        <v>60104</v>
      </c>
      <c r="G1020">
        <v>304</v>
      </c>
      <c r="H1020" t="s">
        <v>9</v>
      </c>
      <c r="I1020">
        <v>1310</v>
      </c>
      <c r="J1020">
        <v>2171</v>
      </c>
      <c r="K1020" t="s">
        <v>3394</v>
      </c>
      <c r="L1020" t="s">
        <v>368</v>
      </c>
      <c r="M1020" t="s">
        <v>4285</v>
      </c>
      <c r="N1020" t="s">
        <v>369</v>
      </c>
      <c r="O1020" s="65">
        <v>73500000</v>
      </c>
    </row>
    <row r="1021" spans="1:15" x14ac:dyDescent="0.25">
      <c r="A1021" s="45">
        <v>2018</v>
      </c>
      <c r="B1021" t="s">
        <v>357</v>
      </c>
      <c r="C1021">
        <v>203</v>
      </c>
      <c r="D1021">
        <v>54</v>
      </c>
      <c r="E1021">
        <v>1</v>
      </c>
      <c r="F1021">
        <v>60104</v>
      </c>
      <c r="G1021">
        <v>401</v>
      </c>
      <c r="H1021" t="s">
        <v>9</v>
      </c>
      <c r="I1021">
        <v>1310</v>
      </c>
      <c r="J1021">
        <v>2171</v>
      </c>
      <c r="K1021" t="s">
        <v>3394</v>
      </c>
      <c r="L1021" t="s">
        <v>370</v>
      </c>
      <c r="M1021" t="s">
        <v>371</v>
      </c>
      <c r="N1021" t="s">
        <v>372</v>
      </c>
      <c r="O1021" s="65">
        <v>136100000</v>
      </c>
    </row>
    <row r="1022" spans="1:15" x14ac:dyDescent="0.25">
      <c r="A1022" s="45">
        <v>2018</v>
      </c>
      <c r="B1022" t="s">
        <v>357</v>
      </c>
      <c r="C1022">
        <v>203</v>
      </c>
      <c r="D1022">
        <v>54</v>
      </c>
      <c r="E1022">
        <v>1</v>
      </c>
      <c r="F1022">
        <v>60399</v>
      </c>
      <c r="H1022" t="s">
        <v>9</v>
      </c>
      <c r="I1022">
        <v>1320</v>
      </c>
      <c r="J1022">
        <v>1310</v>
      </c>
      <c r="K1022" t="s">
        <v>3409</v>
      </c>
      <c r="M1022" t="s">
        <v>4568</v>
      </c>
      <c r="O1022" s="65">
        <v>65000000</v>
      </c>
    </row>
    <row r="1023" spans="1:15" x14ac:dyDescent="0.25">
      <c r="A1023" s="45">
        <v>2018</v>
      </c>
      <c r="B1023" t="s">
        <v>357</v>
      </c>
      <c r="C1023">
        <v>203</v>
      </c>
      <c r="D1023">
        <v>54</v>
      </c>
      <c r="E1023">
        <v>1</v>
      </c>
      <c r="F1023">
        <v>70104</v>
      </c>
      <c r="G1023">
        <v>400</v>
      </c>
      <c r="H1023" t="s">
        <v>16</v>
      </c>
      <c r="I1023">
        <v>2310</v>
      </c>
      <c r="J1023">
        <v>2171</v>
      </c>
      <c r="K1023" t="s">
        <v>3425</v>
      </c>
      <c r="L1023" t="s">
        <v>373</v>
      </c>
      <c r="M1023" t="s">
        <v>374</v>
      </c>
      <c r="N1023" t="s">
        <v>375</v>
      </c>
      <c r="O1023" s="65">
        <v>525500000</v>
      </c>
    </row>
    <row r="1024" spans="1:15" x14ac:dyDescent="0.25">
      <c r="A1024" s="45">
        <v>2018</v>
      </c>
      <c r="B1024" t="s">
        <v>357</v>
      </c>
      <c r="C1024">
        <v>203</v>
      </c>
      <c r="D1024">
        <v>54</v>
      </c>
      <c r="E1024">
        <v>1</v>
      </c>
      <c r="F1024">
        <v>70104</v>
      </c>
      <c r="G1024">
        <v>603</v>
      </c>
      <c r="H1024" t="s">
        <v>16</v>
      </c>
      <c r="I1024">
        <v>2310</v>
      </c>
      <c r="J1024">
        <v>2171</v>
      </c>
      <c r="K1024" t="s">
        <v>3425</v>
      </c>
      <c r="L1024" t="s">
        <v>376</v>
      </c>
      <c r="M1024" t="s">
        <v>374</v>
      </c>
      <c r="N1024" t="s">
        <v>377</v>
      </c>
      <c r="O1024" s="65">
        <v>70000000</v>
      </c>
    </row>
    <row r="1025" spans="1:15" x14ac:dyDescent="0.25">
      <c r="A1025" s="45">
        <v>2018</v>
      </c>
      <c r="B1025" t="s">
        <v>357</v>
      </c>
      <c r="C1025">
        <v>203</v>
      </c>
      <c r="D1025">
        <v>54</v>
      </c>
      <c r="E1025">
        <v>1</v>
      </c>
      <c r="F1025">
        <v>70104</v>
      </c>
      <c r="G1025">
        <v>604</v>
      </c>
      <c r="H1025" t="s">
        <v>16</v>
      </c>
      <c r="I1025">
        <v>2310</v>
      </c>
      <c r="J1025">
        <v>2171</v>
      </c>
      <c r="K1025" t="s">
        <v>3425</v>
      </c>
      <c r="L1025" t="s">
        <v>378</v>
      </c>
      <c r="M1025" t="s">
        <v>374</v>
      </c>
      <c r="N1025" t="s">
        <v>379</v>
      </c>
      <c r="O1025" s="65">
        <v>70000000</v>
      </c>
    </row>
    <row r="1026" spans="1:15" x14ac:dyDescent="0.25">
      <c r="A1026" s="45">
        <v>2018</v>
      </c>
      <c r="B1026" t="s">
        <v>357</v>
      </c>
      <c r="C1026">
        <v>203</v>
      </c>
      <c r="D1026">
        <v>54</v>
      </c>
      <c r="E1026">
        <v>1</v>
      </c>
      <c r="F1026">
        <v>70104</v>
      </c>
      <c r="G1026">
        <v>605</v>
      </c>
      <c r="H1026" t="s">
        <v>16</v>
      </c>
      <c r="I1026">
        <v>2310</v>
      </c>
      <c r="J1026">
        <v>2171</v>
      </c>
      <c r="K1026" t="s">
        <v>3425</v>
      </c>
      <c r="L1026" t="s">
        <v>380</v>
      </c>
      <c r="M1026" t="s">
        <v>374</v>
      </c>
      <c r="N1026" t="s">
        <v>381</v>
      </c>
      <c r="O1026" s="65">
        <v>70000000</v>
      </c>
    </row>
    <row r="1027" spans="1:15" x14ac:dyDescent="0.25">
      <c r="A1027" s="45">
        <v>2018</v>
      </c>
      <c r="B1027" t="s">
        <v>357</v>
      </c>
      <c r="C1027">
        <v>203</v>
      </c>
      <c r="D1027">
        <v>54</v>
      </c>
      <c r="E1027">
        <v>1</v>
      </c>
      <c r="F1027">
        <v>70104</v>
      </c>
      <c r="G1027">
        <v>606</v>
      </c>
      <c r="H1027" t="s">
        <v>16</v>
      </c>
      <c r="I1027">
        <v>2310</v>
      </c>
      <c r="J1027">
        <v>2171</v>
      </c>
      <c r="K1027" t="s">
        <v>3425</v>
      </c>
      <c r="L1027" t="s">
        <v>362</v>
      </c>
      <c r="M1027" t="s">
        <v>374</v>
      </c>
      <c r="N1027" t="s">
        <v>363</v>
      </c>
      <c r="O1027" s="65">
        <v>70000000</v>
      </c>
    </row>
    <row r="1028" spans="1:15" x14ac:dyDescent="0.25">
      <c r="A1028" s="45">
        <v>2018</v>
      </c>
      <c r="B1028" t="s">
        <v>357</v>
      </c>
      <c r="C1028">
        <v>203</v>
      </c>
      <c r="D1028">
        <v>54</v>
      </c>
      <c r="E1028">
        <v>1</v>
      </c>
      <c r="F1028">
        <v>70104</v>
      </c>
      <c r="G1028">
        <v>607</v>
      </c>
      <c r="H1028" t="s">
        <v>16</v>
      </c>
      <c r="I1028">
        <v>2310</v>
      </c>
      <c r="J1028">
        <v>2171</v>
      </c>
      <c r="K1028" t="s">
        <v>3425</v>
      </c>
      <c r="L1028" t="s">
        <v>382</v>
      </c>
      <c r="M1028" t="s">
        <v>374</v>
      </c>
      <c r="N1028" t="s">
        <v>383</v>
      </c>
      <c r="O1028" s="65">
        <v>70000000</v>
      </c>
    </row>
    <row r="1029" spans="1:15" x14ac:dyDescent="0.25">
      <c r="A1029" s="45">
        <v>2018</v>
      </c>
      <c r="B1029" t="s">
        <v>357</v>
      </c>
      <c r="C1029">
        <v>203</v>
      </c>
      <c r="D1029">
        <v>54</v>
      </c>
      <c r="E1029">
        <v>1</v>
      </c>
      <c r="F1029">
        <v>70104</v>
      </c>
      <c r="G1029">
        <v>608</v>
      </c>
      <c r="H1029" t="s">
        <v>16</v>
      </c>
      <c r="I1029">
        <v>2310</v>
      </c>
      <c r="J1029">
        <v>2171</v>
      </c>
      <c r="K1029" t="s">
        <v>3425</v>
      </c>
      <c r="L1029" t="s">
        <v>384</v>
      </c>
      <c r="M1029" t="s">
        <v>374</v>
      </c>
      <c r="N1029" t="s">
        <v>385</v>
      </c>
      <c r="O1029" s="65">
        <v>70000000</v>
      </c>
    </row>
    <row r="1030" spans="1:15" x14ac:dyDescent="0.25">
      <c r="A1030" s="45">
        <v>2018</v>
      </c>
      <c r="B1030" t="s">
        <v>357</v>
      </c>
      <c r="C1030">
        <v>203</v>
      </c>
      <c r="D1030">
        <v>54</v>
      </c>
      <c r="E1030">
        <v>1</v>
      </c>
      <c r="F1030">
        <v>70104</v>
      </c>
      <c r="G1030">
        <v>609</v>
      </c>
      <c r="H1030" t="s">
        <v>16</v>
      </c>
      <c r="I1030">
        <v>2310</v>
      </c>
      <c r="J1030">
        <v>2171</v>
      </c>
      <c r="K1030" t="s">
        <v>3425</v>
      </c>
      <c r="L1030" t="s">
        <v>386</v>
      </c>
      <c r="M1030" t="s">
        <v>374</v>
      </c>
      <c r="N1030" t="s">
        <v>387</v>
      </c>
      <c r="O1030" s="65">
        <v>70000000</v>
      </c>
    </row>
    <row r="1031" spans="1:15" x14ac:dyDescent="0.25">
      <c r="A1031" s="45">
        <v>2018</v>
      </c>
      <c r="B1031" t="s">
        <v>357</v>
      </c>
      <c r="C1031">
        <v>203</v>
      </c>
      <c r="D1031">
        <v>54</v>
      </c>
      <c r="E1031">
        <v>1</v>
      </c>
      <c r="F1031">
        <v>70104</v>
      </c>
      <c r="G1031">
        <v>610</v>
      </c>
      <c r="H1031" t="s">
        <v>16</v>
      </c>
      <c r="I1031">
        <v>2310</v>
      </c>
      <c r="J1031">
        <v>2171</v>
      </c>
      <c r="K1031" t="s">
        <v>3425</v>
      </c>
      <c r="L1031" t="s">
        <v>389</v>
      </c>
      <c r="M1031" t="s">
        <v>374</v>
      </c>
      <c r="N1031" t="s">
        <v>390</v>
      </c>
      <c r="O1031" s="65">
        <v>70000000</v>
      </c>
    </row>
    <row r="1032" spans="1:15" x14ac:dyDescent="0.25">
      <c r="A1032" s="45">
        <v>2018</v>
      </c>
      <c r="B1032" t="s">
        <v>357</v>
      </c>
      <c r="C1032">
        <v>203</v>
      </c>
      <c r="D1032">
        <v>54</v>
      </c>
      <c r="E1032">
        <v>1</v>
      </c>
      <c r="F1032">
        <v>70104</v>
      </c>
      <c r="G1032">
        <v>611</v>
      </c>
      <c r="H1032" t="s">
        <v>16</v>
      </c>
      <c r="I1032">
        <v>2310</v>
      </c>
      <c r="J1032">
        <v>2171</v>
      </c>
      <c r="K1032" t="s">
        <v>3425</v>
      </c>
      <c r="L1032" t="s">
        <v>391</v>
      </c>
      <c r="M1032" t="s">
        <v>374</v>
      </c>
      <c r="N1032" t="s">
        <v>392</v>
      </c>
      <c r="O1032" s="65">
        <v>70000000</v>
      </c>
    </row>
    <row r="1033" spans="1:15" x14ac:dyDescent="0.25">
      <c r="A1033" s="45">
        <v>2018</v>
      </c>
      <c r="B1033" t="s">
        <v>357</v>
      </c>
      <c r="C1033">
        <v>203</v>
      </c>
      <c r="D1033">
        <v>54</v>
      </c>
      <c r="E1033">
        <v>1</v>
      </c>
      <c r="F1033">
        <v>70104</v>
      </c>
      <c r="G1033">
        <v>612</v>
      </c>
      <c r="H1033" t="s">
        <v>16</v>
      </c>
      <c r="I1033">
        <v>2310</v>
      </c>
      <c r="J1033">
        <v>2171</v>
      </c>
      <c r="K1033" t="s">
        <v>3425</v>
      </c>
      <c r="L1033" t="s">
        <v>393</v>
      </c>
      <c r="M1033" t="s">
        <v>374</v>
      </c>
      <c r="N1033" t="s">
        <v>394</v>
      </c>
      <c r="O1033" s="65">
        <v>70000000</v>
      </c>
    </row>
    <row r="1034" spans="1:15" x14ac:dyDescent="0.25">
      <c r="A1034" s="45">
        <v>2018</v>
      </c>
      <c r="B1034" t="s">
        <v>395</v>
      </c>
      <c r="C1034">
        <v>203</v>
      </c>
      <c r="D1034">
        <v>54</v>
      </c>
      <c r="E1034">
        <v>3</v>
      </c>
      <c r="F1034">
        <v>101</v>
      </c>
      <c r="H1034" t="s">
        <v>9</v>
      </c>
      <c r="I1034">
        <v>1111</v>
      </c>
      <c r="J1034">
        <v>1143</v>
      </c>
      <c r="K1034" t="s">
        <v>3206</v>
      </c>
      <c r="O1034" s="65">
        <v>1354579000</v>
      </c>
    </row>
    <row r="1035" spans="1:15" x14ac:dyDescent="0.25">
      <c r="A1035" s="45">
        <v>2018</v>
      </c>
      <c r="B1035" t="s">
        <v>395</v>
      </c>
      <c r="C1035">
        <v>203</v>
      </c>
      <c r="D1035">
        <v>54</v>
      </c>
      <c r="E1035">
        <v>3</v>
      </c>
      <c r="F1035">
        <v>105</v>
      </c>
      <c r="H1035" t="s">
        <v>9</v>
      </c>
      <c r="I1035">
        <v>1111</v>
      </c>
      <c r="J1035">
        <v>1143</v>
      </c>
      <c r="K1035" t="s">
        <v>3209</v>
      </c>
      <c r="O1035" s="65">
        <v>8414000</v>
      </c>
    </row>
    <row r="1036" spans="1:15" x14ac:dyDescent="0.25">
      <c r="A1036" s="45">
        <v>2018</v>
      </c>
      <c r="B1036" t="s">
        <v>395</v>
      </c>
      <c r="C1036">
        <v>203</v>
      </c>
      <c r="D1036">
        <v>54</v>
      </c>
      <c r="E1036">
        <v>3</v>
      </c>
      <c r="F1036">
        <v>201</v>
      </c>
      <c r="H1036" t="s">
        <v>9</v>
      </c>
      <c r="I1036">
        <v>1111</v>
      </c>
      <c r="J1036">
        <v>1143</v>
      </c>
      <c r="K1036" t="s">
        <v>3210</v>
      </c>
      <c r="O1036" s="65">
        <v>62833000</v>
      </c>
    </row>
    <row r="1037" spans="1:15" x14ac:dyDescent="0.25">
      <c r="A1037" s="45">
        <v>2018</v>
      </c>
      <c r="B1037" t="s">
        <v>395</v>
      </c>
      <c r="C1037">
        <v>203</v>
      </c>
      <c r="D1037">
        <v>54</v>
      </c>
      <c r="E1037">
        <v>3</v>
      </c>
      <c r="F1037">
        <v>202</v>
      </c>
      <c r="H1037" t="s">
        <v>9</v>
      </c>
      <c r="I1037">
        <v>1111</v>
      </c>
      <c r="J1037">
        <v>1143</v>
      </c>
      <c r="K1037" t="s">
        <v>3211</v>
      </c>
      <c r="O1037" s="65">
        <v>2537400</v>
      </c>
    </row>
    <row r="1038" spans="1:15" x14ac:dyDescent="0.25">
      <c r="A1038" s="45">
        <v>2018</v>
      </c>
      <c r="B1038" t="s">
        <v>395</v>
      </c>
      <c r="C1038">
        <v>203</v>
      </c>
      <c r="D1038">
        <v>54</v>
      </c>
      <c r="E1038">
        <v>3</v>
      </c>
      <c r="F1038">
        <v>203</v>
      </c>
      <c r="H1038" t="s">
        <v>9</v>
      </c>
      <c r="I1038">
        <v>1111</v>
      </c>
      <c r="J1038">
        <v>1143</v>
      </c>
      <c r="K1038" t="s">
        <v>3212</v>
      </c>
      <c r="O1038" s="65">
        <v>7782000</v>
      </c>
    </row>
    <row r="1039" spans="1:15" x14ac:dyDescent="0.25">
      <c r="A1039" s="45">
        <v>2018</v>
      </c>
      <c r="B1039" t="s">
        <v>395</v>
      </c>
      <c r="C1039">
        <v>203</v>
      </c>
      <c r="D1039">
        <v>54</v>
      </c>
      <c r="E1039">
        <v>3</v>
      </c>
      <c r="F1039">
        <v>301</v>
      </c>
      <c r="H1039" t="s">
        <v>9</v>
      </c>
      <c r="I1039">
        <v>1111</v>
      </c>
      <c r="J1039">
        <v>1143</v>
      </c>
      <c r="K1039" t="s">
        <v>3215</v>
      </c>
      <c r="O1039" s="65">
        <v>411725000</v>
      </c>
    </row>
    <row r="1040" spans="1:15" x14ac:dyDescent="0.25">
      <c r="A1040" s="45">
        <v>2018</v>
      </c>
      <c r="B1040" t="s">
        <v>395</v>
      </c>
      <c r="C1040">
        <v>203</v>
      </c>
      <c r="D1040">
        <v>54</v>
      </c>
      <c r="E1040">
        <v>3</v>
      </c>
      <c r="F1040">
        <v>302</v>
      </c>
      <c r="H1040" t="s">
        <v>9</v>
      </c>
      <c r="I1040">
        <v>1111</v>
      </c>
      <c r="J1040">
        <v>1143</v>
      </c>
      <c r="K1040" t="s">
        <v>3216</v>
      </c>
      <c r="O1040" s="65">
        <v>342107000</v>
      </c>
    </row>
    <row r="1041" spans="1:15" x14ac:dyDescent="0.25">
      <c r="A1041" s="45">
        <v>2018</v>
      </c>
      <c r="B1041" t="s">
        <v>395</v>
      </c>
      <c r="C1041">
        <v>203</v>
      </c>
      <c r="D1041">
        <v>54</v>
      </c>
      <c r="E1041">
        <v>3</v>
      </c>
      <c r="F1041">
        <v>303</v>
      </c>
      <c r="H1041" t="s">
        <v>16</v>
      </c>
      <c r="I1041">
        <v>1111</v>
      </c>
      <c r="J1041">
        <v>1143</v>
      </c>
      <c r="K1041" t="s">
        <v>3217</v>
      </c>
      <c r="O1041" s="65">
        <v>187539000</v>
      </c>
    </row>
    <row r="1042" spans="1:15" x14ac:dyDescent="0.25">
      <c r="A1042" s="45">
        <v>2018</v>
      </c>
      <c r="B1042" t="s">
        <v>395</v>
      </c>
      <c r="C1042">
        <v>203</v>
      </c>
      <c r="D1042">
        <v>54</v>
      </c>
      <c r="E1042">
        <v>3</v>
      </c>
      <c r="F1042">
        <v>304</v>
      </c>
      <c r="H1042" t="s">
        <v>9</v>
      </c>
      <c r="I1042">
        <v>1111</v>
      </c>
      <c r="J1042">
        <v>1143</v>
      </c>
      <c r="K1042" t="s">
        <v>3218</v>
      </c>
      <c r="O1042" s="65">
        <v>182117000</v>
      </c>
    </row>
    <row r="1043" spans="1:15" x14ac:dyDescent="0.25">
      <c r="A1043" s="45">
        <v>2018</v>
      </c>
      <c r="B1043" t="s">
        <v>395</v>
      </c>
      <c r="C1043">
        <v>203</v>
      </c>
      <c r="D1043">
        <v>54</v>
      </c>
      <c r="E1043">
        <v>3</v>
      </c>
      <c r="F1043">
        <v>399</v>
      </c>
      <c r="H1043" t="s">
        <v>9</v>
      </c>
      <c r="I1043">
        <v>1111</v>
      </c>
      <c r="J1043">
        <v>1143</v>
      </c>
      <c r="K1043" t="s">
        <v>3219</v>
      </c>
      <c r="O1043" s="65">
        <v>75203000</v>
      </c>
    </row>
    <row r="1044" spans="1:15" x14ac:dyDescent="0.25">
      <c r="A1044" s="45">
        <v>2018</v>
      </c>
      <c r="B1044" t="s">
        <v>395</v>
      </c>
      <c r="C1044">
        <v>203</v>
      </c>
      <c r="D1044">
        <v>54</v>
      </c>
      <c r="E1044">
        <v>3</v>
      </c>
      <c r="F1044">
        <v>401</v>
      </c>
      <c r="G1044">
        <v>200</v>
      </c>
      <c r="H1044" t="s">
        <v>9</v>
      </c>
      <c r="I1044">
        <v>1112</v>
      </c>
      <c r="J1044">
        <v>1143</v>
      </c>
      <c r="K1044" t="s">
        <v>3220</v>
      </c>
      <c r="L1044" t="s">
        <v>21</v>
      </c>
      <c r="M1044" t="s">
        <v>4546</v>
      </c>
      <c r="N1044" t="s">
        <v>22</v>
      </c>
      <c r="O1044" s="65">
        <v>228502473</v>
      </c>
    </row>
    <row r="1045" spans="1:15" x14ac:dyDescent="0.25">
      <c r="A1045" s="45">
        <v>2018</v>
      </c>
      <c r="B1045" t="s">
        <v>395</v>
      </c>
      <c r="C1045">
        <v>203</v>
      </c>
      <c r="D1045">
        <v>54</v>
      </c>
      <c r="E1045">
        <v>3</v>
      </c>
      <c r="F1045">
        <v>405</v>
      </c>
      <c r="G1045">
        <v>200</v>
      </c>
      <c r="H1045" t="s">
        <v>9</v>
      </c>
      <c r="I1045">
        <v>1112</v>
      </c>
      <c r="J1045">
        <v>1143</v>
      </c>
      <c r="K1045" t="s">
        <v>3244</v>
      </c>
      <c r="L1045" t="s">
        <v>23</v>
      </c>
      <c r="M1045" t="s">
        <v>4531</v>
      </c>
      <c r="N1045" t="s">
        <v>24</v>
      </c>
      <c r="O1045" s="65">
        <v>12351485</v>
      </c>
    </row>
    <row r="1046" spans="1:15" x14ac:dyDescent="0.25">
      <c r="A1046" s="45">
        <v>2018</v>
      </c>
      <c r="B1046" t="s">
        <v>395</v>
      </c>
      <c r="C1046">
        <v>203</v>
      </c>
      <c r="D1046">
        <v>54</v>
      </c>
      <c r="E1046">
        <v>3</v>
      </c>
      <c r="F1046">
        <v>501</v>
      </c>
      <c r="G1046">
        <v>200</v>
      </c>
      <c r="H1046" t="s">
        <v>9</v>
      </c>
      <c r="I1046">
        <v>1112</v>
      </c>
      <c r="J1046">
        <v>1143</v>
      </c>
      <c r="K1046" t="s">
        <v>3245</v>
      </c>
      <c r="L1046" t="s">
        <v>21</v>
      </c>
      <c r="M1046" t="s">
        <v>4547</v>
      </c>
      <c r="N1046" t="s">
        <v>22</v>
      </c>
      <c r="O1046" s="65">
        <v>125491088</v>
      </c>
    </row>
    <row r="1047" spans="1:15" x14ac:dyDescent="0.25">
      <c r="A1047" s="45">
        <v>2018</v>
      </c>
      <c r="B1047" t="s">
        <v>395</v>
      </c>
      <c r="C1047">
        <v>203</v>
      </c>
      <c r="D1047">
        <v>54</v>
      </c>
      <c r="E1047">
        <v>3</v>
      </c>
      <c r="F1047">
        <v>502</v>
      </c>
      <c r="G1047">
        <v>200</v>
      </c>
      <c r="H1047" t="s">
        <v>9</v>
      </c>
      <c r="I1047">
        <v>1112</v>
      </c>
      <c r="J1047">
        <v>1143</v>
      </c>
      <c r="K1047" t="s">
        <v>3246</v>
      </c>
      <c r="L1047" t="s">
        <v>21</v>
      </c>
      <c r="M1047" t="s">
        <v>4532</v>
      </c>
      <c r="N1047" t="s">
        <v>22</v>
      </c>
      <c r="O1047" s="65">
        <v>37054455</v>
      </c>
    </row>
    <row r="1048" spans="1:15" x14ac:dyDescent="0.25">
      <c r="A1048" s="45">
        <v>2018</v>
      </c>
      <c r="B1048" t="s">
        <v>395</v>
      </c>
      <c r="C1048">
        <v>203</v>
      </c>
      <c r="D1048">
        <v>54</v>
      </c>
      <c r="E1048">
        <v>3</v>
      </c>
      <c r="F1048">
        <v>503</v>
      </c>
      <c r="G1048">
        <v>200</v>
      </c>
      <c r="H1048" t="s">
        <v>9</v>
      </c>
      <c r="I1048">
        <v>1112</v>
      </c>
      <c r="J1048">
        <v>1143</v>
      </c>
      <c r="K1048" t="s">
        <v>3247</v>
      </c>
      <c r="L1048" t="s">
        <v>21</v>
      </c>
      <c r="M1048" t="s">
        <v>4533</v>
      </c>
      <c r="N1048" t="s">
        <v>22</v>
      </c>
      <c r="O1048" s="65">
        <v>74108910</v>
      </c>
    </row>
    <row r="1049" spans="1:15" x14ac:dyDescent="0.25">
      <c r="A1049" s="45">
        <v>2018</v>
      </c>
      <c r="B1049" t="s">
        <v>395</v>
      </c>
      <c r="C1049">
        <v>203</v>
      </c>
      <c r="D1049">
        <v>54</v>
      </c>
      <c r="E1049">
        <v>3</v>
      </c>
      <c r="F1049">
        <v>505</v>
      </c>
      <c r="G1049">
        <v>200</v>
      </c>
      <c r="H1049" t="s">
        <v>9</v>
      </c>
      <c r="I1049">
        <v>1112</v>
      </c>
      <c r="J1049">
        <v>1143</v>
      </c>
      <c r="K1049" t="s">
        <v>3249</v>
      </c>
      <c r="L1049" t="s">
        <v>396</v>
      </c>
      <c r="M1049" t="s">
        <v>104</v>
      </c>
      <c r="N1049" t="s">
        <v>397</v>
      </c>
      <c r="O1049" s="65">
        <v>63280000</v>
      </c>
    </row>
    <row r="1050" spans="1:15" x14ac:dyDescent="0.25">
      <c r="A1050" s="45">
        <v>2018</v>
      </c>
      <c r="B1050" t="s">
        <v>395</v>
      </c>
      <c r="C1050">
        <v>203</v>
      </c>
      <c r="D1050">
        <v>54</v>
      </c>
      <c r="E1050">
        <v>3</v>
      </c>
      <c r="F1050">
        <v>60103</v>
      </c>
      <c r="G1050">
        <v>200</v>
      </c>
      <c r="H1050" t="s">
        <v>9</v>
      </c>
      <c r="I1050">
        <v>1310</v>
      </c>
      <c r="J1050">
        <v>1143</v>
      </c>
      <c r="K1050" t="s">
        <v>3393</v>
      </c>
      <c r="L1050" t="s">
        <v>21</v>
      </c>
      <c r="M1050" t="s">
        <v>4550</v>
      </c>
      <c r="N1050" t="s">
        <v>22</v>
      </c>
      <c r="O1050" s="65">
        <v>14194340</v>
      </c>
    </row>
    <row r="1051" spans="1:15" x14ac:dyDescent="0.25">
      <c r="A1051" s="45">
        <v>2018</v>
      </c>
      <c r="B1051" t="s">
        <v>395</v>
      </c>
      <c r="C1051">
        <v>203</v>
      </c>
      <c r="D1051">
        <v>54</v>
      </c>
      <c r="E1051">
        <v>3</v>
      </c>
      <c r="F1051">
        <v>60103</v>
      </c>
      <c r="G1051">
        <v>202</v>
      </c>
      <c r="H1051" t="s">
        <v>9</v>
      </c>
      <c r="I1051">
        <v>1310</v>
      </c>
      <c r="J1051">
        <v>1143</v>
      </c>
      <c r="K1051" t="s">
        <v>3393</v>
      </c>
      <c r="L1051" t="s">
        <v>21</v>
      </c>
      <c r="M1051" t="s">
        <v>4542</v>
      </c>
      <c r="N1051" t="s">
        <v>22</v>
      </c>
      <c r="O1051" s="65">
        <v>6175743</v>
      </c>
    </row>
    <row r="1052" spans="1:15" x14ac:dyDescent="0.25">
      <c r="A1052" s="45">
        <v>2018</v>
      </c>
      <c r="B1052" t="s">
        <v>395</v>
      </c>
      <c r="C1052">
        <v>203</v>
      </c>
      <c r="D1052">
        <v>54</v>
      </c>
      <c r="E1052">
        <v>3</v>
      </c>
      <c r="F1052">
        <v>60203</v>
      </c>
      <c r="H1052" t="s">
        <v>9</v>
      </c>
      <c r="I1052">
        <v>1320</v>
      </c>
      <c r="J1052">
        <v>1143</v>
      </c>
      <c r="K1052" t="s">
        <v>3402</v>
      </c>
      <c r="O1052" s="65">
        <v>2000000</v>
      </c>
    </row>
    <row r="1053" spans="1:15" x14ac:dyDescent="0.25">
      <c r="A1053" s="45">
        <v>2018</v>
      </c>
      <c r="B1053" t="s">
        <v>395</v>
      </c>
      <c r="C1053">
        <v>203</v>
      </c>
      <c r="D1053">
        <v>54</v>
      </c>
      <c r="E1053">
        <v>3</v>
      </c>
      <c r="F1053">
        <v>60301</v>
      </c>
      <c r="H1053" t="s">
        <v>9</v>
      </c>
      <c r="I1053">
        <v>1320</v>
      </c>
      <c r="J1053">
        <v>1143</v>
      </c>
      <c r="K1053" t="s">
        <v>3404</v>
      </c>
      <c r="O1053" s="65">
        <v>33841000</v>
      </c>
    </row>
    <row r="1054" spans="1:15" x14ac:dyDescent="0.25">
      <c r="A1054" s="45">
        <v>2018</v>
      </c>
      <c r="B1054" t="s">
        <v>395</v>
      </c>
      <c r="C1054">
        <v>203</v>
      </c>
      <c r="D1054">
        <v>54</v>
      </c>
      <c r="E1054">
        <v>3</v>
      </c>
      <c r="F1054">
        <v>60399</v>
      </c>
      <c r="H1054" t="s">
        <v>9</v>
      </c>
      <c r="I1054">
        <v>1320</v>
      </c>
      <c r="J1054">
        <v>1143</v>
      </c>
      <c r="K1054" t="s">
        <v>3409</v>
      </c>
      <c r="M1054" t="s">
        <v>4572</v>
      </c>
      <c r="O1054" s="65">
        <v>19910000</v>
      </c>
    </row>
    <row r="1055" spans="1:15" x14ac:dyDescent="0.25">
      <c r="A1055" s="45">
        <v>2018</v>
      </c>
      <c r="B1055" t="s">
        <v>398</v>
      </c>
      <c r="C1055">
        <v>204</v>
      </c>
      <c r="D1055">
        <v>79</v>
      </c>
      <c r="E1055">
        <v>0</v>
      </c>
      <c r="F1055">
        <v>101</v>
      </c>
      <c r="H1055" t="s">
        <v>9</v>
      </c>
      <c r="I1055">
        <v>1111</v>
      </c>
      <c r="J1055">
        <v>1113</v>
      </c>
      <c r="K1055" t="s">
        <v>3206</v>
      </c>
      <c r="O1055" s="65">
        <v>943911400</v>
      </c>
    </row>
    <row r="1056" spans="1:15" x14ac:dyDescent="0.25">
      <c r="A1056" s="45">
        <v>2018</v>
      </c>
      <c r="B1056" t="s">
        <v>398</v>
      </c>
      <c r="C1056">
        <v>204</v>
      </c>
      <c r="D1056">
        <v>79</v>
      </c>
      <c r="E1056">
        <v>0</v>
      </c>
      <c r="F1056">
        <v>105</v>
      </c>
      <c r="H1056" t="s">
        <v>9</v>
      </c>
      <c r="I1056">
        <v>1111</v>
      </c>
      <c r="J1056">
        <v>1113</v>
      </c>
      <c r="K1056" t="s">
        <v>3209</v>
      </c>
      <c r="O1056" s="65">
        <v>15000000</v>
      </c>
    </row>
    <row r="1057" spans="1:15" x14ac:dyDescent="0.25">
      <c r="A1057" s="45">
        <v>2018</v>
      </c>
      <c r="B1057" t="s">
        <v>398</v>
      </c>
      <c r="C1057">
        <v>204</v>
      </c>
      <c r="D1057">
        <v>79</v>
      </c>
      <c r="E1057">
        <v>0</v>
      </c>
      <c r="F1057">
        <v>201</v>
      </c>
      <c r="H1057" t="s">
        <v>9</v>
      </c>
      <c r="I1057">
        <v>1111</v>
      </c>
      <c r="J1057">
        <v>1113</v>
      </c>
      <c r="K1057" t="s">
        <v>3210</v>
      </c>
      <c r="O1057" s="65">
        <v>18000000</v>
      </c>
    </row>
    <row r="1058" spans="1:15" x14ac:dyDescent="0.25">
      <c r="A1058" s="45">
        <v>2018</v>
      </c>
      <c r="B1058" t="s">
        <v>398</v>
      </c>
      <c r="C1058">
        <v>204</v>
      </c>
      <c r="D1058">
        <v>79</v>
      </c>
      <c r="E1058">
        <v>0</v>
      </c>
      <c r="F1058">
        <v>301</v>
      </c>
      <c r="H1058" t="s">
        <v>9</v>
      </c>
      <c r="I1058">
        <v>1111</v>
      </c>
      <c r="J1058">
        <v>1113</v>
      </c>
      <c r="K1058" t="s">
        <v>3215</v>
      </c>
      <c r="O1058" s="65">
        <v>340200000</v>
      </c>
    </row>
    <row r="1059" spans="1:15" x14ac:dyDescent="0.25">
      <c r="A1059" s="45">
        <v>2018</v>
      </c>
      <c r="B1059" t="s">
        <v>398</v>
      </c>
      <c r="C1059">
        <v>204</v>
      </c>
      <c r="D1059">
        <v>79</v>
      </c>
      <c r="E1059">
        <v>0</v>
      </c>
      <c r="F1059">
        <v>302</v>
      </c>
      <c r="H1059" t="s">
        <v>9</v>
      </c>
      <c r="I1059">
        <v>1111</v>
      </c>
      <c r="J1059">
        <v>1113</v>
      </c>
      <c r="K1059" t="s">
        <v>3216</v>
      </c>
      <c r="O1059" s="65">
        <v>399852000</v>
      </c>
    </row>
    <row r="1060" spans="1:15" x14ac:dyDescent="0.25">
      <c r="A1060" s="45">
        <v>2018</v>
      </c>
      <c r="B1060" t="s">
        <v>398</v>
      </c>
      <c r="C1060">
        <v>204</v>
      </c>
      <c r="D1060">
        <v>79</v>
      </c>
      <c r="E1060">
        <v>0</v>
      </c>
      <c r="F1060">
        <v>303</v>
      </c>
      <c r="H1060" t="s">
        <v>16</v>
      </c>
      <c r="I1060">
        <v>1111</v>
      </c>
      <c r="J1060">
        <v>1113</v>
      </c>
      <c r="K1060" t="s">
        <v>3217</v>
      </c>
      <c r="O1060" s="65">
        <v>164700000</v>
      </c>
    </row>
    <row r="1061" spans="1:15" x14ac:dyDescent="0.25">
      <c r="A1061" s="45">
        <v>2018</v>
      </c>
      <c r="B1061" t="s">
        <v>398</v>
      </c>
      <c r="C1061">
        <v>204</v>
      </c>
      <c r="D1061">
        <v>79</v>
      </c>
      <c r="E1061">
        <v>0</v>
      </c>
      <c r="F1061">
        <v>304</v>
      </c>
      <c r="H1061" t="s">
        <v>9</v>
      </c>
      <c r="I1061">
        <v>1111</v>
      </c>
      <c r="J1061">
        <v>1113</v>
      </c>
      <c r="K1061" t="s">
        <v>3218</v>
      </c>
      <c r="O1061" s="65">
        <v>137580000</v>
      </c>
    </row>
    <row r="1062" spans="1:15" x14ac:dyDescent="0.25">
      <c r="A1062" s="45">
        <v>2018</v>
      </c>
      <c r="B1062" t="s">
        <v>398</v>
      </c>
      <c r="C1062">
        <v>204</v>
      </c>
      <c r="D1062">
        <v>79</v>
      </c>
      <c r="E1062">
        <v>0</v>
      </c>
      <c r="F1062">
        <v>399</v>
      </c>
      <c r="H1062" t="s">
        <v>9</v>
      </c>
      <c r="I1062">
        <v>1111</v>
      </c>
      <c r="J1062">
        <v>1113</v>
      </c>
      <c r="K1062" t="s">
        <v>3219</v>
      </c>
      <c r="O1062" s="65">
        <v>107043000</v>
      </c>
    </row>
    <row r="1063" spans="1:15" x14ac:dyDescent="0.25">
      <c r="A1063" s="45">
        <v>2018</v>
      </c>
      <c r="B1063" t="s">
        <v>398</v>
      </c>
      <c r="C1063">
        <v>204</v>
      </c>
      <c r="D1063">
        <v>79</v>
      </c>
      <c r="E1063">
        <v>0</v>
      </c>
      <c r="F1063">
        <v>401</v>
      </c>
      <c r="G1063">
        <v>200</v>
      </c>
      <c r="H1063" t="s">
        <v>9</v>
      </c>
      <c r="I1063">
        <v>1112</v>
      </c>
      <c r="J1063">
        <v>1113</v>
      </c>
      <c r="K1063" t="s">
        <v>3220</v>
      </c>
      <c r="L1063" t="s">
        <v>21</v>
      </c>
      <c r="M1063" t="s">
        <v>4546</v>
      </c>
      <c r="N1063" t="s">
        <v>22</v>
      </c>
      <c r="O1063" s="65">
        <v>181446742</v>
      </c>
    </row>
    <row r="1064" spans="1:15" x14ac:dyDescent="0.25">
      <c r="A1064" s="45">
        <v>2018</v>
      </c>
      <c r="B1064" t="s">
        <v>398</v>
      </c>
      <c r="C1064">
        <v>204</v>
      </c>
      <c r="D1064">
        <v>79</v>
      </c>
      <c r="E1064">
        <v>0</v>
      </c>
      <c r="F1064">
        <v>405</v>
      </c>
      <c r="G1064">
        <v>200</v>
      </c>
      <c r="H1064" t="s">
        <v>9</v>
      </c>
      <c r="I1064">
        <v>1112</v>
      </c>
      <c r="J1064">
        <v>1113</v>
      </c>
      <c r="K1064" t="s">
        <v>3244</v>
      </c>
      <c r="L1064" t="s">
        <v>23</v>
      </c>
      <c r="M1064" t="s">
        <v>4531</v>
      </c>
      <c r="N1064" t="s">
        <v>24</v>
      </c>
      <c r="O1064" s="65">
        <v>9807932</v>
      </c>
    </row>
    <row r="1065" spans="1:15" x14ac:dyDescent="0.25">
      <c r="A1065" s="45">
        <v>2018</v>
      </c>
      <c r="B1065" t="s">
        <v>398</v>
      </c>
      <c r="C1065">
        <v>204</v>
      </c>
      <c r="D1065">
        <v>79</v>
      </c>
      <c r="E1065">
        <v>0</v>
      </c>
      <c r="F1065">
        <v>501</v>
      </c>
      <c r="G1065">
        <v>200</v>
      </c>
      <c r="H1065" t="s">
        <v>9</v>
      </c>
      <c r="I1065">
        <v>1112</v>
      </c>
      <c r="J1065">
        <v>1113</v>
      </c>
      <c r="K1065" t="s">
        <v>3245</v>
      </c>
      <c r="L1065" t="s">
        <v>21</v>
      </c>
      <c r="M1065" t="s">
        <v>4547</v>
      </c>
      <c r="N1065" t="s">
        <v>22</v>
      </c>
      <c r="O1065" s="65">
        <v>99648589</v>
      </c>
    </row>
    <row r="1066" spans="1:15" x14ac:dyDescent="0.25">
      <c r="A1066" s="45">
        <v>2018</v>
      </c>
      <c r="B1066" t="s">
        <v>398</v>
      </c>
      <c r="C1066">
        <v>204</v>
      </c>
      <c r="D1066">
        <v>79</v>
      </c>
      <c r="E1066">
        <v>0</v>
      </c>
      <c r="F1066">
        <v>502</v>
      </c>
      <c r="G1066">
        <v>200</v>
      </c>
      <c r="H1066" t="s">
        <v>9</v>
      </c>
      <c r="I1066">
        <v>1112</v>
      </c>
      <c r="J1066">
        <v>1113</v>
      </c>
      <c r="K1066" t="s">
        <v>3246</v>
      </c>
      <c r="L1066" t="s">
        <v>21</v>
      </c>
      <c r="M1066" t="s">
        <v>4532</v>
      </c>
      <c r="N1066" t="s">
        <v>22</v>
      </c>
      <c r="O1066" s="65">
        <v>29423796</v>
      </c>
    </row>
    <row r="1067" spans="1:15" x14ac:dyDescent="0.25">
      <c r="A1067" s="45">
        <v>2018</v>
      </c>
      <c r="B1067" t="s">
        <v>398</v>
      </c>
      <c r="C1067">
        <v>204</v>
      </c>
      <c r="D1067">
        <v>79</v>
      </c>
      <c r="E1067">
        <v>0</v>
      </c>
      <c r="F1067">
        <v>503</v>
      </c>
      <c r="G1067">
        <v>200</v>
      </c>
      <c r="H1067" t="s">
        <v>9</v>
      </c>
      <c r="I1067">
        <v>1112</v>
      </c>
      <c r="J1067">
        <v>1113</v>
      </c>
      <c r="K1067" t="s">
        <v>3247</v>
      </c>
      <c r="L1067" t="s">
        <v>21</v>
      </c>
      <c r="M1067" t="s">
        <v>4533</v>
      </c>
      <c r="N1067" t="s">
        <v>22</v>
      </c>
      <c r="O1067" s="65">
        <v>58847592</v>
      </c>
    </row>
    <row r="1068" spans="1:15" x14ac:dyDescent="0.25">
      <c r="A1068" s="45">
        <v>2018</v>
      </c>
      <c r="B1068" t="s">
        <v>398</v>
      </c>
      <c r="C1068">
        <v>204</v>
      </c>
      <c r="D1068">
        <v>79</v>
      </c>
      <c r="E1068">
        <v>0</v>
      </c>
      <c r="F1068">
        <v>505</v>
      </c>
      <c r="G1068">
        <v>200</v>
      </c>
      <c r="H1068" t="s">
        <v>9</v>
      </c>
      <c r="I1068">
        <v>1112</v>
      </c>
      <c r="J1068">
        <v>1113</v>
      </c>
      <c r="K1068" t="s">
        <v>3249</v>
      </c>
      <c r="L1068" t="s">
        <v>399</v>
      </c>
      <c r="M1068" t="s">
        <v>104</v>
      </c>
      <c r="N1068" t="s">
        <v>400</v>
      </c>
      <c r="O1068" s="65">
        <v>145668020</v>
      </c>
    </row>
    <row r="1069" spans="1:15" x14ac:dyDescent="0.25">
      <c r="A1069" s="45">
        <v>2018</v>
      </c>
      <c r="B1069" t="s">
        <v>398</v>
      </c>
      <c r="C1069">
        <v>204</v>
      </c>
      <c r="D1069">
        <v>79</v>
      </c>
      <c r="E1069">
        <v>0</v>
      </c>
      <c r="F1069">
        <v>10101</v>
      </c>
      <c r="H1069" t="s">
        <v>9</v>
      </c>
      <c r="I1069">
        <v>1120</v>
      </c>
      <c r="J1069">
        <v>1113</v>
      </c>
      <c r="K1069" t="s">
        <v>3253</v>
      </c>
      <c r="O1069" s="65">
        <v>22875000</v>
      </c>
    </row>
    <row r="1070" spans="1:15" x14ac:dyDescent="0.25">
      <c r="A1070" s="45">
        <v>2018</v>
      </c>
      <c r="B1070" t="s">
        <v>398</v>
      </c>
      <c r="C1070">
        <v>204</v>
      </c>
      <c r="D1070">
        <v>79</v>
      </c>
      <c r="E1070">
        <v>0</v>
      </c>
      <c r="F1070">
        <v>10103</v>
      </c>
      <c r="H1070" t="s">
        <v>9</v>
      </c>
      <c r="I1070">
        <v>1120</v>
      </c>
      <c r="J1070">
        <v>1113</v>
      </c>
      <c r="K1070" t="s">
        <v>3255</v>
      </c>
      <c r="O1070" s="65">
        <v>95177408</v>
      </c>
    </row>
    <row r="1071" spans="1:15" x14ac:dyDescent="0.25">
      <c r="A1071" s="45">
        <v>2018</v>
      </c>
      <c r="B1071" t="s">
        <v>398</v>
      </c>
      <c r="C1071">
        <v>204</v>
      </c>
      <c r="D1071">
        <v>79</v>
      </c>
      <c r="E1071">
        <v>0</v>
      </c>
      <c r="F1071">
        <v>10199</v>
      </c>
      <c r="H1071" t="s">
        <v>9</v>
      </c>
      <c r="I1071">
        <v>1120</v>
      </c>
      <c r="J1071">
        <v>1113</v>
      </c>
      <c r="K1071" t="s">
        <v>3257</v>
      </c>
      <c r="M1071" t="s">
        <v>5777</v>
      </c>
      <c r="O1071" s="65">
        <v>1000000</v>
      </c>
    </row>
    <row r="1072" spans="1:15" x14ac:dyDescent="0.25">
      <c r="A1072" s="45">
        <v>2018</v>
      </c>
      <c r="B1072" t="s">
        <v>398</v>
      </c>
      <c r="C1072">
        <v>204</v>
      </c>
      <c r="D1072">
        <v>79</v>
      </c>
      <c r="E1072">
        <v>0</v>
      </c>
      <c r="F1072">
        <v>10201</v>
      </c>
      <c r="H1072" t="s">
        <v>9</v>
      </c>
      <c r="I1072">
        <v>1120</v>
      </c>
      <c r="J1072">
        <v>1113</v>
      </c>
      <c r="K1072" t="s">
        <v>3258</v>
      </c>
      <c r="O1072" s="65">
        <v>20000000</v>
      </c>
    </row>
    <row r="1073" spans="1:15" x14ac:dyDescent="0.25">
      <c r="A1073" s="45">
        <v>2018</v>
      </c>
      <c r="B1073" t="s">
        <v>398</v>
      </c>
      <c r="C1073">
        <v>204</v>
      </c>
      <c r="D1073">
        <v>79</v>
      </c>
      <c r="E1073">
        <v>0</v>
      </c>
      <c r="F1073">
        <v>10202</v>
      </c>
      <c r="H1073" t="s">
        <v>9</v>
      </c>
      <c r="I1073">
        <v>1120</v>
      </c>
      <c r="J1073">
        <v>1113</v>
      </c>
      <c r="K1073" t="s">
        <v>3259</v>
      </c>
      <c r="O1073" s="65">
        <v>35500000</v>
      </c>
    </row>
    <row r="1074" spans="1:15" x14ac:dyDescent="0.25">
      <c r="A1074" s="45">
        <v>2018</v>
      </c>
      <c r="B1074" t="s">
        <v>398</v>
      </c>
      <c r="C1074">
        <v>204</v>
      </c>
      <c r="D1074">
        <v>79</v>
      </c>
      <c r="E1074">
        <v>0</v>
      </c>
      <c r="F1074">
        <v>10203</v>
      </c>
      <c r="H1074" t="s">
        <v>9</v>
      </c>
      <c r="I1074">
        <v>1120</v>
      </c>
      <c r="J1074">
        <v>1113</v>
      </c>
      <c r="K1074" t="s">
        <v>3260</v>
      </c>
      <c r="O1074" s="65">
        <v>1145000</v>
      </c>
    </row>
    <row r="1075" spans="1:15" x14ac:dyDescent="0.25">
      <c r="A1075" s="45">
        <v>2018</v>
      </c>
      <c r="B1075" t="s">
        <v>398</v>
      </c>
      <c r="C1075">
        <v>204</v>
      </c>
      <c r="D1075">
        <v>79</v>
      </c>
      <c r="E1075">
        <v>0</v>
      </c>
      <c r="F1075">
        <v>10204</v>
      </c>
      <c r="H1075" t="s">
        <v>9</v>
      </c>
      <c r="I1075">
        <v>1120</v>
      </c>
      <c r="J1075">
        <v>1113</v>
      </c>
      <c r="K1075" t="s">
        <v>3261</v>
      </c>
      <c r="O1075" s="65">
        <v>55734024</v>
      </c>
    </row>
    <row r="1076" spans="1:15" x14ac:dyDescent="0.25">
      <c r="A1076" s="45">
        <v>2018</v>
      </c>
      <c r="B1076" t="s">
        <v>398</v>
      </c>
      <c r="C1076">
        <v>204</v>
      </c>
      <c r="D1076">
        <v>79</v>
      </c>
      <c r="E1076">
        <v>0</v>
      </c>
      <c r="F1076">
        <v>10299</v>
      </c>
      <c r="H1076" t="s">
        <v>9</v>
      </c>
      <c r="I1076">
        <v>1120</v>
      </c>
      <c r="J1076">
        <v>1113</v>
      </c>
      <c r="K1076" t="s">
        <v>3262</v>
      </c>
      <c r="M1076" t="s">
        <v>4421</v>
      </c>
      <c r="O1076" s="65">
        <v>3500000</v>
      </c>
    </row>
    <row r="1077" spans="1:15" x14ac:dyDescent="0.25">
      <c r="A1077" s="45">
        <v>2018</v>
      </c>
      <c r="B1077" t="s">
        <v>398</v>
      </c>
      <c r="C1077">
        <v>204</v>
      </c>
      <c r="D1077">
        <v>79</v>
      </c>
      <c r="E1077">
        <v>0</v>
      </c>
      <c r="F1077">
        <v>10301</v>
      </c>
      <c r="H1077" t="s">
        <v>9</v>
      </c>
      <c r="I1077">
        <v>1120</v>
      </c>
      <c r="J1077">
        <v>1113</v>
      </c>
      <c r="K1077" t="s">
        <v>3263</v>
      </c>
      <c r="O1077" s="65">
        <v>4850000</v>
      </c>
    </row>
    <row r="1078" spans="1:15" x14ac:dyDescent="0.25">
      <c r="A1078" s="45">
        <v>2018</v>
      </c>
      <c r="B1078" t="s">
        <v>398</v>
      </c>
      <c r="C1078">
        <v>204</v>
      </c>
      <c r="D1078">
        <v>79</v>
      </c>
      <c r="E1078">
        <v>0</v>
      </c>
      <c r="F1078">
        <v>10303</v>
      </c>
      <c r="H1078" t="s">
        <v>9</v>
      </c>
      <c r="I1078">
        <v>1120</v>
      </c>
      <c r="J1078">
        <v>1113</v>
      </c>
      <c r="K1078" t="s">
        <v>3265</v>
      </c>
      <c r="O1078" s="65">
        <v>8600000</v>
      </c>
    </row>
    <row r="1079" spans="1:15" x14ac:dyDescent="0.25">
      <c r="A1079" s="45">
        <v>2018</v>
      </c>
      <c r="B1079" t="s">
        <v>398</v>
      </c>
      <c r="C1079">
        <v>204</v>
      </c>
      <c r="D1079">
        <v>79</v>
      </c>
      <c r="E1079">
        <v>0</v>
      </c>
      <c r="F1079">
        <v>10305</v>
      </c>
      <c r="H1079" t="s">
        <v>9</v>
      </c>
      <c r="I1079">
        <v>1120</v>
      </c>
      <c r="J1079">
        <v>1113</v>
      </c>
      <c r="K1079" t="s">
        <v>3267</v>
      </c>
      <c r="O1079" s="65">
        <v>500000</v>
      </c>
    </row>
    <row r="1080" spans="1:15" x14ac:dyDescent="0.25">
      <c r="A1080" s="45">
        <v>2018</v>
      </c>
      <c r="B1080" t="s">
        <v>398</v>
      </c>
      <c r="C1080">
        <v>204</v>
      </c>
      <c r="D1080">
        <v>79</v>
      </c>
      <c r="E1080">
        <v>0</v>
      </c>
      <c r="F1080">
        <v>10306</v>
      </c>
      <c r="H1080" t="s">
        <v>9</v>
      </c>
      <c r="I1080">
        <v>1120</v>
      </c>
      <c r="J1080">
        <v>1113</v>
      </c>
      <c r="K1080" t="s">
        <v>3268</v>
      </c>
      <c r="M1080" t="s">
        <v>4573</v>
      </c>
      <c r="O1080" s="65">
        <v>60000</v>
      </c>
    </row>
    <row r="1081" spans="1:15" x14ac:dyDescent="0.25">
      <c r="A1081" s="45">
        <v>2018</v>
      </c>
      <c r="B1081" t="s">
        <v>398</v>
      </c>
      <c r="C1081">
        <v>204</v>
      </c>
      <c r="D1081">
        <v>79</v>
      </c>
      <c r="E1081">
        <v>0</v>
      </c>
      <c r="F1081">
        <v>10402</v>
      </c>
      <c r="H1081" t="s">
        <v>9</v>
      </c>
      <c r="I1081">
        <v>1120</v>
      </c>
      <c r="J1081">
        <v>1113</v>
      </c>
      <c r="K1081" t="s">
        <v>3271</v>
      </c>
      <c r="M1081" t="s">
        <v>5778</v>
      </c>
      <c r="O1081" s="65">
        <v>10000000</v>
      </c>
    </row>
    <row r="1082" spans="1:15" x14ac:dyDescent="0.25">
      <c r="A1082" s="45">
        <v>2018</v>
      </c>
      <c r="B1082" t="s">
        <v>398</v>
      </c>
      <c r="C1082">
        <v>204</v>
      </c>
      <c r="D1082">
        <v>79</v>
      </c>
      <c r="E1082">
        <v>0</v>
      </c>
      <c r="F1082">
        <v>10403</v>
      </c>
      <c r="H1082" t="s">
        <v>9</v>
      </c>
      <c r="I1082">
        <v>1120</v>
      </c>
      <c r="J1082">
        <v>1113</v>
      </c>
      <c r="K1082" t="s">
        <v>3272</v>
      </c>
      <c r="M1082" t="s">
        <v>5779</v>
      </c>
      <c r="O1082" s="65">
        <v>9315000</v>
      </c>
    </row>
    <row r="1083" spans="1:15" x14ac:dyDescent="0.25">
      <c r="A1083" s="45">
        <v>2018</v>
      </c>
      <c r="B1083" t="s">
        <v>398</v>
      </c>
      <c r="C1083">
        <v>204</v>
      </c>
      <c r="D1083">
        <v>79</v>
      </c>
      <c r="E1083">
        <v>0</v>
      </c>
      <c r="F1083">
        <v>10404</v>
      </c>
      <c r="H1083" t="s">
        <v>9</v>
      </c>
      <c r="I1083">
        <v>1120</v>
      </c>
      <c r="J1083">
        <v>1113</v>
      </c>
      <c r="K1083" t="s">
        <v>3273</v>
      </c>
      <c r="M1083" t="s">
        <v>5780</v>
      </c>
      <c r="O1083" s="65">
        <v>4000000</v>
      </c>
    </row>
    <row r="1084" spans="1:15" x14ac:dyDescent="0.25">
      <c r="A1084" s="45">
        <v>2018</v>
      </c>
      <c r="B1084" t="s">
        <v>398</v>
      </c>
      <c r="C1084">
        <v>204</v>
      </c>
      <c r="D1084">
        <v>79</v>
      </c>
      <c r="E1084">
        <v>0</v>
      </c>
      <c r="F1084">
        <v>10405</v>
      </c>
      <c r="H1084" t="s">
        <v>9</v>
      </c>
      <c r="I1084">
        <v>1120</v>
      </c>
      <c r="J1084">
        <v>1113</v>
      </c>
      <c r="K1084" t="s">
        <v>3274</v>
      </c>
      <c r="M1084" t="s">
        <v>5781</v>
      </c>
      <c r="O1084" s="65">
        <v>60000000</v>
      </c>
    </row>
    <row r="1085" spans="1:15" x14ac:dyDescent="0.25">
      <c r="A1085" s="45">
        <v>2018</v>
      </c>
      <c r="B1085" t="s">
        <v>398</v>
      </c>
      <c r="C1085">
        <v>204</v>
      </c>
      <c r="D1085">
        <v>79</v>
      </c>
      <c r="E1085">
        <v>0</v>
      </c>
      <c r="F1085">
        <v>10406</v>
      </c>
      <c r="H1085" t="s">
        <v>9</v>
      </c>
      <c r="I1085">
        <v>1120</v>
      </c>
      <c r="J1085">
        <v>1113</v>
      </c>
      <c r="K1085" t="s">
        <v>3275</v>
      </c>
      <c r="M1085" t="s">
        <v>5782</v>
      </c>
      <c r="O1085" s="65">
        <v>98300000</v>
      </c>
    </row>
    <row r="1086" spans="1:15" x14ac:dyDescent="0.25">
      <c r="A1086" s="45">
        <v>2018</v>
      </c>
      <c r="B1086" t="s">
        <v>398</v>
      </c>
      <c r="C1086">
        <v>204</v>
      </c>
      <c r="D1086">
        <v>79</v>
      </c>
      <c r="E1086">
        <v>0</v>
      </c>
      <c r="F1086">
        <v>10499</v>
      </c>
      <c r="H1086" t="s">
        <v>9</v>
      </c>
      <c r="I1086">
        <v>1120</v>
      </c>
      <c r="J1086">
        <v>1113</v>
      </c>
      <c r="K1086" t="s">
        <v>3276</v>
      </c>
      <c r="M1086" t="s">
        <v>5783</v>
      </c>
      <c r="O1086" s="65">
        <v>19820000</v>
      </c>
    </row>
    <row r="1087" spans="1:15" x14ac:dyDescent="0.25">
      <c r="A1087" s="45">
        <v>2018</v>
      </c>
      <c r="B1087" t="s">
        <v>398</v>
      </c>
      <c r="C1087">
        <v>204</v>
      </c>
      <c r="D1087">
        <v>79</v>
      </c>
      <c r="E1087">
        <v>0</v>
      </c>
      <c r="F1087">
        <v>10501</v>
      </c>
      <c r="H1087" t="s">
        <v>9</v>
      </c>
      <c r="I1087">
        <v>1120</v>
      </c>
      <c r="J1087">
        <v>1113</v>
      </c>
      <c r="K1087" t="s">
        <v>3277</v>
      </c>
      <c r="O1087" s="65">
        <v>720000</v>
      </c>
    </row>
    <row r="1088" spans="1:15" x14ac:dyDescent="0.25">
      <c r="A1088" s="45">
        <v>2018</v>
      </c>
      <c r="B1088" t="s">
        <v>398</v>
      </c>
      <c r="C1088">
        <v>204</v>
      </c>
      <c r="D1088">
        <v>79</v>
      </c>
      <c r="E1088">
        <v>0</v>
      </c>
      <c r="F1088">
        <v>10502</v>
      </c>
      <c r="H1088" t="s">
        <v>9</v>
      </c>
      <c r="I1088">
        <v>1120</v>
      </c>
      <c r="J1088">
        <v>1113</v>
      </c>
      <c r="K1088" t="s">
        <v>3278</v>
      </c>
      <c r="O1088" s="65">
        <v>1600000</v>
      </c>
    </row>
    <row r="1089" spans="1:15" x14ac:dyDescent="0.25">
      <c r="A1089" s="45">
        <v>2018</v>
      </c>
      <c r="B1089" t="s">
        <v>398</v>
      </c>
      <c r="C1089">
        <v>204</v>
      </c>
      <c r="D1089">
        <v>79</v>
      </c>
      <c r="E1089">
        <v>0</v>
      </c>
      <c r="F1089">
        <v>10503</v>
      </c>
      <c r="H1089" t="s">
        <v>9</v>
      </c>
      <c r="I1089">
        <v>1120</v>
      </c>
      <c r="J1089">
        <v>1113</v>
      </c>
      <c r="K1089" t="s">
        <v>3279</v>
      </c>
      <c r="O1089" s="65">
        <v>83150000</v>
      </c>
    </row>
    <row r="1090" spans="1:15" x14ac:dyDescent="0.25">
      <c r="A1090" s="45">
        <v>2018</v>
      </c>
      <c r="B1090" t="s">
        <v>398</v>
      </c>
      <c r="C1090">
        <v>204</v>
      </c>
      <c r="D1090">
        <v>79</v>
      </c>
      <c r="E1090">
        <v>0</v>
      </c>
      <c r="F1090">
        <v>10504</v>
      </c>
      <c r="H1090" t="s">
        <v>9</v>
      </c>
      <c r="I1090">
        <v>1120</v>
      </c>
      <c r="J1090">
        <v>1113</v>
      </c>
      <c r="K1090" t="s">
        <v>3280</v>
      </c>
      <c r="O1090" s="65">
        <v>42835000</v>
      </c>
    </row>
    <row r="1091" spans="1:15" x14ac:dyDescent="0.25">
      <c r="A1091" s="45">
        <v>2018</v>
      </c>
      <c r="B1091" t="s">
        <v>398</v>
      </c>
      <c r="C1091">
        <v>204</v>
      </c>
      <c r="D1091">
        <v>79</v>
      </c>
      <c r="E1091">
        <v>0</v>
      </c>
      <c r="F1091">
        <v>10601</v>
      </c>
      <c r="H1091" t="s">
        <v>9</v>
      </c>
      <c r="I1091">
        <v>1120</v>
      </c>
      <c r="J1091">
        <v>1113</v>
      </c>
      <c r="K1091" t="s">
        <v>3281</v>
      </c>
      <c r="O1091" s="65">
        <v>62366000</v>
      </c>
    </row>
    <row r="1092" spans="1:15" x14ac:dyDescent="0.25">
      <c r="A1092" s="45">
        <v>2018</v>
      </c>
      <c r="B1092" t="s">
        <v>398</v>
      </c>
      <c r="C1092">
        <v>204</v>
      </c>
      <c r="D1092">
        <v>79</v>
      </c>
      <c r="E1092">
        <v>0</v>
      </c>
      <c r="F1092">
        <v>10701</v>
      </c>
      <c r="H1092" t="s">
        <v>9</v>
      </c>
      <c r="I1092">
        <v>1120</v>
      </c>
      <c r="J1092">
        <v>1113</v>
      </c>
      <c r="K1092" t="s">
        <v>3284</v>
      </c>
      <c r="M1092" t="s">
        <v>5784</v>
      </c>
      <c r="O1092" s="65">
        <v>11500000</v>
      </c>
    </row>
    <row r="1093" spans="1:15" x14ac:dyDescent="0.25">
      <c r="A1093" s="45">
        <v>2018</v>
      </c>
      <c r="B1093" t="s">
        <v>398</v>
      </c>
      <c r="C1093">
        <v>204</v>
      </c>
      <c r="D1093">
        <v>79</v>
      </c>
      <c r="E1093">
        <v>0</v>
      </c>
      <c r="F1093">
        <v>10702</v>
      </c>
      <c r="H1093" t="s">
        <v>9</v>
      </c>
      <c r="I1093">
        <v>1120</v>
      </c>
      <c r="J1093">
        <v>1113</v>
      </c>
      <c r="K1093" t="s">
        <v>3285</v>
      </c>
      <c r="M1093" t="s">
        <v>5785</v>
      </c>
      <c r="O1093" s="65">
        <v>2700000</v>
      </c>
    </row>
    <row r="1094" spans="1:15" x14ac:dyDescent="0.25">
      <c r="A1094" s="45">
        <v>2018</v>
      </c>
      <c r="B1094" t="s">
        <v>398</v>
      </c>
      <c r="C1094">
        <v>204</v>
      </c>
      <c r="D1094">
        <v>79</v>
      </c>
      <c r="E1094">
        <v>0</v>
      </c>
      <c r="F1094">
        <v>10703</v>
      </c>
      <c r="H1094" t="s">
        <v>9</v>
      </c>
      <c r="I1094">
        <v>1120</v>
      </c>
      <c r="J1094">
        <v>1113</v>
      </c>
      <c r="K1094" t="s">
        <v>3286</v>
      </c>
      <c r="O1094" s="65">
        <v>2500000</v>
      </c>
    </row>
    <row r="1095" spans="1:15" x14ac:dyDescent="0.25">
      <c r="A1095" s="45">
        <v>2018</v>
      </c>
      <c r="B1095" t="s">
        <v>398</v>
      </c>
      <c r="C1095">
        <v>204</v>
      </c>
      <c r="D1095">
        <v>79</v>
      </c>
      <c r="E1095">
        <v>0</v>
      </c>
      <c r="F1095">
        <v>10801</v>
      </c>
      <c r="H1095" t="s">
        <v>9</v>
      </c>
      <c r="I1095">
        <v>1120</v>
      </c>
      <c r="J1095">
        <v>1113</v>
      </c>
      <c r="K1095" t="s">
        <v>3287</v>
      </c>
      <c r="O1095" s="65">
        <v>52700000</v>
      </c>
    </row>
    <row r="1096" spans="1:15" x14ac:dyDescent="0.25">
      <c r="A1096" s="45">
        <v>2018</v>
      </c>
      <c r="B1096" t="s">
        <v>398</v>
      </c>
      <c r="C1096">
        <v>204</v>
      </c>
      <c r="D1096">
        <v>79</v>
      </c>
      <c r="E1096">
        <v>0</v>
      </c>
      <c r="F1096">
        <v>10804</v>
      </c>
      <c r="H1096" t="s">
        <v>9</v>
      </c>
      <c r="I1096">
        <v>1120</v>
      </c>
      <c r="J1096">
        <v>1113</v>
      </c>
      <c r="K1096" t="s">
        <v>3290</v>
      </c>
      <c r="O1096" s="65">
        <v>3516000</v>
      </c>
    </row>
    <row r="1097" spans="1:15" x14ac:dyDescent="0.25">
      <c r="A1097" s="45">
        <v>2018</v>
      </c>
      <c r="B1097" t="s">
        <v>398</v>
      </c>
      <c r="C1097">
        <v>204</v>
      </c>
      <c r="D1097">
        <v>79</v>
      </c>
      <c r="E1097">
        <v>0</v>
      </c>
      <c r="F1097">
        <v>10805</v>
      </c>
      <c r="H1097" t="s">
        <v>9</v>
      </c>
      <c r="I1097">
        <v>1120</v>
      </c>
      <c r="J1097">
        <v>1113</v>
      </c>
      <c r="K1097" t="s">
        <v>3291</v>
      </c>
      <c r="O1097" s="65">
        <v>4865000</v>
      </c>
    </row>
    <row r="1098" spans="1:15" x14ac:dyDescent="0.25">
      <c r="A1098" s="45">
        <v>2018</v>
      </c>
      <c r="B1098" t="s">
        <v>398</v>
      </c>
      <c r="C1098">
        <v>204</v>
      </c>
      <c r="D1098">
        <v>79</v>
      </c>
      <c r="E1098">
        <v>0</v>
      </c>
      <c r="F1098">
        <v>10806</v>
      </c>
      <c r="H1098" t="s">
        <v>9</v>
      </c>
      <c r="I1098">
        <v>1120</v>
      </c>
      <c r="J1098">
        <v>1113</v>
      </c>
      <c r="K1098" t="s">
        <v>3292</v>
      </c>
      <c r="O1098" s="65">
        <v>10740000</v>
      </c>
    </row>
    <row r="1099" spans="1:15" x14ac:dyDescent="0.25">
      <c r="A1099" s="45">
        <v>2018</v>
      </c>
      <c r="B1099" t="s">
        <v>398</v>
      </c>
      <c r="C1099">
        <v>204</v>
      </c>
      <c r="D1099">
        <v>79</v>
      </c>
      <c r="E1099">
        <v>0</v>
      </c>
      <c r="F1099">
        <v>10807</v>
      </c>
      <c r="H1099" t="s">
        <v>9</v>
      </c>
      <c r="I1099">
        <v>1120</v>
      </c>
      <c r="J1099">
        <v>1113</v>
      </c>
      <c r="K1099" t="s">
        <v>3293</v>
      </c>
      <c r="O1099" s="65">
        <v>11350000</v>
      </c>
    </row>
    <row r="1100" spans="1:15" x14ac:dyDescent="0.25">
      <c r="A1100" s="45">
        <v>2018</v>
      </c>
      <c r="B1100" t="s">
        <v>398</v>
      </c>
      <c r="C1100">
        <v>204</v>
      </c>
      <c r="D1100">
        <v>79</v>
      </c>
      <c r="E1100">
        <v>0</v>
      </c>
      <c r="F1100">
        <v>10808</v>
      </c>
      <c r="H1100" t="s">
        <v>9</v>
      </c>
      <c r="I1100">
        <v>1120</v>
      </c>
      <c r="J1100">
        <v>1113</v>
      </c>
      <c r="K1100" t="s">
        <v>3294</v>
      </c>
      <c r="O1100" s="65">
        <v>67850000</v>
      </c>
    </row>
    <row r="1101" spans="1:15" x14ac:dyDescent="0.25">
      <c r="A1101" s="45">
        <v>2018</v>
      </c>
      <c r="B1101" t="s">
        <v>398</v>
      </c>
      <c r="C1101">
        <v>204</v>
      </c>
      <c r="D1101">
        <v>79</v>
      </c>
      <c r="E1101">
        <v>0</v>
      </c>
      <c r="F1101">
        <v>10899</v>
      </c>
      <c r="H1101" t="s">
        <v>9</v>
      </c>
      <c r="I1101">
        <v>1120</v>
      </c>
      <c r="J1101">
        <v>1113</v>
      </c>
      <c r="K1101" t="s">
        <v>3295</v>
      </c>
      <c r="O1101" s="65">
        <v>1300000</v>
      </c>
    </row>
    <row r="1102" spans="1:15" x14ac:dyDescent="0.25">
      <c r="A1102" s="45">
        <v>2018</v>
      </c>
      <c r="B1102" t="s">
        <v>398</v>
      </c>
      <c r="C1102">
        <v>204</v>
      </c>
      <c r="D1102">
        <v>79</v>
      </c>
      <c r="E1102">
        <v>0</v>
      </c>
      <c r="F1102">
        <v>19902</v>
      </c>
      <c r="H1102" t="s">
        <v>9</v>
      </c>
      <c r="I1102">
        <v>1120</v>
      </c>
      <c r="J1102">
        <v>1113</v>
      </c>
      <c r="K1102" t="s">
        <v>3301</v>
      </c>
      <c r="M1102" t="s">
        <v>4286</v>
      </c>
      <c r="O1102" s="65">
        <v>50000</v>
      </c>
    </row>
    <row r="1103" spans="1:15" x14ac:dyDescent="0.25">
      <c r="A1103" s="45">
        <v>2018</v>
      </c>
      <c r="B1103" t="s">
        <v>398</v>
      </c>
      <c r="C1103">
        <v>204</v>
      </c>
      <c r="D1103">
        <v>79</v>
      </c>
      <c r="E1103">
        <v>0</v>
      </c>
      <c r="F1103">
        <v>19905</v>
      </c>
      <c r="H1103" t="s">
        <v>9</v>
      </c>
      <c r="I1103">
        <v>1120</v>
      </c>
      <c r="J1103">
        <v>1113</v>
      </c>
      <c r="K1103" t="s">
        <v>3304</v>
      </c>
      <c r="O1103" s="65">
        <v>1000000</v>
      </c>
    </row>
    <row r="1104" spans="1:15" x14ac:dyDescent="0.25">
      <c r="A1104" s="45">
        <v>2018</v>
      </c>
      <c r="B1104" t="s">
        <v>398</v>
      </c>
      <c r="C1104">
        <v>204</v>
      </c>
      <c r="D1104">
        <v>79</v>
      </c>
      <c r="E1104">
        <v>0</v>
      </c>
      <c r="F1104">
        <v>20101</v>
      </c>
      <c r="H1104" t="s">
        <v>9</v>
      </c>
      <c r="I1104">
        <v>1120</v>
      </c>
      <c r="J1104">
        <v>1113</v>
      </c>
      <c r="K1104" t="s">
        <v>3306</v>
      </c>
      <c r="O1104" s="65">
        <v>11000000</v>
      </c>
    </row>
    <row r="1105" spans="1:15" x14ac:dyDescent="0.25">
      <c r="A1105" s="45">
        <v>2018</v>
      </c>
      <c r="B1105" t="s">
        <v>398</v>
      </c>
      <c r="C1105">
        <v>204</v>
      </c>
      <c r="D1105">
        <v>79</v>
      </c>
      <c r="E1105">
        <v>0</v>
      </c>
      <c r="F1105">
        <v>20102</v>
      </c>
      <c r="H1105" t="s">
        <v>9</v>
      </c>
      <c r="I1105">
        <v>1120</v>
      </c>
      <c r="J1105">
        <v>1113</v>
      </c>
      <c r="K1105" t="s">
        <v>3307</v>
      </c>
      <c r="O1105" s="65">
        <v>400000</v>
      </c>
    </row>
    <row r="1106" spans="1:15" x14ac:dyDescent="0.25">
      <c r="A1106" s="45">
        <v>2018</v>
      </c>
      <c r="B1106" t="s">
        <v>398</v>
      </c>
      <c r="C1106">
        <v>204</v>
      </c>
      <c r="D1106">
        <v>79</v>
      </c>
      <c r="E1106">
        <v>0</v>
      </c>
      <c r="F1106">
        <v>20104</v>
      </c>
      <c r="H1106" t="s">
        <v>9</v>
      </c>
      <c r="I1106">
        <v>1120</v>
      </c>
      <c r="J1106">
        <v>1113</v>
      </c>
      <c r="K1106" t="s">
        <v>3309</v>
      </c>
      <c r="O1106" s="65">
        <v>4150000</v>
      </c>
    </row>
    <row r="1107" spans="1:15" x14ac:dyDescent="0.25">
      <c r="A1107" s="45">
        <v>2018</v>
      </c>
      <c r="B1107" t="s">
        <v>398</v>
      </c>
      <c r="C1107">
        <v>204</v>
      </c>
      <c r="D1107">
        <v>79</v>
      </c>
      <c r="E1107">
        <v>0</v>
      </c>
      <c r="F1107">
        <v>20199</v>
      </c>
      <c r="H1107" t="s">
        <v>9</v>
      </c>
      <c r="I1107">
        <v>1120</v>
      </c>
      <c r="J1107">
        <v>1113</v>
      </c>
      <c r="K1107" t="s">
        <v>3310</v>
      </c>
      <c r="O1107" s="65">
        <v>135000</v>
      </c>
    </row>
    <row r="1108" spans="1:15" x14ac:dyDescent="0.25">
      <c r="A1108" s="45">
        <v>2018</v>
      </c>
      <c r="B1108" t="s">
        <v>398</v>
      </c>
      <c r="C1108">
        <v>204</v>
      </c>
      <c r="D1108">
        <v>79</v>
      </c>
      <c r="E1108">
        <v>0</v>
      </c>
      <c r="F1108">
        <v>20203</v>
      </c>
      <c r="H1108" t="s">
        <v>9</v>
      </c>
      <c r="I1108">
        <v>1120</v>
      </c>
      <c r="J1108">
        <v>1113</v>
      </c>
      <c r="K1108" t="s">
        <v>3313</v>
      </c>
      <c r="O1108" s="65">
        <v>4712800</v>
      </c>
    </row>
    <row r="1109" spans="1:15" x14ac:dyDescent="0.25">
      <c r="A1109" s="45">
        <v>2018</v>
      </c>
      <c r="B1109" t="s">
        <v>398</v>
      </c>
      <c r="C1109">
        <v>204</v>
      </c>
      <c r="D1109">
        <v>79</v>
      </c>
      <c r="E1109">
        <v>0</v>
      </c>
      <c r="F1109">
        <v>20301</v>
      </c>
      <c r="H1109" t="s">
        <v>9</v>
      </c>
      <c r="I1109">
        <v>1120</v>
      </c>
      <c r="J1109">
        <v>1113</v>
      </c>
      <c r="K1109" t="s">
        <v>3315</v>
      </c>
      <c r="O1109" s="65">
        <v>100000</v>
      </c>
    </row>
    <row r="1110" spans="1:15" x14ac:dyDescent="0.25">
      <c r="A1110" s="45">
        <v>2018</v>
      </c>
      <c r="B1110" t="s">
        <v>398</v>
      </c>
      <c r="C1110">
        <v>204</v>
      </c>
      <c r="D1110">
        <v>79</v>
      </c>
      <c r="E1110">
        <v>0</v>
      </c>
      <c r="F1110">
        <v>20304</v>
      </c>
      <c r="H1110" t="s">
        <v>9</v>
      </c>
      <c r="I1110">
        <v>1120</v>
      </c>
      <c r="J1110">
        <v>1113</v>
      </c>
      <c r="K1110" t="s">
        <v>3318</v>
      </c>
      <c r="O1110" s="65">
        <v>450000</v>
      </c>
    </row>
    <row r="1111" spans="1:15" x14ac:dyDescent="0.25">
      <c r="A1111" s="45">
        <v>2018</v>
      </c>
      <c r="B1111" t="s">
        <v>398</v>
      </c>
      <c r="C1111">
        <v>204</v>
      </c>
      <c r="D1111">
        <v>79</v>
      </c>
      <c r="E1111">
        <v>0</v>
      </c>
      <c r="F1111">
        <v>20305</v>
      </c>
      <c r="H1111" t="s">
        <v>9</v>
      </c>
      <c r="I1111">
        <v>1120</v>
      </c>
      <c r="J1111">
        <v>1113</v>
      </c>
      <c r="K1111" t="s">
        <v>3319</v>
      </c>
      <c r="O1111" s="65">
        <v>370000</v>
      </c>
    </row>
    <row r="1112" spans="1:15" x14ac:dyDescent="0.25">
      <c r="A1112" s="45">
        <v>2018</v>
      </c>
      <c r="B1112" t="s">
        <v>398</v>
      </c>
      <c r="C1112">
        <v>204</v>
      </c>
      <c r="D1112">
        <v>79</v>
      </c>
      <c r="E1112">
        <v>0</v>
      </c>
      <c r="F1112">
        <v>20306</v>
      </c>
      <c r="H1112" t="s">
        <v>9</v>
      </c>
      <c r="I1112">
        <v>1120</v>
      </c>
      <c r="J1112">
        <v>1113</v>
      </c>
      <c r="K1112" t="s">
        <v>3320</v>
      </c>
      <c r="O1112" s="65">
        <v>200000</v>
      </c>
    </row>
    <row r="1113" spans="1:15" x14ac:dyDescent="0.25">
      <c r="A1113" s="45">
        <v>2018</v>
      </c>
      <c r="B1113" t="s">
        <v>398</v>
      </c>
      <c r="C1113">
        <v>204</v>
      </c>
      <c r="D1113">
        <v>79</v>
      </c>
      <c r="E1113">
        <v>0</v>
      </c>
      <c r="F1113">
        <v>20399</v>
      </c>
      <c r="H1113" t="s">
        <v>9</v>
      </c>
      <c r="I1113">
        <v>1120</v>
      </c>
      <c r="J1113">
        <v>1113</v>
      </c>
      <c r="K1113" t="s">
        <v>3321</v>
      </c>
      <c r="O1113" s="65">
        <v>100000</v>
      </c>
    </row>
    <row r="1114" spans="1:15" x14ac:dyDescent="0.25">
      <c r="A1114" s="45">
        <v>2018</v>
      </c>
      <c r="B1114" t="s">
        <v>398</v>
      </c>
      <c r="C1114">
        <v>204</v>
      </c>
      <c r="D1114">
        <v>79</v>
      </c>
      <c r="E1114">
        <v>0</v>
      </c>
      <c r="F1114">
        <v>20401</v>
      </c>
      <c r="H1114" t="s">
        <v>9</v>
      </c>
      <c r="I1114">
        <v>1120</v>
      </c>
      <c r="J1114">
        <v>1113</v>
      </c>
      <c r="K1114" t="s">
        <v>3322</v>
      </c>
      <c r="O1114" s="65">
        <v>425000</v>
      </c>
    </row>
    <row r="1115" spans="1:15" x14ac:dyDescent="0.25">
      <c r="A1115" s="45">
        <v>2018</v>
      </c>
      <c r="B1115" t="s">
        <v>398</v>
      </c>
      <c r="C1115">
        <v>204</v>
      </c>
      <c r="D1115">
        <v>79</v>
      </c>
      <c r="E1115">
        <v>0</v>
      </c>
      <c r="F1115">
        <v>20402</v>
      </c>
      <c r="H1115" t="s">
        <v>9</v>
      </c>
      <c r="I1115">
        <v>1120</v>
      </c>
      <c r="J1115">
        <v>1113</v>
      </c>
      <c r="K1115" t="s">
        <v>3323</v>
      </c>
      <c r="O1115" s="65">
        <v>3000000</v>
      </c>
    </row>
    <row r="1116" spans="1:15" x14ac:dyDescent="0.25">
      <c r="A1116" s="45">
        <v>2018</v>
      </c>
      <c r="B1116" t="s">
        <v>398</v>
      </c>
      <c r="C1116">
        <v>204</v>
      </c>
      <c r="D1116">
        <v>79</v>
      </c>
      <c r="E1116">
        <v>0</v>
      </c>
      <c r="F1116">
        <v>29901</v>
      </c>
      <c r="H1116" t="s">
        <v>9</v>
      </c>
      <c r="I1116">
        <v>1120</v>
      </c>
      <c r="J1116">
        <v>1113</v>
      </c>
      <c r="K1116" t="s">
        <v>3327</v>
      </c>
      <c r="O1116" s="65">
        <v>2445000</v>
      </c>
    </row>
    <row r="1117" spans="1:15" x14ac:dyDescent="0.25">
      <c r="A1117" s="45">
        <v>2018</v>
      </c>
      <c r="B1117" t="s">
        <v>398</v>
      </c>
      <c r="C1117">
        <v>204</v>
      </c>
      <c r="D1117">
        <v>79</v>
      </c>
      <c r="E1117">
        <v>0</v>
      </c>
      <c r="F1117">
        <v>29903</v>
      </c>
      <c r="H1117" t="s">
        <v>9</v>
      </c>
      <c r="I1117">
        <v>1120</v>
      </c>
      <c r="J1117">
        <v>1113</v>
      </c>
      <c r="K1117" t="s">
        <v>3329</v>
      </c>
      <c r="O1117" s="65">
        <v>7346000</v>
      </c>
    </row>
    <row r="1118" spans="1:15" x14ac:dyDescent="0.25">
      <c r="A1118" s="45">
        <v>2018</v>
      </c>
      <c r="B1118" t="s">
        <v>398</v>
      </c>
      <c r="C1118">
        <v>204</v>
      </c>
      <c r="D1118">
        <v>79</v>
      </c>
      <c r="E1118">
        <v>0</v>
      </c>
      <c r="F1118">
        <v>29904</v>
      </c>
      <c r="H1118" t="s">
        <v>9</v>
      </c>
      <c r="I1118">
        <v>1120</v>
      </c>
      <c r="J1118">
        <v>1113</v>
      </c>
      <c r="K1118" t="s">
        <v>3330</v>
      </c>
      <c r="O1118" s="65">
        <v>5000000</v>
      </c>
    </row>
    <row r="1119" spans="1:15" x14ac:dyDescent="0.25">
      <c r="A1119" s="45">
        <v>2018</v>
      </c>
      <c r="B1119" t="s">
        <v>398</v>
      </c>
      <c r="C1119">
        <v>204</v>
      </c>
      <c r="D1119">
        <v>79</v>
      </c>
      <c r="E1119">
        <v>0</v>
      </c>
      <c r="F1119">
        <v>29905</v>
      </c>
      <c r="H1119" t="s">
        <v>9</v>
      </c>
      <c r="I1119">
        <v>1120</v>
      </c>
      <c r="J1119">
        <v>1113</v>
      </c>
      <c r="K1119" t="s">
        <v>3331</v>
      </c>
      <c r="O1119" s="65">
        <v>250000</v>
      </c>
    </row>
    <row r="1120" spans="1:15" x14ac:dyDescent="0.25">
      <c r="A1120" s="45">
        <v>2018</v>
      </c>
      <c r="B1120" t="s">
        <v>398</v>
      </c>
      <c r="C1120">
        <v>204</v>
      </c>
      <c r="D1120">
        <v>79</v>
      </c>
      <c r="E1120">
        <v>0</v>
      </c>
      <c r="F1120">
        <v>29907</v>
      </c>
      <c r="H1120" t="s">
        <v>9</v>
      </c>
      <c r="I1120">
        <v>1120</v>
      </c>
      <c r="J1120">
        <v>1113</v>
      </c>
      <c r="K1120" t="s">
        <v>3333</v>
      </c>
      <c r="O1120" s="65">
        <v>520000</v>
      </c>
    </row>
    <row r="1121" spans="1:15" x14ac:dyDescent="0.25">
      <c r="A1121" s="45">
        <v>2018</v>
      </c>
      <c r="B1121" t="s">
        <v>398</v>
      </c>
      <c r="C1121">
        <v>204</v>
      </c>
      <c r="D1121">
        <v>79</v>
      </c>
      <c r="E1121">
        <v>0</v>
      </c>
      <c r="F1121">
        <v>29999</v>
      </c>
      <c r="H1121" t="s">
        <v>9</v>
      </c>
      <c r="I1121">
        <v>1120</v>
      </c>
      <c r="J1121">
        <v>1113</v>
      </c>
      <c r="K1121" t="s">
        <v>3334</v>
      </c>
      <c r="O1121" s="65">
        <v>965000</v>
      </c>
    </row>
    <row r="1122" spans="1:15" x14ac:dyDescent="0.25">
      <c r="A1122" s="45">
        <v>2018</v>
      </c>
      <c r="B1122" t="s">
        <v>398</v>
      </c>
      <c r="C1122">
        <v>204</v>
      </c>
      <c r="D1122">
        <v>79</v>
      </c>
      <c r="E1122">
        <v>0</v>
      </c>
      <c r="F1122">
        <v>50101</v>
      </c>
      <c r="H1122" t="s">
        <v>16</v>
      </c>
      <c r="I1122">
        <v>2210</v>
      </c>
      <c r="J1122">
        <v>1113</v>
      </c>
      <c r="K1122" t="s">
        <v>3372</v>
      </c>
      <c r="O1122" s="65">
        <v>200000</v>
      </c>
    </row>
    <row r="1123" spans="1:15" x14ac:dyDescent="0.25">
      <c r="A1123" s="45">
        <v>2018</v>
      </c>
      <c r="B1123" t="s">
        <v>398</v>
      </c>
      <c r="C1123">
        <v>204</v>
      </c>
      <c r="D1123">
        <v>79</v>
      </c>
      <c r="E1123">
        <v>0</v>
      </c>
      <c r="F1123">
        <v>50103</v>
      </c>
      <c r="H1123" t="s">
        <v>16</v>
      </c>
      <c r="I1123">
        <v>2210</v>
      </c>
      <c r="J1123">
        <v>1113</v>
      </c>
      <c r="K1123" t="s">
        <v>3374</v>
      </c>
      <c r="O1123" s="65">
        <v>1000000</v>
      </c>
    </row>
    <row r="1124" spans="1:15" x14ac:dyDescent="0.25">
      <c r="A1124" s="45">
        <v>2018</v>
      </c>
      <c r="B1124" t="s">
        <v>398</v>
      </c>
      <c r="C1124">
        <v>204</v>
      </c>
      <c r="D1124">
        <v>79</v>
      </c>
      <c r="E1124">
        <v>0</v>
      </c>
      <c r="F1124">
        <v>50104</v>
      </c>
      <c r="H1124" t="s">
        <v>16</v>
      </c>
      <c r="I1124">
        <v>2210</v>
      </c>
      <c r="J1124">
        <v>1113</v>
      </c>
      <c r="K1124" t="s">
        <v>3375</v>
      </c>
      <c r="O1124" s="65">
        <v>6040000</v>
      </c>
    </row>
    <row r="1125" spans="1:15" x14ac:dyDescent="0.25">
      <c r="A1125" s="45">
        <v>2018</v>
      </c>
      <c r="B1125" t="s">
        <v>398</v>
      </c>
      <c r="C1125">
        <v>204</v>
      </c>
      <c r="D1125">
        <v>79</v>
      </c>
      <c r="E1125">
        <v>0</v>
      </c>
      <c r="F1125">
        <v>50105</v>
      </c>
      <c r="H1125" t="s">
        <v>16</v>
      </c>
      <c r="I1125">
        <v>2210</v>
      </c>
      <c r="J1125">
        <v>1113</v>
      </c>
      <c r="K1125" t="s">
        <v>3376</v>
      </c>
      <c r="O1125" s="65">
        <v>41570500</v>
      </c>
    </row>
    <row r="1126" spans="1:15" x14ac:dyDescent="0.25">
      <c r="A1126" s="45">
        <v>2018</v>
      </c>
      <c r="B1126" t="s">
        <v>398</v>
      </c>
      <c r="C1126">
        <v>204</v>
      </c>
      <c r="D1126">
        <v>79</v>
      </c>
      <c r="E1126">
        <v>0</v>
      </c>
      <c r="F1126">
        <v>50199</v>
      </c>
      <c r="H1126" t="s">
        <v>16</v>
      </c>
      <c r="I1126">
        <v>2210</v>
      </c>
      <c r="J1126">
        <v>1113</v>
      </c>
      <c r="K1126" t="s">
        <v>3379</v>
      </c>
      <c r="O1126" s="65">
        <v>1250000</v>
      </c>
    </row>
    <row r="1127" spans="1:15" x14ac:dyDescent="0.25">
      <c r="A1127" s="45">
        <v>2018</v>
      </c>
      <c r="B1127" t="s">
        <v>398</v>
      </c>
      <c r="C1127">
        <v>204</v>
      </c>
      <c r="D1127">
        <v>79</v>
      </c>
      <c r="E1127">
        <v>0</v>
      </c>
      <c r="F1127">
        <v>59902</v>
      </c>
      <c r="H1127" t="s">
        <v>16</v>
      </c>
      <c r="I1127">
        <v>2250</v>
      </c>
      <c r="J1127">
        <v>1113</v>
      </c>
      <c r="K1127" t="s">
        <v>3388</v>
      </c>
      <c r="O1127" s="65">
        <v>1000000</v>
      </c>
    </row>
    <row r="1128" spans="1:15" x14ac:dyDescent="0.25">
      <c r="A1128" s="45">
        <v>2018</v>
      </c>
      <c r="B1128" t="s">
        <v>398</v>
      </c>
      <c r="C1128">
        <v>204</v>
      </c>
      <c r="D1128">
        <v>79</v>
      </c>
      <c r="E1128">
        <v>0</v>
      </c>
      <c r="F1128">
        <v>59903</v>
      </c>
      <c r="H1128" t="s">
        <v>16</v>
      </c>
      <c r="I1128">
        <v>2240</v>
      </c>
      <c r="J1128">
        <v>1113</v>
      </c>
      <c r="K1128" t="s">
        <v>3389</v>
      </c>
      <c r="O1128" s="65">
        <v>7251000</v>
      </c>
    </row>
    <row r="1129" spans="1:15" x14ac:dyDescent="0.25">
      <c r="A1129" s="45">
        <v>2018</v>
      </c>
      <c r="B1129" t="s">
        <v>398</v>
      </c>
      <c r="C1129">
        <v>204</v>
      </c>
      <c r="D1129">
        <v>79</v>
      </c>
      <c r="E1129">
        <v>0</v>
      </c>
      <c r="F1129">
        <v>60103</v>
      </c>
      <c r="G1129">
        <v>200</v>
      </c>
      <c r="H1129" t="s">
        <v>9</v>
      </c>
      <c r="I1129">
        <v>1310</v>
      </c>
      <c r="J1129">
        <v>1113</v>
      </c>
      <c r="K1129" t="s">
        <v>3393</v>
      </c>
      <c r="L1129" t="s">
        <v>21</v>
      </c>
      <c r="M1129" t="s">
        <v>4550</v>
      </c>
      <c r="N1129" t="s">
        <v>22</v>
      </c>
      <c r="O1129" s="65">
        <v>11377201</v>
      </c>
    </row>
    <row r="1130" spans="1:15" x14ac:dyDescent="0.25">
      <c r="A1130" s="45">
        <v>2018</v>
      </c>
      <c r="B1130" t="s">
        <v>398</v>
      </c>
      <c r="C1130">
        <v>204</v>
      </c>
      <c r="D1130">
        <v>79</v>
      </c>
      <c r="E1130">
        <v>0</v>
      </c>
      <c r="F1130">
        <v>60103</v>
      </c>
      <c r="G1130">
        <v>202</v>
      </c>
      <c r="H1130" t="s">
        <v>9</v>
      </c>
      <c r="I1130">
        <v>1310</v>
      </c>
      <c r="J1130">
        <v>1113</v>
      </c>
      <c r="K1130" t="s">
        <v>3393</v>
      </c>
      <c r="L1130" t="s">
        <v>21</v>
      </c>
      <c r="M1130" t="s">
        <v>4542</v>
      </c>
      <c r="N1130" t="s">
        <v>22</v>
      </c>
      <c r="O1130" s="65">
        <v>4903966</v>
      </c>
    </row>
    <row r="1131" spans="1:15" x14ac:dyDescent="0.25">
      <c r="A1131" s="45">
        <v>2018</v>
      </c>
      <c r="B1131" t="s">
        <v>398</v>
      </c>
      <c r="C1131">
        <v>204</v>
      </c>
      <c r="D1131">
        <v>79</v>
      </c>
      <c r="E1131">
        <v>0</v>
      </c>
      <c r="F1131">
        <v>60201</v>
      </c>
      <c r="H1131" t="s">
        <v>9</v>
      </c>
      <c r="I1131">
        <v>1320</v>
      </c>
      <c r="J1131">
        <v>1113</v>
      </c>
      <c r="K1131" t="s">
        <v>3400</v>
      </c>
      <c r="O1131" s="65">
        <v>1000000</v>
      </c>
    </row>
    <row r="1132" spans="1:15" x14ac:dyDescent="0.25">
      <c r="A1132" s="45">
        <v>2018</v>
      </c>
      <c r="B1132" t="s">
        <v>398</v>
      </c>
      <c r="C1132">
        <v>204</v>
      </c>
      <c r="D1132">
        <v>79</v>
      </c>
      <c r="E1132">
        <v>0</v>
      </c>
      <c r="F1132">
        <v>60301</v>
      </c>
      <c r="H1132" t="s">
        <v>9</v>
      </c>
      <c r="I1132">
        <v>1320</v>
      </c>
      <c r="J1132">
        <v>1113</v>
      </c>
      <c r="K1132" t="s">
        <v>3404</v>
      </c>
      <c r="O1132" s="65">
        <v>109897455</v>
      </c>
    </row>
    <row r="1133" spans="1:15" x14ac:dyDescent="0.25">
      <c r="A1133" s="45">
        <v>2018</v>
      </c>
      <c r="B1133" t="s">
        <v>398</v>
      </c>
      <c r="C1133">
        <v>204</v>
      </c>
      <c r="D1133">
        <v>79</v>
      </c>
      <c r="E1133">
        <v>0</v>
      </c>
      <c r="F1133">
        <v>60399</v>
      </c>
      <c r="H1133" t="s">
        <v>9</v>
      </c>
      <c r="I1133">
        <v>1320</v>
      </c>
      <c r="J1133">
        <v>1113</v>
      </c>
      <c r="K1133" t="s">
        <v>3409</v>
      </c>
      <c r="M1133" t="s">
        <v>4287</v>
      </c>
      <c r="O1133" s="65">
        <v>13000000</v>
      </c>
    </row>
    <row r="1134" spans="1:15" x14ac:dyDescent="0.25">
      <c r="A1134" s="45">
        <v>2018</v>
      </c>
      <c r="B1134" t="s">
        <v>398</v>
      </c>
      <c r="C1134">
        <v>204</v>
      </c>
      <c r="D1134">
        <v>79</v>
      </c>
      <c r="E1134">
        <v>0</v>
      </c>
      <c r="F1134">
        <v>60601</v>
      </c>
      <c r="H1134" t="s">
        <v>9</v>
      </c>
      <c r="I1134">
        <v>1320</v>
      </c>
      <c r="J1134">
        <v>1113</v>
      </c>
      <c r="K1134" t="s">
        <v>3417</v>
      </c>
      <c r="M1134" t="s">
        <v>4288</v>
      </c>
      <c r="O1134" s="65">
        <v>35000000</v>
      </c>
    </row>
    <row r="1135" spans="1:15" x14ac:dyDescent="0.25">
      <c r="A1135" s="45">
        <v>2018</v>
      </c>
      <c r="B1135" t="s">
        <v>398</v>
      </c>
      <c r="C1135">
        <v>204</v>
      </c>
      <c r="D1135">
        <v>79</v>
      </c>
      <c r="E1135">
        <v>0</v>
      </c>
      <c r="F1135">
        <v>90201</v>
      </c>
      <c r="H1135" t="s">
        <v>9</v>
      </c>
      <c r="I1135">
        <v>4000</v>
      </c>
      <c r="J1135">
        <v>1113</v>
      </c>
      <c r="K1135" t="s">
        <v>3223</v>
      </c>
      <c r="M1135" t="s">
        <v>5786</v>
      </c>
      <c r="O1135" s="65">
        <v>100000000</v>
      </c>
    </row>
    <row r="1136" spans="1:15" x14ac:dyDescent="0.25">
      <c r="A1136" s="45">
        <v>2018</v>
      </c>
      <c r="B1136" t="s">
        <v>401</v>
      </c>
      <c r="C1136">
        <v>204</v>
      </c>
      <c r="D1136">
        <v>81</v>
      </c>
      <c r="E1136">
        <v>0</v>
      </c>
      <c r="F1136">
        <v>101</v>
      </c>
      <c r="H1136" t="s">
        <v>9</v>
      </c>
      <c r="I1136">
        <v>1111</v>
      </c>
      <c r="J1136">
        <v>1113</v>
      </c>
      <c r="K1136" t="s">
        <v>3206</v>
      </c>
      <c r="O1136" s="65">
        <v>9299248000</v>
      </c>
    </row>
    <row r="1137" spans="1:15" x14ac:dyDescent="0.25">
      <c r="A1137" s="45">
        <v>2018</v>
      </c>
      <c r="B1137" t="s">
        <v>401</v>
      </c>
      <c r="C1137">
        <v>204</v>
      </c>
      <c r="D1137">
        <v>81</v>
      </c>
      <c r="E1137">
        <v>0</v>
      </c>
      <c r="F1137">
        <v>303</v>
      </c>
      <c r="H1137" t="s">
        <v>16</v>
      </c>
      <c r="I1137">
        <v>1111</v>
      </c>
      <c r="J1137">
        <v>1113</v>
      </c>
      <c r="K1137" t="s">
        <v>3217</v>
      </c>
      <c r="O1137" s="65">
        <v>780500000</v>
      </c>
    </row>
    <row r="1138" spans="1:15" x14ac:dyDescent="0.25">
      <c r="A1138" s="45">
        <v>2018</v>
      </c>
      <c r="B1138" t="s">
        <v>401</v>
      </c>
      <c r="C1138">
        <v>204</v>
      </c>
      <c r="D1138">
        <v>81</v>
      </c>
      <c r="E1138">
        <v>0</v>
      </c>
      <c r="F1138">
        <v>401</v>
      </c>
      <c r="G1138">
        <v>200</v>
      </c>
      <c r="H1138" t="s">
        <v>9</v>
      </c>
      <c r="I1138">
        <v>1112</v>
      </c>
      <c r="J1138">
        <v>1113</v>
      </c>
      <c r="K1138" t="s">
        <v>3220</v>
      </c>
      <c r="L1138" t="s">
        <v>21</v>
      </c>
      <c r="M1138" t="s">
        <v>4546</v>
      </c>
      <c r="N1138" t="s">
        <v>22</v>
      </c>
      <c r="O1138" s="65">
        <v>860180440</v>
      </c>
    </row>
    <row r="1139" spans="1:15" x14ac:dyDescent="0.25">
      <c r="A1139" s="45">
        <v>2018</v>
      </c>
      <c r="B1139" t="s">
        <v>401</v>
      </c>
      <c r="C1139">
        <v>204</v>
      </c>
      <c r="D1139">
        <v>81</v>
      </c>
      <c r="E1139">
        <v>0</v>
      </c>
      <c r="F1139">
        <v>405</v>
      </c>
      <c r="G1139">
        <v>200</v>
      </c>
      <c r="H1139" t="s">
        <v>9</v>
      </c>
      <c r="I1139">
        <v>1112</v>
      </c>
      <c r="J1139">
        <v>1113</v>
      </c>
      <c r="K1139" t="s">
        <v>3244</v>
      </c>
      <c r="L1139" t="s">
        <v>23</v>
      </c>
      <c r="M1139" t="s">
        <v>4531</v>
      </c>
      <c r="N1139" t="s">
        <v>24</v>
      </c>
      <c r="O1139" s="65">
        <v>46496240</v>
      </c>
    </row>
    <row r="1140" spans="1:15" x14ac:dyDescent="0.25">
      <c r="A1140" s="45">
        <v>2018</v>
      </c>
      <c r="B1140" t="s">
        <v>401</v>
      </c>
      <c r="C1140">
        <v>204</v>
      </c>
      <c r="D1140">
        <v>81</v>
      </c>
      <c r="E1140">
        <v>0</v>
      </c>
      <c r="F1140">
        <v>501</v>
      </c>
      <c r="G1140">
        <v>200</v>
      </c>
      <c r="H1140" t="s">
        <v>9</v>
      </c>
      <c r="I1140">
        <v>1112</v>
      </c>
      <c r="J1140">
        <v>1113</v>
      </c>
      <c r="K1140" t="s">
        <v>3245</v>
      </c>
      <c r="L1140" t="s">
        <v>21</v>
      </c>
      <c r="M1140" t="s">
        <v>4547</v>
      </c>
      <c r="N1140" t="s">
        <v>22</v>
      </c>
      <c r="O1140" s="65">
        <v>472401798</v>
      </c>
    </row>
    <row r="1141" spans="1:15" x14ac:dyDescent="0.25">
      <c r="A1141" s="45">
        <v>2018</v>
      </c>
      <c r="B1141" t="s">
        <v>401</v>
      </c>
      <c r="C1141">
        <v>204</v>
      </c>
      <c r="D1141">
        <v>81</v>
      </c>
      <c r="E1141">
        <v>0</v>
      </c>
      <c r="F1141">
        <v>502</v>
      </c>
      <c r="G1141">
        <v>200</v>
      </c>
      <c r="H1141" t="s">
        <v>9</v>
      </c>
      <c r="I1141">
        <v>1112</v>
      </c>
      <c r="J1141">
        <v>1113</v>
      </c>
      <c r="K1141" t="s">
        <v>3246</v>
      </c>
      <c r="L1141" t="s">
        <v>21</v>
      </c>
      <c r="M1141" t="s">
        <v>4532</v>
      </c>
      <c r="N1141" t="s">
        <v>22</v>
      </c>
      <c r="O1141" s="65">
        <v>139488720</v>
      </c>
    </row>
    <row r="1142" spans="1:15" x14ac:dyDescent="0.25">
      <c r="A1142" s="45">
        <v>2018</v>
      </c>
      <c r="B1142" t="s">
        <v>401</v>
      </c>
      <c r="C1142">
        <v>204</v>
      </c>
      <c r="D1142">
        <v>81</v>
      </c>
      <c r="E1142">
        <v>0</v>
      </c>
      <c r="F1142">
        <v>503</v>
      </c>
      <c r="G1142">
        <v>200</v>
      </c>
      <c r="H1142" t="s">
        <v>9</v>
      </c>
      <c r="I1142">
        <v>1112</v>
      </c>
      <c r="J1142">
        <v>1113</v>
      </c>
      <c r="K1142" t="s">
        <v>3247</v>
      </c>
      <c r="L1142" t="s">
        <v>21</v>
      </c>
      <c r="M1142" t="s">
        <v>4533</v>
      </c>
      <c r="N1142" t="s">
        <v>22</v>
      </c>
      <c r="O1142" s="65">
        <v>278977440</v>
      </c>
    </row>
    <row r="1143" spans="1:15" x14ac:dyDescent="0.25">
      <c r="A1143" s="45">
        <v>2018</v>
      </c>
      <c r="B1143" t="s">
        <v>401</v>
      </c>
      <c r="C1143">
        <v>204</v>
      </c>
      <c r="D1143">
        <v>81</v>
      </c>
      <c r="E1143">
        <v>0</v>
      </c>
      <c r="F1143">
        <v>10101</v>
      </c>
      <c r="H1143" t="s">
        <v>9</v>
      </c>
      <c r="I1143">
        <v>1120</v>
      </c>
      <c r="J1143">
        <v>1113</v>
      </c>
      <c r="K1143" t="s">
        <v>3253</v>
      </c>
      <c r="O1143" s="65">
        <v>49000000</v>
      </c>
    </row>
    <row r="1144" spans="1:15" x14ac:dyDescent="0.25">
      <c r="A1144" s="45">
        <v>2018</v>
      </c>
      <c r="B1144" t="s">
        <v>401</v>
      </c>
      <c r="C1144">
        <v>204</v>
      </c>
      <c r="D1144">
        <v>81</v>
      </c>
      <c r="E1144">
        <v>0</v>
      </c>
      <c r="F1144">
        <v>10103</v>
      </c>
      <c r="H1144" t="s">
        <v>9</v>
      </c>
      <c r="I1144">
        <v>1120</v>
      </c>
      <c r="J1144">
        <v>1113</v>
      </c>
      <c r="K1144" t="s">
        <v>3255</v>
      </c>
      <c r="O1144" s="65">
        <v>2000000</v>
      </c>
    </row>
    <row r="1145" spans="1:15" x14ac:dyDescent="0.25">
      <c r="A1145" s="45">
        <v>2018</v>
      </c>
      <c r="B1145" t="s">
        <v>401</v>
      </c>
      <c r="C1145">
        <v>204</v>
      </c>
      <c r="D1145">
        <v>81</v>
      </c>
      <c r="E1145">
        <v>0</v>
      </c>
      <c r="F1145">
        <v>10203</v>
      </c>
      <c r="H1145" t="s">
        <v>9</v>
      </c>
      <c r="I1145">
        <v>1120</v>
      </c>
      <c r="J1145">
        <v>1113</v>
      </c>
      <c r="K1145" t="s">
        <v>3260</v>
      </c>
      <c r="O1145" s="65">
        <v>600000</v>
      </c>
    </row>
    <row r="1146" spans="1:15" x14ac:dyDescent="0.25">
      <c r="A1146" s="45">
        <v>2018</v>
      </c>
      <c r="B1146" t="s">
        <v>401</v>
      </c>
      <c r="C1146">
        <v>204</v>
      </c>
      <c r="D1146">
        <v>81</v>
      </c>
      <c r="E1146">
        <v>0</v>
      </c>
      <c r="F1146">
        <v>10301</v>
      </c>
      <c r="H1146" t="s">
        <v>9</v>
      </c>
      <c r="I1146">
        <v>1120</v>
      </c>
      <c r="J1146">
        <v>1113</v>
      </c>
      <c r="K1146" t="s">
        <v>3263</v>
      </c>
      <c r="O1146" s="65">
        <v>5000000</v>
      </c>
    </row>
    <row r="1147" spans="1:15" x14ac:dyDescent="0.25">
      <c r="A1147" s="45">
        <v>2018</v>
      </c>
      <c r="B1147" t="s">
        <v>401</v>
      </c>
      <c r="C1147">
        <v>204</v>
      </c>
      <c r="D1147">
        <v>81</v>
      </c>
      <c r="E1147">
        <v>0</v>
      </c>
      <c r="F1147">
        <v>10303</v>
      </c>
      <c r="H1147" t="s">
        <v>9</v>
      </c>
      <c r="I1147">
        <v>1120</v>
      </c>
      <c r="J1147">
        <v>1113</v>
      </c>
      <c r="K1147" t="s">
        <v>3265</v>
      </c>
      <c r="O1147" s="65">
        <v>350000</v>
      </c>
    </row>
    <row r="1148" spans="1:15" x14ac:dyDescent="0.25">
      <c r="A1148" s="45">
        <v>2018</v>
      </c>
      <c r="B1148" t="s">
        <v>401</v>
      </c>
      <c r="C1148">
        <v>204</v>
      </c>
      <c r="D1148">
        <v>81</v>
      </c>
      <c r="E1148">
        <v>0</v>
      </c>
      <c r="F1148">
        <v>10304</v>
      </c>
      <c r="H1148" t="s">
        <v>9</v>
      </c>
      <c r="I1148">
        <v>1120</v>
      </c>
      <c r="J1148">
        <v>1113</v>
      </c>
      <c r="K1148" t="s">
        <v>3266</v>
      </c>
      <c r="O1148" s="65">
        <v>975325631</v>
      </c>
    </row>
    <row r="1149" spans="1:15" x14ac:dyDescent="0.25">
      <c r="A1149" s="45">
        <v>2018</v>
      </c>
      <c r="B1149" t="s">
        <v>401</v>
      </c>
      <c r="C1149">
        <v>204</v>
      </c>
      <c r="D1149">
        <v>81</v>
      </c>
      <c r="E1149">
        <v>0</v>
      </c>
      <c r="F1149">
        <v>10405</v>
      </c>
      <c r="H1149" t="s">
        <v>9</v>
      </c>
      <c r="I1149">
        <v>1120</v>
      </c>
      <c r="J1149">
        <v>1113</v>
      </c>
      <c r="K1149" t="s">
        <v>3274</v>
      </c>
      <c r="M1149" t="s">
        <v>5787</v>
      </c>
      <c r="O1149" s="65">
        <v>15525000</v>
      </c>
    </row>
    <row r="1150" spans="1:15" x14ac:dyDescent="0.25">
      <c r="A1150" s="45">
        <v>2018</v>
      </c>
      <c r="B1150" t="s">
        <v>401</v>
      </c>
      <c r="C1150">
        <v>204</v>
      </c>
      <c r="D1150">
        <v>81</v>
      </c>
      <c r="E1150">
        <v>0</v>
      </c>
      <c r="F1150">
        <v>10406</v>
      </c>
      <c r="H1150" t="s">
        <v>9</v>
      </c>
      <c r="I1150">
        <v>1120</v>
      </c>
      <c r="J1150">
        <v>1113</v>
      </c>
      <c r="K1150" t="s">
        <v>3275</v>
      </c>
      <c r="M1150" t="s">
        <v>4289</v>
      </c>
      <c r="O1150" s="65">
        <v>210000</v>
      </c>
    </row>
    <row r="1151" spans="1:15" x14ac:dyDescent="0.25">
      <c r="A1151" s="45">
        <v>2018</v>
      </c>
      <c r="B1151" t="s">
        <v>401</v>
      </c>
      <c r="C1151">
        <v>204</v>
      </c>
      <c r="D1151">
        <v>81</v>
      </c>
      <c r="E1151">
        <v>0</v>
      </c>
      <c r="F1151">
        <v>10501</v>
      </c>
      <c r="H1151" t="s">
        <v>9</v>
      </c>
      <c r="I1151">
        <v>1120</v>
      </c>
      <c r="J1151">
        <v>1113</v>
      </c>
      <c r="K1151" t="s">
        <v>3277</v>
      </c>
      <c r="O1151" s="65">
        <v>20000</v>
      </c>
    </row>
    <row r="1152" spans="1:15" x14ac:dyDescent="0.25">
      <c r="A1152" s="45">
        <v>2018</v>
      </c>
      <c r="B1152" t="s">
        <v>401</v>
      </c>
      <c r="C1152">
        <v>204</v>
      </c>
      <c r="D1152">
        <v>81</v>
      </c>
      <c r="E1152">
        <v>0</v>
      </c>
      <c r="F1152">
        <v>10502</v>
      </c>
      <c r="H1152" t="s">
        <v>9</v>
      </c>
      <c r="I1152">
        <v>1120</v>
      </c>
      <c r="J1152">
        <v>1113</v>
      </c>
      <c r="K1152" t="s">
        <v>3278</v>
      </c>
      <c r="O1152" s="65">
        <v>50000</v>
      </c>
    </row>
    <row r="1153" spans="1:15" x14ac:dyDescent="0.25">
      <c r="A1153" s="45">
        <v>2018</v>
      </c>
      <c r="B1153" t="s">
        <v>401</v>
      </c>
      <c r="C1153">
        <v>204</v>
      </c>
      <c r="D1153">
        <v>81</v>
      </c>
      <c r="E1153">
        <v>0</v>
      </c>
      <c r="F1153">
        <v>10503</v>
      </c>
      <c r="H1153" t="s">
        <v>9</v>
      </c>
      <c r="I1153">
        <v>1120</v>
      </c>
      <c r="J1153">
        <v>1113</v>
      </c>
      <c r="K1153" t="s">
        <v>3279</v>
      </c>
      <c r="O1153" s="65">
        <v>359710000</v>
      </c>
    </row>
    <row r="1154" spans="1:15" x14ac:dyDescent="0.25">
      <c r="A1154" s="45">
        <v>2018</v>
      </c>
      <c r="B1154" t="s">
        <v>401</v>
      </c>
      <c r="C1154">
        <v>204</v>
      </c>
      <c r="D1154">
        <v>81</v>
      </c>
      <c r="E1154">
        <v>0</v>
      </c>
      <c r="F1154">
        <v>10504</v>
      </c>
      <c r="H1154" t="s">
        <v>9</v>
      </c>
      <c r="I1154">
        <v>1120</v>
      </c>
      <c r="J1154">
        <v>1113</v>
      </c>
      <c r="K1154" t="s">
        <v>3280</v>
      </c>
      <c r="O1154" s="65">
        <v>39968192</v>
      </c>
    </row>
    <row r="1155" spans="1:15" x14ac:dyDescent="0.25">
      <c r="A1155" s="45">
        <v>2018</v>
      </c>
      <c r="B1155" t="s">
        <v>401</v>
      </c>
      <c r="C1155">
        <v>204</v>
      </c>
      <c r="D1155">
        <v>81</v>
      </c>
      <c r="E1155">
        <v>0</v>
      </c>
      <c r="F1155">
        <v>10601</v>
      </c>
      <c r="H1155" t="s">
        <v>9</v>
      </c>
      <c r="I1155">
        <v>1120</v>
      </c>
      <c r="J1155">
        <v>1113</v>
      </c>
      <c r="K1155" t="s">
        <v>3281</v>
      </c>
      <c r="O1155" s="65">
        <v>95000000</v>
      </c>
    </row>
    <row r="1156" spans="1:15" x14ac:dyDescent="0.25">
      <c r="A1156" s="45">
        <v>2018</v>
      </c>
      <c r="B1156" t="s">
        <v>401</v>
      </c>
      <c r="C1156">
        <v>204</v>
      </c>
      <c r="D1156">
        <v>81</v>
      </c>
      <c r="E1156">
        <v>0</v>
      </c>
      <c r="F1156">
        <v>19903</v>
      </c>
      <c r="H1156" t="s">
        <v>9</v>
      </c>
      <c r="I1156">
        <v>1120</v>
      </c>
      <c r="J1156">
        <v>1113</v>
      </c>
      <c r="K1156" t="s">
        <v>3302</v>
      </c>
      <c r="O1156" s="65">
        <v>4814536800</v>
      </c>
    </row>
    <row r="1157" spans="1:15" x14ac:dyDescent="0.25">
      <c r="A1157" s="45">
        <v>2018</v>
      </c>
      <c r="B1157" t="s">
        <v>401</v>
      </c>
      <c r="C1157">
        <v>204</v>
      </c>
      <c r="D1157">
        <v>81</v>
      </c>
      <c r="E1157">
        <v>0</v>
      </c>
      <c r="F1157">
        <v>19999</v>
      </c>
      <c r="H1157" t="s">
        <v>9</v>
      </c>
      <c r="I1157">
        <v>1120</v>
      </c>
      <c r="J1157">
        <v>1113</v>
      </c>
      <c r="K1157" t="s">
        <v>3305</v>
      </c>
      <c r="M1157" t="s">
        <v>4290</v>
      </c>
      <c r="O1157" s="65">
        <v>12000000</v>
      </c>
    </row>
    <row r="1158" spans="1:15" x14ac:dyDescent="0.25">
      <c r="A1158" s="45">
        <v>2018</v>
      </c>
      <c r="B1158" t="s">
        <v>401</v>
      </c>
      <c r="C1158">
        <v>204</v>
      </c>
      <c r="D1158">
        <v>81</v>
      </c>
      <c r="E1158">
        <v>0</v>
      </c>
      <c r="F1158">
        <v>20203</v>
      </c>
      <c r="H1158" t="s">
        <v>9</v>
      </c>
      <c r="I1158">
        <v>1120</v>
      </c>
      <c r="J1158">
        <v>1113</v>
      </c>
      <c r="K1158" t="s">
        <v>3313</v>
      </c>
      <c r="O1158" s="65">
        <v>350000</v>
      </c>
    </row>
    <row r="1159" spans="1:15" x14ac:dyDescent="0.25">
      <c r="A1159" s="45">
        <v>2018</v>
      </c>
      <c r="B1159" t="s">
        <v>401</v>
      </c>
      <c r="C1159">
        <v>204</v>
      </c>
      <c r="D1159">
        <v>81</v>
      </c>
      <c r="E1159">
        <v>0</v>
      </c>
      <c r="F1159">
        <v>29901</v>
      </c>
      <c r="H1159" t="s">
        <v>9</v>
      </c>
      <c r="I1159">
        <v>1120</v>
      </c>
      <c r="J1159">
        <v>1113</v>
      </c>
      <c r="K1159" t="s">
        <v>3327</v>
      </c>
      <c r="O1159" s="65">
        <v>450000</v>
      </c>
    </row>
    <row r="1160" spans="1:15" x14ac:dyDescent="0.25">
      <c r="A1160" s="45">
        <v>2018</v>
      </c>
      <c r="B1160" t="s">
        <v>401</v>
      </c>
      <c r="C1160">
        <v>204</v>
      </c>
      <c r="D1160">
        <v>81</v>
      </c>
      <c r="E1160">
        <v>0</v>
      </c>
      <c r="F1160">
        <v>29903</v>
      </c>
      <c r="H1160" t="s">
        <v>9</v>
      </c>
      <c r="I1160">
        <v>1120</v>
      </c>
      <c r="J1160">
        <v>1113</v>
      </c>
      <c r="K1160" t="s">
        <v>3329</v>
      </c>
      <c r="O1160" s="65">
        <v>300000</v>
      </c>
    </row>
    <row r="1161" spans="1:15" x14ac:dyDescent="0.25">
      <c r="A1161" s="45">
        <v>2018</v>
      </c>
      <c r="B1161" t="s">
        <v>401</v>
      </c>
      <c r="C1161">
        <v>204</v>
      </c>
      <c r="D1161">
        <v>81</v>
      </c>
      <c r="E1161">
        <v>0</v>
      </c>
      <c r="F1161">
        <v>60103</v>
      </c>
      <c r="G1161">
        <v>200</v>
      </c>
      <c r="H1161" t="s">
        <v>9</v>
      </c>
      <c r="I1161">
        <v>1310</v>
      </c>
      <c r="J1161">
        <v>1113</v>
      </c>
      <c r="K1161" t="s">
        <v>3393</v>
      </c>
      <c r="L1161" t="s">
        <v>21</v>
      </c>
      <c r="M1161" t="s">
        <v>4550</v>
      </c>
      <c r="N1161" t="s">
        <v>22</v>
      </c>
      <c r="O1161" s="65">
        <v>53935638</v>
      </c>
    </row>
    <row r="1162" spans="1:15" x14ac:dyDescent="0.25">
      <c r="A1162" s="45">
        <v>2018</v>
      </c>
      <c r="B1162" t="s">
        <v>401</v>
      </c>
      <c r="C1162">
        <v>204</v>
      </c>
      <c r="D1162">
        <v>81</v>
      </c>
      <c r="E1162">
        <v>0</v>
      </c>
      <c r="F1162">
        <v>60103</v>
      </c>
      <c r="G1162">
        <v>202</v>
      </c>
      <c r="H1162" t="s">
        <v>9</v>
      </c>
      <c r="I1162">
        <v>1310</v>
      </c>
      <c r="J1162">
        <v>1113</v>
      </c>
      <c r="K1162" t="s">
        <v>3393</v>
      </c>
      <c r="L1162" t="s">
        <v>21</v>
      </c>
      <c r="M1162" t="s">
        <v>4542</v>
      </c>
      <c r="N1162" t="s">
        <v>22</v>
      </c>
      <c r="O1162" s="65">
        <v>23248120</v>
      </c>
    </row>
    <row r="1163" spans="1:15" x14ac:dyDescent="0.25">
      <c r="A1163" s="45">
        <v>2018</v>
      </c>
      <c r="B1163" t="s">
        <v>401</v>
      </c>
      <c r="C1163">
        <v>204</v>
      </c>
      <c r="D1163">
        <v>81</v>
      </c>
      <c r="E1163">
        <v>0</v>
      </c>
      <c r="F1163">
        <v>60203</v>
      </c>
      <c r="H1163" t="s">
        <v>9</v>
      </c>
      <c r="I1163">
        <v>1320</v>
      </c>
      <c r="J1163">
        <v>1113</v>
      </c>
      <c r="K1163" t="s">
        <v>3402</v>
      </c>
      <c r="O1163" s="65">
        <v>30000000</v>
      </c>
    </row>
    <row r="1164" spans="1:15" x14ac:dyDescent="0.25">
      <c r="A1164" s="45">
        <v>2018</v>
      </c>
      <c r="B1164" t="s">
        <v>401</v>
      </c>
      <c r="C1164">
        <v>204</v>
      </c>
      <c r="D1164">
        <v>81</v>
      </c>
      <c r="E1164">
        <v>0</v>
      </c>
      <c r="F1164">
        <v>60301</v>
      </c>
      <c r="H1164" t="s">
        <v>9</v>
      </c>
      <c r="I1164">
        <v>1320</v>
      </c>
      <c r="J1164">
        <v>1113</v>
      </c>
      <c r="K1164" t="s">
        <v>3404</v>
      </c>
      <c r="O1164" s="65">
        <v>325607320</v>
      </c>
    </row>
    <row r="1165" spans="1:15" x14ac:dyDescent="0.25">
      <c r="A1165" s="45">
        <v>2018</v>
      </c>
      <c r="B1165" t="s">
        <v>401</v>
      </c>
      <c r="C1165">
        <v>204</v>
      </c>
      <c r="D1165">
        <v>81</v>
      </c>
      <c r="E1165">
        <v>0</v>
      </c>
      <c r="F1165">
        <v>60399</v>
      </c>
      <c r="H1165" t="s">
        <v>9</v>
      </c>
      <c r="I1165">
        <v>1320</v>
      </c>
      <c r="J1165">
        <v>1113</v>
      </c>
      <c r="K1165" t="s">
        <v>3409</v>
      </c>
      <c r="M1165" t="s">
        <v>4287</v>
      </c>
      <c r="O1165" s="65">
        <v>60000000</v>
      </c>
    </row>
    <row r="1166" spans="1:15" x14ac:dyDescent="0.25">
      <c r="A1166" s="45">
        <v>2018</v>
      </c>
      <c r="B1166" t="s">
        <v>401</v>
      </c>
      <c r="C1166">
        <v>204</v>
      </c>
      <c r="D1166">
        <v>81</v>
      </c>
      <c r="E1166">
        <v>0</v>
      </c>
      <c r="F1166">
        <v>60601</v>
      </c>
      <c r="H1166" t="s">
        <v>9</v>
      </c>
      <c r="I1166">
        <v>1320</v>
      </c>
      <c r="J1166">
        <v>1113</v>
      </c>
      <c r="K1166" t="s">
        <v>3417</v>
      </c>
      <c r="M1166" t="s">
        <v>4288</v>
      </c>
      <c r="O1166" s="65">
        <v>270000000</v>
      </c>
    </row>
    <row r="1167" spans="1:15" x14ac:dyDescent="0.25">
      <c r="A1167" s="45">
        <v>2018</v>
      </c>
      <c r="B1167" t="s">
        <v>404</v>
      </c>
      <c r="C1167">
        <v>204</v>
      </c>
      <c r="D1167">
        <v>82</v>
      </c>
      <c r="E1167">
        <v>0</v>
      </c>
      <c r="F1167">
        <v>101</v>
      </c>
      <c r="H1167" t="s">
        <v>9</v>
      </c>
      <c r="I1167">
        <v>1111</v>
      </c>
      <c r="J1167">
        <v>1113</v>
      </c>
      <c r="K1167" t="s">
        <v>3206</v>
      </c>
      <c r="O1167" s="65">
        <v>922732400</v>
      </c>
    </row>
    <row r="1168" spans="1:15" x14ac:dyDescent="0.25">
      <c r="A1168" s="45">
        <v>2018</v>
      </c>
      <c r="B1168" t="s">
        <v>404</v>
      </c>
      <c r="C1168">
        <v>204</v>
      </c>
      <c r="D1168">
        <v>82</v>
      </c>
      <c r="E1168">
        <v>0</v>
      </c>
      <c r="F1168">
        <v>301</v>
      </c>
      <c r="H1168" t="s">
        <v>9</v>
      </c>
      <c r="I1168">
        <v>1111</v>
      </c>
      <c r="J1168">
        <v>1113</v>
      </c>
      <c r="K1168" t="s">
        <v>3215</v>
      </c>
      <c r="O1168" s="65">
        <v>349197000</v>
      </c>
    </row>
    <row r="1169" spans="1:15" x14ac:dyDescent="0.25">
      <c r="A1169" s="45">
        <v>2018</v>
      </c>
      <c r="B1169" t="s">
        <v>404</v>
      </c>
      <c r="C1169">
        <v>204</v>
      </c>
      <c r="D1169">
        <v>82</v>
      </c>
      <c r="E1169">
        <v>0</v>
      </c>
      <c r="F1169">
        <v>302</v>
      </c>
      <c r="H1169" t="s">
        <v>9</v>
      </c>
      <c r="I1169">
        <v>1111</v>
      </c>
      <c r="J1169">
        <v>1113</v>
      </c>
      <c r="K1169" t="s">
        <v>3216</v>
      </c>
      <c r="O1169" s="65">
        <v>547330000</v>
      </c>
    </row>
    <row r="1170" spans="1:15" x14ac:dyDescent="0.25">
      <c r="A1170" s="45">
        <v>2018</v>
      </c>
      <c r="B1170" t="s">
        <v>404</v>
      </c>
      <c r="C1170">
        <v>204</v>
      </c>
      <c r="D1170">
        <v>82</v>
      </c>
      <c r="E1170">
        <v>0</v>
      </c>
      <c r="F1170">
        <v>303</v>
      </c>
      <c r="H1170" t="s">
        <v>16</v>
      </c>
      <c r="I1170">
        <v>1111</v>
      </c>
      <c r="J1170">
        <v>1113</v>
      </c>
      <c r="K1170" t="s">
        <v>3217</v>
      </c>
      <c r="O1170" s="65">
        <v>179850000</v>
      </c>
    </row>
    <row r="1171" spans="1:15" x14ac:dyDescent="0.25">
      <c r="A1171" s="45">
        <v>2018</v>
      </c>
      <c r="B1171" t="s">
        <v>404</v>
      </c>
      <c r="C1171">
        <v>204</v>
      </c>
      <c r="D1171">
        <v>82</v>
      </c>
      <c r="E1171">
        <v>0</v>
      </c>
      <c r="F1171">
        <v>304</v>
      </c>
      <c r="H1171" t="s">
        <v>9</v>
      </c>
      <c r="I1171">
        <v>1111</v>
      </c>
      <c r="J1171">
        <v>1113</v>
      </c>
      <c r="K1171" t="s">
        <v>3218</v>
      </c>
      <c r="O1171" s="65">
        <v>150070000</v>
      </c>
    </row>
    <row r="1172" spans="1:15" x14ac:dyDescent="0.25">
      <c r="A1172" s="45">
        <v>2018</v>
      </c>
      <c r="B1172" t="s">
        <v>404</v>
      </c>
      <c r="C1172">
        <v>204</v>
      </c>
      <c r="D1172">
        <v>82</v>
      </c>
      <c r="E1172">
        <v>0</v>
      </c>
      <c r="F1172">
        <v>399</v>
      </c>
      <c r="H1172" t="s">
        <v>9</v>
      </c>
      <c r="I1172">
        <v>1111</v>
      </c>
      <c r="J1172">
        <v>1113</v>
      </c>
      <c r="K1172" t="s">
        <v>3219</v>
      </c>
      <c r="O1172" s="65">
        <v>138810000</v>
      </c>
    </row>
    <row r="1173" spans="1:15" x14ac:dyDescent="0.25">
      <c r="A1173" s="45">
        <v>2018</v>
      </c>
      <c r="B1173" t="s">
        <v>404</v>
      </c>
      <c r="C1173">
        <v>204</v>
      </c>
      <c r="D1173">
        <v>82</v>
      </c>
      <c r="E1173">
        <v>0</v>
      </c>
      <c r="F1173">
        <v>401</v>
      </c>
      <c r="G1173">
        <v>200</v>
      </c>
      <c r="H1173" t="s">
        <v>9</v>
      </c>
      <c r="I1173">
        <v>1112</v>
      </c>
      <c r="J1173">
        <v>1113</v>
      </c>
      <c r="K1173" t="s">
        <v>3220</v>
      </c>
      <c r="L1173" t="s">
        <v>21</v>
      </c>
      <c r="M1173" t="s">
        <v>4546</v>
      </c>
      <c r="N1173" t="s">
        <v>22</v>
      </c>
      <c r="O1173" s="65">
        <v>195002895</v>
      </c>
    </row>
    <row r="1174" spans="1:15" x14ac:dyDescent="0.25">
      <c r="A1174" s="45">
        <v>2018</v>
      </c>
      <c r="B1174" t="s">
        <v>404</v>
      </c>
      <c r="C1174">
        <v>204</v>
      </c>
      <c r="D1174">
        <v>82</v>
      </c>
      <c r="E1174">
        <v>0</v>
      </c>
      <c r="F1174">
        <v>405</v>
      </c>
      <c r="G1174">
        <v>200</v>
      </c>
      <c r="H1174" t="s">
        <v>9</v>
      </c>
      <c r="I1174">
        <v>1112</v>
      </c>
      <c r="J1174">
        <v>1113</v>
      </c>
      <c r="K1174" t="s">
        <v>3244</v>
      </c>
      <c r="L1174" t="s">
        <v>23</v>
      </c>
      <c r="M1174" t="s">
        <v>4531</v>
      </c>
      <c r="N1174" t="s">
        <v>24</v>
      </c>
      <c r="O1174" s="65">
        <v>10540697</v>
      </c>
    </row>
    <row r="1175" spans="1:15" x14ac:dyDescent="0.25">
      <c r="A1175" s="45">
        <v>2018</v>
      </c>
      <c r="B1175" t="s">
        <v>404</v>
      </c>
      <c r="C1175">
        <v>204</v>
      </c>
      <c r="D1175">
        <v>82</v>
      </c>
      <c r="E1175">
        <v>0</v>
      </c>
      <c r="F1175">
        <v>501</v>
      </c>
      <c r="G1175">
        <v>200</v>
      </c>
      <c r="H1175" t="s">
        <v>9</v>
      </c>
      <c r="I1175">
        <v>1112</v>
      </c>
      <c r="J1175">
        <v>1113</v>
      </c>
      <c r="K1175" t="s">
        <v>3245</v>
      </c>
      <c r="L1175" t="s">
        <v>21</v>
      </c>
      <c r="M1175" t="s">
        <v>4547</v>
      </c>
      <c r="N1175" t="s">
        <v>22</v>
      </c>
      <c r="O1175" s="65">
        <v>107093482</v>
      </c>
    </row>
    <row r="1176" spans="1:15" x14ac:dyDescent="0.25">
      <c r="A1176" s="45">
        <v>2018</v>
      </c>
      <c r="B1176" t="s">
        <v>404</v>
      </c>
      <c r="C1176">
        <v>204</v>
      </c>
      <c r="D1176">
        <v>82</v>
      </c>
      <c r="E1176">
        <v>0</v>
      </c>
      <c r="F1176">
        <v>502</v>
      </c>
      <c r="G1176">
        <v>200</v>
      </c>
      <c r="H1176" t="s">
        <v>9</v>
      </c>
      <c r="I1176">
        <v>1112</v>
      </c>
      <c r="J1176">
        <v>1113</v>
      </c>
      <c r="K1176" t="s">
        <v>3246</v>
      </c>
      <c r="L1176" t="s">
        <v>21</v>
      </c>
      <c r="M1176" t="s">
        <v>4532</v>
      </c>
      <c r="N1176" t="s">
        <v>22</v>
      </c>
      <c r="O1176" s="65">
        <v>31622091</v>
      </c>
    </row>
    <row r="1177" spans="1:15" x14ac:dyDescent="0.25">
      <c r="A1177" s="45">
        <v>2018</v>
      </c>
      <c r="B1177" t="s">
        <v>404</v>
      </c>
      <c r="C1177">
        <v>204</v>
      </c>
      <c r="D1177">
        <v>82</v>
      </c>
      <c r="E1177">
        <v>0</v>
      </c>
      <c r="F1177">
        <v>503</v>
      </c>
      <c r="G1177">
        <v>200</v>
      </c>
      <c r="H1177" t="s">
        <v>9</v>
      </c>
      <c r="I1177">
        <v>1112</v>
      </c>
      <c r="J1177">
        <v>1113</v>
      </c>
      <c r="K1177" t="s">
        <v>3247</v>
      </c>
      <c r="L1177" t="s">
        <v>21</v>
      </c>
      <c r="M1177" t="s">
        <v>4533</v>
      </c>
      <c r="N1177" t="s">
        <v>22</v>
      </c>
      <c r="O1177" s="65">
        <v>63244182</v>
      </c>
    </row>
    <row r="1178" spans="1:15" x14ac:dyDescent="0.25">
      <c r="A1178" s="45">
        <v>2018</v>
      </c>
      <c r="B1178" t="s">
        <v>404</v>
      </c>
      <c r="C1178">
        <v>204</v>
      </c>
      <c r="D1178">
        <v>82</v>
      </c>
      <c r="E1178">
        <v>0</v>
      </c>
      <c r="F1178">
        <v>10102</v>
      </c>
      <c r="H1178" t="s">
        <v>9</v>
      </c>
      <c r="I1178">
        <v>1120</v>
      </c>
      <c r="J1178">
        <v>1113</v>
      </c>
      <c r="K1178" t="s">
        <v>3254</v>
      </c>
      <c r="O1178" s="65">
        <v>5000000</v>
      </c>
    </row>
    <row r="1179" spans="1:15" x14ac:dyDescent="0.25">
      <c r="A1179" s="45">
        <v>2018</v>
      </c>
      <c r="B1179" t="s">
        <v>404</v>
      </c>
      <c r="C1179">
        <v>204</v>
      </c>
      <c r="D1179">
        <v>82</v>
      </c>
      <c r="E1179">
        <v>0</v>
      </c>
      <c r="F1179">
        <v>10103</v>
      </c>
      <c r="H1179" t="s">
        <v>9</v>
      </c>
      <c r="I1179">
        <v>1120</v>
      </c>
      <c r="J1179">
        <v>1113</v>
      </c>
      <c r="K1179" t="s">
        <v>3255</v>
      </c>
      <c r="O1179" s="65">
        <v>5000000</v>
      </c>
    </row>
    <row r="1180" spans="1:15" x14ac:dyDescent="0.25">
      <c r="A1180" s="45">
        <v>2018</v>
      </c>
      <c r="B1180" t="s">
        <v>404</v>
      </c>
      <c r="C1180">
        <v>204</v>
      </c>
      <c r="D1180">
        <v>82</v>
      </c>
      <c r="E1180">
        <v>0</v>
      </c>
      <c r="F1180">
        <v>10203</v>
      </c>
      <c r="H1180" t="s">
        <v>9</v>
      </c>
      <c r="I1180">
        <v>1120</v>
      </c>
      <c r="J1180">
        <v>1113</v>
      </c>
      <c r="K1180" t="s">
        <v>3260</v>
      </c>
      <c r="O1180" s="65">
        <v>650000</v>
      </c>
    </row>
    <row r="1181" spans="1:15" x14ac:dyDescent="0.25">
      <c r="A1181" s="45">
        <v>2018</v>
      </c>
      <c r="B1181" t="s">
        <v>404</v>
      </c>
      <c r="C1181">
        <v>204</v>
      </c>
      <c r="D1181">
        <v>82</v>
      </c>
      <c r="E1181">
        <v>0</v>
      </c>
      <c r="F1181">
        <v>10204</v>
      </c>
      <c r="H1181" t="s">
        <v>9</v>
      </c>
      <c r="I1181">
        <v>1120</v>
      </c>
      <c r="J1181">
        <v>1113</v>
      </c>
      <c r="K1181" t="s">
        <v>3261</v>
      </c>
      <c r="O1181" s="65">
        <v>5000000</v>
      </c>
    </row>
    <row r="1182" spans="1:15" x14ac:dyDescent="0.25">
      <c r="A1182" s="45">
        <v>2018</v>
      </c>
      <c r="B1182" t="s">
        <v>404</v>
      </c>
      <c r="C1182">
        <v>204</v>
      </c>
      <c r="D1182">
        <v>82</v>
      </c>
      <c r="E1182">
        <v>0</v>
      </c>
      <c r="F1182">
        <v>10301</v>
      </c>
      <c r="H1182" t="s">
        <v>9</v>
      </c>
      <c r="I1182">
        <v>1120</v>
      </c>
      <c r="J1182">
        <v>1113</v>
      </c>
      <c r="K1182" t="s">
        <v>3263</v>
      </c>
      <c r="O1182" s="65">
        <v>4000000</v>
      </c>
    </row>
    <row r="1183" spans="1:15" x14ac:dyDescent="0.25">
      <c r="A1183" s="45">
        <v>2018</v>
      </c>
      <c r="B1183" t="s">
        <v>404</v>
      </c>
      <c r="C1183">
        <v>204</v>
      </c>
      <c r="D1183">
        <v>82</v>
      </c>
      <c r="E1183">
        <v>0</v>
      </c>
      <c r="F1183">
        <v>10303</v>
      </c>
      <c r="H1183" t="s">
        <v>9</v>
      </c>
      <c r="I1183">
        <v>1120</v>
      </c>
      <c r="J1183">
        <v>1113</v>
      </c>
      <c r="K1183" t="s">
        <v>3265</v>
      </c>
      <c r="O1183" s="65">
        <v>1500000</v>
      </c>
    </row>
    <row r="1184" spans="1:15" x14ac:dyDescent="0.25">
      <c r="A1184" s="45">
        <v>2018</v>
      </c>
      <c r="B1184" t="s">
        <v>404</v>
      </c>
      <c r="C1184">
        <v>204</v>
      </c>
      <c r="D1184">
        <v>82</v>
      </c>
      <c r="E1184">
        <v>0</v>
      </c>
      <c r="F1184">
        <v>10402</v>
      </c>
      <c r="H1184" t="s">
        <v>9</v>
      </c>
      <c r="I1184">
        <v>1120</v>
      </c>
      <c r="J1184">
        <v>1113</v>
      </c>
      <c r="K1184" t="s">
        <v>3271</v>
      </c>
      <c r="M1184" t="s">
        <v>5788</v>
      </c>
      <c r="O1184" s="65">
        <v>194000000</v>
      </c>
    </row>
    <row r="1185" spans="1:15" x14ac:dyDescent="0.25">
      <c r="A1185" s="45">
        <v>2018</v>
      </c>
      <c r="B1185" t="s">
        <v>404</v>
      </c>
      <c r="C1185">
        <v>204</v>
      </c>
      <c r="D1185">
        <v>82</v>
      </c>
      <c r="E1185">
        <v>0</v>
      </c>
      <c r="F1185">
        <v>10404</v>
      </c>
      <c r="H1185" t="s">
        <v>9</v>
      </c>
      <c r="I1185">
        <v>1120</v>
      </c>
      <c r="J1185">
        <v>1113</v>
      </c>
      <c r="K1185" t="s">
        <v>3273</v>
      </c>
      <c r="M1185" t="s">
        <v>5789</v>
      </c>
      <c r="O1185" s="65">
        <v>8400000</v>
      </c>
    </row>
    <row r="1186" spans="1:15" x14ac:dyDescent="0.25">
      <c r="A1186" s="45">
        <v>2018</v>
      </c>
      <c r="B1186" t="s">
        <v>404</v>
      </c>
      <c r="C1186">
        <v>204</v>
      </c>
      <c r="D1186">
        <v>82</v>
      </c>
      <c r="E1186">
        <v>0</v>
      </c>
      <c r="F1186">
        <v>10499</v>
      </c>
      <c r="H1186" t="s">
        <v>9</v>
      </c>
      <c r="I1186">
        <v>1120</v>
      </c>
      <c r="J1186">
        <v>1113</v>
      </c>
      <c r="K1186" t="s">
        <v>3276</v>
      </c>
      <c r="M1186" t="s">
        <v>4291</v>
      </c>
      <c r="O1186" s="65">
        <v>62000000</v>
      </c>
    </row>
    <row r="1187" spans="1:15" x14ac:dyDescent="0.25">
      <c r="A1187" s="45">
        <v>2018</v>
      </c>
      <c r="B1187" t="s">
        <v>404</v>
      </c>
      <c r="C1187">
        <v>204</v>
      </c>
      <c r="D1187">
        <v>82</v>
      </c>
      <c r="E1187">
        <v>0</v>
      </c>
      <c r="F1187">
        <v>10501</v>
      </c>
      <c r="H1187" t="s">
        <v>9</v>
      </c>
      <c r="I1187">
        <v>1120</v>
      </c>
      <c r="J1187">
        <v>1113</v>
      </c>
      <c r="K1187" t="s">
        <v>3277</v>
      </c>
      <c r="O1187" s="65">
        <v>50000</v>
      </c>
    </row>
    <row r="1188" spans="1:15" x14ac:dyDescent="0.25">
      <c r="A1188" s="45">
        <v>2018</v>
      </c>
      <c r="B1188" t="s">
        <v>404</v>
      </c>
      <c r="C1188">
        <v>204</v>
      </c>
      <c r="D1188">
        <v>82</v>
      </c>
      <c r="E1188">
        <v>0</v>
      </c>
      <c r="F1188">
        <v>10502</v>
      </c>
      <c r="H1188" t="s">
        <v>9</v>
      </c>
      <c r="I1188">
        <v>1120</v>
      </c>
      <c r="J1188">
        <v>1113</v>
      </c>
      <c r="K1188" t="s">
        <v>3278</v>
      </c>
      <c r="O1188" s="65">
        <v>15000000</v>
      </c>
    </row>
    <row r="1189" spans="1:15" x14ac:dyDescent="0.25">
      <c r="A1189" s="45">
        <v>2018</v>
      </c>
      <c r="B1189" t="s">
        <v>404</v>
      </c>
      <c r="C1189">
        <v>204</v>
      </c>
      <c r="D1189">
        <v>82</v>
      </c>
      <c r="E1189">
        <v>0</v>
      </c>
      <c r="F1189">
        <v>10503</v>
      </c>
      <c r="H1189" t="s">
        <v>9</v>
      </c>
      <c r="I1189">
        <v>1120</v>
      </c>
      <c r="J1189">
        <v>1113</v>
      </c>
      <c r="K1189" t="s">
        <v>3279</v>
      </c>
      <c r="O1189" s="65">
        <v>110000000</v>
      </c>
    </row>
    <row r="1190" spans="1:15" x14ac:dyDescent="0.25">
      <c r="A1190" s="45">
        <v>2018</v>
      </c>
      <c r="B1190" t="s">
        <v>404</v>
      </c>
      <c r="C1190">
        <v>204</v>
      </c>
      <c r="D1190">
        <v>82</v>
      </c>
      <c r="E1190">
        <v>0</v>
      </c>
      <c r="F1190">
        <v>10504</v>
      </c>
      <c r="H1190" t="s">
        <v>9</v>
      </c>
      <c r="I1190">
        <v>1120</v>
      </c>
      <c r="J1190">
        <v>1113</v>
      </c>
      <c r="K1190" t="s">
        <v>3280</v>
      </c>
      <c r="O1190" s="65">
        <v>122000000</v>
      </c>
    </row>
    <row r="1191" spans="1:15" x14ac:dyDescent="0.25">
      <c r="A1191" s="45">
        <v>2018</v>
      </c>
      <c r="B1191" t="s">
        <v>404</v>
      </c>
      <c r="C1191">
        <v>204</v>
      </c>
      <c r="D1191">
        <v>82</v>
      </c>
      <c r="E1191">
        <v>0</v>
      </c>
      <c r="F1191">
        <v>10702</v>
      </c>
      <c r="H1191" t="s">
        <v>9</v>
      </c>
      <c r="I1191">
        <v>1120</v>
      </c>
      <c r="J1191">
        <v>1113</v>
      </c>
      <c r="K1191" t="s">
        <v>3285</v>
      </c>
      <c r="M1191" t="s">
        <v>4574</v>
      </c>
      <c r="O1191" s="65">
        <v>80000000</v>
      </c>
    </row>
    <row r="1192" spans="1:15" x14ac:dyDescent="0.25">
      <c r="A1192" s="45">
        <v>2018</v>
      </c>
      <c r="B1192" t="s">
        <v>404</v>
      </c>
      <c r="C1192">
        <v>204</v>
      </c>
      <c r="D1192">
        <v>82</v>
      </c>
      <c r="E1192">
        <v>0</v>
      </c>
      <c r="F1192">
        <v>20203</v>
      </c>
      <c r="H1192" t="s">
        <v>9</v>
      </c>
      <c r="I1192">
        <v>1120</v>
      </c>
      <c r="J1192">
        <v>1113</v>
      </c>
      <c r="K1192" t="s">
        <v>3313</v>
      </c>
      <c r="O1192" s="65">
        <v>15000000</v>
      </c>
    </row>
    <row r="1193" spans="1:15" x14ac:dyDescent="0.25">
      <c r="A1193" s="45">
        <v>2018</v>
      </c>
      <c r="B1193" t="s">
        <v>404</v>
      </c>
      <c r="C1193">
        <v>204</v>
      </c>
      <c r="D1193">
        <v>82</v>
      </c>
      <c r="E1193">
        <v>0</v>
      </c>
      <c r="F1193">
        <v>29901</v>
      </c>
      <c r="H1193" t="s">
        <v>9</v>
      </c>
      <c r="I1193">
        <v>1120</v>
      </c>
      <c r="J1193">
        <v>1113</v>
      </c>
      <c r="K1193" t="s">
        <v>3327</v>
      </c>
      <c r="O1193" s="65">
        <v>2500000</v>
      </c>
    </row>
    <row r="1194" spans="1:15" x14ac:dyDescent="0.25">
      <c r="A1194" s="45">
        <v>2018</v>
      </c>
      <c r="B1194" t="s">
        <v>404</v>
      </c>
      <c r="C1194">
        <v>204</v>
      </c>
      <c r="D1194">
        <v>82</v>
      </c>
      <c r="E1194">
        <v>0</v>
      </c>
      <c r="F1194">
        <v>29903</v>
      </c>
      <c r="H1194" t="s">
        <v>9</v>
      </c>
      <c r="I1194">
        <v>1120</v>
      </c>
      <c r="J1194">
        <v>1113</v>
      </c>
      <c r="K1194" t="s">
        <v>3329</v>
      </c>
      <c r="O1194" s="65">
        <v>1500000</v>
      </c>
    </row>
    <row r="1195" spans="1:15" x14ac:dyDescent="0.25">
      <c r="A1195" s="45">
        <v>2018</v>
      </c>
      <c r="B1195" t="s">
        <v>404</v>
      </c>
      <c r="C1195">
        <v>204</v>
      </c>
      <c r="D1195">
        <v>82</v>
      </c>
      <c r="E1195">
        <v>0</v>
      </c>
      <c r="F1195">
        <v>29904</v>
      </c>
      <c r="H1195" t="s">
        <v>9</v>
      </c>
      <c r="I1195">
        <v>1120</v>
      </c>
      <c r="J1195">
        <v>1113</v>
      </c>
      <c r="K1195" t="s">
        <v>3330</v>
      </c>
      <c r="O1195" s="65">
        <v>870000</v>
      </c>
    </row>
    <row r="1196" spans="1:15" x14ac:dyDescent="0.25">
      <c r="A1196" s="45">
        <v>2018</v>
      </c>
      <c r="B1196" t="s">
        <v>404</v>
      </c>
      <c r="C1196">
        <v>204</v>
      </c>
      <c r="D1196">
        <v>82</v>
      </c>
      <c r="E1196">
        <v>0</v>
      </c>
      <c r="F1196">
        <v>60103</v>
      </c>
      <c r="G1196">
        <v>200</v>
      </c>
      <c r="H1196" t="s">
        <v>9</v>
      </c>
      <c r="I1196">
        <v>1310</v>
      </c>
      <c r="J1196">
        <v>1113</v>
      </c>
      <c r="K1196" t="s">
        <v>3393</v>
      </c>
      <c r="L1196" t="s">
        <v>21</v>
      </c>
      <c r="M1196" t="s">
        <v>4550</v>
      </c>
      <c r="N1196" t="s">
        <v>22</v>
      </c>
      <c r="O1196" s="65">
        <v>12227209</v>
      </c>
    </row>
    <row r="1197" spans="1:15" x14ac:dyDescent="0.25">
      <c r="A1197" s="45">
        <v>2018</v>
      </c>
      <c r="B1197" t="s">
        <v>404</v>
      </c>
      <c r="C1197">
        <v>204</v>
      </c>
      <c r="D1197">
        <v>82</v>
      </c>
      <c r="E1197">
        <v>0</v>
      </c>
      <c r="F1197">
        <v>60103</v>
      </c>
      <c r="G1197">
        <v>202</v>
      </c>
      <c r="H1197" t="s">
        <v>9</v>
      </c>
      <c r="I1197">
        <v>1310</v>
      </c>
      <c r="J1197">
        <v>1113</v>
      </c>
      <c r="K1197" t="s">
        <v>3393</v>
      </c>
      <c r="L1197" t="s">
        <v>21</v>
      </c>
      <c r="M1197" t="s">
        <v>4542</v>
      </c>
      <c r="N1197" t="s">
        <v>22</v>
      </c>
      <c r="O1197" s="65">
        <v>5270349</v>
      </c>
    </row>
    <row r="1198" spans="1:15" x14ac:dyDescent="0.25">
      <c r="A1198" s="45">
        <v>2018</v>
      </c>
      <c r="B1198" t="s">
        <v>404</v>
      </c>
      <c r="C1198">
        <v>204</v>
      </c>
      <c r="D1198">
        <v>82</v>
      </c>
      <c r="E1198">
        <v>0</v>
      </c>
      <c r="F1198">
        <v>60301</v>
      </c>
      <c r="H1198" t="s">
        <v>9</v>
      </c>
      <c r="I1198">
        <v>1320</v>
      </c>
      <c r="J1198">
        <v>1113</v>
      </c>
      <c r="K1198" t="s">
        <v>3404</v>
      </c>
      <c r="O1198" s="65">
        <v>101753510</v>
      </c>
    </row>
    <row r="1199" spans="1:15" x14ac:dyDescent="0.25">
      <c r="A1199" s="45">
        <v>2018</v>
      </c>
      <c r="B1199" t="s">
        <v>404</v>
      </c>
      <c r="C1199">
        <v>204</v>
      </c>
      <c r="D1199">
        <v>82</v>
      </c>
      <c r="E1199">
        <v>0</v>
      </c>
      <c r="F1199">
        <v>60399</v>
      </c>
      <c r="H1199" t="s">
        <v>9</v>
      </c>
      <c r="I1199">
        <v>1320</v>
      </c>
      <c r="J1199">
        <v>1113</v>
      </c>
      <c r="K1199" t="s">
        <v>3409</v>
      </c>
      <c r="M1199" t="s">
        <v>4287</v>
      </c>
      <c r="O1199" s="65">
        <v>8000000</v>
      </c>
    </row>
    <row r="1200" spans="1:15" x14ac:dyDescent="0.25">
      <c r="A1200" s="45">
        <v>2018</v>
      </c>
      <c r="B1200" t="s">
        <v>404</v>
      </c>
      <c r="C1200">
        <v>204</v>
      </c>
      <c r="D1200">
        <v>82</v>
      </c>
      <c r="E1200">
        <v>0</v>
      </c>
      <c r="F1200">
        <v>60601</v>
      </c>
      <c r="H1200" t="s">
        <v>9</v>
      </c>
      <c r="I1200">
        <v>1320</v>
      </c>
      <c r="J1200">
        <v>1113</v>
      </c>
      <c r="K1200" t="s">
        <v>3417</v>
      </c>
      <c r="M1200" t="s">
        <v>4288</v>
      </c>
      <c r="O1200" s="65">
        <v>150000000</v>
      </c>
    </row>
    <row r="1201" spans="1:15" x14ac:dyDescent="0.25">
      <c r="A1201" s="45">
        <v>2018</v>
      </c>
      <c r="B1201" t="s">
        <v>405</v>
      </c>
      <c r="C1201">
        <v>204</v>
      </c>
      <c r="D1201">
        <v>83</v>
      </c>
      <c r="E1201">
        <v>0</v>
      </c>
      <c r="F1201">
        <v>10203</v>
      </c>
      <c r="H1201" t="s">
        <v>9</v>
      </c>
      <c r="I1201">
        <v>1120</v>
      </c>
      <c r="J1201">
        <v>1113</v>
      </c>
      <c r="K1201" t="s">
        <v>3260</v>
      </c>
      <c r="O1201" s="65">
        <v>50000</v>
      </c>
    </row>
    <row r="1202" spans="1:15" x14ac:dyDescent="0.25">
      <c r="A1202" s="45">
        <v>2018</v>
      </c>
      <c r="B1202" t="s">
        <v>405</v>
      </c>
      <c r="C1202">
        <v>204</v>
      </c>
      <c r="D1202">
        <v>83</v>
      </c>
      <c r="E1202">
        <v>0</v>
      </c>
      <c r="F1202">
        <v>10301</v>
      </c>
      <c r="H1202" t="s">
        <v>9</v>
      </c>
      <c r="I1202">
        <v>1120</v>
      </c>
      <c r="J1202">
        <v>1113</v>
      </c>
      <c r="K1202" t="s">
        <v>3263</v>
      </c>
      <c r="O1202" s="65">
        <v>300000</v>
      </c>
    </row>
    <row r="1203" spans="1:15" x14ac:dyDescent="0.25">
      <c r="A1203" s="45">
        <v>2018</v>
      </c>
      <c r="B1203" t="s">
        <v>405</v>
      </c>
      <c r="C1203">
        <v>204</v>
      </c>
      <c r="D1203">
        <v>83</v>
      </c>
      <c r="E1203">
        <v>0</v>
      </c>
      <c r="F1203">
        <v>10501</v>
      </c>
      <c r="H1203" t="s">
        <v>9</v>
      </c>
      <c r="I1203">
        <v>1120</v>
      </c>
      <c r="J1203">
        <v>1113</v>
      </c>
      <c r="K1203" t="s">
        <v>3277</v>
      </c>
      <c r="O1203" s="65">
        <v>100000</v>
      </c>
    </row>
    <row r="1204" spans="1:15" x14ac:dyDescent="0.25">
      <c r="A1204" s="45">
        <v>2018</v>
      </c>
      <c r="B1204" t="s">
        <v>405</v>
      </c>
      <c r="C1204">
        <v>204</v>
      </c>
      <c r="D1204">
        <v>83</v>
      </c>
      <c r="E1204">
        <v>0</v>
      </c>
      <c r="F1204">
        <v>10502</v>
      </c>
      <c r="H1204" t="s">
        <v>9</v>
      </c>
      <c r="I1204">
        <v>1120</v>
      </c>
      <c r="J1204">
        <v>1113</v>
      </c>
      <c r="K1204" t="s">
        <v>3278</v>
      </c>
      <c r="O1204" s="65">
        <v>300000</v>
      </c>
    </row>
    <row r="1205" spans="1:15" x14ac:dyDescent="0.25">
      <c r="A1205" s="45">
        <v>2018</v>
      </c>
      <c r="B1205" t="s">
        <v>405</v>
      </c>
      <c r="C1205">
        <v>204</v>
      </c>
      <c r="D1205">
        <v>83</v>
      </c>
      <c r="E1205">
        <v>0</v>
      </c>
      <c r="F1205">
        <v>10503</v>
      </c>
      <c r="H1205" t="s">
        <v>9</v>
      </c>
      <c r="I1205">
        <v>1120</v>
      </c>
      <c r="J1205">
        <v>1113</v>
      </c>
      <c r="K1205" t="s">
        <v>3279</v>
      </c>
      <c r="O1205" s="65">
        <v>10000000</v>
      </c>
    </row>
    <row r="1206" spans="1:15" x14ac:dyDescent="0.25">
      <c r="A1206" s="45">
        <v>2018</v>
      </c>
      <c r="B1206" t="s">
        <v>405</v>
      </c>
      <c r="C1206">
        <v>204</v>
      </c>
      <c r="D1206">
        <v>83</v>
      </c>
      <c r="E1206">
        <v>0</v>
      </c>
      <c r="F1206">
        <v>10504</v>
      </c>
      <c r="H1206" t="s">
        <v>9</v>
      </c>
      <c r="I1206">
        <v>1120</v>
      </c>
      <c r="J1206">
        <v>1113</v>
      </c>
      <c r="K1206" t="s">
        <v>3280</v>
      </c>
      <c r="O1206" s="65">
        <v>9000000</v>
      </c>
    </row>
    <row r="1207" spans="1:15" x14ac:dyDescent="0.25">
      <c r="A1207" s="45">
        <v>2018</v>
      </c>
      <c r="B1207" t="s">
        <v>405</v>
      </c>
      <c r="C1207">
        <v>204</v>
      </c>
      <c r="D1207">
        <v>83</v>
      </c>
      <c r="E1207">
        <v>0</v>
      </c>
      <c r="F1207">
        <v>10702</v>
      </c>
      <c r="H1207" t="s">
        <v>9</v>
      </c>
      <c r="I1207">
        <v>1120</v>
      </c>
      <c r="J1207">
        <v>1113</v>
      </c>
      <c r="K1207" t="s">
        <v>3285</v>
      </c>
      <c r="M1207" t="s">
        <v>4575</v>
      </c>
      <c r="O1207" s="65">
        <v>6000000</v>
      </c>
    </row>
    <row r="1208" spans="1:15" x14ac:dyDescent="0.25">
      <c r="A1208" s="45">
        <v>2018</v>
      </c>
      <c r="B1208" t="s">
        <v>405</v>
      </c>
      <c r="C1208">
        <v>204</v>
      </c>
      <c r="D1208">
        <v>83</v>
      </c>
      <c r="E1208">
        <v>0</v>
      </c>
      <c r="F1208">
        <v>20203</v>
      </c>
      <c r="H1208" t="s">
        <v>9</v>
      </c>
      <c r="I1208">
        <v>1120</v>
      </c>
      <c r="J1208">
        <v>1113</v>
      </c>
      <c r="K1208" t="s">
        <v>3313</v>
      </c>
      <c r="O1208" s="65">
        <v>1000000</v>
      </c>
    </row>
    <row r="1209" spans="1:15" x14ac:dyDescent="0.25">
      <c r="A1209" s="45">
        <v>2018</v>
      </c>
      <c r="B1209" t="s">
        <v>405</v>
      </c>
      <c r="C1209">
        <v>204</v>
      </c>
      <c r="D1209">
        <v>83</v>
      </c>
      <c r="E1209">
        <v>0</v>
      </c>
      <c r="F1209">
        <v>29901</v>
      </c>
      <c r="H1209" t="s">
        <v>9</v>
      </c>
      <c r="I1209">
        <v>1120</v>
      </c>
      <c r="J1209">
        <v>1113</v>
      </c>
      <c r="K1209" t="s">
        <v>3327</v>
      </c>
      <c r="O1209" s="65">
        <v>95000</v>
      </c>
    </row>
    <row r="1210" spans="1:15" x14ac:dyDescent="0.25">
      <c r="A1210" s="45">
        <v>2018</v>
      </c>
      <c r="B1210" t="s">
        <v>405</v>
      </c>
      <c r="C1210">
        <v>204</v>
      </c>
      <c r="D1210">
        <v>83</v>
      </c>
      <c r="E1210">
        <v>0</v>
      </c>
      <c r="F1210">
        <v>29903</v>
      </c>
      <c r="H1210" t="s">
        <v>9</v>
      </c>
      <c r="I1210">
        <v>1120</v>
      </c>
      <c r="J1210">
        <v>1113</v>
      </c>
      <c r="K1210" t="s">
        <v>3329</v>
      </c>
      <c r="O1210" s="65">
        <v>300000</v>
      </c>
    </row>
    <row r="1211" spans="1:15" x14ac:dyDescent="0.25">
      <c r="A1211" s="45">
        <v>2018</v>
      </c>
      <c r="B1211" t="s">
        <v>405</v>
      </c>
      <c r="C1211">
        <v>204</v>
      </c>
      <c r="D1211">
        <v>83</v>
      </c>
      <c r="E1211">
        <v>0</v>
      </c>
      <c r="F1211">
        <v>50103</v>
      </c>
      <c r="H1211" t="s">
        <v>16</v>
      </c>
      <c r="I1211">
        <v>2210</v>
      </c>
      <c r="J1211">
        <v>1113</v>
      </c>
      <c r="K1211" t="s">
        <v>3374</v>
      </c>
      <c r="O1211" s="65">
        <v>100000</v>
      </c>
    </row>
    <row r="1212" spans="1:15" x14ac:dyDescent="0.25">
      <c r="A1212" s="45">
        <v>2018</v>
      </c>
      <c r="B1212" t="s">
        <v>405</v>
      </c>
      <c r="C1212">
        <v>204</v>
      </c>
      <c r="D1212">
        <v>83</v>
      </c>
      <c r="E1212">
        <v>0</v>
      </c>
      <c r="F1212">
        <v>50104</v>
      </c>
      <c r="H1212" t="s">
        <v>16</v>
      </c>
      <c r="I1212">
        <v>2210</v>
      </c>
      <c r="J1212">
        <v>1113</v>
      </c>
      <c r="K1212" t="s">
        <v>3375</v>
      </c>
      <c r="O1212" s="65">
        <v>500000</v>
      </c>
    </row>
    <row r="1213" spans="1:15" x14ac:dyDescent="0.25">
      <c r="A1213" s="45">
        <v>2018</v>
      </c>
      <c r="B1213" t="s">
        <v>406</v>
      </c>
      <c r="C1213">
        <v>204</v>
      </c>
      <c r="D1213">
        <v>84</v>
      </c>
      <c r="E1213">
        <v>0</v>
      </c>
      <c r="F1213">
        <v>10203</v>
      </c>
      <c r="H1213" t="s">
        <v>9</v>
      </c>
      <c r="I1213">
        <v>1120</v>
      </c>
      <c r="J1213">
        <v>1113</v>
      </c>
      <c r="K1213" t="s">
        <v>3260</v>
      </c>
      <c r="O1213" s="65">
        <v>2000000</v>
      </c>
    </row>
    <row r="1214" spans="1:15" x14ac:dyDescent="0.25">
      <c r="A1214" s="45">
        <v>2018</v>
      </c>
      <c r="B1214" t="s">
        <v>406</v>
      </c>
      <c r="C1214">
        <v>204</v>
      </c>
      <c r="D1214">
        <v>84</v>
      </c>
      <c r="E1214">
        <v>0</v>
      </c>
      <c r="F1214">
        <v>10303</v>
      </c>
      <c r="H1214" t="s">
        <v>9</v>
      </c>
      <c r="I1214">
        <v>1120</v>
      </c>
      <c r="J1214">
        <v>1113</v>
      </c>
      <c r="K1214" t="s">
        <v>3265</v>
      </c>
      <c r="O1214" s="65">
        <v>1000000</v>
      </c>
    </row>
    <row r="1215" spans="1:15" x14ac:dyDescent="0.25">
      <c r="A1215" s="45">
        <v>2018</v>
      </c>
      <c r="B1215" t="s">
        <v>406</v>
      </c>
      <c r="C1215">
        <v>204</v>
      </c>
      <c r="D1215">
        <v>84</v>
      </c>
      <c r="E1215">
        <v>0</v>
      </c>
      <c r="F1215">
        <v>10406</v>
      </c>
      <c r="H1215" t="s">
        <v>9</v>
      </c>
      <c r="I1215">
        <v>1120</v>
      </c>
      <c r="J1215">
        <v>1113</v>
      </c>
      <c r="K1215" t="s">
        <v>3275</v>
      </c>
      <c r="M1215" t="s">
        <v>4576</v>
      </c>
      <c r="O1215" s="65">
        <v>4500000</v>
      </c>
    </row>
    <row r="1216" spans="1:15" x14ac:dyDescent="0.25">
      <c r="A1216" s="45">
        <v>2018</v>
      </c>
      <c r="B1216" t="s">
        <v>406</v>
      </c>
      <c r="C1216">
        <v>204</v>
      </c>
      <c r="D1216">
        <v>84</v>
      </c>
      <c r="E1216">
        <v>0</v>
      </c>
      <c r="F1216">
        <v>10502</v>
      </c>
      <c r="H1216" t="s">
        <v>9</v>
      </c>
      <c r="I1216">
        <v>1120</v>
      </c>
      <c r="J1216">
        <v>1113</v>
      </c>
      <c r="K1216" t="s">
        <v>3278</v>
      </c>
      <c r="O1216" s="65">
        <v>4000000</v>
      </c>
    </row>
    <row r="1217" spans="1:15" x14ac:dyDescent="0.25">
      <c r="A1217" s="45">
        <v>2018</v>
      </c>
      <c r="B1217" t="s">
        <v>406</v>
      </c>
      <c r="C1217">
        <v>204</v>
      </c>
      <c r="D1217">
        <v>84</v>
      </c>
      <c r="E1217">
        <v>0</v>
      </c>
      <c r="F1217">
        <v>10503</v>
      </c>
      <c r="H1217" t="s">
        <v>9</v>
      </c>
      <c r="I1217">
        <v>1120</v>
      </c>
      <c r="J1217">
        <v>1113</v>
      </c>
      <c r="K1217" t="s">
        <v>3279</v>
      </c>
      <c r="O1217" s="65">
        <v>4000000</v>
      </c>
    </row>
    <row r="1218" spans="1:15" x14ac:dyDescent="0.25">
      <c r="A1218" s="45">
        <v>2018</v>
      </c>
      <c r="B1218" t="s">
        <v>406</v>
      </c>
      <c r="C1218">
        <v>204</v>
      </c>
      <c r="D1218">
        <v>84</v>
      </c>
      <c r="E1218">
        <v>0</v>
      </c>
      <c r="F1218">
        <v>10504</v>
      </c>
      <c r="H1218" t="s">
        <v>9</v>
      </c>
      <c r="I1218">
        <v>1120</v>
      </c>
      <c r="J1218">
        <v>1113</v>
      </c>
      <c r="K1218" t="s">
        <v>3280</v>
      </c>
      <c r="O1218" s="65">
        <v>5000000</v>
      </c>
    </row>
    <row r="1219" spans="1:15" x14ac:dyDescent="0.25">
      <c r="A1219" s="45">
        <v>2018</v>
      </c>
      <c r="B1219" t="s">
        <v>406</v>
      </c>
      <c r="C1219">
        <v>204</v>
      </c>
      <c r="D1219">
        <v>84</v>
      </c>
      <c r="E1219">
        <v>0</v>
      </c>
      <c r="F1219">
        <v>10702</v>
      </c>
      <c r="H1219" t="s">
        <v>9</v>
      </c>
      <c r="I1219">
        <v>1120</v>
      </c>
      <c r="J1219">
        <v>1113</v>
      </c>
      <c r="K1219" t="s">
        <v>3285</v>
      </c>
      <c r="M1219" t="s">
        <v>4577</v>
      </c>
      <c r="O1219" s="65">
        <v>35000000</v>
      </c>
    </row>
    <row r="1220" spans="1:15" x14ac:dyDescent="0.25">
      <c r="A1220" s="45">
        <v>2018</v>
      </c>
      <c r="B1220" t="s">
        <v>406</v>
      </c>
      <c r="C1220">
        <v>204</v>
      </c>
      <c r="D1220">
        <v>84</v>
      </c>
      <c r="E1220">
        <v>0</v>
      </c>
      <c r="F1220">
        <v>10808</v>
      </c>
      <c r="H1220" t="s">
        <v>9</v>
      </c>
      <c r="I1220">
        <v>1120</v>
      </c>
      <c r="J1220">
        <v>1113</v>
      </c>
      <c r="K1220" t="s">
        <v>3294</v>
      </c>
      <c r="O1220" s="65">
        <v>3700000</v>
      </c>
    </row>
    <row r="1221" spans="1:15" x14ac:dyDescent="0.25">
      <c r="A1221" s="45">
        <v>2018</v>
      </c>
      <c r="B1221" t="s">
        <v>406</v>
      </c>
      <c r="C1221">
        <v>204</v>
      </c>
      <c r="D1221">
        <v>84</v>
      </c>
      <c r="E1221">
        <v>0</v>
      </c>
      <c r="F1221">
        <v>20104</v>
      </c>
      <c r="H1221" t="s">
        <v>9</v>
      </c>
      <c r="I1221">
        <v>1120</v>
      </c>
      <c r="J1221">
        <v>1113</v>
      </c>
      <c r="K1221" t="s">
        <v>3309</v>
      </c>
      <c r="O1221" s="65">
        <v>1500000</v>
      </c>
    </row>
    <row r="1222" spans="1:15" x14ac:dyDescent="0.25">
      <c r="A1222" s="45">
        <v>2018</v>
      </c>
      <c r="B1222" t="s">
        <v>406</v>
      </c>
      <c r="C1222">
        <v>204</v>
      </c>
      <c r="D1222">
        <v>84</v>
      </c>
      <c r="E1222">
        <v>0</v>
      </c>
      <c r="F1222">
        <v>20203</v>
      </c>
      <c r="H1222" t="s">
        <v>9</v>
      </c>
      <c r="I1222">
        <v>1120</v>
      </c>
      <c r="J1222">
        <v>1113</v>
      </c>
      <c r="K1222" t="s">
        <v>3313</v>
      </c>
      <c r="O1222" s="65">
        <v>500000</v>
      </c>
    </row>
    <row r="1223" spans="1:15" x14ac:dyDescent="0.25">
      <c r="A1223" s="45">
        <v>2018</v>
      </c>
      <c r="B1223" t="s">
        <v>406</v>
      </c>
      <c r="C1223">
        <v>204</v>
      </c>
      <c r="D1223">
        <v>84</v>
      </c>
      <c r="E1223">
        <v>0</v>
      </c>
      <c r="F1223">
        <v>20402</v>
      </c>
      <c r="H1223" t="s">
        <v>9</v>
      </c>
      <c r="I1223">
        <v>1120</v>
      </c>
      <c r="J1223">
        <v>1113</v>
      </c>
      <c r="K1223" t="s">
        <v>3323</v>
      </c>
      <c r="O1223" s="65">
        <v>300000</v>
      </c>
    </row>
    <row r="1224" spans="1:15" x14ac:dyDescent="0.25">
      <c r="A1224" s="45">
        <v>2018</v>
      </c>
      <c r="B1224" t="s">
        <v>406</v>
      </c>
      <c r="C1224">
        <v>204</v>
      </c>
      <c r="D1224">
        <v>84</v>
      </c>
      <c r="E1224">
        <v>0</v>
      </c>
      <c r="F1224">
        <v>29901</v>
      </c>
      <c r="H1224" t="s">
        <v>9</v>
      </c>
      <c r="I1224">
        <v>1120</v>
      </c>
      <c r="J1224">
        <v>1113</v>
      </c>
      <c r="K1224" t="s">
        <v>3327</v>
      </c>
      <c r="O1224" s="65">
        <v>400000</v>
      </c>
    </row>
    <row r="1225" spans="1:15" x14ac:dyDescent="0.25">
      <c r="A1225" s="45">
        <v>2018</v>
      </c>
      <c r="B1225" t="s">
        <v>406</v>
      </c>
      <c r="C1225">
        <v>204</v>
      </c>
      <c r="D1225">
        <v>84</v>
      </c>
      <c r="E1225">
        <v>0</v>
      </c>
      <c r="F1225">
        <v>29903</v>
      </c>
      <c r="H1225" t="s">
        <v>9</v>
      </c>
      <c r="I1225">
        <v>1120</v>
      </c>
      <c r="J1225">
        <v>1113</v>
      </c>
      <c r="K1225" t="s">
        <v>3329</v>
      </c>
      <c r="O1225" s="65">
        <v>600000</v>
      </c>
    </row>
    <row r="1226" spans="1:15" x14ac:dyDescent="0.25">
      <c r="A1226" s="45">
        <v>2018</v>
      </c>
      <c r="B1226" t="s">
        <v>406</v>
      </c>
      <c r="C1226">
        <v>204</v>
      </c>
      <c r="D1226">
        <v>84</v>
      </c>
      <c r="E1226">
        <v>0</v>
      </c>
      <c r="F1226">
        <v>29904</v>
      </c>
      <c r="H1226" t="s">
        <v>9</v>
      </c>
      <c r="I1226">
        <v>1120</v>
      </c>
      <c r="J1226">
        <v>1113</v>
      </c>
      <c r="K1226" t="s">
        <v>3330</v>
      </c>
      <c r="O1226" s="65">
        <v>1000000</v>
      </c>
    </row>
    <row r="1227" spans="1:15" x14ac:dyDescent="0.25">
      <c r="A1227" s="45">
        <v>2018</v>
      </c>
      <c r="B1227" t="s">
        <v>406</v>
      </c>
      <c r="C1227">
        <v>204</v>
      </c>
      <c r="D1227">
        <v>84</v>
      </c>
      <c r="E1227">
        <v>0</v>
      </c>
      <c r="F1227">
        <v>29999</v>
      </c>
      <c r="H1227" t="s">
        <v>9</v>
      </c>
      <c r="I1227">
        <v>1120</v>
      </c>
      <c r="J1227">
        <v>1113</v>
      </c>
      <c r="K1227" t="s">
        <v>3334</v>
      </c>
      <c r="O1227" s="65">
        <v>3000000</v>
      </c>
    </row>
    <row r="1228" spans="1:15" x14ac:dyDescent="0.25">
      <c r="A1228" s="45">
        <v>2018</v>
      </c>
      <c r="B1228" t="s">
        <v>406</v>
      </c>
      <c r="C1228">
        <v>204</v>
      </c>
      <c r="D1228">
        <v>84</v>
      </c>
      <c r="E1228">
        <v>0</v>
      </c>
      <c r="F1228">
        <v>50104</v>
      </c>
      <c r="H1228" t="s">
        <v>16</v>
      </c>
      <c r="I1228">
        <v>2210</v>
      </c>
      <c r="J1228">
        <v>1113</v>
      </c>
      <c r="K1228" t="s">
        <v>3375</v>
      </c>
      <c r="O1228" s="65">
        <v>5000000</v>
      </c>
    </row>
    <row r="1229" spans="1:15" x14ac:dyDescent="0.25">
      <c r="A1229" s="45">
        <v>2018</v>
      </c>
      <c r="B1229" t="s">
        <v>406</v>
      </c>
      <c r="C1229">
        <v>204</v>
      </c>
      <c r="D1229">
        <v>84</v>
      </c>
      <c r="E1229">
        <v>0</v>
      </c>
      <c r="F1229">
        <v>50199</v>
      </c>
      <c r="H1229" t="s">
        <v>16</v>
      </c>
      <c r="I1229">
        <v>2210</v>
      </c>
      <c r="J1229">
        <v>1113</v>
      </c>
      <c r="K1229" t="s">
        <v>3379</v>
      </c>
      <c r="O1229" s="65">
        <v>50000</v>
      </c>
    </row>
    <row r="1230" spans="1:15" x14ac:dyDescent="0.25">
      <c r="A1230" s="45">
        <v>2018</v>
      </c>
      <c r="B1230" t="s">
        <v>407</v>
      </c>
      <c r="C1230">
        <v>204</v>
      </c>
      <c r="D1230">
        <v>88</v>
      </c>
      <c r="E1230">
        <v>0</v>
      </c>
      <c r="F1230">
        <v>60701</v>
      </c>
      <c r="G1230">
        <v>200</v>
      </c>
      <c r="H1230" t="s">
        <v>9</v>
      </c>
      <c r="I1230">
        <v>1330</v>
      </c>
      <c r="J1230">
        <v>1113</v>
      </c>
      <c r="K1230" t="s">
        <v>3419</v>
      </c>
      <c r="L1230" t="s">
        <v>4292</v>
      </c>
      <c r="M1230" t="s">
        <v>4293</v>
      </c>
      <c r="N1230" t="s">
        <v>4294</v>
      </c>
      <c r="O1230" s="65">
        <v>8730000</v>
      </c>
    </row>
    <row r="1231" spans="1:15" x14ac:dyDescent="0.25">
      <c r="A1231" s="45">
        <v>2018</v>
      </c>
      <c r="B1231" t="s">
        <v>407</v>
      </c>
      <c r="C1231">
        <v>204</v>
      </c>
      <c r="D1231">
        <v>88</v>
      </c>
      <c r="E1231">
        <v>0</v>
      </c>
      <c r="F1231">
        <v>60701</v>
      </c>
      <c r="G1231">
        <v>208</v>
      </c>
      <c r="H1231" t="s">
        <v>9</v>
      </c>
      <c r="I1231">
        <v>1330</v>
      </c>
      <c r="J1231">
        <v>1113</v>
      </c>
      <c r="K1231" t="s">
        <v>3419</v>
      </c>
      <c r="L1231" t="s">
        <v>4295</v>
      </c>
      <c r="M1231" t="s">
        <v>4296</v>
      </c>
      <c r="N1231" t="s">
        <v>4297</v>
      </c>
      <c r="O1231" s="65">
        <v>11660370</v>
      </c>
    </row>
    <row r="1232" spans="1:15" x14ac:dyDescent="0.25">
      <c r="A1232" s="45">
        <v>2018</v>
      </c>
      <c r="B1232" t="s">
        <v>407</v>
      </c>
      <c r="C1232">
        <v>204</v>
      </c>
      <c r="D1232">
        <v>88</v>
      </c>
      <c r="E1232">
        <v>0</v>
      </c>
      <c r="F1232">
        <v>60701</v>
      </c>
      <c r="G1232">
        <v>210</v>
      </c>
      <c r="H1232" t="s">
        <v>9</v>
      </c>
      <c r="I1232">
        <v>1330</v>
      </c>
      <c r="J1232">
        <v>1113</v>
      </c>
      <c r="K1232" t="s">
        <v>3419</v>
      </c>
      <c r="L1232" t="s">
        <v>4298</v>
      </c>
      <c r="M1232" t="s">
        <v>408</v>
      </c>
      <c r="N1232" t="s">
        <v>409</v>
      </c>
      <c r="O1232" s="65">
        <v>17477460</v>
      </c>
    </row>
    <row r="1233" spans="1:15" x14ac:dyDescent="0.25">
      <c r="A1233" s="45">
        <v>2018</v>
      </c>
      <c r="B1233" t="s">
        <v>407</v>
      </c>
      <c r="C1233">
        <v>204</v>
      </c>
      <c r="D1233">
        <v>88</v>
      </c>
      <c r="E1233">
        <v>0</v>
      </c>
      <c r="F1233">
        <v>60701</v>
      </c>
      <c r="G1233">
        <v>231</v>
      </c>
      <c r="H1233" t="s">
        <v>9</v>
      </c>
      <c r="I1233">
        <v>1330</v>
      </c>
      <c r="J1233">
        <v>1113</v>
      </c>
      <c r="K1233" t="s">
        <v>3419</v>
      </c>
      <c r="L1233" t="s">
        <v>4299</v>
      </c>
      <c r="M1233" t="s">
        <v>410</v>
      </c>
      <c r="N1233" t="s">
        <v>411</v>
      </c>
      <c r="O1233" s="65">
        <v>3766460</v>
      </c>
    </row>
    <row r="1234" spans="1:15" x14ac:dyDescent="0.25">
      <c r="A1234" s="45">
        <v>2018</v>
      </c>
      <c r="B1234" t="s">
        <v>407</v>
      </c>
      <c r="C1234">
        <v>204</v>
      </c>
      <c r="D1234">
        <v>88</v>
      </c>
      <c r="E1234">
        <v>0</v>
      </c>
      <c r="F1234">
        <v>60701</v>
      </c>
      <c r="G1234">
        <v>232</v>
      </c>
      <c r="H1234" t="s">
        <v>9</v>
      </c>
      <c r="I1234">
        <v>1330</v>
      </c>
      <c r="J1234">
        <v>1113</v>
      </c>
      <c r="K1234" t="s">
        <v>3419</v>
      </c>
      <c r="L1234" t="s">
        <v>412</v>
      </c>
      <c r="M1234" t="s">
        <v>4300</v>
      </c>
      <c r="N1234" t="s">
        <v>413</v>
      </c>
      <c r="O1234" s="65">
        <v>2894400</v>
      </c>
    </row>
    <row r="1235" spans="1:15" x14ac:dyDescent="0.25">
      <c r="A1235" s="45">
        <v>2018</v>
      </c>
      <c r="B1235" t="s">
        <v>407</v>
      </c>
      <c r="C1235">
        <v>204</v>
      </c>
      <c r="D1235">
        <v>88</v>
      </c>
      <c r="E1235">
        <v>0</v>
      </c>
      <c r="F1235">
        <v>60701</v>
      </c>
      <c r="G1235">
        <v>236</v>
      </c>
      <c r="H1235" t="s">
        <v>9</v>
      </c>
      <c r="I1235">
        <v>1330</v>
      </c>
      <c r="J1235">
        <v>1113</v>
      </c>
      <c r="K1235" t="s">
        <v>3419</v>
      </c>
      <c r="L1235" t="s">
        <v>4301</v>
      </c>
      <c r="M1235" t="s">
        <v>4302</v>
      </c>
      <c r="N1235" t="s">
        <v>411</v>
      </c>
      <c r="O1235" s="65">
        <v>1966200</v>
      </c>
    </row>
    <row r="1236" spans="1:15" x14ac:dyDescent="0.25">
      <c r="A1236" s="45">
        <v>2018</v>
      </c>
      <c r="B1236" t="s">
        <v>407</v>
      </c>
      <c r="C1236">
        <v>204</v>
      </c>
      <c r="D1236">
        <v>88</v>
      </c>
      <c r="E1236">
        <v>0</v>
      </c>
      <c r="F1236">
        <v>60701</v>
      </c>
      <c r="G1236">
        <v>237</v>
      </c>
      <c r="H1236" t="s">
        <v>9</v>
      </c>
      <c r="I1236">
        <v>1330</v>
      </c>
      <c r="J1236">
        <v>1113</v>
      </c>
      <c r="K1236" t="s">
        <v>3419</v>
      </c>
      <c r="L1236" t="s">
        <v>414</v>
      </c>
      <c r="M1236" t="s">
        <v>4303</v>
      </c>
      <c r="N1236" t="s">
        <v>411</v>
      </c>
      <c r="O1236" s="65">
        <v>20787850</v>
      </c>
    </row>
    <row r="1237" spans="1:15" x14ac:dyDescent="0.25">
      <c r="A1237" s="45">
        <v>2018</v>
      </c>
      <c r="B1237" t="s">
        <v>407</v>
      </c>
      <c r="C1237">
        <v>204</v>
      </c>
      <c r="D1237">
        <v>88</v>
      </c>
      <c r="E1237">
        <v>0</v>
      </c>
      <c r="F1237">
        <v>60701</v>
      </c>
      <c r="G1237">
        <v>239</v>
      </c>
      <c r="H1237" t="s">
        <v>9</v>
      </c>
      <c r="I1237">
        <v>1330</v>
      </c>
      <c r="J1237">
        <v>1113</v>
      </c>
      <c r="K1237" t="s">
        <v>3419</v>
      </c>
      <c r="L1237" t="s">
        <v>4304</v>
      </c>
      <c r="M1237" t="s">
        <v>5790</v>
      </c>
      <c r="N1237" t="s">
        <v>415</v>
      </c>
      <c r="O1237" s="65">
        <v>695041278</v>
      </c>
    </row>
    <row r="1238" spans="1:15" x14ac:dyDescent="0.25">
      <c r="A1238" s="45">
        <v>2018</v>
      </c>
      <c r="B1238" t="s">
        <v>407</v>
      </c>
      <c r="C1238">
        <v>204</v>
      </c>
      <c r="D1238">
        <v>88</v>
      </c>
      <c r="E1238">
        <v>0</v>
      </c>
      <c r="F1238">
        <v>60701</v>
      </c>
      <c r="G1238">
        <v>240</v>
      </c>
      <c r="H1238" t="s">
        <v>9</v>
      </c>
      <c r="I1238">
        <v>1330</v>
      </c>
      <c r="J1238">
        <v>1113</v>
      </c>
      <c r="K1238" t="s">
        <v>3419</v>
      </c>
      <c r="L1238" t="s">
        <v>4305</v>
      </c>
      <c r="M1238" t="s">
        <v>4306</v>
      </c>
      <c r="N1238" t="s">
        <v>413</v>
      </c>
      <c r="O1238" s="65">
        <v>81000000</v>
      </c>
    </row>
    <row r="1239" spans="1:15" x14ac:dyDescent="0.25">
      <c r="A1239" s="45">
        <v>2018</v>
      </c>
      <c r="B1239" t="s">
        <v>407</v>
      </c>
      <c r="C1239">
        <v>204</v>
      </c>
      <c r="D1239">
        <v>88</v>
      </c>
      <c r="E1239">
        <v>0</v>
      </c>
      <c r="F1239">
        <v>60701</v>
      </c>
      <c r="G1239">
        <v>242</v>
      </c>
      <c r="H1239" t="s">
        <v>9</v>
      </c>
      <c r="I1239">
        <v>1330</v>
      </c>
      <c r="J1239">
        <v>1113</v>
      </c>
      <c r="K1239" t="s">
        <v>3419</v>
      </c>
      <c r="L1239" t="s">
        <v>4305</v>
      </c>
      <c r="M1239" t="s">
        <v>4308</v>
      </c>
      <c r="N1239" t="s">
        <v>413</v>
      </c>
      <c r="O1239" s="65">
        <v>120000300</v>
      </c>
    </row>
    <row r="1240" spans="1:15" x14ac:dyDescent="0.25">
      <c r="A1240" s="45">
        <v>2018</v>
      </c>
      <c r="B1240" t="s">
        <v>407</v>
      </c>
      <c r="C1240">
        <v>204</v>
      </c>
      <c r="D1240">
        <v>88</v>
      </c>
      <c r="E1240">
        <v>0</v>
      </c>
      <c r="F1240">
        <v>60701</v>
      </c>
      <c r="G1240">
        <v>244</v>
      </c>
      <c r="H1240" t="s">
        <v>9</v>
      </c>
      <c r="I1240">
        <v>1330</v>
      </c>
      <c r="J1240">
        <v>1113</v>
      </c>
      <c r="K1240" t="s">
        <v>3419</v>
      </c>
      <c r="L1240" t="s">
        <v>4307</v>
      </c>
      <c r="M1240" t="s">
        <v>4309</v>
      </c>
      <c r="N1240" t="s">
        <v>413</v>
      </c>
      <c r="O1240" s="65">
        <v>198336000</v>
      </c>
    </row>
    <row r="1241" spans="1:15" x14ac:dyDescent="0.25">
      <c r="A1241" s="45">
        <v>2018</v>
      </c>
      <c r="B1241" t="s">
        <v>407</v>
      </c>
      <c r="C1241">
        <v>204</v>
      </c>
      <c r="D1241">
        <v>88</v>
      </c>
      <c r="E1241">
        <v>0</v>
      </c>
      <c r="F1241">
        <v>60701</v>
      </c>
      <c r="G1241">
        <v>246</v>
      </c>
      <c r="H1241" t="s">
        <v>9</v>
      </c>
      <c r="I1241">
        <v>1330</v>
      </c>
      <c r="J1241">
        <v>1113</v>
      </c>
      <c r="K1241" t="s">
        <v>3419</v>
      </c>
      <c r="L1241" t="s">
        <v>416</v>
      </c>
      <c r="M1241" t="s">
        <v>4310</v>
      </c>
      <c r="N1241" t="s">
        <v>4311</v>
      </c>
      <c r="O1241" s="65">
        <v>58200000</v>
      </c>
    </row>
    <row r="1242" spans="1:15" x14ac:dyDescent="0.25">
      <c r="A1242" s="45">
        <v>2018</v>
      </c>
      <c r="B1242" t="s">
        <v>407</v>
      </c>
      <c r="C1242">
        <v>204</v>
      </c>
      <c r="D1242">
        <v>88</v>
      </c>
      <c r="E1242">
        <v>0</v>
      </c>
      <c r="F1242">
        <v>60701</v>
      </c>
      <c r="G1242">
        <v>248</v>
      </c>
      <c r="H1242" t="s">
        <v>9</v>
      </c>
      <c r="I1242">
        <v>1330</v>
      </c>
      <c r="J1242">
        <v>1113</v>
      </c>
      <c r="K1242" t="s">
        <v>3419</v>
      </c>
      <c r="L1242" t="s">
        <v>417</v>
      </c>
      <c r="M1242" t="s">
        <v>4312</v>
      </c>
      <c r="N1242" t="s">
        <v>413</v>
      </c>
      <c r="O1242" s="65">
        <v>4447560</v>
      </c>
    </row>
    <row r="1243" spans="1:15" x14ac:dyDescent="0.25">
      <c r="A1243" s="45">
        <v>2018</v>
      </c>
      <c r="B1243" t="s">
        <v>407</v>
      </c>
      <c r="C1243">
        <v>204</v>
      </c>
      <c r="D1243">
        <v>88</v>
      </c>
      <c r="E1243">
        <v>0</v>
      </c>
      <c r="F1243">
        <v>60701</v>
      </c>
      <c r="G1243">
        <v>249</v>
      </c>
      <c r="H1243" t="s">
        <v>9</v>
      </c>
      <c r="I1243">
        <v>1330</v>
      </c>
      <c r="J1243">
        <v>1113</v>
      </c>
      <c r="K1243" t="s">
        <v>3419</v>
      </c>
      <c r="L1243" t="s">
        <v>418</v>
      </c>
      <c r="M1243" t="s">
        <v>4313</v>
      </c>
      <c r="N1243" t="s">
        <v>413</v>
      </c>
      <c r="O1243" s="65">
        <v>1769280</v>
      </c>
    </row>
    <row r="1244" spans="1:15" x14ac:dyDescent="0.25">
      <c r="A1244" s="45">
        <v>2018</v>
      </c>
      <c r="B1244" t="s">
        <v>407</v>
      </c>
      <c r="C1244">
        <v>204</v>
      </c>
      <c r="D1244">
        <v>88</v>
      </c>
      <c r="E1244">
        <v>0</v>
      </c>
      <c r="F1244">
        <v>60701</v>
      </c>
      <c r="G1244">
        <v>252</v>
      </c>
      <c r="H1244" t="s">
        <v>9</v>
      </c>
      <c r="I1244">
        <v>1330</v>
      </c>
      <c r="J1244">
        <v>1113</v>
      </c>
      <c r="K1244" t="s">
        <v>3419</v>
      </c>
      <c r="L1244" t="s">
        <v>419</v>
      </c>
      <c r="M1244" t="s">
        <v>4314</v>
      </c>
      <c r="N1244" t="s">
        <v>420</v>
      </c>
      <c r="O1244" s="65">
        <v>4074000</v>
      </c>
    </row>
    <row r="1245" spans="1:15" x14ac:dyDescent="0.25">
      <c r="A1245" s="45">
        <v>2018</v>
      </c>
      <c r="B1245" t="s">
        <v>407</v>
      </c>
      <c r="C1245">
        <v>204</v>
      </c>
      <c r="D1245">
        <v>88</v>
      </c>
      <c r="E1245">
        <v>0</v>
      </c>
      <c r="F1245">
        <v>60701</v>
      </c>
      <c r="G1245">
        <v>254</v>
      </c>
      <c r="H1245" t="s">
        <v>9</v>
      </c>
      <c r="I1245">
        <v>1330</v>
      </c>
      <c r="J1245">
        <v>1113</v>
      </c>
      <c r="K1245" t="s">
        <v>3419</v>
      </c>
      <c r="L1245" t="s">
        <v>4315</v>
      </c>
      <c r="M1245" t="s">
        <v>5791</v>
      </c>
      <c r="N1245" t="s">
        <v>421</v>
      </c>
      <c r="O1245" s="65">
        <v>54999000</v>
      </c>
    </row>
    <row r="1246" spans="1:15" x14ac:dyDescent="0.25">
      <c r="A1246" s="45">
        <v>2018</v>
      </c>
      <c r="B1246" t="s">
        <v>407</v>
      </c>
      <c r="C1246">
        <v>204</v>
      </c>
      <c r="D1246">
        <v>88</v>
      </c>
      <c r="E1246">
        <v>0</v>
      </c>
      <c r="F1246">
        <v>60701</v>
      </c>
      <c r="G1246">
        <v>256</v>
      </c>
      <c r="H1246" t="s">
        <v>9</v>
      </c>
      <c r="I1246">
        <v>1330</v>
      </c>
      <c r="J1246">
        <v>1113</v>
      </c>
      <c r="K1246" t="s">
        <v>3419</v>
      </c>
      <c r="L1246" t="s">
        <v>4316</v>
      </c>
      <c r="M1246" t="s">
        <v>422</v>
      </c>
      <c r="N1246" t="s">
        <v>423</v>
      </c>
      <c r="O1246" s="65">
        <v>16063200</v>
      </c>
    </row>
    <row r="1247" spans="1:15" x14ac:dyDescent="0.25">
      <c r="A1247" s="45">
        <v>2018</v>
      </c>
      <c r="B1247" t="s">
        <v>407</v>
      </c>
      <c r="C1247">
        <v>204</v>
      </c>
      <c r="D1247">
        <v>88</v>
      </c>
      <c r="E1247">
        <v>0</v>
      </c>
      <c r="F1247">
        <v>60701</v>
      </c>
      <c r="G1247">
        <v>258</v>
      </c>
      <c r="H1247" t="s">
        <v>9</v>
      </c>
      <c r="I1247">
        <v>1330</v>
      </c>
      <c r="J1247">
        <v>1113</v>
      </c>
      <c r="K1247" t="s">
        <v>3419</v>
      </c>
      <c r="L1247" t="s">
        <v>424</v>
      </c>
      <c r="M1247" t="s">
        <v>425</v>
      </c>
      <c r="N1247" t="s">
        <v>423</v>
      </c>
      <c r="O1247" s="65">
        <v>144644460</v>
      </c>
    </row>
    <row r="1248" spans="1:15" x14ac:dyDescent="0.25">
      <c r="A1248" s="45">
        <v>2018</v>
      </c>
      <c r="B1248" t="s">
        <v>407</v>
      </c>
      <c r="C1248">
        <v>204</v>
      </c>
      <c r="D1248">
        <v>88</v>
      </c>
      <c r="E1248">
        <v>0</v>
      </c>
      <c r="F1248">
        <v>60701</v>
      </c>
      <c r="G1248">
        <v>259</v>
      </c>
      <c r="H1248" t="s">
        <v>9</v>
      </c>
      <c r="I1248">
        <v>1330</v>
      </c>
      <c r="J1248">
        <v>1113</v>
      </c>
      <c r="K1248" t="s">
        <v>3419</v>
      </c>
      <c r="L1248" t="s">
        <v>4317</v>
      </c>
      <c r="M1248" t="s">
        <v>425</v>
      </c>
      <c r="N1248" t="s">
        <v>4318</v>
      </c>
      <c r="O1248" s="65">
        <v>3249310</v>
      </c>
    </row>
    <row r="1249" spans="1:15" x14ac:dyDescent="0.25">
      <c r="A1249" s="45">
        <v>2018</v>
      </c>
      <c r="B1249" t="s">
        <v>407</v>
      </c>
      <c r="C1249">
        <v>204</v>
      </c>
      <c r="D1249">
        <v>88</v>
      </c>
      <c r="E1249">
        <v>0</v>
      </c>
      <c r="F1249">
        <v>60701</v>
      </c>
      <c r="G1249">
        <v>261</v>
      </c>
      <c r="H1249" t="s">
        <v>9</v>
      </c>
      <c r="I1249">
        <v>1330</v>
      </c>
      <c r="J1249">
        <v>1113</v>
      </c>
      <c r="K1249" t="s">
        <v>3419</v>
      </c>
      <c r="L1249" t="s">
        <v>4319</v>
      </c>
      <c r="M1249" t="s">
        <v>4578</v>
      </c>
      <c r="N1249" t="s">
        <v>426</v>
      </c>
      <c r="O1249" s="65">
        <v>13005900</v>
      </c>
    </row>
    <row r="1250" spans="1:15" x14ac:dyDescent="0.25">
      <c r="A1250" s="45">
        <v>2018</v>
      </c>
      <c r="B1250" t="s">
        <v>407</v>
      </c>
      <c r="C1250">
        <v>204</v>
      </c>
      <c r="D1250">
        <v>88</v>
      </c>
      <c r="E1250">
        <v>0</v>
      </c>
      <c r="F1250">
        <v>60701</v>
      </c>
      <c r="G1250">
        <v>262</v>
      </c>
      <c r="H1250" t="s">
        <v>9</v>
      </c>
      <c r="I1250">
        <v>1330</v>
      </c>
      <c r="J1250">
        <v>1113</v>
      </c>
      <c r="K1250" t="s">
        <v>3419</v>
      </c>
      <c r="L1250" t="s">
        <v>427</v>
      </c>
      <c r="M1250" t="s">
        <v>428</v>
      </c>
      <c r="N1250" t="s">
        <v>423</v>
      </c>
      <c r="O1250" s="65">
        <v>1763460</v>
      </c>
    </row>
    <row r="1251" spans="1:15" x14ac:dyDescent="0.25">
      <c r="A1251" s="45">
        <v>2018</v>
      </c>
      <c r="B1251" t="s">
        <v>407</v>
      </c>
      <c r="C1251">
        <v>204</v>
      </c>
      <c r="D1251">
        <v>88</v>
      </c>
      <c r="E1251">
        <v>0</v>
      </c>
      <c r="F1251">
        <v>60701</v>
      </c>
      <c r="G1251">
        <v>266</v>
      </c>
      <c r="H1251" t="s">
        <v>9</v>
      </c>
      <c r="I1251">
        <v>1330</v>
      </c>
      <c r="J1251">
        <v>1113</v>
      </c>
      <c r="K1251" t="s">
        <v>3419</v>
      </c>
      <c r="L1251" t="s">
        <v>4320</v>
      </c>
      <c r="M1251" t="s">
        <v>4321</v>
      </c>
      <c r="N1251" t="s">
        <v>4318</v>
      </c>
      <c r="O1251" s="65">
        <v>5238000</v>
      </c>
    </row>
    <row r="1252" spans="1:15" x14ac:dyDescent="0.25">
      <c r="A1252" s="45">
        <v>2018</v>
      </c>
      <c r="B1252" t="s">
        <v>407</v>
      </c>
      <c r="C1252">
        <v>204</v>
      </c>
      <c r="D1252">
        <v>88</v>
      </c>
      <c r="E1252">
        <v>0</v>
      </c>
      <c r="F1252">
        <v>60701</v>
      </c>
      <c r="G1252">
        <v>267</v>
      </c>
      <c r="H1252" t="s">
        <v>9</v>
      </c>
      <c r="I1252">
        <v>1330</v>
      </c>
      <c r="J1252">
        <v>1113</v>
      </c>
      <c r="K1252" t="s">
        <v>3419</v>
      </c>
      <c r="L1252" t="s">
        <v>4322</v>
      </c>
      <c r="M1252" t="s">
        <v>4323</v>
      </c>
      <c r="N1252" t="s">
        <v>411</v>
      </c>
      <c r="O1252" s="65">
        <v>29202960</v>
      </c>
    </row>
    <row r="1253" spans="1:15" x14ac:dyDescent="0.25">
      <c r="A1253" s="45">
        <v>2018</v>
      </c>
      <c r="B1253" t="s">
        <v>407</v>
      </c>
      <c r="C1253">
        <v>204</v>
      </c>
      <c r="D1253">
        <v>88</v>
      </c>
      <c r="E1253">
        <v>0</v>
      </c>
      <c r="F1253">
        <v>60701</v>
      </c>
      <c r="G1253">
        <v>268</v>
      </c>
      <c r="H1253" t="s">
        <v>9</v>
      </c>
      <c r="I1253">
        <v>1330</v>
      </c>
      <c r="J1253">
        <v>1113</v>
      </c>
      <c r="K1253" t="s">
        <v>3419</v>
      </c>
      <c r="L1253" t="s">
        <v>4324</v>
      </c>
      <c r="M1253" t="s">
        <v>4325</v>
      </c>
      <c r="N1253" t="s">
        <v>411</v>
      </c>
      <c r="O1253" s="65">
        <v>180127780</v>
      </c>
    </row>
    <row r="1254" spans="1:15" x14ac:dyDescent="0.25">
      <c r="A1254" s="45">
        <v>2018</v>
      </c>
      <c r="B1254" t="s">
        <v>407</v>
      </c>
      <c r="C1254">
        <v>204</v>
      </c>
      <c r="D1254">
        <v>88</v>
      </c>
      <c r="E1254">
        <v>0</v>
      </c>
      <c r="F1254">
        <v>60701</v>
      </c>
      <c r="G1254">
        <v>269</v>
      </c>
      <c r="H1254" t="s">
        <v>9</v>
      </c>
      <c r="I1254">
        <v>1330</v>
      </c>
      <c r="J1254">
        <v>1113</v>
      </c>
      <c r="K1254" t="s">
        <v>3419</v>
      </c>
      <c r="L1254" t="s">
        <v>429</v>
      </c>
      <c r="M1254" t="s">
        <v>4326</v>
      </c>
      <c r="N1254" t="s">
        <v>411</v>
      </c>
      <c r="O1254" s="65">
        <v>734485</v>
      </c>
    </row>
    <row r="1255" spans="1:15" x14ac:dyDescent="0.25">
      <c r="A1255" s="45">
        <v>2018</v>
      </c>
      <c r="B1255" t="s">
        <v>407</v>
      </c>
      <c r="C1255">
        <v>204</v>
      </c>
      <c r="D1255">
        <v>88</v>
      </c>
      <c r="E1255">
        <v>0</v>
      </c>
      <c r="F1255">
        <v>60701</v>
      </c>
      <c r="G1255">
        <v>270</v>
      </c>
      <c r="H1255" t="s">
        <v>9</v>
      </c>
      <c r="I1255">
        <v>1330</v>
      </c>
      <c r="J1255">
        <v>1113</v>
      </c>
      <c r="K1255" t="s">
        <v>3419</v>
      </c>
      <c r="L1255" t="s">
        <v>430</v>
      </c>
      <c r="M1255" t="s">
        <v>4503</v>
      </c>
      <c r="N1255" t="s">
        <v>413</v>
      </c>
      <c r="O1255" s="65">
        <v>458268273</v>
      </c>
    </row>
    <row r="1256" spans="1:15" x14ac:dyDescent="0.25">
      <c r="A1256" s="45">
        <v>2018</v>
      </c>
      <c r="B1256" t="s">
        <v>407</v>
      </c>
      <c r="C1256">
        <v>204</v>
      </c>
      <c r="D1256">
        <v>88</v>
      </c>
      <c r="E1256">
        <v>0</v>
      </c>
      <c r="F1256">
        <v>60701</v>
      </c>
      <c r="G1256">
        <v>271</v>
      </c>
      <c r="H1256" t="s">
        <v>9</v>
      </c>
      <c r="I1256">
        <v>1330</v>
      </c>
      <c r="J1256">
        <v>1113</v>
      </c>
      <c r="K1256" t="s">
        <v>3419</v>
      </c>
      <c r="L1256" t="s">
        <v>431</v>
      </c>
      <c r="M1256" t="s">
        <v>432</v>
      </c>
      <c r="N1256" t="s">
        <v>413</v>
      </c>
      <c r="O1256" s="65">
        <v>5837460</v>
      </c>
    </row>
    <row r="1257" spans="1:15" x14ac:dyDescent="0.25">
      <c r="A1257" s="45">
        <v>2018</v>
      </c>
      <c r="B1257" t="s">
        <v>407</v>
      </c>
      <c r="C1257">
        <v>204</v>
      </c>
      <c r="D1257">
        <v>88</v>
      </c>
      <c r="E1257">
        <v>0</v>
      </c>
      <c r="F1257">
        <v>60701</v>
      </c>
      <c r="G1257">
        <v>275</v>
      </c>
      <c r="H1257" t="s">
        <v>9</v>
      </c>
      <c r="I1257">
        <v>1330</v>
      </c>
      <c r="J1257">
        <v>1113</v>
      </c>
      <c r="K1257" t="s">
        <v>3419</v>
      </c>
      <c r="L1257" t="s">
        <v>4327</v>
      </c>
      <c r="M1257" t="s">
        <v>432</v>
      </c>
      <c r="N1257" t="s">
        <v>413</v>
      </c>
      <c r="O1257" s="65">
        <v>2927460</v>
      </c>
    </row>
    <row r="1258" spans="1:15" x14ac:dyDescent="0.25">
      <c r="A1258" s="45">
        <v>2018</v>
      </c>
      <c r="B1258" t="s">
        <v>407</v>
      </c>
      <c r="C1258">
        <v>204</v>
      </c>
      <c r="D1258">
        <v>88</v>
      </c>
      <c r="E1258">
        <v>0</v>
      </c>
      <c r="F1258">
        <v>60701</v>
      </c>
      <c r="G1258">
        <v>277</v>
      </c>
      <c r="H1258" t="s">
        <v>9</v>
      </c>
      <c r="I1258">
        <v>1330</v>
      </c>
      <c r="J1258">
        <v>1113</v>
      </c>
      <c r="K1258" t="s">
        <v>3419</v>
      </c>
      <c r="L1258" t="s">
        <v>433</v>
      </c>
      <c r="M1258" t="s">
        <v>4328</v>
      </c>
      <c r="N1258" t="s">
        <v>413</v>
      </c>
      <c r="O1258" s="65">
        <v>75913345</v>
      </c>
    </row>
    <row r="1259" spans="1:15" x14ac:dyDescent="0.25">
      <c r="A1259" s="45">
        <v>2018</v>
      </c>
      <c r="B1259" t="s">
        <v>407</v>
      </c>
      <c r="C1259">
        <v>204</v>
      </c>
      <c r="D1259">
        <v>88</v>
      </c>
      <c r="E1259">
        <v>0</v>
      </c>
      <c r="F1259">
        <v>60701</v>
      </c>
      <c r="G1259">
        <v>278</v>
      </c>
      <c r="H1259" t="s">
        <v>9</v>
      </c>
      <c r="I1259">
        <v>1330</v>
      </c>
      <c r="J1259">
        <v>1113</v>
      </c>
      <c r="K1259" t="s">
        <v>3419</v>
      </c>
      <c r="L1259" t="s">
        <v>434</v>
      </c>
      <c r="M1259" t="s">
        <v>4329</v>
      </c>
      <c r="N1259" t="s">
        <v>4297</v>
      </c>
      <c r="O1259" s="65">
        <v>4110085</v>
      </c>
    </row>
    <row r="1260" spans="1:15" x14ac:dyDescent="0.25">
      <c r="A1260" s="45">
        <v>2018</v>
      </c>
      <c r="B1260" t="s">
        <v>407</v>
      </c>
      <c r="C1260">
        <v>204</v>
      </c>
      <c r="D1260">
        <v>88</v>
      </c>
      <c r="E1260">
        <v>0</v>
      </c>
      <c r="F1260">
        <v>60701</v>
      </c>
      <c r="G1260">
        <v>279</v>
      </c>
      <c r="H1260" t="s">
        <v>9</v>
      </c>
      <c r="I1260">
        <v>1330</v>
      </c>
      <c r="J1260">
        <v>1113</v>
      </c>
      <c r="K1260" t="s">
        <v>3419</v>
      </c>
      <c r="L1260" t="s">
        <v>4330</v>
      </c>
      <c r="M1260" t="s">
        <v>435</v>
      </c>
      <c r="N1260" t="s">
        <v>413</v>
      </c>
      <c r="O1260" s="65">
        <v>37520725</v>
      </c>
    </row>
    <row r="1261" spans="1:15" x14ac:dyDescent="0.25">
      <c r="A1261" s="45">
        <v>2018</v>
      </c>
      <c r="B1261" t="s">
        <v>407</v>
      </c>
      <c r="C1261">
        <v>204</v>
      </c>
      <c r="D1261">
        <v>88</v>
      </c>
      <c r="E1261">
        <v>0</v>
      </c>
      <c r="F1261">
        <v>60701</v>
      </c>
      <c r="G1261">
        <v>280</v>
      </c>
      <c r="H1261" t="s">
        <v>9</v>
      </c>
      <c r="I1261">
        <v>1330</v>
      </c>
      <c r="J1261">
        <v>1113</v>
      </c>
      <c r="K1261" t="s">
        <v>3419</v>
      </c>
      <c r="L1261" t="s">
        <v>436</v>
      </c>
      <c r="M1261" t="s">
        <v>437</v>
      </c>
      <c r="N1261" t="s">
        <v>411</v>
      </c>
      <c r="O1261" s="65">
        <v>122450</v>
      </c>
    </row>
    <row r="1262" spans="1:15" x14ac:dyDescent="0.25">
      <c r="A1262" s="45">
        <v>2018</v>
      </c>
      <c r="B1262" t="s">
        <v>407</v>
      </c>
      <c r="C1262">
        <v>204</v>
      </c>
      <c r="D1262">
        <v>88</v>
      </c>
      <c r="E1262">
        <v>0</v>
      </c>
      <c r="F1262">
        <v>60701</v>
      </c>
      <c r="G1262">
        <v>281</v>
      </c>
      <c r="H1262" t="s">
        <v>9</v>
      </c>
      <c r="I1262">
        <v>1330</v>
      </c>
      <c r="J1262">
        <v>1113</v>
      </c>
      <c r="K1262" t="s">
        <v>3419</v>
      </c>
      <c r="L1262" t="s">
        <v>4331</v>
      </c>
      <c r="M1262" t="s">
        <v>438</v>
      </c>
      <c r="N1262" t="s">
        <v>411</v>
      </c>
      <c r="O1262" s="65">
        <v>3019300</v>
      </c>
    </row>
    <row r="1263" spans="1:15" x14ac:dyDescent="0.25">
      <c r="A1263" s="45">
        <v>2018</v>
      </c>
      <c r="B1263" t="s">
        <v>407</v>
      </c>
      <c r="C1263">
        <v>204</v>
      </c>
      <c r="D1263">
        <v>88</v>
      </c>
      <c r="E1263">
        <v>0</v>
      </c>
      <c r="F1263">
        <v>60701</v>
      </c>
      <c r="G1263">
        <v>282</v>
      </c>
      <c r="H1263" t="s">
        <v>9</v>
      </c>
      <c r="I1263">
        <v>1330</v>
      </c>
      <c r="J1263">
        <v>1113</v>
      </c>
      <c r="K1263" t="s">
        <v>3419</v>
      </c>
      <c r="L1263" t="s">
        <v>4332</v>
      </c>
      <c r="M1263" t="s">
        <v>4333</v>
      </c>
      <c r="N1263" t="s">
        <v>439</v>
      </c>
      <c r="O1263" s="65">
        <v>29100000</v>
      </c>
    </row>
    <row r="1264" spans="1:15" x14ac:dyDescent="0.25">
      <c r="A1264" s="45">
        <v>2018</v>
      </c>
      <c r="B1264" t="s">
        <v>407</v>
      </c>
      <c r="C1264">
        <v>204</v>
      </c>
      <c r="D1264">
        <v>88</v>
      </c>
      <c r="E1264">
        <v>0</v>
      </c>
      <c r="F1264">
        <v>60701</v>
      </c>
      <c r="G1264">
        <v>285</v>
      </c>
      <c r="H1264" t="s">
        <v>9</v>
      </c>
      <c r="I1264">
        <v>1330</v>
      </c>
      <c r="J1264">
        <v>1113</v>
      </c>
      <c r="K1264" t="s">
        <v>3419</v>
      </c>
      <c r="L1264" t="s">
        <v>4334</v>
      </c>
      <c r="M1264" t="s">
        <v>440</v>
      </c>
      <c r="N1264" t="s">
        <v>411</v>
      </c>
      <c r="O1264" s="65">
        <v>3363960</v>
      </c>
    </row>
    <row r="1265" spans="1:15" x14ac:dyDescent="0.25">
      <c r="A1265" s="45">
        <v>2018</v>
      </c>
      <c r="B1265" t="s">
        <v>407</v>
      </c>
      <c r="C1265">
        <v>204</v>
      </c>
      <c r="D1265">
        <v>88</v>
      </c>
      <c r="E1265">
        <v>0</v>
      </c>
      <c r="F1265">
        <v>60701</v>
      </c>
      <c r="G1265">
        <v>287</v>
      </c>
      <c r="H1265" t="s">
        <v>9</v>
      </c>
      <c r="I1265">
        <v>1330</v>
      </c>
      <c r="J1265">
        <v>1113</v>
      </c>
      <c r="K1265" t="s">
        <v>3419</v>
      </c>
      <c r="L1265" t="s">
        <v>441</v>
      </c>
      <c r="M1265" t="s">
        <v>4335</v>
      </c>
      <c r="N1265" t="s">
        <v>411</v>
      </c>
      <c r="O1265" s="65">
        <v>3218460</v>
      </c>
    </row>
    <row r="1266" spans="1:15" x14ac:dyDescent="0.25">
      <c r="A1266" s="45">
        <v>2018</v>
      </c>
      <c r="B1266" t="s">
        <v>407</v>
      </c>
      <c r="C1266">
        <v>204</v>
      </c>
      <c r="D1266">
        <v>88</v>
      </c>
      <c r="E1266">
        <v>0</v>
      </c>
      <c r="F1266">
        <v>60701</v>
      </c>
      <c r="G1266">
        <v>289</v>
      </c>
      <c r="H1266" t="s">
        <v>9</v>
      </c>
      <c r="I1266">
        <v>1330</v>
      </c>
      <c r="J1266">
        <v>1113</v>
      </c>
      <c r="K1266" t="s">
        <v>3419</v>
      </c>
      <c r="L1266" t="s">
        <v>442</v>
      </c>
      <c r="M1266" t="s">
        <v>4336</v>
      </c>
      <c r="N1266" t="s">
        <v>411</v>
      </c>
      <c r="O1266" s="65">
        <v>308460</v>
      </c>
    </row>
    <row r="1267" spans="1:15" x14ac:dyDescent="0.25">
      <c r="A1267" s="45">
        <v>2018</v>
      </c>
      <c r="B1267" t="s">
        <v>407</v>
      </c>
      <c r="C1267">
        <v>204</v>
      </c>
      <c r="D1267">
        <v>88</v>
      </c>
      <c r="E1267">
        <v>0</v>
      </c>
      <c r="F1267">
        <v>60701</v>
      </c>
      <c r="G1267">
        <v>291</v>
      </c>
      <c r="H1267" t="s">
        <v>9</v>
      </c>
      <c r="I1267">
        <v>1330</v>
      </c>
      <c r="J1267">
        <v>1113</v>
      </c>
      <c r="K1267" t="s">
        <v>3419</v>
      </c>
      <c r="L1267" t="s">
        <v>443</v>
      </c>
      <c r="M1267" t="s">
        <v>4337</v>
      </c>
      <c r="N1267" t="s">
        <v>411</v>
      </c>
      <c r="O1267" s="65">
        <v>3704730</v>
      </c>
    </row>
    <row r="1268" spans="1:15" x14ac:dyDescent="0.25">
      <c r="A1268" s="45">
        <v>2018</v>
      </c>
      <c r="B1268" t="s">
        <v>407</v>
      </c>
      <c r="C1268">
        <v>204</v>
      </c>
      <c r="D1268">
        <v>88</v>
      </c>
      <c r="E1268">
        <v>0</v>
      </c>
      <c r="F1268">
        <v>60701</v>
      </c>
      <c r="G1268">
        <v>293</v>
      </c>
      <c r="H1268" t="s">
        <v>9</v>
      </c>
      <c r="I1268">
        <v>1330</v>
      </c>
      <c r="J1268">
        <v>1113</v>
      </c>
      <c r="K1268" t="s">
        <v>3419</v>
      </c>
      <c r="L1268" t="s">
        <v>444</v>
      </c>
      <c r="M1268" t="s">
        <v>4338</v>
      </c>
      <c r="N1268" t="s">
        <v>411</v>
      </c>
      <c r="O1268" s="65">
        <v>291000</v>
      </c>
    </row>
    <row r="1269" spans="1:15" x14ac:dyDescent="0.25">
      <c r="A1269" s="45">
        <v>2018</v>
      </c>
      <c r="B1269" t="s">
        <v>407</v>
      </c>
      <c r="C1269">
        <v>204</v>
      </c>
      <c r="D1269">
        <v>88</v>
      </c>
      <c r="E1269">
        <v>0</v>
      </c>
      <c r="F1269">
        <v>60701</v>
      </c>
      <c r="G1269">
        <v>298</v>
      </c>
      <c r="H1269" t="s">
        <v>9</v>
      </c>
      <c r="I1269">
        <v>1330</v>
      </c>
      <c r="J1269">
        <v>1113</v>
      </c>
      <c r="K1269" t="s">
        <v>3419</v>
      </c>
      <c r="L1269" t="s">
        <v>4339</v>
      </c>
      <c r="M1269" t="s">
        <v>5792</v>
      </c>
      <c r="N1269" t="s">
        <v>423</v>
      </c>
      <c r="O1269" s="65">
        <v>5820000</v>
      </c>
    </row>
    <row r="1270" spans="1:15" x14ac:dyDescent="0.25">
      <c r="A1270" s="45">
        <v>2018</v>
      </c>
      <c r="B1270" t="s">
        <v>445</v>
      </c>
      <c r="C1270">
        <v>205</v>
      </c>
      <c r="D1270">
        <v>89</v>
      </c>
      <c r="E1270">
        <v>0</v>
      </c>
      <c r="F1270">
        <v>101</v>
      </c>
      <c r="H1270" t="s">
        <v>9</v>
      </c>
      <c r="I1270">
        <v>1111</v>
      </c>
      <c r="J1270">
        <v>1360</v>
      </c>
      <c r="K1270" t="s">
        <v>3206</v>
      </c>
      <c r="O1270" s="65">
        <v>5281009392</v>
      </c>
    </row>
    <row r="1271" spans="1:15" x14ac:dyDescent="0.25">
      <c r="A1271" s="45">
        <v>2018</v>
      </c>
      <c r="B1271" t="s">
        <v>445</v>
      </c>
      <c r="C1271">
        <v>205</v>
      </c>
      <c r="D1271">
        <v>89</v>
      </c>
      <c r="E1271">
        <v>0</v>
      </c>
      <c r="F1271">
        <v>201</v>
      </c>
      <c r="H1271" t="s">
        <v>9</v>
      </c>
      <c r="I1271">
        <v>1111</v>
      </c>
      <c r="J1271">
        <v>1360</v>
      </c>
      <c r="K1271" t="s">
        <v>3210</v>
      </c>
      <c r="O1271" s="65">
        <v>10000000</v>
      </c>
    </row>
    <row r="1272" spans="1:15" x14ac:dyDescent="0.25">
      <c r="A1272" s="45">
        <v>2018</v>
      </c>
      <c r="B1272" t="s">
        <v>445</v>
      </c>
      <c r="C1272">
        <v>205</v>
      </c>
      <c r="D1272">
        <v>89</v>
      </c>
      <c r="E1272">
        <v>0</v>
      </c>
      <c r="F1272">
        <v>203</v>
      </c>
      <c r="H1272" t="s">
        <v>9</v>
      </c>
      <c r="I1272">
        <v>1111</v>
      </c>
      <c r="J1272">
        <v>1360</v>
      </c>
      <c r="K1272" t="s">
        <v>3212</v>
      </c>
      <c r="O1272" s="65">
        <v>3059000</v>
      </c>
    </row>
    <row r="1273" spans="1:15" x14ac:dyDescent="0.25">
      <c r="A1273" s="45">
        <v>2018</v>
      </c>
      <c r="B1273" t="s">
        <v>445</v>
      </c>
      <c r="C1273">
        <v>205</v>
      </c>
      <c r="D1273">
        <v>89</v>
      </c>
      <c r="E1273">
        <v>0</v>
      </c>
      <c r="F1273">
        <v>301</v>
      </c>
      <c r="H1273" t="s">
        <v>9</v>
      </c>
      <c r="I1273">
        <v>1111</v>
      </c>
      <c r="J1273">
        <v>1360</v>
      </c>
      <c r="K1273" t="s">
        <v>3215</v>
      </c>
      <c r="O1273" s="65">
        <v>1895776000</v>
      </c>
    </row>
    <row r="1274" spans="1:15" x14ac:dyDescent="0.25">
      <c r="A1274" s="45">
        <v>2018</v>
      </c>
      <c r="B1274" t="s">
        <v>445</v>
      </c>
      <c r="C1274">
        <v>205</v>
      </c>
      <c r="D1274">
        <v>89</v>
      </c>
      <c r="E1274">
        <v>0</v>
      </c>
      <c r="F1274">
        <v>302</v>
      </c>
      <c r="H1274" t="s">
        <v>9</v>
      </c>
      <c r="I1274">
        <v>1111</v>
      </c>
      <c r="J1274">
        <v>1360</v>
      </c>
      <c r="K1274" t="s">
        <v>3216</v>
      </c>
      <c r="O1274" s="65">
        <v>2131379000</v>
      </c>
    </row>
    <row r="1275" spans="1:15" x14ac:dyDescent="0.25">
      <c r="A1275" s="45">
        <v>2018</v>
      </c>
      <c r="B1275" t="s">
        <v>445</v>
      </c>
      <c r="C1275">
        <v>205</v>
      </c>
      <c r="D1275">
        <v>89</v>
      </c>
      <c r="E1275">
        <v>0</v>
      </c>
      <c r="F1275">
        <v>303</v>
      </c>
      <c r="H1275" t="s">
        <v>16</v>
      </c>
      <c r="I1275">
        <v>1111</v>
      </c>
      <c r="J1275">
        <v>1360</v>
      </c>
      <c r="K1275" t="s">
        <v>3217</v>
      </c>
      <c r="O1275" s="65">
        <v>909300000</v>
      </c>
    </row>
    <row r="1276" spans="1:15" x14ac:dyDescent="0.25">
      <c r="A1276" s="45">
        <v>2018</v>
      </c>
      <c r="B1276" t="s">
        <v>445</v>
      </c>
      <c r="C1276">
        <v>205</v>
      </c>
      <c r="D1276">
        <v>89</v>
      </c>
      <c r="E1276">
        <v>0</v>
      </c>
      <c r="F1276">
        <v>304</v>
      </c>
      <c r="H1276" t="s">
        <v>9</v>
      </c>
      <c r="I1276">
        <v>1111</v>
      </c>
      <c r="J1276">
        <v>1360</v>
      </c>
      <c r="K1276" t="s">
        <v>3218</v>
      </c>
      <c r="M1276" t="s">
        <v>5793</v>
      </c>
      <c r="O1276" s="65">
        <v>704030000</v>
      </c>
    </row>
    <row r="1277" spans="1:15" x14ac:dyDescent="0.25">
      <c r="A1277" s="45">
        <v>2018</v>
      </c>
      <c r="B1277" t="s">
        <v>445</v>
      </c>
      <c r="C1277">
        <v>205</v>
      </c>
      <c r="D1277">
        <v>89</v>
      </c>
      <c r="E1277">
        <v>0</v>
      </c>
      <c r="F1277">
        <v>399</v>
      </c>
      <c r="H1277" t="s">
        <v>9</v>
      </c>
      <c r="I1277">
        <v>1111</v>
      </c>
      <c r="J1277">
        <v>1360</v>
      </c>
      <c r="K1277" t="s">
        <v>3219</v>
      </c>
      <c r="O1277" s="65">
        <v>636056000</v>
      </c>
    </row>
    <row r="1278" spans="1:15" x14ac:dyDescent="0.25">
      <c r="A1278" s="45">
        <v>2018</v>
      </c>
      <c r="B1278" t="s">
        <v>445</v>
      </c>
      <c r="C1278">
        <v>205</v>
      </c>
      <c r="D1278">
        <v>89</v>
      </c>
      <c r="E1278">
        <v>0</v>
      </c>
      <c r="F1278">
        <v>401</v>
      </c>
      <c r="G1278">
        <v>200</v>
      </c>
      <c r="H1278" t="s">
        <v>9</v>
      </c>
      <c r="I1278">
        <v>1112</v>
      </c>
      <c r="J1278">
        <v>1360</v>
      </c>
      <c r="K1278" t="s">
        <v>3220</v>
      </c>
      <c r="L1278" t="s">
        <v>21</v>
      </c>
      <c r="M1278" t="s">
        <v>4546</v>
      </c>
      <c r="N1278" t="s">
        <v>22</v>
      </c>
      <c r="O1278" s="65">
        <v>986171119</v>
      </c>
    </row>
    <row r="1279" spans="1:15" x14ac:dyDescent="0.25">
      <c r="A1279" s="45">
        <v>2018</v>
      </c>
      <c r="B1279" t="s">
        <v>445</v>
      </c>
      <c r="C1279">
        <v>205</v>
      </c>
      <c r="D1279">
        <v>89</v>
      </c>
      <c r="E1279">
        <v>0</v>
      </c>
      <c r="F1279">
        <v>405</v>
      </c>
      <c r="G1279">
        <v>200</v>
      </c>
      <c r="H1279" t="s">
        <v>9</v>
      </c>
      <c r="I1279">
        <v>1112</v>
      </c>
      <c r="J1279">
        <v>1360</v>
      </c>
      <c r="K1279" t="s">
        <v>3244</v>
      </c>
      <c r="L1279" t="s">
        <v>23</v>
      </c>
      <c r="M1279" t="s">
        <v>4531</v>
      </c>
      <c r="N1279" t="s">
        <v>24</v>
      </c>
      <c r="O1279" s="65">
        <v>53306547</v>
      </c>
    </row>
    <row r="1280" spans="1:15" x14ac:dyDescent="0.25">
      <c r="A1280" s="45">
        <v>2018</v>
      </c>
      <c r="B1280" t="s">
        <v>445</v>
      </c>
      <c r="C1280">
        <v>205</v>
      </c>
      <c r="D1280">
        <v>89</v>
      </c>
      <c r="E1280">
        <v>0</v>
      </c>
      <c r="F1280">
        <v>501</v>
      </c>
      <c r="G1280">
        <v>200</v>
      </c>
      <c r="H1280" t="s">
        <v>9</v>
      </c>
      <c r="I1280">
        <v>1112</v>
      </c>
      <c r="J1280">
        <v>1360</v>
      </c>
      <c r="K1280" t="s">
        <v>3245</v>
      </c>
      <c r="L1280" t="s">
        <v>21</v>
      </c>
      <c r="M1280" t="s">
        <v>4547</v>
      </c>
      <c r="N1280" t="s">
        <v>22</v>
      </c>
      <c r="O1280" s="65">
        <v>541594517</v>
      </c>
    </row>
    <row r="1281" spans="1:15" x14ac:dyDescent="0.25">
      <c r="A1281" s="45">
        <v>2018</v>
      </c>
      <c r="B1281" t="s">
        <v>445</v>
      </c>
      <c r="C1281">
        <v>205</v>
      </c>
      <c r="D1281">
        <v>89</v>
      </c>
      <c r="E1281">
        <v>0</v>
      </c>
      <c r="F1281">
        <v>502</v>
      </c>
      <c r="G1281">
        <v>200</v>
      </c>
      <c r="H1281" t="s">
        <v>9</v>
      </c>
      <c r="I1281">
        <v>1112</v>
      </c>
      <c r="J1281">
        <v>1360</v>
      </c>
      <c r="K1281" t="s">
        <v>3246</v>
      </c>
      <c r="L1281" t="s">
        <v>21</v>
      </c>
      <c r="M1281" t="s">
        <v>4532</v>
      </c>
      <c r="N1281" t="s">
        <v>22</v>
      </c>
      <c r="O1281" s="65">
        <v>159919641</v>
      </c>
    </row>
    <row r="1282" spans="1:15" x14ac:dyDescent="0.25">
      <c r="A1282" s="45">
        <v>2018</v>
      </c>
      <c r="B1282" t="s">
        <v>445</v>
      </c>
      <c r="C1282">
        <v>205</v>
      </c>
      <c r="D1282">
        <v>89</v>
      </c>
      <c r="E1282">
        <v>0</v>
      </c>
      <c r="F1282">
        <v>503</v>
      </c>
      <c r="G1282">
        <v>200</v>
      </c>
      <c r="H1282" t="s">
        <v>9</v>
      </c>
      <c r="I1282">
        <v>1112</v>
      </c>
      <c r="J1282">
        <v>1360</v>
      </c>
      <c r="K1282" t="s">
        <v>3247</v>
      </c>
      <c r="L1282" t="s">
        <v>21</v>
      </c>
      <c r="M1282" t="s">
        <v>4533</v>
      </c>
      <c r="N1282" t="s">
        <v>22</v>
      </c>
      <c r="O1282" s="65">
        <v>319839282</v>
      </c>
    </row>
    <row r="1283" spans="1:15" x14ac:dyDescent="0.25">
      <c r="A1283" s="45">
        <v>2018</v>
      </c>
      <c r="B1283" t="s">
        <v>445</v>
      </c>
      <c r="C1283">
        <v>205</v>
      </c>
      <c r="D1283">
        <v>89</v>
      </c>
      <c r="E1283">
        <v>0</v>
      </c>
      <c r="F1283">
        <v>505</v>
      </c>
      <c r="G1283">
        <v>200</v>
      </c>
      <c r="H1283" t="s">
        <v>9</v>
      </c>
      <c r="I1283">
        <v>1112</v>
      </c>
      <c r="J1283">
        <v>1360</v>
      </c>
      <c r="K1283" t="s">
        <v>3249</v>
      </c>
      <c r="L1283" t="s">
        <v>446</v>
      </c>
      <c r="M1283" t="s">
        <v>104</v>
      </c>
      <c r="N1283" t="s">
        <v>121</v>
      </c>
      <c r="O1283" s="65">
        <v>145000000</v>
      </c>
    </row>
    <row r="1284" spans="1:15" x14ac:dyDescent="0.25">
      <c r="A1284" s="45">
        <v>2018</v>
      </c>
      <c r="B1284" t="s">
        <v>445</v>
      </c>
      <c r="C1284">
        <v>205</v>
      </c>
      <c r="D1284">
        <v>89</v>
      </c>
      <c r="E1284">
        <v>0</v>
      </c>
      <c r="F1284">
        <v>10101</v>
      </c>
      <c r="H1284" t="s">
        <v>9</v>
      </c>
      <c r="I1284">
        <v>1120</v>
      </c>
      <c r="J1284">
        <v>1360</v>
      </c>
      <c r="K1284" t="s">
        <v>3253</v>
      </c>
      <c r="O1284" s="65">
        <v>172000000</v>
      </c>
    </row>
    <row r="1285" spans="1:15" x14ac:dyDescent="0.25">
      <c r="A1285" s="45">
        <v>2018</v>
      </c>
      <c r="B1285" t="s">
        <v>445</v>
      </c>
      <c r="C1285">
        <v>205</v>
      </c>
      <c r="D1285">
        <v>89</v>
      </c>
      <c r="E1285">
        <v>0</v>
      </c>
      <c r="F1285">
        <v>10103</v>
      </c>
      <c r="H1285" t="s">
        <v>9</v>
      </c>
      <c r="I1285">
        <v>1120</v>
      </c>
      <c r="J1285">
        <v>1360</v>
      </c>
      <c r="K1285" t="s">
        <v>3255</v>
      </c>
      <c r="O1285" s="65">
        <v>281500000</v>
      </c>
    </row>
    <row r="1286" spans="1:15" x14ac:dyDescent="0.25">
      <c r="A1286" s="45">
        <v>2018</v>
      </c>
      <c r="B1286" t="s">
        <v>445</v>
      </c>
      <c r="C1286">
        <v>205</v>
      </c>
      <c r="D1286">
        <v>89</v>
      </c>
      <c r="E1286">
        <v>0</v>
      </c>
      <c r="F1286">
        <v>10199</v>
      </c>
      <c r="H1286" t="s">
        <v>9</v>
      </c>
      <c r="I1286">
        <v>1120</v>
      </c>
      <c r="J1286">
        <v>1360</v>
      </c>
      <c r="K1286" t="s">
        <v>3257</v>
      </c>
      <c r="M1286" t="s">
        <v>5794</v>
      </c>
      <c r="O1286" s="65">
        <v>19206000</v>
      </c>
    </row>
    <row r="1287" spans="1:15" x14ac:dyDescent="0.25">
      <c r="A1287" s="45">
        <v>2018</v>
      </c>
      <c r="B1287" t="s">
        <v>445</v>
      </c>
      <c r="C1287">
        <v>205</v>
      </c>
      <c r="D1287">
        <v>89</v>
      </c>
      <c r="E1287">
        <v>0</v>
      </c>
      <c r="F1287">
        <v>10201</v>
      </c>
      <c r="H1287" t="s">
        <v>9</v>
      </c>
      <c r="I1287">
        <v>1120</v>
      </c>
      <c r="J1287">
        <v>1360</v>
      </c>
      <c r="K1287" t="s">
        <v>3258</v>
      </c>
      <c r="O1287" s="65">
        <v>37000000</v>
      </c>
    </row>
    <row r="1288" spans="1:15" x14ac:dyDescent="0.25">
      <c r="A1288" s="45">
        <v>2018</v>
      </c>
      <c r="B1288" t="s">
        <v>445</v>
      </c>
      <c r="C1288">
        <v>205</v>
      </c>
      <c r="D1288">
        <v>89</v>
      </c>
      <c r="E1288">
        <v>0</v>
      </c>
      <c r="F1288">
        <v>10202</v>
      </c>
      <c r="H1288" t="s">
        <v>9</v>
      </c>
      <c r="I1288">
        <v>1120</v>
      </c>
      <c r="J1288">
        <v>1360</v>
      </c>
      <c r="K1288" t="s">
        <v>3259</v>
      </c>
      <c r="O1288" s="65">
        <v>150200000</v>
      </c>
    </row>
    <row r="1289" spans="1:15" x14ac:dyDescent="0.25">
      <c r="A1289" s="45">
        <v>2018</v>
      </c>
      <c r="B1289" t="s">
        <v>445</v>
      </c>
      <c r="C1289">
        <v>205</v>
      </c>
      <c r="D1289">
        <v>89</v>
      </c>
      <c r="E1289">
        <v>0</v>
      </c>
      <c r="F1289">
        <v>10203</v>
      </c>
      <c r="H1289" t="s">
        <v>9</v>
      </c>
      <c r="I1289">
        <v>1120</v>
      </c>
      <c r="J1289">
        <v>1360</v>
      </c>
      <c r="K1289" t="s">
        <v>3260</v>
      </c>
      <c r="O1289" s="65">
        <v>7550000</v>
      </c>
    </row>
    <row r="1290" spans="1:15" x14ac:dyDescent="0.25">
      <c r="A1290" s="45">
        <v>2018</v>
      </c>
      <c r="B1290" t="s">
        <v>445</v>
      </c>
      <c r="C1290">
        <v>205</v>
      </c>
      <c r="D1290">
        <v>89</v>
      </c>
      <c r="E1290">
        <v>0</v>
      </c>
      <c r="F1290">
        <v>10204</v>
      </c>
      <c r="H1290" t="s">
        <v>9</v>
      </c>
      <c r="I1290">
        <v>1120</v>
      </c>
      <c r="J1290">
        <v>1360</v>
      </c>
      <c r="K1290" t="s">
        <v>3261</v>
      </c>
      <c r="O1290" s="65">
        <v>77200000</v>
      </c>
    </row>
    <row r="1291" spans="1:15" x14ac:dyDescent="0.25">
      <c r="A1291" s="45">
        <v>2018</v>
      </c>
      <c r="B1291" t="s">
        <v>445</v>
      </c>
      <c r="C1291">
        <v>205</v>
      </c>
      <c r="D1291">
        <v>89</v>
      </c>
      <c r="E1291">
        <v>0</v>
      </c>
      <c r="F1291">
        <v>10299</v>
      </c>
      <c r="H1291" t="s">
        <v>9</v>
      </c>
      <c r="I1291">
        <v>1120</v>
      </c>
      <c r="J1291">
        <v>1360</v>
      </c>
      <c r="K1291" t="s">
        <v>3262</v>
      </c>
      <c r="M1291" t="s">
        <v>5795</v>
      </c>
      <c r="O1291" s="65">
        <v>18404000</v>
      </c>
    </row>
    <row r="1292" spans="1:15" x14ac:dyDescent="0.25">
      <c r="A1292" s="45">
        <v>2018</v>
      </c>
      <c r="B1292" t="s">
        <v>445</v>
      </c>
      <c r="C1292">
        <v>205</v>
      </c>
      <c r="D1292">
        <v>89</v>
      </c>
      <c r="E1292">
        <v>0</v>
      </c>
      <c r="F1292">
        <v>10301</v>
      </c>
      <c r="H1292" t="s">
        <v>9</v>
      </c>
      <c r="I1292">
        <v>1120</v>
      </c>
      <c r="J1292">
        <v>1360</v>
      </c>
      <c r="K1292" t="s">
        <v>3263</v>
      </c>
      <c r="O1292" s="65">
        <v>6000000</v>
      </c>
    </row>
    <row r="1293" spans="1:15" x14ac:dyDescent="0.25">
      <c r="A1293" s="45">
        <v>2018</v>
      </c>
      <c r="B1293" t="s">
        <v>445</v>
      </c>
      <c r="C1293">
        <v>205</v>
      </c>
      <c r="D1293">
        <v>89</v>
      </c>
      <c r="E1293">
        <v>0</v>
      </c>
      <c r="F1293">
        <v>10303</v>
      </c>
      <c r="H1293" t="s">
        <v>9</v>
      </c>
      <c r="I1293">
        <v>1120</v>
      </c>
      <c r="J1293">
        <v>1360</v>
      </c>
      <c r="K1293" t="s">
        <v>3265</v>
      </c>
      <c r="O1293" s="65">
        <v>10790000</v>
      </c>
    </row>
    <row r="1294" spans="1:15" x14ac:dyDescent="0.25">
      <c r="A1294" s="45">
        <v>2018</v>
      </c>
      <c r="B1294" t="s">
        <v>445</v>
      </c>
      <c r="C1294">
        <v>205</v>
      </c>
      <c r="D1294">
        <v>89</v>
      </c>
      <c r="E1294">
        <v>0</v>
      </c>
      <c r="F1294">
        <v>10306</v>
      </c>
      <c r="H1294" t="s">
        <v>9</v>
      </c>
      <c r="I1294">
        <v>1120</v>
      </c>
      <c r="J1294">
        <v>1360</v>
      </c>
      <c r="K1294" t="s">
        <v>3268</v>
      </c>
      <c r="M1294" t="s">
        <v>4579</v>
      </c>
      <c r="O1294" s="65">
        <v>220000</v>
      </c>
    </row>
    <row r="1295" spans="1:15" x14ac:dyDescent="0.25">
      <c r="A1295" s="45">
        <v>2018</v>
      </c>
      <c r="B1295" t="s">
        <v>445</v>
      </c>
      <c r="C1295">
        <v>205</v>
      </c>
      <c r="D1295">
        <v>89</v>
      </c>
      <c r="E1295">
        <v>0</v>
      </c>
      <c r="F1295">
        <v>10307</v>
      </c>
      <c r="H1295" t="s">
        <v>9</v>
      </c>
      <c r="I1295">
        <v>1120</v>
      </c>
      <c r="J1295">
        <v>1360</v>
      </c>
      <c r="K1295" t="s">
        <v>3269</v>
      </c>
      <c r="O1295" s="65">
        <v>2000000</v>
      </c>
    </row>
    <row r="1296" spans="1:15" x14ac:dyDescent="0.25">
      <c r="A1296" s="45">
        <v>2018</v>
      </c>
      <c r="B1296" t="s">
        <v>445</v>
      </c>
      <c r="C1296">
        <v>205</v>
      </c>
      <c r="D1296">
        <v>89</v>
      </c>
      <c r="E1296">
        <v>0</v>
      </c>
      <c r="F1296">
        <v>10401</v>
      </c>
      <c r="H1296" t="s">
        <v>9</v>
      </c>
      <c r="I1296">
        <v>1120</v>
      </c>
      <c r="J1296">
        <v>1360</v>
      </c>
      <c r="K1296" t="s">
        <v>3270</v>
      </c>
      <c r="M1296" t="s">
        <v>5796</v>
      </c>
      <c r="O1296" s="65">
        <v>5115000</v>
      </c>
    </row>
    <row r="1297" spans="1:15" x14ac:dyDescent="0.25">
      <c r="A1297" s="45">
        <v>2018</v>
      </c>
      <c r="B1297" t="s">
        <v>445</v>
      </c>
      <c r="C1297">
        <v>205</v>
      </c>
      <c r="D1297">
        <v>89</v>
      </c>
      <c r="E1297">
        <v>0</v>
      </c>
      <c r="F1297">
        <v>10403</v>
      </c>
      <c r="H1297" t="s">
        <v>9</v>
      </c>
      <c r="I1297">
        <v>1120</v>
      </c>
      <c r="J1297">
        <v>1360</v>
      </c>
      <c r="K1297" t="s">
        <v>3272</v>
      </c>
      <c r="M1297" t="s">
        <v>5797</v>
      </c>
      <c r="O1297" s="65">
        <v>432000</v>
      </c>
    </row>
    <row r="1298" spans="1:15" x14ac:dyDescent="0.25">
      <c r="A1298" s="45">
        <v>2018</v>
      </c>
      <c r="B1298" t="s">
        <v>445</v>
      </c>
      <c r="C1298">
        <v>205</v>
      </c>
      <c r="D1298">
        <v>89</v>
      </c>
      <c r="E1298">
        <v>0</v>
      </c>
      <c r="F1298">
        <v>10405</v>
      </c>
      <c r="H1298" t="s">
        <v>9</v>
      </c>
      <c r="I1298">
        <v>1120</v>
      </c>
      <c r="J1298">
        <v>1360</v>
      </c>
      <c r="K1298" t="s">
        <v>3274</v>
      </c>
      <c r="M1298" t="s">
        <v>5798</v>
      </c>
      <c r="O1298" s="65">
        <v>19257000</v>
      </c>
    </row>
    <row r="1299" spans="1:15" x14ac:dyDescent="0.25">
      <c r="A1299" s="45">
        <v>2018</v>
      </c>
      <c r="B1299" t="s">
        <v>445</v>
      </c>
      <c r="C1299">
        <v>205</v>
      </c>
      <c r="D1299">
        <v>89</v>
      </c>
      <c r="E1299">
        <v>0</v>
      </c>
      <c r="F1299">
        <v>10406</v>
      </c>
      <c r="H1299" t="s">
        <v>9</v>
      </c>
      <c r="I1299">
        <v>1120</v>
      </c>
      <c r="J1299">
        <v>1360</v>
      </c>
      <c r="K1299" t="s">
        <v>3275</v>
      </c>
      <c r="M1299" t="s">
        <v>5799</v>
      </c>
      <c r="O1299" s="65">
        <v>177586000</v>
      </c>
    </row>
    <row r="1300" spans="1:15" x14ac:dyDescent="0.25">
      <c r="A1300" s="45">
        <v>2018</v>
      </c>
      <c r="B1300" t="s">
        <v>445</v>
      </c>
      <c r="C1300">
        <v>205</v>
      </c>
      <c r="D1300">
        <v>89</v>
      </c>
      <c r="E1300">
        <v>0</v>
      </c>
      <c r="F1300">
        <v>10499</v>
      </c>
      <c r="H1300" t="s">
        <v>9</v>
      </c>
      <c r="I1300">
        <v>1120</v>
      </c>
      <c r="J1300">
        <v>1360</v>
      </c>
      <c r="K1300" t="s">
        <v>3276</v>
      </c>
      <c r="M1300" t="s">
        <v>5800</v>
      </c>
      <c r="O1300" s="65">
        <v>3437160</v>
      </c>
    </row>
    <row r="1301" spans="1:15" x14ac:dyDescent="0.25">
      <c r="A1301" s="45">
        <v>2018</v>
      </c>
      <c r="B1301" t="s">
        <v>445</v>
      </c>
      <c r="C1301">
        <v>205</v>
      </c>
      <c r="D1301">
        <v>89</v>
      </c>
      <c r="E1301">
        <v>0</v>
      </c>
      <c r="F1301">
        <v>10501</v>
      </c>
      <c r="H1301" t="s">
        <v>9</v>
      </c>
      <c r="I1301">
        <v>1120</v>
      </c>
      <c r="J1301">
        <v>1360</v>
      </c>
      <c r="K1301" t="s">
        <v>3277</v>
      </c>
      <c r="O1301" s="65">
        <v>2050000</v>
      </c>
    </row>
    <row r="1302" spans="1:15" x14ac:dyDescent="0.25">
      <c r="A1302" s="45">
        <v>2018</v>
      </c>
      <c r="B1302" t="s">
        <v>445</v>
      </c>
      <c r="C1302">
        <v>205</v>
      </c>
      <c r="D1302">
        <v>89</v>
      </c>
      <c r="E1302">
        <v>0</v>
      </c>
      <c r="F1302">
        <v>10502</v>
      </c>
      <c r="H1302" t="s">
        <v>9</v>
      </c>
      <c r="I1302">
        <v>1120</v>
      </c>
      <c r="J1302">
        <v>1360</v>
      </c>
      <c r="K1302" t="s">
        <v>3278</v>
      </c>
      <c r="O1302" s="65">
        <v>57000000</v>
      </c>
    </row>
    <row r="1303" spans="1:15" x14ac:dyDescent="0.25">
      <c r="A1303" s="45">
        <v>2018</v>
      </c>
      <c r="B1303" t="s">
        <v>445</v>
      </c>
      <c r="C1303">
        <v>205</v>
      </c>
      <c r="D1303">
        <v>89</v>
      </c>
      <c r="E1303">
        <v>0</v>
      </c>
      <c r="F1303">
        <v>10601</v>
      </c>
      <c r="H1303" t="s">
        <v>9</v>
      </c>
      <c r="I1303">
        <v>1120</v>
      </c>
      <c r="J1303">
        <v>1360</v>
      </c>
      <c r="K1303" t="s">
        <v>3281</v>
      </c>
      <c r="O1303" s="65">
        <v>305743000</v>
      </c>
    </row>
    <row r="1304" spans="1:15" x14ac:dyDescent="0.25">
      <c r="A1304" s="45">
        <v>2018</v>
      </c>
      <c r="B1304" t="s">
        <v>445</v>
      </c>
      <c r="C1304">
        <v>205</v>
      </c>
      <c r="D1304">
        <v>89</v>
      </c>
      <c r="E1304">
        <v>0</v>
      </c>
      <c r="F1304">
        <v>10702</v>
      </c>
      <c r="H1304" t="s">
        <v>9</v>
      </c>
      <c r="I1304">
        <v>1120</v>
      </c>
      <c r="J1304">
        <v>1360</v>
      </c>
      <c r="K1304" t="s">
        <v>3285</v>
      </c>
      <c r="M1304" t="s">
        <v>5801</v>
      </c>
      <c r="O1304" s="65">
        <v>1000000</v>
      </c>
    </row>
    <row r="1305" spans="1:15" x14ac:dyDescent="0.25">
      <c r="A1305" s="45">
        <v>2018</v>
      </c>
      <c r="B1305" t="s">
        <v>445</v>
      </c>
      <c r="C1305">
        <v>205</v>
      </c>
      <c r="D1305">
        <v>89</v>
      </c>
      <c r="E1305">
        <v>0</v>
      </c>
      <c r="F1305">
        <v>10703</v>
      </c>
      <c r="H1305" t="s">
        <v>9</v>
      </c>
      <c r="I1305">
        <v>1120</v>
      </c>
      <c r="J1305">
        <v>1360</v>
      </c>
      <c r="K1305" t="s">
        <v>3286</v>
      </c>
      <c r="O1305" s="65">
        <v>2000000</v>
      </c>
    </row>
    <row r="1306" spans="1:15" x14ac:dyDescent="0.25">
      <c r="A1306" s="45">
        <v>2018</v>
      </c>
      <c r="B1306" t="s">
        <v>445</v>
      </c>
      <c r="C1306">
        <v>205</v>
      </c>
      <c r="D1306">
        <v>89</v>
      </c>
      <c r="E1306">
        <v>0</v>
      </c>
      <c r="F1306">
        <v>10801</v>
      </c>
      <c r="H1306" t="s">
        <v>9</v>
      </c>
      <c r="I1306">
        <v>1120</v>
      </c>
      <c r="J1306">
        <v>1360</v>
      </c>
      <c r="K1306" t="s">
        <v>3287</v>
      </c>
      <c r="O1306" s="65">
        <v>67200000</v>
      </c>
    </row>
    <row r="1307" spans="1:15" x14ac:dyDescent="0.25">
      <c r="A1307" s="45">
        <v>2018</v>
      </c>
      <c r="B1307" t="s">
        <v>445</v>
      </c>
      <c r="C1307">
        <v>205</v>
      </c>
      <c r="D1307">
        <v>89</v>
      </c>
      <c r="E1307">
        <v>0</v>
      </c>
      <c r="F1307">
        <v>10804</v>
      </c>
      <c r="H1307" t="s">
        <v>9</v>
      </c>
      <c r="I1307">
        <v>1120</v>
      </c>
      <c r="J1307">
        <v>1360</v>
      </c>
      <c r="K1307" t="s">
        <v>3290</v>
      </c>
      <c r="O1307" s="65">
        <v>12000000</v>
      </c>
    </row>
    <row r="1308" spans="1:15" x14ac:dyDescent="0.25">
      <c r="A1308" s="45">
        <v>2018</v>
      </c>
      <c r="B1308" t="s">
        <v>445</v>
      </c>
      <c r="C1308">
        <v>205</v>
      </c>
      <c r="D1308">
        <v>89</v>
      </c>
      <c r="E1308">
        <v>0</v>
      </c>
      <c r="F1308">
        <v>10805</v>
      </c>
      <c r="H1308" t="s">
        <v>9</v>
      </c>
      <c r="I1308">
        <v>1120</v>
      </c>
      <c r="J1308">
        <v>1360</v>
      </c>
      <c r="K1308" t="s">
        <v>3291</v>
      </c>
      <c r="O1308" s="65">
        <v>50600000</v>
      </c>
    </row>
    <row r="1309" spans="1:15" x14ac:dyDescent="0.25">
      <c r="A1309" s="45">
        <v>2018</v>
      </c>
      <c r="B1309" t="s">
        <v>445</v>
      </c>
      <c r="C1309">
        <v>205</v>
      </c>
      <c r="D1309">
        <v>89</v>
      </c>
      <c r="E1309">
        <v>0</v>
      </c>
      <c r="F1309">
        <v>10806</v>
      </c>
      <c r="H1309" t="s">
        <v>9</v>
      </c>
      <c r="I1309">
        <v>1120</v>
      </c>
      <c r="J1309">
        <v>1360</v>
      </c>
      <c r="K1309" t="s">
        <v>3292</v>
      </c>
      <c r="O1309" s="65">
        <v>20300000</v>
      </c>
    </row>
    <row r="1310" spans="1:15" x14ac:dyDescent="0.25">
      <c r="A1310" s="45">
        <v>2018</v>
      </c>
      <c r="B1310" t="s">
        <v>445</v>
      </c>
      <c r="C1310">
        <v>205</v>
      </c>
      <c r="D1310">
        <v>89</v>
      </c>
      <c r="E1310">
        <v>0</v>
      </c>
      <c r="F1310">
        <v>10807</v>
      </c>
      <c r="H1310" t="s">
        <v>9</v>
      </c>
      <c r="I1310">
        <v>1120</v>
      </c>
      <c r="J1310">
        <v>1360</v>
      </c>
      <c r="K1310" t="s">
        <v>3293</v>
      </c>
      <c r="O1310" s="65">
        <v>41600000</v>
      </c>
    </row>
    <row r="1311" spans="1:15" x14ac:dyDescent="0.25">
      <c r="A1311" s="45">
        <v>2018</v>
      </c>
      <c r="B1311" t="s">
        <v>445</v>
      </c>
      <c r="C1311">
        <v>205</v>
      </c>
      <c r="D1311">
        <v>89</v>
      </c>
      <c r="E1311">
        <v>0</v>
      </c>
      <c r="F1311">
        <v>10808</v>
      </c>
      <c r="H1311" t="s">
        <v>9</v>
      </c>
      <c r="I1311">
        <v>1120</v>
      </c>
      <c r="J1311">
        <v>1360</v>
      </c>
      <c r="K1311" t="s">
        <v>3294</v>
      </c>
      <c r="O1311" s="65">
        <v>135500000</v>
      </c>
    </row>
    <row r="1312" spans="1:15" x14ac:dyDescent="0.25">
      <c r="A1312" s="45">
        <v>2018</v>
      </c>
      <c r="B1312" t="s">
        <v>445</v>
      </c>
      <c r="C1312">
        <v>205</v>
      </c>
      <c r="D1312">
        <v>89</v>
      </c>
      <c r="E1312">
        <v>0</v>
      </c>
      <c r="F1312">
        <v>10899</v>
      </c>
      <c r="H1312" t="s">
        <v>9</v>
      </c>
      <c r="I1312">
        <v>1120</v>
      </c>
      <c r="J1312">
        <v>1360</v>
      </c>
      <c r="K1312" t="s">
        <v>3295</v>
      </c>
      <c r="O1312" s="65">
        <v>7105000</v>
      </c>
    </row>
    <row r="1313" spans="1:15" x14ac:dyDescent="0.25">
      <c r="A1313" s="45">
        <v>2018</v>
      </c>
      <c r="B1313" t="s">
        <v>445</v>
      </c>
      <c r="C1313">
        <v>205</v>
      </c>
      <c r="D1313">
        <v>89</v>
      </c>
      <c r="E1313">
        <v>0</v>
      </c>
      <c r="F1313">
        <v>10999</v>
      </c>
      <c r="H1313" t="s">
        <v>9</v>
      </c>
      <c r="I1313">
        <v>1310</v>
      </c>
      <c r="J1313">
        <v>1360</v>
      </c>
      <c r="K1313" t="s">
        <v>3299</v>
      </c>
      <c r="M1313" t="s">
        <v>5802</v>
      </c>
      <c r="O1313" s="65">
        <v>4500000</v>
      </c>
    </row>
    <row r="1314" spans="1:15" x14ac:dyDescent="0.25">
      <c r="A1314" s="45">
        <v>2018</v>
      </c>
      <c r="B1314" t="s">
        <v>445</v>
      </c>
      <c r="C1314">
        <v>205</v>
      </c>
      <c r="D1314">
        <v>89</v>
      </c>
      <c r="E1314">
        <v>0</v>
      </c>
      <c r="F1314">
        <v>19902</v>
      </c>
      <c r="H1314" t="s">
        <v>9</v>
      </c>
      <c r="I1314">
        <v>1120</v>
      </c>
      <c r="J1314">
        <v>1360</v>
      </c>
      <c r="K1314" t="s">
        <v>3301</v>
      </c>
      <c r="M1314" t="s">
        <v>4580</v>
      </c>
      <c r="O1314" s="65">
        <v>150000</v>
      </c>
    </row>
    <row r="1315" spans="1:15" x14ac:dyDescent="0.25">
      <c r="A1315" s="45">
        <v>2018</v>
      </c>
      <c r="B1315" t="s">
        <v>445</v>
      </c>
      <c r="C1315">
        <v>205</v>
      </c>
      <c r="D1315">
        <v>89</v>
      </c>
      <c r="E1315">
        <v>0</v>
      </c>
      <c r="F1315">
        <v>19905</v>
      </c>
      <c r="H1315" t="s">
        <v>9</v>
      </c>
      <c r="I1315">
        <v>1120</v>
      </c>
      <c r="J1315">
        <v>1360</v>
      </c>
      <c r="K1315" t="s">
        <v>3304</v>
      </c>
      <c r="O1315" s="65">
        <v>5000000</v>
      </c>
    </row>
    <row r="1316" spans="1:15" x14ac:dyDescent="0.25">
      <c r="A1316" s="45">
        <v>2018</v>
      </c>
      <c r="B1316" t="s">
        <v>445</v>
      </c>
      <c r="C1316">
        <v>205</v>
      </c>
      <c r="D1316">
        <v>89</v>
      </c>
      <c r="E1316">
        <v>0</v>
      </c>
      <c r="F1316">
        <v>19999</v>
      </c>
      <c r="H1316" t="s">
        <v>9</v>
      </c>
      <c r="I1316">
        <v>1120</v>
      </c>
      <c r="J1316">
        <v>1360</v>
      </c>
      <c r="K1316" t="s">
        <v>3305</v>
      </c>
      <c r="M1316" t="s">
        <v>4340</v>
      </c>
      <c r="O1316" s="65">
        <v>350000</v>
      </c>
    </row>
    <row r="1317" spans="1:15" x14ac:dyDescent="0.25">
      <c r="A1317" s="45">
        <v>2018</v>
      </c>
      <c r="B1317" t="s">
        <v>445</v>
      </c>
      <c r="C1317">
        <v>205</v>
      </c>
      <c r="D1317">
        <v>89</v>
      </c>
      <c r="E1317">
        <v>0</v>
      </c>
      <c r="F1317">
        <v>20101</v>
      </c>
      <c r="H1317" t="s">
        <v>9</v>
      </c>
      <c r="I1317">
        <v>1120</v>
      </c>
      <c r="J1317">
        <v>1360</v>
      </c>
      <c r="K1317" t="s">
        <v>3306</v>
      </c>
      <c r="O1317" s="65">
        <v>75500000</v>
      </c>
    </row>
    <row r="1318" spans="1:15" x14ac:dyDescent="0.25">
      <c r="A1318" s="45">
        <v>2018</v>
      </c>
      <c r="B1318" t="s">
        <v>445</v>
      </c>
      <c r="C1318">
        <v>205</v>
      </c>
      <c r="D1318">
        <v>89</v>
      </c>
      <c r="E1318">
        <v>0</v>
      </c>
      <c r="F1318">
        <v>20102</v>
      </c>
      <c r="H1318" t="s">
        <v>9</v>
      </c>
      <c r="I1318">
        <v>1120</v>
      </c>
      <c r="J1318">
        <v>1360</v>
      </c>
      <c r="K1318" t="s">
        <v>3307</v>
      </c>
      <c r="O1318" s="65">
        <v>5000000</v>
      </c>
    </row>
    <row r="1319" spans="1:15" x14ac:dyDescent="0.25">
      <c r="A1319" s="45">
        <v>2018</v>
      </c>
      <c r="B1319" t="s">
        <v>445</v>
      </c>
      <c r="C1319">
        <v>205</v>
      </c>
      <c r="D1319">
        <v>89</v>
      </c>
      <c r="E1319">
        <v>0</v>
      </c>
      <c r="F1319">
        <v>20104</v>
      </c>
      <c r="H1319" t="s">
        <v>9</v>
      </c>
      <c r="I1319">
        <v>1120</v>
      </c>
      <c r="J1319">
        <v>1360</v>
      </c>
      <c r="K1319" t="s">
        <v>3309</v>
      </c>
      <c r="O1319" s="65">
        <v>21590000</v>
      </c>
    </row>
    <row r="1320" spans="1:15" x14ac:dyDescent="0.25">
      <c r="A1320" s="45">
        <v>2018</v>
      </c>
      <c r="B1320" t="s">
        <v>445</v>
      </c>
      <c r="C1320">
        <v>205</v>
      </c>
      <c r="D1320">
        <v>89</v>
      </c>
      <c r="E1320">
        <v>0</v>
      </c>
      <c r="F1320">
        <v>20199</v>
      </c>
      <c r="H1320" t="s">
        <v>9</v>
      </c>
      <c r="I1320">
        <v>1120</v>
      </c>
      <c r="J1320">
        <v>1360</v>
      </c>
      <c r="K1320" t="s">
        <v>3310</v>
      </c>
      <c r="O1320" s="65">
        <v>2143000</v>
      </c>
    </row>
    <row r="1321" spans="1:15" x14ac:dyDescent="0.25">
      <c r="A1321" s="45">
        <v>2018</v>
      </c>
      <c r="B1321" t="s">
        <v>445</v>
      </c>
      <c r="C1321">
        <v>205</v>
      </c>
      <c r="D1321">
        <v>89</v>
      </c>
      <c r="E1321">
        <v>0</v>
      </c>
      <c r="F1321">
        <v>20203</v>
      </c>
      <c r="H1321" t="s">
        <v>9</v>
      </c>
      <c r="I1321">
        <v>1120</v>
      </c>
      <c r="J1321">
        <v>1360</v>
      </c>
      <c r="K1321" t="s">
        <v>3313</v>
      </c>
      <c r="O1321" s="65">
        <v>4299642</v>
      </c>
    </row>
    <row r="1322" spans="1:15" x14ac:dyDescent="0.25">
      <c r="A1322" s="45">
        <v>2018</v>
      </c>
      <c r="B1322" t="s">
        <v>445</v>
      </c>
      <c r="C1322">
        <v>205</v>
      </c>
      <c r="D1322">
        <v>89</v>
      </c>
      <c r="E1322">
        <v>0</v>
      </c>
      <c r="F1322">
        <v>20301</v>
      </c>
      <c r="H1322" t="s">
        <v>9</v>
      </c>
      <c r="I1322">
        <v>1120</v>
      </c>
      <c r="J1322">
        <v>1360</v>
      </c>
      <c r="K1322" t="s">
        <v>3315</v>
      </c>
      <c r="O1322" s="65">
        <v>2107000</v>
      </c>
    </row>
    <row r="1323" spans="1:15" x14ac:dyDescent="0.25">
      <c r="A1323" s="45">
        <v>2018</v>
      </c>
      <c r="B1323" t="s">
        <v>445</v>
      </c>
      <c r="C1323">
        <v>205</v>
      </c>
      <c r="D1323">
        <v>89</v>
      </c>
      <c r="E1323">
        <v>0</v>
      </c>
      <c r="F1323">
        <v>20302</v>
      </c>
      <c r="H1323" t="s">
        <v>9</v>
      </c>
      <c r="I1323">
        <v>1120</v>
      </c>
      <c r="J1323">
        <v>1360</v>
      </c>
      <c r="K1323" t="s">
        <v>3316</v>
      </c>
      <c r="O1323" s="65">
        <v>150000</v>
      </c>
    </row>
    <row r="1324" spans="1:15" x14ac:dyDescent="0.25">
      <c r="A1324" s="45">
        <v>2018</v>
      </c>
      <c r="B1324" t="s">
        <v>445</v>
      </c>
      <c r="C1324">
        <v>205</v>
      </c>
      <c r="D1324">
        <v>89</v>
      </c>
      <c r="E1324">
        <v>0</v>
      </c>
      <c r="F1324">
        <v>20303</v>
      </c>
      <c r="H1324" t="s">
        <v>9</v>
      </c>
      <c r="I1324">
        <v>1120</v>
      </c>
      <c r="J1324">
        <v>1360</v>
      </c>
      <c r="K1324" t="s">
        <v>3317</v>
      </c>
      <c r="O1324" s="65">
        <v>150000</v>
      </c>
    </row>
    <row r="1325" spans="1:15" x14ac:dyDescent="0.25">
      <c r="A1325" s="45">
        <v>2018</v>
      </c>
      <c r="B1325" t="s">
        <v>445</v>
      </c>
      <c r="C1325">
        <v>205</v>
      </c>
      <c r="D1325">
        <v>89</v>
      </c>
      <c r="E1325">
        <v>0</v>
      </c>
      <c r="F1325">
        <v>20304</v>
      </c>
      <c r="H1325" t="s">
        <v>9</v>
      </c>
      <c r="I1325">
        <v>1120</v>
      </c>
      <c r="J1325">
        <v>1360</v>
      </c>
      <c r="K1325" t="s">
        <v>3318</v>
      </c>
      <c r="O1325" s="65">
        <v>4292000</v>
      </c>
    </row>
    <row r="1326" spans="1:15" x14ac:dyDescent="0.25">
      <c r="A1326" s="45">
        <v>2018</v>
      </c>
      <c r="B1326" t="s">
        <v>445</v>
      </c>
      <c r="C1326">
        <v>205</v>
      </c>
      <c r="D1326">
        <v>89</v>
      </c>
      <c r="E1326">
        <v>0</v>
      </c>
      <c r="F1326">
        <v>20305</v>
      </c>
      <c r="H1326" t="s">
        <v>9</v>
      </c>
      <c r="I1326">
        <v>1120</v>
      </c>
      <c r="J1326">
        <v>1360</v>
      </c>
      <c r="K1326" t="s">
        <v>3319</v>
      </c>
      <c r="O1326" s="65">
        <v>300000</v>
      </c>
    </row>
    <row r="1327" spans="1:15" x14ac:dyDescent="0.25">
      <c r="A1327" s="45">
        <v>2018</v>
      </c>
      <c r="B1327" t="s">
        <v>445</v>
      </c>
      <c r="C1327">
        <v>205</v>
      </c>
      <c r="D1327">
        <v>89</v>
      </c>
      <c r="E1327">
        <v>0</v>
      </c>
      <c r="F1327">
        <v>20306</v>
      </c>
      <c r="H1327" t="s">
        <v>9</v>
      </c>
      <c r="I1327">
        <v>1120</v>
      </c>
      <c r="J1327">
        <v>1360</v>
      </c>
      <c r="K1327" t="s">
        <v>3320</v>
      </c>
      <c r="O1327" s="65">
        <v>325000</v>
      </c>
    </row>
    <row r="1328" spans="1:15" x14ac:dyDescent="0.25">
      <c r="A1328" s="45">
        <v>2018</v>
      </c>
      <c r="B1328" t="s">
        <v>445</v>
      </c>
      <c r="C1328">
        <v>205</v>
      </c>
      <c r="D1328">
        <v>89</v>
      </c>
      <c r="E1328">
        <v>0</v>
      </c>
      <c r="F1328">
        <v>20399</v>
      </c>
      <c r="H1328" t="s">
        <v>9</v>
      </c>
      <c r="I1328">
        <v>1120</v>
      </c>
      <c r="J1328">
        <v>1360</v>
      </c>
      <c r="K1328" t="s">
        <v>3321</v>
      </c>
      <c r="O1328" s="65">
        <v>845000</v>
      </c>
    </row>
    <row r="1329" spans="1:15" x14ac:dyDescent="0.25">
      <c r="A1329" s="45">
        <v>2018</v>
      </c>
      <c r="B1329" t="s">
        <v>445</v>
      </c>
      <c r="C1329">
        <v>205</v>
      </c>
      <c r="D1329">
        <v>89</v>
      </c>
      <c r="E1329">
        <v>0</v>
      </c>
      <c r="F1329">
        <v>20401</v>
      </c>
      <c r="H1329" t="s">
        <v>9</v>
      </c>
      <c r="I1329">
        <v>1120</v>
      </c>
      <c r="J1329">
        <v>1360</v>
      </c>
      <c r="K1329" t="s">
        <v>3322</v>
      </c>
      <c r="O1329" s="65">
        <v>6554000</v>
      </c>
    </row>
    <row r="1330" spans="1:15" x14ac:dyDescent="0.25">
      <c r="A1330" s="45">
        <v>2018</v>
      </c>
      <c r="B1330" t="s">
        <v>445</v>
      </c>
      <c r="C1330">
        <v>205</v>
      </c>
      <c r="D1330">
        <v>89</v>
      </c>
      <c r="E1330">
        <v>0</v>
      </c>
      <c r="F1330">
        <v>20402</v>
      </c>
      <c r="H1330" t="s">
        <v>9</v>
      </c>
      <c r="I1330">
        <v>1120</v>
      </c>
      <c r="J1330">
        <v>2260</v>
      </c>
      <c r="K1330" t="s">
        <v>3323</v>
      </c>
      <c r="O1330" s="65">
        <v>12876000</v>
      </c>
    </row>
    <row r="1331" spans="1:15" x14ac:dyDescent="0.25">
      <c r="A1331" s="45">
        <v>2018</v>
      </c>
      <c r="B1331" t="s">
        <v>445</v>
      </c>
      <c r="C1331">
        <v>205</v>
      </c>
      <c r="D1331">
        <v>89</v>
      </c>
      <c r="E1331">
        <v>0</v>
      </c>
      <c r="F1331">
        <v>29901</v>
      </c>
      <c r="H1331" t="s">
        <v>9</v>
      </c>
      <c r="I1331">
        <v>1120</v>
      </c>
      <c r="J1331">
        <v>1360</v>
      </c>
      <c r="K1331" t="s">
        <v>3327</v>
      </c>
      <c r="O1331" s="65">
        <v>7996000</v>
      </c>
    </row>
    <row r="1332" spans="1:15" x14ac:dyDescent="0.25">
      <c r="A1332" s="45">
        <v>2018</v>
      </c>
      <c r="B1332" t="s">
        <v>445</v>
      </c>
      <c r="C1332">
        <v>205</v>
      </c>
      <c r="D1332">
        <v>89</v>
      </c>
      <c r="E1332">
        <v>0</v>
      </c>
      <c r="F1332">
        <v>29902</v>
      </c>
      <c r="H1332" t="s">
        <v>9</v>
      </c>
      <c r="I1332">
        <v>1120</v>
      </c>
      <c r="J1332">
        <v>1360</v>
      </c>
      <c r="K1332" t="s">
        <v>3328</v>
      </c>
      <c r="O1332" s="65">
        <v>88375000</v>
      </c>
    </row>
    <row r="1333" spans="1:15" x14ac:dyDescent="0.25">
      <c r="A1333" s="45">
        <v>2018</v>
      </c>
      <c r="B1333" t="s">
        <v>445</v>
      </c>
      <c r="C1333">
        <v>205</v>
      </c>
      <c r="D1333">
        <v>89</v>
      </c>
      <c r="E1333">
        <v>0</v>
      </c>
      <c r="F1333">
        <v>29903</v>
      </c>
      <c r="H1333" t="s">
        <v>9</v>
      </c>
      <c r="I1333">
        <v>1120</v>
      </c>
      <c r="J1333">
        <v>1360</v>
      </c>
      <c r="K1333" t="s">
        <v>3329</v>
      </c>
      <c r="O1333" s="65">
        <v>24887000</v>
      </c>
    </row>
    <row r="1334" spans="1:15" x14ac:dyDescent="0.25">
      <c r="A1334" s="45">
        <v>2018</v>
      </c>
      <c r="B1334" t="s">
        <v>445</v>
      </c>
      <c r="C1334">
        <v>205</v>
      </c>
      <c r="D1334">
        <v>89</v>
      </c>
      <c r="E1334">
        <v>0</v>
      </c>
      <c r="F1334">
        <v>29904</v>
      </c>
      <c r="H1334" t="s">
        <v>9</v>
      </c>
      <c r="I1334">
        <v>1120</v>
      </c>
      <c r="J1334">
        <v>1360</v>
      </c>
      <c r="K1334" t="s">
        <v>3330</v>
      </c>
      <c r="O1334" s="65">
        <v>454000</v>
      </c>
    </row>
    <row r="1335" spans="1:15" x14ac:dyDescent="0.25">
      <c r="A1335" s="45">
        <v>2018</v>
      </c>
      <c r="B1335" t="s">
        <v>445</v>
      </c>
      <c r="C1335">
        <v>205</v>
      </c>
      <c r="D1335">
        <v>89</v>
      </c>
      <c r="E1335">
        <v>0</v>
      </c>
      <c r="F1335">
        <v>29905</v>
      </c>
      <c r="H1335" t="s">
        <v>9</v>
      </c>
      <c r="I1335">
        <v>1120</v>
      </c>
      <c r="J1335">
        <v>2260</v>
      </c>
      <c r="K1335" t="s">
        <v>3331</v>
      </c>
      <c r="O1335" s="65">
        <v>7065000</v>
      </c>
    </row>
    <row r="1336" spans="1:15" x14ac:dyDescent="0.25">
      <c r="A1336" s="45">
        <v>2018</v>
      </c>
      <c r="B1336" t="s">
        <v>445</v>
      </c>
      <c r="C1336">
        <v>205</v>
      </c>
      <c r="D1336">
        <v>89</v>
      </c>
      <c r="E1336">
        <v>0</v>
      </c>
      <c r="F1336">
        <v>29906</v>
      </c>
      <c r="H1336" t="s">
        <v>9</v>
      </c>
      <c r="I1336">
        <v>1120</v>
      </c>
      <c r="J1336">
        <v>1360</v>
      </c>
      <c r="K1336" t="s">
        <v>3332</v>
      </c>
      <c r="O1336" s="65">
        <v>527000</v>
      </c>
    </row>
    <row r="1337" spans="1:15" x14ac:dyDescent="0.25">
      <c r="A1337" s="45">
        <v>2018</v>
      </c>
      <c r="B1337" t="s">
        <v>445</v>
      </c>
      <c r="C1337">
        <v>205</v>
      </c>
      <c r="D1337">
        <v>89</v>
      </c>
      <c r="E1337">
        <v>0</v>
      </c>
      <c r="F1337">
        <v>29907</v>
      </c>
      <c r="H1337" t="s">
        <v>9</v>
      </c>
      <c r="I1337">
        <v>1120</v>
      </c>
      <c r="J1337">
        <v>1360</v>
      </c>
      <c r="K1337" t="s">
        <v>3333</v>
      </c>
      <c r="O1337" s="65">
        <v>150000</v>
      </c>
    </row>
    <row r="1338" spans="1:15" x14ac:dyDescent="0.25">
      <c r="A1338" s="45">
        <v>2018</v>
      </c>
      <c r="B1338" t="s">
        <v>445</v>
      </c>
      <c r="C1338">
        <v>205</v>
      </c>
      <c r="D1338">
        <v>89</v>
      </c>
      <c r="E1338">
        <v>0</v>
      </c>
      <c r="F1338">
        <v>29999</v>
      </c>
      <c r="H1338" t="s">
        <v>9</v>
      </c>
      <c r="I1338">
        <v>1120</v>
      </c>
      <c r="J1338">
        <v>1360</v>
      </c>
      <c r="K1338" t="s">
        <v>3334</v>
      </c>
      <c r="O1338" s="65">
        <v>315000</v>
      </c>
    </row>
    <row r="1339" spans="1:15" x14ac:dyDescent="0.25">
      <c r="A1339" s="45">
        <v>2018</v>
      </c>
      <c r="B1339" t="s">
        <v>445</v>
      </c>
      <c r="C1339">
        <v>205</v>
      </c>
      <c r="D1339">
        <v>89</v>
      </c>
      <c r="E1339">
        <v>0</v>
      </c>
      <c r="F1339">
        <v>50102</v>
      </c>
      <c r="H1339" t="s">
        <v>16</v>
      </c>
      <c r="I1339">
        <v>2210</v>
      </c>
      <c r="J1339">
        <v>1360</v>
      </c>
      <c r="K1339" t="s">
        <v>3373</v>
      </c>
      <c r="O1339" s="65">
        <v>200000</v>
      </c>
    </row>
    <row r="1340" spans="1:15" x14ac:dyDescent="0.25">
      <c r="A1340" s="45">
        <v>2018</v>
      </c>
      <c r="B1340" t="s">
        <v>445</v>
      </c>
      <c r="C1340">
        <v>205</v>
      </c>
      <c r="D1340">
        <v>89</v>
      </c>
      <c r="E1340">
        <v>0</v>
      </c>
      <c r="F1340">
        <v>50104</v>
      </c>
      <c r="H1340" t="s">
        <v>16</v>
      </c>
      <c r="I1340">
        <v>2210</v>
      </c>
      <c r="J1340">
        <v>1360</v>
      </c>
      <c r="K1340" t="s">
        <v>3375</v>
      </c>
      <c r="O1340" s="65">
        <v>5718000</v>
      </c>
    </row>
    <row r="1341" spans="1:15" x14ac:dyDescent="0.25">
      <c r="A1341" s="45">
        <v>2018</v>
      </c>
      <c r="B1341" t="s">
        <v>445</v>
      </c>
      <c r="C1341">
        <v>205</v>
      </c>
      <c r="D1341">
        <v>89</v>
      </c>
      <c r="E1341">
        <v>0</v>
      </c>
      <c r="F1341">
        <v>50105</v>
      </c>
      <c r="H1341" t="s">
        <v>16</v>
      </c>
      <c r="I1341">
        <v>2210</v>
      </c>
      <c r="J1341">
        <v>1360</v>
      </c>
      <c r="K1341" t="s">
        <v>3376</v>
      </c>
      <c r="O1341" s="65">
        <v>2900000</v>
      </c>
    </row>
    <row r="1342" spans="1:15" x14ac:dyDescent="0.25">
      <c r="A1342" s="45">
        <v>2018</v>
      </c>
      <c r="B1342" t="s">
        <v>445</v>
      </c>
      <c r="C1342">
        <v>205</v>
      </c>
      <c r="D1342">
        <v>89</v>
      </c>
      <c r="E1342">
        <v>0</v>
      </c>
      <c r="F1342">
        <v>59903</v>
      </c>
      <c r="H1342" t="s">
        <v>16</v>
      </c>
      <c r="I1342">
        <v>2240</v>
      </c>
      <c r="J1342">
        <v>1360</v>
      </c>
      <c r="K1342" t="s">
        <v>3389</v>
      </c>
      <c r="O1342" s="65">
        <v>67991833</v>
      </c>
    </row>
    <row r="1343" spans="1:15" x14ac:dyDescent="0.25">
      <c r="A1343" s="45">
        <v>2018</v>
      </c>
      <c r="B1343" t="s">
        <v>445</v>
      </c>
      <c r="C1343">
        <v>205</v>
      </c>
      <c r="D1343">
        <v>89</v>
      </c>
      <c r="E1343">
        <v>0</v>
      </c>
      <c r="F1343">
        <v>60103</v>
      </c>
      <c r="G1343">
        <v>200</v>
      </c>
      <c r="H1343" t="s">
        <v>9</v>
      </c>
      <c r="I1343">
        <v>1310</v>
      </c>
      <c r="J1343">
        <v>1360</v>
      </c>
      <c r="K1343" t="s">
        <v>3393</v>
      </c>
      <c r="L1343" t="s">
        <v>21</v>
      </c>
      <c r="M1343" t="s">
        <v>4550</v>
      </c>
      <c r="N1343" t="s">
        <v>22</v>
      </c>
      <c r="O1343" s="65">
        <v>61835594</v>
      </c>
    </row>
    <row r="1344" spans="1:15" x14ac:dyDescent="0.25">
      <c r="A1344" s="45">
        <v>2018</v>
      </c>
      <c r="B1344" t="s">
        <v>445</v>
      </c>
      <c r="C1344">
        <v>205</v>
      </c>
      <c r="D1344">
        <v>89</v>
      </c>
      <c r="E1344">
        <v>0</v>
      </c>
      <c r="F1344">
        <v>60103</v>
      </c>
      <c r="G1344">
        <v>202</v>
      </c>
      <c r="H1344" t="s">
        <v>9</v>
      </c>
      <c r="I1344">
        <v>1310</v>
      </c>
      <c r="J1344">
        <v>1360</v>
      </c>
      <c r="K1344" t="s">
        <v>3393</v>
      </c>
      <c r="L1344" t="s">
        <v>21</v>
      </c>
      <c r="M1344" t="s">
        <v>4542</v>
      </c>
      <c r="N1344" t="s">
        <v>22</v>
      </c>
      <c r="O1344" s="65">
        <v>26653273</v>
      </c>
    </row>
    <row r="1345" spans="1:15" x14ac:dyDescent="0.25">
      <c r="A1345" s="45">
        <v>2018</v>
      </c>
      <c r="B1345" t="s">
        <v>445</v>
      </c>
      <c r="C1345">
        <v>205</v>
      </c>
      <c r="D1345">
        <v>89</v>
      </c>
      <c r="E1345">
        <v>0</v>
      </c>
      <c r="F1345">
        <v>60301</v>
      </c>
      <c r="H1345" t="s">
        <v>9</v>
      </c>
      <c r="I1345">
        <v>1320</v>
      </c>
      <c r="J1345">
        <v>1360</v>
      </c>
      <c r="K1345" t="s">
        <v>3404</v>
      </c>
      <c r="O1345" s="65">
        <v>75000000</v>
      </c>
    </row>
    <row r="1346" spans="1:15" x14ac:dyDescent="0.25">
      <c r="A1346" s="45">
        <v>2018</v>
      </c>
      <c r="B1346" t="s">
        <v>445</v>
      </c>
      <c r="C1346">
        <v>205</v>
      </c>
      <c r="D1346">
        <v>89</v>
      </c>
      <c r="E1346">
        <v>0</v>
      </c>
      <c r="F1346">
        <v>60399</v>
      </c>
      <c r="H1346" t="s">
        <v>9</v>
      </c>
      <c r="I1346">
        <v>1320</v>
      </c>
      <c r="J1346">
        <v>1360</v>
      </c>
      <c r="K1346" t="s">
        <v>3409</v>
      </c>
      <c r="M1346" t="s">
        <v>4341</v>
      </c>
      <c r="O1346" s="65">
        <v>75000000</v>
      </c>
    </row>
    <row r="1347" spans="1:15" x14ac:dyDescent="0.25">
      <c r="A1347" s="45">
        <v>2018</v>
      </c>
      <c r="B1347" t="s">
        <v>445</v>
      </c>
      <c r="C1347">
        <v>205</v>
      </c>
      <c r="D1347">
        <v>89</v>
      </c>
      <c r="E1347">
        <v>0</v>
      </c>
      <c r="F1347">
        <v>60601</v>
      </c>
      <c r="H1347" t="s">
        <v>9</v>
      </c>
      <c r="I1347">
        <v>1320</v>
      </c>
      <c r="J1347">
        <v>1360</v>
      </c>
      <c r="K1347" t="s">
        <v>3417</v>
      </c>
      <c r="M1347" t="s">
        <v>4342</v>
      </c>
      <c r="O1347" s="65">
        <v>25000000</v>
      </c>
    </row>
    <row r="1348" spans="1:15" x14ac:dyDescent="0.25">
      <c r="A1348" s="45">
        <v>2018</v>
      </c>
      <c r="B1348" t="s">
        <v>445</v>
      </c>
      <c r="C1348">
        <v>205</v>
      </c>
      <c r="D1348">
        <v>89</v>
      </c>
      <c r="E1348">
        <v>0</v>
      </c>
      <c r="F1348">
        <v>90101</v>
      </c>
      <c r="H1348" t="s">
        <v>9</v>
      </c>
      <c r="I1348">
        <v>1120</v>
      </c>
      <c r="J1348">
        <v>1360</v>
      </c>
      <c r="K1348" t="s">
        <v>3222</v>
      </c>
      <c r="M1348" t="s">
        <v>4343</v>
      </c>
      <c r="O1348" s="65">
        <v>10000000</v>
      </c>
    </row>
    <row r="1349" spans="1:15" x14ac:dyDescent="0.25">
      <c r="A1349" s="45">
        <v>2018</v>
      </c>
      <c r="B1349" t="s">
        <v>447</v>
      </c>
      <c r="C1349">
        <v>205</v>
      </c>
      <c r="D1349">
        <v>90</v>
      </c>
      <c r="E1349">
        <v>1</v>
      </c>
      <c r="F1349">
        <v>101</v>
      </c>
      <c r="H1349" t="s">
        <v>9</v>
      </c>
      <c r="I1349">
        <v>1111</v>
      </c>
      <c r="J1349">
        <v>1310</v>
      </c>
      <c r="K1349" t="s">
        <v>3206</v>
      </c>
      <c r="O1349" s="65">
        <v>1634123800</v>
      </c>
    </row>
    <row r="1350" spans="1:15" x14ac:dyDescent="0.25">
      <c r="A1350" s="45">
        <v>2018</v>
      </c>
      <c r="B1350" t="s">
        <v>447</v>
      </c>
      <c r="C1350">
        <v>205</v>
      </c>
      <c r="D1350">
        <v>90</v>
      </c>
      <c r="E1350">
        <v>1</v>
      </c>
      <c r="F1350">
        <v>105</v>
      </c>
      <c r="H1350" t="s">
        <v>9</v>
      </c>
      <c r="I1350">
        <v>1111</v>
      </c>
      <c r="J1350">
        <v>1310</v>
      </c>
      <c r="K1350" t="s">
        <v>3209</v>
      </c>
      <c r="O1350" s="65">
        <v>3000000</v>
      </c>
    </row>
    <row r="1351" spans="1:15" x14ac:dyDescent="0.25">
      <c r="A1351" s="45">
        <v>2018</v>
      </c>
      <c r="B1351" t="s">
        <v>447</v>
      </c>
      <c r="C1351">
        <v>205</v>
      </c>
      <c r="D1351">
        <v>90</v>
      </c>
      <c r="E1351">
        <v>1</v>
      </c>
      <c r="F1351">
        <v>201</v>
      </c>
      <c r="H1351" t="s">
        <v>9</v>
      </c>
      <c r="I1351">
        <v>1111</v>
      </c>
      <c r="J1351">
        <v>1310</v>
      </c>
      <c r="K1351" t="s">
        <v>3210</v>
      </c>
      <c r="O1351" s="65">
        <v>30000000</v>
      </c>
    </row>
    <row r="1352" spans="1:15" x14ac:dyDescent="0.25">
      <c r="A1352" s="45">
        <v>2018</v>
      </c>
      <c r="B1352" t="s">
        <v>447</v>
      </c>
      <c r="C1352">
        <v>205</v>
      </c>
      <c r="D1352">
        <v>90</v>
      </c>
      <c r="E1352">
        <v>1</v>
      </c>
      <c r="F1352">
        <v>203</v>
      </c>
      <c r="H1352" t="s">
        <v>9</v>
      </c>
      <c r="I1352">
        <v>1111</v>
      </c>
      <c r="J1352">
        <v>1310</v>
      </c>
      <c r="K1352" t="s">
        <v>3212</v>
      </c>
      <c r="O1352" s="65">
        <v>450897000</v>
      </c>
    </row>
    <row r="1353" spans="1:15" x14ac:dyDescent="0.25">
      <c r="A1353" s="45">
        <v>2018</v>
      </c>
      <c r="B1353" t="s">
        <v>447</v>
      </c>
      <c r="C1353">
        <v>205</v>
      </c>
      <c r="D1353">
        <v>90</v>
      </c>
      <c r="E1353">
        <v>1</v>
      </c>
      <c r="F1353">
        <v>301</v>
      </c>
      <c r="H1353" t="s">
        <v>9</v>
      </c>
      <c r="I1353">
        <v>1111</v>
      </c>
      <c r="J1353">
        <v>1310</v>
      </c>
      <c r="K1353" t="s">
        <v>3215</v>
      </c>
      <c r="O1353" s="65">
        <v>452206000</v>
      </c>
    </row>
    <row r="1354" spans="1:15" x14ac:dyDescent="0.25">
      <c r="A1354" s="45">
        <v>2018</v>
      </c>
      <c r="B1354" t="s">
        <v>447</v>
      </c>
      <c r="C1354">
        <v>205</v>
      </c>
      <c r="D1354">
        <v>90</v>
      </c>
      <c r="E1354">
        <v>1</v>
      </c>
      <c r="F1354">
        <v>302</v>
      </c>
      <c r="H1354" t="s">
        <v>9</v>
      </c>
      <c r="I1354">
        <v>1111</v>
      </c>
      <c r="J1354">
        <v>1310</v>
      </c>
      <c r="K1354" t="s">
        <v>3216</v>
      </c>
      <c r="O1354" s="65">
        <v>68088000</v>
      </c>
    </row>
    <row r="1355" spans="1:15" x14ac:dyDescent="0.25">
      <c r="A1355" s="45">
        <v>2018</v>
      </c>
      <c r="B1355" t="s">
        <v>447</v>
      </c>
      <c r="C1355">
        <v>205</v>
      </c>
      <c r="D1355">
        <v>90</v>
      </c>
      <c r="E1355">
        <v>1</v>
      </c>
      <c r="F1355">
        <v>303</v>
      </c>
      <c r="H1355" t="s">
        <v>16</v>
      </c>
      <c r="I1355">
        <v>1111</v>
      </c>
      <c r="J1355">
        <v>1310</v>
      </c>
      <c r="K1355" t="s">
        <v>3217</v>
      </c>
      <c r="O1355" s="65">
        <v>270876000</v>
      </c>
    </row>
    <row r="1356" spans="1:15" x14ac:dyDescent="0.25">
      <c r="A1356" s="45">
        <v>2018</v>
      </c>
      <c r="B1356" t="s">
        <v>447</v>
      </c>
      <c r="C1356">
        <v>205</v>
      </c>
      <c r="D1356">
        <v>90</v>
      </c>
      <c r="E1356">
        <v>1</v>
      </c>
      <c r="F1356">
        <v>304</v>
      </c>
      <c r="H1356" t="s">
        <v>9</v>
      </c>
      <c r="I1356">
        <v>1111</v>
      </c>
      <c r="J1356">
        <v>1310</v>
      </c>
      <c r="K1356" t="s">
        <v>3218</v>
      </c>
      <c r="O1356" s="65">
        <v>203354000</v>
      </c>
    </row>
    <row r="1357" spans="1:15" x14ac:dyDescent="0.25">
      <c r="A1357" s="45">
        <v>2018</v>
      </c>
      <c r="B1357" t="s">
        <v>447</v>
      </c>
      <c r="C1357">
        <v>205</v>
      </c>
      <c r="D1357">
        <v>90</v>
      </c>
      <c r="E1357">
        <v>1</v>
      </c>
      <c r="F1357">
        <v>399</v>
      </c>
      <c r="H1357" t="s">
        <v>9</v>
      </c>
      <c r="I1357">
        <v>1111</v>
      </c>
      <c r="J1357">
        <v>1310</v>
      </c>
      <c r="K1357" t="s">
        <v>3219</v>
      </c>
      <c r="O1357" s="65">
        <v>498188000</v>
      </c>
    </row>
    <row r="1358" spans="1:15" x14ac:dyDescent="0.25">
      <c r="A1358" s="45">
        <v>2018</v>
      </c>
      <c r="B1358" t="s">
        <v>447</v>
      </c>
      <c r="C1358">
        <v>205</v>
      </c>
      <c r="D1358">
        <v>90</v>
      </c>
      <c r="E1358">
        <v>1</v>
      </c>
      <c r="F1358">
        <v>401</v>
      </c>
      <c r="G1358">
        <v>200</v>
      </c>
      <c r="H1358" t="s">
        <v>9</v>
      </c>
      <c r="I1358">
        <v>1112</v>
      </c>
      <c r="J1358">
        <v>1310</v>
      </c>
      <c r="K1358" t="s">
        <v>3220</v>
      </c>
      <c r="L1358" t="s">
        <v>21</v>
      </c>
      <c r="M1358" t="s">
        <v>4546</v>
      </c>
      <c r="N1358" t="s">
        <v>22</v>
      </c>
      <c r="O1358" s="65">
        <v>308936754</v>
      </c>
    </row>
    <row r="1359" spans="1:15" x14ac:dyDescent="0.25">
      <c r="A1359" s="45">
        <v>2018</v>
      </c>
      <c r="B1359" t="s">
        <v>447</v>
      </c>
      <c r="C1359">
        <v>205</v>
      </c>
      <c r="D1359">
        <v>90</v>
      </c>
      <c r="E1359">
        <v>1</v>
      </c>
      <c r="F1359">
        <v>405</v>
      </c>
      <c r="G1359">
        <v>200</v>
      </c>
      <c r="H1359" t="s">
        <v>9</v>
      </c>
      <c r="I1359">
        <v>1112</v>
      </c>
      <c r="J1359">
        <v>1310</v>
      </c>
      <c r="K1359" t="s">
        <v>3244</v>
      </c>
      <c r="L1359" t="s">
        <v>23</v>
      </c>
      <c r="M1359" t="s">
        <v>4531</v>
      </c>
      <c r="N1359" t="s">
        <v>24</v>
      </c>
      <c r="O1359" s="65">
        <v>16699284</v>
      </c>
    </row>
    <row r="1360" spans="1:15" x14ac:dyDescent="0.25">
      <c r="A1360" s="45">
        <v>2018</v>
      </c>
      <c r="B1360" t="s">
        <v>447</v>
      </c>
      <c r="C1360">
        <v>205</v>
      </c>
      <c r="D1360">
        <v>90</v>
      </c>
      <c r="E1360">
        <v>1</v>
      </c>
      <c r="F1360">
        <v>501</v>
      </c>
      <c r="G1360">
        <v>200</v>
      </c>
      <c r="H1360" t="s">
        <v>9</v>
      </c>
      <c r="I1360">
        <v>1112</v>
      </c>
      <c r="J1360">
        <v>1310</v>
      </c>
      <c r="K1360" t="s">
        <v>3245</v>
      </c>
      <c r="L1360" t="s">
        <v>21</v>
      </c>
      <c r="M1360" t="s">
        <v>4547</v>
      </c>
      <c r="N1360" t="s">
        <v>22</v>
      </c>
      <c r="O1360" s="65">
        <v>169664725</v>
      </c>
    </row>
    <row r="1361" spans="1:15" x14ac:dyDescent="0.25">
      <c r="A1361" s="45">
        <v>2018</v>
      </c>
      <c r="B1361" t="s">
        <v>447</v>
      </c>
      <c r="C1361">
        <v>205</v>
      </c>
      <c r="D1361">
        <v>90</v>
      </c>
      <c r="E1361">
        <v>1</v>
      </c>
      <c r="F1361">
        <v>502</v>
      </c>
      <c r="G1361">
        <v>200</v>
      </c>
      <c r="H1361" t="s">
        <v>9</v>
      </c>
      <c r="I1361">
        <v>1112</v>
      </c>
      <c r="J1361">
        <v>1310</v>
      </c>
      <c r="K1361" t="s">
        <v>3246</v>
      </c>
      <c r="L1361" t="s">
        <v>21</v>
      </c>
      <c r="M1361" t="s">
        <v>4532</v>
      </c>
      <c r="N1361" t="s">
        <v>22</v>
      </c>
      <c r="O1361" s="65">
        <v>50097852</v>
      </c>
    </row>
    <row r="1362" spans="1:15" x14ac:dyDescent="0.25">
      <c r="A1362" s="45">
        <v>2018</v>
      </c>
      <c r="B1362" t="s">
        <v>447</v>
      </c>
      <c r="C1362">
        <v>205</v>
      </c>
      <c r="D1362">
        <v>90</v>
      </c>
      <c r="E1362">
        <v>1</v>
      </c>
      <c r="F1362">
        <v>503</v>
      </c>
      <c r="G1362">
        <v>200</v>
      </c>
      <c r="H1362" t="s">
        <v>9</v>
      </c>
      <c r="I1362">
        <v>1112</v>
      </c>
      <c r="J1362">
        <v>1310</v>
      </c>
      <c r="K1362" t="s">
        <v>3247</v>
      </c>
      <c r="L1362" t="s">
        <v>21</v>
      </c>
      <c r="M1362" t="s">
        <v>4533</v>
      </c>
      <c r="N1362" t="s">
        <v>22</v>
      </c>
      <c r="O1362" s="65">
        <v>100195704</v>
      </c>
    </row>
    <row r="1363" spans="1:15" x14ac:dyDescent="0.25">
      <c r="A1363" s="45">
        <v>2018</v>
      </c>
      <c r="B1363" t="s">
        <v>447</v>
      </c>
      <c r="C1363">
        <v>205</v>
      </c>
      <c r="D1363">
        <v>90</v>
      </c>
      <c r="E1363">
        <v>1</v>
      </c>
      <c r="F1363">
        <v>505</v>
      </c>
      <c r="G1363">
        <v>200</v>
      </c>
      <c r="H1363" t="s">
        <v>9</v>
      </c>
      <c r="I1363">
        <v>1112</v>
      </c>
      <c r="J1363">
        <v>1310</v>
      </c>
      <c r="K1363" t="s">
        <v>3249</v>
      </c>
      <c r="L1363" t="s">
        <v>446</v>
      </c>
      <c r="M1363" t="s">
        <v>104</v>
      </c>
      <c r="N1363" t="s">
        <v>121</v>
      </c>
      <c r="O1363" s="65">
        <v>16766000</v>
      </c>
    </row>
    <row r="1364" spans="1:15" x14ac:dyDescent="0.25">
      <c r="A1364" s="45">
        <v>2018</v>
      </c>
      <c r="B1364" t="s">
        <v>447</v>
      </c>
      <c r="C1364">
        <v>205</v>
      </c>
      <c r="D1364">
        <v>90</v>
      </c>
      <c r="E1364">
        <v>1</v>
      </c>
      <c r="F1364">
        <v>10101</v>
      </c>
      <c r="H1364" t="s">
        <v>9</v>
      </c>
      <c r="I1364">
        <v>1120</v>
      </c>
      <c r="J1364">
        <v>1310</v>
      </c>
      <c r="K1364" t="s">
        <v>3253</v>
      </c>
      <c r="O1364" s="65">
        <v>8035000</v>
      </c>
    </row>
    <row r="1365" spans="1:15" x14ac:dyDescent="0.25">
      <c r="A1365" s="45">
        <v>2018</v>
      </c>
      <c r="B1365" t="s">
        <v>447</v>
      </c>
      <c r="C1365">
        <v>205</v>
      </c>
      <c r="D1365">
        <v>90</v>
      </c>
      <c r="E1365">
        <v>1</v>
      </c>
      <c r="F1365">
        <v>10201</v>
      </c>
      <c r="H1365" t="s">
        <v>9</v>
      </c>
      <c r="I1365">
        <v>1120</v>
      </c>
      <c r="J1365">
        <v>1310</v>
      </c>
      <c r="K1365" t="s">
        <v>3258</v>
      </c>
      <c r="O1365" s="65">
        <v>13000000</v>
      </c>
    </row>
    <row r="1366" spans="1:15" x14ac:dyDescent="0.25">
      <c r="A1366" s="45">
        <v>2018</v>
      </c>
      <c r="B1366" t="s">
        <v>447</v>
      </c>
      <c r="C1366">
        <v>205</v>
      </c>
      <c r="D1366">
        <v>90</v>
      </c>
      <c r="E1366">
        <v>1</v>
      </c>
      <c r="F1366">
        <v>10202</v>
      </c>
      <c r="H1366" t="s">
        <v>9</v>
      </c>
      <c r="I1366">
        <v>1120</v>
      </c>
      <c r="J1366">
        <v>1310</v>
      </c>
      <c r="K1366" t="s">
        <v>3259</v>
      </c>
      <c r="O1366" s="65">
        <v>40000000</v>
      </c>
    </row>
    <row r="1367" spans="1:15" x14ac:dyDescent="0.25">
      <c r="A1367" s="45">
        <v>2018</v>
      </c>
      <c r="B1367" t="s">
        <v>447</v>
      </c>
      <c r="C1367">
        <v>205</v>
      </c>
      <c r="D1367">
        <v>90</v>
      </c>
      <c r="E1367">
        <v>1</v>
      </c>
      <c r="F1367">
        <v>10203</v>
      </c>
      <c r="H1367" t="s">
        <v>9</v>
      </c>
      <c r="I1367">
        <v>1120</v>
      </c>
      <c r="J1367">
        <v>1310</v>
      </c>
      <c r="K1367" t="s">
        <v>3260</v>
      </c>
      <c r="O1367" s="65">
        <v>20000</v>
      </c>
    </row>
    <row r="1368" spans="1:15" x14ac:dyDescent="0.25">
      <c r="A1368" s="45">
        <v>2018</v>
      </c>
      <c r="B1368" t="s">
        <v>447</v>
      </c>
      <c r="C1368">
        <v>205</v>
      </c>
      <c r="D1368">
        <v>90</v>
      </c>
      <c r="E1368">
        <v>1</v>
      </c>
      <c r="F1368">
        <v>10204</v>
      </c>
      <c r="H1368" t="s">
        <v>9</v>
      </c>
      <c r="I1368">
        <v>1120</v>
      </c>
      <c r="J1368">
        <v>1310</v>
      </c>
      <c r="K1368" t="s">
        <v>3261</v>
      </c>
      <c r="O1368" s="65">
        <v>50000000</v>
      </c>
    </row>
    <row r="1369" spans="1:15" x14ac:dyDescent="0.25">
      <c r="A1369" s="45">
        <v>2018</v>
      </c>
      <c r="B1369" t="s">
        <v>447</v>
      </c>
      <c r="C1369">
        <v>205</v>
      </c>
      <c r="D1369">
        <v>90</v>
      </c>
      <c r="E1369">
        <v>1</v>
      </c>
      <c r="F1369">
        <v>10299</v>
      </c>
      <c r="H1369" t="s">
        <v>9</v>
      </c>
      <c r="I1369">
        <v>1120</v>
      </c>
      <c r="J1369">
        <v>1310</v>
      </c>
      <c r="K1369" t="s">
        <v>3262</v>
      </c>
      <c r="M1369" t="s">
        <v>4344</v>
      </c>
      <c r="O1369" s="65">
        <v>250000</v>
      </c>
    </row>
    <row r="1370" spans="1:15" x14ac:dyDescent="0.25">
      <c r="A1370" s="45">
        <v>2018</v>
      </c>
      <c r="B1370" t="s">
        <v>447</v>
      </c>
      <c r="C1370">
        <v>205</v>
      </c>
      <c r="D1370">
        <v>90</v>
      </c>
      <c r="E1370">
        <v>1</v>
      </c>
      <c r="F1370">
        <v>10301</v>
      </c>
      <c r="H1370" t="s">
        <v>9</v>
      </c>
      <c r="I1370">
        <v>1120</v>
      </c>
      <c r="J1370">
        <v>1310</v>
      </c>
      <c r="K1370" t="s">
        <v>3263</v>
      </c>
      <c r="O1370" s="65">
        <v>120000</v>
      </c>
    </row>
    <row r="1371" spans="1:15" x14ac:dyDescent="0.25">
      <c r="A1371" s="45">
        <v>2018</v>
      </c>
      <c r="B1371" t="s">
        <v>447</v>
      </c>
      <c r="C1371">
        <v>205</v>
      </c>
      <c r="D1371">
        <v>90</v>
      </c>
      <c r="E1371">
        <v>1</v>
      </c>
      <c r="F1371">
        <v>10303</v>
      </c>
      <c r="H1371" t="s">
        <v>9</v>
      </c>
      <c r="I1371">
        <v>1120</v>
      </c>
      <c r="J1371">
        <v>1310</v>
      </c>
      <c r="K1371" t="s">
        <v>3265</v>
      </c>
      <c r="O1371" s="65">
        <v>2500000</v>
      </c>
    </row>
    <row r="1372" spans="1:15" x14ac:dyDescent="0.25">
      <c r="A1372" s="45">
        <v>2018</v>
      </c>
      <c r="B1372" t="s">
        <v>447</v>
      </c>
      <c r="C1372">
        <v>205</v>
      </c>
      <c r="D1372">
        <v>90</v>
      </c>
      <c r="E1372">
        <v>1</v>
      </c>
      <c r="F1372">
        <v>10304</v>
      </c>
      <c r="H1372" t="s">
        <v>9</v>
      </c>
      <c r="I1372">
        <v>1120</v>
      </c>
      <c r="J1372">
        <v>1310</v>
      </c>
      <c r="K1372" t="s">
        <v>3266</v>
      </c>
      <c r="O1372" s="65">
        <v>75000</v>
      </c>
    </row>
    <row r="1373" spans="1:15" x14ac:dyDescent="0.25">
      <c r="A1373" s="45">
        <v>2018</v>
      </c>
      <c r="B1373" t="s">
        <v>447</v>
      </c>
      <c r="C1373">
        <v>205</v>
      </c>
      <c r="D1373">
        <v>90</v>
      </c>
      <c r="E1373">
        <v>1</v>
      </c>
      <c r="F1373">
        <v>10306</v>
      </c>
      <c r="H1373" t="s">
        <v>9</v>
      </c>
      <c r="I1373">
        <v>1120</v>
      </c>
      <c r="J1373">
        <v>1310</v>
      </c>
      <c r="K1373" t="s">
        <v>3268</v>
      </c>
      <c r="M1373" t="s">
        <v>4581</v>
      </c>
      <c r="O1373" s="65">
        <v>48000</v>
      </c>
    </row>
    <row r="1374" spans="1:15" x14ac:dyDescent="0.25">
      <c r="A1374" s="45">
        <v>2018</v>
      </c>
      <c r="B1374" t="s">
        <v>447</v>
      </c>
      <c r="C1374">
        <v>205</v>
      </c>
      <c r="D1374">
        <v>90</v>
      </c>
      <c r="E1374">
        <v>1</v>
      </c>
      <c r="F1374">
        <v>10403</v>
      </c>
      <c r="H1374" t="s">
        <v>9</v>
      </c>
      <c r="I1374">
        <v>1120</v>
      </c>
      <c r="J1374">
        <v>1310</v>
      </c>
      <c r="K1374" t="s">
        <v>3272</v>
      </c>
      <c r="M1374" t="s">
        <v>5803</v>
      </c>
      <c r="O1374" s="65">
        <v>2000000</v>
      </c>
    </row>
    <row r="1375" spans="1:15" x14ac:dyDescent="0.25">
      <c r="A1375" s="45">
        <v>2018</v>
      </c>
      <c r="B1375" t="s">
        <v>447</v>
      </c>
      <c r="C1375">
        <v>205</v>
      </c>
      <c r="D1375">
        <v>90</v>
      </c>
      <c r="E1375">
        <v>1</v>
      </c>
      <c r="F1375">
        <v>10406</v>
      </c>
      <c r="H1375" t="s">
        <v>9</v>
      </c>
      <c r="I1375">
        <v>1120</v>
      </c>
      <c r="J1375">
        <v>1310</v>
      </c>
      <c r="K1375" t="s">
        <v>3275</v>
      </c>
      <c r="M1375" t="s">
        <v>5804</v>
      </c>
      <c r="O1375" s="65">
        <v>1500000</v>
      </c>
    </row>
    <row r="1376" spans="1:15" x14ac:dyDescent="0.25">
      <c r="A1376" s="45">
        <v>2018</v>
      </c>
      <c r="B1376" t="s">
        <v>447</v>
      </c>
      <c r="C1376">
        <v>205</v>
      </c>
      <c r="D1376">
        <v>90</v>
      </c>
      <c r="E1376">
        <v>1</v>
      </c>
      <c r="F1376">
        <v>10499</v>
      </c>
      <c r="H1376" t="s">
        <v>9</v>
      </c>
      <c r="I1376">
        <v>1120</v>
      </c>
      <c r="J1376">
        <v>1310</v>
      </c>
      <c r="K1376" t="s">
        <v>3276</v>
      </c>
      <c r="M1376" t="s">
        <v>5805</v>
      </c>
      <c r="O1376" s="65">
        <v>1000000</v>
      </c>
    </row>
    <row r="1377" spans="1:15" x14ac:dyDescent="0.25">
      <c r="A1377" s="45">
        <v>2018</v>
      </c>
      <c r="B1377" t="s">
        <v>447</v>
      </c>
      <c r="C1377">
        <v>205</v>
      </c>
      <c r="D1377">
        <v>90</v>
      </c>
      <c r="E1377">
        <v>1</v>
      </c>
      <c r="F1377">
        <v>10501</v>
      </c>
      <c r="H1377" t="s">
        <v>9</v>
      </c>
      <c r="I1377">
        <v>1120</v>
      </c>
      <c r="J1377">
        <v>1310</v>
      </c>
      <c r="K1377" t="s">
        <v>3277</v>
      </c>
      <c r="O1377" s="65">
        <v>4500000</v>
      </c>
    </row>
    <row r="1378" spans="1:15" x14ac:dyDescent="0.25">
      <c r="A1378" s="45">
        <v>2018</v>
      </c>
      <c r="B1378" t="s">
        <v>447</v>
      </c>
      <c r="C1378">
        <v>205</v>
      </c>
      <c r="D1378">
        <v>90</v>
      </c>
      <c r="E1378">
        <v>1</v>
      </c>
      <c r="F1378">
        <v>10502</v>
      </c>
      <c r="H1378" t="s">
        <v>9</v>
      </c>
      <c r="I1378">
        <v>1120</v>
      </c>
      <c r="J1378">
        <v>1310</v>
      </c>
      <c r="K1378" t="s">
        <v>3278</v>
      </c>
      <c r="O1378" s="65">
        <v>20000000</v>
      </c>
    </row>
    <row r="1379" spans="1:15" x14ac:dyDescent="0.25">
      <c r="A1379" s="45">
        <v>2018</v>
      </c>
      <c r="B1379" t="s">
        <v>447</v>
      </c>
      <c r="C1379">
        <v>205</v>
      </c>
      <c r="D1379">
        <v>90</v>
      </c>
      <c r="E1379">
        <v>1</v>
      </c>
      <c r="F1379">
        <v>10601</v>
      </c>
      <c r="H1379" t="s">
        <v>9</v>
      </c>
      <c r="I1379">
        <v>1120</v>
      </c>
      <c r="J1379">
        <v>1310</v>
      </c>
      <c r="K1379" t="s">
        <v>3281</v>
      </c>
      <c r="O1379" s="65">
        <v>275000000</v>
      </c>
    </row>
    <row r="1380" spans="1:15" x14ac:dyDescent="0.25">
      <c r="A1380" s="45">
        <v>2018</v>
      </c>
      <c r="B1380" t="s">
        <v>447</v>
      </c>
      <c r="C1380">
        <v>205</v>
      </c>
      <c r="D1380">
        <v>90</v>
      </c>
      <c r="E1380">
        <v>1</v>
      </c>
      <c r="F1380">
        <v>10801</v>
      </c>
      <c r="H1380" t="s">
        <v>9</v>
      </c>
      <c r="I1380">
        <v>1120</v>
      </c>
      <c r="J1380">
        <v>1310</v>
      </c>
      <c r="K1380" t="s">
        <v>3287</v>
      </c>
      <c r="O1380" s="65">
        <v>10000000</v>
      </c>
    </row>
    <row r="1381" spans="1:15" x14ac:dyDescent="0.25">
      <c r="A1381" s="45">
        <v>2018</v>
      </c>
      <c r="B1381" t="s">
        <v>447</v>
      </c>
      <c r="C1381">
        <v>205</v>
      </c>
      <c r="D1381">
        <v>90</v>
      </c>
      <c r="E1381">
        <v>1</v>
      </c>
      <c r="F1381">
        <v>10804</v>
      </c>
      <c r="H1381" t="s">
        <v>9</v>
      </c>
      <c r="I1381">
        <v>1120</v>
      </c>
      <c r="J1381">
        <v>1310</v>
      </c>
      <c r="K1381" t="s">
        <v>3290</v>
      </c>
      <c r="O1381" s="65">
        <v>300000</v>
      </c>
    </row>
    <row r="1382" spans="1:15" x14ac:dyDescent="0.25">
      <c r="A1382" s="45">
        <v>2018</v>
      </c>
      <c r="B1382" t="s">
        <v>447</v>
      </c>
      <c r="C1382">
        <v>205</v>
      </c>
      <c r="D1382">
        <v>90</v>
      </c>
      <c r="E1382">
        <v>1</v>
      </c>
      <c r="F1382">
        <v>10805</v>
      </c>
      <c r="H1382" t="s">
        <v>9</v>
      </c>
      <c r="I1382">
        <v>1120</v>
      </c>
      <c r="J1382">
        <v>1310</v>
      </c>
      <c r="K1382" t="s">
        <v>3291</v>
      </c>
      <c r="O1382" s="65">
        <v>8000000</v>
      </c>
    </row>
    <row r="1383" spans="1:15" x14ac:dyDescent="0.25">
      <c r="A1383" s="45">
        <v>2018</v>
      </c>
      <c r="B1383" t="s">
        <v>447</v>
      </c>
      <c r="C1383">
        <v>205</v>
      </c>
      <c r="D1383">
        <v>90</v>
      </c>
      <c r="E1383">
        <v>1</v>
      </c>
      <c r="F1383">
        <v>10806</v>
      </c>
      <c r="H1383" t="s">
        <v>9</v>
      </c>
      <c r="I1383">
        <v>1120</v>
      </c>
      <c r="J1383">
        <v>1310</v>
      </c>
      <c r="K1383" t="s">
        <v>3292</v>
      </c>
      <c r="O1383" s="65">
        <v>300000</v>
      </c>
    </row>
    <row r="1384" spans="1:15" x14ac:dyDescent="0.25">
      <c r="A1384" s="45">
        <v>2018</v>
      </c>
      <c r="B1384" t="s">
        <v>447</v>
      </c>
      <c r="C1384">
        <v>205</v>
      </c>
      <c r="D1384">
        <v>90</v>
      </c>
      <c r="E1384">
        <v>1</v>
      </c>
      <c r="F1384">
        <v>10807</v>
      </c>
      <c r="H1384" t="s">
        <v>9</v>
      </c>
      <c r="I1384">
        <v>1120</v>
      </c>
      <c r="J1384">
        <v>1310</v>
      </c>
      <c r="K1384" t="s">
        <v>3293</v>
      </c>
      <c r="O1384" s="65">
        <v>1500000</v>
      </c>
    </row>
    <row r="1385" spans="1:15" x14ac:dyDescent="0.25">
      <c r="A1385" s="45">
        <v>2018</v>
      </c>
      <c r="B1385" t="s">
        <v>447</v>
      </c>
      <c r="C1385">
        <v>205</v>
      </c>
      <c r="D1385">
        <v>90</v>
      </c>
      <c r="E1385">
        <v>1</v>
      </c>
      <c r="F1385">
        <v>10808</v>
      </c>
      <c r="H1385" t="s">
        <v>9</v>
      </c>
      <c r="I1385">
        <v>1120</v>
      </c>
      <c r="J1385">
        <v>1310</v>
      </c>
      <c r="K1385" t="s">
        <v>3294</v>
      </c>
      <c r="O1385" s="65">
        <v>300000</v>
      </c>
    </row>
    <row r="1386" spans="1:15" x14ac:dyDescent="0.25">
      <c r="A1386" s="45">
        <v>2018</v>
      </c>
      <c r="B1386" t="s">
        <v>447</v>
      </c>
      <c r="C1386">
        <v>205</v>
      </c>
      <c r="D1386">
        <v>90</v>
      </c>
      <c r="E1386">
        <v>1</v>
      </c>
      <c r="F1386">
        <v>10899</v>
      </c>
      <c r="H1386" t="s">
        <v>9</v>
      </c>
      <c r="I1386">
        <v>1120</v>
      </c>
      <c r="J1386">
        <v>1310</v>
      </c>
      <c r="K1386" t="s">
        <v>3295</v>
      </c>
      <c r="O1386" s="65">
        <v>600000</v>
      </c>
    </row>
    <row r="1387" spans="1:15" x14ac:dyDescent="0.25">
      <c r="A1387" s="45">
        <v>2018</v>
      </c>
      <c r="B1387" t="s">
        <v>447</v>
      </c>
      <c r="C1387">
        <v>205</v>
      </c>
      <c r="D1387">
        <v>90</v>
      </c>
      <c r="E1387">
        <v>1</v>
      </c>
      <c r="F1387">
        <v>10999</v>
      </c>
      <c r="H1387" t="s">
        <v>9</v>
      </c>
      <c r="I1387">
        <v>1310</v>
      </c>
      <c r="J1387">
        <v>1310</v>
      </c>
      <c r="K1387" t="s">
        <v>3299</v>
      </c>
      <c r="M1387" t="s">
        <v>5806</v>
      </c>
      <c r="O1387" s="65">
        <v>3400000</v>
      </c>
    </row>
    <row r="1388" spans="1:15" x14ac:dyDescent="0.25">
      <c r="A1388" s="45">
        <v>2018</v>
      </c>
      <c r="B1388" t="s">
        <v>447</v>
      </c>
      <c r="C1388">
        <v>205</v>
      </c>
      <c r="D1388">
        <v>90</v>
      </c>
      <c r="E1388">
        <v>1</v>
      </c>
      <c r="F1388">
        <v>19902</v>
      </c>
      <c r="H1388" t="s">
        <v>9</v>
      </c>
      <c r="I1388">
        <v>1120</v>
      </c>
      <c r="J1388">
        <v>1310</v>
      </c>
      <c r="K1388" t="s">
        <v>3301</v>
      </c>
      <c r="M1388" t="s">
        <v>4582</v>
      </c>
      <c r="O1388" s="65">
        <v>50000</v>
      </c>
    </row>
    <row r="1389" spans="1:15" x14ac:dyDescent="0.25">
      <c r="A1389" s="45">
        <v>2018</v>
      </c>
      <c r="B1389" t="s">
        <v>447</v>
      </c>
      <c r="C1389">
        <v>205</v>
      </c>
      <c r="D1389">
        <v>90</v>
      </c>
      <c r="E1389">
        <v>1</v>
      </c>
      <c r="F1389">
        <v>19905</v>
      </c>
      <c r="H1389" t="s">
        <v>9</v>
      </c>
      <c r="I1389">
        <v>1120</v>
      </c>
      <c r="J1389">
        <v>1310</v>
      </c>
      <c r="K1389" t="s">
        <v>3304</v>
      </c>
      <c r="O1389" s="65">
        <v>6000000</v>
      </c>
    </row>
    <row r="1390" spans="1:15" x14ac:dyDescent="0.25">
      <c r="A1390" s="45">
        <v>2018</v>
      </c>
      <c r="B1390" t="s">
        <v>447</v>
      </c>
      <c r="C1390">
        <v>205</v>
      </c>
      <c r="D1390">
        <v>90</v>
      </c>
      <c r="E1390">
        <v>1</v>
      </c>
      <c r="F1390">
        <v>19999</v>
      </c>
      <c r="H1390" t="s">
        <v>9</v>
      </c>
      <c r="I1390">
        <v>1120</v>
      </c>
      <c r="J1390">
        <v>1310</v>
      </c>
      <c r="K1390" t="s">
        <v>3305</v>
      </c>
      <c r="M1390" t="s">
        <v>5807</v>
      </c>
      <c r="O1390" s="65">
        <v>152000</v>
      </c>
    </row>
    <row r="1391" spans="1:15" x14ac:dyDescent="0.25">
      <c r="A1391" s="45">
        <v>2018</v>
      </c>
      <c r="B1391" t="s">
        <v>447</v>
      </c>
      <c r="C1391">
        <v>205</v>
      </c>
      <c r="D1391">
        <v>90</v>
      </c>
      <c r="E1391">
        <v>1</v>
      </c>
      <c r="F1391">
        <v>20101</v>
      </c>
      <c r="H1391" t="s">
        <v>9</v>
      </c>
      <c r="I1391">
        <v>1120</v>
      </c>
      <c r="J1391">
        <v>1310</v>
      </c>
      <c r="K1391" t="s">
        <v>3306</v>
      </c>
      <c r="O1391" s="65">
        <v>123000000</v>
      </c>
    </row>
    <row r="1392" spans="1:15" x14ac:dyDescent="0.25">
      <c r="A1392" s="45">
        <v>2018</v>
      </c>
      <c r="B1392" t="s">
        <v>447</v>
      </c>
      <c r="C1392">
        <v>205</v>
      </c>
      <c r="D1392">
        <v>90</v>
      </c>
      <c r="E1392">
        <v>1</v>
      </c>
      <c r="F1392">
        <v>20104</v>
      </c>
      <c r="H1392" t="s">
        <v>9</v>
      </c>
      <c r="I1392">
        <v>1120</v>
      </c>
      <c r="J1392">
        <v>1310</v>
      </c>
      <c r="K1392" t="s">
        <v>3309</v>
      </c>
      <c r="O1392" s="65">
        <v>4000000</v>
      </c>
    </row>
    <row r="1393" spans="1:15" x14ac:dyDescent="0.25">
      <c r="A1393" s="45">
        <v>2018</v>
      </c>
      <c r="B1393" t="s">
        <v>447</v>
      </c>
      <c r="C1393">
        <v>205</v>
      </c>
      <c r="D1393">
        <v>90</v>
      </c>
      <c r="E1393">
        <v>1</v>
      </c>
      <c r="F1393">
        <v>20199</v>
      </c>
      <c r="H1393" t="s">
        <v>9</v>
      </c>
      <c r="I1393">
        <v>1120</v>
      </c>
      <c r="J1393">
        <v>1310</v>
      </c>
      <c r="K1393" t="s">
        <v>3310</v>
      </c>
      <c r="O1393" s="65">
        <v>1200000</v>
      </c>
    </row>
    <row r="1394" spans="1:15" x14ac:dyDescent="0.25">
      <c r="A1394" s="45">
        <v>2018</v>
      </c>
      <c r="B1394" t="s">
        <v>447</v>
      </c>
      <c r="C1394">
        <v>205</v>
      </c>
      <c r="D1394">
        <v>90</v>
      </c>
      <c r="E1394">
        <v>1</v>
      </c>
      <c r="F1394">
        <v>20203</v>
      </c>
      <c r="H1394" t="s">
        <v>9</v>
      </c>
      <c r="I1394">
        <v>1120</v>
      </c>
      <c r="J1394">
        <v>1310</v>
      </c>
      <c r="K1394" t="s">
        <v>3313</v>
      </c>
      <c r="O1394" s="65">
        <v>135000000</v>
      </c>
    </row>
    <row r="1395" spans="1:15" x14ac:dyDescent="0.25">
      <c r="A1395" s="45">
        <v>2018</v>
      </c>
      <c r="B1395" t="s">
        <v>447</v>
      </c>
      <c r="C1395">
        <v>205</v>
      </c>
      <c r="D1395">
        <v>90</v>
      </c>
      <c r="E1395">
        <v>1</v>
      </c>
      <c r="F1395">
        <v>20301</v>
      </c>
      <c r="H1395" t="s">
        <v>9</v>
      </c>
      <c r="I1395">
        <v>1120</v>
      </c>
      <c r="J1395">
        <v>1310</v>
      </c>
      <c r="K1395" t="s">
        <v>3315</v>
      </c>
      <c r="O1395" s="65">
        <v>300000</v>
      </c>
    </row>
    <row r="1396" spans="1:15" x14ac:dyDescent="0.25">
      <c r="A1396" s="45">
        <v>2018</v>
      </c>
      <c r="B1396" t="s">
        <v>447</v>
      </c>
      <c r="C1396">
        <v>205</v>
      </c>
      <c r="D1396">
        <v>90</v>
      </c>
      <c r="E1396">
        <v>1</v>
      </c>
      <c r="F1396">
        <v>20302</v>
      </c>
      <c r="H1396" t="s">
        <v>9</v>
      </c>
      <c r="I1396">
        <v>1120</v>
      </c>
      <c r="J1396">
        <v>1310</v>
      </c>
      <c r="K1396" t="s">
        <v>3316</v>
      </c>
      <c r="O1396" s="65">
        <v>150000</v>
      </c>
    </row>
    <row r="1397" spans="1:15" x14ac:dyDescent="0.25">
      <c r="A1397" s="45">
        <v>2018</v>
      </c>
      <c r="B1397" t="s">
        <v>447</v>
      </c>
      <c r="C1397">
        <v>205</v>
      </c>
      <c r="D1397">
        <v>90</v>
      </c>
      <c r="E1397">
        <v>1</v>
      </c>
      <c r="F1397">
        <v>20304</v>
      </c>
      <c r="H1397" t="s">
        <v>9</v>
      </c>
      <c r="I1397">
        <v>1120</v>
      </c>
      <c r="J1397">
        <v>1310</v>
      </c>
      <c r="K1397" t="s">
        <v>3318</v>
      </c>
      <c r="O1397" s="65">
        <v>350000</v>
      </c>
    </row>
    <row r="1398" spans="1:15" x14ac:dyDescent="0.25">
      <c r="A1398" s="45">
        <v>2018</v>
      </c>
      <c r="B1398" t="s">
        <v>447</v>
      </c>
      <c r="C1398">
        <v>205</v>
      </c>
      <c r="D1398">
        <v>90</v>
      </c>
      <c r="E1398">
        <v>1</v>
      </c>
      <c r="F1398">
        <v>20306</v>
      </c>
      <c r="H1398" t="s">
        <v>9</v>
      </c>
      <c r="I1398">
        <v>1120</v>
      </c>
      <c r="J1398">
        <v>1310</v>
      </c>
      <c r="K1398" t="s">
        <v>3320</v>
      </c>
      <c r="O1398" s="65">
        <v>200000</v>
      </c>
    </row>
    <row r="1399" spans="1:15" x14ac:dyDescent="0.25">
      <c r="A1399" s="45">
        <v>2018</v>
      </c>
      <c r="B1399" t="s">
        <v>447</v>
      </c>
      <c r="C1399">
        <v>205</v>
      </c>
      <c r="D1399">
        <v>90</v>
      </c>
      <c r="E1399">
        <v>1</v>
      </c>
      <c r="F1399">
        <v>20399</v>
      </c>
      <c r="H1399" t="s">
        <v>9</v>
      </c>
      <c r="I1399">
        <v>1120</v>
      </c>
      <c r="J1399">
        <v>1310</v>
      </c>
      <c r="K1399" t="s">
        <v>3321</v>
      </c>
      <c r="O1399" s="65">
        <v>8000000</v>
      </c>
    </row>
    <row r="1400" spans="1:15" x14ac:dyDescent="0.25">
      <c r="A1400" s="45">
        <v>2018</v>
      </c>
      <c r="B1400" t="s">
        <v>447</v>
      </c>
      <c r="C1400">
        <v>205</v>
      </c>
      <c r="D1400">
        <v>90</v>
      </c>
      <c r="E1400">
        <v>1</v>
      </c>
      <c r="F1400">
        <v>20401</v>
      </c>
      <c r="H1400" t="s">
        <v>9</v>
      </c>
      <c r="I1400">
        <v>1120</v>
      </c>
      <c r="J1400">
        <v>1310</v>
      </c>
      <c r="K1400" t="s">
        <v>3322</v>
      </c>
      <c r="O1400" s="65">
        <v>5000000</v>
      </c>
    </row>
    <row r="1401" spans="1:15" x14ac:dyDescent="0.25">
      <c r="A1401" s="45">
        <v>2018</v>
      </c>
      <c r="B1401" t="s">
        <v>447</v>
      </c>
      <c r="C1401">
        <v>205</v>
      </c>
      <c r="D1401">
        <v>90</v>
      </c>
      <c r="E1401">
        <v>1</v>
      </c>
      <c r="F1401">
        <v>20402</v>
      </c>
      <c r="H1401" t="s">
        <v>9</v>
      </c>
      <c r="I1401">
        <v>1120</v>
      </c>
      <c r="J1401">
        <v>1310</v>
      </c>
      <c r="K1401" t="s">
        <v>3323</v>
      </c>
      <c r="O1401" s="65">
        <v>22567775</v>
      </c>
    </row>
    <row r="1402" spans="1:15" x14ac:dyDescent="0.25">
      <c r="A1402" s="45">
        <v>2018</v>
      </c>
      <c r="B1402" t="s">
        <v>447</v>
      </c>
      <c r="C1402">
        <v>205</v>
      </c>
      <c r="D1402">
        <v>90</v>
      </c>
      <c r="E1402">
        <v>1</v>
      </c>
      <c r="F1402">
        <v>29901</v>
      </c>
      <c r="H1402" t="s">
        <v>9</v>
      </c>
      <c r="I1402">
        <v>1120</v>
      </c>
      <c r="J1402">
        <v>1310</v>
      </c>
      <c r="K1402" t="s">
        <v>3327</v>
      </c>
      <c r="O1402" s="65">
        <v>5000000</v>
      </c>
    </row>
    <row r="1403" spans="1:15" x14ac:dyDescent="0.25">
      <c r="A1403" s="45">
        <v>2018</v>
      </c>
      <c r="B1403" t="s">
        <v>447</v>
      </c>
      <c r="C1403">
        <v>205</v>
      </c>
      <c r="D1403">
        <v>90</v>
      </c>
      <c r="E1403">
        <v>1</v>
      </c>
      <c r="F1403">
        <v>29902</v>
      </c>
      <c r="H1403" t="s">
        <v>9</v>
      </c>
      <c r="I1403">
        <v>1120</v>
      </c>
      <c r="J1403">
        <v>1310</v>
      </c>
      <c r="K1403" t="s">
        <v>3328</v>
      </c>
      <c r="O1403" s="65">
        <v>10000000</v>
      </c>
    </row>
    <row r="1404" spans="1:15" x14ac:dyDescent="0.25">
      <c r="A1404" s="45">
        <v>2018</v>
      </c>
      <c r="B1404" t="s">
        <v>447</v>
      </c>
      <c r="C1404">
        <v>205</v>
      </c>
      <c r="D1404">
        <v>90</v>
      </c>
      <c r="E1404">
        <v>1</v>
      </c>
      <c r="F1404">
        <v>29903</v>
      </c>
      <c r="H1404" t="s">
        <v>9</v>
      </c>
      <c r="I1404">
        <v>1120</v>
      </c>
      <c r="J1404">
        <v>1310</v>
      </c>
      <c r="K1404" t="s">
        <v>3329</v>
      </c>
      <c r="O1404" s="65">
        <v>8000000</v>
      </c>
    </row>
    <row r="1405" spans="1:15" x14ac:dyDescent="0.25">
      <c r="A1405" s="45">
        <v>2018</v>
      </c>
      <c r="B1405" t="s">
        <v>447</v>
      </c>
      <c r="C1405">
        <v>205</v>
      </c>
      <c r="D1405">
        <v>90</v>
      </c>
      <c r="E1405">
        <v>1</v>
      </c>
      <c r="F1405">
        <v>29904</v>
      </c>
      <c r="H1405" t="s">
        <v>9</v>
      </c>
      <c r="I1405">
        <v>1120</v>
      </c>
      <c r="J1405">
        <v>1310</v>
      </c>
      <c r="K1405" t="s">
        <v>3330</v>
      </c>
      <c r="O1405" s="65">
        <v>30000000</v>
      </c>
    </row>
    <row r="1406" spans="1:15" x14ac:dyDescent="0.25">
      <c r="A1406" s="45">
        <v>2018</v>
      </c>
      <c r="B1406" t="s">
        <v>447</v>
      </c>
      <c r="C1406">
        <v>205</v>
      </c>
      <c r="D1406">
        <v>90</v>
      </c>
      <c r="E1406">
        <v>1</v>
      </c>
      <c r="F1406">
        <v>29905</v>
      </c>
      <c r="H1406" t="s">
        <v>9</v>
      </c>
      <c r="I1406">
        <v>1120</v>
      </c>
      <c r="J1406">
        <v>1310</v>
      </c>
      <c r="K1406" t="s">
        <v>3331</v>
      </c>
      <c r="O1406" s="65">
        <v>8000000</v>
      </c>
    </row>
    <row r="1407" spans="1:15" x14ac:dyDescent="0.25">
      <c r="A1407" s="45">
        <v>2018</v>
      </c>
      <c r="B1407" t="s">
        <v>447</v>
      </c>
      <c r="C1407">
        <v>205</v>
      </c>
      <c r="D1407">
        <v>90</v>
      </c>
      <c r="E1407">
        <v>1</v>
      </c>
      <c r="F1407">
        <v>29906</v>
      </c>
      <c r="H1407" t="s">
        <v>9</v>
      </c>
      <c r="I1407">
        <v>1120</v>
      </c>
      <c r="J1407">
        <v>1310</v>
      </c>
      <c r="K1407" t="s">
        <v>3332</v>
      </c>
      <c r="O1407" s="65">
        <v>46000000</v>
      </c>
    </row>
    <row r="1408" spans="1:15" x14ac:dyDescent="0.25">
      <c r="A1408" s="45">
        <v>2018</v>
      </c>
      <c r="B1408" t="s">
        <v>447</v>
      </c>
      <c r="C1408">
        <v>205</v>
      </c>
      <c r="D1408">
        <v>90</v>
      </c>
      <c r="E1408">
        <v>1</v>
      </c>
      <c r="F1408">
        <v>29907</v>
      </c>
      <c r="H1408" t="s">
        <v>9</v>
      </c>
      <c r="I1408">
        <v>1120</v>
      </c>
      <c r="J1408">
        <v>1310</v>
      </c>
      <c r="K1408" t="s">
        <v>3333</v>
      </c>
      <c r="O1408" s="65">
        <v>500000</v>
      </c>
    </row>
    <row r="1409" spans="1:15" x14ac:dyDescent="0.25">
      <c r="A1409" s="45">
        <v>2018</v>
      </c>
      <c r="B1409" t="s">
        <v>447</v>
      </c>
      <c r="C1409">
        <v>205</v>
      </c>
      <c r="D1409">
        <v>90</v>
      </c>
      <c r="E1409">
        <v>1</v>
      </c>
      <c r="F1409">
        <v>29999</v>
      </c>
      <c r="H1409" t="s">
        <v>9</v>
      </c>
      <c r="I1409">
        <v>1120</v>
      </c>
      <c r="J1409">
        <v>1310</v>
      </c>
      <c r="K1409" t="s">
        <v>3334</v>
      </c>
      <c r="O1409" s="65">
        <v>2600000</v>
      </c>
    </row>
    <row r="1410" spans="1:15" x14ac:dyDescent="0.25">
      <c r="A1410" s="45">
        <v>2018</v>
      </c>
      <c r="B1410" t="s">
        <v>447</v>
      </c>
      <c r="C1410">
        <v>205</v>
      </c>
      <c r="D1410">
        <v>90</v>
      </c>
      <c r="E1410">
        <v>1</v>
      </c>
      <c r="F1410">
        <v>50101</v>
      </c>
      <c r="H1410" t="s">
        <v>16</v>
      </c>
      <c r="I1410">
        <v>2210</v>
      </c>
      <c r="J1410">
        <v>1310</v>
      </c>
      <c r="K1410" t="s">
        <v>3372</v>
      </c>
      <c r="O1410" s="65">
        <v>3000000</v>
      </c>
    </row>
    <row r="1411" spans="1:15" x14ac:dyDescent="0.25">
      <c r="A1411" s="45">
        <v>2018</v>
      </c>
      <c r="B1411" t="s">
        <v>447</v>
      </c>
      <c r="C1411">
        <v>205</v>
      </c>
      <c r="D1411">
        <v>90</v>
      </c>
      <c r="E1411">
        <v>1</v>
      </c>
      <c r="F1411">
        <v>50102</v>
      </c>
      <c r="H1411" t="s">
        <v>16</v>
      </c>
      <c r="I1411">
        <v>2210</v>
      </c>
      <c r="J1411">
        <v>1310</v>
      </c>
      <c r="K1411" t="s">
        <v>3373</v>
      </c>
      <c r="M1411" t="s">
        <v>5808</v>
      </c>
      <c r="O1411" s="65">
        <v>188000000</v>
      </c>
    </row>
    <row r="1412" spans="1:15" x14ac:dyDescent="0.25">
      <c r="A1412" s="45">
        <v>2018</v>
      </c>
      <c r="B1412" t="s">
        <v>447</v>
      </c>
      <c r="C1412">
        <v>205</v>
      </c>
      <c r="D1412">
        <v>90</v>
      </c>
      <c r="E1412">
        <v>1</v>
      </c>
      <c r="F1412">
        <v>50103</v>
      </c>
      <c r="H1412" t="s">
        <v>16</v>
      </c>
      <c r="I1412">
        <v>2210</v>
      </c>
      <c r="J1412">
        <v>1310</v>
      </c>
      <c r="K1412" t="s">
        <v>3374</v>
      </c>
      <c r="O1412" s="65">
        <v>5000000</v>
      </c>
    </row>
    <row r="1413" spans="1:15" x14ac:dyDescent="0.25">
      <c r="A1413" s="45">
        <v>2018</v>
      </c>
      <c r="B1413" t="s">
        <v>447</v>
      </c>
      <c r="C1413">
        <v>205</v>
      </c>
      <c r="D1413">
        <v>90</v>
      </c>
      <c r="E1413">
        <v>1</v>
      </c>
      <c r="F1413">
        <v>50104</v>
      </c>
      <c r="H1413" t="s">
        <v>16</v>
      </c>
      <c r="I1413">
        <v>2210</v>
      </c>
      <c r="J1413">
        <v>1310</v>
      </c>
      <c r="K1413" t="s">
        <v>3375</v>
      </c>
      <c r="O1413" s="65">
        <v>4000000</v>
      </c>
    </row>
    <row r="1414" spans="1:15" x14ac:dyDescent="0.25">
      <c r="A1414" s="45">
        <v>2018</v>
      </c>
      <c r="B1414" t="s">
        <v>447</v>
      </c>
      <c r="C1414">
        <v>205</v>
      </c>
      <c r="D1414">
        <v>90</v>
      </c>
      <c r="E1414">
        <v>1</v>
      </c>
      <c r="F1414">
        <v>50105</v>
      </c>
      <c r="H1414" t="s">
        <v>16</v>
      </c>
      <c r="I1414">
        <v>2210</v>
      </c>
      <c r="J1414">
        <v>1310</v>
      </c>
      <c r="K1414" t="s">
        <v>3376</v>
      </c>
      <c r="M1414" t="s">
        <v>5809</v>
      </c>
      <c r="O1414" s="65">
        <v>116850000</v>
      </c>
    </row>
    <row r="1415" spans="1:15" x14ac:dyDescent="0.25">
      <c r="A1415" s="45">
        <v>2018</v>
      </c>
      <c r="B1415" t="s">
        <v>447</v>
      </c>
      <c r="C1415">
        <v>205</v>
      </c>
      <c r="D1415">
        <v>90</v>
      </c>
      <c r="E1415">
        <v>1</v>
      </c>
      <c r="F1415">
        <v>50199</v>
      </c>
      <c r="H1415" t="s">
        <v>16</v>
      </c>
      <c r="I1415">
        <v>2210</v>
      </c>
      <c r="J1415">
        <v>1310</v>
      </c>
      <c r="K1415" t="s">
        <v>3379</v>
      </c>
      <c r="M1415" t="s">
        <v>5810</v>
      </c>
      <c r="O1415" s="65">
        <v>34000000</v>
      </c>
    </row>
    <row r="1416" spans="1:15" x14ac:dyDescent="0.25">
      <c r="A1416" s="45">
        <v>2018</v>
      </c>
      <c r="B1416" t="s">
        <v>447</v>
      </c>
      <c r="C1416">
        <v>205</v>
      </c>
      <c r="D1416">
        <v>90</v>
      </c>
      <c r="E1416">
        <v>1</v>
      </c>
      <c r="F1416">
        <v>50201</v>
      </c>
      <c r="H1416" t="s">
        <v>16</v>
      </c>
      <c r="I1416">
        <v>2110</v>
      </c>
      <c r="J1416">
        <v>1310</v>
      </c>
      <c r="K1416" t="s">
        <v>2211</v>
      </c>
      <c r="M1416" t="s">
        <v>5811</v>
      </c>
      <c r="O1416" s="65">
        <v>1651702295</v>
      </c>
    </row>
    <row r="1417" spans="1:15" x14ac:dyDescent="0.25">
      <c r="A1417" s="45">
        <v>2018</v>
      </c>
      <c r="B1417" t="s">
        <v>447</v>
      </c>
      <c r="C1417">
        <v>205</v>
      </c>
      <c r="D1417">
        <v>90</v>
      </c>
      <c r="E1417">
        <v>1</v>
      </c>
      <c r="F1417">
        <v>60103</v>
      </c>
      <c r="G1417">
        <v>200</v>
      </c>
      <c r="H1417" t="s">
        <v>9</v>
      </c>
      <c r="I1417">
        <v>1310</v>
      </c>
      <c r="J1417">
        <v>1310</v>
      </c>
      <c r="K1417" t="s">
        <v>3393</v>
      </c>
      <c r="L1417" t="s">
        <v>21</v>
      </c>
      <c r="M1417" t="s">
        <v>4550</v>
      </c>
      <c r="N1417" t="s">
        <v>22</v>
      </c>
      <c r="O1417" s="65">
        <v>19371169</v>
      </c>
    </row>
    <row r="1418" spans="1:15" x14ac:dyDescent="0.25">
      <c r="A1418" s="45">
        <v>2018</v>
      </c>
      <c r="B1418" t="s">
        <v>447</v>
      </c>
      <c r="C1418">
        <v>205</v>
      </c>
      <c r="D1418">
        <v>90</v>
      </c>
      <c r="E1418">
        <v>1</v>
      </c>
      <c r="F1418">
        <v>60103</v>
      </c>
      <c r="G1418">
        <v>202</v>
      </c>
      <c r="H1418" t="s">
        <v>9</v>
      </c>
      <c r="I1418">
        <v>1310</v>
      </c>
      <c r="J1418">
        <v>1310</v>
      </c>
      <c r="K1418" t="s">
        <v>3393</v>
      </c>
      <c r="L1418" t="s">
        <v>21</v>
      </c>
      <c r="M1418" t="s">
        <v>4542</v>
      </c>
      <c r="N1418" t="s">
        <v>22</v>
      </c>
      <c r="O1418" s="65">
        <v>8349642</v>
      </c>
    </row>
    <row r="1419" spans="1:15" x14ac:dyDescent="0.25">
      <c r="A1419" s="45">
        <v>2018</v>
      </c>
      <c r="B1419" t="s">
        <v>447</v>
      </c>
      <c r="C1419">
        <v>205</v>
      </c>
      <c r="D1419">
        <v>90</v>
      </c>
      <c r="E1419">
        <v>1</v>
      </c>
      <c r="F1419">
        <v>60301</v>
      </c>
      <c r="H1419" t="s">
        <v>9</v>
      </c>
      <c r="I1419">
        <v>1320</v>
      </c>
      <c r="J1419">
        <v>1310</v>
      </c>
      <c r="K1419" t="s">
        <v>3404</v>
      </c>
      <c r="O1419" s="65">
        <v>20000000</v>
      </c>
    </row>
    <row r="1420" spans="1:15" x14ac:dyDescent="0.25">
      <c r="A1420" s="45">
        <v>2018</v>
      </c>
      <c r="B1420" t="s">
        <v>447</v>
      </c>
      <c r="C1420">
        <v>205</v>
      </c>
      <c r="D1420">
        <v>90</v>
      </c>
      <c r="E1420">
        <v>1</v>
      </c>
      <c r="F1420">
        <v>60399</v>
      </c>
      <c r="H1420" t="s">
        <v>9</v>
      </c>
      <c r="I1420">
        <v>1320</v>
      </c>
      <c r="J1420">
        <v>1310</v>
      </c>
      <c r="K1420" t="s">
        <v>3409</v>
      </c>
      <c r="M1420" t="s">
        <v>4341</v>
      </c>
      <c r="O1420" s="65">
        <v>25000000</v>
      </c>
    </row>
    <row r="1421" spans="1:15" x14ac:dyDescent="0.25">
      <c r="A1421" s="45">
        <v>2018</v>
      </c>
      <c r="B1421" t="s">
        <v>447</v>
      </c>
      <c r="C1421">
        <v>205</v>
      </c>
      <c r="D1421">
        <v>90</v>
      </c>
      <c r="E1421">
        <v>1</v>
      </c>
      <c r="F1421">
        <v>60601</v>
      </c>
      <c r="H1421" t="s">
        <v>9</v>
      </c>
      <c r="I1421">
        <v>1320</v>
      </c>
      <c r="J1421">
        <v>1310</v>
      </c>
      <c r="K1421" t="s">
        <v>3417</v>
      </c>
      <c r="M1421" t="s">
        <v>4342</v>
      </c>
      <c r="O1421" s="65">
        <v>25000000</v>
      </c>
    </row>
    <row r="1422" spans="1:15" x14ac:dyDescent="0.25">
      <c r="A1422" s="45">
        <v>2018</v>
      </c>
      <c r="B1422" t="s">
        <v>447</v>
      </c>
      <c r="C1422">
        <v>205</v>
      </c>
      <c r="D1422">
        <v>90</v>
      </c>
      <c r="E1422">
        <v>1</v>
      </c>
      <c r="F1422">
        <v>90101</v>
      </c>
      <c r="H1422" t="s">
        <v>9</v>
      </c>
      <c r="I1422">
        <v>1120</v>
      </c>
      <c r="J1422">
        <v>1310</v>
      </c>
      <c r="K1422" t="s">
        <v>3222</v>
      </c>
      <c r="M1422" t="s">
        <v>4345</v>
      </c>
      <c r="O1422" s="65">
        <v>42000000</v>
      </c>
    </row>
    <row r="1423" spans="1:15" x14ac:dyDescent="0.25">
      <c r="A1423" s="45">
        <v>2018</v>
      </c>
      <c r="B1423" t="s">
        <v>448</v>
      </c>
      <c r="C1423">
        <v>205</v>
      </c>
      <c r="D1423">
        <v>90</v>
      </c>
      <c r="E1423">
        <v>2</v>
      </c>
      <c r="F1423">
        <v>101</v>
      </c>
      <c r="H1423" t="s">
        <v>9</v>
      </c>
      <c r="I1423">
        <v>1111</v>
      </c>
      <c r="J1423">
        <v>1310</v>
      </c>
      <c r="K1423" t="s">
        <v>3206</v>
      </c>
      <c r="O1423" s="65">
        <v>1150458200</v>
      </c>
    </row>
    <row r="1424" spans="1:15" x14ac:dyDescent="0.25">
      <c r="A1424" s="45">
        <v>2018</v>
      </c>
      <c r="B1424" t="s">
        <v>448</v>
      </c>
      <c r="C1424">
        <v>205</v>
      </c>
      <c r="D1424">
        <v>90</v>
      </c>
      <c r="E1424">
        <v>2</v>
      </c>
      <c r="F1424">
        <v>103</v>
      </c>
      <c r="H1424" t="s">
        <v>9</v>
      </c>
      <c r="I1424">
        <v>1111</v>
      </c>
      <c r="J1424">
        <v>1310</v>
      </c>
      <c r="K1424" t="s">
        <v>3207</v>
      </c>
      <c r="O1424" s="65">
        <v>521855800</v>
      </c>
    </row>
    <row r="1425" spans="1:15" x14ac:dyDescent="0.25">
      <c r="A1425" s="45">
        <v>2018</v>
      </c>
      <c r="B1425" t="s">
        <v>448</v>
      </c>
      <c r="C1425">
        <v>205</v>
      </c>
      <c r="D1425">
        <v>90</v>
      </c>
      <c r="E1425">
        <v>2</v>
      </c>
      <c r="F1425">
        <v>201</v>
      </c>
      <c r="H1425" t="s">
        <v>9</v>
      </c>
      <c r="I1425">
        <v>1111</v>
      </c>
      <c r="J1425">
        <v>1310</v>
      </c>
      <c r="K1425" t="s">
        <v>3210</v>
      </c>
      <c r="O1425" s="65">
        <v>20000000</v>
      </c>
    </row>
    <row r="1426" spans="1:15" x14ac:dyDescent="0.25">
      <c r="A1426" s="45">
        <v>2018</v>
      </c>
      <c r="B1426" t="s">
        <v>448</v>
      </c>
      <c r="C1426">
        <v>205</v>
      </c>
      <c r="D1426">
        <v>90</v>
      </c>
      <c r="E1426">
        <v>2</v>
      </c>
      <c r="F1426">
        <v>203</v>
      </c>
      <c r="H1426" t="s">
        <v>9</v>
      </c>
      <c r="I1426">
        <v>1111</v>
      </c>
      <c r="J1426">
        <v>1310</v>
      </c>
      <c r="K1426" t="s">
        <v>3212</v>
      </c>
      <c r="O1426" s="65">
        <v>274327000</v>
      </c>
    </row>
    <row r="1427" spans="1:15" x14ac:dyDescent="0.25">
      <c r="A1427" s="45">
        <v>2018</v>
      </c>
      <c r="B1427" t="s">
        <v>448</v>
      </c>
      <c r="C1427">
        <v>205</v>
      </c>
      <c r="D1427">
        <v>90</v>
      </c>
      <c r="E1427">
        <v>2</v>
      </c>
      <c r="F1427">
        <v>301</v>
      </c>
      <c r="H1427" t="s">
        <v>9</v>
      </c>
      <c r="I1427">
        <v>1111</v>
      </c>
      <c r="J1427">
        <v>1310</v>
      </c>
      <c r="K1427" t="s">
        <v>3215</v>
      </c>
      <c r="O1427" s="65">
        <v>423444000</v>
      </c>
    </row>
    <row r="1428" spans="1:15" x14ac:dyDescent="0.25">
      <c r="A1428" s="45">
        <v>2018</v>
      </c>
      <c r="B1428" t="s">
        <v>448</v>
      </c>
      <c r="C1428">
        <v>205</v>
      </c>
      <c r="D1428">
        <v>90</v>
      </c>
      <c r="E1428">
        <v>2</v>
      </c>
      <c r="F1428">
        <v>302</v>
      </c>
      <c r="H1428" t="s">
        <v>9</v>
      </c>
      <c r="I1428">
        <v>1111</v>
      </c>
      <c r="J1428">
        <v>1310</v>
      </c>
      <c r="K1428" t="s">
        <v>3216</v>
      </c>
      <c r="O1428" s="65">
        <v>184950000</v>
      </c>
    </row>
    <row r="1429" spans="1:15" x14ac:dyDescent="0.25">
      <c r="A1429" s="45">
        <v>2018</v>
      </c>
      <c r="B1429" t="s">
        <v>448</v>
      </c>
      <c r="C1429">
        <v>205</v>
      </c>
      <c r="D1429">
        <v>90</v>
      </c>
      <c r="E1429">
        <v>2</v>
      </c>
      <c r="F1429">
        <v>303</v>
      </c>
      <c r="H1429" t="s">
        <v>16</v>
      </c>
      <c r="I1429">
        <v>1111</v>
      </c>
      <c r="J1429">
        <v>1310</v>
      </c>
      <c r="K1429" t="s">
        <v>3217</v>
      </c>
      <c r="O1429" s="65">
        <v>256129000</v>
      </c>
    </row>
    <row r="1430" spans="1:15" x14ac:dyDescent="0.25">
      <c r="A1430" s="45">
        <v>2018</v>
      </c>
      <c r="B1430" t="s">
        <v>448</v>
      </c>
      <c r="C1430">
        <v>205</v>
      </c>
      <c r="D1430">
        <v>90</v>
      </c>
      <c r="E1430">
        <v>2</v>
      </c>
      <c r="F1430">
        <v>304</v>
      </c>
      <c r="H1430" t="s">
        <v>9</v>
      </c>
      <c r="I1430">
        <v>1111</v>
      </c>
      <c r="J1430">
        <v>1310</v>
      </c>
      <c r="K1430" t="s">
        <v>3218</v>
      </c>
      <c r="O1430" s="65">
        <v>183602000</v>
      </c>
    </row>
    <row r="1431" spans="1:15" x14ac:dyDescent="0.25">
      <c r="A1431" s="45">
        <v>2018</v>
      </c>
      <c r="B1431" t="s">
        <v>448</v>
      </c>
      <c r="C1431">
        <v>205</v>
      </c>
      <c r="D1431">
        <v>90</v>
      </c>
      <c r="E1431">
        <v>2</v>
      </c>
      <c r="F1431">
        <v>399</v>
      </c>
      <c r="H1431" t="s">
        <v>9</v>
      </c>
      <c r="I1431">
        <v>1111</v>
      </c>
      <c r="J1431">
        <v>1310</v>
      </c>
      <c r="K1431" t="s">
        <v>3219</v>
      </c>
      <c r="O1431" s="65">
        <v>476422000</v>
      </c>
    </row>
    <row r="1432" spans="1:15" x14ac:dyDescent="0.25">
      <c r="A1432" s="45">
        <v>2018</v>
      </c>
      <c r="B1432" t="s">
        <v>448</v>
      </c>
      <c r="C1432">
        <v>205</v>
      </c>
      <c r="D1432">
        <v>90</v>
      </c>
      <c r="E1432">
        <v>2</v>
      </c>
      <c r="F1432">
        <v>401</v>
      </c>
      <c r="G1432">
        <v>200</v>
      </c>
      <c r="H1432" t="s">
        <v>9</v>
      </c>
      <c r="I1432">
        <v>1112</v>
      </c>
      <c r="J1432">
        <v>1310</v>
      </c>
      <c r="K1432" t="s">
        <v>3220</v>
      </c>
      <c r="L1432" t="s">
        <v>21</v>
      </c>
      <c r="M1432" t="s">
        <v>4546</v>
      </c>
      <c r="N1432" t="s">
        <v>22</v>
      </c>
      <c r="O1432" s="65">
        <v>299242958</v>
      </c>
    </row>
    <row r="1433" spans="1:15" x14ac:dyDescent="0.25">
      <c r="A1433" s="45">
        <v>2018</v>
      </c>
      <c r="B1433" t="s">
        <v>448</v>
      </c>
      <c r="C1433">
        <v>205</v>
      </c>
      <c r="D1433">
        <v>90</v>
      </c>
      <c r="E1433">
        <v>2</v>
      </c>
      <c r="F1433">
        <v>401</v>
      </c>
      <c r="G1433">
        <v>203</v>
      </c>
      <c r="H1433" t="s">
        <v>9</v>
      </c>
      <c r="I1433">
        <v>1112</v>
      </c>
      <c r="J1433">
        <v>1310</v>
      </c>
      <c r="K1433" t="s">
        <v>3220</v>
      </c>
      <c r="L1433" t="s">
        <v>122</v>
      </c>
      <c r="M1433" t="s">
        <v>5812</v>
      </c>
      <c r="N1433" t="s">
        <v>22</v>
      </c>
      <c r="O1433" s="65">
        <v>45454596</v>
      </c>
    </row>
    <row r="1434" spans="1:15" x14ac:dyDescent="0.25">
      <c r="A1434" s="45">
        <v>2018</v>
      </c>
      <c r="B1434" t="s">
        <v>448</v>
      </c>
      <c r="C1434">
        <v>205</v>
      </c>
      <c r="D1434">
        <v>90</v>
      </c>
      <c r="E1434">
        <v>2</v>
      </c>
      <c r="F1434">
        <v>405</v>
      </c>
      <c r="G1434">
        <v>200</v>
      </c>
      <c r="H1434" t="s">
        <v>9</v>
      </c>
      <c r="I1434">
        <v>1112</v>
      </c>
      <c r="J1434">
        <v>1310</v>
      </c>
      <c r="K1434" t="s">
        <v>3244</v>
      </c>
      <c r="L1434" t="s">
        <v>23</v>
      </c>
      <c r="M1434" t="s">
        <v>4531</v>
      </c>
      <c r="N1434" t="s">
        <v>24</v>
      </c>
      <c r="O1434" s="65">
        <v>16175295</v>
      </c>
    </row>
    <row r="1435" spans="1:15" x14ac:dyDescent="0.25">
      <c r="A1435" s="45">
        <v>2018</v>
      </c>
      <c r="B1435" t="s">
        <v>448</v>
      </c>
      <c r="C1435">
        <v>205</v>
      </c>
      <c r="D1435">
        <v>90</v>
      </c>
      <c r="E1435">
        <v>2</v>
      </c>
      <c r="F1435">
        <v>405</v>
      </c>
      <c r="G1435">
        <v>203</v>
      </c>
      <c r="H1435" t="s">
        <v>9</v>
      </c>
      <c r="I1435">
        <v>1112</v>
      </c>
      <c r="J1435">
        <v>1310</v>
      </c>
      <c r="K1435" t="s">
        <v>3244</v>
      </c>
      <c r="L1435" t="s">
        <v>5813</v>
      </c>
      <c r="M1435" t="s">
        <v>4583</v>
      </c>
      <c r="N1435" t="s">
        <v>24</v>
      </c>
      <c r="O1435" s="65">
        <v>1540834</v>
      </c>
    </row>
    <row r="1436" spans="1:15" x14ac:dyDescent="0.25">
      <c r="A1436" s="45">
        <v>2018</v>
      </c>
      <c r="B1436" t="s">
        <v>448</v>
      </c>
      <c r="C1436">
        <v>205</v>
      </c>
      <c r="D1436">
        <v>90</v>
      </c>
      <c r="E1436">
        <v>2</v>
      </c>
      <c r="F1436">
        <v>501</v>
      </c>
      <c r="G1436">
        <v>200</v>
      </c>
      <c r="H1436" t="s">
        <v>9</v>
      </c>
      <c r="I1436">
        <v>1112</v>
      </c>
      <c r="J1436">
        <v>1310</v>
      </c>
      <c r="K1436" t="s">
        <v>3245</v>
      </c>
      <c r="L1436" t="s">
        <v>21</v>
      </c>
      <c r="M1436" t="s">
        <v>4547</v>
      </c>
      <c r="N1436" t="s">
        <v>22</v>
      </c>
      <c r="O1436" s="65">
        <v>164340997</v>
      </c>
    </row>
    <row r="1437" spans="1:15" x14ac:dyDescent="0.25">
      <c r="A1437" s="45">
        <v>2018</v>
      </c>
      <c r="B1437" t="s">
        <v>448</v>
      </c>
      <c r="C1437">
        <v>205</v>
      </c>
      <c r="D1437">
        <v>90</v>
      </c>
      <c r="E1437">
        <v>2</v>
      </c>
      <c r="F1437">
        <v>501</v>
      </c>
      <c r="G1437">
        <v>203</v>
      </c>
      <c r="H1437" t="s">
        <v>9</v>
      </c>
      <c r="I1437">
        <v>1112</v>
      </c>
      <c r="J1437">
        <v>1310</v>
      </c>
      <c r="K1437" t="s">
        <v>3245</v>
      </c>
      <c r="L1437" t="s">
        <v>122</v>
      </c>
      <c r="M1437" t="s">
        <v>4769</v>
      </c>
      <c r="N1437" t="s">
        <v>22</v>
      </c>
      <c r="O1437" s="65">
        <v>27488474</v>
      </c>
    </row>
    <row r="1438" spans="1:15" x14ac:dyDescent="0.25">
      <c r="A1438" s="45">
        <v>2018</v>
      </c>
      <c r="B1438" t="s">
        <v>448</v>
      </c>
      <c r="C1438">
        <v>205</v>
      </c>
      <c r="D1438">
        <v>90</v>
      </c>
      <c r="E1438">
        <v>2</v>
      </c>
      <c r="F1438">
        <v>502</v>
      </c>
      <c r="G1438">
        <v>200</v>
      </c>
      <c r="H1438" t="s">
        <v>9</v>
      </c>
      <c r="I1438">
        <v>1112</v>
      </c>
      <c r="J1438">
        <v>1310</v>
      </c>
      <c r="K1438" t="s">
        <v>3246</v>
      </c>
      <c r="L1438" t="s">
        <v>21</v>
      </c>
      <c r="M1438" t="s">
        <v>4532</v>
      </c>
      <c r="N1438" t="s">
        <v>22</v>
      </c>
      <c r="O1438" s="65">
        <v>48525885</v>
      </c>
    </row>
    <row r="1439" spans="1:15" x14ac:dyDescent="0.25">
      <c r="A1439" s="45">
        <v>2018</v>
      </c>
      <c r="B1439" t="s">
        <v>448</v>
      </c>
      <c r="C1439">
        <v>205</v>
      </c>
      <c r="D1439">
        <v>90</v>
      </c>
      <c r="E1439">
        <v>2</v>
      </c>
      <c r="F1439">
        <v>502</v>
      </c>
      <c r="G1439">
        <v>203</v>
      </c>
      <c r="H1439" t="s">
        <v>9</v>
      </c>
      <c r="I1439">
        <v>1112</v>
      </c>
      <c r="J1439">
        <v>1310</v>
      </c>
      <c r="K1439" t="s">
        <v>3246</v>
      </c>
      <c r="L1439" t="s">
        <v>122</v>
      </c>
      <c r="M1439" t="s">
        <v>4584</v>
      </c>
      <c r="N1439" t="s">
        <v>22</v>
      </c>
      <c r="O1439" s="65">
        <v>7704169</v>
      </c>
    </row>
    <row r="1440" spans="1:15" x14ac:dyDescent="0.25">
      <c r="A1440" s="45">
        <v>2018</v>
      </c>
      <c r="B1440" t="s">
        <v>448</v>
      </c>
      <c r="C1440">
        <v>205</v>
      </c>
      <c r="D1440">
        <v>90</v>
      </c>
      <c r="E1440">
        <v>2</v>
      </c>
      <c r="F1440">
        <v>503</v>
      </c>
      <c r="G1440">
        <v>200</v>
      </c>
      <c r="H1440" t="s">
        <v>9</v>
      </c>
      <c r="I1440">
        <v>1112</v>
      </c>
      <c r="J1440">
        <v>1310</v>
      </c>
      <c r="K1440" t="s">
        <v>3247</v>
      </c>
      <c r="L1440" t="s">
        <v>21</v>
      </c>
      <c r="M1440" t="s">
        <v>4533</v>
      </c>
      <c r="N1440" t="s">
        <v>22</v>
      </c>
      <c r="O1440" s="65">
        <v>97051770</v>
      </c>
    </row>
    <row r="1441" spans="1:15" x14ac:dyDescent="0.25">
      <c r="A1441" s="45">
        <v>2018</v>
      </c>
      <c r="B1441" t="s">
        <v>448</v>
      </c>
      <c r="C1441">
        <v>205</v>
      </c>
      <c r="D1441">
        <v>90</v>
      </c>
      <c r="E1441">
        <v>2</v>
      </c>
      <c r="F1441">
        <v>503</v>
      </c>
      <c r="G1441">
        <v>203</v>
      </c>
      <c r="H1441" t="s">
        <v>9</v>
      </c>
      <c r="I1441">
        <v>1112</v>
      </c>
      <c r="J1441">
        <v>1310</v>
      </c>
      <c r="K1441" t="s">
        <v>3247</v>
      </c>
      <c r="L1441" t="s">
        <v>122</v>
      </c>
      <c r="M1441" t="s">
        <v>4770</v>
      </c>
      <c r="N1441" t="s">
        <v>22</v>
      </c>
      <c r="O1441" s="65">
        <v>9245002</v>
      </c>
    </row>
    <row r="1442" spans="1:15" x14ac:dyDescent="0.25">
      <c r="A1442" s="45">
        <v>2018</v>
      </c>
      <c r="B1442" t="s">
        <v>448</v>
      </c>
      <c r="C1442">
        <v>205</v>
      </c>
      <c r="D1442">
        <v>90</v>
      </c>
      <c r="E1442">
        <v>2</v>
      </c>
      <c r="F1442">
        <v>505</v>
      </c>
      <c r="G1442">
        <v>200</v>
      </c>
      <c r="H1442" t="s">
        <v>9</v>
      </c>
      <c r="I1442">
        <v>1112</v>
      </c>
      <c r="J1442">
        <v>1310</v>
      </c>
      <c r="K1442" t="s">
        <v>3249</v>
      </c>
      <c r="L1442" t="s">
        <v>446</v>
      </c>
      <c r="M1442" t="s">
        <v>104</v>
      </c>
      <c r="N1442" t="s">
        <v>121</v>
      </c>
      <c r="O1442" s="65">
        <v>15637000</v>
      </c>
    </row>
    <row r="1443" spans="1:15" x14ac:dyDescent="0.25">
      <c r="A1443" s="45">
        <v>2018</v>
      </c>
      <c r="B1443" t="s">
        <v>448</v>
      </c>
      <c r="C1443">
        <v>205</v>
      </c>
      <c r="D1443">
        <v>90</v>
      </c>
      <c r="E1443">
        <v>2</v>
      </c>
      <c r="F1443">
        <v>10101</v>
      </c>
      <c r="H1443" t="s">
        <v>9</v>
      </c>
      <c r="I1443">
        <v>1120</v>
      </c>
      <c r="J1443">
        <v>1310</v>
      </c>
      <c r="K1443" t="s">
        <v>3253</v>
      </c>
      <c r="O1443" s="65">
        <v>6500000</v>
      </c>
    </row>
    <row r="1444" spans="1:15" x14ac:dyDescent="0.25">
      <c r="A1444" s="45">
        <v>2018</v>
      </c>
      <c r="B1444" t="s">
        <v>448</v>
      </c>
      <c r="C1444">
        <v>205</v>
      </c>
      <c r="D1444">
        <v>90</v>
      </c>
      <c r="E1444">
        <v>2</v>
      </c>
      <c r="F1444">
        <v>10102</v>
      </c>
      <c r="H1444" t="s">
        <v>9</v>
      </c>
      <c r="I1444">
        <v>1120</v>
      </c>
      <c r="J1444">
        <v>1310</v>
      </c>
      <c r="K1444" t="s">
        <v>3254</v>
      </c>
      <c r="O1444" s="65">
        <v>4000000</v>
      </c>
    </row>
    <row r="1445" spans="1:15" x14ac:dyDescent="0.25">
      <c r="A1445" s="45">
        <v>2018</v>
      </c>
      <c r="B1445" t="s">
        <v>448</v>
      </c>
      <c r="C1445">
        <v>205</v>
      </c>
      <c r="D1445">
        <v>90</v>
      </c>
      <c r="E1445">
        <v>2</v>
      </c>
      <c r="F1445">
        <v>10103</v>
      </c>
      <c r="H1445" t="s">
        <v>9</v>
      </c>
      <c r="I1445">
        <v>1120</v>
      </c>
      <c r="J1445">
        <v>1310</v>
      </c>
      <c r="K1445" t="s">
        <v>3255</v>
      </c>
      <c r="O1445" s="65">
        <v>45000000</v>
      </c>
    </row>
    <row r="1446" spans="1:15" x14ac:dyDescent="0.25">
      <c r="A1446" s="45">
        <v>2018</v>
      </c>
      <c r="B1446" t="s">
        <v>448</v>
      </c>
      <c r="C1446">
        <v>205</v>
      </c>
      <c r="D1446">
        <v>90</v>
      </c>
      <c r="E1446">
        <v>2</v>
      </c>
      <c r="F1446">
        <v>10201</v>
      </c>
      <c r="H1446" t="s">
        <v>9</v>
      </c>
      <c r="I1446">
        <v>1120</v>
      </c>
      <c r="J1446">
        <v>1310</v>
      </c>
      <c r="K1446" t="s">
        <v>3258</v>
      </c>
      <c r="O1446" s="65">
        <v>48000000</v>
      </c>
    </row>
    <row r="1447" spans="1:15" x14ac:dyDescent="0.25">
      <c r="A1447" s="45">
        <v>2018</v>
      </c>
      <c r="B1447" t="s">
        <v>448</v>
      </c>
      <c r="C1447">
        <v>205</v>
      </c>
      <c r="D1447">
        <v>90</v>
      </c>
      <c r="E1447">
        <v>2</v>
      </c>
      <c r="F1447">
        <v>10202</v>
      </c>
      <c r="H1447" t="s">
        <v>9</v>
      </c>
      <c r="I1447">
        <v>1120</v>
      </c>
      <c r="J1447">
        <v>1310</v>
      </c>
      <c r="K1447" t="s">
        <v>3259</v>
      </c>
      <c r="O1447" s="65">
        <v>273540000</v>
      </c>
    </row>
    <row r="1448" spans="1:15" x14ac:dyDescent="0.25">
      <c r="A1448" s="45">
        <v>2018</v>
      </c>
      <c r="B1448" t="s">
        <v>448</v>
      </c>
      <c r="C1448">
        <v>205</v>
      </c>
      <c r="D1448">
        <v>90</v>
      </c>
      <c r="E1448">
        <v>2</v>
      </c>
      <c r="F1448">
        <v>10204</v>
      </c>
      <c r="H1448" t="s">
        <v>9</v>
      </c>
      <c r="I1448">
        <v>1120</v>
      </c>
      <c r="J1448">
        <v>1310</v>
      </c>
      <c r="K1448" t="s">
        <v>3261</v>
      </c>
      <c r="O1448" s="65">
        <v>165450000</v>
      </c>
    </row>
    <row r="1449" spans="1:15" x14ac:dyDescent="0.25">
      <c r="A1449" s="45">
        <v>2018</v>
      </c>
      <c r="B1449" t="s">
        <v>448</v>
      </c>
      <c r="C1449">
        <v>205</v>
      </c>
      <c r="D1449">
        <v>90</v>
      </c>
      <c r="E1449">
        <v>2</v>
      </c>
      <c r="F1449">
        <v>10299</v>
      </c>
      <c r="H1449" t="s">
        <v>9</v>
      </c>
      <c r="I1449">
        <v>1120</v>
      </c>
      <c r="J1449">
        <v>2210</v>
      </c>
      <c r="K1449" t="s">
        <v>3262</v>
      </c>
      <c r="M1449" t="s">
        <v>5814</v>
      </c>
      <c r="O1449" s="65">
        <v>15927000</v>
      </c>
    </row>
    <row r="1450" spans="1:15" x14ac:dyDescent="0.25">
      <c r="A1450" s="45">
        <v>2018</v>
      </c>
      <c r="B1450" t="s">
        <v>448</v>
      </c>
      <c r="C1450">
        <v>205</v>
      </c>
      <c r="D1450">
        <v>90</v>
      </c>
      <c r="E1450">
        <v>2</v>
      </c>
      <c r="F1450">
        <v>10301</v>
      </c>
      <c r="H1450" t="s">
        <v>9</v>
      </c>
      <c r="I1450">
        <v>1120</v>
      </c>
      <c r="J1450">
        <v>1310</v>
      </c>
      <c r="K1450" t="s">
        <v>3263</v>
      </c>
      <c r="O1450" s="65">
        <v>1700000</v>
      </c>
    </row>
    <row r="1451" spans="1:15" x14ac:dyDescent="0.25">
      <c r="A1451" s="45">
        <v>2018</v>
      </c>
      <c r="B1451" t="s">
        <v>448</v>
      </c>
      <c r="C1451">
        <v>205</v>
      </c>
      <c r="D1451">
        <v>90</v>
      </c>
      <c r="E1451">
        <v>2</v>
      </c>
      <c r="F1451">
        <v>10303</v>
      </c>
      <c r="H1451" t="s">
        <v>9</v>
      </c>
      <c r="I1451">
        <v>1120</v>
      </c>
      <c r="J1451">
        <v>1310</v>
      </c>
      <c r="K1451" t="s">
        <v>3265</v>
      </c>
      <c r="O1451" s="65">
        <v>3000000</v>
      </c>
    </row>
    <row r="1452" spans="1:15" x14ac:dyDescent="0.25">
      <c r="A1452" s="45">
        <v>2018</v>
      </c>
      <c r="B1452" t="s">
        <v>448</v>
      </c>
      <c r="C1452">
        <v>205</v>
      </c>
      <c r="D1452">
        <v>90</v>
      </c>
      <c r="E1452">
        <v>2</v>
      </c>
      <c r="F1452">
        <v>10307</v>
      </c>
      <c r="H1452" t="s">
        <v>9</v>
      </c>
      <c r="I1452">
        <v>1120</v>
      </c>
      <c r="J1452">
        <v>1310</v>
      </c>
      <c r="K1452" t="s">
        <v>3269</v>
      </c>
      <c r="O1452" s="65">
        <v>50000</v>
      </c>
    </row>
    <row r="1453" spans="1:15" x14ac:dyDescent="0.25">
      <c r="A1453" s="45">
        <v>2018</v>
      </c>
      <c r="B1453" t="s">
        <v>448</v>
      </c>
      <c r="C1453">
        <v>205</v>
      </c>
      <c r="D1453">
        <v>90</v>
      </c>
      <c r="E1453">
        <v>2</v>
      </c>
      <c r="F1453">
        <v>10403</v>
      </c>
      <c r="H1453" t="s">
        <v>9</v>
      </c>
      <c r="I1453">
        <v>1120</v>
      </c>
      <c r="J1453">
        <v>1310</v>
      </c>
      <c r="K1453" t="s">
        <v>3272</v>
      </c>
      <c r="M1453" t="s">
        <v>5815</v>
      </c>
      <c r="O1453" s="65">
        <v>115000000</v>
      </c>
    </row>
    <row r="1454" spans="1:15" x14ac:dyDescent="0.25">
      <c r="A1454" s="45">
        <v>2018</v>
      </c>
      <c r="B1454" t="s">
        <v>448</v>
      </c>
      <c r="C1454">
        <v>205</v>
      </c>
      <c r="D1454">
        <v>90</v>
      </c>
      <c r="E1454">
        <v>2</v>
      </c>
      <c r="F1454">
        <v>10406</v>
      </c>
      <c r="H1454" t="s">
        <v>9</v>
      </c>
      <c r="I1454">
        <v>1120</v>
      </c>
      <c r="J1454">
        <v>1310</v>
      </c>
      <c r="K1454" t="s">
        <v>3275</v>
      </c>
      <c r="M1454" t="s">
        <v>5816</v>
      </c>
      <c r="O1454" s="65">
        <v>854430000</v>
      </c>
    </row>
    <row r="1455" spans="1:15" x14ac:dyDescent="0.25">
      <c r="A1455" s="45">
        <v>2018</v>
      </c>
      <c r="B1455" t="s">
        <v>448</v>
      </c>
      <c r="C1455">
        <v>205</v>
      </c>
      <c r="D1455">
        <v>90</v>
      </c>
      <c r="E1455">
        <v>2</v>
      </c>
      <c r="F1455">
        <v>10499</v>
      </c>
      <c r="H1455" t="s">
        <v>9</v>
      </c>
      <c r="I1455">
        <v>1120</v>
      </c>
      <c r="J1455">
        <v>2260</v>
      </c>
      <c r="K1455" t="s">
        <v>3276</v>
      </c>
      <c r="M1455" t="s">
        <v>5817</v>
      </c>
      <c r="O1455" s="65">
        <v>63375000</v>
      </c>
    </row>
    <row r="1456" spans="1:15" x14ac:dyDescent="0.25">
      <c r="A1456" s="45">
        <v>2018</v>
      </c>
      <c r="B1456" t="s">
        <v>448</v>
      </c>
      <c r="C1456">
        <v>205</v>
      </c>
      <c r="D1456">
        <v>90</v>
      </c>
      <c r="E1456">
        <v>2</v>
      </c>
      <c r="F1456">
        <v>10501</v>
      </c>
      <c r="H1456" t="s">
        <v>9</v>
      </c>
      <c r="I1456">
        <v>1120</v>
      </c>
      <c r="J1456">
        <v>1310</v>
      </c>
      <c r="K1456" t="s">
        <v>3277</v>
      </c>
      <c r="O1456" s="65">
        <v>50000</v>
      </c>
    </row>
    <row r="1457" spans="1:15" x14ac:dyDescent="0.25">
      <c r="A1457" s="45">
        <v>2018</v>
      </c>
      <c r="B1457" t="s">
        <v>448</v>
      </c>
      <c r="C1457">
        <v>205</v>
      </c>
      <c r="D1457">
        <v>90</v>
      </c>
      <c r="E1457">
        <v>2</v>
      </c>
      <c r="F1457">
        <v>10502</v>
      </c>
      <c r="H1457" t="s">
        <v>9</v>
      </c>
      <c r="I1457">
        <v>1120</v>
      </c>
      <c r="J1457">
        <v>1310</v>
      </c>
      <c r="K1457" t="s">
        <v>3278</v>
      </c>
      <c r="O1457" s="65">
        <v>25250000</v>
      </c>
    </row>
    <row r="1458" spans="1:15" x14ac:dyDescent="0.25">
      <c r="A1458" s="45">
        <v>2018</v>
      </c>
      <c r="B1458" t="s">
        <v>448</v>
      </c>
      <c r="C1458">
        <v>205</v>
      </c>
      <c r="D1458">
        <v>90</v>
      </c>
      <c r="E1458">
        <v>2</v>
      </c>
      <c r="F1458">
        <v>10601</v>
      </c>
      <c r="H1458" t="s">
        <v>9</v>
      </c>
      <c r="I1458">
        <v>1120</v>
      </c>
      <c r="J1458">
        <v>1310</v>
      </c>
      <c r="K1458" t="s">
        <v>3281</v>
      </c>
      <c r="O1458" s="65">
        <v>260000000</v>
      </c>
    </row>
    <row r="1459" spans="1:15" x14ac:dyDescent="0.25">
      <c r="A1459" s="45">
        <v>2018</v>
      </c>
      <c r="B1459" t="s">
        <v>448</v>
      </c>
      <c r="C1459">
        <v>205</v>
      </c>
      <c r="D1459">
        <v>90</v>
      </c>
      <c r="E1459">
        <v>2</v>
      </c>
      <c r="F1459">
        <v>10701</v>
      </c>
      <c r="H1459" t="s">
        <v>9</v>
      </c>
      <c r="I1459">
        <v>1120</v>
      </c>
      <c r="J1459">
        <v>1310</v>
      </c>
      <c r="K1459" t="s">
        <v>3284</v>
      </c>
      <c r="M1459" t="s">
        <v>5818</v>
      </c>
      <c r="O1459" s="65">
        <v>10000000</v>
      </c>
    </row>
    <row r="1460" spans="1:15" x14ac:dyDescent="0.25">
      <c r="A1460" s="45">
        <v>2018</v>
      </c>
      <c r="B1460" t="s">
        <v>448</v>
      </c>
      <c r="C1460">
        <v>205</v>
      </c>
      <c r="D1460">
        <v>90</v>
      </c>
      <c r="E1460">
        <v>2</v>
      </c>
      <c r="F1460">
        <v>10702</v>
      </c>
      <c r="H1460" t="s">
        <v>9</v>
      </c>
      <c r="I1460">
        <v>1120</v>
      </c>
      <c r="J1460">
        <v>1310</v>
      </c>
      <c r="K1460" t="s">
        <v>3285</v>
      </c>
      <c r="M1460" t="s">
        <v>5819</v>
      </c>
      <c r="O1460" s="65">
        <v>5000000</v>
      </c>
    </row>
    <row r="1461" spans="1:15" x14ac:dyDescent="0.25">
      <c r="A1461" s="45">
        <v>2018</v>
      </c>
      <c r="B1461" t="s">
        <v>448</v>
      </c>
      <c r="C1461">
        <v>205</v>
      </c>
      <c r="D1461">
        <v>90</v>
      </c>
      <c r="E1461">
        <v>2</v>
      </c>
      <c r="F1461">
        <v>10803</v>
      </c>
      <c r="H1461" t="s">
        <v>9</v>
      </c>
      <c r="I1461">
        <v>1120</v>
      </c>
      <c r="J1461">
        <v>2220</v>
      </c>
      <c r="K1461" t="s">
        <v>3289</v>
      </c>
      <c r="O1461" s="65">
        <v>15000000</v>
      </c>
    </row>
    <row r="1462" spans="1:15" x14ac:dyDescent="0.25">
      <c r="A1462" s="45">
        <v>2018</v>
      </c>
      <c r="B1462" t="s">
        <v>448</v>
      </c>
      <c r="C1462">
        <v>205</v>
      </c>
      <c r="D1462">
        <v>90</v>
      </c>
      <c r="E1462">
        <v>2</v>
      </c>
      <c r="F1462">
        <v>10804</v>
      </c>
      <c r="H1462" t="s">
        <v>9</v>
      </c>
      <c r="I1462">
        <v>1120</v>
      </c>
      <c r="J1462">
        <v>1310</v>
      </c>
      <c r="K1462" t="s">
        <v>3290</v>
      </c>
      <c r="O1462" s="65">
        <v>5000000</v>
      </c>
    </row>
    <row r="1463" spans="1:15" x14ac:dyDescent="0.25">
      <c r="A1463" s="45">
        <v>2018</v>
      </c>
      <c r="B1463" t="s">
        <v>448</v>
      </c>
      <c r="C1463">
        <v>205</v>
      </c>
      <c r="D1463">
        <v>90</v>
      </c>
      <c r="E1463">
        <v>2</v>
      </c>
      <c r="F1463">
        <v>10805</v>
      </c>
      <c r="H1463" t="s">
        <v>9</v>
      </c>
      <c r="I1463">
        <v>1120</v>
      </c>
      <c r="J1463">
        <v>1310</v>
      </c>
      <c r="K1463" t="s">
        <v>3291</v>
      </c>
      <c r="O1463" s="65">
        <v>150000000</v>
      </c>
    </row>
    <row r="1464" spans="1:15" x14ac:dyDescent="0.25">
      <c r="A1464" s="45">
        <v>2018</v>
      </c>
      <c r="B1464" t="s">
        <v>448</v>
      </c>
      <c r="C1464">
        <v>205</v>
      </c>
      <c r="D1464">
        <v>90</v>
      </c>
      <c r="E1464">
        <v>2</v>
      </c>
      <c r="F1464">
        <v>10806</v>
      </c>
      <c r="H1464" t="s">
        <v>9</v>
      </c>
      <c r="I1464">
        <v>1120</v>
      </c>
      <c r="J1464">
        <v>1310</v>
      </c>
      <c r="K1464" t="s">
        <v>3292</v>
      </c>
      <c r="O1464" s="65">
        <v>5000000</v>
      </c>
    </row>
    <row r="1465" spans="1:15" x14ac:dyDescent="0.25">
      <c r="A1465" s="45">
        <v>2018</v>
      </c>
      <c r="B1465" t="s">
        <v>448</v>
      </c>
      <c r="C1465">
        <v>205</v>
      </c>
      <c r="D1465">
        <v>90</v>
      </c>
      <c r="E1465">
        <v>2</v>
      </c>
      <c r="F1465">
        <v>10807</v>
      </c>
      <c r="H1465" t="s">
        <v>9</v>
      </c>
      <c r="I1465">
        <v>1120</v>
      </c>
      <c r="J1465">
        <v>1310</v>
      </c>
      <c r="K1465" t="s">
        <v>3293</v>
      </c>
      <c r="O1465" s="65">
        <v>3200000</v>
      </c>
    </row>
    <row r="1466" spans="1:15" x14ac:dyDescent="0.25">
      <c r="A1466" s="45">
        <v>2018</v>
      </c>
      <c r="B1466" t="s">
        <v>448</v>
      </c>
      <c r="C1466">
        <v>205</v>
      </c>
      <c r="D1466">
        <v>90</v>
      </c>
      <c r="E1466">
        <v>2</v>
      </c>
      <c r="F1466">
        <v>10808</v>
      </c>
      <c r="H1466" t="s">
        <v>9</v>
      </c>
      <c r="I1466">
        <v>1120</v>
      </c>
      <c r="J1466">
        <v>1310</v>
      </c>
      <c r="K1466" t="s">
        <v>3294</v>
      </c>
      <c r="O1466" s="65">
        <v>30000000</v>
      </c>
    </row>
    <row r="1467" spans="1:15" x14ac:dyDescent="0.25">
      <c r="A1467" s="45">
        <v>2018</v>
      </c>
      <c r="B1467" t="s">
        <v>448</v>
      </c>
      <c r="C1467">
        <v>205</v>
      </c>
      <c r="D1467">
        <v>90</v>
      </c>
      <c r="E1467">
        <v>2</v>
      </c>
      <c r="F1467">
        <v>10899</v>
      </c>
      <c r="H1467" t="s">
        <v>9</v>
      </c>
      <c r="I1467">
        <v>1120</v>
      </c>
      <c r="J1467">
        <v>1310</v>
      </c>
      <c r="K1467" t="s">
        <v>3295</v>
      </c>
      <c r="O1467" s="65">
        <v>2800000</v>
      </c>
    </row>
    <row r="1468" spans="1:15" x14ac:dyDescent="0.25">
      <c r="A1468" s="45">
        <v>2018</v>
      </c>
      <c r="B1468" t="s">
        <v>448</v>
      </c>
      <c r="C1468">
        <v>205</v>
      </c>
      <c r="D1468">
        <v>90</v>
      </c>
      <c r="E1468">
        <v>2</v>
      </c>
      <c r="F1468">
        <v>10999</v>
      </c>
      <c r="H1468" t="s">
        <v>9</v>
      </c>
      <c r="I1468">
        <v>1310</v>
      </c>
      <c r="J1468">
        <v>1310</v>
      </c>
      <c r="K1468" t="s">
        <v>3299</v>
      </c>
      <c r="M1468" t="s">
        <v>5820</v>
      </c>
      <c r="O1468" s="65">
        <v>4563955</v>
      </c>
    </row>
    <row r="1469" spans="1:15" x14ac:dyDescent="0.25">
      <c r="A1469" s="45">
        <v>2018</v>
      </c>
      <c r="B1469" t="s">
        <v>448</v>
      </c>
      <c r="C1469">
        <v>205</v>
      </c>
      <c r="D1469">
        <v>90</v>
      </c>
      <c r="E1469">
        <v>2</v>
      </c>
      <c r="F1469">
        <v>19902</v>
      </c>
      <c r="H1469" t="s">
        <v>9</v>
      </c>
      <c r="I1469">
        <v>1120</v>
      </c>
      <c r="J1469">
        <v>1310</v>
      </c>
      <c r="K1469" t="s">
        <v>3301</v>
      </c>
      <c r="M1469" t="s">
        <v>4585</v>
      </c>
      <c r="O1469" s="65">
        <v>175000</v>
      </c>
    </row>
    <row r="1470" spans="1:15" x14ac:dyDescent="0.25">
      <c r="A1470" s="45">
        <v>2018</v>
      </c>
      <c r="B1470" t="s">
        <v>448</v>
      </c>
      <c r="C1470">
        <v>205</v>
      </c>
      <c r="D1470">
        <v>90</v>
      </c>
      <c r="E1470">
        <v>2</v>
      </c>
      <c r="F1470">
        <v>19905</v>
      </c>
      <c r="H1470" t="s">
        <v>9</v>
      </c>
      <c r="I1470">
        <v>1120</v>
      </c>
      <c r="J1470">
        <v>1310</v>
      </c>
      <c r="K1470" t="s">
        <v>3304</v>
      </c>
      <c r="O1470" s="65">
        <v>2500000</v>
      </c>
    </row>
    <row r="1471" spans="1:15" x14ac:dyDescent="0.25">
      <c r="A1471" s="45">
        <v>2018</v>
      </c>
      <c r="B1471" t="s">
        <v>448</v>
      </c>
      <c r="C1471">
        <v>205</v>
      </c>
      <c r="D1471">
        <v>90</v>
      </c>
      <c r="E1471">
        <v>2</v>
      </c>
      <c r="F1471">
        <v>20101</v>
      </c>
      <c r="H1471" t="s">
        <v>9</v>
      </c>
      <c r="I1471">
        <v>1120</v>
      </c>
      <c r="J1471">
        <v>1310</v>
      </c>
      <c r="K1471" t="s">
        <v>3306</v>
      </c>
      <c r="O1471" s="65">
        <v>114250291</v>
      </c>
    </row>
    <row r="1472" spans="1:15" x14ac:dyDescent="0.25">
      <c r="A1472" s="45">
        <v>2018</v>
      </c>
      <c r="B1472" t="s">
        <v>448</v>
      </c>
      <c r="C1472">
        <v>205</v>
      </c>
      <c r="D1472">
        <v>90</v>
      </c>
      <c r="E1472">
        <v>2</v>
      </c>
      <c r="F1472">
        <v>20102</v>
      </c>
      <c r="H1472" t="s">
        <v>9</v>
      </c>
      <c r="I1472">
        <v>1120</v>
      </c>
      <c r="J1472">
        <v>1310</v>
      </c>
      <c r="K1472" t="s">
        <v>3307</v>
      </c>
      <c r="O1472" s="65">
        <v>16000000</v>
      </c>
    </row>
    <row r="1473" spans="1:15" x14ac:dyDescent="0.25">
      <c r="A1473" s="45">
        <v>2018</v>
      </c>
      <c r="B1473" t="s">
        <v>448</v>
      </c>
      <c r="C1473">
        <v>205</v>
      </c>
      <c r="D1473">
        <v>90</v>
      </c>
      <c r="E1473">
        <v>2</v>
      </c>
      <c r="F1473">
        <v>20104</v>
      </c>
      <c r="H1473" t="s">
        <v>9</v>
      </c>
      <c r="I1473">
        <v>1120</v>
      </c>
      <c r="J1473">
        <v>1310</v>
      </c>
      <c r="K1473" t="s">
        <v>3309</v>
      </c>
      <c r="O1473" s="65">
        <v>70000000</v>
      </c>
    </row>
    <row r="1474" spans="1:15" x14ac:dyDescent="0.25">
      <c r="A1474" s="45">
        <v>2018</v>
      </c>
      <c r="B1474" t="s">
        <v>448</v>
      </c>
      <c r="C1474">
        <v>205</v>
      </c>
      <c r="D1474">
        <v>90</v>
      </c>
      <c r="E1474">
        <v>2</v>
      </c>
      <c r="F1474">
        <v>20199</v>
      </c>
      <c r="H1474" t="s">
        <v>9</v>
      </c>
      <c r="I1474">
        <v>1120</v>
      </c>
      <c r="J1474">
        <v>1310</v>
      </c>
      <c r="K1474" t="s">
        <v>3310</v>
      </c>
      <c r="O1474" s="65">
        <v>3000000</v>
      </c>
    </row>
    <row r="1475" spans="1:15" x14ac:dyDescent="0.25">
      <c r="A1475" s="45">
        <v>2018</v>
      </c>
      <c r="B1475" t="s">
        <v>448</v>
      </c>
      <c r="C1475">
        <v>205</v>
      </c>
      <c r="D1475">
        <v>90</v>
      </c>
      <c r="E1475">
        <v>2</v>
      </c>
      <c r="F1475">
        <v>20203</v>
      </c>
      <c r="H1475" t="s">
        <v>9</v>
      </c>
      <c r="I1475">
        <v>1120</v>
      </c>
      <c r="J1475">
        <v>1310</v>
      </c>
      <c r="K1475" t="s">
        <v>3313</v>
      </c>
      <c r="O1475" s="65">
        <v>1300000000</v>
      </c>
    </row>
    <row r="1476" spans="1:15" x14ac:dyDescent="0.25">
      <c r="A1476" s="45">
        <v>2018</v>
      </c>
      <c r="B1476" t="s">
        <v>448</v>
      </c>
      <c r="C1476">
        <v>205</v>
      </c>
      <c r="D1476">
        <v>90</v>
      </c>
      <c r="E1476">
        <v>2</v>
      </c>
      <c r="F1476">
        <v>20301</v>
      </c>
      <c r="H1476" t="s">
        <v>9</v>
      </c>
      <c r="I1476">
        <v>1120</v>
      </c>
      <c r="J1476">
        <v>1310</v>
      </c>
      <c r="K1476" t="s">
        <v>3315</v>
      </c>
      <c r="O1476" s="65">
        <v>1000000</v>
      </c>
    </row>
    <row r="1477" spans="1:15" x14ac:dyDescent="0.25">
      <c r="A1477" s="45">
        <v>2018</v>
      </c>
      <c r="B1477" t="s">
        <v>448</v>
      </c>
      <c r="C1477">
        <v>205</v>
      </c>
      <c r="D1477">
        <v>90</v>
      </c>
      <c r="E1477">
        <v>2</v>
      </c>
      <c r="F1477">
        <v>20302</v>
      </c>
      <c r="H1477" t="s">
        <v>9</v>
      </c>
      <c r="I1477">
        <v>1120</v>
      </c>
      <c r="J1477">
        <v>1310</v>
      </c>
      <c r="K1477" t="s">
        <v>3316</v>
      </c>
      <c r="O1477" s="65">
        <v>2000000</v>
      </c>
    </row>
    <row r="1478" spans="1:15" x14ac:dyDescent="0.25">
      <c r="A1478" s="45">
        <v>2018</v>
      </c>
      <c r="B1478" t="s">
        <v>448</v>
      </c>
      <c r="C1478">
        <v>205</v>
      </c>
      <c r="D1478">
        <v>90</v>
      </c>
      <c r="E1478">
        <v>2</v>
      </c>
      <c r="F1478">
        <v>20303</v>
      </c>
      <c r="H1478" t="s">
        <v>9</v>
      </c>
      <c r="I1478">
        <v>1120</v>
      </c>
      <c r="J1478">
        <v>1310</v>
      </c>
      <c r="K1478" t="s">
        <v>3317</v>
      </c>
      <c r="O1478" s="65">
        <v>1000000</v>
      </c>
    </row>
    <row r="1479" spans="1:15" x14ac:dyDescent="0.25">
      <c r="A1479" s="45">
        <v>2018</v>
      </c>
      <c r="B1479" t="s">
        <v>448</v>
      </c>
      <c r="C1479">
        <v>205</v>
      </c>
      <c r="D1479">
        <v>90</v>
      </c>
      <c r="E1479">
        <v>2</v>
      </c>
      <c r="F1479">
        <v>20304</v>
      </c>
      <c r="H1479" t="s">
        <v>9</v>
      </c>
      <c r="I1479">
        <v>1120</v>
      </c>
      <c r="J1479">
        <v>1310</v>
      </c>
      <c r="K1479" t="s">
        <v>3318</v>
      </c>
      <c r="O1479" s="65">
        <v>1000000</v>
      </c>
    </row>
    <row r="1480" spans="1:15" x14ac:dyDescent="0.25">
      <c r="A1480" s="45">
        <v>2018</v>
      </c>
      <c r="B1480" t="s">
        <v>448</v>
      </c>
      <c r="C1480">
        <v>205</v>
      </c>
      <c r="D1480">
        <v>90</v>
      </c>
      <c r="E1480">
        <v>2</v>
      </c>
      <c r="F1480">
        <v>20305</v>
      </c>
      <c r="H1480" t="s">
        <v>9</v>
      </c>
      <c r="I1480">
        <v>1120</v>
      </c>
      <c r="J1480">
        <v>1310</v>
      </c>
      <c r="K1480" t="s">
        <v>3319</v>
      </c>
      <c r="O1480" s="65">
        <v>1000000</v>
      </c>
    </row>
    <row r="1481" spans="1:15" x14ac:dyDescent="0.25">
      <c r="A1481" s="45">
        <v>2018</v>
      </c>
      <c r="B1481" t="s">
        <v>448</v>
      </c>
      <c r="C1481">
        <v>205</v>
      </c>
      <c r="D1481">
        <v>90</v>
      </c>
      <c r="E1481">
        <v>2</v>
      </c>
      <c r="F1481">
        <v>20306</v>
      </c>
      <c r="H1481" t="s">
        <v>9</v>
      </c>
      <c r="I1481">
        <v>1120</v>
      </c>
      <c r="J1481">
        <v>1310</v>
      </c>
      <c r="K1481" t="s">
        <v>3320</v>
      </c>
      <c r="O1481" s="65">
        <v>1000000</v>
      </c>
    </row>
    <row r="1482" spans="1:15" x14ac:dyDescent="0.25">
      <c r="A1482" s="45">
        <v>2018</v>
      </c>
      <c r="B1482" t="s">
        <v>448</v>
      </c>
      <c r="C1482">
        <v>205</v>
      </c>
      <c r="D1482">
        <v>90</v>
      </c>
      <c r="E1482">
        <v>2</v>
      </c>
      <c r="F1482">
        <v>20399</v>
      </c>
      <c r="H1482" t="s">
        <v>9</v>
      </c>
      <c r="I1482">
        <v>1120</v>
      </c>
      <c r="J1482">
        <v>1310</v>
      </c>
      <c r="K1482" t="s">
        <v>3321</v>
      </c>
      <c r="O1482" s="65">
        <v>1000000</v>
      </c>
    </row>
    <row r="1483" spans="1:15" x14ac:dyDescent="0.25">
      <c r="A1483" s="45">
        <v>2018</v>
      </c>
      <c r="B1483" t="s">
        <v>448</v>
      </c>
      <c r="C1483">
        <v>205</v>
      </c>
      <c r="D1483">
        <v>90</v>
      </c>
      <c r="E1483">
        <v>2</v>
      </c>
      <c r="F1483">
        <v>20401</v>
      </c>
      <c r="H1483" t="s">
        <v>9</v>
      </c>
      <c r="I1483">
        <v>1120</v>
      </c>
      <c r="J1483">
        <v>1310</v>
      </c>
      <c r="K1483" t="s">
        <v>3322</v>
      </c>
      <c r="O1483" s="65">
        <v>2500000</v>
      </c>
    </row>
    <row r="1484" spans="1:15" x14ac:dyDescent="0.25">
      <c r="A1484" s="45">
        <v>2018</v>
      </c>
      <c r="B1484" t="s">
        <v>448</v>
      </c>
      <c r="C1484">
        <v>205</v>
      </c>
      <c r="D1484">
        <v>90</v>
      </c>
      <c r="E1484">
        <v>2</v>
      </c>
      <c r="F1484">
        <v>20402</v>
      </c>
      <c r="H1484" t="s">
        <v>9</v>
      </c>
      <c r="I1484">
        <v>1120</v>
      </c>
      <c r="J1484">
        <v>1310</v>
      </c>
      <c r="K1484" t="s">
        <v>3323</v>
      </c>
      <c r="O1484" s="65">
        <v>28350000</v>
      </c>
    </row>
    <row r="1485" spans="1:15" x14ac:dyDescent="0.25">
      <c r="A1485" s="45">
        <v>2018</v>
      </c>
      <c r="B1485" t="s">
        <v>448</v>
      </c>
      <c r="C1485">
        <v>205</v>
      </c>
      <c r="D1485">
        <v>90</v>
      </c>
      <c r="E1485">
        <v>2</v>
      </c>
      <c r="F1485">
        <v>29901</v>
      </c>
      <c r="H1485" t="s">
        <v>9</v>
      </c>
      <c r="I1485">
        <v>1120</v>
      </c>
      <c r="J1485">
        <v>1310</v>
      </c>
      <c r="K1485" t="s">
        <v>3327</v>
      </c>
      <c r="O1485" s="65">
        <v>6000000</v>
      </c>
    </row>
    <row r="1486" spans="1:15" x14ac:dyDescent="0.25">
      <c r="A1486" s="45">
        <v>2018</v>
      </c>
      <c r="B1486" t="s">
        <v>448</v>
      </c>
      <c r="C1486">
        <v>205</v>
      </c>
      <c r="D1486">
        <v>90</v>
      </c>
      <c r="E1486">
        <v>2</v>
      </c>
      <c r="F1486">
        <v>29902</v>
      </c>
      <c r="H1486" t="s">
        <v>9</v>
      </c>
      <c r="I1486">
        <v>1120</v>
      </c>
      <c r="J1486">
        <v>1310</v>
      </c>
      <c r="K1486" t="s">
        <v>3328</v>
      </c>
      <c r="O1486" s="65">
        <v>5000000</v>
      </c>
    </row>
    <row r="1487" spans="1:15" x14ac:dyDescent="0.25">
      <c r="A1487" s="45">
        <v>2018</v>
      </c>
      <c r="B1487" t="s">
        <v>448</v>
      </c>
      <c r="C1487">
        <v>205</v>
      </c>
      <c r="D1487">
        <v>90</v>
      </c>
      <c r="E1487">
        <v>2</v>
      </c>
      <c r="F1487">
        <v>29903</v>
      </c>
      <c r="H1487" t="s">
        <v>9</v>
      </c>
      <c r="I1487">
        <v>1120</v>
      </c>
      <c r="J1487">
        <v>1310</v>
      </c>
      <c r="K1487" t="s">
        <v>3329</v>
      </c>
      <c r="O1487" s="65">
        <v>20000000</v>
      </c>
    </row>
    <row r="1488" spans="1:15" x14ac:dyDescent="0.25">
      <c r="A1488" s="45">
        <v>2018</v>
      </c>
      <c r="B1488" t="s">
        <v>448</v>
      </c>
      <c r="C1488">
        <v>205</v>
      </c>
      <c r="D1488">
        <v>90</v>
      </c>
      <c r="E1488">
        <v>2</v>
      </c>
      <c r="F1488">
        <v>29904</v>
      </c>
      <c r="H1488" t="s">
        <v>9</v>
      </c>
      <c r="I1488">
        <v>1120</v>
      </c>
      <c r="J1488">
        <v>1310</v>
      </c>
      <c r="K1488" t="s">
        <v>3330</v>
      </c>
      <c r="O1488" s="65">
        <v>100000000</v>
      </c>
    </row>
    <row r="1489" spans="1:15" x14ac:dyDescent="0.25">
      <c r="A1489" s="45">
        <v>2018</v>
      </c>
      <c r="B1489" t="s">
        <v>448</v>
      </c>
      <c r="C1489">
        <v>205</v>
      </c>
      <c r="D1489">
        <v>90</v>
      </c>
      <c r="E1489">
        <v>2</v>
      </c>
      <c r="F1489">
        <v>29905</v>
      </c>
      <c r="H1489" t="s">
        <v>9</v>
      </c>
      <c r="I1489">
        <v>1120</v>
      </c>
      <c r="J1489">
        <v>1310</v>
      </c>
      <c r="K1489" t="s">
        <v>3331</v>
      </c>
      <c r="O1489" s="65">
        <v>20000000</v>
      </c>
    </row>
    <row r="1490" spans="1:15" x14ac:dyDescent="0.25">
      <c r="A1490" s="45">
        <v>2018</v>
      </c>
      <c r="B1490" t="s">
        <v>448</v>
      </c>
      <c r="C1490">
        <v>205</v>
      </c>
      <c r="D1490">
        <v>90</v>
      </c>
      <c r="E1490">
        <v>2</v>
      </c>
      <c r="F1490">
        <v>29906</v>
      </c>
      <c r="H1490" t="s">
        <v>9</v>
      </c>
      <c r="I1490">
        <v>1120</v>
      </c>
      <c r="J1490">
        <v>1310</v>
      </c>
      <c r="K1490" t="s">
        <v>3332</v>
      </c>
      <c r="O1490" s="65">
        <v>260000000</v>
      </c>
    </row>
    <row r="1491" spans="1:15" x14ac:dyDescent="0.25">
      <c r="A1491" s="45">
        <v>2018</v>
      </c>
      <c r="B1491" t="s">
        <v>448</v>
      </c>
      <c r="C1491">
        <v>205</v>
      </c>
      <c r="D1491">
        <v>90</v>
      </c>
      <c r="E1491">
        <v>2</v>
      </c>
      <c r="F1491">
        <v>29907</v>
      </c>
      <c r="H1491" t="s">
        <v>9</v>
      </c>
      <c r="I1491">
        <v>1120</v>
      </c>
      <c r="J1491">
        <v>1310</v>
      </c>
      <c r="K1491" t="s">
        <v>3333</v>
      </c>
      <c r="O1491" s="65">
        <v>5000000</v>
      </c>
    </row>
    <row r="1492" spans="1:15" x14ac:dyDescent="0.25">
      <c r="A1492" s="45">
        <v>2018</v>
      </c>
      <c r="B1492" t="s">
        <v>448</v>
      </c>
      <c r="C1492">
        <v>205</v>
      </c>
      <c r="D1492">
        <v>90</v>
      </c>
      <c r="E1492">
        <v>2</v>
      </c>
      <c r="F1492">
        <v>29999</v>
      </c>
      <c r="H1492" t="s">
        <v>9</v>
      </c>
      <c r="I1492">
        <v>1120</v>
      </c>
      <c r="J1492">
        <v>1310</v>
      </c>
      <c r="K1492" t="s">
        <v>3334</v>
      </c>
      <c r="O1492" s="65">
        <v>14000000</v>
      </c>
    </row>
    <row r="1493" spans="1:15" x14ac:dyDescent="0.25">
      <c r="A1493" s="45">
        <v>2018</v>
      </c>
      <c r="B1493" t="s">
        <v>448</v>
      </c>
      <c r="C1493">
        <v>205</v>
      </c>
      <c r="D1493">
        <v>90</v>
      </c>
      <c r="E1493">
        <v>2</v>
      </c>
      <c r="F1493">
        <v>50103</v>
      </c>
      <c r="H1493" t="s">
        <v>16</v>
      </c>
      <c r="I1493">
        <v>2210</v>
      </c>
      <c r="J1493">
        <v>1310</v>
      </c>
      <c r="K1493" t="s">
        <v>3374</v>
      </c>
      <c r="M1493" t="s">
        <v>5821</v>
      </c>
      <c r="O1493" s="65">
        <v>178236043</v>
      </c>
    </row>
    <row r="1494" spans="1:15" x14ac:dyDescent="0.25">
      <c r="A1494" s="45">
        <v>2018</v>
      </c>
      <c r="B1494" t="s">
        <v>448</v>
      </c>
      <c r="C1494">
        <v>205</v>
      </c>
      <c r="D1494">
        <v>90</v>
      </c>
      <c r="E1494">
        <v>2</v>
      </c>
      <c r="F1494">
        <v>50104</v>
      </c>
      <c r="H1494" t="s">
        <v>16</v>
      </c>
      <c r="I1494">
        <v>2210</v>
      </c>
      <c r="J1494">
        <v>1310</v>
      </c>
      <c r="K1494" t="s">
        <v>3375</v>
      </c>
      <c r="M1494" t="s">
        <v>5822</v>
      </c>
      <c r="O1494" s="65">
        <v>70000000</v>
      </c>
    </row>
    <row r="1495" spans="1:15" x14ac:dyDescent="0.25">
      <c r="A1495" s="45">
        <v>2018</v>
      </c>
      <c r="B1495" t="s">
        <v>448</v>
      </c>
      <c r="C1495">
        <v>205</v>
      </c>
      <c r="D1495">
        <v>90</v>
      </c>
      <c r="E1495">
        <v>2</v>
      </c>
      <c r="F1495">
        <v>50105</v>
      </c>
      <c r="H1495" t="s">
        <v>16</v>
      </c>
      <c r="I1495">
        <v>2210</v>
      </c>
      <c r="J1495">
        <v>1310</v>
      </c>
      <c r="K1495" t="s">
        <v>3376</v>
      </c>
      <c r="M1495" t="s">
        <v>5823</v>
      </c>
      <c r="O1495" s="65">
        <v>126263957</v>
      </c>
    </row>
    <row r="1496" spans="1:15" x14ac:dyDescent="0.25">
      <c r="A1496" s="45">
        <v>2018</v>
      </c>
      <c r="B1496" t="s">
        <v>448</v>
      </c>
      <c r="C1496">
        <v>205</v>
      </c>
      <c r="D1496">
        <v>90</v>
      </c>
      <c r="E1496">
        <v>2</v>
      </c>
      <c r="F1496">
        <v>50107</v>
      </c>
      <c r="H1496" t="s">
        <v>16</v>
      </c>
      <c r="I1496">
        <v>2210</v>
      </c>
      <c r="J1496">
        <v>1310</v>
      </c>
      <c r="K1496" t="s">
        <v>3378</v>
      </c>
      <c r="M1496" t="s">
        <v>5824</v>
      </c>
      <c r="O1496" s="65">
        <v>120000000</v>
      </c>
    </row>
    <row r="1497" spans="1:15" x14ac:dyDescent="0.25">
      <c r="A1497" s="45">
        <v>2018</v>
      </c>
      <c r="B1497" t="s">
        <v>448</v>
      </c>
      <c r="C1497">
        <v>205</v>
      </c>
      <c r="D1497">
        <v>90</v>
      </c>
      <c r="E1497">
        <v>2</v>
      </c>
      <c r="F1497">
        <v>50199</v>
      </c>
      <c r="H1497" t="s">
        <v>16</v>
      </c>
      <c r="I1497">
        <v>2210</v>
      </c>
      <c r="J1497">
        <v>1310</v>
      </c>
      <c r="K1497" t="s">
        <v>3379</v>
      </c>
      <c r="M1497" t="s">
        <v>5825</v>
      </c>
      <c r="O1497" s="65">
        <v>50000000</v>
      </c>
    </row>
    <row r="1498" spans="1:15" x14ac:dyDescent="0.25">
      <c r="A1498" s="45">
        <v>2018</v>
      </c>
      <c r="B1498" t="s">
        <v>448</v>
      </c>
      <c r="C1498">
        <v>205</v>
      </c>
      <c r="D1498">
        <v>90</v>
      </c>
      <c r="E1498">
        <v>2</v>
      </c>
      <c r="F1498">
        <v>50201</v>
      </c>
      <c r="H1498" t="s">
        <v>16</v>
      </c>
      <c r="I1498">
        <v>2110</v>
      </c>
      <c r="J1498">
        <v>1310</v>
      </c>
      <c r="K1498" t="s">
        <v>2211</v>
      </c>
      <c r="M1498" t="s">
        <v>5826</v>
      </c>
      <c r="O1498" s="65">
        <v>65000000</v>
      </c>
    </row>
    <row r="1499" spans="1:15" x14ac:dyDescent="0.25">
      <c r="A1499" s="45">
        <v>2018</v>
      </c>
      <c r="B1499" t="s">
        <v>448</v>
      </c>
      <c r="C1499">
        <v>205</v>
      </c>
      <c r="D1499">
        <v>90</v>
      </c>
      <c r="E1499">
        <v>2</v>
      </c>
      <c r="F1499">
        <v>60103</v>
      </c>
      <c r="G1499">
        <v>200</v>
      </c>
      <c r="H1499" t="s">
        <v>9</v>
      </c>
      <c r="I1499">
        <v>1310</v>
      </c>
      <c r="J1499">
        <v>1310</v>
      </c>
      <c r="K1499" t="s">
        <v>3393</v>
      </c>
      <c r="L1499" t="s">
        <v>21</v>
      </c>
      <c r="M1499" t="s">
        <v>4550</v>
      </c>
      <c r="N1499" t="s">
        <v>22</v>
      </c>
      <c r="O1499" s="65">
        <v>18763342</v>
      </c>
    </row>
    <row r="1500" spans="1:15" x14ac:dyDescent="0.25">
      <c r="A1500" s="45">
        <v>2018</v>
      </c>
      <c r="B1500" t="s">
        <v>448</v>
      </c>
      <c r="C1500">
        <v>205</v>
      </c>
      <c r="D1500">
        <v>90</v>
      </c>
      <c r="E1500">
        <v>2</v>
      </c>
      <c r="F1500">
        <v>60103</v>
      </c>
      <c r="G1500">
        <v>202</v>
      </c>
      <c r="H1500" t="s">
        <v>9</v>
      </c>
      <c r="I1500">
        <v>1310</v>
      </c>
      <c r="J1500">
        <v>1310</v>
      </c>
      <c r="K1500" t="s">
        <v>3393</v>
      </c>
      <c r="L1500" t="s">
        <v>21</v>
      </c>
      <c r="M1500" t="s">
        <v>4542</v>
      </c>
      <c r="N1500" t="s">
        <v>22</v>
      </c>
      <c r="O1500" s="65">
        <v>8087648</v>
      </c>
    </row>
    <row r="1501" spans="1:15" x14ac:dyDescent="0.25">
      <c r="A1501" s="45">
        <v>2018</v>
      </c>
      <c r="B1501" t="s">
        <v>448</v>
      </c>
      <c r="C1501">
        <v>205</v>
      </c>
      <c r="D1501">
        <v>90</v>
      </c>
      <c r="E1501">
        <v>2</v>
      </c>
      <c r="F1501">
        <v>60103</v>
      </c>
      <c r="G1501">
        <v>203</v>
      </c>
      <c r="H1501" t="s">
        <v>9</v>
      </c>
      <c r="I1501">
        <v>1310</v>
      </c>
      <c r="J1501">
        <v>1310</v>
      </c>
      <c r="K1501" t="s">
        <v>3393</v>
      </c>
      <c r="L1501" t="s">
        <v>122</v>
      </c>
      <c r="M1501" t="s">
        <v>4740</v>
      </c>
      <c r="N1501" t="s">
        <v>22</v>
      </c>
      <c r="O1501" s="65">
        <v>1787367</v>
      </c>
    </row>
    <row r="1502" spans="1:15" x14ac:dyDescent="0.25">
      <c r="A1502" s="45">
        <v>2018</v>
      </c>
      <c r="B1502" t="s">
        <v>448</v>
      </c>
      <c r="C1502">
        <v>205</v>
      </c>
      <c r="D1502">
        <v>90</v>
      </c>
      <c r="E1502">
        <v>2</v>
      </c>
      <c r="F1502">
        <v>60103</v>
      </c>
      <c r="G1502">
        <v>205</v>
      </c>
      <c r="H1502" t="s">
        <v>9</v>
      </c>
      <c r="I1502">
        <v>1310</v>
      </c>
      <c r="J1502">
        <v>1310</v>
      </c>
      <c r="K1502" t="s">
        <v>3393</v>
      </c>
      <c r="L1502" t="s">
        <v>122</v>
      </c>
      <c r="M1502" t="s">
        <v>4586</v>
      </c>
      <c r="N1502" t="s">
        <v>22</v>
      </c>
      <c r="O1502" s="65">
        <v>770417</v>
      </c>
    </row>
    <row r="1503" spans="1:15" x14ac:dyDescent="0.25">
      <c r="A1503" s="45">
        <v>2018</v>
      </c>
      <c r="B1503" t="s">
        <v>448</v>
      </c>
      <c r="C1503">
        <v>205</v>
      </c>
      <c r="D1503">
        <v>90</v>
      </c>
      <c r="E1503">
        <v>2</v>
      </c>
      <c r="F1503">
        <v>60301</v>
      </c>
      <c r="H1503" t="s">
        <v>9</v>
      </c>
      <c r="I1503">
        <v>1320</v>
      </c>
      <c r="J1503">
        <v>1310</v>
      </c>
      <c r="K1503" t="s">
        <v>3404</v>
      </c>
      <c r="O1503" s="65">
        <v>20000000</v>
      </c>
    </row>
    <row r="1504" spans="1:15" x14ac:dyDescent="0.25">
      <c r="A1504" s="45">
        <v>2018</v>
      </c>
      <c r="B1504" t="s">
        <v>448</v>
      </c>
      <c r="C1504">
        <v>205</v>
      </c>
      <c r="D1504">
        <v>90</v>
      </c>
      <c r="E1504">
        <v>2</v>
      </c>
      <c r="F1504">
        <v>60399</v>
      </c>
      <c r="H1504" t="s">
        <v>9</v>
      </c>
      <c r="I1504">
        <v>1320</v>
      </c>
      <c r="J1504">
        <v>1310</v>
      </c>
      <c r="K1504" t="s">
        <v>3409</v>
      </c>
      <c r="M1504" t="s">
        <v>4341</v>
      </c>
      <c r="O1504" s="65">
        <v>17000000</v>
      </c>
    </row>
    <row r="1505" spans="1:15" x14ac:dyDescent="0.25">
      <c r="A1505" s="45">
        <v>2018</v>
      </c>
      <c r="B1505" t="s">
        <v>448</v>
      </c>
      <c r="C1505">
        <v>205</v>
      </c>
      <c r="D1505">
        <v>90</v>
      </c>
      <c r="E1505">
        <v>2</v>
      </c>
      <c r="F1505">
        <v>60601</v>
      </c>
      <c r="H1505" t="s">
        <v>9</v>
      </c>
      <c r="I1505">
        <v>1320</v>
      </c>
      <c r="J1505">
        <v>1310</v>
      </c>
      <c r="K1505" t="s">
        <v>3417</v>
      </c>
      <c r="M1505" t="s">
        <v>4342</v>
      </c>
      <c r="O1505" s="65">
        <v>3000000</v>
      </c>
    </row>
    <row r="1506" spans="1:15" x14ac:dyDescent="0.25">
      <c r="A1506" s="45">
        <v>2018</v>
      </c>
      <c r="B1506" t="s">
        <v>450</v>
      </c>
      <c r="C1506">
        <v>205</v>
      </c>
      <c r="D1506">
        <v>90</v>
      </c>
      <c r="E1506">
        <v>3</v>
      </c>
      <c r="F1506">
        <v>101</v>
      </c>
      <c r="H1506" t="s">
        <v>9</v>
      </c>
      <c r="I1506">
        <v>1111</v>
      </c>
      <c r="J1506">
        <v>1310</v>
      </c>
      <c r="K1506" t="s">
        <v>3206</v>
      </c>
      <c r="M1506" t="s">
        <v>5827</v>
      </c>
      <c r="O1506" s="65">
        <v>61117989358</v>
      </c>
    </row>
    <row r="1507" spans="1:15" x14ac:dyDescent="0.25">
      <c r="A1507" s="45">
        <v>2018</v>
      </c>
      <c r="B1507" t="s">
        <v>450</v>
      </c>
      <c r="C1507">
        <v>205</v>
      </c>
      <c r="D1507">
        <v>90</v>
      </c>
      <c r="E1507">
        <v>3</v>
      </c>
      <c r="F1507">
        <v>201</v>
      </c>
      <c r="H1507" t="s">
        <v>9</v>
      </c>
      <c r="I1507">
        <v>1111</v>
      </c>
      <c r="J1507">
        <v>1310</v>
      </c>
      <c r="K1507" t="s">
        <v>3210</v>
      </c>
      <c r="O1507" s="65">
        <v>100000000</v>
      </c>
    </row>
    <row r="1508" spans="1:15" x14ac:dyDescent="0.25">
      <c r="A1508" s="45">
        <v>2018</v>
      </c>
      <c r="B1508" t="s">
        <v>450</v>
      </c>
      <c r="C1508">
        <v>205</v>
      </c>
      <c r="D1508">
        <v>90</v>
      </c>
      <c r="E1508">
        <v>3</v>
      </c>
      <c r="F1508">
        <v>203</v>
      </c>
      <c r="H1508" t="s">
        <v>9</v>
      </c>
      <c r="I1508">
        <v>1111</v>
      </c>
      <c r="J1508">
        <v>1310</v>
      </c>
      <c r="K1508" t="s">
        <v>3212</v>
      </c>
      <c r="M1508" t="s">
        <v>5828</v>
      </c>
      <c r="O1508" s="65">
        <v>13892307798</v>
      </c>
    </row>
    <row r="1509" spans="1:15" x14ac:dyDescent="0.25">
      <c r="A1509" s="45">
        <v>2018</v>
      </c>
      <c r="B1509" t="s">
        <v>450</v>
      </c>
      <c r="C1509">
        <v>205</v>
      </c>
      <c r="D1509">
        <v>90</v>
      </c>
      <c r="E1509">
        <v>3</v>
      </c>
      <c r="F1509">
        <v>301</v>
      </c>
      <c r="H1509" t="s">
        <v>9</v>
      </c>
      <c r="I1509">
        <v>1111</v>
      </c>
      <c r="J1509">
        <v>1310</v>
      </c>
      <c r="K1509" t="s">
        <v>3215</v>
      </c>
      <c r="O1509" s="65">
        <v>15943622223</v>
      </c>
    </row>
    <row r="1510" spans="1:15" x14ac:dyDescent="0.25">
      <c r="A1510" s="45">
        <v>2018</v>
      </c>
      <c r="B1510" t="s">
        <v>450</v>
      </c>
      <c r="C1510">
        <v>205</v>
      </c>
      <c r="D1510">
        <v>90</v>
      </c>
      <c r="E1510">
        <v>3</v>
      </c>
      <c r="F1510">
        <v>302</v>
      </c>
      <c r="H1510" t="s">
        <v>9</v>
      </c>
      <c r="I1510">
        <v>1111</v>
      </c>
      <c r="J1510">
        <v>1310</v>
      </c>
      <c r="K1510" t="s">
        <v>3216</v>
      </c>
      <c r="O1510" s="65">
        <v>643777000</v>
      </c>
    </row>
    <row r="1511" spans="1:15" x14ac:dyDescent="0.25">
      <c r="A1511" s="45">
        <v>2018</v>
      </c>
      <c r="B1511" t="s">
        <v>450</v>
      </c>
      <c r="C1511">
        <v>205</v>
      </c>
      <c r="D1511">
        <v>90</v>
      </c>
      <c r="E1511">
        <v>3</v>
      </c>
      <c r="F1511">
        <v>303</v>
      </c>
      <c r="H1511" t="s">
        <v>16</v>
      </c>
      <c r="I1511">
        <v>1111</v>
      </c>
      <c r="J1511">
        <v>1310</v>
      </c>
      <c r="K1511" t="s">
        <v>3217</v>
      </c>
      <c r="M1511" t="s">
        <v>5829</v>
      </c>
      <c r="O1511" s="65">
        <v>9738074967</v>
      </c>
    </row>
    <row r="1512" spans="1:15" x14ac:dyDescent="0.25">
      <c r="A1512" s="45">
        <v>2018</v>
      </c>
      <c r="B1512" t="s">
        <v>450</v>
      </c>
      <c r="C1512">
        <v>205</v>
      </c>
      <c r="D1512">
        <v>90</v>
      </c>
      <c r="E1512">
        <v>3</v>
      </c>
      <c r="F1512">
        <v>304</v>
      </c>
      <c r="H1512" t="s">
        <v>9</v>
      </c>
      <c r="I1512">
        <v>1111</v>
      </c>
      <c r="J1512">
        <v>1310</v>
      </c>
      <c r="K1512" t="s">
        <v>3218</v>
      </c>
      <c r="M1512" t="s">
        <v>5830</v>
      </c>
      <c r="O1512" s="65">
        <v>7878083000</v>
      </c>
    </row>
    <row r="1513" spans="1:15" x14ac:dyDescent="0.25">
      <c r="A1513" s="45">
        <v>2018</v>
      </c>
      <c r="B1513" t="s">
        <v>450</v>
      </c>
      <c r="C1513">
        <v>205</v>
      </c>
      <c r="D1513">
        <v>90</v>
      </c>
      <c r="E1513">
        <v>3</v>
      </c>
      <c r="F1513">
        <v>399</v>
      </c>
      <c r="H1513" t="s">
        <v>9</v>
      </c>
      <c r="I1513">
        <v>1111</v>
      </c>
      <c r="J1513">
        <v>1310</v>
      </c>
      <c r="K1513" t="s">
        <v>3219</v>
      </c>
      <c r="M1513" t="s">
        <v>5831</v>
      </c>
      <c r="O1513" s="65">
        <v>19463712798</v>
      </c>
    </row>
    <row r="1514" spans="1:15" x14ac:dyDescent="0.25">
      <c r="A1514" s="45">
        <v>2018</v>
      </c>
      <c r="B1514" t="s">
        <v>450</v>
      </c>
      <c r="C1514">
        <v>205</v>
      </c>
      <c r="D1514">
        <v>90</v>
      </c>
      <c r="E1514">
        <v>3</v>
      </c>
      <c r="F1514">
        <v>401</v>
      </c>
      <c r="G1514">
        <v>200</v>
      </c>
      <c r="H1514" t="s">
        <v>9</v>
      </c>
      <c r="I1514">
        <v>1112</v>
      </c>
      <c r="J1514">
        <v>1310</v>
      </c>
      <c r="K1514" t="s">
        <v>3220</v>
      </c>
      <c r="L1514" t="s">
        <v>21</v>
      </c>
      <c r="M1514" t="s">
        <v>5832</v>
      </c>
      <c r="N1514" t="s">
        <v>22</v>
      </c>
      <c r="O1514" s="65">
        <v>11011153026</v>
      </c>
    </row>
    <row r="1515" spans="1:15" x14ac:dyDescent="0.25">
      <c r="A1515" s="45">
        <v>2018</v>
      </c>
      <c r="B1515" t="s">
        <v>450</v>
      </c>
      <c r="C1515">
        <v>205</v>
      </c>
      <c r="D1515">
        <v>90</v>
      </c>
      <c r="E1515">
        <v>3</v>
      </c>
      <c r="F1515">
        <v>405</v>
      </c>
      <c r="G1515">
        <v>200</v>
      </c>
      <c r="H1515" t="s">
        <v>9</v>
      </c>
      <c r="I1515">
        <v>1112</v>
      </c>
      <c r="J1515">
        <v>1310</v>
      </c>
      <c r="K1515" t="s">
        <v>3244</v>
      </c>
      <c r="L1515" t="s">
        <v>23</v>
      </c>
      <c r="M1515" t="s">
        <v>5833</v>
      </c>
      <c r="N1515" t="s">
        <v>24</v>
      </c>
      <c r="O1515" s="65">
        <v>595197461</v>
      </c>
    </row>
    <row r="1516" spans="1:15" x14ac:dyDescent="0.25">
      <c r="A1516" s="45">
        <v>2018</v>
      </c>
      <c r="B1516" t="s">
        <v>450</v>
      </c>
      <c r="C1516">
        <v>205</v>
      </c>
      <c r="D1516">
        <v>90</v>
      </c>
      <c r="E1516">
        <v>3</v>
      </c>
      <c r="F1516">
        <v>501</v>
      </c>
      <c r="G1516">
        <v>200</v>
      </c>
      <c r="H1516" t="s">
        <v>9</v>
      </c>
      <c r="I1516">
        <v>1112</v>
      </c>
      <c r="J1516">
        <v>1310</v>
      </c>
      <c r="K1516" t="s">
        <v>3245</v>
      </c>
      <c r="L1516" t="s">
        <v>21</v>
      </c>
      <c r="M1516" t="s">
        <v>5834</v>
      </c>
      <c r="N1516" t="s">
        <v>22</v>
      </c>
      <c r="O1516" s="65">
        <v>6047206203</v>
      </c>
    </row>
    <row r="1517" spans="1:15" x14ac:dyDescent="0.25">
      <c r="A1517" s="45">
        <v>2018</v>
      </c>
      <c r="B1517" t="s">
        <v>450</v>
      </c>
      <c r="C1517">
        <v>205</v>
      </c>
      <c r="D1517">
        <v>90</v>
      </c>
      <c r="E1517">
        <v>3</v>
      </c>
      <c r="F1517">
        <v>502</v>
      </c>
      <c r="G1517">
        <v>200</v>
      </c>
      <c r="H1517" t="s">
        <v>9</v>
      </c>
      <c r="I1517">
        <v>1112</v>
      </c>
      <c r="J1517">
        <v>1310</v>
      </c>
      <c r="K1517" t="s">
        <v>3246</v>
      </c>
      <c r="L1517" t="s">
        <v>21</v>
      </c>
      <c r="M1517" t="s">
        <v>5835</v>
      </c>
      <c r="N1517" t="s">
        <v>22</v>
      </c>
      <c r="O1517" s="65">
        <v>1785592383</v>
      </c>
    </row>
    <row r="1518" spans="1:15" x14ac:dyDescent="0.25">
      <c r="A1518" s="45">
        <v>2018</v>
      </c>
      <c r="B1518" t="s">
        <v>450</v>
      </c>
      <c r="C1518">
        <v>205</v>
      </c>
      <c r="D1518">
        <v>90</v>
      </c>
      <c r="E1518">
        <v>3</v>
      </c>
      <c r="F1518">
        <v>503</v>
      </c>
      <c r="G1518">
        <v>200</v>
      </c>
      <c r="H1518" t="s">
        <v>9</v>
      </c>
      <c r="I1518">
        <v>1112</v>
      </c>
      <c r="J1518">
        <v>1310</v>
      </c>
      <c r="K1518" t="s">
        <v>3247</v>
      </c>
      <c r="L1518" t="s">
        <v>21</v>
      </c>
      <c r="M1518" t="s">
        <v>5836</v>
      </c>
      <c r="N1518" t="s">
        <v>22</v>
      </c>
      <c r="O1518" s="65">
        <v>3571184765</v>
      </c>
    </row>
    <row r="1519" spans="1:15" x14ac:dyDescent="0.25">
      <c r="A1519" s="45">
        <v>2018</v>
      </c>
      <c r="B1519" t="s">
        <v>450</v>
      </c>
      <c r="C1519">
        <v>205</v>
      </c>
      <c r="D1519">
        <v>90</v>
      </c>
      <c r="E1519">
        <v>3</v>
      </c>
      <c r="F1519">
        <v>505</v>
      </c>
      <c r="G1519">
        <v>200</v>
      </c>
      <c r="H1519" t="s">
        <v>9</v>
      </c>
      <c r="I1519">
        <v>1112</v>
      </c>
      <c r="J1519">
        <v>1310</v>
      </c>
      <c r="K1519" t="s">
        <v>3249</v>
      </c>
      <c r="L1519" t="s">
        <v>446</v>
      </c>
      <c r="M1519" t="s">
        <v>104</v>
      </c>
      <c r="N1519" t="s">
        <v>121</v>
      </c>
      <c r="O1519" s="65">
        <v>562492000</v>
      </c>
    </row>
    <row r="1520" spans="1:15" x14ac:dyDescent="0.25">
      <c r="A1520" s="45">
        <v>2018</v>
      </c>
      <c r="B1520" t="s">
        <v>450</v>
      </c>
      <c r="C1520">
        <v>205</v>
      </c>
      <c r="D1520">
        <v>90</v>
      </c>
      <c r="E1520">
        <v>3</v>
      </c>
      <c r="F1520">
        <v>10101</v>
      </c>
      <c r="H1520" t="s">
        <v>9</v>
      </c>
      <c r="I1520">
        <v>1120</v>
      </c>
      <c r="J1520">
        <v>1310</v>
      </c>
      <c r="K1520" t="s">
        <v>3253</v>
      </c>
      <c r="O1520" s="65">
        <v>2680364569</v>
      </c>
    </row>
    <row r="1521" spans="1:15" x14ac:dyDescent="0.25">
      <c r="A1521" s="45">
        <v>2018</v>
      </c>
      <c r="B1521" t="s">
        <v>450</v>
      </c>
      <c r="C1521">
        <v>205</v>
      </c>
      <c r="D1521">
        <v>90</v>
      </c>
      <c r="E1521">
        <v>3</v>
      </c>
      <c r="F1521">
        <v>10102</v>
      </c>
      <c r="H1521" t="s">
        <v>9</v>
      </c>
      <c r="I1521">
        <v>1120</v>
      </c>
      <c r="J1521">
        <v>1310</v>
      </c>
      <c r="K1521" t="s">
        <v>3254</v>
      </c>
      <c r="O1521" s="65">
        <v>1000000</v>
      </c>
    </row>
    <row r="1522" spans="1:15" x14ac:dyDescent="0.25">
      <c r="A1522" s="45">
        <v>2018</v>
      </c>
      <c r="B1522" t="s">
        <v>450</v>
      </c>
      <c r="C1522">
        <v>205</v>
      </c>
      <c r="D1522">
        <v>90</v>
      </c>
      <c r="E1522">
        <v>3</v>
      </c>
      <c r="F1522">
        <v>10199</v>
      </c>
      <c r="H1522" t="s">
        <v>9</v>
      </c>
      <c r="I1522">
        <v>1120</v>
      </c>
      <c r="J1522">
        <v>1310</v>
      </c>
      <c r="K1522" t="s">
        <v>3257</v>
      </c>
      <c r="M1522" t="s">
        <v>4587</v>
      </c>
      <c r="O1522" s="65">
        <v>15000000</v>
      </c>
    </row>
    <row r="1523" spans="1:15" x14ac:dyDescent="0.25">
      <c r="A1523" s="45">
        <v>2018</v>
      </c>
      <c r="B1523" t="s">
        <v>450</v>
      </c>
      <c r="C1523">
        <v>205</v>
      </c>
      <c r="D1523">
        <v>90</v>
      </c>
      <c r="E1523">
        <v>3</v>
      </c>
      <c r="F1523">
        <v>10201</v>
      </c>
      <c r="H1523" t="s">
        <v>9</v>
      </c>
      <c r="I1523">
        <v>1120</v>
      </c>
      <c r="J1523">
        <v>1310</v>
      </c>
      <c r="K1523" t="s">
        <v>3258</v>
      </c>
      <c r="O1523" s="65">
        <v>583180091</v>
      </c>
    </row>
    <row r="1524" spans="1:15" x14ac:dyDescent="0.25">
      <c r="A1524" s="45">
        <v>2018</v>
      </c>
      <c r="B1524" t="s">
        <v>450</v>
      </c>
      <c r="C1524">
        <v>205</v>
      </c>
      <c r="D1524">
        <v>90</v>
      </c>
      <c r="E1524">
        <v>3</v>
      </c>
      <c r="F1524">
        <v>10202</v>
      </c>
      <c r="H1524" t="s">
        <v>9</v>
      </c>
      <c r="I1524">
        <v>1120</v>
      </c>
      <c r="J1524">
        <v>1310</v>
      </c>
      <c r="K1524" t="s">
        <v>3259</v>
      </c>
      <c r="O1524" s="65">
        <v>791620273</v>
      </c>
    </row>
    <row r="1525" spans="1:15" x14ac:dyDescent="0.25">
      <c r="A1525" s="45">
        <v>2018</v>
      </c>
      <c r="B1525" t="s">
        <v>450</v>
      </c>
      <c r="C1525">
        <v>205</v>
      </c>
      <c r="D1525">
        <v>90</v>
      </c>
      <c r="E1525">
        <v>3</v>
      </c>
      <c r="F1525">
        <v>10203</v>
      </c>
      <c r="H1525" t="s">
        <v>9</v>
      </c>
      <c r="I1525">
        <v>1120</v>
      </c>
      <c r="J1525">
        <v>1310</v>
      </c>
      <c r="K1525" t="s">
        <v>3260</v>
      </c>
      <c r="O1525" s="65">
        <v>45362611</v>
      </c>
    </row>
    <row r="1526" spans="1:15" x14ac:dyDescent="0.25">
      <c r="A1526" s="45">
        <v>2018</v>
      </c>
      <c r="B1526" t="s">
        <v>450</v>
      </c>
      <c r="C1526">
        <v>205</v>
      </c>
      <c r="D1526">
        <v>90</v>
      </c>
      <c r="E1526">
        <v>3</v>
      </c>
      <c r="F1526">
        <v>10204</v>
      </c>
      <c r="H1526" t="s">
        <v>9</v>
      </c>
      <c r="I1526">
        <v>1120</v>
      </c>
      <c r="J1526">
        <v>1310</v>
      </c>
      <c r="K1526" t="s">
        <v>3261</v>
      </c>
      <c r="O1526" s="65">
        <v>2098551876</v>
      </c>
    </row>
    <row r="1527" spans="1:15" x14ac:dyDescent="0.25">
      <c r="A1527" s="45">
        <v>2018</v>
      </c>
      <c r="B1527" t="s">
        <v>450</v>
      </c>
      <c r="C1527">
        <v>205</v>
      </c>
      <c r="D1527">
        <v>90</v>
      </c>
      <c r="E1527">
        <v>3</v>
      </c>
      <c r="F1527">
        <v>10299</v>
      </c>
      <c r="H1527" t="s">
        <v>9</v>
      </c>
      <c r="I1527">
        <v>1120</v>
      </c>
      <c r="J1527">
        <v>1310</v>
      </c>
      <c r="K1527" t="s">
        <v>3262</v>
      </c>
      <c r="M1527" t="s">
        <v>4344</v>
      </c>
      <c r="O1527" s="65">
        <v>19296069</v>
      </c>
    </row>
    <row r="1528" spans="1:15" x14ac:dyDescent="0.25">
      <c r="A1528" s="45">
        <v>2018</v>
      </c>
      <c r="B1528" t="s">
        <v>450</v>
      </c>
      <c r="C1528">
        <v>205</v>
      </c>
      <c r="D1528">
        <v>90</v>
      </c>
      <c r="E1528">
        <v>3</v>
      </c>
      <c r="F1528">
        <v>10301</v>
      </c>
      <c r="H1528" t="s">
        <v>9</v>
      </c>
      <c r="I1528">
        <v>1120</v>
      </c>
      <c r="J1528">
        <v>1310</v>
      </c>
      <c r="K1528" t="s">
        <v>3263</v>
      </c>
      <c r="O1528" s="65">
        <v>80000000</v>
      </c>
    </row>
    <row r="1529" spans="1:15" x14ac:dyDescent="0.25">
      <c r="A1529" s="45">
        <v>2018</v>
      </c>
      <c r="B1529" t="s">
        <v>450</v>
      </c>
      <c r="C1529">
        <v>205</v>
      </c>
      <c r="D1529">
        <v>90</v>
      </c>
      <c r="E1529">
        <v>3</v>
      </c>
      <c r="F1529">
        <v>10303</v>
      </c>
      <c r="H1529" t="s">
        <v>9</v>
      </c>
      <c r="I1529">
        <v>1120</v>
      </c>
      <c r="J1529">
        <v>1310</v>
      </c>
      <c r="K1529" t="s">
        <v>3265</v>
      </c>
      <c r="O1529" s="65">
        <v>62000000</v>
      </c>
    </row>
    <row r="1530" spans="1:15" x14ac:dyDescent="0.25">
      <c r="A1530" s="45">
        <v>2018</v>
      </c>
      <c r="B1530" t="s">
        <v>450</v>
      </c>
      <c r="C1530">
        <v>205</v>
      </c>
      <c r="D1530">
        <v>90</v>
      </c>
      <c r="E1530">
        <v>3</v>
      </c>
      <c r="F1530">
        <v>10304</v>
      </c>
      <c r="H1530" t="s">
        <v>9</v>
      </c>
      <c r="I1530">
        <v>1120</v>
      </c>
      <c r="J1530">
        <v>1310</v>
      </c>
      <c r="K1530" t="s">
        <v>3266</v>
      </c>
      <c r="O1530" s="65">
        <v>11000000</v>
      </c>
    </row>
    <row r="1531" spans="1:15" x14ac:dyDescent="0.25">
      <c r="A1531" s="45">
        <v>2018</v>
      </c>
      <c r="B1531" t="s">
        <v>450</v>
      </c>
      <c r="C1531">
        <v>205</v>
      </c>
      <c r="D1531">
        <v>90</v>
      </c>
      <c r="E1531">
        <v>3</v>
      </c>
      <c r="F1531">
        <v>10306</v>
      </c>
      <c r="H1531" t="s">
        <v>9</v>
      </c>
      <c r="I1531">
        <v>1120</v>
      </c>
      <c r="J1531">
        <v>1310</v>
      </c>
      <c r="K1531" t="s">
        <v>3268</v>
      </c>
      <c r="M1531" t="s">
        <v>5837</v>
      </c>
      <c r="O1531" s="65">
        <v>1500000000</v>
      </c>
    </row>
    <row r="1532" spans="1:15" x14ac:dyDescent="0.25">
      <c r="A1532" s="45">
        <v>2018</v>
      </c>
      <c r="B1532" t="s">
        <v>450</v>
      </c>
      <c r="C1532">
        <v>205</v>
      </c>
      <c r="D1532">
        <v>90</v>
      </c>
      <c r="E1532">
        <v>3</v>
      </c>
      <c r="F1532">
        <v>10307</v>
      </c>
      <c r="H1532" t="s">
        <v>9</v>
      </c>
      <c r="I1532">
        <v>1120</v>
      </c>
      <c r="J1532">
        <v>1310</v>
      </c>
      <c r="K1532" t="s">
        <v>3269</v>
      </c>
      <c r="O1532" s="65">
        <v>1000000</v>
      </c>
    </row>
    <row r="1533" spans="1:15" x14ac:dyDescent="0.25">
      <c r="A1533" s="45">
        <v>2018</v>
      </c>
      <c r="B1533" t="s">
        <v>450</v>
      </c>
      <c r="C1533">
        <v>205</v>
      </c>
      <c r="D1533">
        <v>90</v>
      </c>
      <c r="E1533">
        <v>3</v>
      </c>
      <c r="F1533">
        <v>10401</v>
      </c>
      <c r="H1533" t="s">
        <v>9</v>
      </c>
      <c r="I1533">
        <v>1120</v>
      </c>
      <c r="J1533">
        <v>1310</v>
      </c>
      <c r="K1533" t="s">
        <v>3270</v>
      </c>
      <c r="M1533" t="s">
        <v>5838</v>
      </c>
      <c r="O1533" s="65">
        <v>44500000</v>
      </c>
    </row>
    <row r="1534" spans="1:15" x14ac:dyDescent="0.25">
      <c r="A1534" s="45">
        <v>2018</v>
      </c>
      <c r="B1534" t="s">
        <v>450</v>
      </c>
      <c r="C1534">
        <v>205</v>
      </c>
      <c r="D1534">
        <v>90</v>
      </c>
      <c r="E1534">
        <v>3</v>
      </c>
      <c r="F1534">
        <v>10403</v>
      </c>
      <c r="H1534" t="s">
        <v>9</v>
      </c>
      <c r="I1534">
        <v>1120</v>
      </c>
      <c r="J1534">
        <v>1310</v>
      </c>
      <c r="K1534" t="s">
        <v>3272</v>
      </c>
      <c r="M1534" t="s">
        <v>5839</v>
      </c>
      <c r="O1534" s="65">
        <v>75000000</v>
      </c>
    </row>
    <row r="1535" spans="1:15" x14ac:dyDescent="0.25">
      <c r="A1535" s="45">
        <v>2018</v>
      </c>
      <c r="B1535" t="s">
        <v>450</v>
      </c>
      <c r="C1535">
        <v>205</v>
      </c>
      <c r="D1535">
        <v>90</v>
      </c>
      <c r="E1535">
        <v>3</v>
      </c>
      <c r="F1535">
        <v>10404</v>
      </c>
      <c r="H1535" t="s">
        <v>9</v>
      </c>
      <c r="I1535">
        <v>1120</v>
      </c>
      <c r="J1535">
        <v>1310</v>
      </c>
      <c r="K1535" t="s">
        <v>3273</v>
      </c>
      <c r="M1535" t="s">
        <v>5840</v>
      </c>
      <c r="O1535" s="65">
        <v>507000000</v>
      </c>
    </row>
    <row r="1536" spans="1:15" x14ac:dyDescent="0.25">
      <c r="A1536" s="45">
        <v>2018</v>
      </c>
      <c r="B1536" t="s">
        <v>450</v>
      </c>
      <c r="C1536">
        <v>205</v>
      </c>
      <c r="D1536">
        <v>90</v>
      </c>
      <c r="E1536">
        <v>3</v>
      </c>
      <c r="F1536">
        <v>10406</v>
      </c>
      <c r="H1536" t="s">
        <v>9</v>
      </c>
      <c r="I1536">
        <v>1120</v>
      </c>
      <c r="J1536">
        <v>1310</v>
      </c>
      <c r="K1536" t="s">
        <v>3275</v>
      </c>
      <c r="M1536" t="s">
        <v>5841</v>
      </c>
      <c r="O1536" s="65">
        <v>183350000</v>
      </c>
    </row>
    <row r="1537" spans="1:15" x14ac:dyDescent="0.25">
      <c r="A1537" s="45">
        <v>2018</v>
      </c>
      <c r="B1537" t="s">
        <v>450</v>
      </c>
      <c r="C1537">
        <v>205</v>
      </c>
      <c r="D1537">
        <v>90</v>
      </c>
      <c r="E1537">
        <v>3</v>
      </c>
      <c r="F1537">
        <v>10499</v>
      </c>
      <c r="H1537" t="s">
        <v>9</v>
      </c>
      <c r="I1537">
        <v>1120</v>
      </c>
      <c r="J1537">
        <v>2230</v>
      </c>
      <c r="K1537" t="s">
        <v>3276</v>
      </c>
      <c r="M1537" t="s">
        <v>5842</v>
      </c>
      <c r="O1537" s="65">
        <v>45300000</v>
      </c>
    </row>
    <row r="1538" spans="1:15" x14ac:dyDescent="0.25">
      <c r="A1538" s="45">
        <v>2018</v>
      </c>
      <c r="B1538" t="s">
        <v>450</v>
      </c>
      <c r="C1538">
        <v>205</v>
      </c>
      <c r="D1538">
        <v>90</v>
      </c>
      <c r="E1538">
        <v>3</v>
      </c>
      <c r="F1538">
        <v>10501</v>
      </c>
      <c r="H1538" t="s">
        <v>9</v>
      </c>
      <c r="I1538">
        <v>1120</v>
      </c>
      <c r="J1538">
        <v>1310</v>
      </c>
      <c r="K1538" t="s">
        <v>3277</v>
      </c>
      <c r="O1538" s="65">
        <v>1000000</v>
      </c>
    </row>
    <row r="1539" spans="1:15" x14ac:dyDescent="0.25">
      <c r="A1539" s="45">
        <v>2018</v>
      </c>
      <c r="B1539" t="s">
        <v>450</v>
      </c>
      <c r="C1539">
        <v>205</v>
      </c>
      <c r="D1539">
        <v>90</v>
      </c>
      <c r="E1539">
        <v>3</v>
      </c>
      <c r="F1539">
        <v>10502</v>
      </c>
      <c r="H1539" t="s">
        <v>9</v>
      </c>
      <c r="I1539">
        <v>1120</v>
      </c>
      <c r="J1539">
        <v>1310</v>
      </c>
      <c r="K1539" t="s">
        <v>3278</v>
      </c>
      <c r="O1539" s="65">
        <v>47000000</v>
      </c>
    </row>
    <row r="1540" spans="1:15" x14ac:dyDescent="0.25">
      <c r="A1540" s="45">
        <v>2018</v>
      </c>
      <c r="B1540" t="s">
        <v>450</v>
      </c>
      <c r="C1540">
        <v>205</v>
      </c>
      <c r="D1540">
        <v>90</v>
      </c>
      <c r="E1540">
        <v>3</v>
      </c>
      <c r="F1540">
        <v>10601</v>
      </c>
      <c r="H1540" t="s">
        <v>9</v>
      </c>
      <c r="I1540">
        <v>1120</v>
      </c>
      <c r="J1540">
        <v>1310</v>
      </c>
      <c r="K1540" t="s">
        <v>3281</v>
      </c>
      <c r="O1540" s="65">
        <v>6702254197</v>
      </c>
    </row>
    <row r="1541" spans="1:15" x14ac:dyDescent="0.25">
      <c r="A1541" s="45">
        <v>2018</v>
      </c>
      <c r="B1541" t="s">
        <v>450</v>
      </c>
      <c r="C1541">
        <v>205</v>
      </c>
      <c r="D1541">
        <v>90</v>
      </c>
      <c r="E1541">
        <v>3</v>
      </c>
      <c r="F1541">
        <v>10701</v>
      </c>
      <c r="H1541" t="s">
        <v>9</v>
      </c>
      <c r="I1541">
        <v>1120</v>
      </c>
      <c r="J1541">
        <v>1310</v>
      </c>
      <c r="K1541" t="s">
        <v>3284</v>
      </c>
      <c r="M1541" t="s">
        <v>5843</v>
      </c>
      <c r="O1541" s="65">
        <v>53000000</v>
      </c>
    </row>
    <row r="1542" spans="1:15" x14ac:dyDescent="0.25">
      <c r="A1542" s="45">
        <v>2018</v>
      </c>
      <c r="B1542" t="s">
        <v>450</v>
      </c>
      <c r="C1542">
        <v>205</v>
      </c>
      <c r="D1542">
        <v>90</v>
      </c>
      <c r="E1542">
        <v>3</v>
      </c>
      <c r="F1542">
        <v>10702</v>
      </c>
      <c r="H1542" t="s">
        <v>9</v>
      </c>
      <c r="I1542">
        <v>1120</v>
      </c>
      <c r="J1542">
        <v>1310</v>
      </c>
      <c r="K1542" t="s">
        <v>3285</v>
      </c>
      <c r="M1542" t="s">
        <v>5844</v>
      </c>
      <c r="O1542" s="65">
        <v>22000000</v>
      </c>
    </row>
    <row r="1543" spans="1:15" x14ac:dyDescent="0.25">
      <c r="A1543" s="45">
        <v>2018</v>
      </c>
      <c r="B1543" t="s">
        <v>450</v>
      </c>
      <c r="C1543">
        <v>205</v>
      </c>
      <c r="D1543">
        <v>90</v>
      </c>
      <c r="E1543">
        <v>3</v>
      </c>
      <c r="F1543">
        <v>10801</v>
      </c>
      <c r="H1543" t="s">
        <v>9</v>
      </c>
      <c r="I1543">
        <v>1120</v>
      </c>
      <c r="J1543">
        <v>1310</v>
      </c>
      <c r="K1543" t="s">
        <v>3287</v>
      </c>
      <c r="O1543" s="65">
        <v>105500000</v>
      </c>
    </row>
    <row r="1544" spans="1:15" x14ac:dyDescent="0.25">
      <c r="A1544" s="45">
        <v>2018</v>
      </c>
      <c r="B1544" t="s">
        <v>450</v>
      </c>
      <c r="C1544">
        <v>205</v>
      </c>
      <c r="D1544">
        <v>90</v>
      </c>
      <c r="E1544">
        <v>3</v>
      </c>
      <c r="F1544">
        <v>10804</v>
      </c>
      <c r="H1544" t="s">
        <v>9</v>
      </c>
      <c r="I1544">
        <v>1120</v>
      </c>
      <c r="J1544">
        <v>1310</v>
      </c>
      <c r="K1544" t="s">
        <v>3290</v>
      </c>
      <c r="O1544" s="65">
        <v>11550000</v>
      </c>
    </row>
    <row r="1545" spans="1:15" x14ac:dyDescent="0.25">
      <c r="A1545" s="45">
        <v>2018</v>
      </c>
      <c r="B1545" t="s">
        <v>450</v>
      </c>
      <c r="C1545">
        <v>205</v>
      </c>
      <c r="D1545">
        <v>90</v>
      </c>
      <c r="E1545">
        <v>3</v>
      </c>
      <c r="F1545">
        <v>10805</v>
      </c>
      <c r="H1545" t="s">
        <v>9</v>
      </c>
      <c r="I1545">
        <v>1120</v>
      </c>
      <c r="J1545">
        <v>2230</v>
      </c>
      <c r="K1545" t="s">
        <v>3291</v>
      </c>
      <c r="M1545" t="s">
        <v>5845</v>
      </c>
      <c r="O1545" s="65">
        <v>802250000</v>
      </c>
    </row>
    <row r="1546" spans="1:15" x14ac:dyDescent="0.25">
      <c r="A1546" s="45">
        <v>2018</v>
      </c>
      <c r="B1546" t="s">
        <v>450</v>
      </c>
      <c r="C1546">
        <v>205</v>
      </c>
      <c r="D1546">
        <v>90</v>
      </c>
      <c r="E1546">
        <v>3</v>
      </c>
      <c r="F1546">
        <v>10806</v>
      </c>
      <c r="H1546" t="s">
        <v>9</v>
      </c>
      <c r="I1546">
        <v>1120</v>
      </c>
      <c r="J1546">
        <v>1310</v>
      </c>
      <c r="K1546" t="s">
        <v>3292</v>
      </c>
      <c r="O1546" s="65">
        <v>41000000</v>
      </c>
    </row>
    <row r="1547" spans="1:15" x14ac:dyDescent="0.25">
      <c r="A1547" s="45">
        <v>2018</v>
      </c>
      <c r="B1547" t="s">
        <v>450</v>
      </c>
      <c r="C1547">
        <v>205</v>
      </c>
      <c r="D1547">
        <v>90</v>
      </c>
      <c r="E1547">
        <v>3</v>
      </c>
      <c r="F1547">
        <v>10807</v>
      </c>
      <c r="H1547" t="s">
        <v>9</v>
      </c>
      <c r="I1547">
        <v>1120</v>
      </c>
      <c r="J1547">
        <v>1310</v>
      </c>
      <c r="K1547" t="s">
        <v>3293</v>
      </c>
      <c r="O1547" s="65">
        <v>3500000</v>
      </c>
    </row>
    <row r="1548" spans="1:15" x14ac:dyDescent="0.25">
      <c r="A1548" s="45">
        <v>2018</v>
      </c>
      <c r="B1548" t="s">
        <v>450</v>
      </c>
      <c r="C1548">
        <v>205</v>
      </c>
      <c r="D1548">
        <v>90</v>
      </c>
      <c r="E1548">
        <v>3</v>
      </c>
      <c r="F1548">
        <v>10808</v>
      </c>
      <c r="H1548" t="s">
        <v>9</v>
      </c>
      <c r="I1548">
        <v>1120</v>
      </c>
      <c r="J1548">
        <v>1310</v>
      </c>
      <c r="K1548" t="s">
        <v>3294</v>
      </c>
      <c r="O1548" s="65">
        <v>60500000</v>
      </c>
    </row>
    <row r="1549" spans="1:15" x14ac:dyDescent="0.25">
      <c r="A1549" s="45">
        <v>2018</v>
      </c>
      <c r="B1549" t="s">
        <v>450</v>
      </c>
      <c r="C1549">
        <v>205</v>
      </c>
      <c r="D1549">
        <v>90</v>
      </c>
      <c r="E1549">
        <v>3</v>
      </c>
      <c r="F1549">
        <v>10899</v>
      </c>
      <c r="H1549" t="s">
        <v>9</v>
      </c>
      <c r="I1549">
        <v>1120</v>
      </c>
      <c r="J1549">
        <v>1310</v>
      </c>
      <c r="K1549" t="s">
        <v>3295</v>
      </c>
      <c r="O1549" s="65">
        <v>50450000</v>
      </c>
    </row>
    <row r="1550" spans="1:15" x14ac:dyDescent="0.25">
      <c r="A1550" s="45">
        <v>2018</v>
      </c>
      <c r="B1550" t="s">
        <v>450</v>
      </c>
      <c r="C1550">
        <v>205</v>
      </c>
      <c r="D1550">
        <v>90</v>
      </c>
      <c r="E1550">
        <v>3</v>
      </c>
      <c r="F1550">
        <v>10999</v>
      </c>
      <c r="H1550" t="s">
        <v>9</v>
      </c>
      <c r="I1550">
        <v>1310</v>
      </c>
      <c r="J1550">
        <v>1310</v>
      </c>
      <c r="K1550" t="s">
        <v>3299</v>
      </c>
      <c r="M1550" t="s">
        <v>5846</v>
      </c>
      <c r="O1550" s="65">
        <v>120050000</v>
      </c>
    </row>
    <row r="1551" spans="1:15" x14ac:dyDescent="0.25">
      <c r="A1551" s="45">
        <v>2018</v>
      </c>
      <c r="B1551" t="s">
        <v>450</v>
      </c>
      <c r="C1551">
        <v>205</v>
      </c>
      <c r="D1551">
        <v>90</v>
      </c>
      <c r="E1551">
        <v>3</v>
      </c>
      <c r="F1551">
        <v>19902</v>
      </c>
      <c r="H1551" t="s">
        <v>9</v>
      </c>
      <c r="I1551">
        <v>1120</v>
      </c>
      <c r="J1551">
        <v>1310</v>
      </c>
      <c r="K1551" t="s">
        <v>3301</v>
      </c>
      <c r="M1551" t="s">
        <v>4588</v>
      </c>
      <c r="O1551" s="65">
        <v>10000000</v>
      </c>
    </row>
    <row r="1552" spans="1:15" x14ac:dyDescent="0.25">
      <c r="A1552" s="45">
        <v>2018</v>
      </c>
      <c r="B1552" t="s">
        <v>450</v>
      </c>
      <c r="C1552">
        <v>205</v>
      </c>
      <c r="D1552">
        <v>90</v>
      </c>
      <c r="E1552">
        <v>3</v>
      </c>
      <c r="F1552">
        <v>19905</v>
      </c>
      <c r="H1552" t="s">
        <v>9</v>
      </c>
      <c r="I1552">
        <v>1120</v>
      </c>
      <c r="J1552">
        <v>1310</v>
      </c>
      <c r="K1552" t="s">
        <v>3304</v>
      </c>
      <c r="O1552" s="65">
        <v>200000000</v>
      </c>
    </row>
    <row r="1553" spans="1:15" x14ac:dyDescent="0.25">
      <c r="A1553" s="45">
        <v>2018</v>
      </c>
      <c r="B1553" t="s">
        <v>450</v>
      </c>
      <c r="C1553">
        <v>205</v>
      </c>
      <c r="D1553">
        <v>90</v>
      </c>
      <c r="E1553">
        <v>3</v>
      </c>
      <c r="F1553">
        <v>19999</v>
      </c>
      <c r="H1553" t="s">
        <v>9</v>
      </c>
      <c r="I1553">
        <v>1120</v>
      </c>
      <c r="J1553">
        <v>1310</v>
      </c>
      <c r="K1553" t="s">
        <v>3305</v>
      </c>
      <c r="M1553" t="s">
        <v>4589</v>
      </c>
      <c r="O1553" s="65">
        <v>2000000</v>
      </c>
    </row>
    <row r="1554" spans="1:15" x14ac:dyDescent="0.25">
      <c r="A1554" s="45">
        <v>2018</v>
      </c>
      <c r="B1554" t="s">
        <v>450</v>
      </c>
      <c r="C1554">
        <v>205</v>
      </c>
      <c r="D1554">
        <v>90</v>
      </c>
      <c r="E1554">
        <v>3</v>
      </c>
      <c r="F1554">
        <v>20101</v>
      </c>
      <c r="H1554" t="s">
        <v>9</v>
      </c>
      <c r="I1554">
        <v>1120</v>
      </c>
      <c r="J1554">
        <v>1310</v>
      </c>
      <c r="K1554" t="s">
        <v>3306</v>
      </c>
      <c r="O1554" s="65">
        <v>4787948000</v>
      </c>
    </row>
    <row r="1555" spans="1:15" x14ac:dyDescent="0.25">
      <c r="A1555" s="45">
        <v>2018</v>
      </c>
      <c r="B1555" t="s">
        <v>450</v>
      </c>
      <c r="C1555">
        <v>205</v>
      </c>
      <c r="D1555">
        <v>90</v>
      </c>
      <c r="E1555">
        <v>3</v>
      </c>
      <c r="F1555">
        <v>20102</v>
      </c>
      <c r="H1555" t="s">
        <v>9</v>
      </c>
      <c r="I1555">
        <v>1120</v>
      </c>
      <c r="J1555">
        <v>1310</v>
      </c>
      <c r="K1555" t="s">
        <v>3307</v>
      </c>
      <c r="O1555" s="65">
        <v>37500000</v>
      </c>
    </row>
    <row r="1556" spans="1:15" x14ac:dyDescent="0.25">
      <c r="A1556" s="45">
        <v>2018</v>
      </c>
      <c r="B1556" t="s">
        <v>450</v>
      </c>
      <c r="C1556">
        <v>205</v>
      </c>
      <c r="D1556">
        <v>90</v>
      </c>
      <c r="E1556">
        <v>3</v>
      </c>
      <c r="F1556">
        <v>20103</v>
      </c>
      <c r="H1556" t="s">
        <v>9</v>
      </c>
      <c r="I1556">
        <v>1120</v>
      </c>
      <c r="J1556">
        <v>1310</v>
      </c>
      <c r="K1556" t="s">
        <v>3308</v>
      </c>
      <c r="O1556" s="65">
        <v>40500000</v>
      </c>
    </row>
    <row r="1557" spans="1:15" x14ac:dyDescent="0.25">
      <c r="A1557" s="45">
        <v>2018</v>
      </c>
      <c r="B1557" t="s">
        <v>450</v>
      </c>
      <c r="C1557">
        <v>205</v>
      </c>
      <c r="D1557">
        <v>90</v>
      </c>
      <c r="E1557">
        <v>3</v>
      </c>
      <c r="F1557">
        <v>20104</v>
      </c>
      <c r="H1557" t="s">
        <v>9</v>
      </c>
      <c r="I1557">
        <v>1120</v>
      </c>
      <c r="J1557">
        <v>1310</v>
      </c>
      <c r="K1557" t="s">
        <v>3309</v>
      </c>
      <c r="O1557" s="65">
        <v>99000000</v>
      </c>
    </row>
    <row r="1558" spans="1:15" x14ac:dyDescent="0.25">
      <c r="A1558" s="45">
        <v>2018</v>
      </c>
      <c r="B1558" t="s">
        <v>450</v>
      </c>
      <c r="C1558">
        <v>205</v>
      </c>
      <c r="D1558">
        <v>90</v>
      </c>
      <c r="E1558">
        <v>3</v>
      </c>
      <c r="F1558">
        <v>20199</v>
      </c>
      <c r="H1558" t="s">
        <v>9</v>
      </c>
      <c r="I1558">
        <v>1120</v>
      </c>
      <c r="J1558">
        <v>1310</v>
      </c>
      <c r="K1558" t="s">
        <v>3310</v>
      </c>
      <c r="O1558" s="65">
        <v>2000000</v>
      </c>
    </row>
    <row r="1559" spans="1:15" x14ac:dyDescent="0.25">
      <c r="A1559" s="45">
        <v>2018</v>
      </c>
      <c r="B1559" t="s">
        <v>450</v>
      </c>
      <c r="C1559">
        <v>205</v>
      </c>
      <c r="D1559">
        <v>90</v>
      </c>
      <c r="E1559">
        <v>3</v>
      </c>
      <c r="F1559">
        <v>20203</v>
      </c>
      <c r="H1559" t="s">
        <v>9</v>
      </c>
      <c r="I1559">
        <v>1120</v>
      </c>
      <c r="J1559">
        <v>1310</v>
      </c>
      <c r="K1559" t="s">
        <v>3313</v>
      </c>
      <c r="O1559" s="65">
        <v>6663895564</v>
      </c>
    </row>
    <row r="1560" spans="1:15" x14ac:dyDescent="0.25">
      <c r="A1560" s="45">
        <v>2018</v>
      </c>
      <c r="B1560" t="s">
        <v>450</v>
      </c>
      <c r="C1560">
        <v>205</v>
      </c>
      <c r="D1560">
        <v>90</v>
      </c>
      <c r="E1560">
        <v>3</v>
      </c>
      <c r="F1560">
        <v>20204</v>
      </c>
      <c r="H1560" t="s">
        <v>9</v>
      </c>
      <c r="I1560">
        <v>1120</v>
      </c>
      <c r="J1560">
        <v>1310</v>
      </c>
      <c r="K1560" t="s">
        <v>3314</v>
      </c>
      <c r="O1560" s="65">
        <v>107500000</v>
      </c>
    </row>
    <row r="1561" spans="1:15" x14ac:dyDescent="0.25">
      <c r="A1561" s="45">
        <v>2018</v>
      </c>
      <c r="B1561" t="s">
        <v>450</v>
      </c>
      <c r="C1561">
        <v>205</v>
      </c>
      <c r="D1561">
        <v>90</v>
      </c>
      <c r="E1561">
        <v>3</v>
      </c>
      <c r="F1561">
        <v>20301</v>
      </c>
      <c r="H1561" t="s">
        <v>9</v>
      </c>
      <c r="I1561">
        <v>1120</v>
      </c>
      <c r="J1561">
        <v>1310</v>
      </c>
      <c r="K1561" t="s">
        <v>3315</v>
      </c>
      <c r="O1561" s="65">
        <v>87000000</v>
      </c>
    </row>
    <row r="1562" spans="1:15" x14ac:dyDescent="0.25">
      <c r="A1562" s="45">
        <v>2018</v>
      </c>
      <c r="B1562" t="s">
        <v>450</v>
      </c>
      <c r="C1562">
        <v>205</v>
      </c>
      <c r="D1562">
        <v>90</v>
      </c>
      <c r="E1562">
        <v>3</v>
      </c>
      <c r="F1562">
        <v>20302</v>
      </c>
      <c r="H1562" t="s">
        <v>9</v>
      </c>
      <c r="I1562">
        <v>1120</v>
      </c>
      <c r="J1562">
        <v>1310</v>
      </c>
      <c r="K1562" t="s">
        <v>3316</v>
      </c>
      <c r="O1562" s="65">
        <v>48000000</v>
      </c>
    </row>
    <row r="1563" spans="1:15" x14ac:dyDescent="0.25">
      <c r="A1563" s="45">
        <v>2018</v>
      </c>
      <c r="B1563" t="s">
        <v>450</v>
      </c>
      <c r="C1563">
        <v>205</v>
      </c>
      <c r="D1563">
        <v>90</v>
      </c>
      <c r="E1563">
        <v>3</v>
      </c>
      <c r="F1563">
        <v>20303</v>
      </c>
      <c r="H1563" t="s">
        <v>9</v>
      </c>
      <c r="I1563">
        <v>1120</v>
      </c>
      <c r="J1563">
        <v>1310</v>
      </c>
      <c r="K1563" t="s">
        <v>3317</v>
      </c>
      <c r="O1563" s="65">
        <v>21000000</v>
      </c>
    </row>
    <row r="1564" spans="1:15" x14ac:dyDescent="0.25">
      <c r="A1564" s="45">
        <v>2018</v>
      </c>
      <c r="B1564" t="s">
        <v>450</v>
      </c>
      <c r="C1564">
        <v>205</v>
      </c>
      <c r="D1564">
        <v>90</v>
      </c>
      <c r="E1564">
        <v>3</v>
      </c>
      <c r="F1564">
        <v>20304</v>
      </c>
      <c r="H1564" t="s">
        <v>9</v>
      </c>
      <c r="I1564">
        <v>1120</v>
      </c>
      <c r="J1564">
        <v>1310</v>
      </c>
      <c r="K1564" t="s">
        <v>3318</v>
      </c>
      <c r="O1564" s="65">
        <v>63000000</v>
      </c>
    </row>
    <row r="1565" spans="1:15" x14ac:dyDescent="0.25">
      <c r="A1565" s="45">
        <v>2018</v>
      </c>
      <c r="B1565" t="s">
        <v>450</v>
      </c>
      <c r="C1565">
        <v>205</v>
      </c>
      <c r="D1565">
        <v>90</v>
      </c>
      <c r="E1565">
        <v>3</v>
      </c>
      <c r="F1565">
        <v>20305</v>
      </c>
      <c r="H1565" t="s">
        <v>9</v>
      </c>
      <c r="I1565">
        <v>1120</v>
      </c>
      <c r="J1565">
        <v>1310</v>
      </c>
      <c r="K1565" t="s">
        <v>3319</v>
      </c>
      <c r="O1565" s="65">
        <v>4000000</v>
      </c>
    </row>
    <row r="1566" spans="1:15" x14ac:dyDescent="0.25">
      <c r="A1566" s="45">
        <v>2018</v>
      </c>
      <c r="B1566" t="s">
        <v>450</v>
      </c>
      <c r="C1566">
        <v>205</v>
      </c>
      <c r="D1566">
        <v>90</v>
      </c>
      <c r="E1566">
        <v>3</v>
      </c>
      <c r="F1566">
        <v>20306</v>
      </c>
      <c r="H1566" t="s">
        <v>9</v>
      </c>
      <c r="I1566">
        <v>1120</v>
      </c>
      <c r="J1566">
        <v>1310</v>
      </c>
      <c r="K1566" t="s">
        <v>3320</v>
      </c>
      <c r="O1566" s="65">
        <v>26000000</v>
      </c>
    </row>
    <row r="1567" spans="1:15" x14ac:dyDescent="0.25">
      <c r="A1567" s="45">
        <v>2018</v>
      </c>
      <c r="B1567" t="s">
        <v>450</v>
      </c>
      <c r="C1567">
        <v>205</v>
      </c>
      <c r="D1567">
        <v>90</v>
      </c>
      <c r="E1567">
        <v>3</v>
      </c>
      <c r="F1567">
        <v>20399</v>
      </c>
      <c r="H1567" t="s">
        <v>9</v>
      </c>
      <c r="I1567">
        <v>1120</v>
      </c>
      <c r="J1567">
        <v>1310</v>
      </c>
      <c r="K1567" t="s">
        <v>3321</v>
      </c>
      <c r="O1567" s="65">
        <v>16000000</v>
      </c>
    </row>
    <row r="1568" spans="1:15" x14ac:dyDescent="0.25">
      <c r="A1568" s="45">
        <v>2018</v>
      </c>
      <c r="B1568" t="s">
        <v>450</v>
      </c>
      <c r="C1568">
        <v>205</v>
      </c>
      <c r="D1568">
        <v>90</v>
      </c>
      <c r="E1568">
        <v>3</v>
      </c>
      <c r="F1568">
        <v>20401</v>
      </c>
      <c r="H1568" t="s">
        <v>9</v>
      </c>
      <c r="I1568">
        <v>1120</v>
      </c>
      <c r="J1568">
        <v>1310</v>
      </c>
      <c r="K1568" t="s">
        <v>3322</v>
      </c>
      <c r="O1568" s="65">
        <v>45200000</v>
      </c>
    </row>
    <row r="1569" spans="1:15" x14ac:dyDescent="0.25">
      <c r="A1569" s="45">
        <v>2018</v>
      </c>
      <c r="B1569" t="s">
        <v>450</v>
      </c>
      <c r="C1569">
        <v>205</v>
      </c>
      <c r="D1569">
        <v>90</v>
      </c>
      <c r="E1569">
        <v>3</v>
      </c>
      <c r="F1569">
        <v>20402</v>
      </c>
      <c r="H1569" t="s">
        <v>9</v>
      </c>
      <c r="I1569">
        <v>1120</v>
      </c>
      <c r="J1569">
        <v>2260</v>
      </c>
      <c r="K1569" t="s">
        <v>3323</v>
      </c>
      <c r="M1569" t="s">
        <v>5845</v>
      </c>
      <c r="O1569" s="65">
        <v>936650000</v>
      </c>
    </row>
    <row r="1570" spans="1:15" x14ac:dyDescent="0.25">
      <c r="A1570" s="45">
        <v>2018</v>
      </c>
      <c r="B1570" t="s">
        <v>450</v>
      </c>
      <c r="C1570">
        <v>205</v>
      </c>
      <c r="D1570">
        <v>90</v>
      </c>
      <c r="E1570">
        <v>3</v>
      </c>
      <c r="F1570">
        <v>29901</v>
      </c>
      <c r="H1570" t="s">
        <v>9</v>
      </c>
      <c r="I1570">
        <v>1120</v>
      </c>
      <c r="J1570">
        <v>1310</v>
      </c>
      <c r="K1570" t="s">
        <v>3327</v>
      </c>
      <c r="O1570" s="65">
        <v>55000000</v>
      </c>
    </row>
    <row r="1571" spans="1:15" x14ac:dyDescent="0.25">
      <c r="A1571" s="45">
        <v>2018</v>
      </c>
      <c r="B1571" t="s">
        <v>450</v>
      </c>
      <c r="C1571">
        <v>205</v>
      </c>
      <c r="D1571">
        <v>90</v>
      </c>
      <c r="E1571">
        <v>3</v>
      </c>
      <c r="F1571">
        <v>29902</v>
      </c>
      <c r="H1571" t="s">
        <v>9</v>
      </c>
      <c r="I1571">
        <v>1120</v>
      </c>
      <c r="J1571">
        <v>1310</v>
      </c>
      <c r="K1571" t="s">
        <v>3328</v>
      </c>
      <c r="O1571" s="65">
        <v>9000000</v>
      </c>
    </row>
    <row r="1572" spans="1:15" x14ac:dyDescent="0.25">
      <c r="A1572" s="45">
        <v>2018</v>
      </c>
      <c r="B1572" t="s">
        <v>450</v>
      </c>
      <c r="C1572">
        <v>205</v>
      </c>
      <c r="D1572">
        <v>90</v>
      </c>
      <c r="E1572">
        <v>3</v>
      </c>
      <c r="F1572">
        <v>29903</v>
      </c>
      <c r="H1572" t="s">
        <v>9</v>
      </c>
      <c r="I1572">
        <v>1120</v>
      </c>
      <c r="J1572">
        <v>1310</v>
      </c>
      <c r="K1572" t="s">
        <v>3329</v>
      </c>
      <c r="O1572" s="65">
        <v>166000000</v>
      </c>
    </row>
    <row r="1573" spans="1:15" x14ac:dyDescent="0.25">
      <c r="A1573" s="45">
        <v>2018</v>
      </c>
      <c r="B1573" t="s">
        <v>450</v>
      </c>
      <c r="C1573">
        <v>205</v>
      </c>
      <c r="D1573">
        <v>90</v>
      </c>
      <c r="E1573">
        <v>3</v>
      </c>
      <c r="F1573">
        <v>29904</v>
      </c>
      <c r="H1573" t="s">
        <v>9</v>
      </c>
      <c r="I1573">
        <v>1120</v>
      </c>
      <c r="J1573">
        <v>1310</v>
      </c>
      <c r="K1573" t="s">
        <v>3330</v>
      </c>
      <c r="M1573" t="s">
        <v>5847</v>
      </c>
      <c r="O1573" s="65">
        <v>3123491300</v>
      </c>
    </row>
    <row r="1574" spans="1:15" x14ac:dyDescent="0.25">
      <c r="A1574" s="45">
        <v>2018</v>
      </c>
      <c r="B1574" t="s">
        <v>450</v>
      </c>
      <c r="C1574">
        <v>205</v>
      </c>
      <c r="D1574">
        <v>90</v>
      </c>
      <c r="E1574">
        <v>3</v>
      </c>
      <c r="F1574">
        <v>29905</v>
      </c>
      <c r="H1574" t="s">
        <v>9</v>
      </c>
      <c r="I1574">
        <v>1120</v>
      </c>
      <c r="J1574">
        <v>1310</v>
      </c>
      <c r="K1574" t="s">
        <v>3331</v>
      </c>
      <c r="O1574" s="65">
        <v>115000000</v>
      </c>
    </row>
    <row r="1575" spans="1:15" x14ac:dyDescent="0.25">
      <c r="A1575" s="45">
        <v>2018</v>
      </c>
      <c r="B1575" t="s">
        <v>450</v>
      </c>
      <c r="C1575">
        <v>205</v>
      </c>
      <c r="D1575">
        <v>90</v>
      </c>
      <c r="E1575">
        <v>3</v>
      </c>
      <c r="F1575">
        <v>29906</v>
      </c>
      <c r="H1575" t="s">
        <v>9</v>
      </c>
      <c r="I1575">
        <v>1120</v>
      </c>
      <c r="J1575">
        <v>1310</v>
      </c>
      <c r="K1575" t="s">
        <v>3332</v>
      </c>
      <c r="M1575" t="s">
        <v>5848</v>
      </c>
      <c r="O1575" s="65">
        <v>2277591702</v>
      </c>
    </row>
    <row r="1576" spans="1:15" x14ac:dyDescent="0.25">
      <c r="A1576" s="45">
        <v>2018</v>
      </c>
      <c r="B1576" t="s">
        <v>450</v>
      </c>
      <c r="C1576">
        <v>205</v>
      </c>
      <c r="D1576">
        <v>90</v>
      </c>
      <c r="E1576">
        <v>3</v>
      </c>
      <c r="F1576">
        <v>29907</v>
      </c>
      <c r="H1576" t="s">
        <v>9</v>
      </c>
      <c r="I1576">
        <v>1120</v>
      </c>
      <c r="J1576">
        <v>1310</v>
      </c>
      <c r="K1576" t="s">
        <v>3333</v>
      </c>
      <c r="O1576" s="65">
        <v>61000000</v>
      </c>
    </row>
    <row r="1577" spans="1:15" x14ac:dyDescent="0.25">
      <c r="A1577" s="45">
        <v>2018</v>
      </c>
      <c r="B1577" t="s">
        <v>450</v>
      </c>
      <c r="C1577">
        <v>205</v>
      </c>
      <c r="D1577">
        <v>90</v>
      </c>
      <c r="E1577">
        <v>3</v>
      </c>
      <c r="F1577">
        <v>29999</v>
      </c>
      <c r="H1577" t="s">
        <v>9</v>
      </c>
      <c r="I1577">
        <v>1120</v>
      </c>
      <c r="J1577">
        <v>1310</v>
      </c>
      <c r="K1577" t="s">
        <v>3334</v>
      </c>
      <c r="O1577" s="65">
        <v>75000000</v>
      </c>
    </row>
    <row r="1578" spans="1:15" x14ac:dyDescent="0.25">
      <c r="A1578" s="45">
        <v>2018</v>
      </c>
      <c r="B1578" t="s">
        <v>450</v>
      </c>
      <c r="C1578">
        <v>205</v>
      </c>
      <c r="D1578">
        <v>90</v>
      </c>
      <c r="E1578">
        <v>3</v>
      </c>
      <c r="F1578">
        <v>50101</v>
      </c>
      <c r="H1578" t="s">
        <v>16</v>
      </c>
      <c r="I1578">
        <v>2210</v>
      </c>
      <c r="J1578">
        <v>1310</v>
      </c>
      <c r="K1578" t="s">
        <v>3372</v>
      </c>
      <c r="O1578" s="65">
        <v>25138050</v>
      </c>
    </row>
    <row r="1579" spans="1:15" x14ac:dyDescent="0.25">
      <c r="A1579" s="45">
        <v>2018</v>
      </c>
      <c r="B1579" t="s">
        <v>450</v>
      </c>
      <c r="C1579">
        <v>205</v>
      </c>
      <c r="D1579">
        <v>90</v>
      </c>
      <c r="E1579">
        <v>3</v>
      </c>
      <c r="F1579">
        <v>50102</v>
      </c>
      <c r="H1579" t="s">
        <v>16</v>
      </c>
      <c r="I1579">
        <v>2210</v>
      </c>
      <c r="J1579">
        <v>1310</v>
      </c>
      <c r="K1579" t="s">
        <v>3373</v>
      </c>
      <c r="O1579" s="65">
        <v>106500000</v>
      </c>
    </row>
    <row r="1580" spans="1:15" x14ac:dyDescent="0.25">
      <c r="A1580" s="45">
        <v>2018</v>
      </c>
      <c r="B1580" t="s">
        <v>450</v>
      </c>
      <c r="C1580">
        <v>205</v>
      </c>
      <c r="D1580">
        <v>90</v>
      </c>
      <c r="E1580">
        <v>3</v>
      </c>
      <c r="F1580">
        <v>50103</v>
      </c>
      <c r="H1580" t="s">
        <v>16</v>
      </c>
      <c r="I1580">
        <v>2210</v>
      </c>
      <c r="J1580">
        <v>1310</v>
      </c>
      <c r="K1580" t="s">
        <v>3374</v>
      </c>
      <c r="M1580" t="s">
        <v>5849</v>
      </c>
      <c r="O1580" s="65">
        <v>475000000</v>
      </c>
    </row>
    <row r="1581" spans="1:15" x14ac:dyDescent="0.25">
      <c r="A1581" s="45">
        <v>2018</v>
      </c>
      <c r="B1581" t="s">
        <v>450</v>
      </c>
      <c r="C1581">
        <v>205</v>
      </c>
      <c r="D1581">
        <v>90</v>
      </c>
      <c r="E1581">
        <v>3</v>
      </c>
      <c r="F1581">
        <v>50104</v>
      </c>
      <c r="H1581" t="s">
        <v>16</v>
      </c>
      <c r="I1581">
        <v>2210</v>
      </c>
      <c r="J1581">
        <v>1310</v>
      </c>
      <c r="K1581" t="s">
        <v>3375</v>
      </c>
      <c r="O1581" s="65">
        <v>194400000</v>
      </c>
    </row>
    <row r="1582" spans="1:15" x14ac:dyDescent="0.25">
      <c r="A1582" s="45">
        <v>2018</v>
      </c>
      <c r="B1582" t="s">
        <v>450</v>
      </c>
      <c r="C1582">
        <v>205</v>
      </c>
      <c r="D1582">
        <v>90</v>
      </c>
      <c r="E1582">
        <v>3</v>
      </c>
      <c r="F1582">
        <v>50105</v>
      </c>
      <c r="H1582" t="s">
        <v>16</v>
      </c>
      <c r="I1582">
        <v>2210</v>
      </c>
      <c r="J1582">
        <v>1310</v>
      </c>
      <c r="K1582" t="s">
        <v>3376</v>
      </c>
      <c r="O1582" s="65">
        <v>135500000</v>
      </c>
    </row>
    <row r="1583" spans="1:15" x14ac:dyDescent="0.25">
      <c r="A1583" s="45">
        <v>2018</v>
      </c>
      <c r="B1583" t="s">
        <v>450</v>
      </c>
      <c r="C1583">
        <v>205</v>
      </c>
      <c r="D1583">
        <v>90</v>
      </c>
      <c r="E1583">
        <v>3</v>
      </c>
      <c r="F1583">
        <v>50106</v>
      </c>
      <c r="H1583" t="s">
        <v>16</v>
      </c>
      <c r="I1583">
        <v>2210</v>
      </c>
      <c r="J1583">
        <v>1310</v>
      </c>
      <c r="K1583" t="s">
        <v>3377</v>
      </c>
      <c r="O1583" s="65">
        <v>41000000</v>
      </c>
    </row>
    <row r="1584" spans="1:15" x14ac:dyDescent="0.25">
      <c r="A1584" s="45">
        <v>2018</v>
      </c>
      <c r="B1584" t="s">
        <v>450</v>
      </c>
      <c r="C1584">
        <v>205</v>
      </c>
      <c r="D1584">
        <v>90</v>
      </c>
      <c r="E1584">
        <v>3</v>
      </c>
      <c r="F1584">
        <v>50199</v>
      </c>
      <c r="H1584" t="s">
        <v>16</v>
      </c>
      <c r="I1584">
        <v>2210</v>
      </c>
      <c r="J1584">
        <v>1310</v>
      </c>
      <c r="K1584" t="s">
        <v>3379</v>
      </c>
      <c r="M1584" t="s">
        <v>5850</v>
      </c>
      <c r="O1584" s="65">
        <v>740961950</v>
      </c>
    </row>
    <row r="1585" spans="1:15" x14ac:dyDescent="0.25">
      <c r="A1585" s="45">
        <v>2018</v>
      </c>
      <c r="B1585" t="s">
        <v>450</v>
      </c>
      <c r="C1585">
        <v>205</v>
      </c>
      <c r="D1585">
        <v>90</v>
      </c>
      <c r="E1585">
        <v>3</v>
      </c>
      <c r="F1585">
        <v>50201</v>
      </c>
      <c r="H1585" t="s">
        <v>16</v>
      </c>
      <c r="I1585">
        <v>2110</v>
      </c>
      <c r="J1585">
        <v>1310</v>
      </c>
      <c r="K1585" t="s">
        <v>2211</v>
      </c>
      <c r="M1585" t="s">
        <v>5851</v>
      </c>
      <c r="O1585" s="65">
        <v>4019000000</v>
      </c>
    </row>
    <row r="1586" spans="1:15" x14ac:dyDescent="0.25">
      <c r="A1586" s="45">
        <v>2018</v>
      </c>
      <c r="B1586" t="s">
        <v>450</v>
      </c>
      <c r="C1586">
        <v>205</v>
      </c>
      <c r="D1586">
        <v>90</v>
      </c>
      <c r="E1586">
        <v>3</v>
      </c>
      <c r="F1586">
        <v>50299</v>
      </c>
      <c r="H1586" t="s">
        <v>16</v>
      </c>
      <c r="I1586">
        <v>2150</v>
      </c>
      <c r="J1586">
        <v>1310</v>
      </c>
      <c r="K1586" t="s">
        <v>3384</v>
      </c>
      <c r="M1586" t="s">
        <v>5852</v>
      </c>
      <c r="O1586" s="65">
        <v>200000000</v>
      </c>
    </row>
    <row r="1587" spans="1:15" x14ac:dyDescent="0.25">
      <c r="A1587" s="45">
        <v>2018</v>
      </c>
      <c r="B1587" t="s">
        <v>450</v>
      </c>
      <c r="C1587">
        <v>205</v>
      </c>
      <c r="D1587">
        <v>90</v>
      </c>
      <c r="E1587">
        <v>3</v>
      </c>
      <c r="F1587">
        <v>59903</v>
      </c>
      <c r="H1587" t="s">
        <v>16</v>
      </c>
      <c r="I1587">
        <v>2240</v>
      </c>
      <c r="J1587">
        <v>1310</v>
      </c>
      <c r="K1587" t="s">
        <v>3389</v>
      </c>
      <c r="O1587" s="65">
        <v>20000000</v>
      </c>
    </row>
    <row r="1588" spans="1:15" x14ac:dyDescent="0.25">
      <c r="A1588" s="45">
        <v>2018</v>
      </c>
      <c r="B1588" t="s">
        <v>450</v>
      </c>
      <c r="C1588">
        <v>205</v>
      </c>
      <c r="D1588">
        <v>90</v>
      </c>
      <c r="E1588">
        <v>3</v>
      </c>
      <c r="F1588">
        <v>60103</v>
      </c>
      <c r="G1588">
        <v>200</v>
      </c>
      <c r="H1588" t="s">
        <v>9</v>
      </c>
      <c r="I1588">
        <v>1310</v>
      </c>
      <c r="J1588">
        <v>1310</v>
      </c>
      <c r="K1588" t="s">
        <v>3393</v>
      </c>
      <c r="L1588" t="s">
        <v>21</v>
      </c>
      <c r="M1588" t="s">
        <v>5853</v>
      </c>
      <c r="N1588" t="s">
        <v>22</v>
      </c>
      <c r="O1588" s="65">
        <v>690429055</v>
      </c>
    </row>
    <row r="1589" spans="1:15" x14ac:dyDescent="0.25">
      <c r="A1589" s="45">
        <v>2018</v>
      </c>
      <c r="B1589" t="s">
        <v>450</v>
      </c>
      <c r="C1589">
        <v>205</v>
      </c>
      <c r="D1589">
        <v>90</v>
      </c>
      <c r="E1589">
        <v>3</v>
      </c>
      <c r="F1589">
        <v>60103</v>
      </c>
      <c r="G1589">
        <v>202</v>
      </c>
      <c r="H1589" t="s">
        <v>9</v>
      </c>
      <c r="I1589">
        <v>1310</v>
      </c>
      <c r="J1589">
        <v>1310</v>
      </c>
      <c r="K1589" t="s">
        <v>3393</v>
      </c>
      <c r="L1589" t="s">
        <v>21</v>
      </c>
      <c r="M1589" t="s">
        <v>5854</v>
      </c>
      <c r="N1589" t="s">
        <v>22</v>
      </c>
      <c r="O1589" s="65">
        <v>297598730</v>
      </c>
    </row>
    <row r="1590" spans="1:15" x14ac:dyDescent="0.25">
      <c r="A1590" s="45">
        <v>2018</v>
      </c>
      <c r="B1590" t="s">
        <v>450</v>
      </c>
      <c r="C1590">
        <v>205</v>
      </c>
      <c r="D1590">
        <v>90</v>
      </c>
      <c r="E1590">
        <v>3</v>
      </c>
      <c r="F1590">
        <v>60301</v>
      </c>
      <c r="H1590" t="s">
        <v>9</v>
      </c>
      <c r="I1590">
        <v>1320</v>
      </c>
      <c r="J1590">
        <v>1310</v>
      </c>
      <c r="K1590" t="s">
        <v>3404</v>
      </c>
      <c r="O1590" s="65">
        <v>800000000</v>
      </c>
    </row>
    <row r="1591" spans="1:15" x14ac:dyDescent="0.25">
      <c r="A1591" s="45">
        <v>2018</v>
      </c>
      <c r="B1591" t="s">
        <v>450</v>
      </c>
      <c r="C1591">
        <v>205</v>
      </c>
      <c r="D1591">
        <v>90</v>
      </c>
      <c r="E1591">
        <v>3</v>
      </c>
      <c r="F1591">
        <v>60399</v>
      </c>
      <c r="H1591" t="s">
        <v>9</v>
      </c>
      <c r="I1591">
        <v>1320</v>
      </c>
      <c r="J1591">
        <v>1310</v>
      </c>
      <c r="K1591" t="s">
        <v>3409</v>
      </c>
      <c r="M1591" t="s">
        <v>4341</v>
      </c>
      <c r="O1591" s="65">
        <v>1000000000</v>
      </c>
    </row>
    <row r="1592" spans="1:15" x14ac:dyDescent="0.25">
      <c r="A1592" s="45">
        <v>2018</v>
      </c>
      <c r="B1592" t="s">
        <v>450</v>
      </c>
      <c r="C1592">
        <v>205</v>
      </c>
      <c r="D1592">
        <v>90</v>
      </c>
      <c r="E1592">
        <v>3</v>
      </c>
      <c r="F1592">
        <v>60601</v>
      </c>
      <c r="H1592" t="s">
        <v>9</v>
      </c>
      <c r="I1592">
        <v>1320</v>
      </c>
      <c r="J1592">
        <v>1310</v>
      </c>
      <c r="K1592" t="s">
        <v>3417</v>
      </c>
      <c r="M1592" t="s">
        <v>4342</v>
      </c>
      <c r="O1592" s="65">
        <v>577180981</v>
      </c>
    </row>
    <row r="1593" spans="1:15" x14ac:dyDescent="0.25">
      <c r="A1593" s="45">
        <v>2018</v>
      </c>
      <c r="B1593" t="s">
        <v>454</v>
      </c>
      <c r="C1593">
        <v>205</v>
      </c>
      <c r="D1593">
        <v>90</v>
      </c>
      <c r="E1593">
        <v>4</v>
      </c>
      <c r="F1593">
        <v>101</v>
      </c>
      <c r="H1593" t="s">
        <v>9</v>
      </c>
      <c r="I1593">
        <v>1111</v>
      </c>
      <c r="J1593">
        <v>1310</v>
      </c>
      <c r="K1593" t="s">
        <v>3206</v>
      </c>
      <c r="O1593" s="65">
        <v>2924206000</v>
      </c>
    </row>
    <row r="1594" spans="1:15" x14ac:dyDescent="0.25">
      <c r="A1594" s="45">
        <v>2018</v>
      </c>
      <c r="B1594" t="s">
        <v>454</v>
      </c>
      <c r="C1594">
        <v>205</v>
      </c>
      <c r="D1594">
        <v>90</v>
      </c>
      <c r="E1594">
        <v>4</v>
      </c>
      <c r="F1594">
        <v>201</v>
      </c>
      <c r="H1594" t="s">
        <v>9</v>
      </c>
      <c r="I1594">
        <v>1111</v>
      </c>
      <c r="J1594">
        <v>1310</v>
      </c>
      <c r="K1594" t="s">
        <v>3210</v>
      </c>
      <c r="O1594" s="65">
        <v>8000000</v>
      </c>
    </row>
    <row r="1595" spans="1:15" x14ac:dyDescent="0.25">
      <c r="A1595" s="45">
        <v>2018</v>
      </c>
      <c r="B1595" t="s">
        <v>454</v>
      </c>
      <c r="C1595">
        <v>205</v>
      </c>
      <c r="D1595">
        <v>90</v>
      </c>
      <c r="E1595">
        <v>4</v>
      </c>
      <c r="F1595">
        <v>203</v>
      </c>
      <c r="H1595" t="s">
        <v>9</v>
      </c>
      <c r="I1595">
        <v>1111</v>
      </c>
      <c r="J1595">
        <v>1310</v>
      </c>
      <c r="K1595" t="s">
        <v>3212</v>
      </c>
      <c r="O1595" s="65">
        <v>571374000</v>
      </c>
    </row>
    <row r="1596" spans="1:15" x14ac:dyDescent="0.25">
      <c r="A1596" s="45">
        <v>2018</v>
      </c>
      <c r="B1596" t="s">
        <v>454</v>
      </c>
      <c r="C1596">
        <v>205</v>
      </c>
      <c r="D1596">
        <v>90</v>
      </c>
      <c r="E1596">
        <v>4</v>
      </c>
      <c r="F1596">
        <v>301</v>
      </c>
      <c r="H1596" t="s">
        <v>9</v>
      </c>
      <c r="I1596">
        <v>1111</v>
      </c>
      <c r="J1596">
        <v>1310</v>
      </c>
      <c r="K1596" t="s">
        <v>3215</v>
      </c>
      <c r="O1596" s="65">
        <v>715974510</v>
      </c>
    </row>
    <row r="1597" spans="1:15" x14ac:dyDescent="0.25">
      <c r="A1597" s="45">
        <v>2018</v>
      </c>
      <c r="B1597" t="s">
        <v>454</v>
      </c>
      <c r="C1597">
        <v>205</v>
      </c>
      <c r="D1597">
        <v>90</v>
      </c>
      <c r="E1597">
        <v>4</v>
      </c>
      <c r="F1597">
        <v>302</v>
      </c>
      <c r="H1597" t="s">
        <v>9</v>
      </c>
      <c r="I1597">
        <v>1111</v>
      </c>
      <c r="J1597">
        <v>1310</v>
      </c>
      <c r="K1597" t="s">
        <v>3216</v>
      </c>
      <c r="O1597" s="65">
        <v>90973000</v>
      </c>
    </row>
    <row r="1598" spans="1:15" x14ac:dyDescent="0.25">
      <c r="A1598" s="45">
        <v>2018</v>
      </c>
      <c r="B1598" t="s">
        <v>454</v>
      </c>
      <c r="C1598">
        <v>205</v>
      </c>
      <c r="D1598">
        <v>90</v>
      </c>
      <c r="E1598">
        <v>4</v>
      </c>
      <c r="F1598">
        <v>303</v>
      </c>
      <c r="H1598" t="s">
        <v>16</v>
      </c>
      <c r="I1598">
        <v>1111</v>
      </c>
      <c r="J1598">
        <v>1310</v>
      </c>
      <c r="K1598" t="s">
        <v>3217</v>
      </c>
      <c r="O1598" s="65">
        <v>448298000</v>
      </c>
    </row>
    <row r="1599" spans="1:15" x14ac:dyDescent="0.25">
      <c r="A1599" s="45">
        <v>2018</v>
      </c>
      <c r="B1599" t="s">
        <v>454</v>
      </c>
      <c r="C1599">
        <v>205</v>
      </c>
      <c r="D1599">
        <v>90</v>
      </c>
      <c r="E1599">
        <v>4</v>
      </c>
      <c r="F1599">
        <v>304</v>
      </c>
      <c r="H1599" t="s">
        <v>9</v>
      </c>
      <c r="I1599">
        <v>1111</v>
      </c>
      <c r="J1599">
        <v>1310</v>
      </c>
      <c r="K1599" t="s">
        <v>3218</v>
      </c>
      <c r="O1599" s="65">
        <v>332997000</v>
      </c>
    </row>
    <row r="1600" spans="1:15" x14ac:dyDescent="0.25">
      <c r="A1600" s="45">
        <v>2018</v>
      </c>
      <c r="B1600" t="s">
        <v>454</v>
      </c>
      <c r="C1600">
        <v>205</v>
      </c>
      <c r="D1600">
        <v>90</v>
      </c>
      <c r="E1600">
        <v>4</v>
      </c>
      <c r="F1600">
        <v>399</v>
      </c>
      <c r="H1600" t="s">
        <v>9</v>
      </c>
      <c r="I1600">
        <v>1111</v>
      </c>
      <c r="J1600">
        <v>1310</v>
      </c>
      <c r="K1600" t="s">
        <v>3219</v>
      </c>
      <c r="O1600" s="65">
        <v>914367000</v>
      </c>
    </row>
    <row r="1601" spans="1:15" x14ac:dyDescent="0.25">
      <c r="A1601" s="45">
        <v>2018</v>
      </c>
      <c r="B1601" t="s">
        <v>454</v>
      </c>
      <c r="C1601">
        <v>205</v>
      </c>
      <c r="D1601">
        <v>90</v>
      </c>
      <c r="E1601">
        <v>4</v>
      </c>
      <c r="F1601">
        <v>401</v>
      </c>
      <c r="G1601">
        <v>200</v>
      </c>
      <c r="H1601" t="s">
        <v>9</v>
      </c>
      <c r="I1601">
        <v>1112</v>
      </c>
      <c r="J1601">
        <v>1310</v>
      </c>
      <c r="K1601" t="s">
        <v>3220</v>
      </c>
      <c r="L1601" t="s">
        <v>21</v>
      </c>
      <c r="M1601" t="s">
        <v>4546</v>
      </c>
      <c r="N1601" t="s">
        <v>22</v>
      </c>
      <c r="O1601" s="65">
        <v>514104965</v>
      </c>
    </row>
    <row r="1602" spans="1:15" x14ac:dyDescent="0.25">
      <c r="A1602" s="45">
        <v>2018</v>
      </c>
      <c r="B1602" t="s">
        <v>454</v>
      </c>
      <c r="C1602">
        <v>205</v>
      </c>
      <c r="D1602">
        <v>90</v>
      </c>
      <c r="E1602">
        <v>4</v>
      </c>
      <c r="F1602">
        <v>405</v>
      </c>
      <c r="G1602">
        <v>200</v>
      </c>
      <c r="H1602" t="s">
        <v>9</v>
      </c>
      <c r="I1602">
        <v>1112</v>
      </c>
      <c r="J1602">
        <v>1310</v>
      </c>
      <c r="K1602" t="s">
        <v>3244</v>
      </c>
      <c r="L1602" t="s">
        <v>23</v>
      </c>
      <c r="M1602" t="s">
        <v>4531</v>
      </c>
      <c r="N1602" t="s">
        <v>24</v>
      </c>
      <c r="O1602" s="65">
        <v>27789458</v>
      </c>
    </row>
    <row r="1603" spans="1:15" x14ac:dyDescent="0.25">
      <c r="A1603" s="45">
        <v>2018</v>
      </c>
      <c r="B1603" t="s">
        <v>454</v>
      </c>
      <c r="C1603">
        <v>205</v>
      </c>
      <c r="D1603">
        <v>90</v>
      </c>
      <c r="E1603">
        <v>4</v>
      </c>
      <c r="F1603">
        <v>501</v>
      </c>
      <c r="G1603">
        <v>200</v>
      </c>
      <c r="H1603" t="s">
        <v>9</v>
      </c>
      <c r="I1603">
        <v>1112</v>
      </c>
      <c r="J1603">
        <v>1310</v>
      </c>
      <c r="K1603" t="s">
        <v>3245</v>
      </c>
      <c r="L1603" t="s">
        <v>21</v>
      </c>
      <c r="M1603" t="s">
        <v>4547</v>
      </c>
      <c r="N1603" t="s">
        <v>22</v>
      </c>
      <c r="O1603" s="65">
        <v>282340889</v>
      </c>
    </row>
    <row r="1604" spans="1:15" x14ac:dyDescent="0.25">
      <c r="A1604" s="45">
        <v>2018</v>
      </c>
      <c r="B1604" t="s">
        <v>454</v>
      </c>
      <c r="C1604">
        <v>205</v>
      </c>
      <c r="D1604">
        <v>90</v>
      </c>
      <c r="E1604">
        <v>4</v>
      </c>
      <c r="F1604">
        <v>502</v>
      </c>
      <c r="G1604">
        <v>200</v>
      </c>
      <c r="H1604" t="s">
        <v>9</v>
      </c>
      <c r="I1604">
        <v>1112</v>
      </c>
      <c r="J1604">
        <v>1310</v>
      </c>
      <c r="K1604" t="s">
        <v>3246</v>
      </c>
      <c r="L1604" t="s">
        <v>21</v>
      </c>
      <c r="M1604" t="s">
        <v>4532</v>
      </c>
      <c r="N1604" t="s">
        <v>22</v>
      </c>
      <c r="O1604" s="65">
        <v>83368373</v>
      </c>
    </row>
    <row r="1605" spans="1:15" x14ac:dyDescent="0.25">
      <c r="A1605" s="45">
        <v>2018</v>
      </c>
      <c r="B1605" t="s">
        <v>454</v>
      </c>
      <c r="C1605">
        <v>205</v>
      </c>
      <c r="D1605">
        <v>90</v>
      </c>
      <c r="E1605">
        <v>4</v>
      </c>
      <c r="F1605">
        <v>503</v>
      </c>
      <c r="G1605">
        <v>200</v>
      </c>
      <c r="H1605" t="s">
        <v>9</v>
      </c>
      <c r="I1605">
        <v>1112</v>
      </c>
      <c r="J1605">
        <v>1310</v>
      </c>
      <c r="K1605" t="s">
        <v>3247</v>
      </c>
      <c r="L1605" t="s">
        <v>21</v>
      </c>
      <c r="M1605" t="s">
        <v>4533</v>
      </c>
      <c r="N1605" t="s">
        <v>22</v>
      </c>
      <c r="O1605" s="65">
        <v>166736745</v>
      </c>
    </row>
    <row r="1606" spans="1:15" x14ac:dyDescent="0.25">
      <c r="A1606" s="45">
        <v>2018</v>
      </c>
      <c r="B1606" t="s">
        <v>454</v>
      </c>
      <c r="C1606">
        <v>205</v>
      </c>
      <c r="D1606">
        <v>90</v>
      </c>
      <c r="E1606">
        <v>4</v>
      </c>
      <c r="F1606">
        <v>505</v>
      </c>
      <c r="G1606">
        <v>200</v>
      </c>
      <c r="H1606" t="s">
        <v>9</v>
      </c>
      <c r="I1606">
        <v>1112</v>
      </c>
      <c r="J1606">
        <v>1310</v>
      </c>
      <c r="K1606" t="s">
        <v>3249</v>
      </c>
      <c r="L1606" t="s">
        <v>446</v>
      </c>
      <c r="M1606" t="s">
        <v>104</v>
      </c>
      <c r="N1606" t="s">
        <v>121</v>
      </c>
      <c r="O1606" s="65">
        <v>61092000</v>
      </c>
    </row>
    <row r="1607" spans="1:15" x14ac:dyDescent="0.25">
      <c r="A1607" s="45">
        <v>2018</v>
      </c>
      <c r="B1607" t="s">
        <v>454</v>
      </c>
      <c r="C1607">
        <v>205</v>
      </c>
      <c r="D1607">
        <v>90</v>
      </c>
      <c r="E1607">
        <v>4</v>
      </c>
      <c r="F1607">
        <v>10101</v>
      </c>
      <c r="H1607" t="s">
        <v>9</v>
      </c>
      <c r="I1607">
        <v>1120</v>
      </c>
      <c r="J1607">
        <v>1310</v>
      </c>
      <c r="K1607" t="s">
        <v>3253</v>
      </c>
      <c r="O1607" s="65">
        <v>69420000</v>
      </c>
    </row>
    <row r="1608" spans="1:15" x14ac:dyDescent="0.25">
      <c r="A1608" s="45">
        <v>2018</v>
      </c>
      <c r="B1608" t="s">
        <v>454</v>
      </c>
      <c r="C1608">
        <v>205</v>
      </c>
      <c r="D1608">
        <v>90</v>
      </c>
      <c r="E1608">
        <v>4</v>
      </c>
      <c r="F1608">
        <v>10103</v>
      </c>
      <c r="H1608" t="s">
        <v>9</v>
      </c>
      <c r="I1608">
        <v>1120</v>
      </c>
      <c r="J1608">
        <v>1310</v>
      </c>
      <c r="K1608" t="s">
        <v>3255</v>
      </c>
      <c r="O1608" s="65">
        <v>27700000</v>
      </c>
    </row>
    <row r="1609" spans="1:15" x14ac:dyDescent="0.25">
      <c r="A1609" s="45">
        <v>2018</v>
      </c>
      <c r="B1609" t="s">
        <v>454</v>
      </c>
      <c r="C1609">
        <v>205</v>
      </c>
      <c r="D1609">
        <v>90</v>
      </c>
      <c r="E1609">
        <v>4</v>
      </c>
      <c r="F1609">
        <v>10201</v>
      </c>
      <c r="H1609" t="s">
        <v>9</v>
      </c>
      <c r="I1609">
        <v>1120</v>
      </c>
      <c r="J1609">
        <v>1310</v>
      </c>
      <c r="K1609" t="s">
        <v>3258</v>
      </c>
      <c r="O1609" s="65">
        <v>31212164</v>
      </c>
    </row>
    <row r="1610" spans="1:15" x14ac:dyDescent="0.25">
      <c r="A1610" s="45">
        <v>2018</v>
      </c>
      <c r="B1610" t="s">
        <v>454</v>
      </c>
      <c r="C1610">
        <v>205</v>
      </c>
      <c r="D1610">
        <v>90</v>
      </c>
      <c r="E1610">
        <v>4</v>
      </c>
      <c r="F1610">
        <v>10202</v>
      </c>
      <c r="H1610" t="s">
        <v>9</v>
      </c>
      <c r="I1610">
        <v>1120</v>
      </c>
      <c r="J1610">
        <v>1310</v>
      </c>
      <c r="K1610" t="s">
        <v>3259</v>
      </c>
      <c r="O1610" s="65">
        <v>73017196</v>
      </c>
    </row>
    <row r="1611" spans="1:15" x14ac:dyDescent="0.25">
      <c r="A1611" s="45">
        <v>2018</v>
      </c>
      <c r="B1611" t="s">
        <v>454</v>
      </c>
      <c r="C1611">
        <v>205</v>
      </c>
      <c r="D1611">
        <v>90</v>
      </c>
      <c r="E1611">
        <v>4</v>
      </c>
      <c r="F1611">
        <v>10204</v>
      </c>
      <c r="H1611" t="s">
        <v>9</v>
      </c>
      <c r="I1611">
        <v>1120</v>
      </c>
      <c r="J1611">
        <v>1310</v>
      </c>
      <c r="K1611" t="s">
        <v>3261</v>
      </c>
      <c r="O1611" s="65">
        <v>37687936</v>
      </c>
    </row>
    <row r="1612" spans="1:15" x14ac:dyDescent="0.25">
      <c r="A1612" s="45">
        <v>2018</v>
      </c>
      <c r="B1612" t="s">
        <v>454</v>
      </c>
      <c r="C1612">
        <v>205</v>
      </c>
      <c r="D1612">
        <v>90</v>
      </c>
      <c r="E1612">
        <v>4</v>
      </c>
      <c r="F1612">
        <v>10301</v>
      </c>
      <c r="H1612" t="s">
        <v>9</v>
      </c>
      <c r="I1612">
        <v>1120</v>
      </c>
      <c r="J1612">
        <v>1310</v>
      </c>
      <c r="K1612" t="s">
        <v>3263</v>
      </c>
      <c r="O1612" s="65">
        <v>1000000</v>
      </c>
    </row>
    <row r="1613" spans="1:15" x14ac:dyDescent="0.25">
      <c r="A1613" s="45">
        <v>2018</v>
      </c>
      <c r="B1613" t="s">
        <v>454</v>
      </c>
      <c r="C1613">
        <v>205</v>
      </c>
      <c r="D1613">
        <v>90</v>
      </c>
      <c r="E1613">
        <v>4</v>
      </c>
      <c r="F1613">
        <v>10303</v>
      </c>
      <c r="H1613" t="s">
        <v>9</v>
      </c>
      <c r="I1613">
        <v>1120</v>
      </c>
      <c r="J1613">
        <v>1310</v>
      </c>
      <c r="K1613" t="s">
        <v>3265</v>
      </c>
      <c r="O1613" s="65">
        <v>2000000</v>
      </c>
    </row>
    <row r="1614" spans="1:15" x14ac:dyDescent="0.25">
      <c r="A1614" s="45">
        <v>2018</v>
      </c>
      <c r="B1614" t="s">
        <v>454</v>
      </c>
      <c r="C1614">
        <v>205</v>
      </c>
      <c r="D1614">
        <v>90</v>
      </c>
      <c r="E1614">
        <v>4</v>
      </c>
      <c r="F1614">
        <v>10406</v>
      </c>
      <c r="H1614" t="s">
        <v>9</v>
      </c>
      <c r="I1614">
        <v>1120</v>
      </c>
      <c r="J1614">
        <v>1310</v>
      </c>
      <c r="K1614" t="s">
        <v>3275</v>
      </c>
      <c r="M1614" t="s">
        <v>5855</v>
      </c>
      <c r="O1614" s="65">
        <v>4000000</v>
      </c>
    </row>
    <row r="1615" spans="1:15" x14ac:dyDescent="0.25">
      <c r="A1615" s="45">
        <v>2018</v>
      </c>
      <c r="B1615" t="s">
        <v>454</v>
      </c>
      <c r="C1615">
        <v>205</v>
      </c>
      <c r="D1615">
        <v>90</v>
      </c>
      <c r="E1615">
        <v>4</v>
      </c>
      <c r="F1615">
        <v>10499</v>
      </c>
      <c r="H1615" t="s">
        <v>9</v>
      </c>
      <c r="I1615">
        <v>1120</v>
      </c>
      <c r="J1615">
        <v>1310</v>
      </c>
      <c r="K1615" t="s">
        <v>3276</v>
      </c>
      <c r="M1615" t="s">
        <v>5856</v>
      </c>
      <c r="O1615" s="65">
        <v>3000000</v>
      </c>
    </row>
    <row r="1616" spans="1:15" x14ac:dyDescent="0.25">
      <c r="A1616" s="45">
        <v>2018</v>
      </c>
      <c r="B1616" t="s">
        <v>454</v>
      </c>
      <c r="C1616">
        <v>205</v>
      </c>
      <c r="D1616">
        <v>90</v>
      </c>
      <c r="E1616">
        <v>4</v>
      </c>
      <c r="F1616">
        <v>10501</v>
      </c>
      <c r="H1616" t="s">
        <v>9</v>
      </c>
      <c r="I1616">
        <v>1120</v>
      </c>
      <c r="J1616">
        <v>1310</v>
      </c>
      <c r="K1616" t="s">
        <v>3277</v>
      </c>
      <c r="O1616" s="65">
        <v>300000</v>
      </c>
    </row>
    <row r="1617" spans="1:15" x14ac:dyDescent="0.25">
      <c r="A1617" s="45">
        <v>2018</v>
      </c>
      <c r="B1617" t="s">
        <v>454</v>
      </c>
      <c r="C1617">
        <v>205</v>
      </c>
      <c r="D1617">
        <v>90</v>
      </c>
      <c r="E1617">
        <v>4</v>
      </c>
      <c r="F1617">
        <v>10502</v>
      </c>
      <c r="H1617" t="s">
        <v>9</v>
      </c>
      <c r="I1617">
        <v>1120</v>
      </c>
      <c r="J1617">
        <v>1310</v>
      </c>
      <c r="K1617" t="s">
        <v>3278</v>
      </c>
      <c r="O1617" s="65">
        <v>6000000</v>
      </c>
    </row>
    <row r="1618" spans="1:15" x14ac:dyDescent="0.25">
      <c r="A1618" s="45">
        <v>2018</v>
      </c>
      <c r="B1618" t="s">
        <v>454</v>
      </c>
      <c r="C1618">
        <v>205</v>
      </c>
      <c r="D1618">
        <v>90</v>
      </c>
      <c r="E1618">
        <v>4</v>
      </c>
      <c r="F1618">
        <v>10601</v>
      </c>
      <c r="H1618" t="s">
        <v>9</v>
      </c>
      <c r="I1618">
        <v>1120</v>
      </c>
      <c r="J1618">
        <v>1310</v>
      </c>
      <c r="K1618" t="s">
        <v>3281</v>
      </c>
      <c r="O1618" s="65">
        <v>325000000</v>
      </c>
    </row>
    <row r="1619" spans="1:15" x14ac:dyDescent="0.25">
      <c r="A1619" s="45">
        <v>2018</v>
      </c>
      <c r="B1619" t="s">
        <v>454</v>
      </c>
      <c r="C1619">
        <v>205</v>
      </c>
      <c r="D1619">
        <v>90</v>
      </c>
      <c r="E1619">
        <v>4</v>
      </c>
      <c r="F1619">
        <v>10701</v>
      </c>
      <c r="H1619" t="s">
        <v>9</v>
      </c>
      <c r="I1619">
        <v>1120</v>
      </c>
      <c r="J1619">
        <v>1310</v>
      </c>
      <c r="K1619" t="s">
        <v>3284</v>
      </c>
      <c r="M1619" t="s">
        <v>5857</v>
      </c>
      <c r="O1619" s="65">
        <v>1500000</v>
      </c>
    </row>
    <row r="1620" spans="1:15" x14ac:dyDescent="0.25">
      <c r="A1620" s="45">
        <v>2018</v>
      </c>
      <c r="B1620" t="s">
        <v>454</v>
      </c>
      <c r="C1620">
        <v>205</v>
      </c>
      <c r="D1620">
        <v>90</v>
      </c>
      <c r="E1620">
        <v>4</v>
      </c>
      <c r="F1620">
        <v>10702</v>
      </c>
      <c r="H1620" t="s">
        <v>9</v>
      </c>
      <c r="I1620">
        <v>1120</v>
      </c>
      <c r="J1620">
        <v>1310</v>
      </c>
      <c r="K1620" t="s">
        <v>3285</v>
      </c>
      <c r="M1620" t="s">
        <v>5858</v>
      </c>
      <c r="O1620" s="65">
        <v>3000000</v>
      </c>
    </row>
    <row r="1621" spans="1:15" x14ac:dyDescent="0.25">
      <c r="A1621" s="45">
        <v>2018</v>
      </c>
      <c r="B1621" t="s">
        <v>454</v>
      </c>
      <c r="C1621">
        <v>205</v>
      </c>
      <c r="D1621">
        <v>90</v>
      </c>
      <c r="E1621">
        <v>4</v>
      </c>
      <c r="F1621">
        <v>10801</v>
      </c>
      <c r="H1621" t="s">
        <v>9</v>
      </c>
      <c r="I1621">
        <v>1120</v>
      </c>
      <c r="J1621">
        <v>1310</v>
      </c>
      <c r="K1621" t="s">
        <v>3287</v>
      </c>
      <c r="O1621" s="65">
        <v>30000000</v>
      </c>
    </row>
    <row r="1622" spans="1:15" x14ac:dyDescent="0.25">
      <c r="A1622" s="45">
        <v>2018</v>
      </c>
      <c r="B1622" t="s">
        <v>454</v>
      </c>
      <c r="C1622">
        <v>205</v>
      </c>
      <c r="D1622">
        <v>90</v>
      </c>
      <c r="E1622">
        <v>4</v>
      </c>
      <c r="F1622">
        <v>10805</v>
      </c>
      <c r="H1622" t="s">
        <v>9</v>
      </c>
      <c r="I1622">
        <v>1120</v>
      </c>
      <c r="J1622">
        <v>1310</v>
      </c>
      <c r="K1622" t="s">
        <v>3291</v>
      </c>
      <c r="O1622" s="65">
        <v>224975013</v>
      </c>
    </row>
    <row r="1623" spans="1:15" x14ac:dyDescent="0.25">
      <c r="A1623" s="45">
        <v>2018</v>
      </c>
      <c r="B1623" t="s">
        <v>454</v>
      </c>
      <c r="C1623">
        <v>205</v>
      </c>
      <c r="D1623">
        <v>90</v>
      </c>
      <c r="E1623">
        <v>4</v>
      </c>
      <c r="F1623">
        <v>10999</v>
      </c>
      <c r="H1623" t="s">
        <v>9</v>
      </c>
      <c r="I1623">
        <v>1310</v>
      </c>
      <c r="J1623">
        <v>1310</v>
      </c>
      <c r="K1623" t="s">
        <v>3299</v>
      </c>
      <c r="M1623" t="s">
        <v>5859</v>
      </c>
      <c r="O1623" s="65">
        <v>1186208</v>
      </c>
    </row>
    <row r="1624" spans="1:15" x14ac:dyDescent="0.25">
      <c r="A1624" s="45">
        <v>2018</v>
      </c>
      <c r="B1624" t="s">
        <v>454</v>
      </c>
      <c r="C1624">
        <v>205</v>
      </c>
      <c r="D1624">
        <v>90</v>
      </c>
      <c r="E1624">
        <v>4</v>
      </c>
      <c r="F1624">
        <v>19902</v>
      </c>
      <c r="H1624" t="s">
        <v>9</v>
      </c>
      <c r="I1624">
        <v>1120</v>
      </c>
      <c r="J1624">
        <v>1310</v>
      </c>
      <c r="K1624" t="s">
        <v>3301</v>
      </c>
      <c r="M1624" t="s">
        <v>5860</v>
      </c>
      <c r="O1624" s="65">
        <v>500000</v>
      </c>
    </row>
    <row r="1625" spans="1:15" x14ac:dyDescent="0.25">
      <c r="A1625" s="45">
        <v>2018</v>
      </c>
      <c r="B1625" t="s">
        <v>454</v>
      </c>
      <c r="C1625">
        <v>205</v>
      </c>
      <c r="D1625">
        <v>90</v>
      </c>
      <c r="E1625">
        <v>4</v>
      </c>
      <c r="F1625">
        <v>19905</v>
      </c>
      <c r="H1625" t="s">
        <v>9</v>
      </c>
      <c r="I1625">
        <v>1120</v>
      </c>
      <c r="J1625">
        <v>1310</v>
      </c>
      <c r="K1625" t="s">
        <v>3304</v>
      </c>
      <c r="O1625" s="65">
        <v>2450000</v>
      </c>
    </row>
    <row r="1626" spans="1:15" x14ac:dyDescent="0.25">
      <c r="A1626" s="45">
        <v>2018</v>
      </c>
      <c r="B1626" t="s">
        <v>454</v>
      </c>
      <c r="C1626">
        <v>205</v>
      </c>
      <c r="D1626">
        <v>90</v>
      </c>
      <c r="E1626">
        <v>4</v>
      </c>
      <c r="F1626">
        <v>20101</v>
      </c>
      <c r="H1626" t="s">
        <v>9</v>
      </c>
      <c r="I1626">
        <v>1120</v>
      </c>
      <c r="J1626">
        <v>2230</v>
      </c>
      <c r="K1626" t="s">
        <v>3306</v>
      </c>
      <c r="O1626" s="65">
        <v>850000000</v>
      </c>
    </row>
    <row r="1627" spans="1:15" x14ac:dyDescent="0.25">
      <c r="A1627" s="45">
        <v>2018</v>
      </c>
      <c r="B1627" t="s">
        <v>454</v>
      </c>
      <c r="C1627">
        <v>205</v>
      </c>
      <c r="D1627">
        <v>90</v>
      </c>
      <c r="E1627">
        <v>4</v>
      </c>
      <c r="F1627">
        <v>20102</v>
      </c>
      <c r="H1627" t="s">
        <v>9</v>
      </c>
      <c r="I1627">
        <v>1120</v>
      </c>
      <c r="J1627">
        <v>1310</v>
      </c>
      <c r="K1627" t="s">
        <v>3307</v>
      </c>
      <c r="O1627" s="65">
        <v>15000000</v>
      </c>
    </row>
    <row r="1628" spans="1:15" x14ac:dyDescent="0.25">
      <c r="A1628" s="45">
        <v>2018</v>
      </c>
      <c r="B1628" t="s">
        <v>454</v>
      </c>
      <c r="C1628">
        <v>205</v>
      </c>
      <c r="D1628">
        <v>90</v>
      </c>
      <c r="E1628">
        <v>4</v>
      </c>
      <c r="F1628">
        <v>20103</v>
      </c>
      <c r="H1628" t="s">
        <v>9</v>
      </c>
      <c r="I1628">
        <v>1120</v>
      </c>
      <c r="J1628">
        <v>1310</v>
      </c>
      <c r="K1628" t="s">
        <v>3308</v>
      </c>
      <c r="O1628" s="65">
        <v>3000000</v>
      </c>
    </row>
    <row r="1629" spans="1:15" x14ac:dyDescent="0.25">
      <c r="A1629" s="45">
        <v>2018</v>
      </c>
      <c r="B1629" t="s">
        <v>454</v>
      </c>
      <c r="C1629">
        <v>205</v>
      </c>
      <c r="D1629">
        <v>90</v>
      </c>
      <c r="E1629">
        <v>4</v>
      </c>
      <c r="F1629">
        <v>20104</v>
      </c>
      <c r="H1629" t="s">
        <v>9</v>
      </c>
      <c r="I1629">
        <v>1120</v>
      </c>
      <c r="J1629">
        <v>2260</v>
      </c>
      <c r="K1629" t="s">
        <v>3309</v>
      </c>
      <c r="O1629" s="65">
        <v>25000000</v>
      </c>
    </row>
    <row r="1630" spans="1:15" x14ac:dyDescent="0.25">
      <c r="A1630" s="45">
        <v>2018</v>
      </c>
      <c r="B1630" t="s">
        <v>454</v>
      </c>
      <c r="C1630">
        <v>205</v>
      </c>
      <c r="D1630">
        <v>90</v>
      </c>
      <c r="E1630">
        <v>4</v>
      </c>
      <c r="F1630">
        <v>20199</v>
      </c>
      <c r="H1630" t="s">
        <v>9</v>
      </c>
      <c r="I1630">
        <v>1120</v>
      </c>
      <c r="J1630">
        <v>2260</v>
      </c>
      <c r="K1630" t="s">
        <v>3310</v>
      </c>
      <c r="O1630" s="65">
        <v>4000000</v>
      </c>
    </row>
    <row r="1631" spans="1:15" x14ac:dyDescent="0.25">
      <c r="A1631" s="45">
        <v>2018</v>
      </c>
      <c r="B1631" t="s">
        <v>454</v>
      </c>
      <c r="C1631">
        <v>205</v>
      </c>
      <c r="D1631">
        <v>90</v>
      </c>
      <c r="E1631">
        <v>4</v>
      </c>
      <c r="F1631">
        <v>20203</v>
      </c>
      <c r="H1631" t="s">
        <v>9</v>
      </c>
      <c r="I1631">
        <v>1120</v>
      </c>
      <c r="J1631">
        <v>1310</v>
      </c>
      <c r="K1631" t="s">
        <v>3313</v>
      </c>
      <c r="O1631" s="65">
        <v>679230534</v>
      </c>
    </row>
    <row r="1632" spans="1:15" x14ac:dyDescent="0.25">
      <c r="A1632" s="45">
        <v>2018</v>
      </c>
      <c r="B1632" t="s">
        <v>454</v>
      </c>
      <c r="C1632">
        <v>205</v>
      </c>
      <c r="D1632">
        <v>90</v>
      </c>
      <c r="E1632">
        <v>4</v>
      </c>
      <c r="F1632">
        <v>20204</v>
      </c>
      <c r="H1632" t="s">
        <v>9</v>
      </c>
      <c r="I1632">
        <v>1120</v>
      </c>
      <c r="J1632">
        <v>1310</v>
      </c>
      <c r="K1632" t="s">
        <v>3314</v>
      </c>
      <c r="O1632" s="65">
        <v>2500000</v>
      </c>
    </row>
    <row r="1633" spans="1:15" x14ac:dyDescent="0.25">
      <c r="A1633" s="45">
        <v>2018</v>
      </c>
      <c r="B1633" t="s">
        <v>454</v>
      </c>
      <c r="C1633">
        <v>205</v>
      </c>
      <c r="D1633">
        <v>90</v>
      </c>
      <c r="E1633">
        <v>4</v>
      </c>
      <c r="F1633">
        <v>20301</v>
      </c>
      <c r="H1633" t="s">
        <v>9</v>
      </c>
      <c r="I1633">
        <v>1120</v>
      </c>
      <c r="J1633">
        <v>1310</v>
      </c>
      <c r="K1633" t="s">
        <v>3315</v>
      </c>
      <c r="O1633" s="65">
        <v>10000000</v>
      </c>
    </row>
    <row r="1634" spans="1:15" x14ac:dyDescent="0.25">
      <c r="A1634" s="45">
        <v>2018</v>
      </c>
      <c r="B1634" t="s">
        <v>454</v>
      </c>
      <c r="C1634">
        <v>205</v>
      </c>
      <c r="D1634">
        <v>90</v>
      </c>
      <c r="E1634">
        <v>4</v>
      </c>
      <c r="F1634">
        <v>20302</v>
      </c>
      <c r="H1634" t="s">
        <v>9</v>
      </c>
      <c r="I1634">
        <v>1120</v>
      </c>
      <c r="J1634">
        <v>1310</v>
      </c>
      <c r="K1634" t="s">
        <v>3316</v>
      </c>
      <c r="O1634" s="65">
        <v>1000000</v>
      </c>
    </row>
    <row r="1635" spans="1:15" x14ac:dyDescent="0.25">
      <c r="A1635" s="45">
        <v>2018</v>
      </c>
      <c r="B1635" t="s">
        <v>454</v>
      </c>
      <c r="C1635">
        <v>205</v>
      </c>
      <c r="D1635">
        <v>90</v>
      </c>
      <c r="E1635">
        <v>4</v>
      </c>
      <c r="F1635">
        <v>20303</v>
      </c>
      <c r="H1635" t="s">
        <v>9</v>
      </c>
      <c r="I1635">
        <v>1120</v>
      </c>
      <c r="J1635">
        <v>1310</v>
      </c>
      <c r="K1635" t="s">
        <v>3317</v>
      </c>
      <c r="O1635" s="65">
        <v>1000000</v>
      </c>
    </row>
    <row r="1636" spans="1:15" x14ac:dyDescent="0.25">
      <c r="A1636" s="45">
        <v>2018</v>
      </c>
      <c r="B1636" t="s">
        <v>454</v>
      </c>
      <c r="C1636">
        <v>205</v>
      </c>
      <c r="D1636">
        <v>90</v>
      </c>
      <c r="E1636">
        <v>4</v>
      </c>
      <c r="F1636">
        <v>20304</v>
      </c>
      <c r="H1636" t="s">
        <v>9</v>
      </c>
      <c r="I1636">
        <v>1120</v>
      </c>
      <c r="J1636">
        <v>1310</v>
      </c>
      <c r="K1636" t="s">
        <v>3318</v>
      </c>
      <c r="O1636" s="65">
        <v>10000000</v>
      </c>
    </row>
    <row r="1637" spans="1:15" x14ac:dyDescent="0.25">
      <c r="A1637" s="45">
        <v>2018</v>
      </c>
      <c r="B1637" t="s">
        <v>454</v>
      </c>
      <c r="C1637">
        <v>205</v>
      </c>
      <c r="D1637">
        <v>90</v>
      </c>
      <c r="E1637">
        <v>4</v>
      </c>
      <c r="F1637">
        <v>20305</v>
      </c>
      <c r="H1637" t="s">
        <v>9</v>
      </c>
      <c r="I1637">
        <v>1120</v>
      </c>
      <c r="J1637">
        <v>1310</v>
      </c>
      <c r="K1637" t="s">
        <v>3319</v>
      </c>
      <c r="O1637" s="65">
        <v>5000000</v>
      </c>
    </row>
    <row r="1638" spans="1:15" x14ac:dyDescent="0.25">
      <c r="A1638" s="45">
        <v>2018</v>
      </c>
      <c r="B1638" t="s">
        <v>454</v>
      </c>
      <c r="C1638">
        <v>205</v>
      </c>
      <c r="D1638">
        <v>90</v>
      </c>
      <c r="E1638">
        <v>4</v>
      </c>
      <c r="F1638">
        <v>20306</v>
      </c>
      <c r="H1638" t="s">
        <v>9</v>
      </c>
      <c r="I1638">
        <v>1120</v>
      </c>
      <c r="J1638">
        <v>1310</v>
      </c>
      <c r="K1638" t="s">
        <v>3320</v>
      </c>
      <c r="O1638" s="65">
        <v>500000</v>
      </c>
    </row>
    <row r="1639" spans="1:15" x14ac:dyDescent="0.25">
      <c r="A1639" s="45">
        <v>2018</v>
      </c>
      <c r="B1639" t="s">
        <v>454</v>
      </c>
      <c r="C1639">
        <v>205</v>
      </c>
      <c r="D1639">
        <v>90</v>
      </c>
      <c r="E1639">
        <v>4</v>
      </c>
      <c r="F1639">
        <v>20401</v>
      </c>
      <c r="H1639" t="s">
        <v>9</v>
      </c>
      <c r="I1639">
        <v>1120</v>
      </c>
      <c r="J1639">
        <v>1310</v>
      </c>
      <c r="K1639" t="s">
        <v>3322</v>
      </c>
      <c r="O1639" s="65">
        <v>25000000</v>
      </c>
    </row>
    <row r="1640" spans="1:15" x14ac:dyDescent="0.25">
      <c r="A1640" s="45">
        <v>2018</v>
      </c>
      <c r="B1640" t="s">
        <v>454</v>
      </c>
      <c r="C1640">
        <v>205</v>
      </c>
      <c r="D1640">
        <v>90</v>
      </c>
      <c r="E1640">
        <v>4</v>
      </c>
      <c r="F1640">
        <v>20402</v>
      </c>
      <c r="H1640" t="s">
        <v>9</v>
      </c>
      <c r="I1640">
        <v>1120</v>
      </c>
      <c r="J1640">
        <v>1310</v>
      </c>
      <c r="K1640" t="s">
        <v>3323</v>
      </c>
      <c r="O1640" s="65">
        <v>100000000</v>
      </c>
    </row>
    <row r="1641" spans="1:15" x14ac:dyDescent="0.25">
      <c r="A1641" s="45">
        <v>2018</v>
      </c>
      <c r="B1641" t="s">
        <v>454</v>
      </c>
      <c r="C1641">
        <v>205</v>
      </c>
      <c r="D1641">
        <v>90</v>
      </c>
      <c r="E1641">
        <v>4</v>
      </c>
      <c r="F1641">
        <v>29901</v>
      </c>
      <c r="H1641" t="s">
        <v>9</v>
      </c>
      <c r="I1641">
        <v>1120</v>
      </c>
      <c r="J1641">
        <v>1310</v>
      </c>
      <c r="K1641" t="s">
        <v>3327</v>
      </c>
      <c r="O1641" s="65">
        <v>3000000</v>
      </c>
    </row>
    <row r="1642" spans="1:15" x14ac:dyDescent="0.25">
      <c r="A1642" s="45">
        <v>2018</v>
      </c>
      <c r="B1642" t="s">
        <v>454</v>
      </c>
      <c r="C1642">
        <v>205</v>
      </c>
      <c r="D1642">
        <v>90</v>
      </c>
      <c r="E1642">
        <v>4</v>
      </c>
      <c r="F1642">
        <v>29902</v>
      </c>
      <c r="H1642" t="s">
        <v>9</v>
      </c>
      <c r="I1642">
        <v>1120</v>
      </c>
      <c r="J1642">
        <v>1310</v>
      </c>
      <c r="K1642" t="s">
        <v>3328</v>
      </c>
      <c r="O1642" s="65">
        <v>2000000</v>
      </c>
    </row>
    <row r="1643" spans="1:15" x14ac:dyDescent="0.25">
      <c r="A1643" s="45">
        <v>2018</v>
      </c>
      <c r="B1643" t="s">
        <v>454</v>
      </c>
      <c r="C1643">
        <v>205</v>
      </c>
      <c r="D1643">
        <v>90</v>
      </c>
      <c r="E1643">
        <v>4</v>
      </c>
      <c r="F1643">
        <v>29903</v>
      </c>
      <c r="H1643" t="s">
        <v>9</v>
      </c>
      <c r="I1643">
        <v>1120</v>
      </c>
      <c r="J1643">
        <v>1310</v>
      </c>
      <c r="K1643" t="s">
        <v>3329</v>
      </c>
      <c r="O1643" s="65">
        <v>5500000</v>
      </c>
    </row>
    <row r="1644" spans="1:15" x14ac:dyDescent="0.25">
      <c r="A1644" s="45">
        <v>2018</v>
      </c>
      <c r="B1644" t="s">
        <v>454</v>
      </c>
      <c r="C1644">
        <v>205</v>
      </c>
      <c r="D1644">
        <v>90</v>
      </c>
      <c r="E1644">
        <v>4</v>
      </c>
      <c r="F1644">
        <v>29904</v>
      </c>
      <c r="H1644" t="s">
        <v>9</v>
      </c>
      <c r="I1644">
        <v>1120</v>
      </c>
      <c r="J1644">
        <v>1310</v>
      </c>
      <c r="K1644" t="s">
        <v>3330</v>
      </c>
      <c r="O1644" s="65">
        <v>237537509</v>
      </c>
    </row>
    <row r="1645" spans="1:15" x14ac:dyDescent="0.25">
      <c r="A1645" s="45">
        <v>2018</v>
      </c>
      <c r="B1645" t="s">
        <v>454</v>
      </c>
      <c r="C1645">
        <v>205</v>
      </c>
      <c r="D1645">
        <v>90</v>
      </c>
      <c r="E1645">
        <v>4</v>
      </c>
      <c r="F1645">
        <v>29905</v>
      </c>
      <c r="H1645" t="s">
        <v>9</v>
      </c>
      <c r="I1645">
        <v>1120</v>
      </c>
      <c r="J1645">
        <v>1310</v>
      </c>
      <c r="K1645" t="s">
        <v>3331</v>
      </c>
      <c r="O1645" s="65">
        <v>14000000</v>
      </c>
    </row>
    <row r="1646" spans="1:15" x14ac:dyDescent="0.25">
      <c r="A1646" s="45">
        <v>2018</v>
      </c>
      <c r="B1646" t="s">
        <v>454</v>
      </c>
      <c r="C1646">
        <v>205</v>
      </c>
      <c r="D1646">
        <v>90</v>
      </c>
      <c r="E1646">
        <v>4</v>
      </c>
      <c r="F1646">
        <v>29906</v>
      </c>
      <c r="H1646" t="s">
        <v>9</v>
      </c>
      <c r="I1646">
        <v>1120</v>
      </c>
      <c r="J1646">
        <v>1310</v>
      </c>
      <c r="K1646" t="s">
        <v>3332</v>
      </c>
      <c r="O1646" s="65">
        <v>273280000</v>
      </c>
    </row>
    <row r="1647" spans="1:15" x14ac:dyDescent="0.25">
      <c r="A1647" s="45">
        <v>2018</v>
      </c>
      <c r="B1647" t="s">
        <v>454</v>
      </c>
      <c r="C1647">
        <v>205</v>
      </c>
      <c r="D1647">
        <v>90</v>
      </c>
      <c r="E1647">
        <v>4</v>
      </c>
      <c r="F1647">
        <v>29907</v>
      </c>
      <c r="H1647" t="s">
        <v>9</v>
      </c>
      <c r="I1647">
        <v>1120</v>
      </c>
      <c r="J1647">
        <v>1310</v>
      </c>
      <c r="K1647" t="s">
        <v>3333</v>
      </c>
      <c r="O1647" s="65">
        <v>10000000</v>
      </c>
    </row>
    <row r="1648" spans="1:15" x14ac:dyDescent="0.25">
      <c r="A1648" s="45">
        <v>2018</v>
      </c>
      <c r="B1648" t="s">
        <v>454</v>
      </c>
      <c r="C1648">
        <v>205</v>
      </c>
      <c r="D1648">
        <v>90</v>
      </c>
      <c r="E1648">
        <v>4</v>
      </c>
      <c r="F1648">
        <v>29999</v>
      </c>
      <c r="H1648" t="s">
        <v>9</v>
      </c>
      <c r="I1648">
        <v>1120</v>
      </c>
      <c r="J1648">
        <v>1310</v>
      </c>
      <c r="K1648" t="s">
        <v>3334</v>
      </c>
      <c r="O1648" s="65">
        <v>16000000</v>
      </c>
    </row>
    <row r="1649" spans="1:15" x14ac:dyDescent="0.25">
      <c r="A1649" s="45">
        <v>2018</v>
      </c>
      <c r="B1649" t="s">
        <v>454</v>
      </c>
      <c r="C1649">
        <v>205</v>
      </c>
      <c r="D1649">
        <v>90</v>
      </c>
      <c r="E1649">
        <v>4</v>
      </c>
      <c r="F1649">
        <v>50101</v>
      </c>
      <c r="H1649" t="s">
        <v>16</v>
      </c>
      <c r="I1649">
        <v>2210</v>
      </c>
      <c r="J1649">
        <v>1310</v>
      </c>
      <c r="K1649" t="s">
        <v>3372</v>
      </c>
      <c r="O1649" s="65">
        <v>104000000</v>
      </c>
    </row>
    <row r="1650" spans="1:15" x14ac:dyDescent="0.25">
      <c r="A1650" s="45">
        <v>2018</v>
      </c>
      <c r="B1650" t="s">
        <v>454</v>
      </c>
      <c r="C1650">
        <v>205</v>
      </c>
      <c r="D1650">
        <v>90</v>
      </c>
      <c r="E1650">
        <v>4</v>
      </c>
      <c r="F1650">
        <v>50102</v>
      </c>
      <c r="H1650" t="s">
        <v>16</v>
      </c>
      <c r="I1650">
        <v>2210</v>
      </c>
      <c r="J1650">
        <v>1310</v>
      </c>
      <c r="K1650" t="s">
        <v>3373</v>
      </c>
      <c r="O1650" s="65">
        <v>560000000</v>
      </c>
    </row>
    <row r="1651" spans="1:15" x14ac:dyDescent="0.25">
      <c r="A1651" s="45">
        <v>2018</v>
      </c>
      <c r="B1651" t="s">
        <v>454</v>
      </c>
      <c r="C1651">
        <v>205</v>
      </c>
      <c r="D1651">
        <v>90</v>
      </c>
      <c r="E1651">
        <v>4</v>
      </c>
      <c r="F1651">
        <v>50103</v>
      </c>
      <c r="H1651" t="s">
        <v>16</v>
      </c>
      <c r="I1651">
        <v>2210</v>
      </c>
      <c r="J1651">
        <v>1310</v>
      </c>
      <c r="K1651" t="s">
        <v>3374</v>
      </c>
      <c r="O1651" s="65">
        <v>90000000</v>
      </c>
    </row>
    <row r="1652" spans="1:15" x14ac:dyDescent="0.25">
      <c r="A1652" s="45">
        <v>2018</v>
      </c>
      <c r="B1652" t="s">
        <v>454</v>
      </c>
      <c r="C1652">
        <v>205</v>
      </c>
      <c r="D1652">
        <v>90</v>
      </c>
      <c r="E1652">
        <v>4</v>
      </c>
      <c r="F1652">
        <v>50104</v>
      </c>
      <c r="H1652" t="s">
        <v>16</v>
      </c>
      <c r="I1652">
        <v>2210</v>
      </c>
      <c r="J1652">
        <v>1310</v>
      </c>
      <c r="K1652" t="s">
        <v>3375</v>
      </c>
      <c r="O1652" s="65">
        <v>15000000</v>
      </c>
    </row>
    <row r="1653" spans="1:15" x14ac:dyDescent="0.25">
      <c r="A1653" s="45">
        <v>2018</v>
      </c>
      <c r="B1653" t="s">
        <v>454</v>
      </c>
      <c r="C1653">
        <v>205</v>
      </c>
      <c r="D1653">
        <v>90</v>
      </c>
      <c r="E1653">
        <v>4</v>
      </c>
      <c r="F1653">
        <v>50105</v>
      </c>
      <c r="H1653" t="s">
        <v>16</v>
      </c>
      <c r="I1653">
        <v>2210</v>
      </c>
      <c r="J1653">
        <v>1310</v>
      </c>
      <c r="K1653" t="s">
        <v>3376</v>
      </c>
      <c r="O1653" s="65">
        <v>15000000</v>
      </c>
    </row>
    <row r="1654" spans="1:15" x14ac:dyDescent="0.25">
      <c r="A1654" s="45">
        <v>2018</v>
      </c>
      <c r="B1654" t="s">
        <v>454</v>
      </c>
      <c r="C1654">
        <v>205</v>
      </c>
      <c r="D1654">
        <v>90</v>
      </c>
      <c r="E1654">
        <v>4</v>
      </c>
      <c r="F1654">
        <v>50106</v>
      </c>
      <c r="H1654" t="s">
        <v>16</v>
      </c>
      <c r="I1654">
        <v>2210</v>
      </c>
      <c r="J1654">
        <v>2260</v>
      </c>
      <c r="K1654" t="s">
        <v>3377</v>
      </c>
      <c r="O1654" s="65">
        <v>80000000</v>
      </c>
    </row>
    <row r="1655" spans="1:15" x14ac:dyDescent="0.25">
      <c r="A1655" s="45">
        <v>2018</v>
      </c>
      <c r="B1655" t="s">
        <v>454</v>
      </c>
      <c r="C1655">
        <v>205</v>
      </c>
      <c r="D1655">
        <v>90</v>
      </c>
      <c r="E1655">
        <v>4</v>
      </c>
      <c r="F1655">
        <v>50107</v>
      </c>
      <c r="H1655" t="s">
        <v>16</v>
      </c>
      <c r="I1655">
        <v>2210</v>
      </c>
      <c r="J1655">
        <v>1310</v>
      </c>
      <c r="K1655" t="s">
        <v>3378</v>
      </c>
      <c r="O1655" s="65">
        <v>15000000</v>
      </c>
    </row>
    <row r="1656" spans="1:15" x14ac:dyDescent="0.25">
      <c r="A1656" s="45">
        <v>2018</v>
      </c>
      <c r="B1656" t="s">
        <v>454</v>
      </c>
      <c r="C1656">
        <v>205</v>
      </c>
      <c r="D1656">
        <v>90</v>
      </c>
      <c r="E1656">
        <v>4</v>
      </c>
      <c r="F1656">
        <v>50199</v>
      </c>
      <c r="H1656" t="s">
        <v>16</v>
      </c>
      <c r="I1656">
        <v>2210</v>
      </c>
      <c r="J1656">
        <v>1310</v>
      </c>
      <c r="K1656" t="s">
        <v>3379</v>
      </c>
      <c r="O1656" s="65">
        <v>206000000</v>
      </c>
    </row>
    <row r="1657" spans="1:15" x14ac:dyDescent="0.25">
      <c r="A1657" s="45">
        <v>2018</v>
      </c>
      <c r="B1657" t="s">
        <v>454</v>
      </c>
      <c r="C1657">
        <v>205</v>
      </c>
      <c r="D1657">
        <v>90</v>
      </c>
      <c r="E1657">
        <v>4</v>
      </c>
      <c r="F1657">
        <v>60103</v>
      </c>
      <c r="G1657">
        <v>200</v>
      </c>
      <c r="H1657" t="s">
        <v>9</v>
      </c>
      <c r="I1657">
        <v>1310</v>
      </c>
      <c r="J1657">
        <v>1310</v>
      </c>
      <c r="K1657" t="s">
        <v>3393</v>
      </c>
      <c r="L1657" t="s">
        <v>21</v>
      </c>
      <c r="M1657" t="s">
        <v>4550</v>
      </c>
      <c r="N1657" t="s">
        <v>22</v>
      </c>
      <c r="O1657" s="65">
        <v>32235771</v>
      </c>
    </row>
    <row r="1658" spans="1:15" x14ac:dyDescent="0.25">
      <c r="A1658" s="45">
        <v>2018</v>
      </c>
      <c r="B1658" t="s">
        <v>454</v>
      </c>
      <c r="C1658">
        <v>205</v>
      </c>
      <c r="D1658">
        <v>90</v>
      </c>
      <c r="E1658">
        <v>4</v>
      </c>
      <c r="F1658">
        <v>60103</v>
      </c>
      <c r="G1658">
        <v>202</v>
      </c>
      <c r="H1658" t="s">
        <v>9</v>
      </c>
      <c r="I1658">
        <v>1310</v>
      </c>
      <c r="J1658">
        <v>1310</v>
      </c>
      <c r="K1658" t="s">
        <v>3393</v>
      </c>
      <c r="L1658" t="s">
        <v>21</v>
      </c>
      <c r="M1658" t="s">
        <v>4542</v>
      </c>
      <c r="N1658" t="s">
        <v>22</v>
      </c>
      <c r="O1658" s="65">
        <v>13894729</v>
      </c>
    </row>
    <row r="1659" spans="1:15" x14ac:dyDescent="0.25">
      <c r="A1659" s="45">
        <v>2018</v>
      </c>
      <c r="B1659" t="s">
        <v>454</v>
      </c>
      <c r="C1659">
        <v>205</v>
      </c>
      <c r="D1659">
        <v>90</v>
      </c>
      <c r="E1659">
        <v>4</v>
      </c>
      <c r="F1659">
        <v>60301</v>
      </c>
      <c r="H1659" t="s">
        <v>9</v>
      </c>
      <c r="I1659">
        <v>1320</v>
      </c>
      <c r="J1659">
        <v>1310</v>
      </c>
      <c r="K1659" t="s">
        <v>3404</v>
      </c>
      <c r="O1659" s="65">
        <v>30000000</v>
      </c>
    </row>
    <row r="1660" spans="1:15" x14ac:dyDescent="0.25">
      <c r="A1660" s="45">
        <v>2018</v>
      </c>
      <c r="B1660" t="s">
        <v>454</v>
      </c>
      <c r="C1660">
        <v>205</v>
      </c>
      <c r="D1660">
        <v>90</v>
      </c>
      <c r="E1660">
        <v>4</v>
      </c>
      <c r="F1660">
        <v>60399</v>
      </c>
      <c r="H1660" t="s">
        <v>9</v>
      </c>
      <c r="I1660">
        <v>1320</v>
      </c>
      <c r="J1660">
        <v>1310</v>
      </c>
      <c r="K1660" t="s">
        <v>3409</v>
      </c>
      <c r="M1660" t="s">
        <v>4341</v>
      </c>
      <c r="O1660" s="65">
        <v>35000000</v>
      </c>
    </row>
    <row r="1661" spans="1:15" x14ac:dyDescent="0.25">
      <c r="A1661" s="45">
        <v>2018</v>
      </c>
      <c r="B1661" t="s">
        <v>454</v>
      </c>
      <c r="C1661">
        <v>205</v>
      </c>
      <c r="D1661">
        <v>90</v>
      </c>
      <c r="E1661">
        <v>4</v>
      </c>
      <c r="F1661">
        <v>60601</v>
      </c>
      <c r="H1661" t="s">
        <v>9</v>
      </c>
      <c r="I1661">
        <v>1320</v>
      </c>
      <c r="J1661">
        <v>1310</v>
      </c>
      <c r="K1661" t="s">
        <v>3417</v>
      </c>
      <c r="M1661" t="s">
        <v>4342</v>
      </c>
      <c r="O1661" s="65">
        <v>40000000</v>
      </c>
    </row>
    <row r="1662" spans="1:15" x14ac:dyDescent="0.25">
      <c r="A1662" s="45">
        <v>2018</v>
      </c>
      <c r="B1662" t="s">
        <v>455</v>
      </c>
      <c r="C1662">
        <v>205</v>
      </c>
      <c r="D1662">
        <v>90</v>
      </c>
      <c r="E1662">
        <v>5</v>
      </c>
      <c r="F1662">
        <v>101</v>
      </c>
      <c r="H1662" t="s">
        <v>9</v>
      </c>
      <c r="I1662">
        <v>1111</v>
      </c>
      <c r="J1662">
        <v>1310</v>
      </c>
      <c r="K1662" t="s">
        <v>3206</v>
      </c>
      <c r="O1662" s="65">
        <v>2688877600</v>
      </c>
    </row>
    <row r="1663" spans="1:15" x14ac:dyDescent="0.25">
      <c r="A1663" s="45">
        <v>2018</v>
      </c>
      <c r="B1663" t="s">
        <v>455</v>
      </c>
      <c r="C1663">
        <v>205</v>
      </c>
      <c r="D1663">
        <v>90</v>
      </c>
      <c r="E1663">
        <v>5</v>
      </c>
      <c r="F1663">
        <v>201</v>
      </c>
      <c r="H1663" t="s">
        <v>9</v>
      </c>
      <c r="I1663">
        <v>1111</v>
      </c>
      <c r="J1663">
        <v>1310</v>
      </c>
      <c r="K1663" t="s">
        <v>3210</v>
      </c>
      <c r="O1663" s="65">
        <v>9000000</v>
      </c>
    </row>
    <row r="1664" spans="1:15" x14ac:dyDescent="0.25">
      <c r="A1664" s="45">
        <v>2018</v>
      </c>
      <c r="B1664" t="s">
        <v>455</v>
      </c>
      <c r="C1664">
        <v>205</v>
      </c>
      <c r="D1664">
        <v>90</v>
      </c>
      <c r="E1664">
        <v>5</v>
      </c>
      <c r="F1664">
        <v>203</v>
      </c>
      <c r="H1664" t="s">
        <v>9</v>
      </c>
      <c r="I1664">
        <v>1111</v>
      </c>
      <c r="J1664">
        <v>1310</v>
      </c>
      <c r="K1664" t="s">
        <v>3212</v>
      </c>
      <c r="O1664" s="65">
        <v>587733000</v>
      </c>
    </row>
    <row r="1665" spans="1:15" x14ac:dyDescent="0.25">
      <c r="A1665" s="45">
        <v>2018</v>
      </c>
      <c r="B1665" t="s">
        <v>455</v>
      </c>
      <c r="C1665">
        <v>205</v>
      </c>
      <c r="D1665">
        <v>90</v>
      </c>
      <c r="E1665">
        <v>5</v>
      </c>
      <c r="F1665">
        <v>301</v>
      </c>
      <c r="H1665" t="s">
        <v>9</v>
      </c>
      <c r="I1665">
        <v>1111</v>
      </c>
      <c r="J1665">
        <v>1310</v>
      </c>
      <c r="K1665" t="s">
        <v>3215</v>
      </c>
      <c r="O1665" s="65">
        <v>685701000</v>
      </c>
    </row>
    <row r="1666" spans="1:15" x14ac:dyDescent="0.25">
      <c r="A1666" s="45">
        <v>2018</v>
      </c>
      <c r="B1666" t="s">
        <v>455</v>
      </c>
      <c r="C1666">
        <v>205</v>
      </c>
      <c r="D1666">
        <v>90</v>
      </c>
      <c r="E1666">
        <v>5</v>
      </c>
      <c r="F1666">
        <v>302</v>
      </c>
      <c r="H1666" t="s">
        <v>9</v>
      </c>
      <c r="I1666">
        <v>1111</v>
      </c>
      <c r="J1666">
        <v>1310</v>
      </c>
      <c r="K1666" t="s">
        <v>3216</v>
      </c>
      <c r="O1666" s="65">
        <v>69615000</v>
      </c>
    </row>
    <row r="1667" spans="1:15" x14ac:dyDescent="0.25">
      <c r="A1667" s="45">
        <v>2018</v>
      </c>
      <c r="B1667" t="s">
        <v>455</v>
      </c>
      <c r="C1667">
        <v>205</v>
      </c>
      <c r="D1667">
        <v>90</v>
      </c>
      <c r="E1667">
        <v>5</v>
      </c>
      <c r="F1667">
        <v>303</v>
      </c>
      <c r="H1667" t="s">
        <v>16</v>
      </c>
      <c r="I1667">
        <v>1111</v>
      </c>
      <c r="J1667">
        <v>1310</v>
      </c>
      <c r="K1667" t="s">
        <v>3217</v>
      </c>
      <c r="O1667" s="65">
        <v>446470000</v>
      </c>
    </row>
    <row r="1668" spans="1:15" x14ac:dyDescent="0.25">
      <c r="A1668" s="45">
        <v>2018</v>
      </c>
      <c r="B1668" t="s">
        <v>455</v>
      </c>
      <c r="C1668">
        <v>205</v>
      </c>
      <c r="D1668">
        <v>90</v>
      </c>
      <c r="E1668">
        <v>5</v>
      </c>
      <c r="F1668">
        <v>304</v>
      </c>
      <c r="H1668" t="s">
        <v>9</v>
      </c>
      <c r="I1668">
        <v>1111</v>
      </c>
      <c r="J1668">
        <v>1310</v>
      </c>
      <c r="K1668" t="s">
        <v>3218</v>
      </c>
      <c r="O1668" s="65">
        <v>362481000</v>
      </c>
    </row>
    <row r="1669" spans="1:15" x14ac:dyDescent="0.25">
      <c r="A1669" s="45">
        <v>2018</v>
      </c>
      <c r="B1669" t="s">
        <v>455</v>
      </c>
      <c r="C1669">
        <v>205</v>
      </c>
      <c r="D1669">
        <v>90</v>
      </c>
      <c r="E1669">
        <v>5</v>
      </c>
      <c r="F1669">
        <v>399</v>
      </c>
      <c r="H1669" t="s">
        <v>9</v>
      </c>
      <c r="I1669">
        <v>1111</v>
      </c>
      <c r="J1669">
        <v>1310</v>
      </c>
      <c r="K1669" t="s">
        <v>3219</v>
      </c>
      <c r="O1669" s="65">
        <v>1079890000</v>
      </c>
    </row>
    <row r="1670" spans="1:15" x14ac:dyDescent="0.25">
      <c r="A1670" s="45">
        <v>2018</v>
      </c>
      <c r="B1670" t="s">
        <v>455</v>
      </c>
      <c r="C1670">
        <v>205</v>
      </c>
      <c r="D1670">
        <v>90</v>
      </c>
      <c r="E1670">
        <v>5</v>
      </c>
      <c r="F1670">
        <v>401</v>
      </c>
      <c r="G1670">
        <v>200</v>
      </c>
      <c r="H1670" t="s">
        <v>9</v>
      </c>
      <c r="I1670">
        <v>1112</v>
      </c>
      <c r="J1670">
        <v>1310</v>
      </c>
      <c r="K1670" t="s">
        <v>3220</v>
      </c>
      <c r="L1670" t="s">
        <v>21</v>
      </c>
      <c r="M1670" t="s">
        <v>4546</v>
      </c>
      <c r="N1670" t="s">
        <v>22</v>
      </c>
      <c r="O1670" s="65">
        <v>507205028</v>
      </c>
    </row>
    <row r="1671" spans="1:15" x14ac:dyDescent="0.25">
      <c r="A1671" s="45">
        <v>2018</v>
      </c>
      <c r="B1671" t="s">
        <v>455</v>
      </c>
      <c r="C1671">
        <v>205</v>
      </c>
      <c r="D1671">
        <v>90</v>
      </c>
      <c r="E1671">
        <v>5</v>
      </c>
      <c r="F1671">
        <v>405</v>
      </c>
      <c r="G1671">
        <v>200</v>
      </c>
      <c r="H1671" t="s">
        <v>9</v>
      </c>
      <c r="I1671">
        <v>1112</v>
      </c>
      <c r="J1671">
        <v>1310</v>
      </c>
      <c r="K1671" t="s">
        <v>3244</v>
      </c>
      <c r="L1671" t="s">
        <v>23</v>
      </c>
      <c r="M1671" t="s">
        <v>4531</v>
      </c>
      <c r="N1671" t="s">
        <v>24</v>
      </c>
      <c r="O1671" s="65">
        <v>27416488</v>
      </c>
    </row>
    <row r="1672" spans="1:15" x14ac:dyDescent="0.25">
      <c r="A1672" s="45">
        <v>2018</v>
      </c>
      <c r="B1672" t="s">
        <v>455</v>
      </c>
      <c r="C1672">
        <v>205</v>
      </c>
      <c r="D1672">
        <v>90</v>
      </c>
      <c r="E1672">
        <v>5</v>
      </c>
      <c r="F1672">
        <v>501</v>
      </c>
      <c r="G1672">
        <v>200</v>
      </c>
      <c r="H1672" t="s">
        <v>9</v>
      </c>
      <c r="I1672">
        <v>1112</v>
      </c>
      <c r="J1672">
        <v>1310</v>
      </c>
      <c r="K1672" t="s">
        <v>3245</v>
      </c>
      <c r="L1672" t="s">
        <v>21</v>
      </c>
      <c r="M1672" t="s">
        <v>4547</v>
      </c>
      <c r="N1672" t="s">
        <v>22</v>
      </c>
      <c r="O1672" s="65">
        <v>278551518</v>
      </c>
    </row>
    <row r="1673" spans="1:15" x14ac:dyDescent="0.25">
      <c r="A1673" s="45">
        <v>2018</v>
      </c>
      <c r="B1673" t="s">
        <v>455</v>
      </c>
      <c r="C1673">
        <v>205</v>
      </c>
      <c r="D1673">
        <v>90</v>
      </c>
      <c r="E1673">
        <v>5</v>
      </c>
      <c r="F1673">
        <v>502</v>
      </c>
      <c r="G1673">
        <v>200</v>
      </c>
      <c r="H1673" t="s">
        <v>9</v>
      </c>
      <c r="I1673">
        <v>1112</v>
      </c>
      <c r="J1673">
        <v>1310</v>
      </c>
      <c r="K1673" t="s">
        <v>3246</v>
      </c>
      <c r="L1673" t="s">
        <v>21</v>
      </c>
      <c r="M1673" t="s">
        <v>4532</v>
      </c>
      <c r="N1673" t="s">
        <v>22</v>
      </c>
      <c r="O1673" s="65">
        <v>82249464</v>
      </c>
    </row>
    <row r="1674" spans="1:15" x14ac:dyDescent="0.25">
      <c r="A1674" s="45">
        <v>2018</v>
      </c>
      <c r="B1674" t="s">
        <v>455</v>
      </c>
      <c r="C1674">
        <v>205</v>
      </c>
      <c r="D1674">
        <v>90</v>
      </c>
      <c r="E1674">
        <v>5</v>
      </c>
      <c r="F1674">
        <v>503</v>
      </c>
      <c r="G1674">
        <v>200</v>
      </c>
      <c r="H1674" t="s">
        <v>9</v>
      </c>
      <c r="I1674">
        <v>1112</v>
      </c>
      <c r="J1674">
        <v>1310</v>
      </c>
      <c r="K1674" t="s">
        <v>3247</v>
      </c>
      <c r="L1674" t="s">
        <v>21</v>
      </c>
      <c r="M1674" t="s">
        <v>4533</v>
      </c>
      <c r="N1674" t="s">
        <v>22</v>
      </c>
      <c r="O1674" s="65">
        <v>164498928</v>
      </c>
    </row>
    <row r="1675" spans="1:15" x14ac:dyDescent="0.25">
      <c r="A1675" s="45">
        <v>2018</v>
      </c>
      <c r="B1675" t="s">
        <v>455</v>
      </c>
      <c r="C1675">
        <v>205</v>
      </c>
      <c r="D1675">
        <v>90</v>
      </c>
      <c r="E1675">
        <v>5</v>
      </c>
      <c r="F1675">
        <v>505</v>
      </c>
      <c r="G1675">
        <v>200</v>
      </c>
      <c r="H1675" t="s">
        <v>9</v>
      </c>
      <c r="I1675">
        <v>1112</v>
      </c>
      <c r="J1675">
        <v>1310</v>
      </c>
      <c r="K1675" t="s">
        <v>3249</v>
      </c>
      <c r="L1675" t="s">
        <v>446</v>
      </c>
      <c r="M1675" t="s">
        <v>104</v>
      </c>
      <c r="N1675" t="s">
        <v>121</v>
      </c>
      <c r="O1675" s="65">
        <v>31674000</v>
      </c>
    </row>
    <row r="1676" spans="1:15" x14ac:dyDescent="0.25">
      <c r="A1676" s="45">
        <v>2018</v>
      </c>
      <c r="B1676" t="s">
        <v>455</v>
      </c>
      <c r="C1676">
        <v>205</v>
      </c>
      <c r="D1676">
        <v>90</v>
      </c>
      <c r="E1676">
        <v>5</v>
      </c>
      <c r="F1676">
        <v>10201</v>
      </c>
      <c r="H1676" t="s">
        <v>9</v>
      </c>
      <c r="I1676">
        <v>1120</v>
      </c>
      <c r="J1676">
        <v>1310</v>
      </c>
      <c r="K1676" t="s">
        <v>3258</v>
      </c>
      <c r="O1676" s="65">
        <v>7000000</v>
      </c>
    </row>
    <row r="1677" spans="1:15" x14ac:dyDescent="0.25">
      <c r="A1677" s="45">
        <v>2018</v>
      </c>
      <c r="B1677" t="s">
        <v>455</v>
      </c>
      <c r="C1677">
        <v>205</v>
      </c>
      <c r="D1677">
        <v>90</v>
      </c>
      <c r="E1677">
        <v>5</v>
      </c>
      <c r="F1677">
        <v>10202</v>
      </c>
      <c r="H1677" t="s">
        <v>9</v>
      </c>
      <c r="I1677">
        <v>1120</v>
      </c>
      <c r="J1677">
        <v>1310</v>
      </c>
      <c r="K1677" t="s">
        <v>3259</v>
      </c>
      <c r="O1677" s="65">
        <v>55000000</v>
      </c>
    </row>
    <row r="1678" spans="1:15" x14ac:dyDescent="0.25">
      <c r="A1678" s="45">
        <v>2018</v>
      </c>
      <c r="B1678" t="s">
        <v>455</v>
      </c>
      <c r="C1678">
        <v>205</v>
      </c>
      <c r="D1678">
        <v>90</v>
      </c>
      <c r="E1678">
        <v>5</v>
      </c>
      <c r="F1678">
        <v>10203</v>
      </c>
      <c r="H1678" t="s">
        <v>9</v>
      </c>
      <c r="I1678">
        <v>1120</v>
      </c>
      <c r="J1678">
        <v>1310</v>
      </c>
      <c r="K1678" t="s">
        <v>3260</v>
      </c>
      <c r="O1678" s="65">
        <v>300000</v>
      </c>
    </row>
    <row r="1679" spans="1:15" x14ac:dyDescent="0.25">
      <c r="A1679" s="45">
        <v>2018</v>
      </c>
      <c r="B1679" t="s">
        <v>455</v>
      </c>
      <c r="C1679">
        <v>205</v>
      </c>
      <c r="D1679">
        <v>90</v>
      </c>
      <c r="E1679">
        <v>5</v>
      </c>
      <c r="F1679">
        <v>10204</v>
      </c>
      <c r="H1679" t="s">
        <v>9</v>
      </c>
      <c r="I1679">
        <v>1120</v>
      </c>
      <c r="J1679">
        <v>1310</v>
      </c>
      <c r="K1679" t="s">
        <v>3261</v>
      </c>
      <c r="O1679" s="65">
        <v>60000000</v>
      </c>
    </row>
    <row r="1680" spans="1:15" x14ac:dyDescent="0.25">
      <c r="A1680" s="45">
        <v>2018</v>
      </c>
      <c r="B1680" t="s">
        <v>455</v>
      </c>
      <c r="C1680">
        <v>205</v>
      </c>
      <c r="D1680">
        <v>90</v>
      </c>
      <c r="E1680">
        <v>5</v>
      </c>
      <c r="F1680">
        <v>10299</v>
      </c>
      <c r="H1680" t="s">
        <v>9</v>
      </c>
      <c r="I1680">
        <v>1120</v>
      </c>
      <c r="J1680">
        <v>2210</v>
      </c>
      <c r="K1680" t="s">
        <v>3262</v>
      </c>
      <c r="M1680" t="s">
        <v>5861</v>
      </c>
      <c r="O1680" s="65">
        <v>816000</v>
      </c>
    </row>
    <row r="1681" spans="1:15" x14ac:dyDescent="0.25">
      <c r="A1681" s="45">
        <v>2018</v>
      </c>
      <c r="B1681" t="s">
        <v>455</v>
      </c>
      <c r="C1681">
        <v>205</v>
      </c>
      <c r="D1681">
        <v>90</v>
      </c>
      <c r="E1681">
        <v>5</v>
      </c>
      <c r="F1681">
        <v>10301</v>
      </c>
      <c r="H1681" t="s">
        <v>9</v>
      </c>
      <c r="I1681">
        <v>1120</v>
      </c>
      <c r="J1681">
        <v>1310</v>
      </c>
      <c r="K1681" t="s">
        <v>3263</v>
      </c>
      <c r="O1681" s="65">
        <v>250000</v>
      </c>
    </row>
    <row r="1682" spans="1:15" x14ac:dyDescent="0.25">
      <c r="A1682" s="45">
        <v>2018</v>
      </c>
      <c r="B1682" t="s">
        <v>455</v>
      </c>
      <c r="C1682">
        <v>205</v>
      </c>
      <c r="D1682">
        <v>90</v>
      </c>
      <c r="E1682">
        <v>5</v>
      </c>
      <c r="F1682">
        <v>10303</v>
      </c>
      <c r="H1682" t="s">
        <v>9</v>
      </c>
      <c r="I1682">
        <v>1120</v>
      </c>
      <c r="J1682">
        <v>1310</v>
      </c>
      <c r="K1682" t="s">
        <v>3265</v>
      </c>
      <c r="O1682" s="65">
        <v>100000</v>
      </c>
    </row>
    <row r="1683" spans="1:15" x14ac:dyDescent="0.25">
      <c r="A1683" s="45">
        <v>2018</v>
      </c>
      <c r="B1683" t="s">
        <v>455</v>
      </c>
      <c r="C1683">
        <v>205</v>
      </c>
      <c r="D1683">
        <v>90</v>
      </c>
      <c r="E1683">
        <v>5</v>
      </c>
      <c r="F1683">
        <v>10305</v>
      </c>
      <c r="H1683" t="s">
        <v>9</v>
      </c>
      <c r="I1683">
        <v>1120</v>
      </c>
      <c r="J1683">
        <v>1310</v>
      </c>
      <c r="K1683" t="s">
        <v>3267</v>
      </c>
      <c r="O1683" s="65">
        <v>500000</v>
      </c>
    </row>
    <row r="1684" spans="1:15" x14ac:dyDescent="0.25">
      <c r="A1684" s="45">
        <v>2018</v>
      </c>
      <c r="B1684" t="s">
        <v>455</v>
      </c>
      <c r="C1684">
        <v>205</v>
      </c>
      <c r="D1684">
        <v>90</v>
      </c>
      <c r="E1684">
        <v>5</v>
      </c>
      <c r="F1684">
        <v>10406</v>
      </c>
      <c r="H1684" t="s">
        <v>9</v>
      </c>
      <c r="I1684">
        <v>1120</v>
      </c>
      <c r="J1684">
        <v>1310</v>
      </c>
      <c r="K1684" t="s">
        <v>3275</v>
      </c>
      <c r="M1684" t="s">
        <v>5862</v>
      </c>
      <c r="O1684" s="65">
        <v>21457700</v>
      </c>
    </row>
    <row r="1685" spans="1:15" x14ac:dyDescent="0.25">
      <c r="A1685" s="45">
        <v>2018</v>
      </c>
      <c r="B1685" t="s">
        <v>455</v>
      </c>
      <c r="C1685">
        <v>205</v>
      </c>
      <c r="D1685">
        <v>90</v>
      </c>
      <c r="E1685">
        <v>5</v>
      </c>
      <c r="F1685">
        <v>10499</v>
      </c>
      <c r="H1685" t="s">
        <v>9</v>
      </c>
      <c r="I1685">
        <v>1120</v>
      </c>
      <c r="J1685">
        <v>1310</v>
      </c>
      <c r="K1685" t="s">
        <v>3276</v>
      </c>
      <c r="M1685" t="s">
        <v>5863</v>
      </c>
      <c r="O1685" s="65">
        <v>18577295</v>
      </c>
    </row>
    <row r="1686" spans="1:15" x14ac:dyDescent="0.25">
      <c r="A1686" s="45">
        <v>2018</v>
      </c>
      <c r="B1686" t="s">
        <v>455</v>
      </c>
      <c r="C1686">
        <v>205</v>
      </c>
      <c r="D1686">
        <v>90</v>
      </c>
      <c r="E1686">
        <v>5</v>
      </c>
      <c r="F1686">
        <v>10501</v>
      </c>
      <c r="H1686" t="s">
        <v>9</v>
      </c>
      <c r="I1686">
        <v>1120</v>
      </c>
      <c r="J1686">
        <v>1310</v>
      </c>
      <c r="K1686" t="s">
        <v>3277</v>
      </c>
      <c r="O1686" s="65">
        <v>80000</v>
      </c>
    </row>
    <row r="1687" spans="1:15" x14ac:dyDescent="0.25">
      <c r="A1687" s="45">
        <v>2018</v>
      </c>
      <c r="B1687" t="s">
        <v>455</v>
      </c>
      <c r="C1687">
        <v>205</v>
      </c>
      <c r="D1687">
        <v>90</v>
      </c>
      <c r="E1687">
        <v>5</v>
      </c>
      <c r="F1687">
        <v>10502</v>
      </c>
      <c r="H1687" t="s">
        <v>9</v>
      </c>
      <c r="I1687">
        <v>1120</v>
      </c>
      <c r="J1687">
        <v>1310</v>
      </c>
      <c r="K1687" t="s">
        <v>3278</v>
      </c>
      <c r="O1687" s="65">
        <v>25000000</v>
      </c>
    </row>
    <row r="1688" spans="1:15" x14ac:dyDescent="0.25">
      <c r="A1688" s="45">
        <v>2018</v>
      </c>
      <c r="B1688" t="s">
        <v>455</v>
      </c>
      <c r="C1688">
        <v>205</v>
      </c>
      <c r="D1688">
        <v>90</v>
      </c>
      <c r="E1688">
        <v>5</v>
      </c>
      <c r="F1688">
        <v>10601</v>
      </c>
      <c r="H1688" t="s">
        <v>9</v>
      </c>
      <c r="I1688">
        <v>1120</v>
      </c>
      <c r="J1688">
        <v>1310</v>
      </c>
      <c r="K1688" t="s">
        <v>3281</v>
      </c>
      <c r="O1688" s="65">
        <v>872642748</v>
      </c>
    </row>
    <row r="1689" spans="1:15" x14ac:dyDescent="0.25">
      <c r="A1689" s="45">
        <v>2018</v>
      </c>
      <c r="B1689" t="s">
        <v>455</v>
      </c>
      <c r="C1689">
        <v>205</v>
      </c>
      <c r="D1689">
        <v>90</v>
      </c>
      <c r="E1689">
        <v>5</v>
      </c>
      <c r="F1689">
        <v>10701</v>
      </c>
      <c r="H1689" t="s">
        <v>9</v>
      </c>
      <c r="I1689">
        <v>1120</v>
      </c>
      <c r="J1689">
        <v>1310</v>
      </c>
      <c r="K1689" t="s">
        <v>3284</v>
      </c>
      <c r="M1689" t="s">
        <v>5864</v>
      </c>
      <c r="O1689" s="65">
        <v>10000000</v>
      </c>
    </row>
    <row r="1690" spans="1:15" x14ac:dyDescent="0.25">
      <c r="A1690" s="45">
        <v>2018</v>
      </c>
      <c r="B1690" t="s">
        <v>455</v>
      </c>
      <c r="C1690">
        <v>205</v>
      </c>
      <c r="D1690">
        <v>90</v>
      </c>
      <c r="E1690">
        <v>5</v>
      </c>
      <c r="F1690">
        <v>10804</v>
      </c>
      <c r="H1690" t="s">
        <v>9</v>
      </c>
      <c r="I1690">
        <v>1120</v>
      </c>
      <c r="J1690">
        <v>1310</v>
      </c>
      <c r="K1690" t="s">
        <v>3290</v>
      </c>
      <c r="O1690" s="65">
        <v>2500000</v>
      </c>
    </row>
    <row r="1691" spans="1:15" x14ac:dyDescent="0.25">
      <c r="A1691" s="45">
        <v>2018</v>
      </c>
      <c r="B1691" t="s">
        <v>455</v>
      </c>
      <c r="C1691">
        <v>205</v>
      </c>
      <c r="D1691">
        <v>90</v>
      </c>
      <c r="E1691">
        <v>5</v>
      </c>
      <c r="F1691">
        <v>10805</v>
      </c>
      <c r="H1691" t="s">
        <v>9</v>
      </c>
      <c r="I1691">
        <v>1120</v>
      </c>
      <c r="J1691">
        <v>1310</v>
      </c>
      <c r="K1691" t="s">
        <v>3291</v>
      </c>
      <c r="O1691" s="65">
        <v>254999000</v>
      </c>
    </row>
    <row r="1692" spans="1:15" x14ac:dyDescent="0.25">
      <c r="A1692" s="45">
        <v>2018</v>
      </c>
      <c r="B1692" t="s">
        <v>455</v>
      </c>
      <c r="C1692">
        <v>205</v>
      </c>
      <c r="D1692">
        <v>90</v>
      </c>
      <c r="E1692">
        <v>5</v>
      </c>
      <c r="F1692">
        <v>10806</v>
      </c>
      <c r="H1692" t="s">
        <v>9</v>
      </c>
      <c r="I1692">
        <v>1120</v>
      </c>
      <c r="J1692">
        <v>1310</v>
      </c>
      <c r="K1692" t="s">
        <v>3292</v>
      </c>
      <c r="O1692" s="65">
        <v>2000000</v>
      </c>
    </row>
    <row r="1693" spans="1:15" x14ac:dyDescent="0.25">
      <c r="A1693" s="45">
        <v>2018</v>
      </c>
      <c r="B1693" t="s">
        <v>455</v>
      </c>
      <c r="C1693">
        <v>205</v>
      </c>
      <c r="D1693">
        <v>90</v>
      </c>
      <c r="E1693">
        <v>5</v>
      </c>
      <c r="F1693">
        <v>10807</v>
      </c>
      <c r="H1693" t="s">
        <v>9</v>
      </c>
      <c r="I1693">
        <v>1120</v>
      </c>
      <c r="J1693">
        <v>1310</v>
      </c>
      <c r="K1693" t="s">
        <v>3293</v>
      </c>
      <c r="O1693" s="65">
        <v>10244500</v>
      </c>
    </row>
    <row r="1694" spans="1:15" x14ac:dyDescent="0.25">
      <c r="A1694" s="45">
        <v>2018</v>
      </c>
      <c r="B1694" t="s">
        <v>455</v>
      </c>
      <c r="C1694">
        <v>205</v>
      </c>
      <c r="D1694">
        <v>90</v>
      </c>
      <c r="E1694">
        <v>5</v>
      </c>
      <c r="F1694">
        <v>10899</v>
      </c>
      <c r="H1694" t="s">
        <v>9</v>
      </c>
      <c r="I1694">
        <v>1120</v>
      </c>
      <c r="J1694">
        <v>1310</v>
      </c>
      <c r="K1694" t="s">
        <v>3295</v>
      </c>
      <c r="O1694" s="65">
        <v>29767400</v>
      </c>
    </row>
    <row r="1695" spans="1:15" x14ac:dyDescent="0.25">
      <c r="A1695" s="45">
        <v>2018</v>
      </c>
      <c r="B1695" t="s">
        <v>455</v>
      </c>
      <c r="C1695">
        <v>205</v>
      </c>
      <c r="D1695">
        <v>90</v>
      </c>
      <c r="E1695">
        <v>5</v>
      </c>
      <c r="F1695">
        <v>10999</v>
      </c>
      <c r="H1695" t="s">
        <v>9</v>
      </c>
      <c r="I1695">
        <v>1310</v>
      </c>
      <c r="J1695">
        <v>1310</v>
      </c>
      <c r="K1695" t="s">
        <v>3299</v>
      </c>
      <c r="M1695" t="s">
        <v>5865</v>
      </c>
      <c r="O1695" s="65">
        <v>2000000</v>
      </c>
    </row>
    <row r="1696" spans="1:15" x14ac:dyDescent="0.25">
      <c r="A1696" s="45">
        <v>2018</v>
      </c>
      <c r="B1696" t="s">
        <v>455</v>
      </c>
      <c r="C1696">
        <v>205</v>
      </c>
      <c r="D1696">
        <v>90</v>
      </c>
      <c r="E1696">
        <v>5</v>
      </c>
      <c r="F1696">
        <v>19905</v>
      </c>
      <c r="H1696" t="s">
        <v>9</v>
      </c>
      <c r="I1696">
        <v>1120</v>
      </c>
      <c r="J1696">
        <v>1310</v>
      </c>
      <c r="K1696" t="s">
        <v>3304</v>
      </c>
      <c r="O1696" s="65">
        <v>15000000</v>
      </c>
    </row>
    <row r="1697" spans="1:15" x14ac:dyDescent="0.25">
      <c r="A1697" s="45">
        <v>2018</v>
      </c>
      <c r="B1697" t="s">
        <v>455</v>
      </c>
      <c r="C1697">
        <v>205</v>
      </c>
      <c r="D1697">
        <v>90</v>
      </c>
      <c r="E1697">
        <v>5</v>
      </c>
      <c r="F1697">
        <v>20101</v>
      </c>
      <c r="H1697" t="s">
        <v>9</v>
      </c>
      <c r="I1697">
        <v>1120</v>
      </c>
      <c r="J1697">
        <v>1310</v>
      </c>
      <c r="K1697" t="s">
        <v>3306</v>
      </c>
      <c r="O1697" s="65">
        <v>490000000</v>
      </c>
    </row>
    <row r="1698" spans="1:15" x14ac:dyDescent="0.25">
      <c r="A1698" s="45">
        <v>2018</v>
      </c>
      <c r="B1698" t="s">
        <v>455</v>
      </c>
      <c r="C1698">
        <v>205</v>
      </c>
      <c r="D1698">
        <v>90</v>
      </c>
      <c r="E1698">
        <v>5</v>
      </c>
      <c r="F1698">
        <v>20102</v>
      </c>
      <c r="H1698" t="s">
        <v>9</v>
      </c>
      <c r="I1698">
        <v>1120</v>
      </c>
      <c r="J1698">
        <v>1310</v>
      </c>
      <c r="K1698" t="s">
        <v>3307</v>
      </c>
      <c r="O1698" s="65">
        <v>5000000</v>
      </c>
    </row>
    <row r="1699" spans="1:15" x14ac:dyDescent="0.25">
      <c r="A1699" s="45">
        <v>2018</v>
      </c>
      <c r="B1699" t="s">
        <v>455</v>
      </c>
      <c r="C1699">
        <v>205</v>
      </c>
      <c r="D1699">
        <v>90</v>
      </c>
      <c r="E1699">
        <v>5</v>
      </c>
      <c r="F1699">
        <v>20103</v>
      </c>
      <c r="H1699" t="s">
        <v>9</v>
      </c>
      <c r="I1699">
        <v>1120</v>
      </c>
      <c r="J1699">
        <v>1310</v>
      </c>
      <c r="K1699" t="s">
        <v>3308</v>
      </c>
      <c r="O1699" s="65">
        <v>2000000</v>
      </c>
    </row>
    <row r="1700" spans="1:15" x14ac:dyDescent="0.25">
      <c r="A1700" s="45">
        <v>2018</v>
      </c>
      <c r="B1700" t="s">
        <v>455</v>
      </c>
      <c r="C1700">
        <v>205</v>
      </c>
      <c r="D1700">
        <v>90</v>
      </c>
      <c r="E1700">
        <v>5</v>
      </c>
      <c r="F1700">
        <v>20104</v>
      </c>
      <c r="H1700" t="s">
        <v>9</v>
      </c>
      <c r="I1700">
        <v>1120</v>
      </c>
      <c r="J1700">
        <v>1310</v>
      </c>
      <c r="K1700" t="s">
        <v>3309</v>
      </c>
      <c r="O1700" s="65">
        <v>7000000</v>
      </c>
    </row>
    <row r="1701" spans="1:15" x14ac:dyDescent="0.25">
      <c r="A1701" s="45">
        <v>2018</v>
      </c>
      <c r="B1701" t="s">
        <v>455</v>
      </c>
      <c r="C1701">
        <v>205</v>
      </c>
      <c r="D1701">
        <v>90</v>
      </c>
      <c r="E1701">
        <v>5</v>
      </c>
      <c r="F1701">
        <v>20199</v>
      </c>
      <c r="H1701" t="s">
        <v>9</v>
      </c>
      <c r="I1701">
        <v>1120</v>
      </c>
      <c r="J1701">
        <v>2260</v>
      </c>
      <c r="K1701" t="s">
        <v>3310</v>
      </c>
      <c r="O1701" s="65">
        <v>3000597</v>
      </c>
    </row>
    <row r="1702" spans="1:15" x14ac:dyDescent="0.25">
      <c r="A1702" s="45">
        <v>2018</v>
      </c>
      <c r="B1702" t="s">
        <v>455</v>
      </c>
      <c r="C1702">
        <v>205</v>
      </c>
      <c r="D1702">
        <v>90</v>
      </c>
      <c r="E1702">
        <v>5</v>
      </c>
      <c r="F1702">
        <v>20203</v>
      </c>
      <c r="H1702" t="s">
        <v>9</v>
      </c>
      <c r="I1702">
        <v>1120</v>
      </c>
      <c r="J1702">
        <v>1310</v>
      </c>
      <c r="K1702" t="s">
        <v>3313</v>
      </c>
      <c r="O1702" s="65">
        <v>555500000</v>
      </c>
    </row>
    <row r="1703" spans="1:15" x14ac:dyDescent="0.25">
      <c r="A1703" s="45">
        <v>2018</v>
      </c>
      <c r="B1703" t="s">
        <v>455</v>
      </c>
      <c r="C1703">
        <v>205</v>
      </c>
      <c r="D1703">
        <v>90</v>
      </c>
      <c r="E1703">
        <v>5</v>
      </c>
      <c r="F1703">
        <v>20204</v>
      </c>
      <c r="H1703" t="s">
        <v>9</v>
      </c>
      <c r="I1703">
        <v>1120</v>
      </c>
      <c r="J1703">
        <v>1310</v>
      </c>
      <c r="K1703" t="s">
        <v>3314</v>
      </c>
      <c r="O1703" s="65">
        <v>500000</v>
      </c>
    </row>
    <row r="1704" spans="1:15" x14ac:dyDescent="0.25">
      <c r="A1704" s="45">
        <v>2018</v>
      </c>
      <c r="B1704" t="s">
        <v>455</v>
      </c>
      <c r="C1704">
        <v>205</v>
      </c>
      <c r="D1704">
        <v>90</v>
      </c>
      <c r="E1704">
        <v>5</v>
      </c>
      <c r="F1704">
        <v>20301</v>
      </c>
      <c r="H1704" t="s">
        <v>9</v>
      </c>
      <c r="I1704">
        <v>1120</v>
      </c>
      <c r="J1704">
        <v>1310</v>
      </c>
      <c r="K1704" t="s">
        <v>3315</v>
      </c>
      <c r="O1704" s="65">
        <v>4000000</v>
      </c>
    </row>
    <row r="1705" spans="1:15" x14ac:dyDescent="0.25">
      <c r="A1705" s="45">
        <v>2018</v>
      </c>
      <c r="B1705" t="s">
        <v>455</v>
      </c>
      <c r="C1705">
        <v>205</v>
      </c>
      <c r="D1705">
        <v>90</v>
      </c>
      <c r="E1705">
        <v>5</v>
      </c>
      <c r="F1705">
        <v>20302</v>
      </c>
      <c r="H1705" t="s">
        <v>9</v>
      </c>
      <c r="I1705">
        <v>1120</v>
      </c>
      <c r="J1705">
        <v>1310</v>
      </c>
      <c r="K1705" t="s">
        <v>3316</v>
      </c>
      <c r="O1705" s="65">
        <v>3000000</v>
      </c>
    </row>
    <row r="1706" spans="1:15" x14ac:dyDescent="0.25">
      <c r="A1706" s="45">
        <v>2018</v>
      </c>
      <c r="B1706" t="s">
        <v>455</v>
      </c>
      <c r="C1706">
        <v>205</v>
      </c>
      <c r="D1706">
        <v>90</v>
      </c>
      <c r="E1706">
        <v>5</v>
      </c>
      <c r="F1706">
        <v>20303</v>
      </c>
      <c r="H1706" t="s">
        <v>9</v>
      </c>
      <c r="I1706">
        <v>1120</v>
      </c>
      <c r="J1706">
        <v>1310</v>
      </c>
      <c r="K1706" t="s">
        <v>3317</v>
      </c>
      <c r="O1706" s="65">
        <v>2000000</v>
      </c>
    </row>
    <row r="1707" spans="1:15" x14ac:dyDescent="0.25">
      <c r="A1707" s="45">
        <v>2018</v>
      </c>
      <c r="B1707" t="s">
        <v>455</v>
      </c>
      <c r="C1707">
        <v>205</v>
      </c>
      <c r="D1707">
        <v>90</v>
      </c>
      <c r="E1707">
        <v>5</v>
      </c>
      <c r="F1707">
        <v>20304</v>
      </c>
      <c r="H1707" t="s">
        <v>9</v>
      </c>
      <c r="I1707">
        <v>1120</v>
      </c>
      <c r="J1707">
        <v>1310</v>
      </c>
      <c r="K1707" t="s">
        <v>3318</v>
      </c>
      <c r="O1707" s="65">
        <v>2000000</v>
      </c>
    </row>
    <row r="1708" spans="1:15" x14ac:dyDescent="0.25">
      <c r="A1708" s="45">
        <v>2018</v>
      </c>
      <c r="B1708" t="s">
        <v>455</v>
      </c>
      <c r="C1708">
        <v>205</v>
      </c>
      <c r="D1708">
        <v>90</v>
      </c>
      <c r="E1708">
        <v>5</v>
      </c>
      <c r="F1708">
        <v>20305</v>
      </c>
      <c r="H1708" t="s">
        <v>9</v>
      </c>
      <c r="I1708">
        <v>1120</v>
      </c>
      <c r="J1708">
        <v>1310</v>
      </c>
      <c r="K1708" t="s">
        <v>3319</v>
      </c>
      <c r="O1708" s="65">
        <v>200000</v>
      </c>
    </row>
    <row r="1709" spans="1:15" x14ac:dyDescent="0.25">
      <c r="A1709" s="45">
        <v>2018</v>
      </c>
      <c r="B1709" t="s">
        <v>455</v>
      </c>
      <c r="C1709">
        <v>205</v>
      </c>
      <c r="D1709">
        <v>90</v>
      </c>
      <c r="E1709">
        <v>5</v>
      </c>
      <c r="F1709">
        <v>20306</v>
      </c>
      <c r="H1709" t="s">
        <v>9</v>
      </c>
      <c r="I1709">
        <v>1120</v>
      </c>
      <c r="J1709">
        <v>1310</v>
      </c>
      <c r="K1709" t="s">
        <v>3320</v>
      </c>
      <c r="O1709" s="65">
        <v>650000</v>
      </c>
    </row>
    <row r="1710" spans="1:15" x14ac:dyDescent="0.25">
      <c r="A1710" s="45">
        <v>2018</v>
      </c>
      <c r="B1710" t="s">
        <v>455</v>
      </c>
      <c r="C1710">
        <v>205</v>
      </c>
      <c r="D1710">
        <v>90</v>
      </c>
      <c r="E1710">
        <v>5</v>
      </c>
      <c r="F1710">
        <v>20399</v>
      </c>
      <c r="H1710" t="s">
        <v>9</v>
      </c>
      <c r="I1710">
        <v>1120</v>
      </c>
      <c r="J1710">
        <v>1310</v>
      </c>
      <c r="K1710" t="s">
        <v>3321</v>
      </c>
      <c r="O1710" s="65">
        <v>1000000</v>
      </c>
    </row>
    <row r="1711" spans="1:15" x14ac:dyDescent="0.25">
      <c r="A1711" s="45">
        <v>2018</v>
      </c>
      <c r="B1711" t="s">
        <v>455</v>
      </c>
      <c r="C1711">
        <v>205</v>
      </c>
      <c r="D1711">
        <v>90</v>
      </c>
      <c r="E1711">
        <v>5</v>
      </c>
      <c r="F1711">
        <v>20401</v>
      </c>
      <c r="H1711" t="s">
        <v>9</v>
      </c>
      <c r="I1711">
        <v>1120</v>
      </c>
      <c r="J1711">
        <v>1310</v>
      </c>
      <c r="K1711" t="s">
        <v>3322</v>
      </c>
      <c r="O1711" s="65">
        <v>3000000</v>
      </c>
    </row>
    <row r="1712" spans="1:15" x14ac:dyDescent="0.25">
      <c r="A1712" s="45">
        <v>2018</v>
      </c>
      <c r="B1712" t="s">
        <v>455</v>
      </c>
      <c r="C1712">
        <v>205</v>
      </c>
      <c r="D1712">
        <v>90</v>
      </c>
      <c r="E1712">
        <v>5</v>
      </c>
      <c r="F1712">
        <v>20402</v>
      </c>
      <c r="H1712" t="s">
        <v>9</v>
      </c>
      <c r="I1712">
        <v>1120</v>
      </c>
      <c r="J1712">
        <v>1310</v>
      </c>
      <c r="K1712" t="s">
        <v>3323</v>
      </c>
      <c r="O1712" s="65">
        <v>580000000</v>
      </c>
    </row>
    <row r="1713" spans="1:15" x14ac:dyDescent="0.25">
      <c r="A1713" s="45">
        <v>2018</v>
      </c>
      <c r="B1713" t="s">
        <v>455</v>
      </c>
      <c r="C1713">
        <v>205</v>
      </c>
      <c r="D1713">
        <v>90</v>
      </c>
      <c r="E1713">
        <v>5</v>
      </c>
      <c r="F1713">
        <v>29901</v>
      </c>
      <c r="H1713" t="s">
        <v>9</v>
      </c>
      <c r="I1713">
        <v>1120</v>
      </c>
      <c r="J1713">
        <v>1310</v>
      </c>
      <c r="K1713" t="s">
        <v>3327</v>
      </c>
      <c r="O1713" s="65">
        <v>2500000</v>
      </c>
    </row>
    <row r="1714" spans="1:15" x14ac:dyDescent="0.25">
      <c r="A1714" s="45">
        <v>2018</v>
      </c>
      <c r="B1714" t="s">
        <v>455</v>
      </c>
      <c r="C1714">
        <v>205</v>
      </c>
      <c r="D1714">
        <v>90</v>
      </c>
      <c r="E1714">
        <v>5</v>
      </c>
      <c r="F1714">
        <v>29902</v>
      </c>
      <c r="H1714" t="s">
        <v>9</v>
      </c>
      <c r="I1714">
        <v>1120</v>
      </c>
      <c r="J1714">
        <v>1310</v>
      </c>
      <c r="K1714" t="s">
        <v>3328</v>
      </c>
      <c r="O1714" s="65">
        <v>1000000</v>
      </c>
    </row>
    <row r="1715" spans="1:15" x14ac:dyDescent="0.25">
      <c r="A1715" s="45">
        <v>2018</v>
      </c>
      <c r="B1715" t="s">
        <v>455</v>
      </c>
      <c r="C1715">
        <v>205</v>
      </c>
      <c r="D1715">
        <v>90</v>
      </c>
      <c r="E1715">
        <v>5</v>
      </c>
      <c r="F1715">
        <v>29903</v>
      </c>
      <c r="H1715" t="s">
        <v>9</v>
      </c>
      <c r="I1715">
        <v>1120</v>
      </c>
      <c r="J1715">
        <v>1310</v>
      </c>
      <c r="K1715" t="s">
        <v>3329</v>
      </c>
      <c r="O1715" s="65">
        <v>8000000</v>
      </c>
    </row>
    <row r="1716" spans="1:15" x14ac:dyDescent="0.25">
      <c r="A1716" s="45">
        <v>2018</v>
      </c>
      <c r="B1716" t="s">
        <v>455</v>
      </c>
      <c r="C1716">
        <v>205</v>
      </c>
      <c r="D1716">
        <v>90</v>
      </c>
      <c r="E1716">
        <v>5</v>
      </c>
      <c r="F1716">
        <v>29904</v>
      </c>
      <c r="H1716" t="s">
        <v>9</v>
      </c>
      <c r="I1716">
        <v>1120</v>
      </c>
      <c r="J1716">
        <v>1310</v>
      </c>
      <c r="K1716" t="s">
        <v>3330</v>
      </c>
      <c r="O1716" s="65">
        <v>190000000</v>
      </c>
    </row>
    <row r="1717" spans="1:15" x14ac:dyDescent="0.25">
      <c r="A1717" s="45">
        <v>2018</v>
      </c>
      <c r="B1717" t="s">
        <v>455</v>
      </c>
      <c r="C1717">
        <v>205</v>
      </c>
      <c r="D1717">
        <v>90</v>
      </c>
      <c r="E1717">
        <v>5</v>
      </c>
      <c r="F1717">
        <v>29905</v>
      </c>
      <c r="H1717" t="s">
        <v>9</v>
      </c>
      <c r="I1717">
        <v>1120</v>
      </c>
      <c r="J1717">
        <v>2260</v>
      </c>
      <c r="K1717" t="s">
        <v>3331</v>
      </c>
      <c r="O1717" s="65">
        <v>3000000</v>
      </c>
    </row>
    <row r="1718" spans="1:15" x14ac:dyDescent="0.25">
      <c r="A1718" s="45">
        <v>2018</v>
      </c>
      <c r="B1718" t="s">
        <v>455</v>
      </c>
      <c r="C1718">
        <v>205</v>
      </c>
      <c r="D1718">
        <v>90</v>
      </c>
      <c r="E1718">
        <v>5</v>
      </c>
      <c r="F1718">
        <v>29906</v>
      </c>
      <c r="H1718" t="s">
        <v>9</v>
      </c>
      <c r="I1718">
        <v>1120</v>
      </c>
      <c r="J1718">
        <v>1310</v>
      </c>
      <c r="K1718" t="s">
        <v>3332</v>
      </c>
      <c r="O1718" s="65">
        <v>149848364</v>
      </c>
    </row>
    <row r="1719" spans="1:15" x14ac:dyDescent="0.25">
      <c r="A1719" s="45">
        <v>2018</v>
      </c>
      <c r="B1719" t="s">
        <v>455</v>
      </c>
      <c r="C1719">
        <v>205</v>
      </c>
      <c r="D1719">
        <v>90</v>
      </c>
      <c r="E1719">
        <v>5</v>
      </c>
      <c r="F1719">
        <v>29907</v>
      </c>
      <c r="H1719" t="s">
        <v>9</v>
      </c>
      <c r="I1719">
        <v>1120</v>
      </c>
      <c r="J1719">
        <v>1310</v>
      </c>
      <c r="K1719" t="s">
        <v>3333</v>
      </c>
      <c r="O1719" s="65">
        <v>2000000</v>
      </c>
    </row>
    <row r="1720" spans="1:15" x14ac:dyDescent="0.25">
      <c r="A1720" s="45">
        <v>2018</v>
      </c>
      <c r="B1720" t="s">
        <v>455</v>
      </c>
      <c r="C1720">
        <v>205</v>
      </c>
      <c r="D1720">
        <v>90</v>
      </c>
      <c r="E1720">
        <v>5</v>
      </c>
      <c r="F1720">
        <v>29999</v>
      </c>
      <c r="H1720" t="s">
        <v>9</v>
      </c>
      <c r="I1720">
        <v>1120</v>
      </c>
      <c r="J1720">
        <v>1310</v>
      </c>
      <c r="K1720" t="s">
        <v>3334</v>
      </c>
      <c r="O1720" s="65">
        <v>1500000</v>
      </c>
    </row>
    <row r="1721" spans="1:15" x14ac:dyDescent="0.25">
      <c r="A1721" s="45">
        <v>2018</v>
      </c>
      <c r="B1721" t="s">
        <v>455</v>
      </c>
      <c r="C1721">
        <v>205</v>
      </c>
      <c r="D1721">
        <v>90</v>
      </c>
      <c r="E1721">
        <v>5</v>
      </c>
      <c r="F1721">
        <v>50102</v>
      </c>
      <c r="H1721" t="s">
        <v>16</v>
      </c>
      <c r="I1721">
        <v>2210</v>
      </c>
      <c r="J1721">
        <v>1310</v>
      </c>
      <c r="K1721" t="s">
        <v>3373</v>
      </c>
      <c r="O1721" s="65">
        <v>132000000</v>
      </c>
    </row>
    <row r="1722" spans="1:15" x14ac:dyDescent="0.25">
      <c r="A1722" s="45">
        <v>2018</v>
      </c>
      <c r="B1722" t="s">
        <v>455</v>
      </c>
      <c r="C1722">
        <v>205</v>
      </c>
      <c r="D1722">
        <v>90</v>
      </c>
      <c r="E1722">
        <v>5</v>
      </c>
      <c r="F1722">
        <v>50103</v>
      </c>
      <c r="H1722" t="s">
        <v>16</v>
      </c>
      <c r="I1722">
        <v>2210</v>
      </c>
      <c r="J1722">
        <v>1310</v>
      </c>
      <c r="K1722" t="s">
        <v>3374</v>
      </c>
      <c r="M1722" t="s">
        <v>5866</v>
      </c>
      <c r="O1722" s="65">
        <v>2581700000</v>
      </c>
    </row>
    <row r="1723" spans="1:15" x14ac:dyDescent="0.25">
      <c r="A1723" s="45">
        <v>2018</v>
      </c>
      <c r="B1723" t="s">
        <v>455</v>
      </c>
      <c r="C1723">
        <v>205</v>
      </c>
      <c r="D1723">
        <v>90</v>
      </c>
      <c r="E1723">
        <v>5</v>
      </c>
      <c r="F1723">
        <v>50104</v>
      </c>
      <c r="H1723" t="s">
        <v>16</v>
      </c>
      <c r="I1723">
        <v>2210</v>
      </c>
      <c r="J1723">
        <v>1310</v>
      </c>
      <c r="K1723" t="s">
        <v>3375</v>
      </c>
      <c r="O1723" s="65">
        <v>19000000</v>
      </c>
    </row>
    <row r="1724" spans="1:15" x14ac:dyDescent="0.25">
      <c r="A1724" s="45">
        <v>2018</v>
      </c>
      <c r="B1724" t="s">
        <v>455</v>
      </c>
      <c r="C1724">
        <v>205</v>
      </c>
      <c r="D1724">
        <v>90</v>
      </c>
      <c r="E1724">
        <v>5</v>
      </c>
      <c r="F1724">
        <v>50105</v>
      </c>
      <c r="H1724" t="s">
        <v>16</v>
      </c>
      <c r="I1724">
        <v>2210</v>
      </c>
      <c r="J1724">
        <v>1310</v>
      </c>
      <c r="K1724" t="s">
        <v>3376</v>
      </c>
      <c r="O1724" s="65">
        <v>50000000</v>
      </c>
    </row>
    <row r="1725" spans="1:15" x14ac:dyDescent="0.25">
      <c r="A1725" s="45">
        <v>2018</v>
      </c>
      <c r="B1725" t="s">
        <v>455</v>
      </c>
      <c r="C1725">
        <v>205</v>
      </c>
      <c r="D1725">
        <v>90</v>
      </c>
      <c r="E1725">
        <v>5</v>
      </c>
      <c r="F1725">
        <v>50199</v>
      </c>
      <c r="H1725" t="s">
        <v>16</v>
      </c>
      <c r="I1725">
        <v>2210</v>
      </c>
      <c r="J1725">
        <v>1310</v>
      </c>
      <c r="K1725" t="s">
        <v>3379</v>
      </c>
      <c r="O1725" s="65">
        <v>5000000</v>
      </c>
    </row>
    <row r="1726" spans="1:15" x14ac:dyDescent="0.25">
      <c r="A1726" s="45">
        <v>2018</v>
      </c>
      <c r="B1726" t="s">
        <v>455</v>
      </c>
      <c r="C1726">
        <v>205</v>
      </c>
      <c r="D1726">
        <v>90</v>
      </c>
      <c r="E1726">
        <v>5</v>
      </c>
      <c r="F1726">
        <v>60103</v>
      </c>
      <c r="G1726">
        <v>200</v>
      </c>
      <c r="H1726" t="s">
        <v>9</v>
      </c>
      <c r="I1726">
        <v>1310</v>
      </c>
      <c r="J1726">
        <v>1310</v>
      </c>
      <c r="K1726" t="s">
        <v>3393</v>
      </c>
      <c r="L1726" t="s">
        <v>21</v>
      </c>
      <c r="M1726" t="s">
        <v>4550</v>
      </c>
      <c r="N1726" t="s">
        <v>22</v>
      </c>
      <c r="O1726" s="65">
        <v>31803126</v>
      </c>
    </row>
    <row r="1727" spans="1:15" x14ac:dyDescent="0.25">
      <c r="A1727" s="45">
        <v>2018</v>
      </c>
      <c r="B1727" t="s">
        <v>455</v>
      </c>
      <c r="C1727">
        <v>205</v>
      </c>
      <c r="D1727">
        <v>90</v>
      </c>
      <c r="E1727">
        <v>5</v>
      </c>
      <c r="F1727">
        <v>60103</v>
      </c>
      <c r="G1727">
        <v>202</v>
      </c>
      <c r="H1727" t="s">
        <v>9</v>
      </c>
      <c r="I1727">
        <v>1310</v>
      </c>
      <c r="J1727">
        <v>1310</v>
      </c>
      <c r="K1727" t="s">
        <v>3393</v>
      </c>
      <c r="L1727" t="s">
        <v>21</v>
      </c>
      <c r="M1727" t="s">
        <v>4542</v>
      </c>
      <c r="N1727" t="s">
        <v>22</v>
      </c>
      <c r="O1727" s="65">
        <v>13708244</v>
      </c>
    </row>
    <row r="1728" spans="1:15" x14ac:dyDescent="0.25">
      <c r="A1728" s="45">
        <v>2018</v>
      </c>
      <c r="B1728" t="s">
        <v>455</v>
      </c>
      <c r="C1728">
        <v>205</v>
      </c>
      <c r="D1728">
        <v>90</v>
      </c>
      <c r="E1728">
        <v>5</v>
      </c>
      <c r="F1728">
        <v>60301</v>
      </c>
      <c r="H1728" t="s">
        <v>9</v>
      </c>
      <c r="I1728">
        <v>1320</v>
      </c>
      <c r="J1728">
        <v>1310</v>
      </c>
      <c r="K1728" t="s">
        <v>3404</v>
      </c>
      <c r="O1728" s="65">
        <v>30000000</v>
      </c>
    </row>
    <row r="1729" spans="1:15" x14ac:dyDescent="0.25">
      <c r="A1729" s="45">
        <v>2018</v>
      </c>
      <c r="B1729" t="s">
        <v>455</v>
      </c>
      <c r="C1729">
        <v>205</v>
      </c>
      <c r="D1729">
        <v>90</v>
      </c>
      <c r="E1729">
        <v>5</v>
      </c>
      <c r="F1729">
        <v>60399</v>
      </c>
      <c r="H1729" t="s">
        <v>9</v>
      </c>
      <c r="I1729">
        <v>1320</v>
      </c>
      <c r="J1729">
        <v>1310</v>
      </c>
      <c r="K1729" t="s">
        <v>3409</v>
      </c>
      <c r="M1729" t="s">
        <v>4341</v>
      </c>
      <c r="O1729" s="65">
        <v>45000000</v>
      </c>
    </row>
    <row r="1730" spans="1:15" x14ac:dyDescent="0.25">
      <c r="A1730" s="45">
        <v>2018</v>
      </c>
      <c r="B1730" t="s">
        <v>455</v>
      </c>
      <c r="C1730">
        <v>205</v>
      </c>
      <c r="D1730">
        <v>90</v>
      </c>
      <c r="E1730">
        <v>5</v>
      </c>
      <c r="F1730">
        <v>60601</v>
      </c>
      <c r="H1730" t="s">
        <v>9</v>
      </c>
      <c r="I1730">
        <v>1320</v>
      </c>
      <c r="J1730">
        <v>1310</v>
      </c>
      <c r="K1730" t="s">
        <v>3417</v>
      </c>
      <c r="M1730" t="s">
        <v>4342</v>
      </c>
      <c r="O1730" s="65">
        <v>15000000</v>
      </c>
    </row>
    <row r="1731" spans="1:15" x14ac:dyDescent="0.25">
      <c r="A1731" s="45">
        <v>2018</v>
      </c>
      <c r="B1731" t="s">
        <v>456</v>
      </c>
      <c r="C1731">
        <v>205</v>
      </c>
      <c r="D1731">
        <v>90</v>
      </c>
      <c r="E1731">
        <v>6</v>
      </c>
      <c r="F1731">
        <v>101</v>
      </c>
      <c r="H1731" t="s">
        <v>9</v>
      </c>
      <c r="I1731">
        <v>1111</v>
      </c>
      <c r="J1731">
        <v>1310</v>
      </c>
      <c r="K1731" t="s">
        <v>3206</v>
      </c>
      <c r="O1731" s="65">
        <v>681931200</v>
      </c>
    </row>
    <row r="1732" spans="1:15" x14ac:dyDescent="0.25">
      <c r="A1732" s="45">
        <v>2018</v>
      </c>
      <c r="B1732" t="s">
        <v>456</v>
      </c>
      <c r="C1732">
        <v>205</v>
      </c>
      <c r="D1732">
        <v>90</v>
      </c>
      <c r="E1732">
        <v>6</v>
      </c>
      <c r="F1732">
        <v>201</v>
      </c>
      <c r="H1732" t="s">
        <v>9</v>
      </c>
      <c r="I1732">
        <v>1111</v>
      </c>
      <c r="J1732">
        <v>1310</v>
      </c>
      <c r="K1732" t="s">
        <v>3210</v>
      </c>
      <c r="O1732" s="65">
        <v>10000000</v>
      </c>
    </row>
    <row r="1733" spans="1:15" x14ac:dyDescent="0.25">
      <c r="A1733" s="45">
        <v>2018</v>
      </c>
      <c r="B1733" t="s">
        <v>456</v>
      </c>
      <c r="C1733">
        <v>205</v>
      </c>
      <c r="D1733">
        <v>90</v>
      </c>
      <c r="E1733">
        <v>6</v>
      </c>
      <c r="F1733">
        <v>203</v>
      </c>
      <c r="H1733" t="s">
        <v>9</v>
      </c>
      <c r="I1733">
        <v>1111</v>
      </c>
      <c r="J1733">
        <v>1310</v>
      </c>
      <c r="K1733" t="s">
        <v>3212</v>
      </c>
      <c r="O1733" s="65">
        <v>165483000</v>
      </c>
    </row>
    <row r="1734" spans="1:15" x14ac:dyDescent="0.25">
      <c r="A1734" s="45">
        <v>2018</v>
      </c>
      <c r="B1734" t="s">
        <v>456</v>
      </c>
      <c r="C1734">
        <v>205</v>
      </c>
      <c r="D1734">
        <v>90</v>
      </c>
      <c r="E1734">
        <v>6</v>
      </c>
      <c r="F1734">
        <v>301</v>
      </c>
      <c r="H1734" t="s">
        <v>9</v>
      </c>
      <c r="I1734">
        <v>1111</v>
      </c>
      <c r="J1734">
        <v>1310</v>
      </c>
      <c r="K1734" t="s">
        <v>3215</v>
      </c>
      <c r="O1734" s="65">
        <v>98274000</v>
      </c>
    </row>
    <row r="1735" spans="1:15" x14ac:dyDescent="0.25">
      <c r="A1735" s="45">
        <v>2018</v>
      </c>
      <c r="B1735" t="s">
        <v>456</v>
      </c>
      <c r="C1735">
        <v>205</v>
      </c>
      <c r="D1735">
        <v>90</v>
      </c>
      <c r="E1735">
        <v>6</v>
      </c>
      <c r="F1735">
        <v>303</v>
      </c>
      <c r="H1735" t="s">
        <v>16</v>
      </c>
      <c r="I1735">
        <v>1111</v>
      </c>
      <c r="J1735">
        <v>1310</v>
      </c>
      <c r="K1735" t="s">
        <v>3217</v>
      </c>
      <c r="O1735" s="65">
        <v>93217000</v>
      </c>
    </row>
    <row r="1736" spans="1:15" x14ac:dyDescent="0.25">
      <c r="A1736" s="45">
        <v>2018</v>
      </c>
      <c r="B1736" t="s">
        <v>456</v>
      </c>
      <c r="C1736">
        <v>205</v>
      </c>
      <c r="D1736">
        <v>90</v>
      </c>
      <c r="E1736">
        <v>6</v>
      </c>
      <c r="F1736">
        <v>304</v>
      </c>
      <c r="H1736" t="s">
        <v>9</v>
      </c>
      <c r="I1736">
        <v>1111</v>
      </c>
      <c r="J1736">
        <v>1310</v>
      </c>
      <c r="K1736" t="s">
        <v>3218</v>
      </c>
      <c r="O1736" s="65">
        <v>44084000</v>
      </c>
    </row>
    <row r="1737" spans="1:15" x14ac:dyDescent="0.25">
      <c r="A1737" s="45">
        <v>2018</v>
      </c>
      <c r="B1737" t="s">
        <v>456</v>
      </c>
      <c r="C1737">
        <v>205</v>
      </c>
      <c r="D1737">
        <v>90</v>
      </c>
      <c r="E1737">
        <v>6</v>
      </c>
      <c r="F1737">
        <v>399</v>
      </c>
      <c r="H1737" t="s">
        <v>9</v>
      </c>
      <c r="I1737">
        <v>1111</v>
      </c>
      <c r="J1737">
        <v>1310</v>
      </c>
      <c r="K1737" t="s">
        <v>3219</v>
      </c>
      <c r="O1737" s="65">
        <v>229551000</v>
      </c>
    </row>
    <row r="1738" spans="1:15" x14ac:dyDescent="0.25">
      <c r="A1738" s="45">
        <v>2018</v>
      </c>
      <c r="B1738" t="s">
        <v>456</v>
      </c>
      <c r="C1738">
        <v>205</v>
      </c>
      <c r="D1738">
        <v>90</v>
      </c>
      <c r="E1738">
        <v>6</v>
      </c>
      <c r="F1738">
        <v>401</v>
      </c>
      <c r="G1738">
        <v>200</v>
      </c>
      <c r="H1738" t="s">
        <v>9</v>
      </c>
      <c r="I1738">
        <v>1112</v>
      </c>
      <c r="J1738">
        <v>1310</v>
      </c>
      <c r="K1738" t="s">
        <v>3220</v>
      </c>
      <c r="L1738" t="s">
        <v>21</v>
      </c>
      <c r="M1738" t="s">
        <v>4546</v>
      </c>
      <c r="N1738" t="s">
        <v>22</v>
      </c>
      <c r="O1738" s="65">
        <v>113712396</v>
      </c>
    </row>
    <row r="1739" spans="1:15" x14ac:dyDescent="0.25">
      <c r="A1739" s="45">
        <v>2018</v>
      </c>
      <c r="B1739" t="s">
        <v>456</v>
      </c>
      <c r="C1739">
        <v>205</v>
      </c>
      <c r="D1739">
        <v>90</v>
      </c>
      <c r="E1739">
        <v>6</v>
      </c>
      <c r="F1739">
        <v>405</v>
      </c>
      <c r="G1739">
        <v>200</v>
      </c>
      <c r="H1739" t="s">
        <v>9</v>
      </c>
      <c r="I1739">
        <v>1112</v>
      </c>
      <c r="J1739">
        <v>1310</v>
      </c>
      <c r="K1739" t="s">
        <v>3244</v>
      </c>
      <c r="L1739" t="s">
        <v>23</v>
      </c>
      <c r="M1739" t="s">
        <v>4531</v>
      </c>
      <c r="N1739" t="s">
        <v>24</v>
      </c>
      <c r="O1739" s="65">
        <v>6146616</v>
      </c>
    </row>
    <row r="1740" spans="1:15" x14ac:dyDescent="0.25">
      <c r="A1740" s="45">
        <v>2018</v>
      </c>
      <c r="B1740" t="s">
        <v>456</v>
      </c>
      <c r="C1740">
        <v>205</v>
      </c>
      <c r="D1740">
        <v>90</v>
      </c>
      <c r="E1740">
        <v>6</v>
      </c>
      <c r="F1740">
        <v>501</v>
      </c>
      <c r="G1740">
        <v>200</v>
      </c>
      <c r="H1740" t="s">
        <v>9</v>
      </c>
      <c r="I1740">
        <v>1112</v>
      </c>
      <c r="J1740">
        <v>1310</v>
      </c>
      <c r="K1740" t="s">
        <v>3245</v>
      </c>
      <c r="L1740" t="s">
        <v>21</v>
      </c>
      <c r="M1740" t="s">
        <v>4547</v>
      </c>
      <c r="N1740" t="s">
        <v>22</v>
      </c>
      <c r="O1740" s="65">
        <v>62449619</v>
      </c>
    </row>
    <row r="1741" spans="1:15" x14ac:dyDescent="0.25">
      <c r="A1741" s="45">
        <v>2018</v>
      </c>
      <c r="B1741" t="s">
        <v>456</v>
      </c>
      <c r="C1741">
        <v>205</v>
      </c>
      <c r="D1741">
        <v>90</v>
      </c>
      <c r="E1741">
        <v>6</v>
      </c>
      <c r="F1741">
        <v>502</v>
      </c>
      <c r="G1741">
        <v>200</v>
      </c>
      <c r="H1741" t="s">
        <v>9</v>
      </c>
      <c r="I1741">
        <v>1112</v>
      </c>
      <c r="J1741">
        <v>1310</v>
      </c>
      <c r="K1741" t="s">
        <v>3246</v>
      </c>
      <c r="L1741" t="s">
        <v>21</v>
      </c>
      <c r="M1741" t="s">
        <v>4532</v>
      </c>
      <c r="N1741" t="s">
        <v>22</v>
      </c>
      <c r="O1741" s="65">
        <v>18439848</v>
      </c>
    </row>
    <row r="1742" spans="1:15" x14ac:dyDescent="0.25">
      <c r="A1742" s="45">
        <v>2018</v>
      </c>
      <c r="B1742" t="s">
        <v>456</v>
      </c>
      <c r="C1742">
        <v>205</v>
      </c>
      <c r="D1742">
        <v>90</v>
      </c>
      <c r="E1742">
        <v>6</v>
      </c>
      <c r="F1742">
        <v>503</v>
      </c>
      <c r="G1742">
        <v>200</v>
      </c>
      <c r="H1742" t="s">
        <v>9</v>
      </c>
      <c r="I1742">
        <v>1112</v>
      </c>
      <c r="J1742">
        <v>1310</v>
      </c>
      <c r="K1742" t="s">
        <v>3247</v>
      </c>
      <c r="L1742" t="s">
        <v>21</v>
      </c>
      <c r="M1742" t="s">
        <v>4533</v>
      </c>
      <c r="N1742" t="s">
        <v>22</v>
      </c>
      <c r="O1742" s="65">
        <v>36879696</v>
      </c>
    </row>
    <row r="1743" spans="1:15" x14ac:dyDescent="0.25">
      <c r="A1743" s="45">
        <v>2018</v>
      </c>
      <c r="B1743" t="s">
        <v>456</v>
      </c>
      <c r="C1743">
        <v>205</v>
      </c>
      <c r="D1743">
        <v>90</v>
      </c>
      <c r="E1743">
        <v>6</v>
      </c>
      <c r="F1743">
        <v>505</v>
      </c>
      <c r="G1743">
        <v>200</v>
      </c>
      <c r="H1743" t="s">
        <v>9</v>
      </c>
      <c r="I1743">
        <v>1112</v>
      </c>
      <c r="J1743">
        <v>1310</v>
      </c>
      <c r="K1743" t="s">
        <v>3249</v>
      </c>
      <c r="L1743" t="s">
        <v>446</v>
      </c>
      <c r="M1743" t="s">
        <v>104</v>
      </c>
      <c r="N1743" t="s">
        <v>121</v>
      </c>
      <c r="O1743" s="65">
        <v>7528000</v>
      </c>
    </row>
    <row r="1744" spans="1:15" x14ac:dyDescent="0.25">
      <c r="A1744" s="45">
        <v>2018</v>
      </c>
      <c r="B1744" t="s">
        <v>456</v>
      </c>
      <c r="C1744">
        <v>205</v>
      </c>
      <c r="D1744">
        <v>90</v>
      </c>
      <c r="E1744">
        <v>6</v>
      </c>
      <c r="F1744">
        <v>10101</v>
      </c>
      <c r="H1744" t="s">
        <v>9</v>
      </c>
      <c r="I1744">
        <v>1120</v>
      </c>
      <c r="J1744">
        <v>1310</v>
      </c>
      <c r="K1744" t="s">
        <v>3253</v>
      </c>
      <c r="O1744" s="65">
        <v>78000000</v>
      </c>
    </row>
    <row r="1745" spans="1:15" x14ac:dyDescent="0.25">
      <c r="A1745" s="45">
        <v>2018</v>
      </c>
      <c r="B1745" t="s">
        <v>456</v>
      </c>
      <c r="C1745">
        <v>205</v>
      </c>
      <c r="D1745">
        <v>90</v>
      </c>
      <c r="E1745">
        <v>6</v>
      </c>
      <c r="F1745">
        <v>10199</v>
      </c>
      <c r="H1745" t="s">
        <v>9</v>
      </c>
      <c r="I1745">
        <v>1120</v>
      </c>
      <c r="J1745">
        <v>1310</v>
      </c>
      <c r="K1745" t="s">
        <v>3257</v>
      </c>
      <c r="M1745" t="s">
        <v>5867</v>
      </c>
      <c r="O1745" s="65">
        <v>450000</v>
      </c>
    </row>
    <row r="1746" spans="1:15" x14ac:dyDescent="0.25">
      <c r="A1746" s="45">
        <v>2018</v>
      </c>
      <c r="B1746" t="s">
        <v>456</v>
      </c>
      <c r="C1746">
        <v>205</v>
      </c>
      <c r="D1746">
        <v>90</v>
      </c>
      <c r="E1746">
        <v>6</v>
      </c>
      <c r="F1746">
        <v>10201</v>
      </c>
      <c r="H1746" t="s">
        <v>9</v>
      </c>
      <c r="I1746">
        <v>1120</v>
      </c>
      <c r="J1746">
        <v>1310</v>
      </c>
      <c r="K1746" t="s">
        <v>3258</v>
      </c>
      <c r="O1746" s="65">
        <v>9000000</v>
      </c>
    </row>
    <row r="1747" spans="1:15" x14ac:dyDescent="0.25">
      <c r="A1747" s="45">
        <v>2018</v>
      </c>
      <c r="B1747" t="s">
        <v>456</v>
      </c>
      <c r="C1747">
        <v>205</v>
      </c>
      <c r="D1747">
        <v>90</v>
      </c>
      <c r="E1747">
        <v>6</v>
      </c>
      <c r="F1747">
        <v>10202</v>
      </c>
      <c r="H1747" t="s">
        <v>9</v>
      </c>
      <c r="I1747">
        <v>1120</v>
      </c>
      <c r="J1747">
        <v>1310</v>
      </c>
      <c r="K1747" t="s">
        <v>3259</v>
      </c>
      <c r="O1747" s="65">
        <v>12330000</v>
      </c>
    </row>
    <row r="1748" spans="1:15" x14ac:dyDescent="0.25">
      <c r="A1748" s="45">
        <v>2018</v>
      </c>
      <c r="B1748" t="s">
        <v>456</v>
      </c>
      <c r="C1748">
        <v>205</v>
      </c>
      <c r="D1748">
        <v>90</v>
      </c>
      <c r="E1748">
        <v>6</v>
      </c>
      <c r="F1748">
        <v>10204</v>
      </c>
      <c r="H1748" t="s">
        <v>9</v>
      </c>
      <c r="I1748">
        <v>1120</v>
      </c>
      <c r="J1748">
        <v>1310</v>
      </c>
      <c r="K1748" t="s">
        <v>3261</v>
      </c>
      <c r="O1748" s="65">
        <v>47000000</v>
      </c>
    </row>
    <row r="1749" spans="1:15" x14ac:dyDescent="0.25">
      <c r="A1749" s="45">
        <v>2018</v>
      </c>
      <c r="B1749" t="s">
        <v>456</v>
      </c>
      <c r="C1749">
        <v>205</v>
      </c>
      <c r="D1749">
        <v>90</v>
      </c>
      <c r="E1749">
        <v>6</v>
      </c>
      <c r="F1749">
        <v>10301</v>
      </c>
      <c r="H1749" t="s">
        <v>9</v>
      </c>
      <c r="I1749">
        <v>1120</v>
      </c>
      <c r="J1749">
        <v>1310</v>
      </c>
      <c r="K1749" t="s">
        <v>3263</v>
      </c>
      <c r="O1749" s="65">
        <v>100000</v>
      </c>
    </row>
    <row r="1750" spans="1:15" x14ac:dyDescent="0.25">
      <c r="A1750" s="45">
        <v>2018</v>
      </c>
      <c r="B1750" t="s">
        <v>456</v>
      </c>
      <c r="C1750">
        <v>205</v>
      </c>
      <c r="D1750">
        <v>90</v>
      </c>
      <c r="E1750">
        <v>6</v>
      </c>
      <c r="F1750">
        <v>10303</v>
      </c>
      <c r="H1750" t="s">
        <v>9</v>
      </c>
      <c r="I1750">
        <v>1120</v>
      </c>
      <c r="J1750">
        <v>1310</v>
      </c>
      <c r="K1750" t="s">
        <v>3265</v>
      </c>
      <c r="O1750" s="65">
        <v>1000000</v>
      </c>
    </row>
    <row r="1751" spans="1:15" x14ac:dyDescent="0.25">
      <c r="A1751" s="45">
        <v>2018</v>
      </c>
      <c r="B1751" t="s">
        <v>456</v>
      </c>
      <c r="C1751">
        <v>205</v>
      </c>
      <c r="D1751">
        <v>90</v>
      </c>
      <c r="E1751">
        <v>6</v>
      </c>
      <c r="F1751">
        <v>10401</v>
      </c>
      <c r="H1751" t="s">
        <v>9</v>
      </c>
      <c r="I1751">
        <v>1120</v>
      </c>
      <c r="J1751">
        <v>1310</v>
      </c>
      <c r="K1751" t="s">
        <v>3270</v>
      </c>
      <c r="M1751" t="s">
        <v>5868</v>
      </c>
      <c r="O1751" s="65">
        <v>2000000</v>
      </c>
    </row>
    <row r="1752" spans="1:15" x14ac:dyDescent="0.25">
      <c r="A1752" s="45">
        <v>2018</v>
      </c>
      <c r="B1752" t="s">
        <v>456</v>
      </c>
      <c r="C1752">
        <v>205</v>
      </c>
      <c r="D1752">
        <v>90</v>
      </c>
      <c r="E1752">
        <v>6</v>
      </c>
      <c r="F1752">
        <v>10406</v>
      </c>
      <c r="H1752" t="s">
        <v>9</v>
      </c>
      <c r="I1752">
        <v>1120</v>
      </c>
      <c r="J1752">
        <v>1310</v>
      </c>
      <c r="K1752" t="s">
        <v>3275</v>
      </c>
      <c r="M1752" t="s">
        <v>5869</v>
      </c>
      <c r="O1752" s="65">
        <v>13840000</v>
      </c>
    </row>
    <row r="1753" spans="1:15" x14ac:dyDescent="0.25">
      <c r="A1753" s="45">
        <v>2018</v>
      </c>
      <c r="B1753" t="s">
        <v>456</v>
      </c>
      <c r="C1753">
        <v>205</v>
      </c>
      <c r="D1753">
        <v>90</v>
      </c>
      <c r="E1753">
        <v>6</v>
      </c>
      <c r="F1753">
        <v>10499</v>
      </c>
      <c r="H1753" t="s">
        <v>9</v>
      </c>
      <c r="I1753">
        <v>1120</v>
      </c>
      <c r="J1753">
        <v>1310</v>
      </c>
      <c r="K1753" t="s">
        <v>3276</v>
      </c>
      <c r="M1753" t="s">
        <v>5870</v>
      </c>
      <c r="O1753" s="65">
        <v>1750000</v>
      </c>
    </row>
    <row r="1754" spans="1:15" x14ac:dyDescent="0.25">
      <c r="A1754" s="45">
        <v>2018</v>
      </c>
      <c r="B1754" t="s">
        <v>456</v>
      </c>
      <c r="C1754">
        <v>205</v>
      </c>
      <c r="D1754">
        <v>90</v>
      </c>
      <c r="E1754">
        <v>6</v>
      </c>
      <c r="F1754">
        <v>10502</v>
      </c>
      <c r="H1754" t="s">
        <v>9</v>
      </c>
      <c r="I1754">
        <v>1120</v>
      </c>
      <c r="J1754">
        <v>1310</v>
      </c>
      <c r="K1754" t="s">
        <v>3278</v>
      </c>
      <c r="O1754" s="65">
        <v>1500000</v>
      </c>
    </row>
    <row r="1755" spans="1:15" x14ac:dyDescent="0.25">
      <c r="A1755" s="45">
        <v>2018</v>
      </c>
      <c r="B1755" t="s">
        <v>456</v>
      </c>
      <c r="C1755">
        <v>205</v>
      </c>
      <c r="D1755">
        <v>90</v>
      </c>
      <c r="E1755">
        <v>6</v>
      </c>
      <c r="F1755">
        <v>10601</v>
      </c>
      <c r="H1755" t="s">
        <v>9</v>
      </c>
      <c r="I1755">
        <v>1120</v>
      </c>
      <c r="J1755">
        <v>1310</v>
      </c>
      <c r="K1755" t="s">
        <v>3281</v>
      </c>
      <c r="O1755" s="65">
        <v>342500000</v>
      </c>
    </row>
    <row r="1756" spans="1:15" x14ac:dyDescent="0.25">
      <c r="A1756" s="45">
        <v>2018</v>
      </c>
      <c r="B1756" t="s">
        <v>456</v>
      </c>
      <c r="C1756">
        <v>205</v>
      </c>
      <c r="D1756">
        <v>90</v>
      </c>
      <c r="E1756">
        <v>6</v>
      </c>
      <c r="F1756">
        <v>10701</v>
      </c>
      <c r="H1756" t="s">
        <v>9</v>
      </c>
      <c r="I1756">
        <v>1120</v>
      </c>
      <c r="J1756">
        <v>1310</v>
      </c>
      <c r="K1756" t="s">
        <v>3284</v>
      </c>
      <c r="M1756" t="s">
        <v>5871</v>
      </c>
      <c r="O1756" s="65">
        <v>1000000</v>
      </c>
    </row>
    <row r="1757" spans="1:15" x14ac:dyDescent="0.25">
      <c r="A1757" s="45">
        <v>2018</v>
      </c>
      <c r="B1757" t="s">
        <v>456</v>
      </c>
      <c r="C1757">
        <v>205</v>
      </c>
      <c r="D1757">
        <v>90</v>
      </c>
      <c r="E1757">
        <v>6</v>
      </c>
      <c r="F1757">
        <v>10702</v>
      </c>
      <c r="H1757" t="s">
        <v>9</v>
      </c>
      <c r="I1757">
        <v>1120</v>
      </c>
      <c r="J1757">
        <v>1310</v>
      </c>
      <c r="K1757" t="s">
        <v>3285</v>
      </c>
      <c r="M1757" t="s">
        <v>5844</v>
      </c>
      <c r="O1757" s="65">
        <v>500000</v>
      </c>
    </row>
    <row r="1758" spans="1:15" x14ac:dyDescent="0.25">
      <c r="A1758" s="45">
        <v>2018</v>
      </c>
      <c r="B1758" t="s">
        <v>456</v>
      </c>
      <c r="C1758">
        <v>205</v>
      </c>
      <c r="D1758">
        <v>90</v>
      </c>
      <c r="E1758">
        <v>6</v>
      </c>
      <c r="F1758">
        <v>10801</v>
      </c>
      <c r="H1758" t="s">
        <v>9</v>
      </c>
      <c r="I1758">
        <v>1120</v>
      </c>
      <c r="J1758">
        <v>1310</v>
      </c>
      <c r="K1758" t="s">
        <v>3287</v>
      </c>
      <c r="O1758" s="65">
        <v>4000000</v>
      </c>
    </row>
    <row r="1759" spans="1:15" x14ac:dyDescent="0.25">
      <c r="A1759" s="45">
        <v>2018</v>
      </c>
      <c r="B1759" t="s">
        <v>456</v>
      </c>
      <c r="C1759">
        <v>205</v>
      </c>
      <c r="D1759">
        <v>90</v>
      </c>
      <c r="E1759">
        <v>6</v>
      </c>
      <c r="F1759">
        <v>10804</v>
      </c>
      <c r="H1759" t="s">
        <v>9</v>
      </c>
      <c r="I1759">
        <v>1120</v>
      </c>
      <c r="J1759">
        <v>1310</v>
      </c>
      <c r="K1759" t="s">
        <v>3290</v>
      </c>
      <c r="O1759" s="65">
        <v>5000000</v>
      </c>
    </row>
    <row r="1760" spans="1:15" x14ac:dyDescent="0.25">
      <c r="A1760" s="45">
        <v>2018</v>
      </c>
      <c r="B1760" t="s">
        <v>456</v>
      </c>
      <c r="C1760">
        <v>205</v>
      </c>
      <c r="D1760">
        <v>90</v>
      </c>
      <c r="E1760">
        <v>6</v>
      </c>
      <c r="F1760">
        <v>10805</v>
      </c>
      <c r="H1760" t="s">
        <v>9</v>
      </c>
      <c r="I1760">
        <v>1120</v>
      </c>
      <c r="J1760">
        <v>1310</v>
      </c>
      <c r="K1760" t="s">
        <v>3291</v>
      </c>
      <c r="O1760" s="65">
        <v>120000000</v>
      </c>
    </row>
    <row r="1761" spans="1:15" x14ac:dyDescent="0.25">
      <c r="A1761" s="45">
        <v>2018</v>
      </c>
      <c r="B1761" t="s">
        <v>456</v>
      </c>
      <c r="C1761">
        <v>205</v>
      </c>
      <c r="D1761">
        <v>90</v>
      </c>
      <c r="E1761">
        <v>6</v>
      </c>
      <c r="F1761">
        <v>10807</v>
      </c>
      <c r="H1761" t="s">
        <v>9</v>
      </c>
      <c r="I1761">
        <v>1120</v>
      </c>
      <c r="J1761">
        <v>1310</v>
      </c>
      <c r="K1761" t="s">
        <v>3293</v>
      </c>
      <c r="O1761" s="65">
        <v>400000</v>
      </c>
    </row>
    <row r="1762" spans="1:15" x14ac:dyDescent="0.25">
      <c r="A1762" s="45">
        <v>2018</v>
      </c>
      <c r="B1762" t="s">
        <v>456</v>
      </c>
      <c r="C1762">
        <v>205</v>
      </c>
      <c r="D1762">
        <v>90</v>
      </c>
      <c r="E1762">
        <v>6</v>
      </c>
      <c r="F1762">
        <v>10899</v>
      </c>
      <c r="H1762" t="s">
        <v>9</v>
      </c>
      <c r="I1762">
        <v>1120</v>
      </c>
      <c r="J1762">
        <v>1310</v>
      </c>
      <c r="K1762" t="s">
        <v>3295</v>
      </c>
      <c r="O1762" s="65">
        <v>500000</v>
      </c>
    </row>
    <row r="1763" spans="1:15" x14ac:dyDescent="0.25">
      <c r="A1763" s="45">
        <v>2018</v>
      </c>
      <c r="B1763" t="s">
        <v>456</v>
      </c>
      <c r="C1763">
        <v>205</v>
      </c>
      <c r="D1763">
        <v>90</v>
      </c>
      <c r="E1763">
        <v>6</v>
      </c>
      <c r="F1763">
        <v>10999</v>
      </c>
      <c r="H1763" t="s">
        <v>9</v>
      </c>
      <c r="I1763">
        <v>1310</v>
      </c>
      <c r="J1763">
        <v>1310</v>
      </c>
      <c r="K1763" t="s">
        <v>3299</v>
      </c>
      <c r="M1763" t="s">
        <v>5872</v>
      </c>
      <c r="O1763" s="65">
        <v>5000000</v>
      </c>
    </row>
    <row r="1764" spans="1:15" x14ac:dyDescent="0.25">
      <c r="A1764" s="45">
        <v>2018</v>
      </c>
      <c r="B1764" t="s">
        <v>456</v>
      </c>
      <c r="C1764">
        <v>205</v>
      </c>
      <c r="D1764">
        <v>90</v>
      </c>
      <c r="E1764">
        <v>6</v>
      </c>
      <c r="F1764">
        <v>19905</v>
      </c>
      <c r="H1764" t="s">
        <v>9</v>
      </c>
      <c r="I1764">
        <v>1120</v>
      </c>
      <c r="J1764">
        <v>1310</v>
      </c>
      <c r="K1764" t="s">
        <v>3304</v>
      </c>
      <c r="O1764" s="65">
        <v>2000000</v>
      </c>
    </row>
    <row r="1765" spans="1:15" x14ac:dyDescent="0.25">
      <c r="A1765" s="45">
        <v>2018</v>
      </c>
      <c r="B1765" t="s">
        <v>456</v>
      </c>
      <c r="C1765">
        <v>205</v>
      </c>
      <c r="D1765">
        <v>90</v>
      </c>
      <c r="E1765">
        <v>6</v>
      </c>
      <c r="F1765">
        <v>20101</v>
      </c>
      <c r="H1765" t="s">
        <v>9</v>
      </c>
      <c r="I1765">
        <v>1120</v>
      </c>
      <c r="J1765">
        <v>1310</v>
      </c>
      <c r="K1765" t="s">
        <v>3306</v>
      </c>
      <c r="O1765" s="65">
        <v>230000000</v>
      </c>
    </row>
    <row r="1766" spans="1:15" x14ac:dyDescent="0.25">
      <c r="A1766" s="45">
        <v>2018</v>
      </c>
      <c r="B1766" t="s">
        <v>456</v>
      </c>
      <c r="C1766">
        <v>205</v>
      </c>
      <c r="D1766">
        <v>90</v>
      </c>
      <c r="E1766">
        <v>6</v>
      </c>
      <c r="F1766">
        <v>20102</v>
      </c>
      <c r="H1766" t="s">
        <v>9</v>
      </c>
      <c r="I1766">
        <v>1120</v>
      </c>
      <c r="J1766">
        <v>1310</v>
      </c>
      <c r="K1766" t="s">
        <v>3307</v>
      </c>
      <c r="O1766" s="65">
        <v>500000</v>
      </c>
    </row>
    <row r="1767" spans="1:15" x14ac:dyDescent="0.25">
      <c r="A1767" s="45">
        <v>2018</v>
      </c>
      <c r="B1767" t="s">
        <v>456</v>
      </c>
      <c r="C1767">
        <v>205</v>
      </c>
      <c r="D1767">
        <v>90</v>
      </c>
      <c r="E1767">
        <v>6</v>
      </c>
      <c r="F1767">
        <v>20103</v>
      </c>
      <c r="H1767" t="s">
        <v>9</v>
      </c>
      <c r="I1767">
        <v>1120</v>
      </c>
      <c r="J1767">
        <v>1310</v>
      </c>
      <c r="K1767" t="s">
        <v>3308</v>
      </c>
      <c r="O1767" s="65">
        <v>1500000</v>
      </c>
    </row>
    <row r="1768" spans="1:15" x14ac:dyDescent="0.25">
      <c r="A1768" s="45">
        <v>2018</v>
      </c>
      <c r="B1768" t="s">
        <v>456</v>
      </c>
      <c r="C1768">
        <v>205</v>
      </c>
      <c r="D1768">
        <v>90</v>
      </c>
      <c r="E1768">
        <v>6</v>
      </c>
      <c r="F1768">
        <v>20104</v>
      </c>
      <c r="H1768" t="s">
        <v>9</v>
      </c>
      <c r="I1768">
        <v>1120</v>
      </c>
      <c r="J1768">
        <v>2230</v>
      </c>
      <c r="K1768" t="s">
        <v>3309</v>
      </c>
      <c r="O1768" s="65">
        <v>3000000</v>
      </c>
    </row>
    <row r="1769" spans="1:15" x14ac:dyDescent="0.25">
      <c r="A1769" s="45">
        <v>2018</v>
      </c>
      <c r="B1769" t="s">
        <v>456</v>
      </c>
      <c r="C1769">
        <v>205</v>
      </c>
      <c r="D1769">
        <v>90</v>
      </c>
      <c r="E1769">
        <v>6</v>
      </c>
      <c r="F1769">
        <v>20199</v>
      </c>
      <c r="H1769" t="s">
        <v>9</v>
      </c>
      <c r="I1769">
        <v>1120</v>
      </c>
      <c r="J1769">
        <v>1310</v>
      </c>
      <c r="K1769" t="s">
        <v>3310</v>
      </c>
      <c r="O1769" s="65">
        <v>50000</v>
      </c>
    </row>
    <row r="1770" spans="1:15" x14ac:dyDescent="0.25">
      <c r="A1770" s="45">
        <v>2018</v>
      </c>
      <c r="B1770" t="s">
        <v>456</v>
      </c>
      <c r="C1770">
        <v>205</v>
      </c>
      <c r="D1770">
        <v>90</v>
      </c>
      <c r="E1770">
        <v>6</v>
      </c>
      <c r="F1770">
        <v>20203</v>
      </c>
      <c r="H1770" t="s">
        <v>9</v>
      </c>
      <c r="I1770">
        <v>1120</v>
      </c>
      <c r="J1770">
        <v>1310</v>
      </c>
      <c r="K1770" t="s">
        <v>3313</v>
      </c>
      <c r="O1770" s="65">
        <v>390000000</v>
      </c>
    </row>
    <row r="1771" spans="1:15" x14ac:dyDescent="0.25">
      <c r="A1771" s="45">
        <v>2018</v>
      </c>
      <c r="B1771" t="s">
        <v>456</v>
      </c>
      <c r="C1771">
        <v>205</v>
      </c>
      <c r="D1771">
        <v>90</v>
      </c>
      <c r="E1771">
        <v>6</v>
      </c>
      <c r="F1771">
        <v>20204</v>
      </c>
      <c r="H1771" t="s">
        <v>9</v>
      </c>
      <c r="I1771">
        <v>1120</v>
      </c>
      <c r="J1771">
        <v>1310</v>
      </c>
      <c r="K1771" t="s">
        <v>3314</v>
      </c>
      <c r="O1771" s="65">
        <v>2800000</v>
      </c>
    </row>
    <row r="1772" spans="1:15" x14ac:dyDescent="0.25">
      <c r="A1772" s="45">
        <v>2018</v>
      </c>
      <c r="B1772" t="s">
        <v>456</v>
      </c>
      <c r="C1772">
        <v>205</v>
      </c>
      <c r="D1772">
        <v>90</v>
      </c>
      <c r="E1772">
        <v>6</v>
      </c>
      <c r="F1772">
        <v>20301</v>
      </c>
      <c r="H1772" t="s">
        <v>9</v>
      </c>
      <c r="I1772">
        <v>1120</v>
      </c>
      <c r="J1772">
        <v>1310</v>
      </c>
      <c r="K1772" t="s">
        <v>3315</v>
      </c>
      <c r="O1772" s="65">
        <v>750000</v>
      </c>
    </row>
    <row r="1773" spans="1:15" x14ac:dyDescent="0.25">
      <c r="A1773" s="45">
        <v>2018</v>
      </c>
      <c r="B1773" t="s">
        <v>456</v>
      </c>
      <c r="C1773">
        <v>205</v>
      </c>
      <c r="D1773">
        <v>90</v>
      </c>
      <c r="E1773">
        <v>6</v>
      </c>
      <c r="F1773">
        <v>20302</v>
      </c>
      <c r="H1773" t="s">
        <v>9</v>
      </c>
      <c r="I1773">
        <v>1120</v>
      </c>
      <c r="J1773">
        <v>1310</v>
      </c>
      <c r="K1773" t="s">
        <v>3316</v>
      </c>
      <c r="O1773" s="65">
        <v>200000</v>
      </c>
    </row>
    <row r="1774" spans="1:15" x14ac:dyDescent="0.25">
      <c r="A1774" s="45">
        <v>2018</v>
      </c>
      <c r="B1774" t="s">
        <v>456</v>
      </c>
      <c r="C1774">
        <v>205</v>
      </c>
      <c r="D1774">
        <v>90</v>
      </c>
      <c r="E1774">
        <v>6</v>
      </c>
      <c r="F1774">
        <v>20303</v>
      </c>
      <c r="H1774" t="s">
        <v>9</v>
      </c>
      <c r="I1774">
        <v>1120</v>
      </c>
      <c r="J1774">
        <v>1310</v>
      </c>
      <c r="K1774" t="s">
        <v>3317</v>
      </c>
      <c r="O1774" s="65">
        <v>100000</v>
      </c>
    </row>
    <row r="1775" spans="1:15" x14ac:dyDescent="0.25">
      <c r="A1775" s="45">
        <v>2018</v>
      </c>
      <c r="B1775" t="s">
        <v>456</v>
      </c>
      <c r="C1775">
        <v>205</v>
      </c>
      <c r="D1775">
        <v>90</v>
      </c>
      <c r="E1775">
        <v>6</v>
      </c>
      <c r="F1775">
        <v>20304</v>
      </c>
      <c r="H1775" t="s">
        <v>9</v>
      </c>
      <c r="I1775">
        <v>1120</v>
      </c>
      <c r="J1775">
        <v>1310</v>
      </c>
      <c r="K1775" t="s">
        <v>3318</v>
      </c>
      <c r="O1775" s="65">
        <v>300000</v>
      </c>
    </row>
    <row r="1776" spans="1:15" x14ac:dyDescent="0.25">
      <c r="A1776" s="45">
        <v>2018</v>
      </c>
      <c r="B1776" t="s">
        <v>456</v>
      </c>
      <c r="C1776">
        <v>205</v>
      </c>
      <c r="D1776">
        <v>90</v>
      </c>
      <c r="E1776">
        <v>6</v>
      </c>
      <c r="F1776">
        <v>20305</v>
      </c>
      <c r="H1776" t="s">
        <v>9</v>
      </c>
      <c r="I1776">
        <v>1120</v>
      </c>
      <c r="J1776">
        <v>1310</v>
      </c>
      <c r="K1776" t="s">
        <v>3319</v>
      </c>
      <c r="O1776" s="65">
        <v>100000</v>
      </c>
    </row>
    <row r="1777" spans="1:15" x14ac:dyDescent="0.25">
      <c r="A1777" s="45">
        <v>2018</v>
      </c>
      <c r="B1777" t="s">
        <v>456</v>
      </c>
      <c r="C1777">
        <v>205</v>
      </c>
      <c r="D1777">
        <v>90</v>
      </c>
      <c r="E1777">
        <v>6</v>
      </c>
      <c r="F1777">
        <v>20306</v>
      </c>
      <c r="H1777" t="s">
        <v>9</v>
      </c>
      <c r="I1777">
        <v>1120</v>
      </c>
      <c r="J1777">
        <v>2230</v>
      </c>
      <c r="K1777" t="s">
        <v>3320</v>
      </c>
      <c r="O1777" s="65">
        <v>1200000</v>
      </c>
    </row>
    <row r="1778" spans="1:15" x14ac:dyDescent="0.25">
      <c r="A1778" s="45">
        <v>2018</v>
      </c>
      <c r="B1778" t="s">
        <v>456</v>
      </c>
      <c r="C1778">
        <v>205</v>
      </c>
      <c r="D1778">
        <v>90</v>
      </c>
      <c r="E1778">
        <v>6</v>
      </c>
      <c r="F1778">
        <v>20399</v>
      </c>
      <c r="H1778" t="s">
        <v>9</v>
      </c>
      <c r="I1778">
        <v>1120</v>
      </c>
      <c r="J1778">
        <v>1310</v>
      </c>
      <c r="K1778" t="s">
        <v>3321</v>
      </c>
      <c r="O1778" s="65">
        <v>200000</v>
      </c>
    </row>
    <row r="1779" spans="1:15" x14ac:dyDescent="0.25">
      <c r="A1779" s="45">
        <v>2018</v>
      </c>
      <c r="B1779" t="s">
        <v>456</v>
      </c>
      <c r="C1779">
        <v>205</v>
      </c>
      <c r="D1779">
        <v>90</v>
      </c>
      <c r="E1779">
        <v>6</v>
      </c>
      <c r="F1779">
        <v>20401</v>
      </c>
      <c r="H1779" t="s">
        <v>9</v>
      </c>
      <c r="I1779">
        <v>1120</v>
      </c>
      <c r="J1779">
        <v>1310</v>
      </c>
      <c r="K1779" t="s">
        <v>3322</v>
      </c>
      <c r="O1779" s="65">
        <v>100000</v>
      </c>
    </row>
    <row r="1780" spans="1:15" x14ac:dyDescent="0.25">
      <c r="A1780" s="45">
        <v>2018</v>
      </c>
      <c r="B1780" t="s">
        <v>456</v>
      </c>
      <c r="C1780">
        <v>205</v>
      </c>
      <c r="D1780">
        <v>90</v>
      </c>
      <c r="E1780">
        <v>6</v>
      </c>
      <c r="F1780">
        <v>20402</v>
      </c>
      <c r="H1780" t="s">
        <v>9</v>
      </c>
      <c r="I1780">
        <v>1120</v>
      </c>
      <c r="J1780">
        <v>2260</v>
      </c>
      <c r="K1780" t="s">
        <v>3323</v>
      </c>
      <c r="O1780" s="65">
        <v>32000000</v>
      </c>
    </row>
    <row r="1781" spans="1:15" x14ac:dyDescent="0.25">
      <c r="A1781" s="45">
        <v>2018</v>
      </c>
      <c r="B1781" t="s">
        <v>456</v>
      </c>
      <c r="C1781">
        <v>205</v>
      </c>
      <c r="D1781">
        <v>90</v>
      </c>
      <c r="E1781">
        <v>6</v>
      </c>
      <c r="F1781">
        <v>29901</v>
      </c>
      <c r="H1781" t="s">
        <v>9</v>
      </c>
      <c r="I1781">
        <v>1120</v>
      </c>
      <c r="J1781">
        <v>1310</v>
      </c>
      <c r="K1781" t="s">
        <v>3327</v>
      </c>
      <c r="O1781" s="65">
        <v>1598000</v>
      </c>
    </row>
    <row r="1782" spans="1:15" x14ac:dyDescent="0.25">
      <c r="A1782" s="45">
        <v>2018</v>
      </c>
      <c r="B1782" t="s">
        <v>456</v>
      </c>
      <c r="C1782">
        <v>205</v>
      </c>
      <c r="D1782">
        <v>90</v>
      </c>
      <c r="E1782">
        <v>6</v>
      </c>
      <c r="F1782">
        <v>29902</v>
      </c>
      <c r="H1782" t="s">
        <v>9</v>
      </c>
      <c r="I1782">
        <v>1120</v>
      </c>
      <c r="J1782">
        <v>1310</v>
      </c>
      <c r="K1782" t="s">
        <v>3328</v>
      </c>
      <c r="O1782" s="65">
        <v>1000000</v>
      </c>
    </row>
    <row r="1783" spans="1:15" x14ac:dyDescent="0.25">
      <c r="A1783" s="45">
        <v>2018</v>
      </c>
      <c r="B1783" t="s">
        <v>456</v>
      </c>
      <c r="C1783">
        <v>205</v>
      </c>
      <c r="D1783">
        <v>90</v>
      </c>
      <c r="E1783">
        <v>6</v>
      </c>
      <c r="F1783">
        <v>29903</v>
      </c>
      <c r="H1783" t="s">
        <v>9</v>
      </c>
      <c r="I1783">
        <v>1120</v>
      </c>
      <c r="J1783">
        <v>1310</v>
      </c>
      <c r="K1783" t="s">
        <v>3329</v>
      </c>
      <c r="O1783" s="65">
        <v>3000000</v>
      </c>
    </row>
    <row r="1784" spans="1:15" x14ac:dyDescent="0.25">
      <c r="A1784" s="45">
        <v>2018</v>
      </c>
      <c r="B1784" t="s">
        <v>456</v>
      </c>
      <c r="C1784">
        <v>205</v>
      </c>
      <c r="D1784">
        <v>90</v>
      </c>
      <c r="E1784">
        <v>6</v>
      </c>
      <c r="F1784">
        <v>29904</v>
      </c>
      <c r="H1784" t="s">
        <v>9</v>
      </c>
      <c r="I1784">
        <v>1120</v>
      </c>
      <c r="J1784">
        <v>1310</v>
      </c>
      <c r="K1784" t="s">
        <v>3330</v>
      </c>
      <c r="M1784" t="s">
        <v>5873</v>
      </c>
      <c r="O1784" s="65">
        <v>317420391</v>
      </c>
    </row>
    <row r="1785" spans="1:15" x14ac:dyDescent="0.25">
      <c r="A1785" s="45">
        <v>2018</v>
      </c>
      <c r="B1785" t="s">
        <v>456</v>
      </c>
      <c r="C1785">
        <v>205</v>
      </c>
      <c r="D1785">
        <v>90</v>
      </c>
      <c r="E1785">
        <v>6</v>
      </c>
      <c r="F1785">
        <v>29905</v>
      </c>
      <c r="H1785" t="s">
        <v>9</v>
      </c>
      <c r="I1785">
        <v>1120</v>
      </c>
      <c r="J1785">
        <v>2260</v>
      </c>
      <c r="K1785" t="s">
        <v>3331</v>
      </c>
      <c r="O1785" s="65">
        <v>1300000</v>
      </c>
    </row>
    <row r="1786" spans="1:15" x14ac:dyDescent="0.25">
      <c r="A1786" s="45">
        <v>2018</v>
      </c>
      <c r="B1786" t="s">
        <v>456</v>
      </c>
      <c r="C1786">
        <v>205</v>
      </c>
      <c r="D1786">
        <v>90</v>
      </c>
      <c r="E1786">
        <v>6</v>
      </c>
      <c r="F1786">
        <v>29906</v>
      </c>
      <c r="H1786" t="s">
        <v>9</v>
      </c>
      <c r="I1786">
        <v>1120</v>
      </c>
      <c r="J1786">
        <v>1310</v>
      </c>
      <c r="K1786" t="s">
        <v>3332</v>
      </c>
      <c r="M1786" t="s">
        <v>5873</v>
      </c>
      <c r="O1786" s="65">
        <v>100000000</v>
      </c>
    </row>
    <row r="1787" spans="1:15" x14ac:dyDescent="0.25">
      <c r="A1787" s="45">
        <v>2018</v>
      </c>
      <c r="B1787" t="s">
        <v>456</v>
      </c>
      <c r="C1787">
        <v>205</v>
      </c>
      <c r="D1787">
        <v>90</v>
      </c>
      <c r="E1787">
        <v>6</v>
      </c>
      <c r="F1787">
        <v>29907</v>
      </c>
      <c r="H1787" t="s">
        <v>9</v>
      </c>
      <c r="I1787">
        <v>1120</v>
      </c>
      <c r="J1787">
        <v>1310</v>
      </c>
      <c r="K1787" t="s">
        <v>3333</v>
      </c>
      <c r="O1787" s="65">
        <v>1000000</v>
      </c>
    </row>
    <row r="1788" spans="1:15" x14ac:dyDescent="0.25">
      <c r="A1788" s="45">
        <v>2018</v>
      </c>
      <c r="B1788" t="s">
        <v>456</v>
      </c>
      <c r="C1788">
        <v>205</v>
      </c>
      <c r="D1788">
        <v>90</v>
      </c>
      <c r="E1788">
        <v>6</v>
      </c>
      <c r="F1788">
        <v>29999</v>
      </c>
      <c r="H1788" t="s">
        <v>9</v>
      </c>
      <c r="I1788">
        <v>1120</v>
      </c>
      <c r="J1788">
        <v>1310</v>
      </c>
      <c r="K1788" t="s">
        <v>3334</v>
      </c>
      <c r="O1788" s="65">
        <v>250000</v>
      </c>
    </row>
    <row r="1789" spans="1:15" x14ac:dyDescent="0.25">
      <c r="A1789" s="45">
        <v>2018</v>
      </c>
      <c r="B1789" t="s">
        <v>456</v>
      </c>
      <c r="C1789">
        <v>205</v>
      </c>
      <c r="D1789">
        <v>90</v>
      </c>
      <c r="E1789">
        <v>6</v>
      </c>
      <c r="F1789">
        <v>50103</v>
      </c>
      <c r="H1789" t="s">
        <v>16</v>
      </c>
      <c r="I1789">
        <v>2210</v>
      </c>
      <c r="J1789">
        <v>1310</v>
      </c>
      <c r="K1789" t="s">
        <v>3374</v>
      </c>
      <c r="M1789" t="s">
        <v>5874</v>
      </c>
      <c r="O1789" s="65">
        <v>17900000</v>
      </c>
    </row>
    <row r="1790" spans="1:15" x14ac:dyDescent="0.25">
      <c r="A1790" s="45">
        <v>2018</v>
      </c>
      <c r="B1790" t="s">
        <v>456</v>
      </c>
      <c r="C1790">
        <v>205</v>
      </c>
      <c r="D1790">
        <v>90</v>
      </c>
      <c r="E1790">
        <v>6</v>
      </c>
      <c r="F1790">
        <v>50199</v>
      </c>
      <c r="H1790" t="s">
        <v>16</v>
      </c>
      <c r="I1790">
        <v>2210</v>
      </c>
      <c r="J1790">
        <v>1310</v>
      </c>
      <c r="K1790" t="s">
        <v>3379</v>
      </c>
      <c r="M1790" t="s">
        <v>5873</v>
      </c>
      <c r="O1790" s="65">
        <v>100000000</v>
      </c>
    </row>
    <row r="1791" spans="1:15" x14ac:dyDescent="0.25">
      <c r="A1791" s="45">
        <v>2018</v>
      </c>
      <c r="B1791" t="s">
        <v>456</v>
      </c>
      <c r="C1791">
        <v>205</v>
      </c>
      <c r="D1791">
        <v>90</v>
      </c>
      <c r="E1791">
        <v>6</v>
      </c>
      <c r="F1791">
        <v>50201</v>
      </c>
      <c r="H1791" t="s">
        <v>16</v>
      </c>
      <c r="I1791">
        <v>2110</v>
      </c>
      <c r="J1791">
        <v>1310</v>
      </c>
      <c r="K1791" t="s">
        <v>2211</v>
      </c>
      <c r="M1791" t="s">
        <v>5875</v>
      </c>
      <c r="O1791" s="65">
        <v>422612851</v>
      </c>
    </row>
    <row r="1792" spans="1:15" x14ac:dyDescent="0.25">
      <c r="A1792" s="45">
        <v>2018</v>
      </c>
      <c r="B1792" t="s">
        <v>456</v>
      </c>
      <c r="C1792">
        <v>205</v>
      </c>
      <c r="D1792">
        <v>90</v>
      </c>
      <c r="E1792">
        <v>6</v>
      </c>
      <c r="F1792">
        <v>60103</v>
      </c>
      <c r="G1792">
        <v>200</v>
      </c>
      <c r="H1792" t="s">
        <v>9</v>
      </c>
      <c r="I1792">
        <v>1310</v>
      </c>
      <c r="J1792">
        <v>1310</v>
      </c>
      <c r="K1792" t="s">
        <v>3393</v>
      </c>
      <c r="L1792" t="s">
        <v>21</v>
      </c>
      <c r="M1792" t="s">
        <v>4550</v>
      </c>
      <c r="N1792" t="s">
        <v>22</v>
      </c>
      <c r="O1792" s="65">
        <v>7130075</v>
      </c>
    </row>
    <row r="1793" spans="1:15" x14ac:dyDescent="0.25">
      <c r="A1793" s="45">
        <v>2018</v>
      </c>
      <c r="B1793" t="s">
        <v>456</v>
      </c>
      <c r="C1793">
        <v>205</v>
      </c>
      <c r="D1793">
        <v>90</v>
      </c>
      <c r="E1793">
        <v>6</v>
      </c>
      <c r="F1793">
        <v>60103</v>
      </c>
      <c r="G1793">
        <v>202</v>
      </c>
      <c r="H1793" t="s">
        <v>9</v>
      </c>
      <c r="I1793">
        <v>1310</v>
      </c>
      <c r="J1793">
        <v>1310</v>
      </c>
      <c r="K1793" t="s">
        <v>3393</v>
      </c>
      <c r="L1793" t="s">
        <v>21</v>
      </c>
      <c r="M1793" t="s">
        <v>4542</v>
      </c>
      <c r="N1793" t="s">
        <v>22</v>
      </c>
      <c r="O1793" s="65">
        <v>3073308</v>
      </c>
    </row>
    <row r="1794" spans="1:15" x14ac:dyDescent="0.25">
      <c r="A1794" s="45">
        <v>2018</v>
      </c>
      <c r="B1794" t="s">
        <v>456</v>
      </c>
      <c r="C1794">
        <v>205</v>
      </c>
      <c r="D1794">
        <v>90</v>
      </c>
      <c r="E1794">
        <v>6</v>
      </c>
      <c r="F1794">
        <v>60399</v>
      </c>
      <c r="H1794" t="s">
        <v>9</v>
      </c>
      <c r="I1794">
        <v>1320</v>
      </c>
      <c r="J1794">
        <v>1310</v>
      </c>
      <c r="K1794" t="s">
        <v>3409</v>
      </c>
      <c r="M1794" t="s">
        <v>4341</v>
      </c>
      <c r="O1794" s="65">
        <v>5000000</v>
      </c>
    </row>
    <row r="1795" spans="1:15" x14ac:dyDescent="0.25">
      <c r="A1795" s="45">
        <v>2018</v>
      </c>
      <c r="B1795" t="s">
        <v>457</v>
      </c>
      <c r="C1795">
        <v>206</v>
      </c>
      <c r="D1795">
        <v>132</v>
      </c>
      <c r="E1795">
        <v>0</v>
      </c>
      <c r="F1795">
        <v>101</v>
      </c>
      <c r="H1795" t="s">
        <v>9</v>
      </c>
      <c r="I1795">
        <v>1111</v>
      </c>
      <c r="J1795">
        <v>1112</v>
      </c>
      <c r="K1795" t="s">
        <v>3206</v>
      </c>
      <c r="O1795" s="65">
        <v>3468682331</v>
      </c>
    </row>
    <row r="1796" spans="1:15" x14ac:dyDescent="0.25">
      <c r="A1796" s="45">
        <v>2018</v>
      </c>
      <c r="B1796" t="s">
        <v>457</v>
      </c>
      <c r="C1796">
        <v>206</v>
      </c>
      <c r="D1796">
        <v>132</v>
      </c>
      <c r="E1796">
        <v>0</v>
      </c>
      <c r="F1796">
        <v>105</v>
      </c>
      <c r="H1796" t="s">
        <v>9</v>
      </c>
      <c r="I1796">
        <v>1111</v>
      </c>
      <c r="J1796">
        <v>1112</v>
      </c>
      <c r="K1796" t="s">
        <v>3209</v>
      </c>
      <c r="O1796" s="65">
        <v>10000000</v>
      </c>
    </row>
    <row r="1797" spans="1:15" x14ac:dyDescent="0.25">
      <c r="A1797" s="45">
        <v>2018</v>
      </c>
      <c r="B1797" t="s">
        <v>457</v>
      </c>
      <c r="C1797">
        <v>206</v>
      </c>
      <c r="D1797">
        <v>132</v>
      </c>
      <c r="E1797">
        <v>0</v>
      </c>
      <c r="F1797">
        <v>201</v>
      </c>
      <c r="H1797" t="s">
        <v>9</v>
      </c>
      <c r="I1797">
        <v>1111</v>
      </c>
      <c r="J1797">
        <v>1112</v>
      </c>
      <c r="K1797" t="s">
        <v>3210</v>
      </c>
      <c r="O1797" s="65">
        <v>312000000</v>
      </c>
    </row>
    <row r="1798" spans="1:15" x14ac:dyDescent="0.25">
      <c r="A1798" s="45">
        <v>2018</v>
      </c>
      <c r="B1798" t="s">
        <v>457</v>
      </c>
      <c r="C1798">
        <v>206</v>
      </c>
      <c r="D1798">
        <v>132</v>
      </c>
      <c r="E1798">
        <v>0</v>
      </c>
      <c r="F1798">
        <v>202</v>
      </c>
      <c r="H1798" t="s">
        <v>9</v>
      </c>
      <c r="I1798">
        <v>1111</v>
      </c>
      <c r="J1798">
        <v>1112</v>
      </c>
      <c r="K1798" t="s">
        <v>3211</v>
      </c>
      <c r="O1798" s="65">
        <v>5000000</v>
      </c>
    </row>
    <row r="1799" spans="1:15" x14ac:dyDescent="0.25">
      <c r="A1799" s="45">
        <v>2018</v>
      </c>
      <c r="B1799" t="s">
        <v>457</v>
      </c>
      <c r="C1799">
        <v>206</v>
      </c>
      <c r="D1799">
        <v>132</v>
      </c>
      <c r="E1799">
        <v>0</v>
      </c>
      <c r="F1799">
        <v>301</v>
      </c>
      <c r="H1799" t="s">
        <v>9</v>
      </c>
      <c r="I1799">
        <v>1111</v>
      </c>
      <c r="J1799">
        <v>1112</v>
      </c>
      <c r="K1799" t="s">
        <v>3215</v>
      </c>
      <c r="O1799" s="65">
        <v>1214648810</v>
      </c>
    </row>
    <row r="1800" spans="1:15" x14ac:dyDescent="0.25">
      <c r="A1800" s="45">
        <v>2018</v>
      </c>
      <c r="B1800" t="s">
        <v>457</v>
      </c>
      <c r="C1800">
        <v>206</v>
      </c>
      <c r="D1800">
        <v>132</v>
      </c>
      <c r="E1800">
        <v>0</v>
      </c>
      <c r="F1800">
        <v>302</v>
      </c>
      <c r="H1800" t="s">
        <v>9</v>
      </c>
      <c r="I1800">
        <v>1111</v>
      </c>
      <c r="J1800">
        <v>1112</v>
      </c>
      <c r="K1800" t="s">
        <v>3216</v>
      </c>
      <c r="O1800" s="65">
        <v>1456892871</v>
      </c>
    </row>
    <row r="1801" spans="1:15" x14ac:dyDescent="0.25">
      <c r="A1801" s="45">
        <v>2018</v>
      </c>
      <c r="B1801" t="s">
        <v>457</v>
      </c>
      <c r="C1801">
        <v>206</v>
      </c>
      <c r="D1801">
        <v>132</v>
      </c>
      <c r="E1801">
        <v>0</v>
      </c>
      <c r="F1801">
        <v>303</v>
      </c>
      <c r="H1801" t="s">
        <v>16</v>
      </c>
      <c r="I1801">
        <v>1111</v>
      </c>
      <c r="J1801">
        <v>1112</v>
      </c>
      <c r="K1801" t="s">
        <v>3217</v>
      </c>
      <c r="O1801" s="65">
        <v>620317693</v>
      </c>
    </row>
    <row r="1802" spans="1:15" x14ac:dyDescent="0.25">
      <c r="A1802" s="45">
        <v>2018</v>
      </c>
      <c r="B1802" t="s">
        <v>457</v>
      </c>
      <c r="C1802">
        <v>206</v>
      </c>
      <c r="D1802">
        <v>132</v>
      </c>
      <c r="E1802">
        <v>0</v>
      </c>
      <c r="F1802">
        <v>304</v>
      </c>
      <c r="H1802" t="s">
        <v>9</v>
      </c>
      <c r="I1802">
        <v>1111</v>
      </c>
      <c r="J1802">
        <v>1112</v>
      </c>
      <c r="K1802" t="s">
        <v>3218</v>
      </c>
      <c r="O1802" s="65">
        <v>542310026</v>
      </c>
    </row>
    <row r="1803" spans="1:15" x14ac:dyDescent="0.25">
      <c r="A1803" s="45">
        <v>2018</v>
      </c>
      <c r="B1803" t="s">
        <v>457</v>
      </c>
      <c r="C1803">
        <v>206</v>
      </c>
      <c r="D1803">
        <v>132</v>
      </c>
      <c r="E1803">
        <v>0</v>
      </c>
      <c r="F1803">
        <v>399</v>
      </c>
      <c r="H1803" t="s">
        <v>9</v>
      </c>
      <c r="I1803">
        <v>1111</v>
      </c>
      <c r="J1803">
        <v>1112</v>
      </c>
      <c r="K1803" t="s">
        <v>3219</v>
      </c>
      <c r="O1803" s="65">
        <v>434278277</v>
      </c>
    </row>
    <row r="1804" spans="1:15" x14ac:dyDescent="0.25">
      <c r="A1804" s="45">
        <v>2018</v>
      </c>
      <c r="B1804" t="s">
        <v>457</v>
      </c>
      <c r="C1804">
        <v>206</v>
      </c>
      <c r="D1804">
        <v>132</v>
      </c>
      <c r="E1804">
        <v>0</v>
      </c>
      <c r="F1804">
        <v>401</v>
      </c>
      <c r="G1804">
        <v>200</v>
      </c>
      <c r="H1804" t="s">
        <v>9</v>
      </c>
      <c r="I1804">
        <v>1112</v>
      </c>
      <c r="J1804">
        <v>1112</v>
      </c>
      <c r="K1804" t="s">
        <v>3220</v>
      </c>
      <c r="L1804" t="s">
        <v>21</v>
      </c>
      <c r="M1804" t="s">
        <v>4546</v>
      </c>
      <c r="N1804" t="s">
        <v>22</v>
      </c>
      <c r="O1804" s="65">
        <v>688552639</v>
      </c>
    </row>
    <row r="1805" spans="1:15" x14ac:dyDescent="0.25">
      <c r="A1805" s="45">
        <v>2018</v>
      </c>
      <c r="B1805" t="s">
        <v>457</v>
      </c>
      <c r="C1805">
        <v>206</v>
      </c>
      <c r="D1805">
        <v>132</v>
      </c>
      <c r="E1805">
        <v>0</v>
      </c>
      <c r="F1805">
        <v>405</v>
      </c>
      <c r="G1805">
        <v>200</v>
      </c>
      <c r="H1805" t="s">
        <v>9</v>
      </c>
      <c r="I1805">
        <v>1112</v>
      </c>
      <c r="J1805">
        <v>1112</v>
      </c>
      <c r="K1805" t="s">
        <v>3244</v>
      </c>
      <c r="L1805" t="s">
        <v>23</v>
      </c>
      <c r="M1805" t="s">
        <v>4531</v>
      </c>
      <c r="N1805" t="s">
        <v>24</v>
      </c>
      <c r="O1805" s="65">
        <v>37219062</v>
      </c>
    </row>
    <row r="1806" spans="1:15" x14ac:dyDescent="0.25">
      <c r="A1806" s="45">
        <v>2018</v>
      </c>
      <c r="B1806" t="s">
        <v>457</v>
      </c>
      <c r="C1806">
        <v>206</v>
      </c>
      <c r="D1806">
        <v>132</v>
      </c>
      <c r="E1806">
        <v>0</v>
      </c>
      <c r="F1806">
        <v>501</v>
      </c>
      <c r="G1806">
        <v>200</v>
      </c>
      <c r="H1806" t="s">
        <v>9</v>
      </c>
      <c r="I1806">
        <v>1112</v>
      </c>
      <c r="J1806">
        <v>1112</v>
      </c>
      <c r="K1806" t="s">
        <v>3245</v>
      </c>
      <c r="L1806" t="s">
        <v>21</v>
      </c>
      <c r="M1806" t="s">
        <v>4547</v>
      </c>
      <c r="N1806" t="s">
        <v>22</v>
      </c>
      <c r="O1806" s="65">
        <v>378145666</v>
      </c>
    </row>
    <row r="1807" spans="1:15" x14ac:dyDescent="0.25">
      <c r="A1807" s="45">
        <v>2018</v>
      </c>
      <c r="B1807" t="s">
        <v>457</v>
      </c>
      <c r="C1807">
        <v>206</v>
      </c>
      <c r="D1807">
        <v>132</v>
      </c>
      <c r="E1807">
        <v>0</v>
      </c>
      <c r="F1807">
        <v>502</v>
      </c>
      <c r="G1807">
        <v>200</v>
      </c>
      <c r="H1807" t="s">
        <v>9</v>
      </c>
      <c r="I1807">
        <v>1112</v>
      </c>
      <c r="J1807">
        <v>1112</v>
      </c>
      <c r="K1807" t="s">
        <v>3246</v>
      </c>
      <c r="L1807" t="s">
        <v>21</v>
      </c>
      <c r="M1807" t="s">
        <v>4532</v>
      </c>
      <c r="N1807" t="s">
        <v>22</v>
      </c>
      <c r="O1807" s="65">
        <v>111657185</v>
      </c>
    </row>
    <row r="1808" spans="1:15" x14ac:dyDescent="0.25">
      <c r="A1808" s="45">
        <v>2018</v>
      </c>
      <c r="B1808" t="s">
        <v>457</v>
      </c>
      <c r="C1808">
        <v>206</v>
      </c>
      <c r="D1808">
        <v>132</v>
      </c>
      <c r="E1808">
        <v>0</v>
      </c>
      <c r="F1808">
        <v>503</v>
      </c>
      <c r="G1808">
        <v>200</v>
      </c>
      <c r="H1808" t="s">
        <v>9</v>
      </c>
      <c r="I1808">
        <v>1112</v>
      </c>
      <c r="J1808">
        <v>1112</v>
      </c>
      <c r="K1808" t="s">
        <v>3247</v>
      </c>
      <c r="L1808" t="s">
        <v>21</v>
      </c>
      <c r="M1808" t="s">
        <v>4533</v>
      </c>
      <c r="N1808" t="s">
        <v>22</v>
      </c>
      <c r="O1808" s="65">
        <v>223314369</v>
      </c>
    </row>
    <row r="1809" spans="1:15" x14ac:dyDescent="0.25">
      <c r="A1809" s="45">
        <v>2018</v>
      </c>
      <c r="B1809" t="s">
        <v>457</v>
      </c>
      <c r="C1809">
        <v>206</v>
      </c>
      <c r="D1809">
        <v>132</v>
      </c>
      <c r="E1809">
        <v>0</v>
      </c>
      <c r="F1809">
        <v>10101</v>
      </c>
      <c r="H1809" t="s">
        <v>9</v>
      </c>
      <c r="I1809">
        <v>1120</v>
      </c>
      <c r="J1809">
        <v>1112</v>
      </c>
      <c r="K1809" t="s">
        <v>3253</v>
      </c>
      <c r="O1809" s="65">
        <v>956528640</v>
      </c>
    </row>
    <row r="1810" spans="1:15" x14ac:dyDescent="0.25">
      <c r="A1810" s="45">
        <v>2018</v>
      </c>
      <c r="B1810" t="s">
        <v>457</v>
      </c>
      <c r="C1810">
        <v>206</v>
      </c>
      <c r="D1810">
        <v>132</v>
      </c>
      <c r="E1810">
        <v>0</v>
      </c>
      <c r="F1810">
        <v>10102</v>
      </c>
      <c r="H1810" t="s">
        <v>9</v>
      </c>
      <c r="I1810">
        <v>1120</v>
      </c>
      <c r="J1810">
        <v>1112</v>
      </c>
      <c r="K1810" t="s">
        <v>3254</v>
      </c>
      <c r="O1810" s="65">
        <v>37260000</v>
      </c>
    </row>
    <row r="1811" spans="1:15" x14ac:dyDescent="0.25">
      <c r="A1811" s="45">
        <v>2018</v>
      </c>
      <c r="B1811" t="s">
        <v>457</v>
      </c>
      <c r="C1811">
        <v>206</v>
      </c>
      <c r="D1811">
        <v>132</v>
      </c>
      <c r="E1811">
        <v>0</v>
      </c>
      <c r="F1811">
        <v>10201</v>
      </c>
      <c r="H1811" t="s">
        <v>9</v>
      </c>
      <c r="I1811">
        <v>1120</v>
      </c>
      <c r="J1811">
        <v>1112</v>
      </c>
      <c r="K1811" t="s">
        <v>3258</v>
      </c>
      <c r="O1811" s="65">
        <v>42570129</v>
      </c>
    </row>
    <row r="1812" spans="1:15" x14ac:dyDescent="0.25">
      <c r="A1812" s="45">
        <v>2018</v>
      </c>
      <c r="B1812" t="s">
        <v>457</v>
      </c>
      <c r="C1812">
        <v>206</v>
      </c>
      <c r="D1812">
        <v>132</v>
      </c>
      <c r="E1812">
        <v>0</v>
      </c>
      <c r="F1812">
        <v>10202</v>
      </c>
      <c r="H1812" t="s">
        <v>9</v>
      </c>
      <c r="I1812">
        <v>1120</v>
      </c>
      <c r="J1812">
        <v>1112</v>
      </c>
      <c r="K1812" t="s">
        <v>3259</v>
      </c>
      <c r="O1812" s="65">
        <v>220800000</v>
      </c>
    </row>
    <row r="1813" spans="1:15" x14ac:dyDescent="0.25">
      <c r="A1813" s="45">
        <v>2018</v>
      </c>
      <c r="B1813" t="s">
        <v>457</v>
      </c>
      <c r="C1813">
        <v>206</v>
      </c>
      <c r="D1813">
        <v>132</v>
      </c>
      <c r="E1813">
        <v>0</v>
      </c>
      <c r="F1813">
        <v>10203</v>
      </c>
      <c r="H1813" t="s">
        <v>9</v>
      </c>
      <c r="I1813">
        <v>1120</v>
      </c>
      <c r="J1813">
        <v>1112</v>
      </c>
      <c r="K1813" t="s">
        <v>3260</v>
      </c>
      <c r="O1813" s="65">
        <v>7999992</v>
      </c>
    </row>
    <row r="1814" spans="1:15" x14ac:dyDescent="0.25">
      <c r="A1814" s="45">
        <v>2018</v>
      </c>
      <c r="B1814" t="s">
        <v>457</v>
      </c>
      <c r="C1814">
        <v>206</v>
      </c>
      <c r="D1814">
        <v>132</v>
      </c>
      <c r="E1814">
        <v>0</v>
      </c>
      <c r="F1814">
        <v>10204</v>
      </c>
      <c r="H1814" t="s">
        <v>9</v>
      </c>
      <c r="I1814">
        <v>1120</v>
      </c>
      <c r="J1814">
        <v>1112</v>
      </c>
      <c r="K1814" t="s">
        <v>3261</v>
      </c>
      <c r="O1814" s="65">
        <v>76093683</v>
      </c>
    </row>
    <row r="1815" spans="1:15" x14ac:dyDescent="0.25">
      <c r="A1815" s="45">
        <v>2018</v>
      </c>
      <c r="B1815" t="s">
        <v>457</v>
      </c>
      <c r="C1815">
        <v>206</v>
      </c>
      <c r="D1815">
        <v>132</v>
      </c>
      <c r="E1815">
        <v>0</v>
      </c>
      <c r="F1815">
        <v>10299</v>
      </c>
      <c r="H1815" t="s">
        <v>9</v>
      </c>
      <c r="I1815">
        <v>1120</v>
      </c>
      <c r="J1815">
        <v>1112</v>
      </c>
      <c r="K1815" t="s">
        <v>3262</v>
      </c>
      <c r="M1815" t="s">
        <v>4346</v>
      </c>
      <c r="O1815" s="65">
        <v>16447754</v>
      </c>
    </row>
    <row r="1816" spans="1:15" x14ac:dyDescent="0.25">
      <c r="A1816" s="45">
        <v>2018</v>
      </c>
      <c r="B1816" t="s">
        <v>457</v>
      </c>
      <c r="C1816">
        <v>206</v>
      </c>
      <c r="D1816">
        <v>132</v>
      </c>
      <c r="E1816">
        <v>0</v>
      </c>
      <c r="F1816">
        <v>10301</v>
      </c>
      <c r="H1816" t="s">
        <v>9</v>
      </c>
      <c r="I1816">
        <v>1120</v>
      </c>
      <c r="J1816">
        <v>1112</v>
      </c>
      <c r="K1816" t="s">
        <v>3263</v>
      </c>
      <c r="O1816" s="65">
        <v>50000000</v>
      </c>
    </row>
    <row r="1817" spans="1:15" x14ac:dyDescent="0.25">
      <c r="A1817" s="45">
        <v>2018</v>
      </c>
      <c r="B1817" t="s">
        <v>457</v>
      </c>
      <c r="C1817">
        <v>206</v>
      </c>
      <c r="D1817">
        <v>132</v>
      </c>
      <c r="E1817">
        <v>0</v>
      </c>
      <c r="F1817">
        <v>10303</v>
      </c>
      <c r="H1817" t="s">
        <v>9</v>
      </c>
      <c r="I1817">
        <v>1120</v>
      </c>
      <c r="J1817">
        <v>1112</v>
      </c>
      <c r="K1817" t="s">
        <v>3265</v>
      </c>
      <c r="O1817" s="65">
        <v>100000</v>
      </c>
    </row>
    <row r="1818" spans="1:15" x14ac:dyDescent="0.25">
      <c r="A1818" s="45">
        <v>2018</v>
      </c>
      <c r="B1818" t="s">
        <v>457</v>
      </c>
      <c r="C1818">
        <v>206</v>
      </c>
      <c r="D1818">
        <v>132</v>
      </c>
      <c r="E1818">
        <v>0</v>
      </c>
      <c r="F1818">
        <v>10306</v>
      </c>
      <c r="H1818" t="s">
        <v>9</v>
      </c>
      <c r="I1818">
        <v>1120</v>
      </c>
      <c r="J1818">
        <v>1112</v>
      </c>
      <c r="K1818" t="s">
        <v>3268</v>
      </c>
      <c r="M1818" t="s">
        <v>5876</v>
      </c>
      <c r="O1818" s="65">
        <v>100000</v>
      </c>
    </row>
    <row r="1819" spans="1:15" x14ac:dyDescent="0.25">
      <c r="A1819" s="45">
        <v>2018</v>
      </c>
      <c r="B1819" t="s">
        <v>457</v>
      </c>
      <c r="C1819">
        <v>206</v>
      </c>
      <c r="D1819">
        <v>132</v>
      </c>
      <c r="E1819">
        <v>0</v>
      </c>
      <c r="F1819">
        <v>10403</v>
      </c>
      <c r="H1819" t="s">
        <v>9</v>
      </c>
      <c r="I1819">
        <v>1120</v>
      </c>
      <c r="J1819">
        <v>1112</v>
      </c>
      <c r="K1819" t="s">
        <v>3272</v>
      </c>
      <c r="M1819" t="s">
        <v>5877</v>
      </c>
      <c r="O1819" s="65">
        <v>770000</v>
      </c>
    </row>
    <row r="1820" spans="1:15" x14ac:dyDescent="0.25">
      <c r="A1820" s="45">
        <v>2018</v>
      </c>
      <c r="B1820" t="s">
        <v>457</v>
      </c>
      <c r="C1820">
        <v>206</v>
      </c>
      <c r="D1820">
        <v>132</v>
      </c>
      <c r="E1820">
        <v>0</v>
      </c>
      <c r="F1820">
        <v>10406</v>
      </c>
      <c r="H1820" t="s">
        <v>9</v>
      </c>
      <c r="I1820">
        <v>1120</v>
      </c>
      <c r="J1820">
        <v>1112</v>
      </c>
      <c r="K1820" t="s">
        <v>3275</v>
      </c>
      <c r="M1820" t="s">
        <v>5878</v>
      </c>
      <c r="O1820" s="65">
        <v>152880096</v>
      </c>
    </row>
    <row r="1821" spans="1:15" x14ac:dyDescent="0.25">
      <c r="A1821" s="45">
        <v>2018</v>
      </c>
      <c r="B1821" t="s">
        <v>457</v>
      </c>
      <c r="C1821">
        <v>206</v>
      </c>
      <c r="D1821">
        <v>132</v>
      </c>
      <c r="E1821">
        <v>0</v>
      </c>
      <c r="F1821">
        <v>10499</v>
      </c>
      <c r="H1821" t="s">
        <v>9</v>
      </c>
      <c r="I1821">
        <v>1120</v>
      </c>
      <c r="J1821">
        <v>1112</v>
      </c>
      <c r="K1821" t="s">
        <v>3276</v>
      </c>
      <c r="M1821" t="s">
        <v>5879</v>
      </c>
      <c r="O1821" s="65">
        <v>9627680</v>
      </c>
    </row>
    <row r="1822" spans="1:15" x14ac:dyDescent="0.25">
      <c r="A1822" s="45">
        <v>2018</v>
      </c>
      <c r="B1822" t="s">
        <v>457</v>
      </c>
      <c r="C1822">
        <v>206</v>
      </c>
      <c r="D1822">
        <v>132</v>
      </c>
      <c r="E1822">
        <v>0</v>
      </c>
      <c r="F1822">
        <v>10501</v>
      </c>
      <c r="H1822" t="s">
        <v>9</v>
      </c>
      <c r="I1822">
        <v>1120</v>
      </c>
      <c r="J1822">
        <v>1112</v>
      </c>
      <c r="K1822" t="s">
        <v>3277</v>
      </c>
      <c r="O1822" s="65">
        <v>500000</v>
      </c>
    </row>
    <row r="1823" spans="1:15" x14ac:dyDescent="0.25">
      <c r="A1823" s="45">
        <v>2018</v>
      </c>
      <c r="B1823" t="s">
        <v>457</v>
      </c>
      <c r="C1823">
        <v>206</v>
      </c>
      <c r="D1823">
        <v>132</v>
      </c>
      <c r="E1823">
        <v>0</v>
      </c>
      <c r="F1823">
        <v>10502</v>
      </c>
      <c r="H1823" t="s">
        <v>9</v>
      </c>
      <c r="I1823">
        <v>1120</v>
      </c>
      <c r="J1823">
        <v>1112</v>
      </c>
      <c r="K1823" t="s">
        <v>3278</v>
      </c>
      <c r="O1823" s="65">
        <v>25000000</v>
      </c>
    </row>
    <row r="1824" spans="1:15" x14ac:dyDescent="0.25">
      <c r="A1824" s="45">
        <v>2018</v>
      </c>
      <c r="B1824" t="s">
        <v>457</v>
      </c>
      <c r="C1824">
        <v>206</v>
      </c>
      <c r="D1824">
        <v>132</v>
      </c>
      <c r="E1824">
        <v>0</v>
      </c>
      <c r="F1824">
        <v>10503</v>
      </c>
      <c r="H1824" t="s">
        <v>9</v>
      </c>
      <c r="I1824">
        <v>1120</v>
      </c>
      <c r="J1824">
        <v>1112</v>
      </c>
      <c r="K1824" t="s">
        <v>3279</v>
      </c>
      <c r="O1824" s="65">
        <v>25000000</v>
      </c>
    </row>
    <row r="1825" spans="1:15" x14ac:dyDescent="0.25">
      <c r="A1825" s="45">
        <v>2018</v>
      </c>
      <c r="B1825" t="s">
        <v>457</v>
      </c>
      <c r="C1825">
        <v>206</v>
      </c>
      <c r="D1825">
        <v>132</v>
      </c>
      <c r="E1825">
        <v>0</v>
      </c>
      <c r="F1825">
        <v>10504</v>
      </c>
      <c r="H1825" t="s">
        <v>9</v>
      </c>
      <c r="I1825">
        <v>1120</v>
      </c>
      <c r="J1825">
        <v>1112</v>
      </c>
      <c r="K1825" t="s">
        <v>3280</v>
      </c>
      <c r="O1825" s="65">
        <v>32000000</v>
      </c>
    </row>
    <row r="1826" spans="1:15" x14ac:dyDescent="0.25">
      <c r="A1826" s="45">
        <v>2018</v>
      </c>
      <c r="B1826" t="s">
        <v>457</v>
      </c>
      <c r="C1826">
        <v>206</v>
      </c>
      <c r="D1826">
        <v>132</v>
      </c>
      <c r="E1826">
        <v>0</v>
      </c>
      <c r="F1826">
        <v>10601</v>
      </c>
      <c r="H1826" t="s">
        <v>9</v>
      </c>
      <c r="I1826">
        <v>1120</v>
      </c>
      <c r="J1826">
        <v>1112</v>
      </c>
      <c r="K1826" t="s">
        <v>3281</v>
      </c>
      <c r="O1826" s="65">
        <v>221814335</v>
      </c>
    </row>
    <row r="1827" spans="1:15" x14ac:dyDescent="0.25">
      <c r="A1827" s="45">
        <v>2018</v>
      </c>
      <c r="B1827" t="s">
        <v>457</v>
      </c>
      <c r="C1827">
        <v>206</v>
      </c>
      <c r="D1827">
        <v>132</v>
      </c>
      <c r="E1827">
        <v>0</v>
      </c>
      <c r="F1827">
        <v>10801</v>
      </c>
      <c r="H1827" t="s">
        <v>9</v>
      </c>
      <c r="I1827">
        <v>1120</v>
      </c>
      <c r="J1827">
        <v>1112</v>
      </c>
      <c r="K1827" t="s">
        <v>3287</v>
      </c>
      <c r="O1827" s="65">
        <v>24240916</v>
      </c>
    </row>
    <row r="1828" spans="1:15" x14ac:dyDescent="0.25">
      <c r="A1828" s="45">
        <v>2018</v>
      </c>
      <c r="B1828" t="s">
        <v>457</v>
      </c>
      <c r="C1828">
        <v>206</v>
      </c>
      <c r="D1828">
        <v>132</v>
      </c>
      <c r="E1828">
        <v>0</v>
      </c>
      <c r="F1828">
        <v>10804</v>
      </c>
      <c r="H1828" t="s">
        <v>9</v>
      </c>
      <c r="I1828">
        <v>1120</v>
      </c>
      <c r="J1828">
        <v>1112</v>
      </c>
      <c r="K1828" t="s">
        <v>3290</v>
      </c>
      <c r="O1828" s="65">
        <v>19263424</v>
      </c>
    </row>
    <row r="1829" spans="1:15" x14ac:dyDescent="0.25">
      <c r="A1829" s="45">
        <v>2018</v>
      </c>
      <c r="B1829" t="s">
        <v>457</v>
      </c>
      <c r="C1829">
        <v>206</v>
      </c>
      <c r="D1829">
        <v>132</v>
      </c>
      <c r="E1829">
        <v>0</v>
      </c>
      <c r="F1829">
        <v>10805</v>
      </c>
      <c r="H1829" t="s">
        <v>9</v>
      </c>
      <c r="I1829">
        <v>1120</v>
      </c>
      <c r="J1829">
        <v>1112</v>
      </c>
      <c r="K1829" t="s">
        <v>3291</v>
      </c>
      <c r="O1829" s="65">
        <v>20000000</v>
      </c>
    </row>
    <row r="1830" spans="1:15" x14ac:dyDescent="0.25">
      <c r="A1830" s="45">
        <v>2018</v>
      </c>
      <c r="B1830" t="s">
        <v>457</v>
      </c>
      <c r="C1830">
        <v>206</v>
      </c>
      <c r="D1830">
        <v>132</v>
      </c>
      <c r="E1830">
        <v>0</v>
      </c>
      <c r="F1830">
        <v>10806</v>
      </c>
      <c r="H1830" t="s">
        <v>9</v>
      </c>
      <c r="I1830">
        <v>1120</v>
      </c>
      <c r="J1830">
        <v>1112</v>
      </c>
      <c r="K1830" t="s">
        <v>3292</v>
      </c>
      <c r="O1830" s="65">
        <v>7960444</v>
      </c>
    </row>
    <row r="1831" spans="1:15" x14ac:dyDescent="0.25">
      <c r="A1831" s="45">
        <v>2018</v>
      </c>
      <c r="B1831" t="s">
        <v>457</v>
      </c>
      <c r="C1831">
        <v>206</v>
      </c>
      <c r="D1831">
        <v>132</v>
      </c>
      <c r="E1831">
        <v>0</v>
      </c>
      <c r="F1831">
        <v>10807</v>
      </c>
      <c r="H1831" t="s">
        <v>9</v>
      </c>
      <c r="I1831">
        <v>1120</v>
      </c>
      <c r="J1831">
        <v>1112</v>
      </c>
      <c r="K1831" t="s">
        <v>3293</v>
      </c>
      <c r="O1831" s="65">
        <v>22956600</v>
      </c>
    </row>
    <row r="1832" spans="1:15" x14ac:dyDescent="0.25">
      <c r="A1832" s="45">
        <v>2018</v>
      </c>
      <c r="B1832" t="s">
        <v>457</v>
      </c>
      <c r="C1832">
        <v>206</v>
      </c>
      <c r="D1832">
        <v>132</v>
      </c>
      <c r="E1832">
        <v>0</v>
      </c>
      <c r="F1832">
        <v>10808</v>
      </c>
      <c r="H1832" t="s">
        <v>9</v>
      </c>
      <c r="I1832">
        <v>1120</v>
      </c>
      <c r="J1832">
        <v>1112</v>
      </c>
      <c r="K1832" t="s">
        <v>3294</v>
      </c>
      <c r="O1832" s="65">
        <v>1000000</v>
      </c>
    </row>
    <row r="1833" spans="1:15" x14ac:dyDescent="0.25">
      <c r="A1833" s="45">
        <v>2018</v>
      </c>
      <c r="B1833" t="s">
        <v>457</v>
      </c>
      <c r="C1833">
        <v>206</v>
      </c>
      <c r="D1833">
        <v>132</v>
      </c>
      <c r="E1833">
        <v>0</v>
      </c>
      <c r="F1833">
        <v>10899</v>
      </c>
      <c r="H1833" t="s">
        <v>9</v>
      </c>
      <c r="I1833">
        <v>1120</v>
      </c>
      <c r="J1833">
        <v>1112</v>
      </c>
      <c r="K1833" t="s">
        <v>3295</v>
      </c>
      <c r="O1833" s="65">
        <v>3565660</v>
      </c>
    </row>
    <row r="1834" spans="1:15" x14ac:dyDescent="0.25">
      <c r="A1834" s="45">
        <v>2018</v>
      </c>
      <c r="B1834" t="s">
        <v>457</v>
      </c>
      <c r="C1834">
        <v>206</v>
      </c>
      <c r="D1834">
        <v>132</v>
      </c>
      <c r="E1834">
        <v>0</v>
      </c>
      <c r="F1834">
        <v>19902</v>
      </c>
      <c r="H1834" t="s">
        <v>9</v>
      </c>
      <c r="I1834">
        <v>1120</v>
      </c>
      <c r="J1834">
        <v>1112</v>
      </c>
      <c r="K1834" t="s">
        <v>3301</v>
      </c>
      <c r="M1834" t="s">
        <v>5880</v>
      </c>
      <c r="O1834" s="65">
        <v>30000000</v>
      </c>
    </row>
    <row r="1835" spans="1:15" x14ac:dyDescent="0.25">
      <c r="A1835" s="45">
        <v>2018</v>
      </c>
      <c r="B1835" t="s">
        <v>457</v>
      </c>
      <c r="C1835">
        <v>206</v>
      </c>
      <c r="D1835">
        <v>132</v>
      </c>
      <c r="E1835">
        <v>0</v>
      </c>
      <c r="F1835">
        <v>19905</v>
      </c>
      <c r="H1835" t="s">
        <v>9</v>
      </c>
      <c r="I1835">
        <v>1120</v>
      </c>
      <c r="J1835">
        <v>1112</v>
      </c>
      <c r="K1835" t="s">
        <v>3304</v>
      </c>
      <c r="O1835" s="65">
        <v>2595000</v>
      </c>
    </row>
    <row r="1836" spans="1:15" x14ac:dyDescent="0.25">
      <c r="A1836" s="45">
        <v>2018</v>
      </c>
      <c r="B1836" t="s">
        <v>457</v>
      </c>
      <c r="C1836">
        <v>206</v>
      </c>
      <c r="D1836">
        <v>132</v>
      </c>
      <c r="E1836">
        <v>0</v>
      </c>
      <c r="F1836">
        <v>19999</v>
      </c>
      <c r="H1836" t="s">
        <v>9</v>
      </c>
      <c r="I1836">
        <v>1120</v>
      </c>
      <c r="J1836">
        <v>1112</v>
      </c>
      <c r="K1836" t="s">
        <v>3305</v>
      </c>
      <c r="M1836" t="s">
        <v>5881</v>
      </c>
      <c r="O1836" s="65">
        <v>500000</v>
      </c>
    </row>
    <row r="1837" spans="1:15" x14ac:dyDescent="0.25">
      <c r="A1837" s="45">
        <v>2018</v>
      </c>
      <c r="B1837" t="s">
        <v>457</v>
      </c>
      <c r="C1837">
        <v>206</v>
      </c>
      <c r="D1837">
        <v>132</v>
      </c>
      <c r="E1837">
        <v>0</v>
      </c>
      <c r="F1837">
        <v>20101</v>
      </c>
      <c r="H1837" t="s">
        <v>9</v>
      </c>
      <c r="I1837">
        <v>1120</v>
      </c>
      <c r="J1837">
        <v>1112</v>
      </c>
      <c r="K1837" t="s">
        <v>3306</v>
      </c>
      <c r="O1837" s="65">
        <v>35000000</v>
      </c>
    </row>
    <row r="1838" spans="1:15" x14ac:dyDescent="0.25">
      <c r="A1838" s="45">
        <v>2018</v>
      </c>
      <c r="B1838" t="s">
        <v>457</v>
      </c>
      <c r="C1838">
        <v>206</v>
      </c>
      <c r="D1838">
        <v>132</v>
      </c>
      <c r="E1838">
        <v>0</v>
      </c>
      <c r="F1838">
        <v>20102</v>
      </c>
      <c r="H1838" t="s">
        <v>9</v>
      </c>
      <c r="I1838">
        <v>1120</v>
      </c>
      <c r="J1838">
        <v>1112</v>
      </c>
      <c r="K1838" t="s">
        <v>3307</v>
      </c>
      <c r="O1838" s="65">
        <v>1500000</v>
      </c>
    </row>
    <row r="1839" spans="1:15" x14ac:dyDescent="0.25">
      <c r="A1839" s="45">
        <v>2018</v>
      </c>
      <c r="B1839" t="s">
        <v>457</v>
      </c>
      <c r="C1839">
        <v>206</v>
      </c>
      <c r="D1839">
        <v>132</v>
      </c>
      <c r="E1839">
        <v>0</v>
      </c>
      <c r="F1839">
        <v>20104</v>
      </c>
      <c r="H1839" t="s">
        <v>9</v>
      </c>
      <c r="I1839">
        <v>1120</v>
      </c>
      <c r="J1839">
        <v>1112</v>
      </c>
      <c r="K1839" t="s">
        <v>3309</v>
      </c>
      <c r="O1839" s="65">
        <v>10000000</v>
      </c>
    </row>
    <row r="1840" spans="1:15" x14ac:dyDescent="0.25">
      <c r="A1840" s="45">
        <v>2018</v>
      </c>
      <c r="B1840" t="s">
        <v>457</v>
      </c>
      <c r="C1840">
        <v>206</v>
      </c>
      <c r="D1840">
        <v>132</v>
      </c>
      <c r="E1840">
        <v>0</v>
      </c>
      <c r="F1840">
        <v>20199</v>
      </c>
      <c r="H1840" t="s">
        <v>9</v>
      </c>
      <c r="I1840">
        <v>1120</v>
      </c>
      <c r="J1840">
        <v>1112</v>
      </c>
      <c r="K1840" t="s">
        <v>3310</v>
      </c>
      <c r="O1840" s="65">
        <v>1500000</v>
      </c>
    </row>
    <row r="1841" spans="1:15" x14ac:dyDescent="0.25">
      <c r="A1841" s="45">
        <v>2018</v>
      </c>
      <c r="B1841" t="s">
        <v>457</v>
      </c>
      <c r="C1841">
        <v>206</v>
      </c>
      <c r="D1841">
        <v>132</v>
      </c>
      <c r="E1841">
        <v>0</v>
      </c>
      <c r="F1841">
        <v>20203</v>
      </c>
      <c r="H1841" t="s">
        <v>9</v>
      </c>
      <c r="I1841">
        <v>1120</v>
      </c>
      <c r="J1841">
        <v>1112</v>
      </c>
      <c r="K1841" t="s">
        <v>3313</v>
      </c>
      <c r="O1841" s="65">
        <v>2583200</v>
      </c>
    </row>
    <row r="1842" spans="1:15" x14ac:dyDescent="0.25">
      <c r="A1842" s="45">
        <v>2018</v>
      </c>
      <c r="B1842" t="s">
        <v>457</v>
      </c>
      <c r="C1842">
        <v>206</v>
      </c>
      <c r="D1842">
        <v>132</v>
      </c>
      <c r="E1842">
        <v>0</v>
      </c>
      <c r="F1842">
        <v>20301</v>
      </c>
      <c r="H1842" t="s">
        <v>9</v>
      </c>
      <c r="I1842">
        <v>1120</v>
      </c>
      <c r="J1842">
        <v>1112</v>
      </c>
      <c r="K1842" t="s">
        <v>3315</v>
      </c>
      <c r="O1842" s="65">
        <v>1000000</v>
      </c>
    </row>
    <row r="1843" spans="1:15" x14ac:dyDescent="0.25">
      <c r="A1843" s="45">
        <v>2018</v>
      </c>
      <c r="B1843" t="s">
        <v>457</v>
      </c>
      <c r="C1843">
        <v>206</v>
      </c>
      <c r="D1843">
        <v>132</v>
      </c>
      <c r="E1843">
        <v>0</v>
      </c>
      <c r="F1843">
        <v>20302</v>
      </c>
      <c r="H1843" t="s">
        <v>9</v>
      </c>
      <c r="I1843">
        <v>1120</v>
      </c>
      <c r="J1843">
        <v>1112</v>
      </c>
      <c r="K1843" t="s">
        <v>3316</v>
      </c>
      <c r="O1843" s="65">
        <v>200000</v>
      </c>
    </row>
    <row r="1844" spans="1:15" x14ac:dyDescent="0.25">
      <c r="A1844" s="45">
        <v>2018</v>
      </c>
      <c r="B1844" t="s">
        <v>457</v>
      </c>
      <c r="C1844">
        <v>206</v>
      </c>
      <c r="D1844">
        <v>132</v>
      </c>
      <c r="E1844">
        <v>0</v>
      </c>
      <c r="F1844">
        <v>20304</v>
      </c>
      <c r="H1844" t="s">
        <v>9</v>
      </c>
      <c r="I1844">
        <v>1120</v>
      </c>
      <c r="J1844">
        <v>1112</v>
      </c>
      <c r="K1844" t="s">
        <v>3318</v>
      </c>
      <c r="O1844" s="65">
        <v>1500000</v>
      </c>
    </row>
    <row r="1845" spans="1:15" x14ac:dyDescent="0.25">
      <c r="A1845" s="45">
        <v>2018</v>
      </c>
      <c r="B1845" t="s">
        <v>457</v>
      </c>
      <c r="C1845">
        <v>206</v>
      </c>
      <c r="D1845">
        <v>132</v>
      </c>
      <c r="E1845">
        <v>0</v>
      </c>
      <c r="F1845">
        <v>20306</v>
      </c>
      <c r="H1845" t="s">
        <v>9</v>
      </c>
      <c r="I1845">
        <v>1120</v>
      </c>
      <c r="J1845">
        <v>1112</v>
      </c>
      <c r="K1845" t="s">
        <v>3320</v>
      </c>
      <c r="O1845" s="65">
        <v>2000000</v>
      </c>
    </row>
    <row r="1846" spans="1:15" x14ac:dyDescent="0.25">
      <c r="A1846" s="45">
        <v>2018</v>
      </c>
      <c r="B1846" t="s">
        <v>457</v>
      </c>
      <c r="C1846">
        <v>206</v>
      </c>
      <c r="D1846">
        <v>132</v>
      </c>
      <c r="E1846">
        <v>0</v>
      </c>
      <c r="F1846">
        <v>20399</v>
      </c>
      <c r="H1846" t="s">
        <v>9</v>
      </c>
      <c r="I1846">
        <v>1120</v>
      </c>
      <c r="J1846">
        <v>1112</v>
      </c>
      <c r="K1846" t="s">
        <v>3321</v>
      </c>
      <c r="O1846" s="65">
        <v>1000000</v>
      </c>
    </row>
    <row r="1847" spans="1:15" x14ac:dyDescent="0.25">
      <c r="A1847" s="45">
        <v>2018</v>
      </c>
      <c r="B1847" t="s">
        <v>457</v>
      </c>
      <c r="C1847">
        <v>206</v>
      </c>
      <c r="D1847">
        <v>132</v>
      </c>
      <c r="E1847">
        <v>0</v>
      </c>
      <c r="F1847">
        <v>20401</v>
      </c>
      <c r="H1847" t="s">
        <v>9</v>
      </c>
      <c r="I1847">
        <v>1120</v>
      </c>
      <c r="J1847">
        <v>1112</v>
      </c>
      <c r="K1847" t="s">
        <v>3322</v>
      </c>
      <c r="O1847" s="65">
        <v>1800000</v>
      </c>
    </row>
    <row r="1848" spans="1:15" x14ac:dyDescent="0.25">
      <c r="A1848" s="45">
        <v>2018</v>
      </c>
      <c r="B1848" t="s">
        <v>457</v>
      </c>
      <c r="C1848">
        <v>206</v>
      </c>
      <c r="D1848">
        <v>132</v>
      </c>
      <c r="E1848">
        <v>0</v>
      </c>
      <c r="F1848">
        <v>20402</v>
      </c>
      <c r="H1848" t="s">
        <v>9</v>
      </c>
      <c r="I1848">
        <v>1120</v>
      </c>
      <c r="J1848">
        <v>1112</v>
      </c>
      <c r="K1848" t="s">
        <v>3323</v>
      </c>
      <c r="O1848" s="65">
        <v>5000000</v>
      </c>
    </row>
    <row r="1849" spans="1:15" x14ac:dyDescent="0.25">
      <c r="A1849" s="45">
        <v>2018</v>
      </c>
      <c r="B1849" t="s">
        <v>457</v>
      </c>
      <c r="C1849">
        <v>206</v>
      </c>
      <c r="D1849">
        <v>132</v>
      </c>
      <c r="E1849">
        <v>0</v>
      </c>
      <c r="F1849">
        <v>29901</v>
      </c>
      <c r="H1849" t="s">
        <v>9</v>
      </c>
      <c r="I1849">
        <v>1120</v>
      </c>
      <c r="J1849">
        <v>1112</v>
      </c>
      <c r="K1849" t="s">
        <v>3327</v>
      </c>
      <c r="O1849" s="65">
        <v>2500000</v>
      </c>
    </row>
    <row r="1850" spans="1:15" x14ac:dyDescent="0.25">
      <c r="A1850" s="45">
        <v>2018</v>
      </c>
      <c r="B1850" t="s">
        <v>457</v>
      </c>
      <c r="C1850">
        <v>206</v>
      </c>
      <c r="D1850">
        <v>132</v>
      </c>
      <c r="E1850">
        <v>0</v>
      </c>
      <c r="F1850">
        <v>29902</v>
      </c>
      <c r="H1850" t="s">
        <v>9</v>
      </c>
      <c r="I1850">
        <v>1120</v>
      </c>
      <c r="J1850">
        <v>1112</v>
      </c>
      <c r="K1850" t="s">
        <v>3328</v>
      </c>
      <c r="O1850" s="65">
        <v>2000000</v>
      </c>
    </row>
    <row r="1851" spans="1:15" x14ac:dyDescent="0.25">
      <c r="A1851" s="45">
        <v>2018</v>
      </c>
      <c r="B1851" t="s">
        <v>457</v>
      </c>
      <c r="C1851">
        <v>206</v>
      </c>
      <c r="D1851">
        <v>132</v>
      </c>
      <c r="E1851">
        <v>0</v>
      </c>
      <c r="F1851">
        <v>29903</v>
      </c>
      <c r="H1851" t="s">
        <v>9</v>
      </c>
      <c r="I1851">
        <v>1120</v>
      </c>
      <c r="J1851">
        <v>1112</v>
      </c>
      <c r="K1851" t="s">
        <v>3329</v>
      </c>
      <c r="O1851" s="65">
        <v>15000000</v>
      </c>
    </row>
    <row r="1852" spans="1:15" x14ac:dyDescent="0.25">
      <c r="A1852" s="45">
        <v>2018</v>
      </c>
      <c r="B1852" t="s">
        <v>457</v>
      </c>
      <c r="C1852">
        <v>206</v>
      </c>
      <c r="D1852">
        <v>132</v>
      </c>
      <c r="E1852">
        <v>0</v>
      </c>
      <c r="F1852">
        <v>29904</v>
      </c>
      <c r="H1852" t="s">
        <v>9</v>
      </c>
      <c r="I1852">
        <v>1120</v>
      </c>
      <c r="J1852">
        <v>1112</v>
      </c>
      <c r="K1852" t="s">
        <v>3330</v>
      </c>
      <c r="O1852" s="65">
        <v>10500000</v>
      </c>
    </row>
    <row r="1853" spans="1:15" x14ac:dyDescent="0.25">
      <c r="A1853" s="45">
        <v>2018</v>
      </c>
      <c r="B1853" t="s">
        <v>457</v>
      </c>
      <c r="C1853">
        <v>206</v>
      </c>
      <c r="D1853">
        <v>132</v>
      </c>
      <c r="E1853">
        <v>0</v>
      </c>
      <c r="F1853">
        <v>29905</v>
      </c>
      <c r="H1853" t="s">
        <v>9</v>
      </c>
      <c r="I1853">
        <v>1120</v>
      </c>
      <c r="J1853">
        <v>1112</v>
      </c>
      <c r="K1853" t="s">
        <v>3331</v>
      </c>
      <c r="O1853" s="65">
        <v>700000</v>
      </c>
    </row>
    <row r="1854" spans="1:15" x14ac:dyDescent="0.25">
      <c r="A1854" s="45">
        <v>2018</v>
      </c>
      <c r="B1854" t="s">
        <v>457</v>
      </c>
      <c r="C1854">
        <v>206</v>
      </c>
      <c r="D1854">
        <v>132</v>
      </c>
      <c r="E1854">
        <v>0</v>
      </c>
      <c r="F1854">
        <v>29906</v>
      </c>
      <c r="H1854" t="s">
        <v>9</v>
      </c>
      <c r="I1854">
        <v>1120</v>
      </c>
      <c r="J1854">
        <v>1112</v>
      </c>
      <c r="K1854" t="s">
        <v>3332</v>
      </c>
      <c r="O1854" s="65">
        <v>500000</v>
      </c>
    </row>
    <row r="1855" spans="1:15" x14ac:dyDescent="0.25">
      <c r="A1855" s="45">
        <v>2018</v>
      </c>
      <c r="B1855" t="s">
        <v>457</v>
      </c>
      <c r="C1855">
        <v>206</v>
      </c>
      <c r="D1855">
        <v>132</v>
      </c>
      <c r="E1855">
        <v>0</v>
      </c>
      <c r="F1855">
        <v>29999</v>
      </c>
      <c r="H1855" t="s">
        <v>9</v>
      </c>
      <c r="I1855">
        <v>1120</v>
      </c>
      <c r="J1855">
        <v>1112</v>
      </c>
      <c r="K1855" t="s">
        <v>3334</v>
      </c>
      <c r="O1855" s="65">
        <v>300000</v>
      </c>
    </row>
    <row r="1856" spans="1:15" x14ac:dyDescent="0.25">
      <c r="A1856" s="45">
        <v>2018</v>
      </c>
      <c r="B1856" t="s">
        <v>457</v>
      </c>
      <c r="C1856">
        <v>206</v>
      </c>
      <c r="D1856">
        <v>132</v>
      </c>
      <c r="E1856">
        <v>0</v>
      </c>
      <c r="F1856">
        <v>49901</v>
      </c>
      <c r="H1856" t="s">
        <v>9</v>
      </c>
      <c r="I1856">
        <v>3400</v>
      </c>
      <c r="J1856">
        <v>1112</v>
      </c>
      <c r="K1856" t="s">
        <v>3370</v>
      </c>
      <c r="M1856" t="s">
        <v>5882</v>
      </c>
      <c r="O1856" s="65">
        <v>712054650</v>
      </c>
    </row>
    <row r="1857" spans="1:15" x14ac:dyDescent="0.25">
      <c r="A1857" s="45">
        <v>2018</v>
      </c>
      <c r="B1857" t="s">
        <v>457</v>
      </c>
      <c r="C1857">
        <v>206</v>
      </c>
      <c r="D1857">
        <v>132</v>
      </c>
      <c r="E1857">
        <v>0</v>
      </c>
      <c r="F1857">
        <v>50199</v>
      </c>
      <c r="H1857" t="s">
        <v>16</v>
      </c>
      <c r="I1857">
        <v>2210</v>
      </c>
      <c r="J1857">
        <v>1112</v>
      </c>
      <c r="K1857" t="s">
        <v>3379</v>
      </c>
      <c r="O1857" s="65">
        <v>64754200</v>
      </c>
    </row>
    <row r="1858" spans="1:15" x14ac:dyDescent="0.25">
      <c r="A1858" s="45">
        <v>2018</v>
      </c>
      <c r="B1858" t="s">
        <v>457</v>
      </c>
      <c r="C1858">
        <v>206</v>
      </c>
      <c r="D1858">
        <v>132</v>
      </c>
      <c r="E1858">
        <v>0</v>
      </c>
      <c r="F1858">
        <v>50201</v>
      </c>
      <c r="H1858" t="s">
        <v>16</v>
      </c>
      <c r="I1858">
        <v>2110</v>
      </c>
      <c r="J1858">
        <v>1112</v>
      </c>
      <c r="K1858" t="s">
        <v>2211</v>
      </c>
      <c r="M1858" t="s">
        <v>5883</v>
      </c>
      <c r="O1858" s="65">
        <v>213554203</v>
      </c>
    </row>
    <row r="1859" spans="1:15" x14ac:dyDescent="0.25">
      <c r="A1859" s="45">
        <v>2018</v>
      </c>
      <c r="B1859" t="s">
        <v>457</v>
      </c>
      <c r="C1859">
        <v>206</v>
      </c>
      <c r="D1859">
        <v>132</v>
      </c>
      <c r="E1859">
        <v>0</v>
      </c>
      <c r="F1859">
        <v>60103</v>
      </c>
      <c r="G1859">
        <v>200</v>
      </c>
      <c r="H1859" t="s">
        <v>9</v>
      </c>
      <c r="I1859">
        <v>1310</v>
      </c>
      <c r="J1859">
        <v>1112</v>
      </c>
      <c r="K1859" t="s">
        <v>3393</v>
      </c>
      <c r="L1859" t="s">
        <v>21</v>
      </c>
      <c r="M1859" t="s">
        <v>4550</v>
      </c>
      <c r="N1859" t="s">
        <v>22</v>
      </c>
      <c r="O1859" s="65">
        <v>43174111</v>
      </c>
    </row>
    <row r="1860" spans="1:15" x14ac:dyDescent="0.25">
      <c r="A1860" s="45">
        <v>2018</v>
      </c>
      <c r="B1860" t="s">
        <v>457</v>
      </c>
      <c r="C1860">
        <v>206</v>
      </c>
      <c r="D1860">
        <v>132</v>
      </c>
      <c r="E1860">
        <v>0</v>
      </c>
      <c r="F1860">
        <v>60103</v>
      </c>
      <c r="G1860">
        <v>202</v>
      </c>
      <c r="H1860" t="s">
        <v>9</v>
      </c>
      <c r="I1860">
        <v>1310</v>
      </c>
      <c r="J1860">
        <v>1112</v>
      </c>
      <c r="K1860" t="s">
        <v>3393</v>
      </c>
      <c r="L1860" t="s">
        <v>21</v>
      </c>
      <c r="M1860" t="s">
        <v>4542</v>
      </c>
      <c r="N1860" t="s">
        <v>22</v>
      </c>
      <c r="O1860" s="65">
        <v>18609531</v>
      </c>
    </row>
    <row r="1861" spans="1:15" x14ac:dyDescent="0.25">
      <c r="A1861" s="45">
        <v>2018</v>
      </c>
      <c r="B1861" t="s">
        <v>457</v>
      </c>
      <c r="C1861">
        <v>206</v>
      </c>
      <c r="D1861">
        <v>132</v>
      </c>
      <c r="E1861">
        <v>0</v>
      </c>
      <c r="F1861">
        <v>60301</v>
      </c>
      <c r="H1861" t="s">
        <v>9</v>
      </c>
      <c r="I1861">
        <v>1320</v>
      </c>
      <c r="J1861">
        <v>1112</v>
      </c>
      <c r="K1861" t="s">
        <v>3404</v>
      </c>
      <c r="O1861" s="65">
        <v>116567422</v>
      </c>
    </row>
    <row r="1862" spans="1:15" x14ac:dyDescent="0.25">
      <c r="A1862" s="45">
        <v>2018</v>
      </c>
      <c r="B1862" t="s">
        <v>457</v>
      </c>
      <c r="C1862">
        <v>206</v>
      </c>
      <c r="D1862">
        <v>132</v>
      </c>
      <c r="E1862">
        <v>0</v>
      </c>
      <c r="F1862">
        <v>60399</v>
      </c>
      <c r="H1862" t="s">
        <v>9</v>
      </c>
      <c r="I1862">
        <v>1320</v>
      </c>
      <c r="J1862">
        <v>1112</v>
      </c>
      <c r="K1862" t="s">
        <v>3409</v>
      </c>
      <c r="M1862" t="s">
        <v>5884</v>
      </c>
      <c r="O1862" s="65">
        <v>65000000</v>
      </c>
    </row>
    <row r="1863" spans="1:15" x14ac:dyDescent="0.25">
      <c r="A1863" s="45">
        <v>2018</v>
      </c>
      <c r="B1863" t="s">
        <v>457</v>
      </c>
      <c r="C1863">
        <v>206</v>
      </c>
      <c r="D1863">
        <v>132</v>
      </c>
      <c r="E1863">
        <v>0</v>
      </c>
      <c r="F1863">
        <v>60601</v>
      </c>
      <c r="H1863" t="s">
        <v>9</v>
      </c>
      <c r="I1863">
        <v>1320</v>
      </c>
      <c r="J1863">
        <v>1112</v>
      </c>
      <c r="K1863" t="s">
        <v>3417</v>
      </c>
      <c r="M1863" t="s">
        <v>5885</v>
      </c>
      <c r="O1863" s="65">
        <v>419776068</v>
      </c>
    </row>
    <row r="1864" spans="1:15" x14ac:dyDescent="0.25">
      <c r="A1864" s="45">
        <v>2018</v>
      </c>
      <c r="B1864" t="s">
        <v>457</v>
      </c>
      <c r="C1864">
        <v>206</v>
      </c>
      <c r="D1864">
        <v>132</v>
      </c>
      <c r="E1864">
        <v>0</v>
      </c>
      <c r="F1864">
        <v>60602</v>
      </c>
      <c r="H1864" t="s">
        <v>9</v>
      </c>
      <c r="I1864">
        <v>1320</v>
      </c>
      <c r="J1864">
        <v>1112</v>
      </c>
      <c r="K1864" t="s">
        <v>3418</v>
      </c>
      <c r="M1864" t="s">
        <v>5886</v>
      </c>
      <c r="O1864" s="65">
        <v>1500000000</v>
      </c>
    </row>
    <row r="1865" spans="1:15" x14ac:dyDescent="0.25">
      <c r="A1865" s="45">
        <v>2018</v>
      </c>
      <c r="B1865" t="s">
        <v>457</v>
      </c>
      <c r="C1865">
        <v>206</v>
      </c>
      <c r="D1865">
        <v>132</v>
      </c>
      <c r="E1865">
        <v>0</v>
      </c>
      <c r="F1865">
        <v>60701</v>
      </c>
      <c r="G1865">
        <v>200</v>
      </c>
      <c r="H1865" t="s">
        <v>9</v>
      </c>
      <c r="I1865">
        <v>1330</v>
      </c>
      <c r="J1865">
        <v>1112</v>
      </c>
      <c r="K1865" t="s">
        <v>3419</v>
      </c>
      <c r="L1865" t="s">
        <v>4525</v>
      </c>
      <c r="M1865" t="s">
        <v>5887</v>
      </c>
      <c r="N1865" t="s">
        <v>459</v>
      </c>
      <c r="O1865" s="65">
        <v>18333333</v>
      </c>
    </row>
    <row r="1866" spans="1:15" x14ac:dyDescent="0.25">
      <c r="A1866" s="45">
        <v>2018</v>
      </c>
      <c r="B1866" t="s">
        <v>461</v>
      </c>
      <c r="C1866">
        <v>206</v>
      </c>
      <c r="D1866">
        <v>134</v>
      </c>
      <c r="E1866">
        <v>2</v>
      </c>
      <c r="F1866">
        <v>101</v>
      </c>
      <c r="H1866" t="s">
        <v>9</v>
      </c>
      <c r="I1866">
        <v>1111</v>
      </c>
      <c r="J1866">
        <v>1112</v>
      </c>
      <c r="K1866" t="s">
        <v>3206</v>
      </c>
      <c r="O1866" s="65">
        <v>8401932709</v>
      </c>
    </row>
    <row r="1867" spans="1:15" x14ac:dyDescent="0.25">
      <c r="A1867" s="45">
        <v>2018</v>
      </c>
      <c r="B1867" t="s">
        <v>461</v>
      </c>
      <c r="C1867">
        <v>206</v>
      </c>
      <c r="D1867">
        <v>134</v>
      </c>
      <c r="E1867">
        <v>2</v>
      </c>
      <c r="F1867">
        <v>103</v>
      </c>
      <c r="H1867" t="s">
        <v>9</v>
      </c>
      <c r="I1867">
        <v>1111</v>
      </c>
      <c r="J1867">
        <v>1112</v>
      </c>
      <c r="K1867" t="s">
        <v>3207</v>
      </c>
      <c r="O1867" s="65">
        <v>45526412</v>
      </c>
    </row>
    <row r="1868" spans="1:15" x14ac:dyDescent="0.25">
      <c r="A1868" s="45">
        <v>2018</v>
      </c>
      <c r="B1868" t="s">
        <v>461</v>
      </c>
      <c r="C1868">
        <v>206</v>
      </c>
      <c r="D1868">
        <v>134</v>
      </c>
      <c r="E1868">
        <v>2</v>
      </c>
      <c r="F1868">
        <v>201</v>
      </c>
      <c r="H1868" t="s">
        <v>9</v>
      </c>
      <c r="I1868">
        <v>1111</v>
      </c>
      <c r="J1868">
        <v>1112</v>
      </c>
      <c r="K1868" t="s">
        <v>3210</v>
      </c>
      <c r="O1868" s="65">
        <v>56000000</v>
      </c>
    </row>
    <row r="1869" spans="1:15" x14ac:dyDescent="0.25">
      <c r="A1869" s="45">
        <v>2018</v>
      </c>
      <c r="B1869" t="s">
        <v>461</v>
      </c>
      <c r="C1869">
        <v>206</v>
      </c>
      <c r="D1869">
        <v>134</v>
      </c>
      <c r="E1869">
        <v>2</v>
      </c>
      <c r="F1869">
        <v>202</v>
      </c>
      <c r="H1869" t="s">
        <v>9</v>
      </c>
      <c r="I1869">
        <v>1111</v>
      </c>
      <c r="J1869">
        <v>1112</v>
      </c>
      <c r="K1869" t="s">
        <v>3211</v>
      </c>
      <c r="O1869" s="65">
        <v>3500000</v>
      </c>
    </row>
    <row r="1870" spans="1:15" x14ac:dyDescent="0.25">
      <c r="A1870" s="45">
        <v>2018</v>
      </c>
      <c r="B1870" t="s">
        <v>461</v>
      </c>
      <c r="C1870">
        <v>206</v>
      </c>
      <c r="D1870">
        <v>134</v>
      </c>
      <c r="E1870">
        <v>2</v>
      </c>
      <c r="F1870">
        <v>301</v>
      </c>
      <c r="H1870" t="s">
        <v>9</v>
      </c>
      <c r="I1870">
        <v>1111</v>
      </c>
      <c r="J1870">
        <v>1112</v>
      </c>
      <c r="K1870" t="s">
        <v>3215</v>
      </c>
      <c r="O1870" s="65">
        <v>3407538764</v>
      </c>
    </row>
    <row r="1871" spans="1:15" x14ac:dyDescent="0.25">
      <c r="A1871" s="45">
        <v>2018</v>
      </c>
      <c r="B1871" t="s">
        <v>461</v>
      </c>
      <c r="C1871">
        <v>206</v>
      </c>
      <c r="D1871">
        <v>134</v>
      </c>
      <c r="E1871">
        <v>2</v>
      </c>
      <c r="F1871">
        <v>302</v>
      </c>
      <c r="H1871" t="s">
        <v>9</v>
      </c>
      <c r="I1871">
        <v>1111</v>
      </c>
      <c r="J1871">
        <v>1112</v>
      </c>
      <c r="K1871" t="s">
        <v>3216</v>
      </c>
      <c r="O1871" s="65">
        <v>5116246294</v>
      </c>
    </row>
    <row r="1872" spans="1:15" x14ac:dyDescent="0.25">
      <c r="A1872" s="45">
        <v>2018</v>
      </c>
      <c r="B1872" t="s">
        <v>461</v>
      </c>
      <c r="C1872">
        <v>206</v>
      </c>
      <c r="D1872">
        <v>134</v>
      </c>
      <c r="E1872">
        <v>2</v>
      </c>
      <c r="F1872">
        <v>303</v>
      </c>
      <c r="H1872" t="s">
        <v>16</v>
      </c>
      <c r="I1872">
        <v>1111</v>
      </c>
      <c r="J1872">
        <v>1112</v>
      </c>
      <c r="K1872" t="s">
        <v>3217</v>
      </c>
      <c r="O1872" s="65">
        <v>1651603384</v>
      </c>
    </row>
    <row r="1873" spans="1:15" x14ac:dyDescent="0.25">
      <c r="A1873" s="45">
        <v>2018</v>
      </c>
      <c r="B1873" t="s">
        <v>461</v>
      </c>
      <c r="C1873">
        <v>206</v>
      </c>
      <c r="D1873">
        <v>134</v>
      </c>
      <c r="E1873">
        <v>2</v>
      </c>
      <c r="F1873">
        <v>304</v>
      </c>
      <c r="H1873" t="s">
        <v>9</v>
      </c>
      <c r="I1873">
        <v>1111</v>
      </c>
      <c r="J1873">
        <v>1112</v>
      </c>
      <c r="K1873" t="s">
        <v>3218</v>
      </c>
      <c r="O1873" s="65">
        <v>1477226350</v>
      </c>
    </row>
    <row r="1874" spans="1:15" x14ac:dyDescent="0.25">
      <c r="A1874" s="45">
        <v>2018</v>
      </c>
      <c r="B1874" t="s">
        <v>461</v>
      </c>
      <c r="C1874">
        <v>206</v>
      </c>
      <c r="D1874">
        <v>134</v>
      </c>
      <c r="E1874">
        <v>2</v>
      </c>
      <c r="F1874">
        <v>399</v>
      </c>
      <c r="H1874" t="s">
        <v>9</v>
      </c>
      <c r="I1874">
        <v>1111</v>
      </c>
      <c r="J1874">
        <v>1112</v>
      </c>
      <c r="K1874" t="s">
        <v>3219</v>
      </c>
      <c r="O1874" s="65">
        <v>1287270089</v>
      </c>
    </row>
    <row r="1875" spans="1:15" x14ac:dyDescent="0.25">
      <c r="A1875" s="45">
        <v>2018</v>
      </c>
      <c r="B1875" t="s">
        <v>461</v>
      </c>
      <c r="C1875">
        <v>206</v>
      </c>
      <c r="D1875">
        <v>134</v>
      </c>
      <c r="E1875">
        <v>2</v>
      </c>
      <c r="F1875">
        <v>401</v>
      </c>
      <c r="G1875">
        <v>200</v>
      </c>
      <c r="H1875" t="s">
        <v>9</v>
      </c>
      <c r="I1875">
        <v>1112</v>
      </c>
      <c r="J1875">
        <v>1112</v>
      </c>
      <c r="K1875" t="s">
        <v>3220</v>
      </c>
      <c r="L1875" t="s">
        <v>21</v>
      </c>
      <c r="M1875" t="s">
        <v>4546</v>
      </c>
      <c r="N1875" t="s">
        <v>22</v>
      </c>
      <c r="O1875" s="65">
        <v>1833279757</v>
      </c>
    </row>
    <row r="1876" spans="1:15" x14ac:dyDescent="0.25">
      <c r="A1876" s="45">
        <v>2018</v>
      </c>
      <c r="B1876" t="s">
        <v>461</v>
      </c>
      <c r="C1876">
        <v>206</v>
      </c>
      <c r="D1876">
        <v>134</v>
      </c>
      <c r="E1876">
        <v>2</v>
      </c>
      <c r="F1876">
        <v>405</v>
      </c>
      <c r="G1876">
        <v>200</v>
      </c>
      <c r="H1876" t="s">
        <v>9</v>
      </c>
      <c r="I1876">
        <v>1112</v>
      </c>
      <c r="J1876">
        <v>1112</v>
      </c>
      <c r="K1876" t="s">
        <v>3244</v>
      </c>
      <c r="L1876" t="s">
        <v>23</v>
      </c>
      <c r="M1876" t="s">
        <v>4531</v>
      </c>
      <c r="N1876" t="s">
        <v>24</v>
      </c>
      <c r="O1876" s="65">
        <v>99096203</v>
      </c>
    </row>
    <row r="1877" spans="1:15" x14ac:dyDescent="0.25">
      <c r="A1877" s="45">
        <v>2018</v>
      </c>
      <c r="B1877" t="s">
        <v>461</v>
      </c>
      <c r="C1877">
        <v>206</v>
      </c>
      <c r="D1877">
        <v>134</v>
      </c>
      <c r="E1877">
        <v>2</v>
      </c>
      <c r="F1877">
        <v>501</v>
      </c>
      <c r="G1877">
        <v>200</v>
      </c>
      <c r="H1877" t="s">
        <v>9</v>
      </c>
      <c r="I1877">
        <v>1112</v>
      </c>
      <c r="J1877">
        <v>1112</v>
      </c>
      <c r="K1877" t="s">
        <v>3245</v>
      </c>
      <c r="L1877" t="s">
        <v>21</v>
      </c>
      <c r="M1877" t="s">
        <v>4547</v>
      </c>
      <c r="N1877" t="s">
        <v>22</v>
      </c>
      <c r="O1877" s="65">
        <v>1006817423</v>
      </c>
    </row>
    <row r="1878" spans="1:15" x14ac:dyDescent="0.25">
      <c r="A1878" s="45">
        <v>2018</v>
      </c>
      <c r="B1878" t="s">
        <v>461</v>
      </c>
      <c r="C1878">
        <v>206</v>
      </c>
      <c r="D1878">
        <v>134</v>
      </c>
      <c r="E1878">
        <v>2</v>
      </c>
      <c r="F1878">
        <v>502</v>
      </c>
      <c r="G1878">
        <v>200</v>
      </c>
      <c r="H1878" t="s">
        <v>9</v>
      </c>
      <c r="I1878">
        <v>1112</v>
      </c>
      <c r="J1878">
        <v>1112</v>
      </c>
      <c r="K1878" t="s">
        <v>3246</v>
      </c>
      <c r="L1878" t="s">
        <v>21</v>
      </c>
      <c r="M1878" t="s">
        <v>4532</v>
      </c>
      <c r="N1878" t="s">
        <v>22</v>
      </c>
      <c r="O1878" s="65">
        <v>297288609</v>
      </c>
    </row>
    <row r="1879" spans="1:15" x14ac:dyDescent="0.25">
      <c r="A1879" s="45">
        <v>2018</v>
      </c>
      <c r="B1879" t="s">
        <v>461</v>
      </c>
      <c r="C1879">
        <v>206</v>
      </c>
      <c r="D1879">
        <v>134</v>
      </c>
      <c r="E1879">
        <v>2</v>
      </c>
      <c r="F1879">
        <v>503</v>
      </c>
      <c r="G1879">
        <v>200</v>
      </c>
      <c r="H1879" t="s">
        <v>9</v>
      </c>
      <c r="I1879">
        <v>1112</v>
      </c>
      <c r="J1879">
        <v>1112</v>
      </c>
      <c r="K1879" t="s">
        <v>3247</v>
      </c>
      <c r="L1879" t="s">
        <v>21</v>
      </c>
      <c r="M1879" t="s">
        <v>4533</v>
      </c>
      <c r="N1879" t="s">
        <v>22</v>
      </c>
      <c r="O1879" s="65">
        <v>594577219</v>
      </c>
    </row>
    <row r="1880" spans="1:15" x14ac:dyDescent="0.25">
      <c r="A1880" s="45">
        <v>2018</v>
      </c>
      <c r="B1880" t="s">
        <v>461</v>
      </c>
      <c r="C1880">
        <v>206</v>
      </c>
      <c r="D1880">
        <v>134</v>
      </c>
      <c r="E1880">
        <v>2</v>
      </c>
      <c r="F1880">
        <v>10101</v>
      </c>
      <c r="H1880" t="s">
        <v>9</v>
      </c>
      <c r="I1880">
        <v>1120</v>
      </c>
      <c r="J1880">
        <v>1112</v>
      </c>
      <c r="K1880" t="s">
        <v>3253</v>
      </c>
      <c r="M1880" t="s">
        <v>5888</v>
      </c>
      <c r="O1880" s="65">
        <v>3490531981</v>
      </c>
    </row>
    <row r="1881" spans="1:15" x14ac:dyDescent="0.25">
      <c r="A1881" s="45">
        <v>2018</v>
      </c>
      <c r="B1881" t="s">
        <v>461</v>
      </c>
      <c r="C1881">
        <v>206</v>
      </c>
      <c r="D1881">
        <v>134</v>
      </c>
      <c r="E1881">
        <v>2</v>
      </c>
      <c r="F1881">
        <v>10103</v>
      </c>
      <c r="H1881" t="s">
        <v>9</v>
      </c>
      <c r="I1881">
        <v>1120</v>
      </c>
      <c r="J1881">
        <v>1112</v>
      </c>
      <c r="K1881" t="s">
        <v>3255</v>
      </c>
      <c r="M1881" t="s">
        <v>5889</v>
      </c>
      <c r="O1881" s="65">
        <v>413902178</v>
      </c>
    </row>
    <row r="1882" spans="1:15" x14ac:dyDescent="0.25">
      <c r="A1882" s="45">
        <v>2018</v>
      </c>
      <c r="B1882" t="s">
        <v>461</v>
      </c>
      <c r="C1882">
        <v>206</v>
      </c>
      <c r="D1882">
        <v>134</v>
      </c>
      <c r="E1882">
        <v>2</v>
      </c>
      <c r="F1882">
        <v>10201</v>
      </c>
      <c r="H1882" t="s">
        <v>9</v>
      </c>
      <c r="I1882">
        <v>1120</v>
      </c>
      <c r="J1882">
        <v>1112</v>
      </c>
      <c r="K1882" t="s">
        <v>3258</v>
      </c>
      <c r="O1882" s="65">
        <v>35190000</v>
      </c>
    </row>
    <row r="1883" spans="1:15" x14ac:dyDescent="0.25">
      <c r="A1883" s="45">
        <v>2018</v>
      </c>
      <c r="B1883" t="s">
        <v>461</v>
      </c>
      <c r="C1883">
        <v>206</v>
      </c>
      <c r="D1883">
        <v>134</v>
      </c>
      <c r="E1883">
        <v>2</v>
      </c>
      <c r="F1883">
        <v>10202</v>
      </c>
      <c r="H1883" t="s">
        <v>9</v>
      </c>
      <c r="I1883">
        <v>1120</v>
      </c>
      <c r="J1883">
        <v>1112</v>
      </c>
      <c r="K1883" t="s">
        <v>3259</v>
      </c>
      <c r="O1883" s="65">
        <v>309810000</v>
      </c>
    </row>
    <row r="1884" spans="1:15" x14ac:dyDescent="0.25">
      <c r="A1884" s="45">
        <v>2018</v>
      </c>
      <c r="B1884" t="s">
        <v>461</v>
      </c>
      <c r="C1884">
        <v>206</v>
      </c>
      <c r="D1884">
        <v>134</v>
      </c>
      <c r="E1884">
        <v>2</v>
      </c>
      <c r="F1884">
        <v>10203</v>
      </c>
      <c r="H1884" t="s">
        <v>9</v>
      </c>
      <c r="I1884">
        <v>1120</v>
      </c>
      <c r="J1884">
        <v>1112</v>
      </c>
      <c r="K1884" t="s">
        <v>3260</v>
      </c>
      <c r="O1884" s="65">
        <v>8280000</v>
      </c>
    </row>
    <row r="1885" spans="1:15" x14ac:dyDescent="0.25">
      <c r="A1885" s="45">
        <v>2018</v>
      </c>
      <c r="B1885" t="s">
        <v>461</v>
      </c>
      <c r="C1885">
        <v>206</v>
      </c>
      <c r="D1885">
        <v>134</v>
      </c>
      <c r="E1885">
        <v>2</v>
      </c>
      <c r="F1885">
        <v>10204</v>
      </c>
      <c r="H1885" t="s">
        <v>9</v>
      </c>
      <c r="I1885">
        <v>1120</v>
      </c>
      <c r="J1885">
        <v>1112</v>
      </c>
      <c r="K1885" t="s">
        <v>3261</v>
      </c>
      <c r="O1885" s="65">
        <v>118680000</v>
      </c>
    </row>
    <row r="1886" spans="1:15" x14ac:dyDescent="0.25">
      <c r="A1886" s="45">
        <v>2018</v>
      </c>
      <c r="B1886" t="s">
        <v>461</v>
      </c>
      <c r="C1886">
        <v>206</v>
      </c>
      <c r="D1886">
        <v>134</v>
      </c>
      <c r="E1886">
        <v>2</v>
      </c>
      <c r="F1886">
        <v>10299</v>
      </c>
      <c r="H1886" t="s">
        <v>9</v>
      </c>
      <c r="I1886">
        <v>1120</v>
      </c>
      <c r="J1886">
        <v>1112</v>
      </c>
      <c r="K1886" t="s">
        <v>3262</v>
      </c>
      <c r="M1886" t="s">
        <v>5890</v>
      </c>
      <c r="O1886" s="65">
        <v>3286000</v>
      </c>
    </row>
    <row r="1887" spans="1:15" x14ac:dyDescent="0.25">
      <c r="A1887" s="45">
        <v>2018</v>
      </c>
      <c r="B1887" t="s">
        <v>461</v>
      </c>
      <c r="C1887">
        <v>206</v>
      </c>
      <c r="D1887">
        <v>134</v>
      </c>
      <c r="E1887">
        <v>2</v>
      </c>
      <c r="F1887">
        <v>10301</v>
      </c>
      <c r="H1887" t="s">
        <v>9</v>
      </c>
      <c r="I1887">
        <v>1120</v>
      </c>
      <c r="J1887">
        <v>1112</v>
      </c>
      <c r="K1887" t="s">
        <v>3263</v>
      </c>
      <c r="O1887" s="65">
        <v>100000000</v>
      </c>
    </row>
    <row r="1888" spans="1:15" x14ac:dyDescent="0.25">
      <c r="A1888" s="45">
        <v>2018</v>
      </c>
      <c r="B1888" t="s">
        <v>461</v>
      </c>
      <c r="C1888">
        <v>206</v>
      </c>
      <c r="D1888">
        <v>134</v>
      </c>
      <c r="E1888">
        <v>2</v>
      </c>
      <c r="F1888">
        <v>10303</v>
      </c>
      <c r="H1888" t="s">
        <v>9</v>
      </c>
      <c r="I1888">
        <v>1120</v>
      </c>
      <c r="J1888">
        <v>1112</v>
      </c>
      <c r="K1888" t="s">
        <v>3265</v>
      </c>
      <c r="O1888" s="65">
        <v>1000000</v>
      </c>
    </row>
    <row r="1889" spans="1:15" x14ac:dyDescent="0.25">
      <c r="A1889" s="45">
        <v>2018</v>
      </c>
      <c r="B1889" t="s">
        <v>461</v>
      </c>
      <c r="C1889">
        <v>206</v>
      </c>
      <c r="D1889">
        <v>134</v>
      </c>
      <c r="E1889">
        <v>2</v>
      </c>
      <c r="F1889">
        <v>10304</v>
      </c>
      <c r="H1889" t="s">
        <v>9</v>
      </c>
      <c r="I1889">
        <v>1120</v>
      </c>
      <c r="J1889">
        <v>1112</v>
      </c>
      <c r="K1889" t="s">
        <v>3266</v>
      </c>
      <c r="O1889" s="65">
        <v>5000000</v>
      </c>
    </row>
    <row r="1890" spans="1:15" x14ac:dyDescent="0.25">
      <c r="A1890" s="45">
        <v>2018</v>
      </c>
      <c r="B1890" t="s">
        <v>461</v>
      </c>
      <c r="C1890">
        <v>206</v>
      </c>
      <c r="D1890">
        <v>134</v>
      </c>
      <c r="E1890">
        <v>2</v>
      </c>
      <c r="F1890">
        <v>10306</v>
      </c>
      <c r="H1890" t="s">
        <v>9</v>
      </c>
      <c r="I1890">
        <v>1120</v>
      </c>
      <c r="J1890">
        <v>1112</v>
      </c>
      <c r="K1890" t="s">
        <v>3268</v>
      </c>
      <c r="M1890" t="s">
        <v>5891</v>
      </c>
      <c r="O1890" s="65">
        <v>6502400000</v>
      </c>
    </row>
    <row r="1891" spans="1:15" x14ac:dyDescent="0.25">
      <c r="A1891" s="45">
        <v>2018</v>
      </c>
      <c r="B1891" t="s">
        <v>461</v>
      </c>
      <c r="C1891">
        <v>206</v>
      </c>
      <c r="D1891">
        <v>134</v>
      </c>
      <c r="E1891">
        <v>2</v>
      </c>
      <c r="F1891">
        <v>10307</v>
      </c>
      <c r="H1891" t="s">
        <v>9</v>
      </c>
      <c r="I1891">
        <v>1120</v>
      </c>
      <c r="J1891">
        <v>1112</v>
      </c>
      <c r="K1891" t="s">
        <v>3269</v>
      </c>
      <c r="O1891" s="65">
        <v>12082884</v>
      </c>
    </row>
    <row r="1892" spans="1:15" x14ac:dyDescent="0.25">
      <c r="A1892" s="45">
        <v>2018</v>
      </c>
      <c r="B1892" t="s">
        <v>461</v>
      </c>
      <c r="C1892">
        <v>206</v>
      </c>
      <c r="D1892">
        <v>134</v>
      </c>
      <c r="E1892">
        <v>2</v>
      </c>
      <c r="F1892">
        <v>10403</v>
      </c>
      <c r="H1892" t="s">
        <v>9</v>
      </c>
      <c r="I1892">
        <v>1120</v>
      </c>
      <c r="J1892">
        <v>1112</v>
      </c>
      <c r="K1892" t="s">
        <v>3272</v>
      </c>
      <c r="M1892" t="s">
        <v>5892</v>
      </c>
      <c r="O1892" s="65">
        <v>302926214</v>
      </c>
    </row>
    <row r="1893" spans="1:15" x14ac:dyDescent="0.25">
      <c r="A1893" s="45">
        <v>2018</v>
      </c>
      <c r="B1893" t="s">
        <v>461</v>
      </c>
      <c r="C1893">
        <v>206</v>
      </c>
      <c r="D1893">
        <v>134</v>
      </c>
      <c r="E1893">
        <v>2</v>
      </c>
      <c r="F1893">
        <v>10406</v>
      </c>
      <c r="H1893" t="s">
        <v>9</v>
      </c>
      <c r="I1893">
        <v>1120</v>
      </c>
      <c r="J1893">
        <v>1112</v>
      </c>
      <c r="K1893" t="s">
        <v>3275</v>
      </c>
      <c r="M1893" t="s">
        <v>5893</v>
      </c>
      <c r="O1893" s="65">
        <v>1011858043</v>
      </c>
    </row>
    <row r="1894" spans="1:15" x14ac:dyDescent="0.25">
      <c r="A1894" s="45">
        <v>2018</v>
      </c>
      <c r="B1894" t="s">
        <v>461</v>
      </c>
      <c r="C1894">
        <v>206</v>
      </c>
      <c r="D1894">
        <v>134</v>
      </c>
      <c r="E1894">
        <v>2</v>
      </c>
      <c r="F1894">
        <v>10499</v>
      </c>
      <c r="H1894" t="s">
        <v>9</v>
      </c>
      <c r="I1894">
        <v>1120</v>
      </c>
      <c r="J1894">
        <v>1112</v>
      </c>
      <c r="K1894" t="s">
        <v>3276</v>
      </c>
      <c r="M1894" t="s">
        <v>5894</v>
      </c>
      <c r="O1894" s="65">
        <v>9630000</v>
      </c>
    </row>
    <row r="1895" spans="1:15" x14ac:dyDescent="0.25">
      <c r="A1895" s="45">
        <v>2018</v>
      </c>
      <c r="B1895" t="s">
        <v>461</v>
      </c>
      <c r="C1895">
        <v>206</v>
      </c>
      <c r="D1895">
        <v>134</v>
      </c>
      <c r="E1895">
        <v>2</v>
      </c>
      <c r="F1895">
        <v>10501</v>
      </c>
      <c r="H1895" t="s">
        <v>9</v>
      </c>
      <c r="I1895">
        <v>1120</v>
      </c>
      <c r="J1895">
        <v>1112</v>
      </c>
      <c r="K1895" t="s">
        <v>3277</v>
      </c>
      <c r="O1895" s="65">
        <v>4416000</v>
      </c>
    </row>
    <row r="1896" spans="1:15" x14ac:dyDescent="0.25">
      <c r="A1896" s="45">
        <v>2018</v>
      </c>
      <c r="B1896" t="s">
        <v>461</v>
      </c>
      <c r="C1896">
        <v>206</v>
      </c>
      <c r="D1896">
        <v>134</v>
      </c>
      <c r="E1896">
        <v>2</v>
      </c>
      <c r="F1896">
        <v>10502</v>
      </c>
      <c r="H1896" t="s">
        <v>9</v>
      </c>
      <c r="I1896">
        <v>1120</v>
      </c>
      <c r="J1896">
        <v>1112</v>
      </c>
      <c r="K1896" t="s">
        <v>3278</v>
      </c>
      <c r="M1896" t="s">
        <v>5895</v>
      </c>
      <c r="O1896" s="65">
        <v>124200000</v>
      </c>
    </row>
    <row r="1897" spans="1:15" x14ac:dyDescent="0.25">
      <c r="A1897" s="45">
        <v>2018</v>
      </c>
      <c r="B1897" t="s">
        <v>461</v>
      </c>
      <c r="C1897">
        <v>206</v>
      </c>
      <c r="D1897">
        <v>134</v>
      </c>
      <c r="E1897">
        <v>2</v>
      </c>
      <c r="F1897">
        <v>10503</v>
      </c>
      <c r="H1897" t="s">
        <v>9</v>
      </c>
      <c r="I1897">
        <v>1120</v>
      </c>
      <c r="J1897">
        <v>1112</v>
      </c>
      <c r="K1897" t="s">
        <v>3279</v>
      </c>
      <c r="O1897" s="65">
        <v>30000000</v>
      </c>
    </row>
    <row r="1898" spans="1:15" x14ac:dyDescent="0.25">
      <c r="A1898" s="45">
        <v>2018</v>
      </c>
      <c r="B1898" t="s">
        <v>461</v>
      </c>
      <c r="C1898">
        <v>206</v>
      </c>
      <c r="D1898">
        <v>134</v>
      </c>
      <c r="E1898">
        <v>2</v>
      </c>
      <c r="F1898">
        <v>10504</v>
      </c>
      <c r="H1898" t="s">
        <v>9</v>
      </c>
      <c r="I1898">
        <v>1120</v>
      </c>
      <c r="J1898">
        <v>1112</v>
      </c>
      <c r="K1898" t="s">
        <v>3280</v>
      </c>
      <c r="O1898" s="65">
        <v>30000000</v>
      </c>
    </row>
    <row r="1899" spans="1:15" x14ac:dyDescent="0.25">
      <c r="A1899" s="45">
        <v>2018</v>
      </c>
      <c r="B1899" t="s">
        <v>461</v>
      </c>
      <c r="C1899">
        <v>206</v>
      </c>
      <c r="D1899">
        <v>134</v>
      </c>
      <c r="E1899">
        <v>2</v>
      </c>
      <c r="F1899">
        <v>10601</v>
      </c>
      <c r="H1899" t="s">
        <v>9</v>
      </c>
      <c r="I1899">
        <v>1120</v>
      </c>
      <c r="J1899">
        <v>1112</v>
      </c>
      <c r="K1899" t="s">
        <v>3281</v>
      </c>
      <c r="M1899" t="s">
        <v>5896</v>
      </c>
      <c r="O1899" s="65">
        <v>80294538</v>
      </c>
    </row>
    <row r="1900" spans="1:15" x14ac:dyDescent="0.25">
      <c r="A1900" s="45">
        <v>2018</v>
      </c>
      <c r="B1900" t="s">
        <v>461</v>
      </c>
      <c r="C1900">
        <v>206</v>
      </c>
      <c r="D1900">
        <v>134</v>
      </c>
      <c r="E1900">
        <v>2</v>
      </c>
      <c r="F1900">
        <v>10701</v>
      </c>
      <c r="H1900" t="s">
        <v>9</v>
      </c>
      <c r="I1900">
        <v>1120</v>
      </c>
      <c r="J1900">
        <v>1112</v>
      </c>
      <c r="K1900" t="s">
        <v>3284</v>
      </c>
      <c r="M1900" t="s">
        <v>5897</v>
      </c>
      <c r="O1900" s="65">
        <v>20000000</v>
      </c>
    </row>
    <row r="1901" spans="1:15" x14ac:dyDescent="0.25">
      <c r="A1901" s="45">
        <v>2018</v>
      </c>
      <c r="B1901" t="s">
        <v>461</v>
      </c>
      <c r="C1901">
        <v>206</v>
      </c>
      <c r="D1901">
        <v>134</v>
      </c>
      <c r="E1901">
        <v>2</v>
      </c>
      <c r="F1901">
        <v>10801</v>
      </c>
      <c r="H1901" t="s">
        <v>9</v>
      </c>
      <c r="I1901">
        <v>1120</v>
      </c>
      <c r="J1901">
        <v>1112</v>
      </c>
      <c r="K1901" t="s">
        <v>3287</v>
      </c>
      <c r="O1901" s="65">
        <v>12945729</v>
      </c>
    </row>
    <row r="1902" spans="1:15" x14ac:dyDescent="0.25">
      <c r="A1902" s="45">
        <v>2018</v>
      </c>
      <c r="B1902" t="s">
        <v>461</v>
      </c>
      <c r="C1902">
        <v>206</v>
      </c>
      <c r="D1902">
        <v>134</v>
      </c>
      <c r="E1902">
        <v>2</v>
      </c>
      <c r="F1902">
        <v>10804</v>
      </c>
      <c r="H1902" t="s">
        <v>9</v>
      </c>
      <c r="I1902">
        <v>1120</v>
      </c>
      <c r="J1902">
        <v>1112</v>
      </c>
      <c r="K1902" t="s">
        <v>3290</v>
      </c>
      <c r="O1902" s="65">
        <v>4618376</v>
      </c>
    </row>
    <row r="1903" spans="1:15" x14ac:dyDescent="0.25">
      <c r="A1903" s="45">
        <v>2018</v>
      </c>
      <c r="B1903" t="s">
        <v>461</v>
      </c>
      <c r="C1903">
        <v>206</v>
      </c>
      <c r="D1903">
        <v>134</v>
      </c>
      <c r="E1903">
        <v>2</v>
      </c>
      <c r="F1903">
        <v>10805</v>
      </c>
      <c r="H1903" t="s">
        <v>9</v>
      </c>
      <c r="I1903">
        <v>1120</v>
      </c>
      <c r="J1903">
        <v>1112</v>
      </c>
      <c r="K1903" t="s">
        <v>3291</v>
      </c>
      <c r="M1903" t="s">
        <v>5898</v>
      </c>
      <c r="O1903" s="65">
        <v>50112000</v>
      </c>
    </row>
    <row r="1904" spans="1:15" x14ac:dyDescent="0.25">
      <c r="A1904" s="45">
        <v>2018</v>
      </c>
      <c r="B1904" t="s">
        <v>461</v>
      </c>
      <c r="C1904">
        <v>206</v>
      </c>
      <c r="D1904">
        <v>134</v>
      </c>
      <c r="E1904">
        <v>2</v>
      </c>
      <c r="F1904">
        <v>10806</v>
      </c>
      <c r="H1904" t="s">
        <v>9</v>
      </c>
      <c r="I1904">
        <v>1120</v>
      </c>
      <c r="J1904">
        <v>1112</v>
      </c>
      <c r="K1904" t="s">
        <v>3292</v>
      </c>
      <c r="O1904" s="65">
        <v>200000</v>
      </c>
    </row>
    <row r="1905" spans="1:15" x14ac:dyDescent="0.25">
      <c r="A1905" s="45">
        <v>2018</v>
      </c>
      <c r="B1905" t="s">
        <v>461</v>
      </c>
      <c r="C1905">
        <v>206</v>
      </c>
      <c r="D1905">
        <v>134</v>
      </c>
      <c r="E1905">
        <v>2</v>
      </c>
      <c r="F1905">
        <v>10807</v>
      </c>
      <c r="H1905" t="s">
        <v>9</v>
      </c>
      <c r="I1905">
        <v>1120</v>
      </c>
      <c r="J1905">
        <v>1112</v>
      </c>
      <c r="K1905" t="s">
        <v>3293</v>
      </c>
      <c r="M1905" t="s">
        <v>5899</v>
      </c>
      <c r="O1905" s="65">
        <v>4072700</v>
      </c>
    </row>
    <row r="1906" spans="1:15" x14ac:dyDescent="0.25">
      <c r="A1906" s="45">
        <v>2018</v>
      </c>
      <c r="B1906" t="s">
        <v>461</v>
      </c>
      <c r="C1906">
        <v>206</v>
      </c>
      <c r="D1906">
        <v>134</v>
      </c>
      <c r="E1906">
        <v>2</v>
      </c>
      <c r="F1906">
        <v>10808</v>
      </c>
      <c r="H1906" t="s">
        <v>9</v>
      </c>
      <c r="I1906">
        <v>1120</v>
      </c>
      <c r="J1906">
        <v>1112</v>
      </c>
      <c r="K1906" t="s">
        <v>3294</v>
      </c>
      <c r="M1906" t="s">
        <v>5900</v>
      </c>
      <c r="O1906" s="65">
        <v>86437680</v>
      </c>
    </row>
    <row r="1907" spans="1:15" x14ac:dyDescent="0.25">
      <c r="A1907" s="45">
        <v>2018</v>
      </c>
      <c r="B1907" t="s">
        <v>461</v>
      </c>
      <c r="C1907">
        <v>206</v>
      </c>
      <c r="D1907">
        <v>134</v>
      </c>
      <c r="E1907">
        <v>2</v>
      </c>
      <c r="F1907">
        <v>19902</v>
      </c>
      <c r="H1907" t="s">
        <v>9</v>
      </c>
      <c r="I1907">
        <v>1120</v>
      </c>
      <c r="J1907">
        <v>1112</v>
      </c>
      <c r="K1907" t="s">
        <v>3301</v>
      </c>
      <c r="M1907" t="s">
        <v>5901</v>
      </c>
      <c r="O1907" s="65">
        <v>500000</v>
      </c>
    </row>
    <row r="1908" spans="1:15" x14ac:dyDescent="0.25">
      <c r="A1908" s="45">
        <v>2018</v>
      </c>
      <c r="B1908" t="s">
        <v>461</v>
      </c>
      <c r="C1908">
        <v>206</v>
      </c>
      <c r="D1908">
        <v>134</v>
      </c>
      <c r="E1908">
        <v>2</v>
      </c>
      <c r="F1908">
        <v>19905</v>
      </c>
      <c r="H1908" t="s">
        <v>9</v>
      </c>
      <c r="I1908">
        <v>1120</v>
      </c>
      <c r="J1908">
        <v>1112</v>
      </c>
      <c r="K1908" t="s">
        <v>3304</v>
      </c>
      <c r="O1908" s="65">
        <v>3960000</v>
      </c>
    </row>
    <row r="1909" spans="1:15" x14ac:dyDescent="0.25">
      <c r="A1909" s="45">
        <v>2018</v>
      </c>
      <c r="B1909" t="s">
        <v>461</v>
      </c>
      <c r="C1909">
        <v>206</v>
      </c>
      <c r="D1909">
        <v>134</v>
      </c>
      <c r="E1909">
        <v>2</v>
      </c>
      <c r="F1909">
        <v>19999</v>
      </c>
      <c r="H1909" t="s">
        <v>9</v>
      </c>
      <c r="I1909">
        <v>1120</v>
      </c>
      <c r="J1909">
        <v>1112</v>
      </c>
      <c r="K1909" t="s">
        <v>3305</v>
      </c>
      <c r="M1909" t="s">
        <v>5902</v>
      </c>
      <c r="O1909" s="65">
        <v>100000</v>
      </c>
    </row>
    <row r="1910" spans="1:15" x14ac:dyDescent="0.25">
      <c r="A1910" s="45">
        <v>2018</v>
      </c>
      <c r="B1910" t="s">
        <v>461</v>
      </c>
      <c r="C1910">
        <v>206</v>
      </c>
      <c r="D1910">
        <v>134</v>
      </c>
      <c r="E1910">
        <v>2</v>
      </c>
      <c r="F1910">
        <v>20101</v>
      </c>
      <c r="H1910" t="s">
        <v>9</v>
      </c>
      <c r="I1910">
        <v>1120</v>
      </c>
      <c r="J1910">
        <v>1112</v>
      </c>
      <c r="K1910" t="s">
        <v>3306</v>
      </c>
      <c r="O1910" s="65">
        <v>49680000</v>
      </c>
    </row>
    <row r="1911" spans="1:15" x14ac:dyDescent="0.25">
      <c r="A1911" s="45">
        <v>2018</v>
      </c>
      <c r="B1911" t="s">
        <v>461</v>
      </c>
      <c r="C1911">
        <v>206</v>
      </c>
      <c r="D1911">
        <v>134</v>
      </c>
      <c r="E1911">
        <v>2</v>
      </c>
      <c r="F1911">
        <v>20104</v>
      </c>
      <c r="H1911" t="s">
        <v>9</v>
      </c>
      <c r="I1911">
        <v>1120</v>
      </c>
      <c r="J1911">
        <v>1112</v>
      </c>
      <c r="K1911" t="s">
        <v>3309</v>
      </c>
      <c r="O1911" s="65">
        <v>3600000</v>
      </c>
    </row>
    <row r="1912" spans="1:15" x14ac:dyDescent="0.25">
      <c r="A1912" s="45">
        <v>2018</v>
      </c>
      <c r="B1912" t="s">
        <v>461</v>
      </c>
      <c r="C1912">
        <v>206</v>
      </c>
      <c r="D1912">
        <v>134</v>
      </c>
      <c r="E1912">
        <v>2</v>
      </c>
      <c r="F1912">
        <v>20301</v>
      </c>
      <c r="H1912" t="s">
        <v>9</v>
      </c>
      <c r="I1912">
        <v>1120</v>
      </c>
      <c r="J1912">
        <v>1112</v>
      </c>
      <c r="K1912" t="s">
        <v>3315</v>
      </c>
      <c r="O1912" s="65">
        <v>200000</v>
      </c>
    </row>
    <row r="1913" spans="1:15" x14ac:dyDescent="0.25">
      <c r="A1913" s="45">
        <v>2018</v>
      </c>
      <c r="B1913" t="s">
        <v>461</v>
      </c>
      <c r="C1913">
        <v>206</v>
      </c>
      <c r="D1913">
        <v>134</v>
      </c>
      <c r="E1913">
        <v>2</v>
      </c>
      <c r="F1913">
        <v>20302</v>
      </c>
      <c r="H1913" t="s">
        <v>9</v>
      </c>
      <c r="I1913">
        <v>1120</v>
      </c>
      <c r="J1913">
        <v>1112</v>
      </c>
      <c r="K1913" t="s">
        <v>3316</v>
      </c>
      <c r="O1913" s="65">
        <v>100000</v>
      </c>
    </row>
    <row r="1914" spans="1:15" x14ac:dyDescent="0.25">
      <c r="A1914" s="45">
        <v>2018</v>
      </c>
      <c r="B1914" t="s">
        <v>461</v>
      </c>
      <c r="C1914">
        <v>206</v>
      </c>
      <c r="D1914">
        <v>134</v>
      </c>
      <c r="E1914">
        <v>2</v>
      </c>
      <c r="F1914">
        <v>20303</v>
      </c>
      <c r="H1914" t="s">
        <v>9</v>
      </c>
      <c r="I1914">
        <v>1120</v>
      </c>
      <c r="J1914">
        <v>1112</v>
      </c>
      <c r="K1914" t="s">
        <v>3317</v>
      </c>
      <c r="O1914" s="65">
        <v>100000</v>
      </c>
    </row>
    <row r="1915" spans="1:15" x14ac:dyDescent="0.25">
      <c r="A1915" s="45">
        <v>2018</v>
      </c>
      <c r="B1915" t="s">
        <v>461</v>
      </c>
      <c r="C1915">
        <v>206</v>
      </c>
      <c r="D1915">
        <v>134</v>
      </c>
      <c r="E1915">
        <v>2</v>
      </c>
      <c r="F1915">
        <v>20304</v>
      </c>
      <c r="H1915" t="s">
        <v>9</v>
      </c>
      <c r="I1915">
        <v>1120</v>
      </c>
      <c r="J1915">
        <v>1112</v>
      </c>
      <c r="K1915" t="s">
        <v>3318</v>
      </c>
      <c r="O1915" s="65">
        <v>1000000</v>
      </c>
    </row>
    <row r="1916" spans="1:15" x14ac:dyDescent="0.25">
      <c r="A1916" s="45">
        <v>2018</v>
      </c>
      <c r="B1916" t="s">
        <v>461</v>
      </c>
      <c r="C1916">
        <v>206</v>
      </c>
      <c r="D1916">
        <v>134</v>
      </c>
      <c r="E1916">
        <v>2</v>
      </c>
      <c r="F1916">
        <v>20305</v>
      </c>
      <c r="H1916" t="s">
        <v>9</v>
      </c>
      <c r="I1916">
        <v>1120</v>
      </c>
      <c r="J1916">
        <v>1112</v>
      </c>
      <c r="K1916" t="s">
        <v>3319</v>
      </c>
      <c r="O1916" s="65">
        <v>200000</v>
      </c>
    </row>
    <row r="1917" spans="1:15" x14ac:dyDescent="0.25">
      <c r="A1917" s="45">
        <v>2018</v>
      </c>
      <c r="B1917" t="s">
        <v>461</v>
      </c>
      <c r="C1917">
        <v>206</v>
      </c>
      <c r="D1917">
        <v>134</v>
      </c>
      <c r="E1917">
        <v>2</v>
      </c>
      <c r="F1917">
        <v>20306</v>
      </c>
      <c r="H1917" t="s">
        <v>9</v>
      </c>
      <c r="I1917">
        <v>1120</v>
      </c>
      <c r="J1917">
        <v>1112</v>
      </c>
      <c r="K1917" t="s">
        <v>3320</v>
      </c>
      <c r="O1917" s="65">
        <v>100000</v>
      </c>
    </row>
    <row r="1918" spans="1:15" x14ac:dyDescent="0.25">
      <c r="A1918" s="45">
        <v>2018</v>
      </c>
      <c r="B1918" t="s">
        <v>461</v>
      </c>
      <c r="C1918">
        <v>206</v>
      </c>
      <c r="D1918">
        <v>134</v>
      </c>
      <c r="E1918">
        <v>2</v>
      </c>
      <c r="F1918">
        <v>20399</v>
      </c>
      <c r="H1918" t="s">
        <v>9</v>
      </c>
      <c r="I1918">
        <v>1120</v>
      </c>
      <c r="J1918">
        <v>1112</v>
      </c>
      <c r="K1918" t="s">
        <v>3321</v>
      </c>
      <c r="O1918" s="65">
        <v>100000</v>
      </c>
    </row>
    <row r="1919" spans="1:15" x14ac:dyDescent="0.25">
      <c r="A1919" s="45">
        <v>2018</v>
      </c>
      <c r="B1919" t="s">
        <v>461</v>
      </c>
      <c r="C1919">
        <v>206</v>
      </c>
      <c r="D1919">
        <v>134</v>
      </c>
      <c r="E1919">
        <v>2</v>
      </c>
      <c r="F1919">
        <v>20401</v>
      </c>
      <c r="H1919" t="s">
        <v>9</v>
      </c>
      <c r="I1919">
        <v>1120</v>
      </c>
      <c r="J1919">
        <v>1112</v>
      </c>
      <c r="K1919" t="s">
        <v>3322</v>
      </c>
      <c r="O1919" s="65">
        <v>300000</v>
      </c>
    </row>
    <row r="1920" spans="1:15" x14ac:dyDescent="0.25">
      <c r="A1920" s="45">
        <v>2018</v>
      </c>
      <c r="B1920" t="s">
        <v>461</v>
      </c>
      <c r="C1920">
        <v>206</v>
      </c>
      <c r="D1920">
        <v>134</v>
      </c>
      <c r="E1920">
        <v>2</v>
      </c>
      <c r="F1920">
        <v>20402</v>
      </c>
      <c r="H1920" t="s">
        <v>9</v>
      </c>
      <c r="I1920">
        <v>1120</v>
      </c>
      <c r="J1920">
        <v>1112</v>
      </c>
      <c r="K1920" t="s">
        <v>3323</v>
      </c>
      <c r="M1920" t="s">
        <v>5903</v>
      </c>
      <c r="O1920" s="65">
        <v>30000000</v>
      </c>
    </row>
    <row r="1921" spans="1:15" x14ac:dyDescent="0.25">
      <c r="A1921" s="45">
        <v>2018</v>
      </c>
      <c r="B1921" t="s">
        <v>461</v>
      </c>
      <c r="C1921">
        <v>206</v>
      </c>
      <c r="D1921">
        <v>134</v>
      </c>
      <c r="E1921">
        <v>2</v>
      </c>
      <c r="F1921">
        <v>29901</v>
      </c>
      <c r="H1921" t="s">
        <v>9</v>
      </c>
      <c r="I1921">
        <v>1120</v>
      </c>
      <c r="J1921">
        <v>1112</v>
      </c>
      <c r="K1921" t="s">
        <v>3327</v>
      </c>
      <c r="O1921" s="65">
        <v>15150000</v>
      </c>
    </row>
    <row r="1922" spans="1:15" x14ac:dyDescent="0.25">
      <c r="A1922" s="45">
        <v>2018</v>
      </c>
      <c r="B1922" t="s">
        <v>461</v>
      </c>
      <c r="C1922">
        <v>206</v>
      </c>
      <c r="D1922">
        <v>134</v>
      </c>
      <c r="E1922">
        <v>2</v>
      </c>
      <c r="F1922">
        <v>29903</v>
      </c>
      <c r="H1922" t="s">
        <v>9</v>
      </c>
      <c r="I1922">
        <v>1120</v>
      </c>
      <c r="J1922">
        <v>1112</v>
      </c>
      <c r="K1922" t="s">
        <v>3329</v>
      </c>
      <c r="O1922" s="65">
        <v>34000000</v>
      </c>
    </row>
    <row r="1923" spans="1:15" x14ac:dyDescent="0.25">
      <c r="A1923" s="45">
        <v>2018</v>
      </c>
      <c r="B1923" t="s">
        <v>461</v>
      </c>
      <c r="C1923">
        <v>206</v>
      </c>
      <c r="D1923">
        <v>134</v>
      </c>
      <c r="E1923">
        <v>2</v>
      </c>
      <c r="F1923">
        <v>29904</v>
      </c>
      <c r="H1923" t="s">
        <v>9</v>
      </c>
      <c r="I1923">
        <v>1120</v>
      </c>
      <c r="J1923">
        <v>1112</v>
      </c>
      <c r="K1923" t="s">
        <v>3330</v>
      </c>
      <c r="O1923" s="65">
        <v>5800000</v>
      </c>
    </row>
    <row r="1924" spans="1:15" x14ac:dyDescent="0.25">
      <c r="A1924" s="45">
        <v>2018</v>
      </c>
      <c r="B1924" t="s">
        <v>461</v>
      </c>
      <c r="C1924">
        <v>206</v>
      </c>
      <c r="D1924">
        <v>134</v>
      </c>
      <c r="E1924">
        <v>2</v>
      </c>
      <c r="F1924">
        <v>29905</v>
      </c>
      <c r="H1924" t="s">
        <v>9</v>
      </c>
      <c r="I1924">
        <v>1120</v>
      </c>
      <c r="J1924">
        <v>1112</v>
      </c>
      <c r="K1924" t="s">
        <v>3331</v>
      </c>
      <c r="O1924" s="65">
        <v>1500000</v>
      </c>
    </row>
    <row r="1925" spans="1:15" x14ac:dyDescent="0.25">
      <c r="A1925" s="45">
        <v>2018</v>
      </c>
      <c r="B1925" t="s">
        <v>461</v>
      </c>
      <c r="C1925">
        <v>206</v>
      </c>
      <c r="D1925">
        <v>134</v>
      </c>
      <c r="E1925">
        <v>2</v>
      </c>
      <c r="F1925">
        <v>29906</v>
      </c>
      <c r="H1925" t="s">
        <v>9</v>
      </c>
      <c r="I1925">
        <v>1120</v>
      </c>
      <c r="J1925">
        <v>1112</v>
      </c>
      <c r="K1925" t="s">
        <v>3332</v>
      </c>
      <c r="O1925" s="65">
        <v>300000</v>
      </c>
    </row>
    <row r="1926" spans="1:15" x14ac:dyDescent="0.25">
      <c r="A1926" s="45">
        <v>2018</v>
      </c>
      <c r="B1926" t="s">
        <v>461</v>
      </c>
      <c r="C1926">
        <v>206</v>
      </c>
      <c r="D1926">
        <v>134</v>
      </c>
      <c r="E1926">
        <v>2</v>
      </c>
      <c r="F1926">
        <v>29999</v>
      </c>
      <c r="H1926" t="s">
        <v>9</v>
      </c>
      <c r="I1926">
        <v>1120</v>
      </c>
      <c r="J1926">
        <v>1112</v>
      </c>
      <c r="K1926" t="s">
        <v>3334</v>
      </c>
      <c r="O1926" s="65">
        <v>4000000</v>
      </c>
    </row>
    <row r="1927" spans="1:15" x14ac:dyDescent="0.25">
      <c r="A1927" s="45">
        <v>2018</v>
      </c>
      <c r="B1927" t="s">
        <v>461</v>
      </c>
      <c r="C1927">
        <v>206</v>
      </c>
      <c r="D1927">
        <v>134</v>
      </c>
      <c r="E1927">
        <v>2</v>
      </c>
      <c r="F1927">
        <v>50102</v>
      </c>
      <c r="H1927" t="s">
        <v>16</v>
      </c>
      <c r="I1927">
        <v>2210</v>
      </c>
      <c r="J1927">
        <v>1112</v>
      </c>
      <c r="K1927" t="s">
        <v>3373</v>
      </c>
      <c r="M1927" t="s">
        <v>5904</v>
      </c>
      <c r="O1927" s="65">
        <v>29925266</v>
      </c>
    </row>
    <row r="1928" spans="1:15" x14ac:dyDescent="0.25">
      <c r="A1928" s="45">
        <v>2018</v>
      </c>
      <c r="B1928" t="s">
        <v>461</v>
      </c>
      <c r="C1928">
        <v>206</v>
      </c>
      <c r="D1928">
        <v>134</v>
      </c>
      <c r="E1928">
        <v>2</v>
      </c>
      <c r="F1928">
        <v>50103</v>
      </c>
      <c r="H1928" t="s">
        <v>16</v>
      </c>
      <c r="I1928">
        <v>2210</v>
      </c>
      <c r="J1928">
        <v>1112</v>
      </c>
      <c r="K1928" t="s">
        <v>3374</v>
      </c>
      <c r="M1928" t="s">
        <v>5899</v>
      </c>
      <c r="O1928" s="65">
        <v>19000000</v>
      </c>
    </row>
    <row r="1929" spans="1:15" x14ac:dyDescent="0.25">
      <c r="A1929" s="45">
        <v>2018</v>
      </c>
      <c r="B1929" t="s">
        <v>461</v>
      </c>
      <c r="C1929">
        <v>206</v>
      </c>
      <c r="D1929">
        <v>134</v>
      </c>
      <c r="E1929">
        <v>2</v>
      </c>
      <c r="F1929">
        <v>50104</v>
      </c>
      <c r="H1929" t="s">
        <v>16</v>
      </c>
      <c r="I1929">
        <v>2210</v>
      </c>
      <c r="J1929">
        <v>1112</v>
      </c>
      <c r="K1929" t="s">
        <v>3375</v>
      </c>
      <c r="O1929" s="65">
        <v>10000000</v>
      </c>
    </row>
    <row r="1930" spans="1:15" x14ac:dyDescent="0.25">
      <c r="A1930" s="45">
        <v>2018</v>
      </c>
      <c r="B1930" t="s">
        <v>461</v>
      </c>
      <c r="C1930">
        <v>206</v>
      </c>
      <c r="D1930">
        <v>134</v>
      </c>
      <c r="E1930">
        <v>2</v>
      </c>
      <c r="F1930">
        <v>50105</v>
      </c>
      <c r="H1930" t="s">
        <v>16</v>
      </c>
      <c r="I1930">
        <v>2210</v>
      </c>
      <c r="J1930">
        <v>1112</v>
      </c>
      <c r="K1930" t="s">
        <v>3376</v>
      </c>
      <c r="M1930" t="s">
        <v>5905</v>
      </c>
      <c r="O1930" s="65">
        <v>23400000</v>
      </c>
    </row>
    <row r="1931" spans="1:15" x14ac:dyDescent="0.25">
      <c r="A1931" s="45">
        <v>2018</v>
      </c>
      <c r="B1931" t="s">
        <v>461</v>
      </c>
      <c r="C1931">
        <v>206</v>
      </c>
      <c r="D1931">
        <v>134</v>
      </c>
      <c r="E1931">
        <v>2</v>
      </c>
      <c r="F1931">
        <v>50106</v>
      </c>
      <c r="H1931" t="s">
        <v>16</v>
      </c>
      <c r="I1931">
        <v>2210</v>
      </c>
      <c r="J1931">
        <v>1112</v>
      </c>
      <c r="K1931" t="s">
        <v>3377</v>
      </c>
      <c r="O1931" s="65">
        <v>2500000</v>
      </c>
    </row>
    <row r="1932" spans="1:15" x14ac:dyDescent="0.25">
      <c r="A1932" s="45">
        <v>2018</v>
      </c>
      <c r="B1932" t="s">
        <v>461</v>
      </c>
      <c r="C1932">
        <v>206</v>
      </c>
      <c r="D1932">
        <v>134</v>
      </c>
      <c r="E1932">
        <v>2</v>
      </c>
      <c r="F1932">
        <v>50199</v>
      </c>
      <c r="H1932" t="s">
        <v>16</v>
      </c>
      <c r="I1932">
        <v>2210</v>
      </c>
      <c r="J1932">
        <v>1112</v>
      </c>
      <c r="K1932" t="s">
        <v>3379</v>
      </c>
      <c r="M1932" t="s">
        <v>4590</v>
      </c>
      <c r="O1932" s="65">
        <v>29000000</v>
      </c>
    </row>
    <row r="1933" spans="1:15" x14ac:dyDescent="0.25">
      <c r="A1933" s="45">
        <v>2018</v>
      </c>
      <c r="B1933" t="s">
        <v>461</v>
      </c>
      <c r="C1933">
        <v>206</v>
      </c>
      <c r="D1933">
        <v>134</v>
      </c>
      <c r="E1933">
        <v>2</v>
      </c>
      <c r="F1933">
        <v>50201</v>
      </c>
      <c r="H1933" t="s">
        <v>16</v>
      </c>
      <c r="I1933">
        <v>2110</v>
      </c>
      <c r="J1933">
        <v>1112</v>
      </c>
      <c r="K1933" t="s">
        <v>2211</v>
      </c>
      <c r="M1933" t="s">
        <v>5906</v>
      </c>
      <c r="O1933" s="65">
        <v>20000000</v>
      </c>
    </row>
    <row r="1934" spans="1:15" x14ac:dyDescent="0.25">
      <c r="A1934" s="45">
        <v>2018</v>
      </c>
      <c r="B1934" t="s">
        <v>461</v>
      </c>
      <c r="C1934">
        <v>206</v>
      </c>
      <c r="D1934">
        <v>134</v>
      </c>
      <c r="E1934">
        <v>2</v>
      </c>
      <c r="F1934">
        <v>59903</v>
      </c>
      <c r="H1934" t="s">
        <v>16</v>
      </c>
      <c r="I1934">
        <v>2240</v>
      </c>
      <c r="J1934">
        <v>1112</v>
      </c>
      <c r="K1934" t="s">
        <v>3389</v>
      </c>
      <c r="M1934" t="s">
        <v>5907</v>
      </c>
      <c r="O1934" s="65">
        <v>55000000</v>
      </c>
    </row>
    <row r="1935" spans="1:15" x14ac:dyDescent="0.25">
      <c r="A1935" s="45">
        <v>2018</v>
      </c>
      <c r="B1935" t="s">
        <v>461</v>
      </c>
      <c r="C1935">
        <v>206</v>
      </c>
      <c r="D1935">
        <v>134</v>
      </c>
      <c r="E1935">
        <v>2</v>
      </c>
      <c r="F1935">
        <v>60103</v>
      </c>
      <c r="G1935">
        <v>200</v>
      </c>
      <c r="H1935" t="s">
        <v>9</v>
      </c>
      <c r="I1935">
        <v>1310</v>
      </c>
      <c r="J1935">
        <v>1112</v>
      </c>
      <c r="K1935" t="s">
        <v>3393</v>
      </c>
      <c r="L1935" t="s">
        <v>21</v>
      </c>
      <c r="M1935" t="s">
        <v>4550</v>
      </c>
      <c r="N1935" t="s">
        <v>22</v>
      </c>
      <c r="O1935" s="65">
        <v>114951596</v>
      </c>
    </row>
    <row r="1936" spans="1:15" x14ac:dyDescent="0.25">
      <c r="A1936" s="45">
        <v>2018</v>
      </c>
      <c r="B1936" t="s">
        <v>461</v>
      </c>
      <c r="C1936">
        <v>206</v>
      </c>
      <c r="D1936">
        <v>134</v>
      </c>
      <c r="E1936">
        <v>2</v>
      </c>
      <c r="F1936">
        <v>60103</v>
      </c>
      <c r="G1936">
        <v>202</v>
      </c>
      <c r="H1936" t="s">
        <v>9</v>
      </c>
      <c r="I1936">
        <v>1310</v>
      </c>
      <c r="J1936">
        <v>1112</v>
      </c>
      <c r="K1936" t="s">
        <v>3393</v>
      </c>
      <c r="L1936" t="s">
        <v>21</v>
      </c>
      <c r="M1936" t="s">
        <v>4542</v>
      </c>
      <c r="N1936" t="s">
        <v>22</v>
      </c>
      <c r="O1936" s="65">
        <v>49548102</v>
      </c>
    </row>
    <row r="1937" spans="1:15" x14ac:dyDescent="0.25">
      <c r="A1937" s="45">
        <v>2018</v>
      </c>
      <c r="B1937" t="s">
        <v>461</v>
      </c>
      <c r="C1937">
        <v>206</v>
      </c>
      <c r="D1937">
        <v>134</v>
      </c>
      <c r="E1937">
        <v>2</v>
      </c>
      <c r="F1937">
        <v>60301</v>
      </c>
      <c r="H1937" t="s">
        <v>9</v>
      </c>
      <c r="I1937">
        <v>1320</v>
      </c>
      <c r="J1937">
        <v>1112</v>
      </c>
      <c r="K1937" t="s">
        <v>3404</v>
      </c>
      <c r="O1937" s="65">
        <v>200000000</v>
      </c>
    </row>
    <row r="1938" spans="1:15" x14ac:dyDescent="0.25">
      <c r="A1938" s="45">
        <v>2018</v>
      </c>
      <c r="B1938" t="s">
        <v>461</v>
      </c>
      <c r="C1938">
        <v>206</v>
      </c>
      <c r="D1938">
        <v>134</v>
      </c>
      <c r="E1938">
        <v>2</v>
      </c>
      <c r="F1938">
        <v>60399</v>
      </c>
      <c r="H1938" t="s">
        <v>9</v>
      </c>
      <c r="I1938">
        <v>1320</v>
      </c>
      <c r="J1938">
        <v>1112</v>
      </c>
      <c r="K1938" t="s">
        <v>3409</v>
      </c>
      <c r="M1938" t="s">
        <v>5908</v>
      </c>
      <c r="O1938" s="65">
        <v>135000000</v>
      </c>
    </row>
    <row r="1939" spans="1:15" x14ac:dyDescent="0.25">
      <c r="A1939" s="45">
        <v>2018</v>
      </c>
      <c r="B1939" t="s">
        <v>461</v>
      </c>
      <c r="C1939">
        <v>206</v>
      </c>
      <c r="D1939">
        <v>134</v>
      </c>
      <c r="E1939">
        <v>2</v>
      </c>
      <c r="F1939">
        <v>60601</v>
      </c>
      <c r="H1939" t="s">
        <v>9</v>
      </c>
      <c r="I1939">
        <v>1320</v>
      </c>
      <c r="J1939">
        <v>1112</v>
      </c>
      <c r="K1939" t="s">
        <v>3417</v>
      </c>
      <c r="M1939" t="s">
        <v>5885</v>
      </c>
      <c r="O1939" s="65">
        <v>100000</v>
      </c>
    </row>
    <row r="1940" spans="1:15" x14ac:dyDescent="0.25">
      <c r="A1940" s="45">
        <v>2018</v>
      </c>
      <c r="B1940" t="s">
        <v>461</v>
      </c>
      <c r="C1940">
        <v>206</v>
      </c>
      <c r="D1940">
        <v>134</v>
      </c>
      <c r="E1940">
        <v>2</v>
      </c>
      <c r="F1940">
        <v>60701</v>
      </c>
      <c r="G1940">
        <v>365</v>
      </c>
      <c r="H1940" t="s">
        <v>9</v>
      </c>
      <c r="I1940">
        <v>1330</v>
      </c>
      <c r="J1940">
        <v>1112</v>
      </c>
      <c r="K1940" t="s">
        <v>3419</v>
      </c>
      <c r="L1940" t="s">
        <v>462</v>
      </c>
      <c r="M1940" t="s">
        <v>5909</v>
      </c>
      <c r="N1940" t="s">
        <v>459</v>
      </c>
      <c r="O1940" s="65">
        <v>30092892</v>
      </c>
    </row>
    <row r="1941" spans="1:15" x14ac:dyDescent="0.25">
      <c r="A1941" s="45">
        <v>2018</v>
      </c>
      <c r="B1941" t="s">
        <v>461</v>
      </c>
      <c r="C1941">
        <v>206</v>
      </c>
      <c r="D1941">
        <v>134</v>
      </c>
      <c r="E1941">
        <v>2</v>
      </c>
      <c r="F1941">
        <v>60701</v>
      </c>
      <c r="G1941">
        <v>366</v>
      </c>
      <c r="H1941" t="s">
        <v>9</v>
      </c>
      <c r="I1941">
        <v>1330</v>
      </c>
      <c r="J1941">
        <v>1112</v>
      </c>
      <c r="K1941" t="s">
        <v>3419</v>
      </c>
      <c r="L1941" t="s">
        <v>460</v>
      </c>
      <c r="M1941" t="s">
        <v>5910</v>
      </c>
      <c r="N1941" t="s">
        <v>459</v>
      </c>
      <c r="O1941" s="65">
        <v>9783484</v>
      </c>
    </row>
    <row r="1942" spans="1:15" x14ac:dyDescent="0.25">
      <c r="A1942" s="45">
        <v>2018</v>
      </c>
      <c r="B1942" t="s">
        <v>461</v>
      </c>
      <c r="C1942">
        <v>206</v>
      </c>
      <c r="D1942">
        <v>134</v>
      </c>
      <c r="E1942">
        <v>2</v>
      </c>
      <c r="F1942">
        <v>60701</v>
      </c>
      <c r="G1942">
        <v>368</v>
      </c>
      <c r="H1942" t="s">
        <v>9</v>
      </c>
      <c r="I1942">
        <v>1330</v>
      </c>
      <c r="J1942">
        <v>1112</v>
      </c>
      <c r="K1942" t="s">
        <v>3419</v>
      </c>
      <c r="L1942" t="s">
        <v>4526</v>
      </c>
      <c r="M1942" t="s">
        <v>5911</v>
      </c>
      <c r="N1942" t="s">
        <v>459</v>
      </c>
      <c r="O1942" s="65">
        <v>32803441</v>
      </c>
    </row>
    <row r="1943" spans="1:15" x14ac:dyDescent="0.25">
      <c r="A1943" s="45">
        <v>2018</v>
      </c>
      <c r="B1943" t="s">
        <v>461</v>
      </c>
      <c r="C1943">
        <v>206</v>
      </c>
      <c r="D1943">
        <v>134</v>
      </c>
      <c r="E1943">
        <v>2</v>
      </c>
      <c r="F1943">
        <v>90101</v>
      </c>
      <c r="H1943" t="s">
        <v>9</v>
      </c>
      <c r="I1943">
        <v>1120</v>
      </c>
      <c r="J1943">
        <v>1112</v>
      </c>
      <c r="K1943" t="s">
        <v>3222</v>
      </c>
      <c r="M1943" t="s">
        <v>5912</v>
      </c>
      <c r="O1943" s="65">
        <v>5000000</v>
      </c>
    </row>
    <row r="1944" spans="1:15" x14ac:dyDescent="0.25">
      <c r="A1944" s="45">
        <v>2018</v>
      </c>
      <c r="B1944" t="s">
        <v>463</v>
      </c>
      <c r="C1944">
        <v>206</v>
      </c>
      <c r="D1944">
        <v>134</v>
      </c>
      <c r="E1944">
        <v>3</v>
      </c>
      <c r="F1944">
        <v>101</v>
      </c>
      <c r="H1944" t="s">
        <v>9</v>
      </c>
      <c r="I1944">
        <v>1111</v>
      </c>
      <c r="J1944">
        <v>1112</v>
      </c>
      <c r="K1944" t="s">
        <v>3206</v>
      </c>
      <c r="O1944" s="65">
        <v>5096218326</v>
      </c>
    </row>
    <row r="1945" spans="1:15" x14ac:dyDescent="0.25">
      <c r="A1945" s="45">
        <v>2018</v>
      </c>
      <c r="B1945" t="s">
        <v>463</v>
      </c>
      <c r="C1945">
        <v>206</v>
      </c>
      <c r="D1945">
        <v>134</v>
      </c>
      <c r="E1945">
        <v>3</v>
      </c>
      <c r="F1945">
        <v>103</v>
      </c>
      <c r="H1945" t="s">
        <v>9</v>
      </c>
      <c r="I1945">
        <v>1111</v>
      </c>
      <c r="J1945">
        <v>1112</v>
      </c>
      <c r="K1945" t="s">
        <v>3207</v>
      </c>
      <c r="O1945" s="65">
        <v>45526412</v>
      </c>
    </row>
    <row r="1946" spans="1:15" x14ac:dyDescent="0.25">
      <c r="A1946" s="45">
        <v>2018</v>
      </c>
      <c r="B1946" t="s">
        <v>463</v>
      </c>
      <c r="C1946">
        <v>206</v>
      </c>
      <c r="D1946">
        <v>134</v>
      </c>
      <c r="E1946">
        <v>3</v>
      </c>
      <c r="F1946">
        <v>201</v>
      </c>
      <c r="H1946" t="s">
        <v>9</v>
      </c>
      <c r="I1946">
        <v>1111</v>
      </c>
      <c r="J1946">
        <v>1112</v>
      </c>
      <c r="K1946" t="s">
        <v>3210</v>
      </c>
      <c r="O1946" s="65">
        <v>204200000</v>
      </c>
    </row>
    <row r="1947" spans="1:15" x14ac:dyDescent="0.25">
      <c r="A1947" s="45">
        <v>2018</v>
      </c>
      <c r="B1947" t="s">
        <v>463</v>
      </c>
      <c r="C1947">
        <v>206</v>
      </c>
      <c r="D1947">
        <v>134</v>
      </c>
      <c r="E1947">
        <v>3</v>
      </c>
      <c r="F1947">
        <v>202</v>
      </c>
      <c r="H1947" t="s">
        <v>9</v>
      </c>
      <c r="I1947">
        <v>1111</v>
      </c>
      <c r="J1947">
        <v>1112</v>
      </c>
      <c r="K1947" t="s">
        <v>3211</v>
      </c>
      <c r="O1947" s="65">
        <v>6444254</v>
      </c>
    </row>
    <row r="1948" spans="1:15" x14ac:dyDescent="0.25">
      <c r="A1948" s="45">
        <v>2018</v>
      </c>
      <c r="B1948" t="s">
        <v>463</v>
      </c>
      <c r="C1948">
        <v>206</v>
      </c>
      <c r="D1948">
        <v>134</v>
      </c>
      <c r="E1948">
        <v>3</v>
      </c>
      <c r="F1948">
        <v>301</v>
      </c>
      <c r="H1948" t="s">
        <v>9</v>
      </c>
      <c r="I1948">
        <v>1111</v>
      </c>
      <c r="J1948">
        <v>1112</v>
      </c>
      <c r="K1948" t="s">
        <v>3215</v>
      </c>
      <c r="O1948" s="65">
        <v>1749773738</v>
      </c>
    </row>
    <row r="1949" spans="1:15" x14ac:dyDescent="0.25">
      <c r="A1949" s="45">
        <v>2018</v>
      </c>
      <c r="B1949" t="s">
        <v>463</v>
      </c>
      <c r="C1949">
        <v>206</v>
      </c>
      <c r="D1949">
        <v>134</v>
      </c>
      <c r="E1949">
        <v>3</v>
      </c>
      <c r="F1949">
        <v>302</v>
      </c>
      <c r="H1949" t="s">
        <v>9</v>
      </c>
      <c r="I1949">
        <v>1111</v>
      </c>
      <c r="J1949">
        <v>1112</v>
      </c>
      <c r="K1949" t="s">
        <v>3216</v>
      </c>
      <c r="O1949" s="65">
        <v>3023642500</v>
      </c>
    </row>
    <row r="1950" spans="1:15" x14ac:dyDescent="0.25">
      <c r="A1950" s="45">
        <v>2018</v>
      </c>
      <c r="B1950" t="s">
        <v>463</v>
      </c>
      <c r="C1950">
        <v>206</v>
      </c>
      <c r="D1950">
        <v>134</v>
      </c>
      <c r="E1950">
        <v>3</v>
      </c>
      <c r="F1950">
        <v>303</v>
      </c>
      <c r="H1950" t="s">
        <v>16</v>
      </c>
      <c r="I1950">
        <v>1111</v>
      </c>
      <c r="J1950">
        <v>1112</v>
      </c>
      <c r="K1950" t="s">
        <v>3217</v>
      </c>
      <c r="O1950" s="65">
        <v>979141531</v>
      </c>
    </row>
    <row r="1951" spans="1:15" x14ac:dyDescent="0.25">
      <c r="A1951" s="45">
        <v>2018</v>
      </c>
      <c r="B1951" t="s">
        <v>463</v>
      </c>
      <c r="C1951">
        <v>206</v>
      </c>
      <c r="D1951">
        <v>134</v>
      </c>
      <c r="E1951">
        <v>3</v>
      </c>
      <c r="F1951">
        <v>304</v>
      </c>
      <c r="H1951" t="s">
        <v>9</v>
      </c>
      <c r="I1951">
        <v>1111</v>
      </c>
      <c r="J1951">
        <v>1112</v>
      </c>
      <c r="K1951" t="s">
        <v>3218</v>
      </c>
      <c r="O1951" s="65">
        <v>857494977</v>
      </c>
    </row>
    <row r="1952" spans="1:15" x14ac:dyDescent="0.25">
      <c r="A1952" s="45">
        <v>2018</v>
      </c>
      <c r="B1952" t="s">
        <v>463</v>
      </c>
      <c r="C1952">
        <v>206</v>
      </c>
      <c r="D1952">
        <v>134</v>
      </c>
      <c r="E1952">
        <v>3</v>
      </c>
      <c r="F1952">
        <v>399</v>
      </c>
      <c r="H1952" t="s">
        <v>9</v>
      </c>
      <c r="I1952">
        <v>1111</v>
      </c>
      <c r="J1952">
        <v>1112</v>
      </c>
      <c r="K1952" t="s">
        <v>3219</v>
      </c>
      <c r="O1952" s="65">
        <v>720598166</v>
      </c>
    </row>
    <row r="1953" spans="1:15" x14ac:dyDescent="0.25">
      <c r="A1953" s="45">
        <v>2018</v>
      </c>
      <c r="B1953" t="s">
        <v>463</v>
      </c>
      <c r="C1953">
        <v>206</v>
      </c>
      <c r="D1953">
        <v>134</v>
      </c>
      <c r="E1953">
        <v>3</v>
      </c>
      <c r="F1953">
        <v>401</v>
      </c>
      <c r="G1953">
        <v>200</v>
      </c>
      <c r="H1953" t="s">
        <v>9</v>
      </c>
      <c r="I1953">
        <v>1112</v>
      </c>
      <c r="J1953">
        <v>1112</v>
      </c>
      <c r="K1953" t="s">
        <v>3220</v>
      </c>
      <c r="L1953" t="s">
        <v>21</v>
      </c>
      <c r="M1953" t="s">
        <v>4546</v>
      </c>
      <c r="N1953" t="s">
        <v>22</v>
      </c>
      <c r="O1953" s="65">
        <v>1086847100</v>
      </c>
    </row>
    <row r="1954" spans="1:15" x14ac:dyDescent="0.25">
      <c r="A1954" s="45">
        <v>2018</v>
      </c>
      <c r="B1954" t="s">
        <v>463</v>
      </c>
      <c r="C1954">
        <v>206</v>
      </c>
      <c r="D1954">
        <v>134</v>
      </c>
      <c r="E1954">
        <v>3</v>
      </c>
      <c r="F1954">
        <v>405</v>
      </c>
      <c r="G1954">
        <v>200</v>
      </c>
      <c r="H1954" t="s">
        <v>9</v>
      </c>
      <c r="I1954">
        <v>1112</v>
      </c>
      <c r="J1954">
        <v>1112</v>
      </c>
      <c r="K1954" t="s">
        <v>3244</v>
      </c>
      <c r="L1954" t="s">
        <v>23</v>
      </c>
      <c r="M1954" t="s">
        <v>4531</v>
      </c>
      <c r="N1954" t="s">
        <v>24</v>
      </c>
      <c r="O1954" s="65">
        <v>58748492</v>
      </c>
    </row>
    <row r="1955" spans="1:15" x14ac:dyDescent="0.25">
      <c r="A1955" s="45">
        <v>2018</v>
      </c>
      <c r="B1955" t="s">
        <v>463</v>
      </c>
      <c r="C1955">
        <v>206</v>
      </c>
      <c r="D1955">
        <v>134</v>
      </c>
      <c r="E1955">
        <v>3</v>
      </c>
      <c r="F1955">
        <v>501</v>
      </c>
      <c r="G1955">
        <v>200</v>
      </c>
      <c r="H1955" t="s">
        <v>9</v>
      </c>
      <c r="I1955">
        <v>1112</v>
      </c>
      <c r="J1955">
        <v>1112</v>
      </c>
      <c r="K1955" t="s">
        <v>3245</v>
      </c>
      <c r="L1955" t="s">
        <v>21</v>
      </c>
      <c r="M1955" t="s">
        <v>4547</v>
      </c>
      <c r="N1955" t="s">
        <v>22</v>
      </c>
      <c r="O1955" s="65">
        <v>596884677</v>
      </c>
    </row>
    <row r="1956" spans="1:15" x14ac:dyDescent="0.25">
      <c r="A1956" s="45">
        <v>2018</v>
      </c>
      <c r="B1956" t="s">
        <v>463</v>
      </c>
      <c r="C1956">
        <v>206</v>
      </c>
      <c r="D1956">
        <v>134</v>
      </c>
      <c r="E1956">
        <v>3</v>
      </c>
      <c r="F1956">
        <v>502</v>
      </c>
      <c r="G1956">
        <v>200</v>
      </c>
      <c r="H1956" t="s">
        <v>9</v>
      </c>
      <c r="I1956">
        <v>1112</v>
      </c>
      <c r="J1956">
        <v>1112</v>
      </c>
      <c r="K1956" t="s">
        <v>3246</v>
      </c>
      <c r="L1956" t="s">
        <v>21</v>
      </c>
      <c r="M1956" t="s">
        <v>4532</v>
      </c>
      <c r="N1956" t="s">
        <v>22</v>
      </c>
      <c r="O1956" s="65">
        <v>176245476</v>
      </c>
    </row>
    <row r="1957" spans="1:15" x14ac:dyDescent="0.25">
      <c r="A1957" s="45">
        <v>2018</v>
      </c>
      <c r="B1957" t="s">
        <v>463</v>
      </c>
      <c r="C1957">
        <v>206</v>
      </c>
      <c r="D1957">
        <v>134</v>
      </c>
      <c r="E1957">
        <v>3</v>
      </c>
      <c r="F1957">
        <v>503</v>
      </c>
      <c r="G1957">
        <v>200</v>
      </c>
      <c r="H1957" t="s">
        <v>9</v>
      </c>
      <c r="I1957">
        <v>1112</v>
      </c>
      <c r="J1957">
        <v>1112</v>
      </c>
      <c r="K1957" t="s">
        <v>3247</v>
      </c>
      <c r="L1957" t="s">
        <v>21</v>
      </c>
      <c r="M1957" t="s">
        <v>4533</v>
      </c>
      <c r="N1957" t="s">
        <v>22</v>
      </c>
      <c r="O1957" s="65">
        <v>352490951</v>
      </c>
    </row>
    <row r="1958" spans="1:15" x14ac:dyDescent="0.25">
      <c r="A1958" s="45">
        <v>2018</v>
      </c>
      <c r="B1958" t="s">
        <v>463</v>
      </c>
      <c r="C1958">
        <v>206</v>
      </c>
      <c r="D1958">
        <v>134</v>
      </c>
      <c r="E1958">
        <v>3</v>
      </c>
      <c r="F1958">
        <v>10101</v>
      </c>
      <c r="H1958" t="s">
        <v>9</v>
      </c>
      <c r="I1958">
        <v>1120</v>
      </c>
      <c r="J1958">
        <v>1112</v>
      </c>
      <c r="K1958" t="s">
        <v>3253</v>
      </c>
      <c r="O1958" s="65">
        <v>310815229</v>
      </c>
    </row>
    <row r="1959" spans="1:15" x14ac:dyDescent="0.25">
      <c r="A1959" s="45">
        <v>2018</v>
      </c>
      <c r="B1959" t="s">
        <v>463</v>
      </c>
      <c r="C1959">
        <v>206</v>
      </c>
      <c r="D1959">
        <v>134</v>
      </c>
      <c r="E1959">
        <v>3</v>
      </c>
      <c r="F1959">
        <v>10103</v>
      </c>
      <c r="H1959" t="s">
        <v>9</v>
      </c>
      <c r="I1959">
        <v>1120</v>
      </c>
      <c r="J1959">
        <v>1112</v>
      </c>
      <c r="K1959" t="s">
        <v>3255</v>
      </c>
      <c r="O1959" s="65">
        <v>332474008</v>
      </c>
    </row>
    <row r="1960" spans="1:15" x14ac:dyDescent="0.25">
      <c r="A1960" s="45">
        <v>2018</v>
      </c>
      <c r="B1960" t="s">
        <v>463</v>
      </c>
      <c r="C1960">
        <v>206</v>
      </c>
      <c r="D1960">
        <v>134</v>
      </c>
      <c r="E1960">
        <v>3</v>
      </c>
      <c r="F1960">
        <v>10201</v>
      </c>
      <c r="H1960" t="s">
        <v>9</v>
      </c>
      <c r="I1960">
        <v>1120</v>
      </c>
      <c r="J1960">
        <v>1112</v>
      </c>
      <c r="K1960" t="s">
        <v>3258</v>
      </c>
      <c r="M1960" t="s">
        <v>5913</v>
      </c>
      <c r="O1960" s="65">
        <v>49380702</v>
      </c>
    </row>
    <row r="1961" spans="1:15" x14ac:dyDescent="0.25">
      <c r="A1961" s="45">
        <v>2018</v>
      </c>
      <c r="B1961" t="s">
        <v>463</v>
      </c>
      <c r="C1961">
        <v>206</v>
      </c>
      <c r="D1961">
        <v>134</v>
      </c>
      <c r="E1961">
        <v>3</v>
      </c>
      <c r="F1961">
        <v>10202</v>
      </c>
      <c r="H1961" t="s">
        <v>9</v>
      </c>
      <c r="I1961">
        <v>1120</v>
      </c>
      <c r="J1961">
        <v>1112</v>
      </c>
      <c r="K1961" t="s">
        <v>3259</v>
      </c>
      <c r="M1961" t="s">
        <v>5914</v>
      </c>
      <c r="O1961" s="65">
        <v>179182740</v>
      </c>
    </row>
    <row r="1962" spans="1:15" x14ac:dyDescent="0.25">
      <c r="A1962" s="45">
        <v>2018</v>
      </c>
      <c r="B1962" t="s">
        <v>463</v>
      </c>
      <c r="C1962">
        <v>206</v>
      </c>
      <c r="D1962">
        <v>134</v>
      </c>
      <c r="E1962">
        <v>3</v>
      </c>
      <c r="F1962">
        <v>10203</v>
      </c>
      <c r="H1962" t="s">
        <v>9</v>
      </c>
      <c r="I1962">
        <v>1120</v>
      </c>
      <c r="J1962">
        <v>1112</v>
      </c>
      <c r="K1962" t="s">
        <v>3260</v>
      </c>
      <c r="O1962" s="65">
        <v>335000</v>
      </c>
    </row>
    <row r="1963" spans="1:15" x14ac:dyDescent="0.25">
      <c r="A1963" s="45">
        <v>2018</v>
      </c>
      <c r="B1963" t="s">
        <v>463</v>
      </c>
      <c r="C1963">
        <v>206</v>
      </c>
      <c r="D1963">
        <v>134</v>
      </c>
      <c r="E1963">
        <v>3</v>
      </c>
      <c r="F1963">
        <v>10204</v>
      </c>
      <c r="H1963" t="s">
        <v>9</v>
      </c>
      <c r="I1963">
        <v>1120</v>
      </c>
      <c r="J1963">
        <v>1112</v>
      </c>
      <c r="K1963" t="s">
        <v>3261</v>
      </c>
      <c r="O1963" s="65">
        <v>88515636</v>
      </c>
    </row>
    <row r="1964" spans="1:15" x14ac:dyDescent="0.25">
      <c r="A1964" s="45">
        <v>2018</v>
      </c>
      <c r="B1964" t="s">
        <v>463</v>
      </c>
      <c r="C1964">
        <v>206</v>
      </c>
      <c r="D1964">
        <v>134</v>
      </c>
      <c r="E1964">
        <v>3</v>
      </c>
      <c r="F1964">
        <v>10299</v>
      </c>
      <c r="H1964" t="s">
        <v>9</v>
      </c>
      <c r="I1964">
        <v>1120</v>
      </c>
      <c r="J1964">
        <v>1112</v>
      </c>
      <c r="K1964" t="s">
        <v>3262</v>
      </c>
      <c r="M1964" t="s">
        <v>5915</v>
      </c>
      <c r="O1964" s="65">
        <v>8213625</v>
      </c>
    </row>
    <row r="1965" spans="1:15" x14ac:dyDescent="0.25">
      <c r="A1965" s="45">
        <v>2018</v>
      </c>
      <c r="B1965" t="s">
        <v>463</v>
      </c>
      <c r="C1965">
        <v>206</v>
      </c>
      <c r="D1965">
        <v>134</v>
      </c>
      <c r="E1965">
        <v>3</v>
      </c>
      <c r="F1965">
        <v>10301</v>
      </c>
      <c r="H1965" t="s">
        <v>9</v>
      </c>
      <c r="I1965">
        <v>1120</v>
      </c>
      <c r="J1965">
        <v>1112</v>
      </c>
      <c r="K1965" t="s">
        <v>3263</v>
      </c>
      <c r="O1965" s="65">
        <v>30000000</v>
      </c>
    </row>
    <row r="1966" spans="1:15" x14ac:dyDescent="0.25">
      <c r="A1966" s="45">
        <v>2018</v>
      </c>
      <c r="B1966" t="s">
        <v>463</v>
      </c>
      <c r="C1966">
        <v>206</v>
      </c>
      <c r="D1966">
        <v>134</v>
      </c>
      <c r="E1966">
        <v>3</v>
      </c>
      <c r="F1966">
        <v>10302</v>
      </c>
      <c r="H1966" t="s">
        <v>9</v>
      </c>
      <c r="I1966">
        <v>1120</v>
      </c>
      <c r="J1966">
        <v>1112</v>
      </c>
      <c r="K1966" t="s">
        <v>3264</v>
      </c>
      <c r="M1966" t="s">
        <v>464</v>
      </c>
      <c r="O1966" s="65">
        <v>30000000</v>
      </c>
    </row>
    <row r="1967" spans="1:15" x14ac:dyDescent="0.25">
      <c r="A1967" s="45">
        <v>2018</v>
      </c>
      <c r="B1967" t="s">
        <v>463</v>
      </c>
      <c r="C1967">
        <v>206</v>
      </c>
      <c r="D1967">
        <v>134</v>
      </c>
      <c r="E1967">
        <v>3</v>
      </c>
      <c r="F1967">
        <v>10303</v>
      </c>
      <c r="H1967" t="s">
        <v>9</v>
      </c>
      <c r="I1967">
        <v>1120</v>
      </c>
      <c r="J1967">
        <v>1112</v>
      </c>
      <c r="K1967" t="s">
        <v>3265</v>
      </c>
      <c r="O1967" s="65">
        <v>1000000</v>
      </c>
    </row>
    <row r="1968" spans="1:15" x14ac:dyDescent="0.25">
      <c r="A1968" s="45">
        <v>2018</v>
      </c>
      <c r="B1968" t="s">
        <v>463</v>
      </c>
      <c r="C1968">
        <v>206</v>
      </c>
      <c r="D1968">
        <v>134</v>
      </c>
      <c r="E1968">
        <v>3</v>
      </c>
      <c r="F1968">
        <v>10304</v>
      </c>
      <c r="H1968" t="s">
        <v>9</v>
      </c>
      <c r="I1968">
        <v>1120</v>
      </c>
      <c r="J1968">
        <v>1112</v>
      </c>
      <c r="K1968" t="s">
        <v>3266</v>
      </c>
      <c r="O1968" s="65">
        <v>3000000</v>
      </c>
    </row>
    <row r="1969" spans="1:15" x14ac:dyDescent="0.25">
      <c r="A1969" s="45">
        <v>2018</v>
      </c>
      <c r="B1969" t="s">
        <v>463</v>
      </c>
      <c r="C1969">
        <v>206</v>
      </c>
      <c r="D1969">
        <v>134</v>
      </c>
      <c r="E1969">
        <v>3</v>
      </c>
      <c r="F1969">
        <v>10307</v>
      </c>
      <c r="H1969" t="s">
        <v>9</v>
      </c>
      <c r="I1969">
        <v>1120</v>
      </c>
      <c r="J1969">
        <v>1112</v>
      </c>
      <c r="K1969" t="s">
        <v>3269</v>
      </c>
      <c r="O1969" s="65">
        <v>729828</v>
      </c>
    </row>
    <row r="1970" spans="1:15" x14ac:dyDescent="0.25">
      <c r="A1970" s="45">
        <v>2018</v>
      </c>
      <c r="B1970" t="s">
        <v>463</v>
      </c>
      <c r="C1970">
        <v>206</v>
      </c>
      <c r="D1970">
        <v>134</v>
      </c>
      <c r="E1970">
        <v>3</v>
      </c>
      <c r="F1970">
        <v>10406</v>
      </c>
      <c r="H1970" t="s">
        <v>9</v>
      </c>
      <c r="I1970">
        <v>1120</v>
      </c>
      <c r="J1970">
        <v>1112</v>
      </c>
      <c r="K1970" t="s">
        <v>3275</v>
      </c>
      <c r="M1970" t="s">
        <v>5916</v>
      </c>
      <c r="O1970" s="65">
        <v>837830913</v>
      </c>
    </row>
    <row r="1971" spans="1:15" x14ac:dyDescent="0.25">
      <c r="A1971" s="45">
        <v>2018</v>
      </c>
      <c r="B1971" t="s">
        <v>463</v>
      </c>
      <c r="C1971">
        <v>206</v>
      </c>
      <c r="D1971">
        <v>134</v>
      </c>
      <c r="E1971">
        <v>3</v>
      </c>
      <c r="F1971">
        <v>10499</v>
      </c>
      <c r="H1971" t="s">
        <v>9</v>
      </c>
      <c r="I1971">
        <v>1120</v>
      </c>
      <c r="J1971">
        <v>1112</v>
      </c>
      <c r="K1971" t="s">
        <v>3276</v>
      </c>
      <c r="M1971" t="s">
        <v>5917</v>
      </c>
      <c r="O1971" s="65">
        <v>538133760</v>
      </c>
    </row>
    <row r="1972" spans="1:15" x14ac:dyDescent="0.25">
      <c r="A1972" s="45">
        <v>2018</v>
      </c>
      <c r="B1972" t="s">
        <v>463</v>
      </c>
      <c r="C1972">
        <v>206</v>
      </c>
      <c r="D1972">
        <v>134</v>
      </c>
      <c r="E1972">
        <v>3</v>
      </c>
      <c r="F1972">
        <v>10501</v>
      </c>
      <c r="H1972" t="s">
        <v>9</v>
      </c>
      <c r="I1972">
        <v>1120</v>
      </c>
      <c r="J1972">
        <v>1112</v>
      </c>
      <c r="K1972" t="s">
        <v>3277</v>
      </c>
      <c r="O1972" s="65">
        <v>2000000</v>
      </c>
    </row>
    <row r="1973" spans="1:15" x14ac:dyDescent="0.25">
      <c r="A1973" s="45">
        <v>2018</v>
      </c>
      <c r="B1973" t="s">
        <v>463</v>
      </c>
      <c r="C1973">
        <v>206</v>
      </c>
      <c r="D1973">
        <v>134</v>
      </c>
      <c r="E1973">
        <v>3</v>
      </c>
      <c r="F1973">
        <v>10502</v>
      </c>
      <c r="H1973" t="s">
        <v>9</v>
      </c>
      <c r="I1973">
        <v>1120</v>
      </c>
      <c r="J1973">
        <v>1112</v>
      </c>
      <c r="K1973" t="s">
        <v>3278</v>
      </c>
      <c r="O1973" s="65">
        <v>105000000</v>
      </c>
    </row>
    <row r="1974" spans="1:15" x14ac:dyDescent="0.25">
      <c r="A1974" s="45">
        <v>2018</v>
      </c>
      <c r="B1974" t="s">
        <v>463</v>
      </c>
      <c r="C1974">
        <v>206</v>
      </c>
      <c r="D1974">
        <v>134</v>
      </c>
      <c r="E1974">
        <v>3</v>
      </c>
      <c r="F1974">
        <v>10601</v>
      </c>
      <c r="H1974" t="s">
        <v>9</v>
      </c>
      <c r="I1974">
        <v>1120</v>
      </c>
      <c r="J1974">
        <v>1112</v>
      </c>
      <c r="K1974" t="s">
        <v>3281</v>
      </c>
      <c r="M1974" t="s">
        <v>5918</v>
      </c>
      <c r="O1974" s="65">
        <v>87018585</v>
      </c>
    </row>
    <row r="1975" spans="1:15" x14ac:dyDescent="0.25">
      <c r="A1975" s="45">
        <v>2018</v>
      </c>
      <c r="B1975" t="s">
        <v>463</v>
      </c>
      <c r="C1975">
        <v>206</v>
      </c>
      <c r="D1975">
        <v>134</v>
      </c>
      <c r="E1975">
        <v>3</v>
      </c>
      <c r="F1975">
        <v>10801</v>
      </c>
      <c r="H1975" t="s">
        <v>9</v>
      </c>
      <c r="I1975">
        <v>1120</v>
      </c>
      <c r="J1975">
        <v>1112</v>
      </c>
      <c r="K1975" t="s">
        <v>3287</v>
      </c>
      <c r="M1975" t="s">
        <v>5919</v>
      </c>
      <c r="O1975" s="65">
        <v>319000000</v>
      </c>
    </row>
    <row r="1976" spans="1:15" x14ac:dyDescent="0.25">
      <c r="A1976" s="45">
        <v>2018</v>
      </c>
      <c r="B1976" t="s">
        <v>463</v>
      </c>
      <c r="C1976">
        <v>206</v>
      </c>
      <c r="D1976">
        <v>134</v>
      </c>
      <c r="E1976">
        <v>3</v>
      </c>
      <c r="F1976">
        <v>10803</v>
      </c>
      <c r="H1976" t="s">
        <v>9</v>
      </c>
      <c r="I1976">
        <v>1120</v>
      </c>
      <c r="J1976">
        <v>1112</v>
      </c>
      <c r="K1976" t="s">
        <v>3289</v>
      </c>
      <c r="M1976" t="s">
        <v>5920</v>
      </c>
      <c r="O1976" s="65">
        <v>44059929</v>
      </c>
    </row>
    <row r="1977" spans="1:15" x14ac:dyDescent="0.25">
      <c r="A1977" s="45">
        <v>2018</v>
      </c>
      <c r="B1977" t="s">
        <v>463</v>
      </c>
      <c r="C1977">
        <v>206</v>
      </c>
      <c r="D1977">
        <v>134</v>
      </c>
      <c r="E1977">
        <v>3</v>
      </c>
      <c r="F1977">
        <v>10804</v>
      </c>
      <c r="H1977" t="s">
        <v>9</v>
      </c>
      <c r="I1977">
        <v>1120</v>
      </c>
      <c r="J1977">
        <v>1112</v>
      </c>
      <c r="K1977" t="s">
        <v>3290</v>
      </c>
      <c r="O1977" s="65">
        <v>19856000</v>
      </c>
    </row>
    <row r="1978" spans="1:15" x14ac:dyDescent="0.25">
      <c r="A1978" s="45">
        <v>2018</v>
      </c>
      <c r="B1978" t="s">
        <v>463</v>
      </c>
      <c r="C1978">
        <v>206</v>
      </c>
      <c r="D1978">
        <v>134</v>
      </c>
      <c r="E1978">
        <v>3</v>
      </c>
      <c r="F1978">
        <v>10805</v>
      </c>
      <c r="H1978" t="s">
        <v>9</v>
      </c>
      <c r="I1978">
        <v>1120</v>
      </c>
      <c r="J1978">
        <v>1112</v>
      </c>
      <c r="K1978" t="s">
        <v>3291</v>
      </c>
      <c r="O1978" s="65">
        <v>26480000</v>
      </c>
    </row>
    <row r="1979" spans="1:15" x14ac:dyDescent="0.25">
      <c r="A1979" s="45">
        <v>2018</v>
      </c>
      <c r="B1979" t="s">
        <v>463</v>
      </c>
      <c r="C1979">
        <v>206</v>
      </c>
      <c r="D1979">
        <v>134</v>
      </c>
      <c r="E1979">
        <v>3</v>
      </c>
      <c r="F1979">
        <v>10807</v>
      </c>
      <c r="H1979" t="s">
        <v>9</v>
      </c>
      <c r="I1979">
        <v>1120</v>
      </c>
      <c r="J1979">
        <v>1112</v>
      </c>
      <c r="K1979" t="s">
        <v>3293</v>
      </c>
      <c r="M1979" t="s">
        <v>5921</v>
      </c>
      <c r="O1979" s="65">
        <v>65332152</v>
      </c>
    </row>
    <row r="1980" spans="1:15" x14ac:dyDescent="0.25">
      <c r="A1980" s="45">
        <v>2018</v>
      </c>
      <c r="B1980" t="s">
        <v>463</v>
      </c>
      <c r="C1980">
        <v>206</v>
      </c>
      <c r="D1980">
        <v>134</v>
      </c>
      <c r="E1980">
        <v>3</v>
      </c>
      <c r="F1980">
        <v>10808</v>
      </c>
      <c r="H1980" t="s">
        <v>9</v>
      </c>
      <c r="I1980">
        <v>1120</v>
      </c>
      <c r="J1980">
        <v>1112</v>
      </c>
      <c r="K1980" t="s">
        <v>3294</v>
      </c>
      <c r="O1980" s="65">
        <v>23200000</v>
      </c>
    </row>
    <row r="1981" spans="1:15" x14ac:dyDescent="0.25">
      <c r="A1981" s="45">
        <v>2018</v>
      </c>
      <c r="B1981" t="s">
        <v>463</v>
      </c>
      <c r="C1981">
        <v>206</v>
      </c>
      <c r="D1981">
        <v>134</v>
      </c>
      <c r="E1981">
        <v>3</v>
      </c>
      <c r="F1981">
        <v>10899</v>
      </c>
      <c r="H1981" t="s">
        <v>9</v>
      </c>
      <c r="I1981">
        <v>1120</v>
      </c>
      <c r="J1981">
        <v>1112</v>
      </c>
      <c r="K1981" t="s">
        <v>3295</v>
      </c>
      <c r="O1981" s="65">
        <v>15797150</v>
      </c>
    </row>
    <row r="1982" spans="1:15" x14ac:dyDescent="0.25">
      <c r="A1982" s="45">
        <v>2018</v>
      </c>
      <c r="B1982" t="s">
        <v>463</v>
      </c>
      <c r="C1982">
        <v>206</v>
      </c>
      <c r="D1982">
        <v>134</v>
      </c>
      <c r="E1982">
        <v>3</v>
      </c>
      <c r="F1982">
        <v>19902</v>
      </c>
      <c r="H1982" t="s">
        <v>9</v>
      </c>
      <c r="I1982">
        <v>1120</v>
      </c>
      <c r="J1982">
        <v>1112</v>
      </c>
      <c r="K1982" t="s">
        <v>3301</v>
      </c>
      <c r="M1982" t="s">
        <v>5922</v>
      </c>
      <c r="O1982" s="65">
        <v>300000</v>
      </c>
    </row>
    <row r="1983" spans="1:15" x14ac:dyDescent="0.25">
      <c r="A1983" s="45">
        <v>2018</v>
      </c>
      <c r="B1983" t="s">
        <v>463</v>
      </c>
      <c r="C1983">
        <v>206</v>
      </c>
      <c r="D1983">
        <v>134</v>
      </c>
      <c r="E1983">
        <v>3</v>
      </c>
      <c r="F1983">
        <v>19905</v>
      </c>
      <c r="H1983" t="s">
        <v>9</v>
      </c>
      <c r="I1983">
        <v>1120</v>
      </c>
      <c r="J1983">
        <v>1112</v>
      </c>
      <c r="K1983" t="s">
        <v>3304</v>
      </c>
      <c r="O1983" s="65">
        <v>4500000</v>
      </c>
    </row>
    <row r="1984" spans="1:15" x14ac:dyDescent="0.25">
      <c r="A1984" s="45">
        <v>2018</v>
      </c>
      <c r="B1984" t="s">
        <v>463</v>
      </c>
      <c r="C1984">
        <v>206</v>
      </c>
      <c r="D1984">
        <v>134</v>
      </c>
      <c r="E1984">
        <v>3</v>
      </c>
      <c r="F1984">
        <v>19999</v>
      </c>
      <c r="H1984" t="s">
        <v>9</v>
      </c>
      <c r="I1984">
        <v>1120</v>
      </c>
      <c r="J1984">
        <v>1112</v>
      </c>
      <c r="K1984" t="s">
        <v>3305</v>
      </c>
      <c r="M1984" t="s">
        <v>5902</v>
      </c>
      <c r="O1984" s="65">
        <v>330000</v>
      </c>
    </row>
    <row r="1985" spans="1:15" x14ac:dyDescent="0.25">
      <c r="A1985" s="45">
        <v>2018</v>
      </c>
      <c r="B1985" t="s">
        <v>463</v>
      </c>
      <c r="C1985">
        <v>206</v>
      </c>
      <c r="D1985">
        <v>134</v>
      </c>
      <c r="E1985">
        <v>3</v>
      </c>
      <c r="F1985">
        <v>20101</v>
      </c>
      <c r="H1985" t="s">
        <v>9</v>
      </c>
      <c r="I1985">
        <v>1120</v>
      </c>
      <c r="J1985">
        <v>1112</v>
      </c>
      <c r="K1985" t="s">
        <v>3306</v>
      </c>
      <c r="O1985" s="65">
        <v>52884000</v>
      </c>
    </row>
    <row r="1986" spans="1:15" x14ac:dyDescent="0.25">
      <c r="A1986" s="45">
        <v>2018</v>
      </c>
      <c r="B1986" t="s">
        <v>463</v>
      </c>
      <c r="C1986">
        <v>206</v>
      </c>
      <c r="D1986">
        <v>134</v>
      </c>
      <c r="E1986">
        <v>3</v>
      </c>
      <c r="F1986">
        <v>20199</v>
      </c>
      <c r="H1986" t="s">
        <v>9</v>
      </c>
      <c r="I1986">
        <v>1120</v>
      </c>
      <c r="J1986">
        <v>1112</v>
      </c>
      <c r="K1986" t="s">
        <v>3310</v>
      </c>
      <c r="O1986" s="65">
        <v>1757510</v>
      </c>
    </row>
    <row r="1987" spans="1:15" x14ac:dyDescent="0.25">
      <c r="A1987" s="45">
        <v>2018</v>
      </c>
      <c r="B1987" t="s">
        <v>463</v>
      </c>
      <c r="C1987">
        <v>206</v>
      </c>
      <c r="D1987">
        <v>134</v>
      </c>
      <c r="E1987">
        <v>3</v>
      </c>
      <c r="F1987">
        <v>20301</v>
      </c>
      <c r="H1987" t="s">
        <v>9</v>
      </c>
      <c r="I1987">
        <v>1120</v>
      </c>
      <c r="J1987">
        <v>1112</v>
      </c>
      <c r="K1987" t="s">
        <v>3315</v>
      </c>
      <c r="O1987" s="65">
        <v>1000000</v>
      </c>
    </row>
    <row r="1988" spans="1:15" x14ac:dyDescent="0.25">
      <c r="A1988" s="45">
        <v>2018</v>
      </c>
      <c r="B1988" t="s">
        <v>463</v>
      </c>
      <c r="C1988">
        <v>206</v>
      </c>
      <c r="D1988">
        <v>134</v>
      </c>
      <c r="E1988">
        <v>3</v>
      </c>
      <c r="F1988">
        <v>20302</v>
      </c>
      <c r="H1988" t="s">
        <v>9</v>
      </c>
      <c r="I1988">
        <v>1120</v>
      </c>
      <c r="J1988">
        <v>1112</v>
      </c>
      <c r="K1988" t="s">
        <v>3316</v>
      </c>
      <c r="O1988" s="65">
        <v>1000000</v>
      </c>
    </row>
    <row r="1989" spans="1:15" x14ac:dyDescent="0.25">
      <c r="A1989" s="45">
        <v>2018</v>
      </c>
      <c r="B1989" t="s">
        <v>463</v>
      </c>
      <c r="C1989">
        <v>206</v>
      </c>
      <c r="D1989">
        <v>134</v>
      </c>
      <c r="E1989">
        <v>3</v>
      </c>
      <c r="F1989">
        <v>20304</v>
      </c>
      <c r="H1989" t="s">
        <v>9</v>
      </c>
      <c r="I1989">
        <v>1120</v>
      </c>
      <c r="J1989">
        <v>1112</v>
      </c>
      <c r="K1989" t="s">
        <v>3318</v>
      </c>
      <c r="O1989" s="65">
        <v>5000000</v>
      </c>
    </row>
    <row r="1990" spans="1:15" x14ac:dyDescent="0.25">
      <c r="A1990" s="45">
        <v>2018</v>
      </c>
      <c r="B1990" t="s">
        <v>463</v>
      </c>
      <c r="C1990">
        <v>206</v>
      </c>
      <c r="D1990">
        <v>134</v>
      </c>
      <c r="E1990">
        <v>3</v>
      </c>
      <c r="F1990">
        <v>20305</v>
      </c>
      <c r="H1990" t="s">
        <v>9</v>
      </c>
      <c r="I1990">
        <v>1120</v>
      </c>
      <c r="J1990">
        <v>1112</v>
      </c>
      <c r="K1990" t="s">
        <v>3319</v>
      </c>
      <c r="O1990" s="65">
        <v>515400</v>
      </c>
    </row>
    <row r="1991" spans="1:15" x14ac:dyDescent="0.25">
      <c r="A1991" s="45">
        <v>2018</v>
      </c>
      <c r="B1991" t="s">
        <v>463</v>
      </c>
      <c r="C1991">
        <v>206</v>
      </c>
      <c r="D1991">
        <v>134</v>
      </c>
      <c r="E1991">
        <v>3</v>
      </c>
      <c r="F1991">
        <v>20306</v>
      </c>
      <c r="H1991" t="s">
        <v>9</v>
      </c>
      <c r="I1991">
        <v>1120</v>
      </c>
      <c r="J1991">
        <v>1112</v>
      </c>
      <c r="K1991" t="s">
        <v>3320</v>
      </c>
      <c r="O1991" s="65">
        <v>500000</v>
      </c>
    </row>
    <row r="1992" spans="1:15" x14ac:dyDescent="0.25">
      <c r="A1992" s="45">
        <v>2018</v>
      </c>
      <c r="B1992" t="s">
        <v>463</v>
      </c>
      <c r="C1992">
        <v>206</v>
      </c>
      <c r="D1992">
        <v>134</v>
      </c>
      <c r="E1992">
        <v>3</v>
      </c>
      <c r="F1992">
        <v>20401</v>
      </c>
      <c r="H1992" t="s">
        <v>9</v>
      </c>
      <c r="I1992">
        <v>1120</v>
      </c>
      <c r="J1992">
        <v>1112</v>
      </c>
      <c r="K1992" t="s">
        <v>3322</v>
      </c>
      <c r="O1992" s="65">
        <v>21728257</v>
      </c>
    </row>
    <row r="1993" spans="1:15" x14ac:dyDescent="0.25">
      <c r="A1993" s="45">
        <v>2018</v>
      </c>
      <c r="B1993" t="s">
        <v>463</v>
      </c>
      <c r="C1993">
        <v>206</v>
      </c>
      <c r="D1993">
        <v>134</v>
      </c>
      <c r="E1993">
        <v>3</v>
      </c>
      <c r="F1993">
        <v>20402</v>
      </c>
      <c r="H1993" t="s">
        <v>9</v>
      </c>
      <c r="I1993">
        <v>1120</v>
      </c>
      <c r="J1993">
        <v>1112</v>
      </c>
      <c r="K1993" t="s">
        <v>3323</v>
      </c>
      <c r="O1993" s="65">
        <v>12500000</v>
      </c>
    </row>
    <row r="1994" spans="1:15" x14ac:dyDescent="0.25">
      <c r="A1994" s="45">
        <v>2018</v>
      </c>
      <c r="B1994" t="s">
        <v>463</v>
      </c>
      <c r="C1994">
        <v>206</v>
      </c>
      <c r="D1994">
        <v>134</v>
      </c>
      <c r="E1994">
        <v>3</v>
      </c>
      <c r="F1994">
        <v>29901</v>
      </c>
      <c r="H1994" t="s">
        <v>9</v>
      </c>
      <c r="I1994">
        <v>1120</v>
      </c>
      <c r="J1994">
        <v>1112</v>
      </c>
      <c r="K1994" t="s">
        <v>3327</v>
      </c>
      <c r="O1994" s="65">
        <v>11651238</v>
      </c>
    </row>
    <row r="1995" spans="1:15" x14ac:dyDescent="0.25">
      <c r="A1995" s="45">
        <v>2018</v>
      </c>
      <c r="B1995" t="s">
        <v>463</v>
      </c>
      <c r="C1995">
        <v>206</v>
      </c>
      <c r="D1995">
        <v>134</v>
      </c>
      <c r="E1995">
        <v>3</v>
      </c>
      <c r="F1995">
        <v>29902</v>
      </c>
      <c r="H1995" t="s">
        <v>9</v>
      </c>
      <c r="I1995">
        <v>1120</v>
      </c>
      <c r="J1995">
        <v>1112</v>
      </c>
      <c r="K1995" t="s">
        <v>3328</v>
      </c>
      <c r="O1995" s="65">
        <v>2111188</v>
      </c>
    </row>
    <row r="1996" spans="1:15" x14ac:dyDescent="0.25">
      <c r="A1996" s="45">
        <v>2018</v>
      </c>
      <c r="B1996" t="s">
        <v>463</v>
      </c>
      <c r="C1996">
        <v>206</v>
      </c>
      <c r="D1996">
        <v>134</v>
      </c>
      <c r="E1996">
        <v>3</v>
      </c>
      <c r="F1996">
        <v>29903</v>
      </c>
      <c r="H1996" t="s">
        <v>9</v>
      </c>
      <c r="I1996">
        <v>1120</v>
      </c>
      <c r="J1996">
        <v>1112</v>
      </c>
      <c r="K1996" t="s">
        <v>3329</v>
      </c>
      <c r="M1996" t="s">
        <v>5923</v>
      </c>
      <c r="O1996" s="65">
        <v>15498618</v>
      </c>
    </row>
    <row r="1997" spans="1:15" x14ac:dyDescent="0.25">
      <c r="A1997" s="45">
        <v>2018</v>
      </c>
      <c r="B1997" t="s">
        <v>463</v>
      </c>
      <c r="C1997">
        <v>206</v>
      </c>
      <c r="D1997">
        <v>134</v>
      </c>
      <c r="E1997">
        <v>3</v>
      </c>
      <c r="F1997">
        <v>29905</v>
      </c>
      <c r="H1997" t="s">
        <v>9</v>
      </c>
      <c r="I1997">
        <v>1120</v>
      </c>
      <c r="J1997">
        <v>1112</v>
      </c>
      <c r="K1997" t="s">
        <v>3331</v>
      </c>
      <c r="M1997" t="s">
        <v>5924</v>
      </c>
      <c r="O1997" s="65">
        <v>9960900</v>
      </c>
    </row>
    <row r="1998" spans="1:15" x14ac:dyDescent="0.25">
      <c r="A1998" s="45">
        <v>2018</v>
      </c>
      <c r="B1998" t="s">
        <v>463</v>
      </c>
      <c r="C1998">
        <v>206</v>
      </c>
      <c r="D1998">
        <v>134</v>
      </c>
      <c r="E1998">
        <v>3</v>
      </c>
      <c r="F1998">
        <v>50101</v>
      </c>
      <c r="H1998" t="s">
        <v>16</v>
      </c>
      <c r="I1998">
        <v>2210</v>
      </c>
      <c r="J1998">
        <v>1112</v>
      </c>
      <c r="K1998" t="s">
        <v>3372</v>
      </c>
      <c r="M1998" t="s">
        <v>5925</v>
      </c>
      <c r="O1998" s="65">
        <v>500000</v>
      </c>
    </row>
    <row r="1999" spans="1:15" x14ac:dyDescent="0.25">
      <c r="A1999" s="45">
        <v>2018</v>
      </c>
      <c r="B1999" t="s">
        <v>463</v>
      </c>
      <c r="C1999">
        <v>206</v>
      </c>
      <c r="D1999">
        <v>134</v>
      </c>
      <c r="E1999">
        <v>3</v>
      </c>
      <c r="F1999">
        <v>50102</v>
      </c>
      <c r="H1999" t="s">
        <v>16</v>
      </c>
      <c r="I1999">
        <v>2210</v>
      </c>
      <c r="J1999">
        <v>1112</v>
      </c>
      <c r="K1999" t="s">
        <v>3373</v>
      </c>
      <c r="M1999" t="s">
        <v>5920</v>
      </c>
      <c r="O1999" s="65">
        <v>225500000</v>
      </c>
    </row>
    <row r="2000" spans="1:15" x14ac:dyDescent="0.25">
      <c r="A2000" s="45">
        <v>2018</v>
      </c>
      <c r="B2000" t="s">
        <v>463</v>
      </c>
      <c r="C2000">
        <v>206</v>
      </c>
      <c r="D2000">
        <v>134</v>
      </c>
      <c r="E2000">
        <v>3</v>
      </c>
      <c r="F2000">
        <v>50103</v>
      </c>
      <c r="H2000" t="s">
        <v>16</v>
      </c>
      <c r="I2000">
        <v>2210</v>
      </c>
      <c r="J2000">
        <v>1112</v>
      </c>
      <c r="K2000" t="s">
        <v>3374</v>
      </c>
      <c r="M2000" t="s">
        <v>5920</v>
      </c>
      <c r="O2000" s="65">
        <v>750000</v>
      </c>
    </row>
    <row r="2001" spans="1:15" x14ac:dyDescent="0.25">
      <c r="A2001" s="45">
        <v>2018</v>
      </c>
      <c r="B2001" t="s">
        <v>463</v>
      </c>
      <c r="C2001">
        <v>206</v>
      </c>
      <c r="D2001">
        <v>134</v>
      </c>
      <c r="E2001">
        <v>3</v>
      </c>
      <c r="F2001">
        <v>50104</v>
      </c>
      <c r="H2001" t="s">
        <v>16</v>
      </c>
      <c r="I2001">
        <v>2210</v>
      </c>
      <c r="J2001">
        <v>1112</v>
      </c>
      <c r="K2001" t="s">
        <v>3375</v>
      </c>
      <c r="M2001" t="s">
        <v>5920</v>
      </c>
      <c r="O2001" s="65">
        <v>158600000</v>
      </c>
    </row>
    <row r="2002" spans="1:15" x14ac:dyDescent="0.25">
      <c r="A2002" s="45">
        <v>2018</v>
      </c>
      <c r="B2002" t="s">
        <v>463</v>
      </c>
      <c r="C2002">
        <v>206</v>
      </c>
      <c r="D2002">
        <v>134</v>
      </c>
      <c r="E2002">
        <v>3</v>
      </c>
      <c r="F2002">
        <v>50199</v>
      </c>
      <c r="H2002" t="s">
        <v>16</v>
      </c>
      <c r="I2002">
        <v>2210</v>
      </c>
      <c r="J2002">
        <v>1112</v>
      </c>
      <c r="K2002" t="s">
        <v>3379</v>
      </c>
      <c r="M2002" t="s">
        <v>5926</v>
      </c>
      <c r="O2002" s="65">
        <v>62565600</v>
      </c>
    </row>
    <row r="2003" spans="1:15" x14ac:dyDescent="0.25">
      <c r="A2003" s="45">
        <v>2018</v>
      </c>
      <c r="B2003" t="s">
        <v>463</v>
      </c>
      <c r="C2003">
        <v>206</v>
      </c>
      <c r="D2003">
        <v>134</v>
      </c>
      <c r="E2003">
        <v>3</v>
      </c>
      <c r="F2003">
        <v>50201</v>
      </c>
      <c r="H2003" t="s">
        <v>16</v>
      </c>
      <c r="I2003">
        <v>2110</v>
      </c>
      <c r="J2003">
        <v>1112</v>
      </c>
      <c r="K2003" t="s">
        <v>2211</v>
      </c>
      <c r="M2003" t="s">
        <v>5927</v>
      </c>
      <c r="O2003" s="65">
        <v>580480000</v>
      </c>
    </row>
    <row r="2004" spans="1:15" x14ac:dyDescent="0.25">
      <c r="A2004" s="45">
        <v>2018</v>
      </c>
      <c r="B2004" t="s">
        <v>463</v>
      </c>
      <c r="C2004">
        <v>206</v>
      </c>
      <c r="D2004">
        <v>134</v>
      </c>
      <c r="E2004">
        <v>3</v>
      </c>
      <c r="F2004">
        <v>50299</v>
      </c>
      <c r="H2004" t="s">
        <v>16</v>
      </c>
      <c r="I2004">
        <v>2150</v>
      </c>
      <c r="J2004">
        <v>1112</v>
      </c>
      <c r="K2004" t="s">
        <v>3384</v>
      </c>
      <c r="M2004" t="s">
        <v>5928</v>
      </c>
      <c r="O2004" s="65">
        <v>76000000</v>
      </c>
    </row>
    <row r="2005" spans="1:15" x14ac:dyDescent="0.25">
      <c r="A2005" s="45">
        <v>2018</v>
      </c>
      <c r="B2005" t="s">
        <v>463</v>
      </c>
      <c r="C2005">
        <v>206</v>
      </c>
      <c r="D2005">
        <v>134</v>
      </c>
      <c r="E2005">
        <v>3</v>
      </c>
      <c r="F2005">
        <v>60103</v>
      </c>
      <c r="G2005">
        <v>200</v>
      </c>
      <c r="H2005" t="s">
        <v>9</v>
      </c>
      <c r="I2005">
        <v>1310</v>
      </c>
      <c r="J2005">
        <v>1112</v>
      </c>
      <c r="K2005" t="s">
        <v>3393</v>
      </c>
      <c r="L2005" t="s">
        <v>21</v>
      </c>
      <c r="M2005" t="s">
        <v>4550</v>
      </c>
      <c r="N2005" t="s">
        <v>22</v>
      </c>
      <c r="O2005" s="65">
        <v>68148251</v>
      </c>
    </row>
    <row r="2006" spans="1:15" x14ac:dyDescent="0.25">
      <c r="A2006" s="45">
        <v>2018</v>
      </c>
      <c r="B2006" t="s">
        <v>463</v>
      </c>
      <c r="C2006">
        <v>206</v>
      </c>
      <c r="D2006">
        <v>134</v>
      </c>
      <c r="E2006">
        <v>3</v>
      </c>
      <c r="F2006">
        <v>60103</v>
      </c>
      <c r="G2006">
        <v>202</v>
      </c>
      <c r="H2006" t="s">
        <v>9</v>
      </c>
      <c r="I2006">
        <v>1310</v>
      </c>
      <c r="J2006">
        <v>1112</v>
      </c>
      <c r="K2006" t="s">
        <v>3393</v>
      </c>
      <c r="L2006" t="s">
        <v>21</v>
      </c>
      <c r="M2006" t="s">
        <v>4542</v>
      </c>
      <c r="N2006" t="s">
        <v>22</v>
      </c>
      <c r="O2006" s="65">
        <v>29374246</v>
      </c>
    </row>
    <row r="2007" spans="1:15" x14ac:dyDescent="0.25">
      <c r="A2007" s="45">
        <v>2018</v>
      </c>
      <c r="B2007" t="s">
        <v>463</v>
      </c>
      <c r="C2007">
        <v>206</v>
      </c>
      <c r="D2007">
        <v>134</v>
      </c>
      <c r="E2007">
        <v>3</v>
      </c>
      <c r="F2007">
        <v>60301</v>
      </c>
      <c r="H2007" t="s">
        <v>9</v>
      </c>
      <c r="I2007">
        <v>1320</v>
      </c>
      <c r="J2007">
        <v>1112</v>
      </c>
      <c r="K2007" t="s">
        <v>3404</v>
      </c>
      <c r="O2007" s="65">
        <v>119359611</v>
      </c>
    </row>
    <row r="2008" spans="1:15" x14ac:dyDescent="0.25">
      <c r="A2008" s="45">
        <v>2018</v>
      </c>
      <c r="B2008" t="s">
        <v>463</v>
      </c>
      <c r="C2008">
        <v>206</v>
      </c>
      <c r="D2008">
        <v>134</v>
      </c>
      <c r="E2008">
        <v>3</v>
      </c>
      <c r="F2008">
        <v>60399</v>
      </c>
      <c r="H2008" t="s">
        <v>9</v>
      </c>
      <c r="I2008">
        <v>1320</v>
      </c>
      <c r="J2008">
        <v>1112</v>
      </c>
      <c r="K2008" t="s">
        <v>3409</v>
      </c>
      <c r="M2008" t="s">
        <v>5929</v>
      </c>
      <c r="O2008" s="65">
        <v>90000000</v>
      </c>
    </row>
    <row r="2009" spans="1:15" x14ac:dyDescent="0.25">
      <c r="A2009" s="45">
        <v>2018</v>
      </c>
      <c r="B2009" t="s">
        <v>463</v>
      </c>
      <c r="C2009">
        <v>206</v>
      </c>
      <c r="D2009">
        <v>134</v>
      </c>
      <c r="E2009">
        <v>3</v>
      </c>
      <c r="F2009">
        <v>60601</v>
      </c>
      <c r="H2009" t="s">
        <v>9</v>
      </c>
      <c r="I2009">
        <v>1320</v>
      </c>
      <c r="J2009">
        <v>1112</v>
      </c>
      <c r="K2009" t="s">
        <v>3417</v>
      </c>
      <c r="M2009" t="s">
        <v>5885</v>
      </c>
      <c r="O2009" s="65">
        <v>16000000</v>
      </c>
    </row>
    <row r="2010" spans="1:15" x14ac:dyDescent="0.25">
      <c r="A2010" s="45">
        <v>2018</v>
      </c>
      <c r="B2010" t="s">
        <v>463</v>
      </c>
      <c r="C2010">
        <v>206</v>
      </c>
      <c r="D2010">
        <v>134</v>
      </c>
      <c r="E2010">
        <v>3</v>
      </c>
      <c r="F2010">
        <v>60701</v>
      </c>
      <c r="G2010">
        <v>215</v>
      </c>
      <c r="H2010" t="s">
        <v>9</v>
      </c>
      <c r="I2010">
        <v>1330</v>
      </c>
      <c r="J2010">
        <v>1112</v>
      </c>
      <c r="K2010" t="s">
        <v>3419</v>
      </c>
      <c r="L2010" t="s">
        <v>465</v>
      </c>
      <c r="M2010" t="s">
        <v>5930</v>
      </c>
      <c r="N2010" t="s">
        <v>459</v>
      </c>
      <c r="O2010" s="65">
        <v>15173952</v>
      </c>
    </row>
    <row r="2011" spans="1:15" x14ac:dyDescent="0.25">
      <c r="A2011" s="45">
        <v>2018</v>
      </c>
      <c r="B2011" t="s">
        <v>466</v>
      </c>
      <c r="C2011">
        <v>206</v>
      </c>
      <c r="D2011">
        <v>134</v>
      </c>
      <c r="E2011">
        <v>4</v>
      </c>
      <c r="F2011">
        <v>101</v>
      </c>
      <c r="H2011" t="s">
        <v>9</v>
      </c>
      <c r="I2011">
        <v>1111</v>
      </c>
      <c r="J2011">
        <v>1112</v>
      </c>
      <c r="K2011" t="s">
        <v>3206</v>
      </c>
      <c r="O2011" s="65">
        <v>1000269589</v>
      </c>
    </row>
    <row r="2012" spans="1:15" x14ac:dyDescent="0.25">
      <c r="A2012" s="45">
        <v>2018</v>
      </c>
      <c r="B2012" t="s">
        <v>466</v>
      </c>
      <c r="C2012">
        <v>206</v>
      </c>
      <c r="D2012">
        <v>134</v>
      </c>
      <c r="E2012">
        <v>4</v>
      </c>
      <c r="F2012">
        <v>103</v>
      </c>
      <c r="H2012" t="s">
        <v>9</v>
      </c>
      <c r="I2012">
        <v>1111</v>
      </c>
      <c r="J2012">
        <v>1112</v>
      </c>
      <c r="K2012" t="s">
        <v>3207</v>
      </c>
      <c r="O2012" s="65">
        <v>158651535</v>
      </c>
    </row>
    <row r="2013" spans="1:15" x14ac:dyDescent="0.25">
      <c r="A2013" s="45">
        <v>2018</v>
      </c>
      <c r="B2013" t="s">
        <v>466</v>
      </c>
      <c r="C2013">
        <v>206</v>
      </c>
      <c r="D2013">
        <v>134</v>
      </c>
      <c r="E2013">
        <v>4</v>
      </c>
      <c r="F2013">
        <v>201</v>
      </c>
      <c r="H2013" t="s">
        <v>9</v>
      </c>
      <c r="I2013">
        <v>1111</v>
      </c>
      <c r="J2013">
        <v>1112</v>
      </c>
      <c r="K2013" t="s">
        <v>3210</v>
      </c>
      <c r="O2013" s="65">
        <v>43087618</v>
      </c>
    </row>
    <row r="2014" spans="1:15" x14ac:dyDescent="0.25">
      <c r="A2014" s="45">
        <v>2018</v>
      </c>
      <c r="B2014" t="s">
        <v>466</v>
      </c>
      <c r="C2014">
        <v>206</v>
      </c>
      <c r="D2014">
        <v>134</v>
      </c>
      <c r="E2014">
        <v>4</v>
      </c>
      <c r="F2014">
        <v>202</v>
      </c>
      <c r="H2014" t="s">
        <v>9</v>
      </c>
      <c r="I2014">
        <v>1111</v>
      </c>
      <c r="J2014">
        <v>1112</v>
      </c>
      <c r="K2014" t="s">
        <v>3211</v>
      </c>
      <c r="O2014" s="65">
        <v>1500000</v>
      </c>
    </row>
    <row r="2015" spans="1:15" x14ac:dyDescent="0.25">
      <c r="A2015" s="45">
        <v>2018</v>
      </c>
      <c r="B2015" t="s">
        <v>466</v>
      </c>
      <c r="C2015">
        <v>206</v>
      </c>
      <c r="D2015">
        <v>134</v>
      </c>
      <c r="E2015">
        <v>4</v>
      </c>
      <c r="F2015">
        <v>301</v>
      </c>
      <c r="H2015" t="s">
        <v>9</v>
      </c>
      <c r="I2015">
        <v>1111</v>
      </c>
      <c r="J2015">
        <v>1112</v>
      </c>
      <c r="K2015" t="s">
        <v>3215</v>
      </c>
      <c r="O2015" s="65">
        <v>418998367</v>
      </c>
    </row>
    <row r="2016" spans="1:15" x14ac:dyDescent="0.25">
      <c r="A2016" s="45">
        <v>2018</v>
      </c>
      <c r="B2016" t="s">
        <v>466</v>
      </c>
      <c r="C2016">
        <v>206</v>
      </c>
      <c r="D2016">
        <v>134</v>
      </c>
      <c r="E2016">
        <v>4</v>
      </c>
      <c r="F2016">
        <v>302</v>
      </c>
      <c r="H2016" t="s">
        <v>9</v>
      </c>
      <c r="I2016">
        <v>1111</v>
      </c>
      <c r="J2016">
        <v>1112</v>
      </c>
      <c r="K2016" t="s">
        <v>3216</v>
      </c>
      <c r="O2016" s="65">
        <v>723159147</v>
      </c>
    </row>
    <row r="2017" spans="1:15" x14ac:dyDescent="0.25">
      <c r="A2017" s="45">
        <v>2018</v>
      </c>
      <c r="B2017" t="s">
        <v>466</v>
      </c>
      <c r="C2017">
        <v>206</v>
      </c>
      <c r="D2017">
        <v>134</v>
      </c>
      <c r="E2017">
        <v>4</v>
      </c>
      <c r="F2017">
        <v>303</v>
      </c>
      <c r="H2017" t="s">
        <v>16</v>
      </c>
      <c r="I2017">
        <v>1111</v>
      </c>
      <c r="J2017">
        <v>1112</v>
      </c>
      <c r="K2017" t="s">
        <v>3217</v>
      </c>
      <c r="O2017" s="65">
        <v>225089628</v>
      </c>
    </row>
    <row r="2018" spans="1:15" x14ac:dyDescent="0.25">
      <c r="A2018" s="45">
        <v>2018</v>
      </c>
      <c r="B2018" t="s">
        <v>466</v>
      </c>
      <c r="C2018">
        <v>206</v>
      </c>
      <c r="D2018">
        <v>134</v>
      </c>
      <c r="E2018">
        <v>4</v>
      </c>
      <c r="F2018">
        <v>304</v>
      </c>
      <c r="H2018" t="s">
        <v>9</v>
      </c>
      <c r="I2018">
        <v>1111</v>
      </c>
      <c r="J2018">
        <v>1112</v>
      </c>
      <c r="K2018" t="s">
        <v>3218</v>
      </c>
      <c r="O2018" s="65">
        <v>194062206</v>
      </c>
    </row>
    <row r="2019" spans="1:15" x14ac:dyDescent="0.25">
      <c r="A2019" s="45">
        <v>2018</v>
      </c>
      <c r="B2019" t="s">
        <v>466</v>
      </c>
      <c r="C2019">
        <v>206</v>
      </c>
      <c r="D2019">
        <v>134</v>
      </c>
      <c r="E2019">
        <v>4</v>
      </c>
      <c r="F2019">
        <v>399</v>
      </c>
      <c r="H2019" t="s">
        <v>9</v>
      </c>
      <c r="I2019">
        <v>1111</v>
      </c>
      <c r="J2019">
        <v>1112</v>
      </c>
      <c r="K2019" t="s">
        <v>3219</v>
      </c>
      <c r="O2019" s="65">
        <v>161347079</v>
      </c>
    </row>
    <row r="2020" spans="1:15" x14ac:dyDescent="0.25">
      <c r="A2020" s="45">
        <v>2018</v>
      </c>
      <c r="B2020" t="s">
        <v>466</v>
      </c>
      <c r="C2020">
        <v>206</v>
      </c>
      <c r="D2020">
        <v>134</v>
      </c>
      <c r="E2020">
        <v>4</v>
      </c>
      <c r="F2020">
        <v>401</v>
      </c>
      <c r="G2020">
        <v>200</v>
      </c>
      <c r="H2020" t="s">
        <v>9</v>
      </c>
      <c r="I2020">
        <v>1112</v>
      </c>
      <c r="J2020">
        <v>1112</v>
      </c>
      <c r="K2020" t="s">
        <v>3220</v>
      </c>
      <c r="L2020" t="s">
        <v>21</v>
      </c>
      <c r="M2020" t="s">
        <v>4546</v>
      </c>
      <c r="N2020" t="s">
        <v>22</v>
      </c>
      <c r="O2020" s="65">
        <v>249849488</v>
      </c>
    </row>
    <row r="2021" spans="1:15" x14ac:dyDescent="0.25">
      <c r="A2021" s="45">
        <v>2018</v>
      </c>
      <c r="B2021" t="s">
        <v>466</v>
      </c>
      <c r="C2021">
        <v>206</v>
      </c>
      <c r="D2021">
        <v>134</v>
      </c>
      <c r="E2021">
        <v>4</v>
      </c>
      <c r="F2021">
        <v>405</v>
      </c>
      <c r="G2021">
        <v>200</v>
      </c>
      <c r="H2021" t="s">
        <v>9</v>
      </c>
      <c r="I2021">
        <v>1112</v>
      </c>
      <c r="J2021">
        <v>1112</v>
      </c>
      <c r="K2021" t="s">
        <v>3244</v>
      </c>
      <c r="L2021" t="s">
        <v>23</v>
      </c>
      <c r="M2021" t="s">
        <v>4531</v>
      </c>
      <c r="N2021" t="s">
        <v>24</v>
      </c>
      <c r="O2021" s="65">
        <v>13505378</v>
      </c>
    </row>
    <row r="2022" spans="1:15" x14ac:dyDescent="0.25">
      <c r="A2022" s="45">
        <v>2018</v>
      </c>
      <c r="B2022" t="s">
        <v>466</v>
      </c>
      <c r="C2022">
        <v>206</v>
      </c>
      <c r="D2022">
        <v>134</v>
      </c>
      <c r="E2022">
        <v>4</v>
      </c>
      <c r="F2022">
        <v>501</v>
      </c>
      <c r="G2022">
        <v>200</v>
      </c>
      <c r="H2022" t="s">
        <v>9</v>
      </c>
      <c r="I2022">
        <v>1112</v>
      </c>
      <c r="J2022">
        <v>1112</v>
      </c>
      <c r="K2022" t="s">
        <v>3245</v>
      </c>
      <c r="L2022" t="s">
        <v>21</v>
      </c>
      <c r="M2022" t="s">
        <v>4547</v>
      </c>
      <c r="N2022" t="s">
        <v>22</v>
      </c>
      <c r="O2022" s="65">
        <v>137214637</v>
      </c>
    </row>
    <row r="2023" spans="1:15" x14ac:dyDescent="0.25">
      <c r="A2023" s="45">
        <v>2018</v>
      </c>
      <c r="B2023" t="s">
        <v>466</v>
      </c>
      <c r="C2023">
        <v>206</v>
      </c>
      <c r="D2023">
        <v>134</v>
      </c>
      <c r="E2023">
        <v>4</v>
      </c>
      <c r="F2023">
        <v>502</v>
      </c>
      <c r="G2023">
        <v>200</v>
      </c>
      <c r="H2023" t="s">
        <v>9</v>
      </c>
      <c r="I2023">
        <v>1112</v>
      </c>
      <c r="J2023">
        <v>1112</v>
      </c>
      <c r="K2023" t="s">
        <v>3246</v>
      </c>
      <c r="L2023" t="s">
        <v>21</v>
      </c>
      <c r="M2023" t="s">
        <v>4532</v>
      </c>
      <c r="N2023" t="s">
        <v>22</v>
      </c>
      <c r="O2023" s="65">
        <v>40516133</v>
      </c>
    </row>
    <row r="2024" spans="1:15" x14ac:dyDescent="0.25">
      <c r="A2024" s="45">
        <v>2018</v>
      </c>
      <c r="B2024" t="s">
        <v>466</v>
      </c>
      <c r="C2024">
        <v>206</v>
      </c>
      <c r="D2024">
        <v>134</v>
      </c>
      <c r="E2024">
        <v>4</v>
      </c>
      <c r="F2024">
        <v>503</v>
      </c>
      <c r="G2024">
        <v>200</v>
      </c>
      <c r="H2024" t="s">
        <v>9</v>
      </c>
      <c r="I2024">
        <v>1112</v>
      </c>
      <c r="J2024">
        <v>1112</v>
      </c>
      <c r="K2024" t="s">
        <v>3247</v>
      </c>
      <c r="L2024" t="s">
        <v>21</v>
      </c>
      <c r="M2024" t="s">
        <v>4533</v>
      </c>
      <c r="N2024" t="s">
        <v>22</v>
      </c>
      <c r="O2024" s="65">
        <v>81032266</v>
      </c>
    </row>
    <row r="2025" spans="1:15" x14ac:dyDescent="0.25">
      <c r="A2025" s="45">
        <v>2018</v>
      </c>
      <c r="B2025" t="s">
        <v>466</v>
      </c>
      <c r="C2025">
        <v>206</v>
      </c>
      <c r="D2025">
        <v>134</v>
      </c>
      <c r="E2025">
        <v>4</v>
      </c>
      <c r="F2025">
        <v>10101</v>
      </c>
      <c r="H2025" t="s">
        <v>9</v>
      </c>
      <c r="I2025">
        <v>1120</v>
      </c>
      <c r="J2025">
        <v>1112</v>
      </c>
      <c r="K2025" t="s">
        <v>3253</v>
      </c>
      <c r="O2025" s="65">
        <v>50640192</v>
      </c>
    </row>
    <row r="2026" spans="1:15" x14ac:dyDescent="0.25">
      <c r="A2026" s="45">
        <v>2018</v>
      </c>
      <c r="B2026" t="s">
        <v>466</v>
      </c>
      <c r="C2026">
        <v>206</v>
      </c>
      <c r="D2026">
        <v>134</v>
      </c>
      <c r="E2026">
        <v>4</v>
      </c>
      <c r="F2026">
        <v>10103</v>
      </c>
      <c r="H2026" t="s">
        <v>9</v>
      </c>
      <c r="I2026">
        <v>1120</v>
      </c>
      <c r="J2026">
        <v>1112</v>
      </c>
      <c r="K2026" t="s">
        <v>3255</v>
      </c>
      <c r="O2026" s="65">
        <v>15272740</v>
      </c>
    </row>
    <row r="2027" spans="1:15" x14ac:dyDescent="0.25">
      <c r="A2027" s="45">
        <v>2018</v>
      </c>
      <c r="B2027" t="s">
        <v>466</v>
      </c>
      <c r="C2027">
        <v>206</v>
      </c>
      <c r="D2027">
        <v>134</v>
      </c>
      <c r="E2027">
        <v>4</v>
      </c>
      <c r="F2027">
        <v>10201</v>
      </c>
      <c r="H2027" t="s">
        <v>9</v>
      </c>
      <c r="I2027">
        <v>1120</v>
      </c>
      <c r="J2027">
        <v>1112</v>
      </c>
      <c r="K2027" t="s">
        <v>3258</v>
      </c>
      <c r="O2027" s="65">
        <v>1858860</v>
      </c>
    </row>
    <row r="2028" spans="1:15" x14ac:dyDescent="0.25">
      <c r="A2028" s="45">
        <v>2018</v>
      </c>
      <c r="B2028" t="s">
        <v>466</v>
      </c>
      <c r="C2028">
        <v>206</v>
      </c>
      <c r="D2028">
        <v>134</v>
      </c>
      <c r="E2028">
        <v>4</v>
      </c>
      <c r="F2028">
        <v>10202</v>
      </c>
      <c r="H2028" t="s">
        <v>9</v>
      </c>
      <c r="I2028">
        <v>1120</v>
      </c>
      <c r="J2028">
        <v>1112</v>
      </c>
      <c r="K2028" t="s">
        <v>3259</v>
      </c>
      <c r="O2028" s="65">
        <v>2790084</v>
      </c>
    </row>
    <row r="2029" spans="1:15" x14ac:dyDescent="0.25">
      <c r="A2029" s="45">
        <v>2018</v>
      </c>
      <c r="B2029" t="s">
        <v>466</v>
      </c>
      <c r="C2029">
        <v>206</v>
      </c>
      <c r="D2029">
        <v>134</v>
      </c>
      <c r="E2029">
        <v>4</v>
      </c>
      <c r="F2029">
        <v>10204</v>
      </c>
      <c r="H2029" t="s">
        <v>9</v>
      </c>
      <c r="I2029">
        <v>1120</v>
      </c>
      <c r="J2029">
        <v>1112</v>
      </c>
      <c r="K2029" t="s">
        <v>3261</v>
      </c>
      <c r="O2029" s="65">
        <v>1222680</v>
      </c>
    </row>
    <row r="2030" spans="1:15" x14ac:dyDescent="0.25">
      <c r="A2030" s="45">
        <v>2018</v>
      </c>
      <c r="B2030" t="s">
        <v>466</v>
      </c>
      <c r="C2030">
        <v>206</v>
      </c>
      <c r="D2030">
        <v>134</v>
      </c>
      <c r="E2030">
        <v>4</v>
      </c>
      <c r="F2030">
        <v>10301</v>
      </c>
      <c r="H2030" t="s">
        <v>9</v>
      </c>
      <c r="I2030">
        <v>1120</v>
      </c>
      <c r="J2030">
        <v>1112</v>
      </c>
      <c r="K2030" t="s">
        <v>3263</v>
      </c>
      <c r="O2030" s="65">
        <v>70000000</v>
      </c>
    </row>
    <row r="2031" spans="1:15" x14ac:dyDescent="0.25">
      <c r="A2031" s="45">
        <v>2018</v>
      </c>
      <c r="B2031" t="s">
        <v>466</v>
      </c>
      <c r="C2031">
        <v>206</v>
      </c>
      <c r="D2031">
        <v>134</v>
      </c>
      <c r="E2031">
        <v>4</v>
      </c>
      <c r="F2031">
        <v>10303</v>
      </c>
      <c r="H2031" t="s">
        <v>9</v>
      </c>
      <c r="I2031">
        <v>1120</v>
      </c>
      <c r="J2031">
        <v>1112</v>
      </c>
      <c r="K2031" t="s">
        <v>3265</v>
      </c>
      <c r="O2031" s="65">
        <v>1000000</v>
      </c>
    </row>
    <row r="2032" spans="1:15" x14ac:dyDescent="0.25">
      <c r="A2032" s="45">
        <v>2018</v>
      </c>
      <c r="B2032" t="s">
        <v>466</v>
      </c>
      <c r="C2032">
        <v>206</v>
      </c>
      <c r="D2032">
        <v>134</v>
      </c>
      <c r="E2032">
        <v>4</v>
      </c>
      <c r="F2032">
        <v>10304</v>
      </c>
      <c r="H2032" t="s">
        <v>9</v>
      </c>
      <c r="I2032">
        <v>1120</v>
      </c>
      <c r="J2032">
        <v>1112</v>
      </c>
      <c r="K2032" t="s">
        <v>3266</v>
      </c>
      <c r="O2032" s="65">
        <v>1500000</v>
      </c>
    </row>
    <row r="2033" spans="1:15" x14ac:dyDescent="0.25">
      <c r="A2033" s="45">
        <v>2018</v>
      </c>
      <c r="B2033" t="s">
        <v>466</v>
      </c>
      <c r="C2033">
        <v>206</v>
      </c>
      <c r="D2033">
        <v>134</v>
      </c>
      <c r="E2033">
        <v>4</v>
      </c>
      <c r="F2033">
        <v>10406</v>
      </c>
      <c r="H2033" t="s">
        <v>9</v>
      </c>
      <c r="I2033">
        <v>1120</v>
      </c>
      <c r="J2033">
        <v>1112</v>
      </c>
      <c r="K2033" t="s">
        <v>3275</v>
      </c>
      <c r="M2033" t="s">
        <v>5931</v>
      </c>
      <c r="O2033" s="65">
        <v>16279360</v>
      </c>
    </row>
    <row r="2034" spans="1:15" x14ac:dyDescent="0.25">
      <c r="A2034" s="45">
        <v>2018</v>
      </c>
      <c r="B2034" t="s">
        <v>466</v>
      </c>
      <c r="C2034">
        <v>206</v>
      </c>
      <c r="D2034">
        <v>134</v>
      </c>
      <c r="E2034">
        <v>4</v>
      </c>
      <c r="F2034">
        <v>10499</v>
      </c>
      <c r="H2034" t="s">
        <v>9</v>
      </c>
      <c r="I2034">
        <v>1120</v>
      </c>
      <c r="J2034">
        <v>1112</v>
      </c>
      <c r="K2034" t="s">
        <v>3276</v>
      </c>
      <c r="M2034" t="s">
        <v>5932</v>
      </c>
      <c r="O2034" s="65">
        <v>315000</v>
      </c>
    </row>
    <row r="2035" spans="1:15" x14ac:dyDescent="0.25">
      <c r="A2035" s="45">
        <v>2018</v>
      </c>
      <c r="B2035" t="s">
        <v>466</v>
      </c>
      <c r="C2035">
        <v>206</v>
      </c>
      <c r="D2035">
        <v>134</v>
      </c>
      <c r="E2035">
        <v>4</v>
      </c>
      <c r="F2035">
        <v>10501</v>
      </c>
      <c r="H2035" t="s">
        <v>9</v>
      </c>
      <c r="I2035">
        <v>1120</v>
      </c>
      <c r="J2035">
        <v>1112</v>
      </c>
      <c r="K2035" t="s">
        <v>3277</v>
      </c>
      <c r="O2035" s="65">
        <v>100000</v>
      </c>
    </row>
    <row r="2036" spans="1:15" x14ac:dyDescent="0.25">
      <c r="A2036" s="45">
        <v>2018</v>
      </c>
      <c r="B2036" t="s">
        <v>466</v>
      </c>
      <c r="C2036">
        <v>206</v>
      </c>
      <c r="D2036">
        <v>134</v>
      </c>
      <c r="E2036">
        <v>4</v>
      </c>
      <c r="F2036">
        <v>10502</v>
      </c>
      <c r="H2036" t="s">
        <v>9</v>
      </c>
      <c r="I2036">
        <v>1120</v>
      </c>
      <c r="J2036">
        <v>1112</v>
      </c>
      <c r="K2036" t="s">
        <v>3278</v>
      </c>
      <c r="O2036" s="65">
        <v>15200000</v>
      </c>
    </row>
    <row r="2037" spans="1:15" x14ac:dyDescent="0.25">
      <c r="A2037" s="45">
        <v>2018</v>
      </c>
      <c r="B2037" t="s">
        <v>466</v>
      </c>
      <c r="C2037">
        <v>206</v>
      </c>
      <c r="D2037">
        <v>134</v>
      </c>
      <c r="E2037">
        <v>4</v>
      </c>
      <c r="F2037">
        <v>10503</v>
      </c>
      <c r="H2037" t="s">
        <v>9</v>
      </c>
      <c r="I2037">
        <v>1120</v>
      </c>
      <c r="J2037">
        <v>1112</v>
      </c>
      <c r="K2037" t="s">
        <v>3279</v>
      </c>
      <c r="O2037" s="65">
        <v>6812310</v>
      </c>
    </row>
    <row r="2038" spans="1:15" x14ac:dyDescent="0.25">
      <c r="A2038" s="45">
        <v>2018</v>
      </c>
      <c r="B2038" t="s">
        <v>466</v>
      </c>
      <c r="C2038">
        <v>206</v>
      </c>
      <c r="D2038">
        <v>134</v>
      </c>
      <c r="E2038">
        <v>4</v>
      </c>
      <c r="F2038">
        <v>10504</v>
      </c>
      <c r="H2038" t="s">
        <v>9</v>
      </c>
      <c r="I2038">
        <v>1120</v>
      </c>
      <c r="J2038">
        <v>1112</v>
      </c>
      <c r="K2038" t="s">
        <v>3280</v>
      </c>
      <c r="O2038" s="65">
        <v>4445634</v>
      </c>
    </row>
    <row r="2039" spans="1:15" x14ac:dyDescent="0.25">
      <c r="A2039" s="45">
        <v>2018</v>
      </c>
      <c r="B2039" t="s">
        <v>466</v>
      </c>
      <c r="C2039">
        <v>206</v>
      </c>
      <c r="D2039">
        <v>134</v>
      </c>
      <c r="E2039">
        <v>4</v>
      </c>
      <c r="F2039">
        <v>10601</v>
      </c>
      <c r="H2039" t="s">
        <v>9</v>
      </c>
      <c r="I2039">
        <v>1120</v>
      </c>
      <c r="J2039">
        <v>1112</v>
      </c>
      <c r="K2039" t="s">
        <v>3281</v>
      </c>
      <c r="O2039" s="65">
        <v>4150463</v>
      </c>
    </row>
    <row r="2040" spans="1:15" x14ac:dyDescent="0.25">
      <c r="A2040" s="45">
        <v>2018</v>
      </c>
      <c r="B2040" t="s">
        <v>466</v>
      </c>
      <c r="C2040">
        <v>206</v>
      </c>
      <c r="D2040">
        <v>134</v>
      </c>
      <c r="E2040">
        <v>4</v>
      </c>
      <c r="F2040">
        <v>10701</v>
      </c>
      <c r="H2040" t="s">
        <v>9</v>
      </c>
      <c r="I2040">
        <v>1120</v>
      </c>
      <c r="J2040">
        <v>1112</v>
      </c>
      <c r="K2040" t="s">
        <v>3284</v>
      </c>
      <c r="M2040" t="s">
        <v>5933</v>
      </c>
      <c r="O2040" s="65">
        <v>10585770</v>
      </c>
    </row>
    <row r="2041" spans="1:15" x14ac:dyDescent="0.25">
      <c r="A2041" s="45">
        <v>2018</v>
      </c>
      <c r="B2041" t="s">
        <v>466</v>
      </c>
      <c r="C2041">
        <v>206</v>
      </c>
      <c r="D2041">
        <v>134</v>
      </c>
      <c r="E2041">
        <v>4</v>
      </c>
      <c r="F2041">
        <v>10805</v>
      </c>
      <c r="H2041" t="s">
        <v>9</v>
      </c>
      <c r="I2041">
        <v>1120</v>
      </c>
      <c r="J2041">
        <v>1112</v>
      </c>
      <c r="K2041" t="s">
        <v>3291</v>
      </c>
      <c r="O2041" s="65">
        <v>11488580</v>
      </c>
    </row>
    <row r="2042" spans="1:15" x14ac:dyDescent="0.25">
      <c r="A2042" s="45">
        <v>2018</v>
      </c>
      <c r="B2042" t="s">
        <v>466</v>
      </c>
      <c r="C2042">
        <v>206</v>
      </c>
      <c r="D2042">
        <v>134</v>
      </c>
      <c r="E2042">
        <v>4</v>
      </c>
      <c r="F2042">
        <v>10806</v>
      </c>
      <c r="H2042" t="s">
        <v>9</v>
      </c>
      <c r="I2042">
        <v>1120</v>
      </c>
      <c r="J2042">
        <v>1112</v>
      </c>
      <c r="K2042" t="s">
        <v>3292</v>
      </c>
      <c r="O2042" s="65">
        <v>150000</v>
      </c>
    </row>
    <row r="2043" spans="1:15" x14ac:dyDescent="0.25">
      <c r="A2043" s="45">
        <v>2018</v>
      </c>
      <c r="B2043" t="s">
        <v>466</v>
      </c>
      <c r="C2043">
        <v>206</v>
      </c>
      <c r="D2043">
        <v>134</v>
      </c>
      <c r="E2043">
        <v>4</v>
      </c>
      <c r="F2043">
        <v>10807</v>
      </c>
      <c r="H2043" t="s">
        <v>9</v>
      </c>
      <c r="I2043">
        <v>1120</v>
      </c>
      <c r="J2043">
        <v>1112</v>
      </c>
      <c r="K2043" t="s">
        <v>3293</v>
      </c>
      <c r="O2043" s="65">
        <v>4622537</v>
      </c>
    </row>
    <row r="2044" spans="1:15" x14ac:dyDescent="0.25">
      <c r="A2044" s="45">
        <v>2018</v>
      </c>
      <c r="B2044" t="s">
        <v>466</v>
      </c>
      <c r="C2044">
        <v>206</v>
      </c>
      <c r="D2044">
        <v>134</v>
      </c>
      <c r="E2044">
        <v>4</v>
      </c>
      <c r="F2044">
        <v>10808</v>
      </c>
      <c r="H2044" t="s">
        <v>9</v>
      </c>
      <c r="I2044">
        <v>1120</v>
      </c>
      <c r="J2044">
        <v>1112</v>
      </c>
      <c r="K2044" t="s">
        <v>3294</v>
      </c>
      <c r="O2044" s="65">
        <v>5444600</v>
      </c>
    </row>
    <row r="2045" spans="1:15" x14ac:dyDescent="0.25">
      <c r="A2045" s="45">
        <v>2018</v>
      </c>
      <c r="B2045" t="s">
        <v>466</v>
      </c>
      <c r="C2045">
        <v>206</v>
      </c>
      <c r="D2045">
        <v>134</v>
      </c>
      <c r="E2045">
        <v>4</v>
      </c>
      <c r="F2045">
        <v>19902</v>
      </c>
      <c r="H2045" t="s">
        <v>9</v>
      </c>
      <c r="I2045">
        <v>1120</v>
      </c>
      <c r="J2045">
        <v>1112</v>
      </c>
      <c r="K2045" t="s">
        <v>3301</v>
      </c>
      <c r="M2045" t="s">
        <v>5934</v>
      </c>
      <c r="O2045" s="65">
        <v>10000</v>
      </c>
    </row>
    <row r="2046" spans="1:15" x14ac:dyDescent="0.25">
      <c r="A2046" s="45">
        <v>2018</v>
      </c>
      <c r="B2046" t="s">
        <v>466</v>
      </c>
      <c r="C2046">
        <v>206</v>
      </c>
      <c r="D2046">
        <v>134</v>
      </c>
      <c r="E2046">
        <v>4</v>
      </c>
      <c r="F2046">
        <v>19905</v>
      </c>
      <c r="H2046" t="s">
        <v>9</v>
      </c>
      <c r="I2046">
        <v>1120</v>
      </c>
      <c r="J2046">
        <v>1112</v>
      </c>
      <c r="K2046" t="s">
        <v>3304</v>
      </c>
      <c r="O2046" s="65">
        <v>2805000</v>
      </c>
    </row>
    <row r="2047" spans="1:15" x14ac:dyDescent="0.25">
      <c r="A2047" s="45">
        <v>2018</v>
      </c>
      <c r="B2047" t="s">
        <v>466</v>
      </c>
      <c r="C2047">
        <v>206</v>
      </c>
      <c r="D2047">
        <v>134</v>
      </c>
      <c r="E2047">
        <v>4</v>
      </c>
      <c r="F2047">
        <v>19999</v>
      </c>
      <c r="H2047" t="s">
        <v>9</v>
      </c>
      <c r="I2047">
        <v>1120</v>
      </c>
      <c r="J2047">
        <v>1112</v>
      </c>
      <c r="K2047" t="s">
        <v>3305</v>
      </c>
      <c r="M2047" t="s">
        <v>5935</v>
      </c>
      <c r="O2047" s="65">
        <v>1000000</v>
      </c>
    </row>
    <row r="2048" spans="1:15" x14ac:dyDescent="0.25">
      <c r="A2048" s="45">
        <v>2018</v>
      </c>
      <c r="B2048" t="s">
        <v>466</v>
      </c>
      <c r="C2048">
        <v>206</v>
      </c>
      <c r="D2048">
        <v>134</v>
      </c>
      <c r="E2048">
        <v>4</v>
      </c>
      <c r="F2048">
        <v>20101</v>
      </c>
      <c r="H2048" t="s">
        <v>9</v>
      </c>
      <c r="I2048">
        <v>1120</v>
      </c>
      <c r="J2048">
        <v>1112</v>
      </c>
      <c r="K2048" t="s">
        <v>3306</v>
      </c>
      <c r="O2048" s="65">
        <v>10479276</v>
      </c>
    </row>
    <row r="2049" spans="1:15" x14ac:dyDescent="0.25">
      <c r="A2049" s="45">
        <v>2018</v>
      </c>
      <c r="B2049" t="s">
        <v>466</v>
      </c>
      <c r="C2049">
        <v>206</v>
      </c>
      <c r="D2049">
        <v>134</v>
      </c>
      <c r="E2049">
        <v>4</v>
      </c>
      <c r="F2049">
        <v>20104</v>
      </c>
      <c r="H2049" t="s">
        <v>9</v>
      </c>
      <c r="I2049">
        <v>1120</v>
      </c>
      <c r="J2049">
        <v>1112</v>
      </c>
      <c r="K2049" t="s">
        <v>3309</v>
      </c>
      <c r="O2049" s="65">
        <v>4425000</v>
      </c>
    </row>
    <row r="2050" spans="1:15" x14ac:dyDescent="0.25">
      <c r="A2050" s="45">
        <v>2018</v>
      </c>
      <c r="B2050" t="s">
        <v>466</v>
      </c>
      <c r="C2050">
        <v>206</v>
      </c>
      <c r="D2050">
        <v>134</v>
      </c>
      <c r="E2050">
        <v>4</v>
      </c>
      <c r="F2050">
        <v>20304</v>
      </c>
      <c r="H2050" t="s">
        <v>9</v>
      </c>
      <c r="I2050">
        <v>1120</v>
      </c>
      <c r="J2050">
        <v>1112</v>
      </c>
      <c r="K2050" t="s">
        <v>3318</v>
      </c>
      <c r="O2050" s="65">
        <v>1000000</v>
      </c>
    </row>
    <row r="2051" spans="1:15" x14ac:dyDescent="0.25">
      <c r="A2051" s="45">
        <v>2018</v>
      </c>
      <c r="B2051" t="s">
        <v>466</v>
      </c>
      <c r="C2051">
        <v>206</v>
      </c>
      <c r="D2051">
        <v>134</v>
      </c>
      <c r="E2051">
        <v>4</v>
      </c>
      <c r="F2051">
        <v>20402</v>
      </c>
      <c r="H2051" t="s">
        <v>9</v>
      </c>
      <c r="I2051">
        <v>1120</v>
      </c>
      <c r="J2051">
        <v>1112</v>
      </c>
      <c r="K2051" t="s">
        <v>3323</v>
      </c>
      <c r="O2051" s="65">
        <v>4000000</v>
      </c>
    </row>
    <row r="2052" spans="1:15" x14ac:dyDescent="0.25">
      <c r="A2052" s="45">
        <v>2018</v>
      </c>
      <c r="B2052" t="s">
        <v>466</v>
      </c>
      <c r="C2052">
        <v>206</v>
      </c>
      <c r="D2052">
        <v>134</v>
      </c>
      <c r="E2052">
        <v>4</v>
      </c>
      <c r="F2052">
        <v>29901</v>
      </c>
      <c r="H2052" t="s">
        <v>9</v>
      </c>
      <c r="I2052">
        <v>1120</v>
      </c>
      <c r="J2052">
        <v>1112</v>
      </c>
      <c r="K2052" t="s">
        <v>3327</v>
      </c>
      <c r="O2052" s="65">
        <v>3000000</v>
      </c>
    </row>
    <row r="2053" spans="1:15" x14ac:dyDescent="0.25">
      <c r="A2053" s="45">
        <v>2018</v>
      </c>
      <c r="B2053" t="s">
        <v>466</v>
      </c>
      <c r="C2053">
        <v>206</v>
      </c>
      <c r="D2053">
        <v>134</v>
      </c>
      <c r="E2053">
        <v>4</v>
      </c>
      <c r="F2053">
        <v>29903</v>
      </c>
      <c r="H2053" t="s">
        <v>9</v>
      </c>
      <c r="I2053">
        <v>1120</v>
      </c>
      <c r="J2053">
        <v>1112</v>
      </c>
      <c r="K2053" t="s">
        <v>3329</v>
      </c>
      <c r="O2053" s="65">
        <v>4000000</v>
      </c>
    </row>
    <row r="2054" spans="1:15" x14ac:dyDescent="0.25">
      <c r="A2054" s="45">
        <v>2018</v>
      </c>
      <c r="B2054" t="s">
        <v>466</v>
      </c>
      <c r="C2054">
        <v>206</v>
      </c>
      <c r="D2054">
        <v>134</v>
      </c>
      <c r="E2054">
        <v>4</v>
      </c>
      <c r="F2054">
        <v>29905</v>
      </c>
      <c r="H2054" t="s">
        <v>9</v>
      </c>
      <c r="I2054">
        <v>1120</v>
      </c>
      <c r="J2054">
        <v>1112</v>
      </c>
      <c r="K2054" t="s">
        <v>3331</v>
      </c>
      <c r="O2054" s="65">
        <v>500000</v>
      </c>
    </row>
    <row r="2055" spans="1:15" x14ac:dyDescent="0.25">
      <c r="A2055" s="45">
        <v>2018</v>
      </c>
      <c r="B2055" t="s">
        <v>466</v>
      </c>
      <c r="C2055">
        <v>206</v>
      </c>
      <c r="D2055">
        <v>134</v>
      </c>
      <c r="E2055">
        <v>4</v>
      </c>
      <c r="F2055">
        <v>50103</v>
      </c>
      <c r="H2055" t="s">
        <v>16</v>
      </c>
      <c r="I2055">
        <v>2210</v>
      </c>
      <c r="J2055">
        <v>1112</v>
      </c>
      <c r="K2055" t="s">
        <v>3374</v>
      </c>
      <c r="O2055" s="65">
        <v>4000000</v>
      </c>
    </row>
    <row r="2056" spans="1:15" x14ac:dyDescent="0.25">
      <c r="A2056" s="45">
        <v>2018</v>
      </c>
      <c r="B2056" t="s">
        <v>466</v>
      </c>
      <c r="C2056">
        <v>206</v>
      </c>
      <c r="D2056">
        <v>134</v>
      </c>
      <c r="E2056">
        <v>4</v>
      </c>
      <c r="F2056">
        <v>50104</v>
      </c>
      <c r="H2056" t="s">
        <v>16</v>
      </c>
      <c r="I2056">
        <v>2210</v>
      </c>
      <c r="J2056">
        <v>1112</v>
      </c>
      <c r="K2056" t="s">
        <v>3375</v>
      </c>
      <c r="O2056" s="65">
        <v>2000000</v>
      </c>
    </row>
    <row r="2057" spans="1:15" x14ac:dyDescent="0.25">
      <c r="A2057" s="45">
        <v>2018</v>
      </c>
      <c r="B2057" t="s">
        <v>466</v>
      </c>
      <c r="C2057">
        <v>206</v>
      </c>
      <c r="D2057">
        <v>134</v>
      </c>
      <c r="E2057">
        <v>4</v>
      </c>
      <c r="F2057">
        <v>60103</v>
      </c>
      <c r="G2057">
        <v>200</v>
      </c>
      <c r="H2057" t="s">
        <v>9</v>
      </c>
      <c r="I2057">
        <v>1310</v>
      </c>
      <c r="J2057">
        <v>1112</v>
      </c>
      <c r="K2057" t="s">
        <v>3393</v>
      </c>
      <c r="L2057" t="s">
        <v>21</v>
      </c>
      <c r="M2057" t="s">
        <v>4550</v>
      </c>
      <c r="N2057" t="s">
        <v>22</v>
      </c>
      <c r="O2057" s="65">
        <v>15666238</v>
      </c>
    </row>
    <row r="2058" spans="1:15" x14ac:dyDescent="0.25">
      <c r="A2058" s="45">
        <v>2018</v>
      </c>
      <c r="B2058" t="s">
        <v>466</v>
      </c>
      <c r="C2058">
        <v>206</v>
      </c>
      <c r="D2058">
        <v>134</v>
      </c>
      <c r="E2058">
        <v>4</v>
      </c>
      <c r="F2058">
        <v>60103</v>
      </c>
      <c r="G2058">
        <v>202</v>
      </c>
      <c r="H2058" t="s">
        <v>9</v>
      </c>
      <c r="I2058">
        <v>1310</v>
      </c>
      <c r="J2058">
        <v>1112</v>
      </c>
      <c r="K2058" t="s">
        <v>3393</v>
      </c>
      <c r="L2058" t="s">
        <v>21</v>
      </c>
      <c r="M2058" t="s">
        <v>4542</v>
      </c>
      <c r="N2058" t="s">
        <v>22</v>
      </c>
      <c r="O2058" s="65">
        <v>6752689</v>
      </c>
    </row>
    <row r="2059" spans="1:15" x14ac:dyDescent="0.25">
      <c r="A2059" s="45">
        <v>2018</v>
      </c>
      <c r="B2059" t="s">
        <v>466</v>
      </c>
      <c r="C2059">
        <v>206</v>
      </c>
      <c r="D2059">
        <v>134</v>
      </c>
      <c r="E2059">
        <v>4</v>
      </c>
      <c r="F2059">
        <v>60301</v>
      </c>
      <c r="H2059" t="s">
        <v>9</v>
      </c>
      <c r="I2059">
        <v>1320</v>
      </c>
      <c r="J2059">
        <v>1112</v>
      </c>
      <c r="K2059" t="s">
        <v>3404</v>
      </c>
      <c r="O2059" s="65">
        <v>158011489</v>
      </c>
    </row>
    <row r="2060" spans="1:15" x14ac:dyDescent="0.25">
      <c r="A2060" s="45">
        <v>2018</v>
      </c>
      <c r="B2060" t="s">
        <v>466</v>
      </c>
      <c r="C2060">
        <v>206</v>
      </c>
      <c r="D2060">
        <v>134</v>
      </c>
      <c r="E2060">
        <v>4</v>
      </c>
      <c r="F2060">
        <v>60399</v>
      </c>
      <c r="H2060" t="s">
        <v>9</v>
      </c>
      <c r="I2060">
        <v>1320</v>
      </c>
      <c r="J2060">
        <v>1112</v>
      </c>
      <c r="K2060" t="s">
        <v>3409</v>
      </c>
      <c r="M2060" t="s">
        <v>5936</v>
      </c>
      <c r="O2060" s="65">
        <v>25000000</v>
      </c>
    </row>
    <row r="2061" spans="1:15" x14ac:dyDescent="0.25">
      <c r="A2061" s="45">
        <v>2018</v>
      </c>
      <c r="B2061" t="s">
        <v>466</v>
      </c>
      <c r="C2061">
        <v>206</v>
      </c>
      <c r="D2061">
        <v>134</v>
      </c>
      <c r="E2061">
        <v>4</v>
      </c>
      <c r="F2061">
        <v>60601</v>
      </c>
      <c r="H2061" t="s">
        <v>9</v>
      </c>
      <c r="I2061">
        <v>1320</v>
      </c>
      <c r="J2061">
        <v>1112</v>
      </c>
      <c r="K2061" t="s">
        <v>3417</v>
      </c>
      <c r="M2061" t="s">
        <v>5885</v>
      </c>
      <c r="O2061" s="65">
        <v>16500000</v>
      </c>
    </row>
    <row r="2062" spans="1:15" x14ac:dyDescent="0.25">
      <c r="A2062" s="45">
        <v>2018</v>
      </c>
      <c r="B2062" t="s">
        <v>467</v>
      </c>
      <c r="C2062">
        <v>206</v>
      </c>
      <c r="D2062">
        <v>134</v>
      </c>
      <c r="E2062">
        <v>5</v>
      </c>
      <c r="F2062">
        <v>101</v>
      </c>
      <c r="H2062" t="s">
        <v>9</v>
      </c>
      <c r="I2062">
        <v>1111</v>
      </c>
      <c r="J2062">
        <v>1310</v>
      </c>
      <c r="K2062" t="s">
        <v>3206</v>
      </c>
      <c r="O2062" s="65">
        <v>894944827</v>
      </c>
    </row>
    <row r="2063" spans="1:15" x14ac:dyDescent="0.25">
      <c r="A2063" s="45">
        <v>2018</v>
      </c>
      <c r="B2063" t="s">
        <v>467</v>
      </c>
      <c r="C2063">
        <v>206</v>
      </c>
      <c r="D2063">
        <v>134</v>
      </c>
      <c r="E2063">
        <v>5</v>
      </c>
      <c r="F2063">
        <v>201</v>
      </c>
      <c r="H2063" t="s">
        <v>9</v>
      </c>
      <c r="I2063">
        <v>1111</v>
      </c>
      <c r="J2063">
        <v>1310</v>
      </c>
      <c r="K2063" t="s">
        <v>3210</v>
      </c>
      <c r="O2063" s="65">
        <v>40000000</v>
      </c>
    </row>
    <row r="2064" spans="1:15" x14ac:dyDescent="0.25">
      <c r="A2064" s="45">
        <v>2018</v>
      </c>
      <c r="B2064" t="s">
        <v>467</v>
      </c>
      <c r="C2064">
        <v>206</v>
      </c>
      <c r="D2064">
        <v>134</v>
      </c>
      <c r="E2064">
        <v>5</v>
      </c>
      <c r="F2064">
        <v>202</v>
      </c>
      <c r="H2064" t="s">
        <v>9</v>
      </c>
      <c r="I2064">
        <v>1111</v>
      </c>
      <c r="J2064">
        <v>1310</v>
      </c>
      <c r="K2064" t="s">
        <v>3211</v>
      </c>
      <c r="O2064" s="65">
        <v>500000</v>
      </c>
    </row>
    <row r="2065" spans="1:15" x14ac:dyDescent="0.25">
      <c r="A2065" s="45">
        <v>2018</v>
      </c>
      <c r="B2065" t="s">
        <v>467</v>
      </c>
      <c r="C2065">
        <v>206</v>
      </c>
      <c r="D2065">
        <v>134</v>
      </c>
      <c r="E2065">
        <v>5</v>
      </c>
      <c r="F2065">
        <v>203</v>
      </c>
      <c r="H2065" t="s">
        <v>9</v>
      </c>
      <c r="I2065">
        <v>1111</v>
      </c>
      <c r="J2065">
        <v>1310</v>
      </c>
      <c r="K2065" t="s">
        <v>3212</v>
      </c>
      <c r="O2065" s="65">
        <v>207452304</v>
      </c>
    </row>
    <row r="2066" spans="1:15" x14ac:dyDescent="0.25">
      <c r="A2066" s="45">
        <v>2018</v>
      </c>
      <c r="B2066" t="s">
        <v>467</v>
      </c>
      <c r="C2066">
        <v>206</v>
      </c>
      <c r="D2066">
        <v>134</v>
      </c>
      <c r="E2066">
        <v>5</v>
      </c>
      <c r="F2066">
        <v>301</v>
      </c>
      <c r="H2066" t="s">
        <v>9</v>
      </c>
      <c r="I2066">
        <v>1111</v>
      </c>
      <c r="J2066">
        <v>1310</v>
      </c>
      <c r="K2066" t="s">
        <v>3215</v>
      </c>
      <c r="O2066" s="65">
        <v>207973199</v>
      </c>
    </row>
    <row r="2067" spans="1:15" x14ac:dyDescent="0.25">
      <c r="A2067" s="45">
        <v>2018</v>
      </c>
      <c r="B2067" t="s">
        <v>467</v>
      </c>
      <c r="C2067">
        <v>206</v>
      </c>
      <c r="D2067">
        <v>134</v>
      </c>
      <c r="E2067">
        <v>5</v>
      </c>
      <c r="F2067">
        <v>302</v>
      </c>
      <c r="H2067" t="s">
        <v>9</v>
      </c>
      <c r="I2067">
        <v>1111</v>
      </c>
      <c r="J2067">
        <v>1310</v>
      </c>
      <c r="K2067" t="s">
        <v>3216</v>
      </c>
      <c r="O2067" s="65">
        <v>163815635</v>
      </c>
    </row>
    <row r="2068" spans="1:15" x14ac:dyDescent="0.25">
      <c r="A2068" s="45">
        <v>2018</v>
      </c>
      <c r="B2068" t="s">
        <v>467</v>
      </c>
      <c r="C2068">
        <v>206</v>
      </c>
      <c r="D2068">
        <v>134</v>
      </c>
      <c r="E2068">
        <v>5</v>
      </c>
      <c r="F2068">
        <v>303</v>
      </c>
      <c r="H2068" t="s">
        <v>16</v>
      </c>
      <c r="I2068">
        <v>1111</v>
      </c>
      <c r="J2068">
        <v>1310</v>
      </c>
      <c r="K2068" t="s">
        <v>3217</v>
      </c>
      <c r="O2068" s="65">
        <v>159177777</v>
      </c>
    </row>
    <row r="2069" spans="1:15" x14ac:dyDescent="0.25">
      <c r="A2069" s="45">
        <v>2018</v>
      </c>
      <c r="B2069" t="s">
        <v>467</v>
      </c>
      <c r="C2069">
        <v>206</v>
      </c>
      <c r="D2069">
        <v>134</v>
      </c>
      <c r="E2069">
        <v>5</v>
      </c>
      <c r="F2069">
        <v>304</v>
      </c>
      <c r="H2069" t="s">
        <v>9</v>
      </c>
      <c r="I2069">
        <v>1111</v>
      </c>
      <c r="J2069">
        <v>1310</v>
      </c>
      <c r="K2069" t="s">
        <v>3218</v>
      </c>
      <c r="O2069" s="65">
        <v>123775978</v>
      </c>
    </row>
    <row r="2070" spans="1:15" x14ac:dyDescent="0.25">
      <c r="A2070" s="45">
        <v>2018</v>
      </c>
      <c r="B2070" t="s">
        <v>467</v>
      </c>
      <c r="C2070">
        <v>206</v>
      </c>
      <c r="D2070">
        <v>134</v>
      </c>
      <c r="E2070">
        <v>5</v>
      </c>
      <c r="F2070">
        <v>399</v>
      </c>
      <c r="H2070" t="s">
        <v>9</v>
      </c>
      <c r="I2070">
        <v>1111</v>
      </c>
      <c r="J2070">
        <v>1310</v>
      </c>
      <c r="K2070" t="s">
        <v>3219</v>
      </c>
      <c r="O2070" s="65">
        <v>254671381</v>
      </c>
    </row>
    <row r="2071" spans="1:15" x14ac:dyDescent="0.25">
      <c r="A2071" s="45">
        <v>2018</v>
      </c>
      <c r="B2071" t="s">
        <v>467</v>
      </c>
      <c r="C2071">
        <v>206</v>
      </c>
      <c r="D2071">
        <v>134</v>
      </c>
      <c r="E2071">
        <v>5</v>
      </c>
      <c r="F2071">
        <v>401</v>
      </c>
      <c r="G2071">
        <v>200</v>
      </c>
      <c r="H2071" t="s">
        <v>9</v>
      </c>
      <c r="I2071">
        <v>1112</v>
      </c>
      <c r="J2071">
        <v>1310</v>
      </c>
      <c r="K2071" t="s">
        <v>3220</v>
      </c>
      <c r="L2071" t="s">
        <v>21</v>
      </c>
      <c r="M2071" t="s">
        <v>4546</v>
      </c>
      <c r="N2071" t="s">
        <v>22</v>
      </c>
      <c r="O2071" s="65">
        <v>176687332</v>
      </c>
    </row>
    <row r="2072" spans="1:15" x14ac:dyDescent="0.25">
      <c r="A2072" s="45">
        <v>2018</v>
      </c>
      <c r="B2072" t="s">
        <v>467</v>
      </c>
      <c r="C2072">
        <v>206</v>
      </c>
      <c r="D2072">
        <v>134</v>
      </c>
      <c r="E2072">
        <v>5</v>
      </c>
      <c r="F2072">
        <v>405</v>
      </c>
      <c r="G2072">
        <v>200</v>
      </c>
      <c r="H2072" t="s">
        <v>9</v>
      </c>
      <c r="I2072">
        <v>1112</v>
      </c>
      <c r="J2072">
        <v>1310</v>
      </c>
      <c r="K2072" t="s">
        <v>3244</v>
      </c>
      <c r="L2072" t="s">
        <v>23</v>
      </c>
      <c r="M2072" t="s">
        <v>4531</v>
      </c>
      <c r="N2072" t="s">
        <v>24</v>
      </c>
      <c r="O2072" s="65">
        <v>9550667</v>
      </c>
    </row>
    <row r="2073" spans="1:15" x14ac:dyDescent="0.25">
      <c r="A2073" s="45">
        <v>2018</v>
      </c>
      <c r="B2073" t="s">
        <v>467</v>
      </c>
      <c r="C2073">
        <v>206</v>
      </c>
      <c r="D2073">
        <v>134</v>
      </c>
      <c r="E2073">
        <v>5</v>
      </c>
      <c r="F2073">
        <v>501</v>
      </c>
      <c r="G2073">
        <v>200</v>
      </c>
      <c r="H2073" t="s">
        <v>9</v>
      </c>
      <c r="I2073">
        <v>1112</v>
      </c>
      <c r="J2073">
        <v>1310</v>
      </c>
      <c r="K2073" t="s">
        <v>3245</v>
      </c>
      <c r="L2073" t="s">
        <v>21</v>
      </c>
      <c r="M2073" t="s">
        <v>4547</v>
      </c>
      <c r="N2073" t="s">
        <v>22</v>
      </c>
      <c r="O2073" s="65">
        <v>97034773</v>
      </c>
    </row>
    <row r="2074" spans="1:15" x14ac:dyDescent="0.25">
      <c r="A2074" s="45">
        <v>2018</v>
      </c>
      <c r="B2074" t="s">
        <v>467</v>
      </c>
      <c r="C2074">
        <v>206</v>
      </c>
      <c r="D2074">
        <v>134</v>
      </c>
      <c r="E2074">
        <v>5</v>
      </c>
      <c r="F2074">
        <v>502</v>
      </c>
      <c r="G2074">
        <v>200</v>
      </c>
      <c r="H2074" t="s">
        <v>9</v>
      </c>
      <c r="I2074">
        <v>1112</v>
      </c>
      <c r="J2074">
        <v>1310</v>
      </c>
      <c r="K2074" t="s">
        <v>3246</v>
      </c>
      <c r="L2074" t="s">
        <v>21</v>
      </c>
      <c r="M2074" t="s">
        <v>4532</v>
      </c>
      <c r="N2074" t="s">
        <v>22</v>
      </c>
      <c r="O2074" s="65">
        <v>28652000</v>
      </c>
    </row>
    <row r="2075" spans="1:15" x14ac:dyDescent="0.25">
      <c r="A2075" s="45">
        <v>2018</v>
      </c>
      <c r="B2075" t="s">
        <v>467</v>
      </c>
      <c r="C2075">
        <v>206</v>
      </c>
      <c r="D2075">
        <v>134</v>
      </c>
      <c r="E2075">
        <v>5</v>
      </c>
      <c r="F2075">
        <v>503</v>
      </c>
      <c r="G2075">
        <v>200</v>
      </c>
      <c r="H2075" t="s">
        <v>9</v>
      </c>
      <c r="I2075">
        <v>1112</v>
      </c>
      <c r="J2075">
        <v>1310</v>
      </c>
      <c r="K2075" t="s">
        <v>3247</v>
      </c>
      <c r="L2075" t="s">
        <v>21</v>
      </c>
      <c r="M2075" t="s">
        <v>4533</v>
      </c>
      <c r="N2075" t="s">
        <v>22</v>
      </c>
      <c r="O2075" s="65">
        <v>57304000</v>
      </c>
    </row>
    <row r="2076" spans="1:15" x14ac:dyDescent="0.25">
      <c r="A2076" s="45">
        <v>2018</v>
      </c>
      <c r="B2076" t="s">
        <v>467</v>
      </c>
      <c r="C2076">
        <v>206</v>
      </c>
      <c r="D2076">
        <v>134</v>
      </c>
      <c r="E2076">
        <v>5</v>
      </c>
      <c r="F2076">
        <v>10101</v>
      </c>
      <c r="H2076" t="s">
        <v>9</v>
      </c>
      <c r="I2076">
        <v>1120</v>
      </c>
      <c r="J2076">
        <v>1310</v>
      </c>
      <c r="K2076" t="s">
        <v>3253</v>
      </c>
      <c r="O2076" s="65">
        <v>400461435</v>
      </c>
    </row>
    <row r="2077" spans="1:15" x14ac:dyDescent="0.25">
      <c r="A2077" s="45">
        <v>2018</v>
      </c>
      <c r="B2077" t="s">
        <v>467</v>
      </c>
      <c r="C2077">
        <v>206</v>
      </c>
      <c r="D2077">
        <v>134</v>
      </c>
      <c r="E2077">
        <v>5</v>
      </c>
      <c r="F2077">
        <v>10103</v>
      </c>
      <c r="H2077" t="s">
        <v>9</v>
      </c>
      <c r="I2077">
        <v>1120</v>
      </c>
      <c r="J2077">
        <v>1310</v>
      </c>
      <c r="K2077" t="s">
        <v>3255</v>
      </c>
      <c r="O2077" s="65">
        <v>20737355</v>
      </c>
    </row>
    <row r="2078" spans="1:15" x14ac:dyDescent="0.25">
      <c r="A2078" s="45">
        <v>2018</v>
      </c>
      <c r="B2078" t="s">
        <v>467</v>
      </c>
      <c r="C2078">
        <v>206</v>
      </c>
      <c r="D2078">
        <v>134</v>
      </c>
      <c r="E2078">
        <v>5</v>
      </c>
      <c r="F2078">
        <v>10104</v>
      </c>
      <c r="H2078" t="s">
        <v>9</v>
      </c>
      <c r="I2078">
        <v>1120</v>
      </c>
      <c r="J2078">
        <v>1310</v>
      </c>
      <c r="K2078" t="s">
        <v>3256</v>
      </c>
      <c r="O2078" s="65">
        <v>6337980</v>
      </c>
    </row>
    <row r="2079" spans="1:15" x14ac:dyDescent="0.25">
      <c r="A2079" s="45">
        <v>2018</v>
      </c>
      <c r="B2079" t="s">
        <v>467</v>
      </c>
      <c r="C2079">
        <v>206</v>
      </c>
      <c r="D2079">
        <v>134</v>
      </c>
      <c r="E2079">
        <v>5</v>
      </c>
      <c r="F2079">
        <v>10201</v>
      </c>
      <c r="H2079" t="s">
        <v>9</v>
      </c>
      <c r="I2079">
        <v>1120</v>
      </c>
      <c r="J2079">
        <v>1310</v>
      </c>
      <c r="K2079" t="s">
        <v>3258</v>
      </c>
      <c r="O2079" s="65">
        <v>28085608</v>
      </c>
    </row>
    <row r="2080" spans="1:15" x14ac:dyDescent="0.25">
      <c r="A2080" s="45">
        <v>2018</v>
      </c>
      <c r="B2080" t="s">
        <v>467</v>
      </c>
      <c r="C2080">
        <v>206</v>
      </c>
      <c r="D2080">
        <v>134</v>
      </c>
      <c r="E2080">
        <v>5</v>
      </c>
      <c r="F2080">
        <v>10202</v>
      </c>
      <c r="H2080" t="s">
        <v>9</v>
      </c>
      <c r="I2080">
        <v>1120</v>
      </c>
      <c r="J2080">
        <v>1310</v>
      </c>
      <c r="K2080" t="s">
        <v>3259</v>
      </c>
      <c r="O2080" s="65">
        <v>2445102</v>
      </c>
    </row>
    <row r="2081" spans="1:15" x14ac:dyDescent="0.25">
      <c r="A2081" s="45">
        <v>2018</v>
      </c>
      <c r="B2081" t="s">
        <v>467</v>
      </c>
      <c r="C2081">
        <v>206</v>
      </c>
      <c r="D2081">
        <v>134</v>
      </c>
      <c r="E2081">
        <v>5</v>
      </c>
      <c r="F2081">
        <v>10203</v>
      </c>
      <c r="H2081" t="s">
        <v>9</v>
      </c>
      <c r="I2081">
        <v>1120</v>
      </c>
      <c r="J2081">
        <v>1310</v>
      </c>
      <c r="K2081" t="s">
        <v>3260</v>
      </c>
      <c r="O2081" s="65">
        <v>330000</v>
      </c>
    </row>
    <row r="2082" spans="1:15" x14ac:dyDescent="0.25">
      <c r="A2082" s="45">
        <v>2018</v>
      </c>
      <c r="B2082" t="s">
        <v>467</v>
      </c>
      <c r="C2082">
        <v>206</v>
      </c>
      <c r="D2082">
        <v>134</v>
      </c>
      <c r="E2082">
        <v>5</v>
      </c>
      <c r="F2082">
        <v>10204</v>
      </c>
      <c r="H2082" t="s">
        <v>9</v>
      </c>
      <c r="I2082">
        <v>1120</v>
      </c>
      <c r="J2082">
        <v>1310</v>
      </c>
      <c r="K2082" t="s">
        <v>3261</v>
      </c>
      <c r="O2082" s="65">
        <v>6636498</v>
      </c>
    </row>
    <row r="2083" spans="1:15" x14ac:dyDescent="0.25">
      <c r="A2083" s="45">
        <v>2018</v>
      </c>
      <c r="B2083" t="s">
        <v>467</v>
      </c>
      <c r="C2083">
        <v>206</v>
      </c>
      <c r="D2083">
        <v>134</v>
      </c>
      <c r="E2083">
        <v>5</v>
      </c>
      <c r="F2083">
        <v>10301</v>
      </c>
      <c r="H2083" t="s">
        <v>9</v>
      </c>
      <c r="I2083">
        <v>1120</v>
      </c>
      <c r="J2083">
        <v>1310</v>
      </c>
      <c r="K2083" t="s">
        <v>3263</v>
      </c>
      <c r="O2083" s="65">
        <v>600000</v>
      </c>
    </row>
    <row r="2084" spans="1:15" x14ac:dyDescent="0.25">
      <c r="A2084" s="45">
        <v>2018</v>
      </c>
      <c r="B2084" t="s">
        <v>467</v>
      </c>
      <c r="C2084">
        <v>206</v>
      </c>
      <c r="D2084">
        <v>134</v>
      </c>
      <c r="E2084">
        <v>5</v>
      </c>
      <c r="F2084">
        <v>10304</v>
      </c>
      <c r="H2084" t="s">
        <v>9</v>
      </c>
      <c r="I2084">
        <v>1120</v>
      </c>
      <c r="J2084">
        <v>1310</v>
      </c>
      <c r="K2084" t="s">
        <v>3266</v>
      </c>
      <c r="O2084" s="65">
        <v>1200000</v>
      </c>
    </row>
    <row r="2085" spans="1:15" x14ac:dyDescent="0.25">
      <c r="A2085" s="45">
        <v>2018</v>
      </c>
      <c r="B2085" t="s">
        <v>467</v>
      </c>
      <c r="C2085">
        <v>206</v>
      </c>
      <c r="D2085">
        <v>134</v>
      </c>
      <c r="E2085">
        <v>5</v>
      </c>
      <c r="F2085">
        <v>10307</v>
      </c>
      <c r="H2085" t="s">
        <v>9</v>
      </c>
      <c r="I2085">
        <v>1120</v>
      </c>
      <c r="J2085">
        <v>1310</v>
      </c>
      <c r="K2085" t="s">
        <v>3269</v>
      </c>
      <c r="O2085" s="65">
        <v>1164000</v>
      </c>
    </row>
    <row r="2086" spans="1:15" x14ac:dyDescent="0.25">
      <c r="A2086" s="45">
        <v>2018</v>
      </c>
      <c r="B2086" t="s">
        <v>467</v>
      </c>
      <c r="C2086">
        <v>206</v>
      </c>
      <c r="D2086">
        <v>134</v>
      </c>
      <c r="E2086">
        <v>5</v>
      </c>
      <c r="F2086">
        <v>10406</v>
      </c>
      <c r="H2086" t="s">
        <v>9</v>
      </c>
      <c r="I2086">
        <v>1120</v>
      </c>
      <c r="J2086">
        <v>1310</v>
      </c>
      <c r="K2086" t="s">
        <v>3275</v>
      </c>
      <c r="M2086" t="s">
        <v>5937</v>
      </c>
      <c r="O2086" s="65">
        <v>25656154</v>
      </c>
    </row>
    <row r="2087" spans="1:15" x14ac:dyDescent="0.25">
      <c r="A2087" s="45">
        <v>2018</v>
      </c>
      <c r="B2087" t="s">
        <v>467</v>
      </c>
      <c r="C2087">
        <v>206</v>
      </c>
      <c r="D2087">
        <v>134</v>
      </c>
      <c r="E2087">
        <v>5</v>
      </c>
      <c r="F2087">
        <v>10499</v>
      </c>
      <c r="H2087" t="s">
        <v>9</v>
      </c>
      <c r="I2087">
        <v>1120</v>
      </c>
      <c r="J2087">
        <v>1310</v>
      </c>
      <c r="K2087" t="s">
        <v>3276</v>
      </c>
      <c r="M2087" t="s">
        <v>5938</v>
      </c>
      <c r="O2087" s="65">
        <v>1743280</v>
      </c>
    </row>
    <row r="2088" spans="1:15" x14ac:dyDescent="0.25">
      <c r="A2088" s="45">
        <v>2018</v>
      </c>
      <c r="B2088" t="s">
        <v>467</v>
      </c>
      <c r="C2088">
        <v>206</v>
      </c>
      <c r="D2088">
        <v>134</v>
      </c>
      <c r="E2088">
        <v>5</v>
      </c>
      <c r="F2088">
        <v>10501</v>
      </c>
      <c r="H2088" t="s">
        <v>9</v>
      </c>
      <c r="I2088">
        <v>1120</v>
      </c>
      <c r="J2088">
        <v>1310</v>
      </c>
      <c r="K2088" t="s">
        <v>3277</v>
      </c>
      <c r="O2088" s="65">
        <v>500000</v>
      </c>
    </row>
    <row r="2089" spans="1:15" x14ac:dyDescent="0.25">
      <c r="A2089" s="45">
        <v>2018</v>
      </c>
      <c r="B2089" t="s">
        <v>467</v>
      </c>
      <c r="C2089">
        <v>206</v>
      </c>
      <c r="D2089">
        <v>134</v>
      </c>
      <c r="E2089">
        <v>5</v>
      </c>
      <c r="F2089">
        <v>10502</v>
      </c>
      <c r="H2089" t="s">
        <v>9</v>
      </c>
      <c r="I2089">
        <v>1120</v>
      </c>
      <c r="J2089">
        <v>1310</v>
      </c>
      <c r="K2089" t="s">
        <v>3278</v>
      </c>
      <c r="O2089" s="65">
        <v>193600000</v>
      </c>
    </row>
    <row r="2090" spans="1:15" x14ac:dyDescent="0.25">
      <c r="A2090" s="45">
        <v>2018</v>
      </c>
      <c r="B2090" t="s">
        <v>467</v>
      </c>
      <c r="C2090">
        <v>206</v>
      </c>
      <c r="D2090">
        <v>134</v>
      </c>
      <c r="E2090">
        <v>5</v>
      </c>
      <c r="F2090">
        <v>10601</v>
      </c>
      <c r="H2090" t="s">
        <v>9</v>
      </c>
      <c r="I2090">
        <v>1120</v>
      </c>
      <c r="J2090">
        <v>1310</v>
      </c>
      <c r="K2090" t="s">
        <v>3281</v>
      </c>
      <c r="O2090" s="65">
        <v>96514503</v>
      </c>
    </row>
    <row r="2091" spans="1:15" x14ac:dyDescent="0.25">
      <c r="A2091" s="45">
        <v>2018</v>
      </c>
      <c r="B2091" t="s">
        <v>467</v>
      </c>
      <c r="C2091">
        <v>206</v>
      </c>
      <c r="D2091">
        <v>134</v>
      </c>
      <c r="E2091">
        <v>5</v>
      </c>
      <c r="F2091">
        <v>10801</v>
      </c>
      <c r="H2091" t="s">
        <v>9</v>
      </c>
      <c r="I2091">
        <v>1120</v>
      </c>
      <c r="J2091">
        <v>1310</v>
      </c>
      <c r="K2091" t="s">
        <v>3287</v>
      </c>
      <c r="O2091" s="65">
        <v>150000000</v>
      </c>
    </row>
    <row r="2092" spans="1:15" x14ac:dyDescent="0.25">
      <c r="A2092" s="45">
        <v>2018</v>
      </c>
      <c r="B2092" t="s">
        <v>467</v>
      </c>
      <c r="C2092">
        <v>206</v>
      </c>
      <c r="D2092">
        <v>134</v>
      </c>
      <c r="E2092">
        <v>5</v>
      </c>
      <c r="F2092">
        <v>10805</v>
      </c>
      <c r="H2092" t="s">
        <v>9</v>
      </c>
      <c r="I2092">
        <v>1120</v>
      </c>
      <c r="J2092">
        <v>1310</v>
      </c>
      <c r="K2092" t="s">
        <v>3291</v>
      </c>
      <c r="O2092" s="65">
        <v>17089963</v>
      </c>
    </row>
    <row r="2093" spans="1:15" x14ac:dyDescent="0.25">
      <c r="A2093" s="45">
        <v>2018</v>
      </c>
      <c r="B2093" t="s">
        <v>467</v>
      </c>
      <c r="C2093">
        <v>206</v>
      </c>
      <c r="D2093">
        <v>134</v>
      </c>
      <c r="E2093">
        <v>5</v>
      </c>
      <c r="F2093">
        <v>10806</v>
      </c>
      <c r="H2093" t="s">
        <v>9</v>
      </c>
      <c r="I2093">
        <v>1120</v>
      </c>
      <c r="J2093">
        <v>1310</v>
      </c>
      <c r="K2093" t="s">
        <v>3292</v>
      </c>
      <c r="O2093" s="65">
        <v>440000</v>
      </c>
    </row>
    <row r="2094" spans="1:15" x14ac:dyDescent="0.25">
      <c r="A2094" s="45">
        <v>2018</v>
      </c>
      <c r="B2094" t="s">
        <v>467</v>
      </c>
      <c r="C2094">
        <v>206</v>
      </c>
      <c r="D2094">
        <v>134</v>
      </c>
      <c r="E2094">
        <v>5</v>
      </c>
      <c r="F2094">
        <v>10807</v>
      </c>
      <c r="H2094" t="s">
        <v>9</v>
      </c>
      <c r="I2094">
        <v>1120</v>
      </c>
      <c r="J2094">
        <v>1310</v>
      </c>
      <c r="K2094" t="s">
        <v>3293</v>
      </c>
      <c r="O2094" s="65">
        <v>440000</v>
      </c>
    </row>
    <row r="2095" spans="1:15" x14ac:dyDescent="0.25">
      <c r="A2095" s="45">
        <v>2018</v>
      </c>
      <c r="B2095" t="s">
        <v>467</v>
      </c>
      <c r="C2095">
        <v>206</v>
      </c>
      <c r="D2095">
        <v>134</v>
      </c>
      <c r="E2095">
        <v>5</v>
      </c>
      <c r="F2095">
        <v>10808</v>
      </c>
      <c r="H2095" t="s">
        <v>9</v>
      </c>
      <c r="I2095">
        <v>1120</v>
      </c>
      <c r="J2095">
        <v>1310</v>
      </c>
      <c r="K2095" t="s">
        <v>3294</v>
      </c>
      <c r="O2095" s="65">
        <v>285607</v>
      </c>
    </row>
    <row r="2096" spans="1:15" x14ac:dyDescent="0.25">
      <c r="A2096" s="45">
        <v>2018</v>
      </c>
      <c r="B2096" t="s">
        <v>467</v>
      </c>
      <c r="C2096">
        <v>206</v>
      </c>
      <c r="D2096">
        <v>134</v>
      </c>
      <c r="E2096">
        <v>5</v>
      </c>
      <c r="F2096">
        <v>10899</v>
      </c>
      <c r="H2096" t="s">
        <v>9</v>
      </c>
      <c r="I2096">
        <v>1120</v>
      </c>
      <c r="J2096">
        <v>1310</v>
      </c>
      <c r="K2096" t="s">
        <v>3295</v>
      </c>
      <c r="O2096" s="65">
        <v>550000</v>
      </c>
    </row>
    <row r="2097" spans="1:15" x14ac:dyDescent="0.25">
      <c r="A2097" s="45">
        <v>2018</v>
      </c>
      <c r="B2097" t="s">
        <v>467</v>
      </c>
      <c r="C2097">
        <v>206</v>
      </c>
      <c r="D2097">
        <v>134</v>
      </c>
      <c r="E2097">
        <v>5</v>
      </c>
      <c r="F2097">
        <v>19902</v>
      </c>
      <c r="H2097" t="s">
        <v>9</v>
      </c>
      <c r="I2097">
        <v>1120</v>
      </c>
      <c r="J2097">
        <v>1310</v>
      </c>
      <c r="K2097" t="s">
        <v>3301</v>
      </c>
      <c r="M2097" t="s">
        <v>5939</v>
      </c>
      <c r="O2097" s="65">
        <v>500000</v>
      </c>
    </row>
    <row r="2098" spans="1:15" x14ac:dyDescent="0.25">
      <c r="A2098" s="45">
        <v>2018</v>
      </c>
      <c r="B2098" t="s">
        <v>467</v>
      </c>
      <c r="C2098">
        <v>206</v>
      </c>
      <c r="D2098">
        <v>134</v>
      </c>
      <c r="E2098">
        <v>5</v>
      </c>
      <c r="F2098">
        <v>19905</v>
      </c>
      <c r="H2098" t="s">
        <v>9</v>
      </c>
      <c r="I2098">
        <v>1120</v>
      </c>
      <c r="J2098">
        <v>1310</v>
      </c>
      <c r="K2098" t="s">
        <v>3304</v>
      </c>
      <c r="O2098" s="65">
        <v>13300000</v>
      </c>
    </row>
    <row r="2099" spans="1:15" x14ac:dyDescent="0.25">
      <c r="A2099" s="45">
        <v>2018</v>
      </c>
      <c r="B2099" t="s">
        <v>467</v>
      </c>
      <c r="C2099">
        <v>206</v>
      </c>
      <c r="D2099">
        <v>134</v>
      </c>
      <c r="E2099">
        <v>5</v>
      </c>
      <c r="F2099">
        <v>19999</v>
      </c>
      <c r="H2099" t="s">
        <v>9</v>
      </c>
      <c r="I2099">
        <v>1120</v>
      </c>
      <c r="J2099">
        <v>1310</v>
      </c>
      <c r="K2099" t="s">
        <v>3305</v>
      </c>
      <c r="M2099" t="s">
        <v>5940</v>
      </c>
      <c r="O2099" s="65">
        <v>1000000</v>
      </c>
    </row>
    <row r="2100" spans="1:15" x14ac:dyDescent="0.25">
      <c r="A2100" s="45">
        <v>2018</v>
      </c>
      <c r="B2100" t="s">
        <v>467</v>
      </c>
      <c r="C2100">
        <v>206</v>
      </c>
      <c r="D2100">
        <v>134</v>
      </c>
      <c r="E2100">
        <v>5</v>
      </c>
      <c r="F2100">
        <v>20101</v>
      </c>
      <c r="H2100" t="s">
        <v>9</v>
      </c>
      <c r="I2100">
        <v>1120</v>
      </c>
      <c r="J2100">
        <v>1310</v>
      </c>
      <c r="K2100" t="s">
        <v>3306</v>
      </c>
      <c r="O2100" s="65">
        <v>62485500</v>
      </c>
    </row>
    <row r="2101" spans="1:15" x14ac:dyDescent="0.25">
      <c r="A2101" s="45">
        <v>2018</v>
      </c>
      <c r="B2101" t="s">
        <v>467</v>
      </c>
      <c r="C2101">
        <v>206</v>
      </c>
      <c r="D2101">
        <v>134</v>
      </c>
      <c r="E2101">
        <v>5</v>
      </c>
      <c r="F2101">
        <v>20203</v>
      </c>
      <c r="H2101" t="s">
        <v>9</v>
      </c>
      <c r="I2101">
        <v>1120</v>
      </c>
      <c r="J2101">
        <v>1310</v>
      </c>
      <c r="K2101" t="s">
        <v>3313</v>
      </c>
      <c r="O2101" s="65">
        <v>712800</v>
      </c>
    </row>
    <row r="2102" spans="1:15" x14ac:dyDescent="0.25">
      <c r="A2102" s="45">
        <v>2018</v>
      </c>
      <c r="B2102" t="s">
        <v>467</v>
      </c>
      <c r="C2102">
        <v>206</v>
      </c>
      <c r="D2102">
        <v>134</v>
      </c>
      <c r="E2102">
        <v>5</v>
      </c>
      <c r="F2102">
        <v>20402</v>
      </c>
      <c r="H2102" t="s">
        <v>9</v>
      </c>
      <c r="I2102">
        <v>1120</v>
      </c>
      <c r="J2102">
        <v>1310</v>
      </c>
      <c r="K2102" t="s">
        <v>3323</v>
      </c>
      <c r="O2102" s="65">
        <v>14630000</v>
      </c>
    </row>
    <row r="2103" spans="1:15" x14ac:dyDescent="0.25">
      <c r="A2103" s="45">
        <v>2018</v>
      </c>
      <c r="B2103" t="s">
        <v>467</v>
      </c>
      <c r="C2103">
        <v>206</v>
      </c>
      <c r="D2103">
        <v>134</v>
      </c>
      <c r="E2103">
        <v>5</v>
      </c>
      <c r="F2103">
        <v>29901</v>
      </c>
      <c r="H2103" t="s">
        <v>9</v>
      </c>
      <c r="I2103">
        <v>1120</v>
      </c>
      <c r="J2103">
        <v>1310</v>
      </c>
      <c r="K2103" t="s">
        <v>3327</v>
      </c>
      <c r="O2103" s="65">
        <v>6894531</v>
      </c>
    </row>
    <row r="2104" spans="1:15" x14ac:dyDescent="0.25">
      <c r="A2104" s="45">
        <v>2018</v>
      </c>
      <c r="B2104" t="s">
        <v>467</v>
      </c>
      <c r="C2104">
        <v>206</v>
      </c>
      <c r="D2104">
        <v>134</v>
      </c>
      <c r="E2104">
        <v>5</v>
      </c>
      <c r="F2104">
        <v>29903</v>
      </c>
      <c r="H2104" t="s">
        <v>9</v>
      </c>
      <c r="I2104">
        <v>1120</v>
      </c>
      <c r="J2104">
        <v>1310</v>
      </c>
      <c r="K2104" t="s">
        <v>3329</v>
      </c>
      <c r="O2104" s="65">
        <v>7600670</v>
      </c>
    </row>
    <row r="2105" spans="1:15" x14ac:dyDescent="0.25">
      <c r="A2105" s="45">
        <v>2018</v>
      </c>
      <c r="B2105" t="s">
        <v>467</v>
      </c>
      <c r="C2105">
        <v>206</v>
      </c>
      <c r="D2105">
        <v>134</v>
      </c>
      <c r="E2105">
        <v>5</v>
      </c>
      <c r="F2105">
        <v>29904</v>
      </c>
      <c r="H2105" t="s">
        <v>9</v>
      </c>
      <c r="I2105">
        <v>1120</v>
      </c>
      <c r="J2105">
        <v>1310</v>
      </c>
      <c r="K2105" t="s">
        <v>3330</v>
      </c>
      <c r="O2105" s="65">
        <v>34000000</v>
      </c>
    </row>
    <row r="2106" spans="1:15" x14ac:dyDescent="0.25">
      <c r="A2106" s="45">
        <v>2018</v>
      </c>
      <c r="B2106" t="s">
        <v>467</v>
      </c>
      <c r="C2106">
        <v>206</v>
      </c>
      <c r="D2106">
        <v>134</v>
      </c>
      <c r="E2106">
        <v>5</v>
      </c>
      <c r="F2106">
        <v>29906</v>
      </c>
      <c r="H2106" t="s">
        <v>9</v>
      </c>
      <c r="I2106">
        <v>1120</v>
      </c>
      <c r="J2106">
        <v>1310</v>
      </c>
      <c r="K2106" t="s">
        <v>3332</v>
      </c>
      <c r="O2106" s="65">
        <v>19507500</v>
      </c>
    </row>
    <row r="2107" spans="1:15" x14ac:dyDescent="0.25">
      <c r="A2107" s="45">
        <v>2018</v>
      </c>
      <c r="B2107" t="s">
        <v>467</v>
      </c>
      <c r="C2107">
        <v>206</v>
      </c>
      <c r="D2107">
        <v>134</v>
      </c>
      <c r="E2107">
        <v>5</v>
      </c>
      <c r="F2107">
        <v>29999</v>
      </c>
      <c r="H2107" t="s">
        <v>9</v>
      </c>
      <c r="I2107">
        <v>1120</v>
      </c>
      <c r="J2107">
        <v>1310</v>
      </c>
      <c r="K2107" t="s">
        <v>3334</v>
      </c>
      <c r="O2107" s="65">
        <v>250000</v>
      </c>
    </row>
    <row r="2108" spans="1:15" x14ac:dyDescent="0.25">
      <c r="A2108" s="45">
        <v>2018</v>
      </c>
      <c r="B2108" t="s">
        <v>467</v>
      </c>
      <c r="C2108">
        <v>206</v>
      </c>
      <c r="D2108">
        <v>134</v>
      </c>
      <c r="E2108">
        <v>5</v>
      </c>
      <c r="F2108">
        <v>50102</v>
      </c>
      <c r="H2108" t="s">
        <v>16</v>
      </c>
      <c r="I2108">
        <v>2210</v>
      </c>
      <c r="J2108">
        <v>1310</v>
      </c>
      <c r="K2108" t="s">
        <v>3373</v>
      </c>
      <c r="O2108" s="65">
        <v>25000000</v>
      </c>
    </row>
    <row r="2109" spans="1:15" x14ac:dyDescent="0.25">
      <c r="A2109" s="45">
        <v>2018</v>
      </c>
      <c r="B2109" t="s">
        <v>467</v>
      </c>
      <c r="C2109">
        <v>206</v>
      </c>
      <c r="D2109">
        <v>134</v>
      </c>
      <c r="E2109">
        <v>5</v>
      </c>
      <c r="F2109">
        <v>50103</v>
      </c>
      <c r="H2109" t="s">
        <v>16</v>
      </c>
      <c r="I2109">
        <v>2210</v>
      </c>
      <c r="J2109">
        <v>1310</v>
      </c>
      <c r="K2109" t="s">
        <v>3374</v>
      </c>
      <c r="O2109" s="65">
        <v>18050000</v>
      </c>
    </row>
    <row r="2110" spans="1:15" x14ac:dyDescent="0.25">
      <c r="A2110" s="45">
        <v>2018</v>
      </c>
      <c r="B2110" t="s">
        <v>467</v>
      </c>
      <c r="C2110">
        <v>206</v>
      </c>
      <c r="D2110">
        <v>134</v>
      </c>
      <c r="E2110">
        <v>5</v>
      </c>
      <c r="F2110">
        <v>60103</v>
      </c>
      <c r="G2110">
        <v>200</v>
      </c>
      <c r="H2110" t="s">
        <v>9</v>
      </c>
      <c r="I2110">
        <v>1310</v>
      </c>
      <c r="J2110">
        <v>1310</v>
      </c>
      <c r="K2110" t="s">
        <v>3393</v>
      </c>
      <c r="L2110" t="s">
        <v>21</v>
      </c>
      <c r="M2110" t="s">
        <v>4550</v>
      </c>
      <c r="N2110" t="s">
        <v>22</v>
      </c>
      <c r="O2110" s="65">
        <v>11078773</v>
      </c>
    </row>
    <row r="2111" spans="1:15" x14ac:dyDescent="0.25">
      <c r="A2111" s="45">
        <v>2018</v>
      </c>
      <c r="B2111" t="s">
        <v>467</v>
      </c>
      <c r="C2111">
        <v>206</v>
      </c>
      <c r="D2111">
        <v>134</v>
      </c>
      <c r="E2111">
        <v>5</v>
      </c>
      <c r="F2111">
        <v>60103</v>
      </c>
      <c r="G2111">
        <v>202</v>
      </c>
      <c r="H2111" t="s">
        <v>9</v>
      </c>
      <c r="I2111">
        <v>1310</v>
      </c>
      <c r="J2111">
        <v>1310</v>
      </c>
      <c r="K2111" t="s">
        <v>3393</v>
      </c>
      <c r="L2111" t="s">
        <v>21</v>
      </c>
      <c r="M2111" t="s">
        <v>4542</v>
      </c>
      <c r="N2111" t="s">
        <v>22</v>
      </c>
      <c r="O2111" s="65">
        <v>4775333</v>
      </c>
    </row>
    <row r="2112" spans="1:15" x14ac:dyDescent="0.25">
      <c r="A2112" s="45">
        <v>2018</v>
      </c>
      <c r="B2112" t="s">
        <v>467</v>
      </c>
      <c r="C2112">
        <v>206</v>
      </c>
      <c r="D2112">
        <v>134</v>
      </c>
      <c r="E2112">
        <v>5</v>
      </c>
      <c r="F2112">
        <v>60301</v>
      </c>
      <c r="H2112" t="s">
        <v>9</v>
      </c>
      <c r="I2112">
        <v>1320</v>
      </c>
      <c r="J2112">
        <v>1310</v>
      </c>
      <c r="K2112" t="s">
        <v>3404</v>
      </c>
      <c r="O2112" s="65">
        <v>9073017</v>
      </c>
    </row>
    <row r="2113" spans="1:15" x14ac:dyDescent="0.25">
      <c r="A2113" s="45">
        <v>2018</v>
      </c>
      <c r="B2113" t="s">
        <v>467</v>
      </c>
      <c r="C2113">
        <v>206</v>
      </c>
      <c r="D2113">
        <v>134</v>
      </c>
      <c r="E2113">
        <v>5</v>
      </c>
      <c r="F2113">
        <v>60399</v>
      </c>
      <c r="H2113" t="s">
        <v>9</v>
      </c>
      <c r="I2113">
        <v>1320</v>
      </c>
      <c r="J2113">
        <v>1310</v>
      </c>
      <c r="K2113" t="s">
        <v>3409</v>
      </c>
      <c r="M2113" t="s">
        <v>5929</v>
      </c>
      <c r="O2113" s="65">
        <v>10000000</v>
      </c>
    </row>
    <row r="2114" spans="1:15" x14ac:dyDescent="0.25">
      <c r="A2114" s="45">
        <v>2018</v>
      </c>
      <c r="B2114" t="s">
        <v>467</v>
      </c>
      <c r="C2114">
        <v>206</v>
      </c>
      <c r="D2114">
        <v>134</v>
      </c>
      <c r="E2114">
        <v>5</v>
      </c>
      <c r="F2114">
        <v>60601</v>
      </c>
      <c r="H2114" t="s">
        <v>9</v>
      </c>
      <c r="I2114">
        <v>1320</v>
      </c>
      <c r="J2114">
        <v>1310</v>
      </c>
      <c r="K2114" t="s">
        <v>3417</v>
      </c>
      <c r="M2114" t="s">
        <v>5885</v>
      </c>
      <c r="O2114" s="65">
        <v>17500000</v>
      </c>
    </row>
    <row r="2115" spans="1:15" x14ac:dyDescent="0.25">
      <c r="A2115" s="45">
        <v>2018</v>
      </c>
      <c r="B2115" t="s">
        <v>467</v>
      </c>
      <c r="C2115">
        <v>206</v>
      </c>
      <c r="D2115">
        <v>134</v>
      </c>
      <c r="E2115">
        <v>5</v>
      </c>
      <c r="F2115">
        <v>90101</v>
      </c>
      <c r="H2115" t="s">
        <v>9</v>
      </c>
      <c r="I2115">
        <v>1120</v>
      </c>
      <c r="J2115">
        <v>1310</v>
      </c>
      <c r="K2115" t="s">
        <v>3222</v>
      </c>
      <c r="M2115" t="s">
        <v>5941</v>
      </c>
      <c r="O2115" s="65">
        <v>1100000</v>
      </c>
    </row>
    <row r="2116" spans="1:15" x14ac:dyDescent="0.25">
      <c r="A2116" s="45">
        <v>2018</v>
      </c>
      <c r="B2116" t="s">
        <v>468</v>
      </c>
      <c r="C2116">
        <v>206</v>
      </c>
      <c r="D2116">
        <v>135</v>
      </c>
      <c r="E2116">
        <v>1</v>
      </c>
      <c r="F2116">
        <v>101</v>
      </c>
      <c r="H2116" t="s">
        <v>9</v>
      </c>
      <c r="I2116">
        <v>1111</v>
      </c>
      <c r="J2116">
        <v>1320</v>
      </c>
      <c r="K2116" t="s">
        <v>3206</v>
      </c>
      <c r="O2116" s="65">
        <v>385785029</v>
      </c>
    </row>
    <row r="2117" spans="1:15" x14ac:dyDescent="0.25">
      <c r="A2117" s="45">
        <v>2018</v>
      </c>
      <c r="B2117" t="s">
        <v>468</v>
      </c>
      <c r="C2117">
        <v>206</v>
      </c>
      <c r="D2117">
        <v>135</v>
      </c>
      <c r="E2117">
        <v>1</v>
      </c>
      <c r="F2117">
        <v>105</v>
      </c>
      <c r="H2117" t="s">
        <v>9</v>
      </c>
      <c r="I2117">
        <v>1111</v>
      </c>
      <c r="J2117">
        <v>1320</v>
      </c>
      <c r="K2117" t="s">
        <v>3209</v>
      </c>
      <c r="O2117" s="65">
        <v>10000000</v>
      </c>
    </row>
    <row r="2118" spans="1:15" x14ac:dyDescent="0.25">
      <c r="A2118" s="45">
        <v>2018</v>
      </c>
      <c r="B2118" t="s">
        <v>468</v>
      </c>
      <c r="C2118">
        <v>206</v>
      </c>
      <c r="D2118">
        <v>135</v>
      </c>
      <c r="E2118">
        <v>1</v>
      </c>
      <c r="F2118">
        <v>201</v>
      </c>
      <c r="H2118" t="s">
        <v>9</v>
      </c>
      <c r="I2118">
        <v>1111</v>
      </c>
      <c r="J2118">
        <v>1320</v>
      </c>
      <c r="K2118" t="s">
        <v>3210</v>
      </c>
      <c r="O2118" s="65">
        <v>8000000</v>
      </c>
    </row>
    <row r="2119" spans="1:15" x14ac:dyDescent="0.25">
      <c r="A2119" s="45">
        <v>2018</v>
      </c>
      <c r="B2119" t="s">
        <v>468</v>
      </c>
      <c r="C2119">
        <v>206</v>
      </c>
      <c r="D2119">
        <v>135</v>
      </c>
      <c r="E2119">
        <v>1</v>
      </c>
      <c r="F2119">
        <v>301</v>
      </c>
      <c r="H2119" t="s">
        <v>9</v>
      </c>
      <c r="I2119">
        <v>1111</v>
      </c>
      <c r="J2119">
        <v>1320</v>
      </c>
      <c r="K2119" t="s">
        <v>3215</v>
      </c>
      <c r="O2119" s="65">
        <v>240099317</v>
      </c>
    </row>
    <row r="2120" spans="1:15" x14ac:dyDescent="0.25">
      <c r="A2120" s="45">
        <v>2018</v>
      </c>
      <c r="B2120" t="s">
        <v>468</v>
      </c>
      <c r="C2120">
        <v>206</v>
      </c>
      <c r="D2120">
        <v>135</v>
      </c>
      <c r="E2120">
        <v>1</v>
      </c>
      <c r="F2120">
        <v>302</v>
      </c>
      <c r="H2120" t="s">
        <v>9</v>
      </c>
      <c r="I2120">
        <v>1111</v>
      </c>
      <c r="J2120">
        <v>1320</v>
      </c>
      <c r="K2120" t="s">
        <v>3216</v>
      </c>
      <c r="O2120" s="65">
        <v>224584389</v>
      </c>
    </row>
    <row r="2121" spans="1:15" x14ac:dyDescent="0.25">
      <c r="A2121" s="45">
        <v>2018</v>
      </c>
      <c r="B2121" t="s">
        <v>468</v>
      </c>
      <c r="C2121">
        <v>206</v>
      </c>
      <c r="D2121">
        <v>135</v>
      </c>
      <c r="E2121">
        <v>1</v>
      </c>
      <c r="F2121">
        <v>303</v>
      </c>
      <c r="H2121" t="s">
        <v>16</v>
      </c>
      <c r="I2121">
        <v>1111</v>
      </c>
      <c r="J2121">
        <v>1320</v>
      </c>
      <c r="K2121" t="s">
        <v>3217</v>
      </c>
      <c r="O2121" s="65">
        <v>105405168</v>
      </c>
    </row>
    <row r="2122" spans="1:15" x14ac:dyDescent="0.25">
      <c r="A2122" s="45">
        <v>2018</v>
      </c>
      <c r="B2122" t="s">
        <v>468</v>
      </c>
      <c r="C2122">
        <v>206</v>
      </c>
      <c r="D2122">
        <v>135</v>
      </c>
      <c r="E2122">
        <v>1</v>
      </c>
      <c r="F2122">
        <v>304</v>
      </c>
      <c r="H2122" t="s">
        <v>9</v>
      </c>
      <c r="I2122">
        <v>1111</v>
      </c>
      <c r="J2122">
        <v>1320</v>
      </c>
      <c r="K2122" t="s">
        <v>3218</v>
      </c>
      <c r="O2122" s="65">
        <v>100403986</v>
      </c>
    </row>
    <row r="2123" spans="1:15" x14ac:dyDescent="0.25">
      <c r="A2123" s="45">
        <v>2018</v>
      </c>
      <c r="B2123" t="s">
        <v>468</v>
      </c>
      <c r="C2123">
        <v>206</v>
      </c>
      <c r="D2123">
        <v>135</v>
      </c>
      <c r="E2123">
        <v>1</v>
      </c>
      <c r="F2123">
        <v>399</v>
      </c>
      <c r="H2123" t="s">
        <v>9</v>
      </c>
      <c r="I2123">
        <v>1111</v>
      </c>
      <c r="J2123">
        <v>1320</v>
      </c>
      <c r="K2123" t="s">
        <v>3219</v>
      </c>
      <c r="O2123" s="65">
        <v>283989298</v>
      </c>
    </row>
    <row r="2124" spans="1:15" x14ac:dyDescent="0.25">
      <c r="A2124" s="45">
        <v>2018</v>
      </c>
      <c r="B2124" t="s">
        <v>468</v>
      </c>
      <c r="C2124">
        <v>206</v>
      </c>
      <c r="D2124">
        <v>135</v>
      </c>
      <c r="E2124">
        <v>1</v>
      </c>
      <c r="F2124">
        <v>401</v>
      </c>
      <c r="G2124">
        <v>200</v>
      </c>
      <c r="H2124" t="s">
        <v>9</v>
      </c>
      <c r="I2124">
        <v>1112</v>
      </c>
      <c r="J2124">
        <v>1320</v>
      </c>
      <c r="K2124" t="s">
        <v>3220</v>
      </c>
      <c r="L2124" t="s">
        <v>21</v>
      </c>
      <c r="M2124" t="s">
        <v>4546</v>
      </c>
      <c r="N2124" t="s">
        <v>22</v>
      </c>
      <c r="O2124" s="65">
        <v>115889737</v>
      </c>
    </row>
    <row r="2125" spans="1:15" x14ac:dyDescent="0.25">
      <c r="A2125" s="45">
        <v>2018</v>
      </c>
      <c r="B2125" t="s">
        <v>468</v>
      </c>
      <c r="C2125">
        <v>206</v>
      </c>
      <c r="D2125">
        <v>135</v>
      </c>
      <c r="E2125">
        <v>1</v>
      </c>
      <c r="F2125">
        <v>405</v>
      </c>
      <c r="G2125">
        <v>200</v>
      </c>
      <c r="H2125" t="s">
        <v>9</v>
      </c>
      <c r="I2125">
        <v>1112</v>
      </c>
      <c r="J2125">
        <v>1320</v>
      </c>
      <c r="K2125" t="s">
        <v>3244</v>
      </c>
      <c r="L2125" t="s">
        <v>23</v>
      </c>
      <c r="M2125" t="s">
        <v>4531</v>
      </c>
      <c r="N2125" t="s">
        <v>24</v>
      </c>
      <c r="O2125" s="65">
        <v>6264310</v>
      </c>
    </row>
    <row r="2126" spans="1:15" x14ac:dyDescent="0.25">
      <c r="A2126" s="45">
        <v>2018</v>
      </c>
      <c r="B2126" t="s">
        <v>468</v>
      </c>
      <c r="C2126">
        <v>206</v>
      </c>
      <c r="D2126">
        <v>135</v>
      </c>
      <c r="E2126">
        <v>1</v>
      </c>
      <c r="F2126">
        <v>501</v>
      </c>
      <c r="G2126">
        <v>200</v>
      </c>
      <c r="H2126" t="s">
        <v>9</v>
      </c>
      <c r="I2126">
        <v>1112</v>
      </c>
      <c r="J2126">
        <v>1320</v>
      </c>
      <c r="K2126" t="s">
        <v>3245</v>
      </c>
      <c r="L2126" t="s">
        <v>21</v>
      </c>
      <c r="M2126" t="s">
        <v>4547</v>
      </c>
      <c r="N2126" t="s">
        <v>22</v>
      </c>
      <c r="O2126" s="65">
        <v>63645391</v>
      </c>
    </row>
    <row r="2127" spans="1:15" x14ac:dyDescent="0.25">
      <c r="A2127" s="45">
        <v>2018</v>
      </c>
      <c r="B2127" t="s">
        <v>468</v>
      </c>
      <c r="C2127">
        <v>206</v>
      </c>
      <c r="D2127">
        <v>135</v>
      </c>
      <c r="E2127">
        <v>1</v>
      </c>
      <c r="F2127">
        <v>502</v>
      </c>
      <c r="G2127">
        <v>200</v>
      </c>
      <c r="H2127" t="s">
        <v>9</v>
      </c>
      <c r="I2127">
        <v>1112</v>
      </c>
      <c r="J2127">
        <v>1320</v>
      </c>
      <c r="K2127" t="s">
        <v>3246</v>
      </c>
      <c r="L2127" t="s">
        <v>21</v>
      </c>
      <c r="M2127" t="s">
        <v>4532</v>
      </c>
      <c r="N2127" t="s">
        <v>22</v>
      </c>
      <c r="O2127" s="65">
        <v>18792930</v>
      </c>
    </row>
    <row r="2128" spans="1:15" x14ac:dyDescent="0.25">
      <c r="A2128" s="45">
        <v>2018</v>
      </c>
      <c r="B2128" t="s">
        <v>468</v>
      </c>
      <c r="C2128">
        <v>206</v>
      </c>
      <c r="D2128">
        <v>135</v>
      </c>
      <c r="E2128">
        <v>1</v>
      </c>
      <c r="F2128">
        <v>503</v>
      </c>
      <c r="G2128">
        <v>200</v>
      </c>
      <c r="H2128" t="s">
        <v>9</v>
      </c>
      <c r="I2128">
        <v>1112</v>
      </c>
      <c r="J2128">
        <v>1320</v>
      </c>
      <c r="K2128" t="s">
        <v>3247</v>
      </c>
      <c r="L2128" t="s">
        <v>21</v>
      </c>
      <c r="M2128" t="s">
        <v>4533</v>
      </c>
      <c r="N2128" t="s">
        <v>22</v>
      </c>
      <c r="O2128" s="65">
        <v>37585861</v>
      </c>
    </row>
    <row r="2129" spans="1:15" x14ac:dyDescent="0.25">
      <c r="A2129" s="45">
        <v>2018</v>
      </c>
      <c r="B2129" t="s">
        <v>468</v>
      </c>
      <c r="C2129">
        <v>206</v>
      </c>
      <c r="D2129">
        <v>135</v>
      </c>
      <c r="E2129">
        <v>1</v>
      </c>
      <c r="F2129">
        <v>10101</v>
      </c>
      <c r="H2129" t="s">
        <v>9</v>
      </c>
      <c r="I2129">
        <v>1120</v>
      </c>
      <c r="J2129">
        <v>1320</v>
      </c>
      <c r="K2129" t="s">
        <v>3253</v>
      </c>
      <c r="O2129" s="65">
        <v>229332915</v>
      </c>
    </row>
    <row r="2130" spans="1:15" x14ac:dyDescent="0.25">
      <c r="A2130" s="45">
        <v>2018</v>
      </c>
      <c r="B2130" t="s">
        <v>468</v>
      </c>
      <c r="C2130">
        <v>206</v>
      </c>
      <c r="D2130">
        <v>135</v>
      </c>
      <c r="E2130">
        <v>1</v>
      </c>
      <c r="F2130">
        <v>10203</v>
      </c>
      <c r="H2130" t="s">
        <v>9</v>
      </c>
      <c r="I2130">
        <v>1120</v>
      </c>
      <c r="J2130">
        <v>1320</v>
      </c>
      <c r="K2130" t="s">
        <v>3260</v>
      </c>
      <c r="O2130" s="65">
        <v>500000</v>
      </c>
    </row>
    <row r="2131" spans="1:15" x14ac:dyDescent="0.25">
      <c r="A2131" s="45">
        <v>2018</v>
      </c>
      <c r="B2131" t="s">
        <v>468</v>
      </c>
      <c r="C2131">
        <v>206</v>
      </c>
      <c r="D2131">
        <v>135</v>
      </c>
      <c r="E2131">
        <v>1</v>
      </c>
      <c r="F2131">
        <v>10301</v>
      </c>
      <c r="H2131" t="s">
        <v>9</v>
      </c>
      <c r="I2131">
        <v>1120</v>
      </c>
      <c r="J2131">
        <v>1320</v>
      </c>
      <c r="K2131" t="s">
        <v>3263</v>
      </c>
      <c r="O2131" s="65">
        <v>400000</v>
      </c>
    </row>
    <row r="2132" spans="1:15" x14ac:dyDescent="0.25">
      <c r="A2132" s="45">
        <v>2018</v>
      </c>
      <c r="B2132" t="s">
        <v>468</v>
      </c>
      <c r="C2132">
        <v>206</v>
      </c>
      <c r="D2132">
        <v>135</v>
      </c>
      <c r="E2132">
        <v>1</v>
      </c>
      <c r="F2132">
        <v>10406</v>
      </c>
      <c r="H2132" t="s">
        <v>9</v>
      </c>
      <c r="I2132">
        <v>1120</v>
      </c>
      <c r="J2132">
        <v>1320</v>
      </c>
      <c r="K2132" t="s">
        <v>3275</v>
      </c>
      <c r="M2132" t="s">
        <v>5942</v>
      </c>
      <c r="O2132" s="65">
        <v>21400036</v>
      </c>
    </row>
    <row r="2133" spans="1:15" x14ac:dyDescent="0.25">
      <c r="A2133" s="45">
        <v>2018</v>
      </c>
      <c r="B2133" t="s">
        <v>468</v>
      </c>
      <c r="C2133">
        <v>206</v>
      </c>
      <c r="D2133">
        <v>135</v>
      </c>
      <c r="E2133">
        <v>1</v>
      </c>
      <c r="F2133">
        <v>10499</v>
      </c>
      <c r="H2133" t="s">
        <v>9</v>
      </c>
      <c r="I2133">
        <v>1120</v>
      </c>
      <c r="J2133">
        <v>1320</v>
      </c>
      <c r="K2133" t="s">
        <v>3276</v>
      </c>
      <c r="M2133" t="s">
        <v>5943</v>
      </c>
      <c r="O2133" s="65">
        <v>30000</v>
      </c>
    </row>
    <row r="2134" spans="1:15" x14ac:dyDescent="0.25">
      <c r="A2134" s="45">
        <v>2018</v>
      </c>
      <c r="B2134" t="s">
        <v>468</v>
      </c>
      <c r="C2134">
        <v>206</v>
      </c>
      <c r="D2134">
        <v>135</v>
      </c>
      <c r="E2134">
        <v>1</v>
      </c>
      <c r="F2134">
        <v>10502</v>
      </c>
      <c r="H2134" t="s">
        <v>9</v>
      </c>
      <c r="I2134">
        <v>1120</v>
      </c>
      <c r="J2134">
        <v>1320</v>
      </c>
      <c r="K2134" t="s">
        <v>3278</v>
      </c>
      <c r="O2134" s="65">
        <v>300000</v>
      </c>
    </row>
    <row r="2135" spans="1:15" x14ac:dyDescent="0.25">
      <c r="A2135" s="45">
        <v>2018</v>
      </c>
      <c r="B2135" t="s">
        <v>468</v>
      </c>
      <c r="C2135">
        <v>206</v>
      </c>
      <c r="D2135">
        <v>135</v>
      </c>
      <c r="E2135">
        <v>1</v>
      </c>
      <c r="F2135">
        <v>10503</v>
      </c>
      <c r="H2135" t="s">
        <v>9</v>
      </c>
      <c r="I2135">
        <v>1120</v>
      </c>
      <c r="J2135">
        <v>1320</v>
      </c>
      <c r="K2135" t="s">
        <v>3279</v>
      </c>
      <c r="O2135" s="65">
        <v>3000000</v>
      </c>
    </row>
    <row r="2136" spans="1:15" x14ac:dyDescent="0.25">
      <c r="A2136" s="45">
        <v>2018</v>
      </c>
      <c r="B2136" t="s">
        <v>468</v>
      </c>
      <c r="C2136">
        <v>206</v>
      </c>
      <c r="D2136">
        <v>135</v>
      </c>
      <c r="E2136">
        <v>1</v>
      </c>
      <c r="F2136">
        <v>10504</v>
      </c>
      <c r="H2136" t="s">
        <v>9</v>
      </c>
      <c r="I2136">
        <v>1120</v>
      </c>
      <c r="J2136">
        <v>1320</v>
      </c>
      <c r="K2136" t="s">
        <v>3280</v>
      </c>
      <c r="O2136" s="65">
        <v>3000000</v>
      </c>
    </row>
    <row r="2137" spans="1:15" x14ac:dyDescent="0.25">
      <c r="A2137" s="45">
        <v>2018</v>
      </c>
      <c r="B2137" t="s">
        <v>468</v>
      </c>
      <c r="C2137">
        <v>206</v>
      </c>
      <c r="D2137">
        <v>135</v>
      </c>
      <c r="E2137">
        <v>1</v>
      </c>
      <c r="F2137">
        <v>10601</v>
      </c>
      <c r="H2137" t="s">
        <v>9</v>
      </c>
      <c r="I2137">
        <v>1120</v>
      </c>
      <c r="J2137">
        <v>1320</v>
      </c>
      <c r="K2137" t="s">
        <v>3281</v>
      </c>
      <c r="O2137" s="65">
        <v>3000000</v>
      </c>
    </row>
    <row r="2138" spans="1:15" x14ac:dyDescent="0.25">
      <c r="A2138" s="45">
        <v>2018</v>
      </c>
      <c r="B2138" t="s">
        <v>468</v>
      </c>
      <c r="C2138">
        <v>206</v>
      </c>
      <c r="D2138">
        <v>135</v>
      </c>
      <c r="E2138">
        <v>1</v>
      </c>
      <c r="F2138">
        <v>10805</v>
      </c>
      <c r="H2138" t="s">
        <v>9</v>
      </c>
      <c r="I2138">
        <v>1120</v>
      </c>
      <c r="J2138">
        <v>1320</v>
      </c>
      <c r="K2138" t="s">
        <v>3291</v>
      </c>
      <c r="O2138" s="65">
        <v>1000000</v>
      </c>
    </row>
    <row r="2139" spans="1:15" x14ac:dyDescent="0.25">
      <c r="A2139" s="45">
        <v>2018</v>
      </c>
      <c r="B2139" t="s">
        <v>468</v>
      </c>
      <c r="C2139">
        <v>206</v>
      </c>
      <c r="D2139">
        <v>135</v>
      </c>
      <c r="E2139">
        <v>1</v>
      </c>
      <c r="F2139">
        <v>10806</v>
      </c>
      <c r="H2139" t="s">
        <v>9</v>
      </c>
      <c r="I2139">
        <v>1120</v>
      </c>
      <c r="J2139">
        <v>1320</v>
      </c>
      <c r="K2139" t="s">
        <v>3292</v>
      </c>
      <c r="O2139" s="65">
        <v>500000</v>
      </c>
    </row>
    <row r="2140" spans="1:15" x14ac:dyDescent="0.25">
      <c r="A2140" s="45">
        <v>2018</v>
      </c>
      <c r="B2140" t="s">
        <v>468</v>
      </c>
      <c r="C2140">
        <v>206</v>
      </c>
      <c r="D2140">
        <v>135</v>
      </c>
      <c r="E2140">
        <v>1</v>
      </c>
      <c r="F2140">
        <v>10807</v>
      </c>
      <c r="H2140" t="s">
        <v>9</v>
      </c>
      <c r="I2140">
        <v>1120</v>
      </c>
      <c r="J2140">
        <v>1320</v>
      </c>
      <c r="K2140" t="s">
        <v>3293</v>
      </c>
      <c r="O2140" s="65">
        <v>300000</v>
      </c>
    </row>
    <row r="2141" spans="1:15" x14ac:dyDescent="0.25">
      <c r="A2141" s="45">
        <v>2018</v>
      </c>
      <c r="B2141" t="s">
        <v>468</v>
      </c>
      <c r="C2141">
        <v>206</v>
      </c>
      <c r="D2141">
        <v>135</v>
      </c>
      <c r="E2141">
        <v>1</v>
      </c>
      <c r="F2141">
        <v>19902</v>
      </c>
      <c r="H2141" t="s">
        <v>9</v>
      </c>
      <c r="I2141">
        <v>1120</v>
      </c>
      <c r="J2141">
        <v>1320</v>
      </c>
      <c r="K2141" t="s">
        <v>3301</v>
      </c>
      <c r="M2141" t="s">
        <v>5944</v>
      </c>
      <c r="O2141" s="65">
        <v>400000</v>
      </c>
    </row>
    <row r="2142" spans="1:15" x14ac:dyDescent="0.25">
      <c r="A2142" s="45">
        <v>2018</v>
      </c>
      <c r="B2142" t="s">
        <v>468</v>
      </c>
      <c r="C2142">
        <v>206</v>
      </c>
      <c r="D2142">
        <v>135</v>
      </c>
      <c r="E2142">
        <v>1</v>
      </c>
      <c r="F2142">
        <v>19905</v>
      </c>
      <c r="H2142" t="s">
        <v>9</v>
      </c>
      <c r="I2142">
        <v>1120</v>
      </c>
      <c r="J2142">
        <v>1320</v>
      </c>
      <c r="K2142" t="s">
        <v>3304</v>
      </c>
      <c r="O2142" s="65">
        <v>2150000</v>
      </c>
    </row>
    <row r="2143" spans="1:15" x14ac:dyDescent="0.25">
      <c r="A2143" s="45">
        <v>2018</v>
      </c>
      <c r="B2143" t="s">
        <v>468</v>
      </c>
      <c r="C2143">
        <v>206</v>
      </c>
      <c r="D2143">
        <v>135</v>
      </c>
      <c r="E2143">
        <v>1</v>
      </c>
      <c r="F2143">
        <v>19999</v>
      </c>
      <c r="H2143" t="s">
        <v>9</v>
      </c>
      <c r="I2143">
        <v>1120</v>
      </c>
      <c r="J2143">
        <v>1320</v>
      </c>
      <c r="K2143" t="s">
        <v>3305</v>
      </c>
      <c r="M2143" t="s">
        <v>5945</v>
      </c>
      <c r="O2143" s="65">
        <v>150000</v>
      </c>
    </row>
    <row r="2144" spans="1:15" x14ac:dyDescent="0.25">
      <c r="A2144" s="45">
        <v>2018</v>
      </c>
      <c r="B2144" t="s">
        <v>468</v>
      </c>
      <c r="C2144">
        <v>206</v>
      </c>
      <c r="D2144">
        <v>135</v>
      </c>
      <c r="E2144">
        <v>1</v>
      </c>
      <c r="F2144">
        <v>20101</v>
      </c>
      <c r="H2144" t="s">
        <v>9</v>
      </c>
      <c r="I2144">
        <v>1120</v>
      </c>
      <c r="J2144">
        <v>1320</v>
      </c>
      <c r="K2144" t="s">
        <v>3306</v>
      </c>
      <c r="O2144" s="65">
        <v>1000000</v>
      </c>
    </row>
    <row r="2145" spans="1:15" x14ac:dyDescent="0.25">
      <c r="A2145" s="45">
        <v>2018</v>
      </c>
      <c r="B2145" t="s">
        <v>468</v>
      </c>
      <c r="C2145">
        <v>206</v>
      </c>
      <c r="D2145">
        <v>135</v>
      </c>
      <c r="E2145">
        <v>1</v>
      </c>
      <c r="F2145">
        <v>20104</v>
      </c>
      <c r="H2145" t="s">
        <v>9</v>
      </c>
      <c r="I2145">
        <v>1120</v>
      </c>
      <c r="J2145">
        <v>1320</v>
      </c>
      <c r="K2145" t="s">
        <v>3309</v>
      </c>
      <c r="O2145" s="65">
        <v>400000</v>
      </c>
    </row>
    <row r="2146" spans="1:15" x14ac:dyDescent="0.25">
      <c r="A2146" s="45">
        <v>2018</v>
      </c>
      <c r="B2146" t="s">
        <v>468</v>
      </c>
      <c r="C2146">
        <v>206</v>
      </c>
      <c r="D2146">
        <v>135</v>
      </c>
      <c r="E2146">
        <v>1</v>
      </c>
      <c r="F2146">
        <v>20402</v>
      </c>
      <c r="H2146" t="s">
        <v>9</v>
      </c>
      <c r="I2146">
        <v>1120</v>
      </c>
      <c r="J2146">
        <v>1320</v>
      </c>
      <c r="K2146" t="s">
        <v>3323</v>
      </c>
      <c r="O2146" s="65">
        <v>1000000</v>
      </c>
    </row>
    <row r="2147" spans="1:15" x14ac:dyDescent="0.25">
      <c r="A2147" s="45">
        <v>2018</v>
      </c>
      <c r="B2147" t="s">
        <v>468</v>
      </c>
      <c r="C2147">
        <v>206</v>
      </c>
      <c r="D2147">
        <v>135</v>
      </c>
      <c r="E2147">
        <v>1</v>
      </c>
      <c r="F2147">
        <v>29901</v>
      </c>
      <c r="H2147" t="s">
        <v>9</v>
      </c>
      <c r="I2147">
        <v>1120</v>
      </c>
      <c r="J2147">
        <v>1320</v>
      </c>
      <c r="K2147" t="s">
        <v>3327</v>
      </c>
      <c r="O2147" s="65">
        <v>300000</v>
      </c>
    </row>
    <row r="2148" spans="1:15" x14ac:dyDescent="0.25">
      <c r="A2148" s="45">
        <v>2018</v>
      </c>
      <c r="B2148" t="s">
        <v>468</v>
      </c>
      <c r="C2148">
        <v>206</v>
      </c>
      <c r="D2148">
        <v>135</v>
      </c>
      <c r="E2148">
        <v>1</v>
      </c>
      <c r="F2148">
        <v>29903</v>
      </c>
      <c r="H2148" t="s">
        <v>9</v>
      </c>
      <c r="I2148">
        <v>1120</v>
      </c>
      <c r="J2148">
        <v>1320</v>
      </c>
      <c r="K2148" t="s">
        <v>3329</v>
      </c>
      <c r="O2148" s="65">
        <v>2549031</v>
      </c>
    </row>
    <row r="2149" spans="1:15" x14ac:dyDescent="0.25">
      <c r="A2149" s="45">
        <v>2018</v>
      </c>
      <c r="B2149" t="s">
        <v>468</v>
      </c>
      <c r="C2149">
        <v>206</v>
      </c>
      <c r="D2149">
        <v>135</v>
      </c>
      <c r="E2149">
        <v>1</v>
      </c>
      <c r="F2149">
        <v>29905</v>
      </c>
      <c r="H2149" t="s">
        <v>9</v>
      </c>
      <c r="I2149">
        <v>1120</v>
      </c>
      <c r="J2149">
        <v>1320</v>
      </c>
      <c r="K2149" t="s">
        <v>3331</v>
      </c>
      <c r="O2149" s="65">
        <v>500000</v>
      </c>
    </row>
    <row r="2150" spans="1:15" x14ac:dyDescent="0.25">
      <c r="A2150" s="45">
        <v>2018</v>
      </c>
      <c r="B2150" t="s">
        <v>468</v>
      </c>
      <c r="C2150">
        <v>206</v>
      </c>
      <c r="D2150">
        <v>135</v>
      </c>
      <c r="E2150">
        <v>1</v>
      </c>
      <c r="F2150">
        <v>50103</v>
      </c>
      <c r="H2150" t="s">
        <v>16</v>
      </c>
      <c r="I2150">
        <v>2210</v>
      </c>
      <c r="J2150">
        <v>1320</v>
      </c>
      <c r="K2150" t="s">
        <v>3374</v>
      </c>
      <c r="O2150" s="65">
        <v>340259</v>
      </c>
    </row>
    <row r="2151" spans="1:15" x14ac:dyDescent="0.25">
      <c r="A2151" s="45">
        <v>2018</v>
      </c>
      <c r="B2151" t="s">
        <v>468</v>
      </c>
      <c r="C2151">
        <v>206</v>
      </c>
      <c r="D2151">
        <v>135</v>
      </c>
      <c r="E2151">
        <v>1</v>
      </c>
      <c r="F2151">
        <v>60103</v>
      </c>
      <c r="G2151">
        <v>200</v>
      </c>
      <c r="H2151" t="s">
        <v>9</v>
      </c>
      <c r="I2151">
        <v>1310</v>
      </c>
      <c r="J2151">
        <v>1320</v>
      </c>
      <c r="K2151" t="s">
        <v>3393</v>
      </c>
      <c r="L2151" t="s">
        <v>21</v>
      </c>
      <c r="M2151" t="s">
        <v>4550</v>
      </c>
      <c r="N2151" t="s">
        <v>22</v>
      </c>
      <c r="O2151" s="65">
        <v>7266600</v>
      </c>
    </row>
    <row r="2152" spans="1:15" x14ac:dyDescent="0.25">
      <c r="A2152" s="45">
        <v>2018</v>
      </c>
      <c r="B2152" t="s">
        <v>468</v>
      </c>
      <c r="C2152">
        <v>206</v>
      </c>
      <c r="D2152">
        <v>135</v>
      </c>
      <c r="E2152">
        <v>1</v>
      </c>
      <c r="F2152">
        <v>60103</v>
      </c>
      <c r="G2152">
        <v>202</v>
      </c>
      <c r="H2152" t="s">
        <v>9</v>
      </c>
      <c r="I2152">
        <v>1310</v>
      </c>
      <c r="J2152">
        <v>1320</v>
      </c>
      <c r="K2152" t="s">
        <v>3393</v>
      </c>
      <c r="L2152" t="s">
        <v>21</v>
      </c>
      <c r="M2152" t="s">
        <v>4542</v>
      </c>
      <c r="N2152" t="s">
        <v>22</v>
      </c>
      <c r="O2152" s="65">
        <v>3132155</v>
      </c>
    </row>
    <row r="2153" spans="1:15" x14ac:dyDescent="0.25">
      <c r="A2153" s="45">
        <v>2018</v>
      </c>
      <c r="B2153" t="s">
        <v>468</v>
      </c>
      <c r="C2153">
        <v>206</v>
      </c>
      <c r="D2153">
        <v>135</v>
      </c>
      <c r="E2153">
        <v>1</v>
      </c>
      <c r="F2153">
        <v>60301</v>
      </c>
      <c r="H2153" t="s">
        <v>9</v>
      </c>
      <c r="I2153">
        <v>1320</v>
      </c>
      <c r="J2153">
        <v>1320</v>
      </c>
      <c r="K2153" t="s">
        <v>3404</v>
      </c>
      <c r="O2153" s="65">
        <v>114501527</v>
      </c>
    </row>
    <row r="2154" spans="1:15" x14ac:dyDescent="0.25">
      <c r="A2154" s="45">
        <v>2018</v>
      </c>
      <c r="B2154" t="s">
        <v>468</v>
      </c>
      <c r="C2154">
        <v>206</v>
      </c>
      <c r="D2154">
        <v>135</v>
      </c>
      <c r="E2154">
        <v>1</v>
      </c>
      <c r="F2154">
        <v>60399</v>
      </c>
      <c r="H2154" t="s">
        <v>9</v>
      </c>
      <c r="I2154">
        <v>1320</v>
      </c>
      <c r="J2154">
        <v>1320</v>
      </c>
      <c r="K2154" t="s">
        <v>3409</v>
      </c>
      <c r="M2154" t="s">
        <v>5946</v>
      </c>
      <c r="O2154" s="65">
        <v>7000000</v>
      </c>
    </row>
    <row r="2155" spans="1:15" x14ac:dyDescent="0.25">
      <c r="A2155" s="45">
        <v>2018</v>
      </c>
      <c r="B2155" t="s">
        <v>468</v>
      </c>
      <c r="C2155">
        <v>206</v>
      </c>
      <c r="D2155">
        <v>135</v>
      </c>
      <c r="E2155">
        <v>1</v>
      </c>
      <c r="F2155">
        <v>60601</v>
      </c>
      <c r="H2155" t="s">
        <v>9</v>
      </c>
      <c r="I2155">
        <v>1320</v>
      </c>
      <c r="J2155">
        <v>1320</v>
      </c>
      <c r="K2155" t="s">
        <v>3417</v>
      </c>
      <c r="M2155" t="s">
        <v>5885</v>
      </c>
      <c r="O2155" s="65">
        <v>10000000</v>
      </c>
    </row>
    <row r="2156" spans="1:15" x14ac:dyDescent="0.25">
      <c r="A2156" s="45">
        <v>2018</v>
      </c>
      <c r="B2156" t="s">
        <v>468</v>
      </c>
      <c r="C2156">
        <v>206</v>
      </c>
      <c r="D2156">
        <v>135</v>
      </c>
      <c r="E2156">
        <v>1</v>
      </c>
      <c r="F2156">
        <v>60701</v>
      </c>
      <c r="G2156">
        <v>365</v>
      </c>
      <c r="H2156" t="s">
        <v>9</v>
      </c>
      <c r="I2156">
        <v>1330</v>
      </c>
      <c r="J2156">
        <v>1112</v>
      </c>
      <c r="K2156" t="s">
        <v>3419</v>
      </c>
      <c r="L2156" t="s">
        <v>469</v>
      </c>
      <c r="M2156" t="s">
        <v>5947</v>
      </c>
      <c r="N2156" t="s">
        <v>459</v>
      </c>
      <c r="O2156" s="65">
        <v>582000</v>
      </c>
    </row>
    <row r="2157" spans="1:15" x14ac:dyDescent="0.25">
      <c r="A2157" s="45">
        <v>2018</v>
      </c>
      <c r="B2157" t="s">
        <v>470</v>
      </c>
      <c r="C2157">
        <v>206</v>
      </c>
      <c r="D2157">
        <v>135</v>
      </c>
      <c r="E2157">
        <v>2</v>
      </c>
      <c r="F2157">
        <v>101</v>
      </c>
      <c r="H2157" t="s">
        <v>9</v>
      </c>
      <c r="I2157">
        <v>1111</v>
      </c>
      <c r="J2157">
        <v>1320</v>
      </c>
      <c r="K2157" t="s">
        <v>3206</v>
      </c>
      <c r="O2157" s="65">
        <v>217374324</v>
      </c>
    </row>
    <row r="2158" spans="1:15" x14ac:dyDescent="0.25">
      <c r="A2158" s="45">
        <v>2018</v>
      </c>
      <c r="B2158" t="s">
        <v>470</v>
      </c>
      <c r="C2158">
        <v>206</v>
      </c>
      <c r="D2158">
        <v>135</v>
      </c>
      <c r="E2158">
        <v>2</v>
      </c>
      <c r="F2158">
        <v>301</v>
      </c>
      <c r="H2158" t="s">
        <v>9</v>
      </c>
      <c r="I2158">
        <v>1111</v>
      </c>
      <c r="J2158">
        <v>1320</v>
      </c>
      <c r="K2158" t="s">
        <v>3215</v>
      </c>
      <c r="O2158" s="65">
        <v>118786077</v>
      </c>
    </row>
    <row r="2159" spans="1:15" x14ac:dyDescent="0.25">
      <c r="A2159" s="45">
        <v>2018</v>
      </c>
      <c r="B2159" t="s">
        <v>470</v>
      </c>
      <c r="C2159">
        <v>206</v>
      </c>
      <c r="D2159">
        <v>135</v>
      </c>
      <c r="E2159">
        <v>2</v>
      </c>
      <c r="F2159">
        <v>302</v>
      </c>
      <c r="H2159" t="s">
        <v>9</v>
      </c>
      <c r="I2159">
        <v>1111</v>
      </c>
      <c r="J2159">
        <v>1320</v>
      </c>
      <c r="K2159" t="s">
        <v>3216</v>
      </c>
      <c r="O2159" s="65">
        <v>132883837</v>
      </c>
    </row>
    <row r="2160" spans="1:15" x14ac:dyDescent="0.25">
      <c r="A2160" s="45">
        <v>2018</v>
      </c>
      <c r="B2160" t="s">
        <v>470</v>
      </c>
      <c r="C2160">
        <v>206</v>
      </c>
      <c r="D2160">
        <v>135</v>
      </c>
      <c r="E2160">
        <v>2</v>
      </c>
      <c r="F2160">
        <v>303</v>
      </c>
      <c r="H2160" t="s">
        <v>16</v>
      </c>
      <c r="I2160">
        <v>1111</v>
      </c>
      <c r="J2160">
        <v>1320</v>
      </c>
      <c r="K2160" t="s">
        <v>3217</v>
      </c>
      <c r="O2160" s="65">
        <v>53411858</v>
      </c>
    </row>
    <row r="2161" spans="1:15" x14ac:dyDescent="0.25">
      <c r="A2161" s="45">
        <v>2018</v>
      </c>
      <c r="B2161" t="s">
        <v>470</v>
      </c>
      <c r="C2161">
        <v>206</v>
      </c>
      <c r="D2161">
        <v>135</v>
      </c>
      <c r="E2161">
        <v>2</v>
      </c>
      <c r="F2161">
        <v>304</v>
      </c>
      <c r="H2161" t="s">
        <v>9</v>
      </c>
      <c r="I2161">
        <v>1111</v>
      </c>
      <c r="J2161">
        <v>1320</v>
      </c>
      <c r="K2161" t="s">
        <v>3218</v>
      </c>
      <c r="O2161" s="65">
        <v>48921521</v>
      </c>
    </row>
    <row r="2162" spans="1:15" x14ac:dyDescent="0.25">
      <c r="A2162" s="45">
        <v>2018</v>
      </c>
      <c r="B2162" t="s">
        <v>470</v>
      </c>
      <c r="C2162">
        <v>206</v>
      </c>
      <c r="D2162">
        <v>135</v>
      </c>
      <c r="E2162">
        <v>2</v>
      </c>
      <c r="F2162">
        <v>399</v>
      </c>
      <c r="H2162" t="s">
        <v>9</v>
      </c>
      <c r="I2162">
        <v>1111</v>
      </c>
      <c r="J2162">
        <v>1320</v>
      </c>
      <c r="K2162" t="s">
        <v>3219</v>
      </c>
      <c r="O2162" s="65">
        <v>122976542</v>
      </c>
    </row>
    <row r="2163" spans="1:15" x14ac:dyDescent="0.25">
      <c r="A2163" s="45">
        <v>2018</v>
      </c>
      <c r="B2163" t="s">
        <v>470</v>
      </c>
      <c r="C2163">
        <v>206</v>
      </c>
      <c r="D2163">
        <v>135</v>
      </c>
      <c r="E2163">
        <v>2</v>
      </c>
      <c r="F2163">
        <v>401</v>
      </c>
      <c r="G2163">
        <v>200</v>
      </c>
      <c r="H2163" t="s">
        <v>9</v>
      </c>
      <c r="I2163">
        <v>1112</v>
      </c>
      <c r="J2163">
        <v>1320</v>
      </c>
      <c r="K2163" t="s">
        <v>3220</v>
      </c>
      <c r="L2163" t="s">
        <v>21</v>
      </c>
      <c r="M2163" t="s">
        <v>4546</v>
      </c>
      <c r="N2163" t="s">
        <v>22</v>
      </c>
      <c r="O2163" s="65">
        <v>59287163</v>
      </c>
    </row>
    <row r="2164" spans="1:15" x14ac:dyDescent="0.25">
      <c r="A2164" s="45">
        <v>2018</v>
      </c>
      <c r="B2164" t="s">
        <v>470</v>
      </c>
      <c r="C2164">
        <v>206</v>
      </c>
      <c r="D2164">
        <v>135</v>
      </c>
      <c r="E2164">
        <v>2</v>
      </c>
      <c r="F2164">
        <v>405</v>
      </c>
      <c r="G2164">
        <v>200</v>
      </c>
      <c r="H2164" t="s">
        <v>9</v>
      </c>
      <c r="I2164">
        <v>1112</v>
      </c>
      <c r="J2164">
        <v>1320</v>
      </c>
      <c r="K2164" t="s">
        <v>3244</v>
      </c>
      <c r="L2164" t="s">
        <v>23</v>
      </c>
      <c r="M2164" t="s">
        <v>4531</v>
      </c>
      <c r="N2164" t="s">
        <v>24</v>
      </c>
      <c r="O2164" s="65">
        <v>3204712</v>
      </c>
    </row>
    <row r="2165" spans="1:15" x14ac:dyDescent="0.25">
      <c r="A2165" s="45">
        <v>2018</v>
      </c>
      <c r="B2165" t="s">
        <v>470</v>
      </c>
      <c r="C2165">
        <v>206</v>
      </c>
      <c r="D2165">
        <v>135</v>
      </c>
      <c r="E2165">
        <v>2</v>
      </c>
      <c r="F2165">
        <v>501</v>
      </c>
      <c r="G2165">
        <v>200</v>
      </c>
      <c r="H2165" t="s">
        <v>9</v>
      </c>
      <c r="I2165">
        <v>1112</v>
      </c>
      <c r="J2165">
        <v>1320</v>
      </c>
      <c r="K2165" t="s">
        <v>3245</v>
      </c>
      <c r="L2165" t="s">
        <v>21</v>
      </c>
      <c r="M2165" t="s">
        <v>4547</v>
      </c>
      <c r="N2165" t="s">
        <v>22</v>
      </c>
      <c r="O2165" s="65">
        <v>32559869</v>
      </c>
    </row>
    <row r="2166" spans="1:15" x14ac:dyDescent="0.25">
      <c r="A2166" s="45">
        <v>2018</v>
      </c>
      <c r="B2166" t="s">
        <v>470</v>
      </c>
      <c r="C2166">
        <v>206</v>
      </c>
      <c r="D2166">
        <v>135</v>
      </c>
      <c r="E2166">
        <v>2</v>
      </c>
      <c r="F2166">
        <v>502</v>
      </c>
      <c r="G2166">
        <v>200</v>
      </c>
      <c r="H2166" t="s">
        <v>9</v>
      </c>
      <c r="I2166">
        <v>1112</v>
      </c>
      <c r="J2166">
        <v>1320</v>
      </c>
      <c r="K2166" t="s">
        <v>3246</v>
      </c>
      <c r="L2166" t="s">
        <v>21</v>
      </c>
      <c r="M2166" t="s">
        <v>4532</v>
      </c>
      <c r="N2166" t="s">
        <v>22</v>
      </c>
      <c r="O2166" s="65">
        <v>9614135</v>
      </c>
    </row>
    <row r="2167" spans="1:15" x14ac:dyDescent="0.25">
      <c r="A2167" s="45">
        <v>2018</v>
      </c>
      <c r="B2167" t="s">
        <v>470</v>
      </c>
      <c r="C2167">
        <v>206</v>
      </c>
      <c r="D2167">
        <v>135</v>
      </c>
      <c r="E2167">
        <v>2</v>
      </c>
      <c r="F2167">
        <v>503</v>
      </c>
      <c r="G2167">
        <v>200</v>
      </c>
      <c r="H2167" t="s">
        <v>9</v>
      </c>
      <c r="I2167">
        <v>1112</v>
      </c>
      <c r="J2167">
        <v>1320</v>
      </c>
      <c r="K2167" t="s">
        <v>3247</v>
      </c>
      <c r="L2167" t="s">
        <v>21</v>
      </c>
      <c r="M2167" t="s">
        <v>4533</v>
      </c>
      <c r="N2167" t="s">
        <v>22</v>
      </c>
      <c r="O2167" s="65">
        <v>19228269</v>
      </c>
    </row>
    <row r="2168" spans="1:15" x14ac:dyDescent="0.25">
      <c r="A2168" s="45">
        <v>2018</v>
      </c>
      <c r="B2168" t="s">
        <v>470</v>
      </c>
      <c r="C2168">
        <v>206</v>
      </c>
      <c r="D2168">
        <v>135</v>
      </c>
      <c r="E2168">
        <v>2</v>
      </c>
      <c r="F2168">
        <v>10101</v>
      </c>
      <c r="H2168" t="s">
        <v>9</v>
      </c>
      <c r="I2168">
        <v>1120</v>
      </c>
      <c r="J2168">
        <v>1320</v>
      </c>
      <c r="K2168" t="s">
        <v>3253</v>
      </c>
      <c r="O2168" s="65">
        <v>209797064</v>
      </c>
    </row>
    <row r="2169" spans="1:15" x14ac:dyDescent="0.25">
      <c r="A2169" s="45">
        <v>2018</v>
      </c>
      <c r="B2169" t="s">
        <v>470</v>
      </c>
      <c r="C2169">
        <v>206</v>
      </c>
      <c r="D2169">
        <v>135</v>
      </c>
      <c r="E2169">
        <v>2</v>
      </c>
      <c r="F2169">
        <v>10301</v>
      </c>
      <c r="H2169" t="s">
        <v>9</v>
      </c>
      <c r="I2169">
        <v>1120</v>
      </c>
      <c r="J2169">
        <v>1320</v>
      </c>
      <c r="K2169" t="s">
        <v>3263</v>
      </c>
      <c r="O2169" s="65">
        <v>800000</v>
      </c>
    </row>
    <row r="2170" spans="1:15" x14ac:dyDescent="0.25">
      <c r="A2170" s="45">
        <v>2018</v>
      </c>
      <c r="B2170" t="s">
        <v>470</v>
      </c>
      <c r="C2170">
        <v>206</v>
      </c>
      <c r="D2170">
        <v>135</v>
      </c>
      <c r="E2170">
        <v>2</v>
      </c>
      <c r="F2170">
        <v>10303</v>
      </c>
      <c r="H2170" t="s">
        <v>9</v>
      </c>
      <c r="I2170">
        <v>1120</v>
      </c>
      <c r="J2170">
        <v>1320</v>
      </c>
      <c r="K2170" t="s">
        <v>3265</v>
      </c>
      <c r="O2170" s="65">
        <v>300000</v>
      </c>
    </row>
    <row r="2171" spans="1:15" x14ac:dyDescent="0.25">
      <c r="A2171" s="45">
        <v>2018</v>
      </c>
      <c r="B2171" t="s">
        <v>470</v>
      </c>
      <c r="C2171">
        <v>206</v>
      </c>
      <c r="D2171">
        <v>135</v>
      </c>
      <c r="E2171">
        <v>2</v>
      </c>
      <c r="F2171">
        <v>10406</v>
      </c>
      <c r="H2171" t="s">
        <v>9</v>
      </c>
      <c r="I2171">
        <v>1120</v>
      </c>
      <c r="J2171">
        <v>1320</v>
      </c>
      <c r="K2171" t="s">
        <v>3275</v>
      </c>
      <c r="M2171" t="s">
        <v>5948</v>
      </c>
      <c r="O2171" s="65">
        <v>10760000</v>
      </c>
    </row>
    <row r="2172" spans="1:15" x14ac:dyDescent="0.25">
      <c r="A2172" s="45">
        <v>2018</v>
      </c>
      <c r="B2172" t="s">
        <v>470</v>
      </c>
      <c r="C2172">
        <v>206</v>
      </c>
      <c r="D2172">
        <v>135</v>
      </c>
      <c r="E2172">
        <v>2</v>
      </c>
      <c r="F2172">
        <v>10499</v>
      </c>
      <c r="H2172" t="s">
        <v>9</v>
      </c>
      <c r="I2172">
        <v>1120</v>
      </c>
      <c r="J2172">
        <v>1320</v>
      </c>
      <c r="K2172" t="s">
        <v>3276</v>
      </c>
      <c r="M2172" t="s">
        <v>5949</v>
      </c>
      <c r="O2172" s="65">
        <v>20000</v>
      </c>
    </row>
    <row r="2173" spans="1:15" x14ac:dyDescent="0.25">
      <c r="A2173" s="45">
        <v>2018</v>
      </c>
      <c r="B2173" t="s">
        <v>470</v>
      </c>
      <c r="C2173">
        <v>206</v>
      </c>
      <c r="D2173">
        <v>135</v>
      </c>
      <c r="E2173">
        <v>2</v>
      </c>
      <c r="F2173">
        <v>10501</v>
      </c>
      <c r="H2173" t="s">
        <v>9</v>
      </c>
      <c r="I2173">
        <v>1120</v>
      </c>
      <c r="J2173">
        <v>1320</v>
      </c>
      <c r="K2173" t="s">
        <v>3277</v>
      </c>
      <c r="O2173" s="65">
        <v>40000</v>
      </c>
    </row>
    <row r="2174" spans="1:15" x14ac:dyDescent="0.25">
      <c r="A2174" s="45">
        <v>2018</v>
      </c>
      <c r="B2174" t="s">
        <v>470</v>
      </c>
      <c r="C2174">
        <v>206</v>
      </c>
      <c r="D2174">
        <v>135</v>
      </c>
      <c r="E2174">
        <v>2</v>
      </c>
      <c r="F2174">
        <v>10502</v>
      </c>
      <c r="H2174" t="s">
        <v>9</v>
      </c>
      <c r="I2174">
        <v>1120</v>
      </c>
      <c r="J2174">
        <v>1320</v>
      </c>
      <c r="K2174" t="s">
        <v>3278</v>
      </c>
      <c r="O2174" s="65">
        <v>200000</v>
      </c>
    </row>
    <row r="2175" spans="1:15" x14ac:dyDescent="0.25">
      <c r="A2175" s="45">
        <v>2018</v>
      </c>
      <c r="B2175" t="s">
        <v>470</v>
      </c>
      <c r="C2175">
        <v>206</v>
      </c>
      <c r="D2175">
        <v>135</v>
      </c>
      <c r="E2175">
        <v>2</v>
      </c>
      <c r="F2175">
        <v>10601</v>
      </c>
      <c r="H2175" t="s">
        <v>9</v>
      </c>
      <c r="I2175">
        <v>1120</v>
      </c>
      <c r="J2175">
        <v>1320</v>
      </c>
      <c r="K2175" t="s">
        <v>3281</v>
      </c>
      <c r="O2175" s="65">
        <v>368000</v>
      </c>
    </row>
    <row r="2176" spans="1:15" x14ac:dyDescent="0.25">
      <c r="A2176" s="45">
        <v>2018</v>
      </c>
      <c r="B2176" t="s">
        <v>470</v>
      </c>
      <c r="C2176">
        <v>206</v>
      </c>
      <c r="D2176">
        <v>135</v>
      </c>
      <c r="E2176">
        <v>2</v>
      </c>
      <c r="F2176">
        <v>10805</v>
      </c>
      <c r="H2176" t="s">
        <v>9</v>
      </c>
      <c r="I2176">
        <v>1120</v>
      </c>
      <c r="J2176">
        <v>1320</v>
      </c>
      <c r="K2176" t="s">
        <v>3291</v>
      </c>
      <c r="O2176" s="65">
        <v>500000</v>
      </c>
    </row>
    <row r="2177" spans="1:15" x14ac:dyDescent="0.25">
      <c r="A2177" s="45">
        <v>2018</v>
      </c>
      <c r="B2177" t="s">
        <v>470</v>
      </c>
      <c r="C2177">
        <v>206</v>
      </c>
      <c r="D2177">
        <v>135</v>
      </c>
      <c r="E2177">
        <v>2</v>
      </c>
      <c r="F2177">
        <v>10806</v>
      </c>
      <c r="H2177" t="s">
        <v>9</v>
      </c>
      <c r="I2177">
        <v>1120</v>
      </c>
      <c r="J2177">
        <v>1320</v>
      </c>
      <c r="K2177" t="s">
        <v>3292</v>
      </c>
      <c r="O2177" s="65">
        <v>120000</v>
      </c>
    </row>
    <row r="2178" spans="1:15" x14ac:dyDescent="0.25">
      <c r="A2178" s="45">
        <v>2018</v>
      </c>
      <c r="B2178" t="s">
        <v>470</v>
      </c>
      <c r="C2178">
        <v>206</v>
      </c>
      <c r="D2178">
        <v>135</v>
      </c>
      <c r="E2178">
        <v>2</v>
      </c>
      <c r="F2178">
        <v>10807</v>
      </c>
      <c r="H2178" t="s">
        <v>9</v>
      </c>
      <c r="I2178">
        <v>1120</v>
      </c>
      <c r="J2178">
        <v>1320</v>
      </c>
      <c r="K2178" t="s">
        <v>3293</v>
      </c>
      <c r="O2178" s="65">
        <v>500000</v>
      </c>
    </row>
    <row r="2179" spans="1:15" x14ac:dyDescent="0.25">
      <c r="A2179" s="45">
        <v>2018</v>
      </c>
      <c r="B2179" t="s">
        <v>470</v>
      </c>
      <c r="C2179">
        <v>206</v>
      </c>
      <c r="D2179">
        <v>135</v>
      </c>
      <c r="E2179">
        <v>2</v>
      </c>
      <c r="F2179">
        <v>10808</v>
      </c>
      <c r="H2179" t="s">
        <v>9</v>
      </c>
      <c r="I2179">
        <v>1120</v>
      </c>
      <c r="J2179">
        <v>1320</v>
      </c>
      <c r="K2179" t="s">
        <v>3294</v>
      </c>
      <c r="O2179" s="65">
        <v>500000</v>
      </c>
    </row>
    <row r="2180" spans="1:15" x14ac:dyDescent="0.25">
      <c r="A2180" s="45">
        <v>2018</v>
      </c>
      <c r="B2180" t="s">
        <v>470</v>
      </c>
      <c r="C2180">
        <v>206</v>
      </c>
      <c r="D2180">
        <v>135</v>
      </c>
      <c r="E2180">
        <v>2</v>
      </c>
      <c r="F2180">
        <v>19905</v>
      </c>
      <c r="H2180" t="s">
        <v>9</v>
      </c>
      <c r="I2180">
        <v>1120</v>
      </c>
      <c r="J2180">
        <v>1320</v>
      </c>
      <c r="K2180" t="s">
        <v>3304</v>
      </c>
      <c r="O2180" s="65">
        <v>500000</v>
      </c>
    </row>
    <row r="2181" spans="1:15" x14ac:dyDescent="0.25">
      <c r="A2181" s="45">
        <v>2018</v>
      </c>
      <c r="B2181" t="s">
        <v>470</v>
      </c>
      <c r="C2181">
        <v>206</v>
      </c>
      <c r="D2181">
        <v>135</v>
      </c>
      <c r="E2181">
        <v>2</v>
      </c>
      <c r="F2181">
        <v>20101</v>
      </c>
      <c r="H2181" t="s">
        <v>9</v>
      </c>
      <c r="I2181">
        <v>1120</v>
      </c>
      <c r="J2181">
        <v>1320</v>
      </c>
      <c r="K2181" t="s">
        <v>3306</v>
      </c>
      <c r="O2181" s="65">
        <v>400000</v>
      </c>
    </row>
    <row r="2182" spans="1:15" x14ac:dyDescent="0.25">
      <c r="A2182" s="45">
        <v>2018</v>
      </c>
      <c r="B2182" t="s">
        <v>470</v>
      </c>
      <c r="C2182">
        <v>206</v>
      </c>
      <c r="D2182">
        <v>135</v>
      </c>
      <c r="E2182">
        <v>2</v>
      </c>
      <c r="F2182">
        <v>20104</v>
      </c>
      <c r="H2182" t="s">
        <v>9</v>
      </c>
      <c r="I2182">
        <v>1120</v>
      </c>
      <c r="J2182">
        <v>1320</v>
      </c>
      <c r="K2182" t="s">
        <v>3309</v>
      </c>
      <c r="O2182" s="65">
        <v>100000</v>
      </c>
    </row>
    <row r="2183" spans="1:15" x14ac:dyDescent="0.25">
      <c r="A2183" s="45">
        <v>2018</v>
      </c>
      <c r="B2183" t="s">
        <v>470</v>
      </c>
      <c r="C2183">
        <v>206</v>
      </c>
      <c r="D2183">
        <v>135</v>
      </c>
      <c r="E2183">
        <v>2</v>
      </c>
      <c r="F2183">
        <v>20402</v>
      </c>
      <c r="H2183" t="s">
        <v>9</v>
      </c>
      <c r="I2183">
        <v>1120</v>
      </c>
      <c r="J2183">
        <v>1320</v>
      </c>
      <c r="K2183" t="s">
        <v>3323</v>
      </c>
      <c r="O2183" s="65">
        <v>300000</v>
      </c>
    </row>
    <row r="2184" spans="1:15" x14ac:dyDescent="0.25">
      <c r="A2184" s="45">
        <v>2018</v>
      </c>
      <c r="B2184" t="s">
        <v>470</v>
      </c>
      <c r="C2184">
        <v>206</v>
      </c>
      <c r="D2184">
        <v>135</v>
      </c>
      <c r="E2184">
        <v>2</v>
      </c>
      <c r="F2184">
        <v>29901</v>
      </c>
      <c r="H2184" t="s">
        <v>9</v>
      </c>
      <c r="I2184">
        <v>1120</v>
      </c>
      <c r="J2184">
        <v>1320</v>
      </c>
      <c r="K2184" t="s">
        <v>3327</v>
      </c>
      <c r="O2184" s="65">
        <v>50000</v>
      </c>
    </row>
    <row r="2185" spans="1:15" x14ac:dyDescent="0.25">
      <c r="A2185" s="45">
        <v>2018</v>
      </c>
      <c r="B2185" t="s">
        <v>470</v>
      </c>
      <c r="C2185">
        <v>206</v>
      </c>
      <c r="D2185">
        <v>135</v>
      </c>
      <c r="E2185">
        <v>2</v>
      </c>
      <c r="F2185">
        <v>29903</v>
      </c>
      <c r="H2185" t="s">
        <v>9</v>
      </c>
      <c r="I2185">
        <v>1120</v>
      </c>
      <c r="J2185">
        <v>1320</v>
      </c>
      <c r="K2185" t="s">
        <v>3329</v>
      </c>
      <c r="O2185" s="65">
        <v>300000</v>
      </c>
    </row>
    <row r="2186" spans="1:15" x14ac:dyDescent="0.25">
      <c r="A2186" s="45">
        <v>2018</v>
      </c>
      <c r="B2186" t="s">
        <v>470</v>
      </c>
      <c r="C2186">
        <v>206</v>
      </c>
      <c r="D2186">
        <v>135</v>
      </c>
      <c r="E2186">
        <v>2</v>
      </c>
      <c r="F2186">
        <v>29905</v>
      </c>
      <c r="H2186" t="s">
        <v>9</v>
      </c>
      <c r="I2186">
        <v>1120</v>
      </c>
      <c r="J2186">
        <v>1320</v>
      </c>
      <c r="K2186" t="s">
        <v>3331</v>
      </c>
      <c r="O2186" s="65">
        <v>100000</v>
      </c>
    </row>
    <row r="2187" spans="1:15" x14ac:dyDescent="0.25">
      <c r="A2187" s="45">
        <v>2018</v>
      </c>
      <c r="B2187" t="s">
        <v>470</v>
      </c>
      <c r="C2187">
        <v>206</v>
      </c>
      <c r="D2187">
        <v>135</v>
      </c>
      <c r="E2187">
        <v>2</v>
      </c>
      <c r="F2187">
        <v>50104</v>
      </c>
      <c r="H2187" t="s">
        <v>16</v>
      </c>
      <c r="I2187">
        <v>2210</v>
      </c>
      <c r="J2187">
        <v>1320</v>
      </c>
      <c r="K2187" t="s">
        <v>3375</v>
      </c>
      <c r="O2187" s="65">
        <v>500000</v>
      </c>
    </row>
    <row r="2188" spans="1:15" x14ac:dyDescent="0.25">
      <c r="A2188" s="45">
        <v>2018</v>
      </c>
      <c r="B2188" t="s">
        <v>470</v>
      </c>
      <c r="C2188">
        <v>206</v>
      </c>
      <c r="D2188">
        <v>135</v>
      </c>
      <c r="E2188">
        <v>2</v>
      </c>
      <c r="F2188">
        <v>50199</v>
      </c>
      <c r="H2188" t="s">
        <v>16</v>
      </c>
      <c r="I2188">
        <v>2210</v>
      </c>
      <c r="J2188">
        <v>1320</v>
      </c>
      <c r="K2188" t="s">
        <v>3379</v>
      </c>
      <c r="O2188" s="65">
        <v>150000</v>
      </c>
    </row>
    <row r="2189" spans="1:15" x14ac:dyDescent="0.25">
      <c r="A2189" s="45">
        <v>2018</v>
      </c>
      <c r="B2189" t="s">
        <v>470</v>
      </c>
      <c r="C2189">
        <v>206</v>
      </c>
      <c r="D2189">
        <v>135</v>
      </c>
      <c r="E2189">
        <v>2</v>
      </c>
      <c r="F2189">
        <v>60103</v>
      </c>
      <c r="G2189">
        <v>200</v>
      </c>
      <c r="H2189" t="s">
        <v>9</v>
      </c>
      <c r="I2189">
        <v>1310</v>
      </c>
      <c r="J2189">
        <v>1320</v>
      </c>
      <c r="K2189" t="s">
        <v>3393</v>
      </c>
      <c r="L2189" t="s">
        <v>21</v>
      </c>
      <c r="M2189" t="s">
        <v>4550</v>
      </c>
      <c r="N2189" t="s">
        <v>22</v>
      </c>
      <c r="O2189" s="65">
        <v>3717465</v>
      </c>
    </row>
    <row r="2190" spans="1:15" x14ac:dyDescent="0.25">
      <c r="A2190" s="45">
        <v>2018</v>
      </c>
      <c r="B2190" t="s">
        <v>470</v>
      </c>
      <c r="C2190">
        <v>206</v>
      </c>
      <c r="D2190">
        <v>135</v>
      </c>
      <c r="E2190">
        <v>2</v>
      </c>
      <c r="F2190">
        <v>60103</v>
      </c>
      <c r="G2190">
        <v>202</v>
      </c>
      <c r="H2190" t="s">
        <v>9</v>
      </c>
      <c r="I2190">
        <v>1310</v>
      </c>
      <c r="J2190">
        <v>1320</v>
      </c>
      <c r="K2190" t="s">
        <v>3393</v>
      </c>
      <c r="L2190" t="s">
        <v>21</v>
      </c>
      <c r="M2190" t="s">
        <v>4542</v>
      </c>
      <c r="N2190" t="s">
        <v>22</v>
      </c>
      <c r="O2190" s="65">
        <v>1602356</v>
      </c>
    </row>
    <row r="2191" spans="1:15" x14ac:dyDescent="0.25">
      <c r="A2191" s="45">
        <v>2018</v>
      </c>
      <c r="B2191" t="s">
        <v>470</v>
      </c>
      <c r="C2191">
        <v>206</v>
      </c>
      <c r="D2191">
        <v>135</v>
      </c>
      <c r="E2191">
        <v>2</v>
      </c>
      <c r="F2191">
        <v>60301</v>
      </c>
      <c r="H2191" t="s">
        <v>9</v>
      </c>
      <c r="I2191">
        <v>1320</v>
      </c>
      <c r="J2191">
        <v>1320</v>
      </c>
      <c r="K2191" t="s">
        <v>3404</v>
      </c>
      <c r="O2191" s="65">
        <v>2646869</v>
      </c>
    </row>
    <row r="2192" spans="1:15" x14ac:dyDescent="0.25">
      <c r="A2192" s="45">
        <v>2018</v>
      </c>
      <c r="B2192" t="s">
        <v>470</v>
      </c>
      <c r="C2192">
        <v>206</v>
      </c>
      <c r="D2192">
        <v>135</v>
      </c>
      <c r="E2192">
        <v>2</v>
      </c>
      <c r="F2192">
        <v>60399</v>
      </c>
      <c r="H2192" t="s">
        <v>9</v>
      </c>
      <c r="I2192">
        <v>1320</v>
      </c>
      <c r="J2192">
        <v>1320</v>
      </c>
      <c r="K2192" t="s">
        <v>3409</v>
      </c>
      <c r="M2192" t="s">
        <v>5950</v>
      </c>
      <c r="O2192" s="65">
        <v>7000000</v>
      </c>
    </row>
    <row r="2193" spans="1:15" x14ac:dyDescent="0.25">
      <c r="A2193" s="45">
        <v>2018</v>
      </c>
      <c r="B2193" t="s">
        <v>470</v>
      </c>
      <c r="C2193">
        <v>206</v>
      </c>
      <c r="D2193">
        <v>135</v>
      </c>
      <c r="E2193">
        <v>2</v>
      </c>
      <c r="F2193">
        <v>60601</v>
      </c>
      <c r="H2193" t="s">
        <v>9</v>
      </c>
      <c r="I2193">
        <v>1320</v>
      </c>
      <c r="J2193">
        <v>1320</v>
      </c>
      <c r="K2193" t="s">
        <v>3417</v>
      </c>
      <c r="M2193" t="s">
        <v>5885</v>
      </c>
      <c r="O2193" s="65">
        <v>2000000</v>
      </c>
    </row>
    <row r="2194" spans="1:15" x14ac:dyDescent="0.25">
      <c r="A2194" s="45">
        <v>2018</v>
      </c>
      <c r="B2194" t="s">
        <v>471</v>
      </c>
      <c r="C2194">
        <v>206</v>
      </c>
      <c r="D2194">
        <v>136</v>
      </c>
      <c r="E2194">
        <v>2</v>
      </c>
      <c r="F2194">
        <v>101</v>
      </c>
      <c r="H2194" t="s">
        <v>9</v>
      </c>
      <c r="I2194">
        <v>1111</v>
      </c>
      <c r="J2194">
        <v>1112</v>
      </c>
      <c r="K2194" t="s">
        <v>3206</v>
      </c>
      <c r="O2194" s="65">
        <v>1001227390</v>
      </c>
    </row>
    <row r="2195" spans="1:15" x14ac:dyDescent="0.25">
      <c r="A2195" s="45">
        <v>2018</v>
      </c>
      <c r="B2195" t="s">
        <v>471</v>
      </c>
      <c r="C2195">
        <v>206</v>
      </c>
      <c r="D2195">
        <v>136</v>
      </c>
      <c r="E2195">
        <v>2</v>
      </c>
      <c r="F2195">
        <v>201</v>
      </c>
      <c r="H2195" t="s">
        <v>9</v>
      </c>
      <c r="I2195">
        <v>1111</v>
      </c>
      <c r="J2195">
        <v>1112</v>
      </c>
      <c r="K2195" t="s">
        <v>3210</v>
      </c>
      <c r="O2195" s="65">
        <v>56462170</v>
      </c>
    </row>
    <row r="2196" spans="1:15" x14ac:dyDescent="0.25">
      <c r="A2196" s="45">
        <v>2018</v>
      </c>
      <c r="B2196" t="s">
        <v>471</v>
      </c>
      <c r="C2196">
        <v>206</v>
      </c>
      <c r="D2196">
        <v>136</v>
      </c>
      <c r="E2196">
        <v>2</v>
      </c>
      <c r="F2196">
        <v>202</v>
      </c>
      <c r="H2196" t="s">
        <v>9</v>
      </c>
      <c r="I2196">
        <v>1111</v>
      </c>
      <c r="J2196">
        <v>1112</v>
      </c>
      <c r="K2196" t="s">
        <v>3211</v>
      </c>
      <c r="O2196" s="65">
        <v>1000000</v>
      </c>
    </row>
    <row r="2197" spans="1:15" x14ac:dyDescent="0.25">
      <c r="A2197" s="45">
        <v>2018</v>
      </c>
      <c r="B2197" t="s">
        <v>471</v>
      </c>
      <c r="C2197">
        <v>206</v>
      </c>
      <c r="D2197">
        <v>136</v>
      </c>
      <c r="E2197">
        <v>2</v>
      </c>
      <c r="F2197">
        <v>301</v>
      </c>
      <c r="H2197" t="s">
        <v>9</v>
      </c>
      <c r="I2197">
        <v>1111</v>
      </c>
      <c r="J2197">
        <v>1112</v>
      </c>
      <c r="K2197" t="s">
        <v>3215</v>
      </c>
      <c r="O2197" s="65">
        <v>400001405</v>
      </c>
    </row>
    <row r="2198" spans="1:15" x14ac:dyDescent="0.25">
      <c r="A2198" s="45">
        <v>2018</v>
      </c>
      <c r="B2198" t="s">
        <v>471</v>
      </c>
      <c r="C2198">
        <v>206</v>
      </c>
      <c r="D2198">
        <v>136</v>
      </c>
      <c r="E2198">
        <v>2</v>
      </c>
      <c r="F2198">
        <v>302</v>
      </c>
      <c r="H2198" t="s">
        <v>9</v>
      </c>
      <c r="I2198">
        <v>1111</v>
      </c>
      <c r="J2198">
        <v>1112</v>
      </c>
      <c r="K2198" t="s">
        <v>3216</v>
      </c>
      <c r="O2198" s="65">
        <v>610299633</v>
      </c>
    </row>
    <row r="2199" spans="1:15" x14ac:dyDescent="0.25">
      <c r="A2199" s="45">
        <v>2018</v>
      </c>
      <c r="B2199" t="s">
        <v>471</v>
      </c>
      <c r="C2199">
        <v>206</v>
      </c>
      <c r="D2199">
        <v>136</v>
      </c>
      <c r="E2199">
        <v>2</v>
      </c>
      <c r="F2199">
        <v>303</v>
      </c>
      <c r="H2199" t="s">
        <v>16</v>
      </c>
      <c r="I2199">
        <v>1111</v>
      </c>
      <c r="J2199">
        <v>1112</v>
      </c>
      <c r="K2199" t="s">
        <v>3217</v>
      </c>
      <c r="O2199" s="65">
        <v>200817625</v>
      </c>
    </row>
    <row r="2200" spans="1:15" x14ac:dyDescent="0.25">
      <c r="A2200" s="45">
        <v>2018</v>
      </c>
      <c r="B2200" t="s">
        <v>471</v>
      </c>
      <c r="C2200">
        <v>206</v>
      </c>
      <c r="D2200">
        <v>136</v>
      </c>
      <c r="E2200">
        <v>2</v>
      </c>
      <c r="F2200">
        <v>304</v>
      </c>
      <c r="H2200" t="s">
        <v>9</v>
      </c>
      <c r="I2200">
        <v>1111</v>
      </c>
      <c r="J2200">
        <v>1112</v>
      </c>
      <c r="K2200" t="s">
        <v>3218</v>
      </c>
      <c r="O2200" s="65">
        <v>188705850</v>
      </c>
    </row>
    <row r="2201" spans="1:15" x14ac:dyDescent="0.25">
      <c r="A2201" s="45">
        <v>2018</v>
      </c>
      <c r="B2201" t="s">
        <v>471</v>
      </c>
      <c r="C2201">
        <v>206</v>
      </c>
      <c r="D2201">
        <v>136</v>
      </c>
      <c r="E2201">
        <v>2</v>
      </c>
      <c r="F2201">
        <v>399</v>
      </c>
      <c r="H2201" t="s">
        <v>9</v>
      </c>
      <c r="I2201">
        <v>1111</v>
      </c>
      <c r="J2201">
        <v>1112</v>
      </c>
      <c r="K2201" t="s">
        <v>3219</v>
      </c>
      <c r="O2201" s="65">
        <v>152115042</v>
      </c>
    </row>
    <row r="2202" spans="1:15" x14ac:dyDescent="0.25">
      <c r="A2202" s="45">
        <v>2018</v>
      </c>
      <c r="B2202" t="s">
        <v>471</v>
      </c>
      <c r="C2202">
        <v>206</v>
      </c>
      <c r="D2202">
        <v>136</v>
      </c>
      <c r="E2202">
        <v>2</v>
      </c>
      <c r="F2202">
        <v>401</v>
      </c>
      <c r="G2202">
        <v>200</v>
      </c>
      <c r="H2202" t="s">
        <v>9</v>
      </c>
      <c r="I2202">
        <v>1112</v>
      </c>
      <c r="J2202">
        <v>1112</v>
      </c>
      <c r="K2202" t="s">
        <v>3220</v>
      </c>
      <c r="L2202" t="s">
        <v>21</v>
      </c>
      <c r="M2202" t="s">
        <v>4546</v>
      </c>
      <c r="N2202" t="s">
        <v>22</v>
      </c>
      <c r="O2202" s="65">
        <v>222907563</v>
      </c>
    </row>
    <row r="2203" spans="1:15" x14ac:dyDescent="0.25">
      <c r="A2203" s="45">
        <v>2018</v>
      </c>
      <c r="B2203" t="s">
        <v>471</v>
      </c>
      <c r="C2203">
        <v>206</v>
      </c>
      <c r="D2203">
        <v>136</v>
      </c>
      <c r="E2203">
        <v>2</v>
      </c>
      <c r="F2203">
        <v>405</v>
      </c>
      <c r="G2203">
        <v>200</v>
      </c>
      <c r="H2203" t="s">
        <v>9</v>
      </c>
      <c r="I2203">
        <v>1112</v>
      </c>
      <c r="J2203">
        <v>1112</v>
      </c>
      <c r="K2203" t="s">
        <v>3244</v>
      </c>
      <c r="L2203" t="s">
        <v>23</v>
      </c>
      <c r="M2203" t="s">
        <v>4531</v>
      </c>
      <c r="N2203" t="s">
        <v>24</v>
      </c>
      <c r="O2203" s="65">
        <v>12049057</v>
      </c>
    </row>
    <row r="2204" spans="1:15" x14ac:dyDescent="0.25">
      <c r="A2204" s="45">
        <v>2018</v>
      </c>
      <c r="B2204" t="s">
        <v>471</v>
      </c>
      <c r="C2204">
        <v>206</v>
      </c>
      <c r="D2204">
        <v>136</v>
      </c>
      <c r="E2204">
        <v>2</v>
      </c>
      <c r="F2204">
        <v>501</v>
      </c>
      <c r="G2204">
        <v>200</v>
      </c>
      <c r="H2204" t="s">
        <v>9</v>
      </c>
      <c r="I2204">
        <v>1112</v>
      </c>
      <c r="J2204">
        <v>1112</v>
      </c>
      <c r="K2204" t="s">
        <v>3245</v>
      </c>
      <c r="L2204" t="s">
        <v>21</v>
      </c>
      <c r="M2204" t="s">
        <v>4547</v>
      </c>
      <c r="N2204" t="s">
        <v>22</v>
      </c>
      <c r="O2204" s="65">
        <v>122418424</v>
      </c>
    </row>
    <row r="2205" spans="1:15" x14ac:dyDescent="0.25">
      <c r="A2205" s="45">
        <v>2018</v>
      </c>
      <c r="B2205" t="s">
        <v>471</v>
      </c>
      <c r="C2205">
        <v>206</v>
      </c>
      <c r="D2205">
        <v>136</v>
      </c>
      <c r="E2205">
        <v>2</v>
      </c>
      <c r="F2205">
        <v>502</v>
      </c>
      <c r="G2205">
        <v>200</v>
      </c>
      <c r="H2205" t="s">
        <v>9</v>
      </c>
      <c r="I2205">
        <v>1112</v>
      </c>
      <c r="J2205">
        <v>1112</v>
      </c>
      <c r="K2205" t="s">
        <v>3246</v>
      </c>
      <c r="L2205" t="s">
        <v>21</v>
      </c>
      <c r="M2205" t="s">
        <v>4532</v>
      </c>
      <c r="N2205" t="s">
        <v>22</v>
      </c>
      <c r="O2205" s="65">
        <v>36147172</v>
      </c>
    </row>
    <row r="2206" spans="1:15" x14ac:dyDescent="0.25">
      <c r="A2206" s="45">
        <v>2018</v>
      </c>
      <c r="B2206" t="s">
        <v>471</v>
      </c>
      <c r="C2206">
        <v>206</v>
      </c>
      <c r="D2206">
        <v>136</v>
      </c>
      <c r="E2206">
        <v>2</v>
      </c>
      <c r="F2206">
        <v>503</v>
      </c>
      <c r="G2206">
        <v>200</v>
      </c>
      <c r="H2206" t="s">
        <v>9</v>
      </c>
      <c r="I2206">
        <v>1112</v>
      </c>
      <c r="J2206">
        <v>1112</v>
      </c>
      <c r="K2206" t="s">
        <v>3247</v>
      </c>
      <c r="L2206" t="s">
        <v>21</v>
      </c>
      <c r="M2206" t="s">
        <v>4533</v>
      </c>
      <c r="N2206" t="s">
        <v>22</v>
      </c>
      <c r="O2206" s="65">
        <v>72294345</v>
      </c>
    </row>
    <row r="2207" spans="1:15" x14ac:dyDescent="0.25">
      <c r="A2207" s="45">
        <v>2018</v>
      </c>
      <c r="B2207" t="s">
        <v>471</v>
      </c>
      <c r="C2207">
        <v>206</v>
      </c>
      <c r="D2207">
        <v>136</v>
      </c>
      <c r="E2207">
        <v>2</v>
      </c>
      <c r="F2207">
        <v>10101</v>
      </c>
      <c r="H2207" t="s">
        <v>9</v>
      </c>
      <c r="I2207">
        <v>1120</v>
      </c>
      <c r="J2207">
        <v>1112</v>
      </c>
      <c r="K2207" t="s">
        <v>3253</v>
      </c>
      <c r="O2207" s="65">
        <v>662469700</v>
      </c>
    </row>
    <row r="2208" spans="1:15" x14ac:dyDescent="0.25">
      <c r="A2208" s="45">
        <v>2018</v>
      </c>
      <c r="B2208" t="s">
        <v>471</v>
      </c>
      <c r="C2208">
        <v>206</v>
      </c>
      <c r="D2208">
        <v>136</v>
      </c>
      <c r="E2208">
        <v>2</v>
      </c>
      <c r="F2208">
        <v>10201</v>
      </c>
      <c r="H2208" t="s">
        <v>9</v>
      </c>
      <c r="I2208">
        <v>1120</v>
      </c>
      <c r="J2208">
        <v>1112</v>
      </c>
      <c r="K2208" t="s">
        <v>3258</v>
      </c>
      <c r="O2208" s="65">
        <v>3859200</v>
      </c>
    </row>
    <row r="2209" spans="1:15" x14ac:dyDescent="0.25">
      <c r="A2209" s="45">
        <v>2018</v>
      </c>
      <c r="B2209" t="s">
        <v>471</v>
      </c>
      <c r="C2209">
        <v>206</v>
      </c>
      <c r="D2209">
        <v>136</v>
      </c>
      <c r="E2209">
        <v>2</v>
      </c>
      <c r="F2209">
        <v>10202</v>
      </c>
      <c r="H2209" t="s">
        <v>9</v>
      </c>
      <c r="I2209">
        <v>1120</v>
      </c>
      <c r="J2209">
        <v>1112</v>
      </c>
      <c r="K2209" t="s">
        <v>3259</v>
      </c>
      <c r="O2209" s="65">
        <v>31059000</v>
      </c>
    </row>
    <row r="2210" spans="1:15" x14ac:dyDescent="0.25">
      <c r="A2210" s="45">
        <v>2018</v>
      </c>
      <c r="B2210" t="s">
        <v>471</v>
      </c>
      <c r="C2210">
        <v>206</v>
      </c>
      <c r="D2210">
        <v>136</v>
      </c>
      <c r="E2210">
        <v>2</v>
      </c>
      <c r="F2210">
        <v>10203</v>
      </c>
      <c r="H2210" t="s">
        <v>9</v>
      </c>
      <c r="I2210">
        <v>1120</v>
      </c>
      <c r="J2210">
        <v>1112</v>
      </c>
      <c r="K2210" t="s">
        <v>3260</v>
      </c>
      <c r="O2210" s="65">
        <v>551100</v>
      </c>
    </row>
    <row r="2211" spans="1:15" x14ac:dyDescent="0.25">
      <c r="A2211" s="45">
        <v>2018</v>
      </c>
      <c r="B2211" t="s">
        <v>471</v>
      </c>
      <c r="C2211">
        <v>206</v>
      </c>
      <c r="D2211">
        <v>136</v>
      </c>
      <c r="E2211">
        <v>2</v>
      </c>
      <c r="F2211">
        <v>10204</v>
      </c>
      <c r="H2211" t="s">
        <v>9</v>
      </c>
      <c r="I2211">
        <v>1120</v>
      </c>
      <c r="J2211">
        <v>1112</v>
      </c>
      <c r="K2211" t="s">
        <v>3261</v>
      </c>
      <c r="O2211" s="65">
        <v>1574100</v>
      </c>
    </row>
    <row r="2212" spans="1:15" x14ac:dyDescent="0.25">
      <c r="A2212" s="45">
        <v>2018</v>
      </c>
      <c r="B2212" t="s">
        <v>471</v>
      </c>
      <c r="C2212">
        <v>206</v>
      </c>
      <c r="D2212">
        <v>136</v>
      </c>
      <c r="E2212">
        <v>2</v>
      </c>
      <c r="F2212">
        <v>10301</v>
      </c>
      <c r="H2212" t="s">
        <v>9</v>
      </c>
      <c r="I2212">
        <v>1120</v>
      </c>
      <c r="J2212">
        <v>1112</v>
      </c>
      <c r="K2212" t="s">
        <v>3263</v>
      </c>
      <c r="O2212" s="65">
        <v>3500000</v>
      </c>
    </row>
    <row r="2213" spans="1:15" x14ac:dyDescent="0.25">
      <c r="A2213" s="45">
        <v>2018</v>
      </c>
      <c r="B2213" t="s">
        <v>471</v>
      </c>
      <c r="C2213">
        <v>206</v>
      </c>
      <c r="D2213">
        <v>136</v>
      </c>
      <c r="E2213">
        <v>2</v>
      </c>
      <c r="F2213">
        <v>10303</v>
      </c>
      <c r="H2213" t="s">
        <v>9</v>
      </c>
      <c r="I2213">
        <v>1120</v>
      </c>
      <c r="J2213">
        <v>1112</v>
      </c>
      <c r="K2213" t="s">
        <v>3265</v>
      </c>
      <c r="O2213" s="65">
        <v>1850000</v>
      </c>
    </row>
    <row r="2214" spans="1:15" x14ac:dyDescent="0.25">
      <c r="A2214" s="45">
        <v>2018</v>
      </c>
      <c r="B2214" t="s">
        <v>471</v>
      </c>
      <c r="C2214">
        <v>206</v>
      </c>
      <c r="D2214">
        <v>136</v>
      </c>
      <c r="E2214">
        <v>2</v>
      </c>
      <c r="F2214">
        <v>10406</v>
      </c>
      <c r="H2214" t="s">
        <v>9</v>
      </c>
      <c r="I2214">
        <v>1120</v>
      </c>
      <c r="J2214">
        <v>1112</v>
      </c>
      <c r="K2214" t="s">
        <v>3275</v>
      </c>
      <c r="M2214" t="s">
        <v>5951</v>
      </c>
      <c r="O2214" s="65">
        <v>32220000</v>
      </c>
    </row>
    <row r="2215" spans="1:15" x14ac:dyDescent="0.25">
      <c r="A2215" s="45">
        <v>2018</v>
      </c>
      <c r="B2215" t="s">
        <v>471</v>
      </c>
      <c r="C2215">
        <v>206</v>
      </c>
      <c r="D2215">
        <v>136</v>
      </c>
      <c r="E2215">
        <v>2</v>
      </c>
      <c r="F2215">
        <v>10499</v>
      </c>
      <c r="H2215" t="s">
        <v>9</v>
      </c>
      <c r="I2215">
        <v>1120</v>
      </c>
      <c r="J2215">
        <v>1112</v>
      </c>
      <c r="K2215" t="s">
        <v>3276</v>
      </c>
      <c r="M2215" t="s">
        <v>4591</v>
      </c>
      <c r="O2215" s="65">
        <v>100000</v>
      </c>
    </row>
    <row r="2216" spans="1:15" x14ac:dyDescent="0.25">
      <c r="A2216" s="45">
        <v>2018</v>
      </c>
      <c r="B2216" t="s">
        <v>471</v>
      </c>
      <c r="C2216">
        <v>206</v>
      </c>
      <c r="D2216">
        <v>136</v>
      </c>
      <c r="E2216">
        <v>2</v>
      </c>
      <c r="F2216">
        <v>10601</v>
      </c>
      <c r="H2216" t="s">
        <v>9</v>
      </c>
      <c r="I2216">
        <v>1120</v>
      </c>
      <c r="J2216">
        <v>1112</v>
      </c>
      <c r="K2216" t="s">
        <v>3281</v>
      </c>
      <c r="O2216" s="65">
        <v>2600000</v>
      </c>
    </row>
    <row r="2217" spans="1:15" x14ac:dyDescent="0.25">
      <c r="A2217" s="45">
        <v>2018</v>
      </c>
      <c r="B2217" t="s">
        <v>471</v>
      </c>
      <c r="C2217">
        <v>206</v>
      </c>
      <c r="D2217">
        <v>136</v>
      </c>
      <c r="E2217">
        <v>2</v>
      </c>
      <c r="F2217">
        <v>10805</v>
      </c>
      <c r="H2217" t="s">
        <v>9</v>
      </c>
      <c r="I2217">
        <v>1120</v>
      </c>
      <c r="J2217">
        <v>1112</v>
      </c>
      <c r="K2217" t="s">
        <v>3291</v>
      </c>
      <c r="O2217" s="65">
        <v>750000</v>
      </c>
    </row>
    <row r="2218" spans="1:15" x14ac:dyDescent="0.25">
      <c r="A2218" s="45">
        <v>2018</v>
      </c>
      <c r="B2218" t="s">
        <v>471</v>
      </c>
      <c r="C2218">
        <v>206</v>
      </c>
      <c r="D2218">
        <v>136</v>
      </c>
      <c r="E2218">
        <v>2</v>
      </c>
      <c r="F2218">
        <v>10806</v>
      </c>
      <c r="H2218" t="s">
        <v>9</v>
      </c>
      <c r="I2218">
        <v>1120</v>
      </c>
      <c r="J2218">
        <v>1112</v>
      </c>
      <c r="K2218" t="s">
        <v>3292</v>
      </c>
      <c r="O2218" s="65">
        <v>400000</v>
      </c>
    </row>
    <row r="2219" spans="1:15" x14ac:dyDescent="0.25">
      <c r="A2219" s="45">
        <v>2018</v>
      </c>
      <c r="B2219" t="s">
        <v>471</v>
      </c>
      <c r="C2219">
        <v>206</v>
      </c>
      <c r="D2219">
        <v>136</v>
      </c>
      <c r="E2219">
        <v>2</v>
      </c>
      <c r="F2219">
        <v>10808</v>
      </c>
      <c r="H2219" t="s">
        <v>9</v>
      </c>
      <c r="I2219">
        <v>1120</v>
      </c>
      <c r="J2219">
        <v>1112</v>
      </c>
      <c r="K2219" t="s">
        <v>3294</v>
      </c>
      <c r="O2219" s="65">
        <v>250000</v>
      </c>
    </row>
    <row r="2220" spans="1:15" x14ac:dyDescent="0.25">
      <c r="A2220" s="45">
        <v>2018</v>
      </c>
      <c r="B2220" t="s">
        <v>471</v>
      </c>
      <c r="C2220">
        <v>206</v>
      </c>
      <c r="D2220">
        <v>136</v>
      </c>
      <c r="E2220">
        <v>2</v>
      </c>
      <c r="F2220">
        <v>10899</v>
      </c>
      <c r="H2220" t="s">
        <v>9</v>
      </c>
      <c r="I2220">
        <v>1120</v>
      </c>
      <c r="J2220">
        <v>1112</v>
      </c>
      <c r="K2220" t="s">
        <v>3295</v>
      </c>
      <c r="O2220" s="65">
        <v>250000</v>
      </c>
    </row>
    <row r="2221" spans="1:15" x14ac:dyDescent="0.25">
      <c r="A2221" s="45">
        <v>2018</v>
      </c>
      <c r="B2221" t="s">
        <v>471</v>
      </c>
      <c r="C2221">
        <v>206</v>
      </c>
      <c r="D2221">
        <v>136</v>
      </c>
      <c r="E2221">
        <v>2</v>
      </c>
      <c r="F2221">
        <v>19905</v>
      </c>
      <c r="H2221" t="s">
        <v>9</v>
      </c>
      <c r="I2221">
        <v>1120</v>
      </c>
      <c r="J2221">
        <v>1112</v>
      </c>
      <c r="K2221" t="s">
        <v>3304</v>
      </c>
      <c r="O2221" s="65">
        <v>275000</v>
      </c>
    </row>
    <row r="2222" spans="1:15" x14ac:dyDescent="0.25">
      <c r="A2222" s="45">
        <v>2018</v>
      </c>
      <c r="B2222" t="s">
        <v>471</v>
      </c>
      <c r="C2222">
        <v>206</v>
      </c>
      <c r="D2222">
        <v>136</v>
      </c>
      <c r="E2222">
        <v>2</v>
      </c>
      <c r="F2222">
        <v>19999</v>
      </c>
      <c r="H2222" t="s">
        <v>9</v>
      </c>
      <c r="I2222">
        <v>1120</v>
      </c>
      <c r="J2222">
        <v>1112</v>
      </c>
      <c r="K2222" t="s">
        <v>3305</v>
      </c>
      <c r="M2222" t="s">
        <v>5952</v>
      </c>
      <c r="O2222" s="65">
        <v>100000</v>
      </c>
    </row>
    <row r="2223" spans="1:15" x14ac:dyDescent="0.25">
      <c r="A2223" s="45">
        <v>2018</v>
      </c>
      <c r="B2223" t="s">
        <v>471</v>
      </c>
      <c r="C2223">
        <v>206</v>
      </c>
      <c r="D2223">
        <v>136</v>
      </c>
      <c r="E2223">
        <v>2</v>
      </c>
      <c r="F2223">
        <v>20101</v>
      </c>
      <c r="H2223" t="s">
        <v>9</v>
      </c>
      <c r="I2223">
        <v>1120</v>
      </c>
      <c r="J2223">
        <v>1112</v>
      </c>
      <c r="K2223" t="s">
        <v>3306</v>
      </c>
      <c r="O2223" s="65">
        <v>1320000</v>
      </c>
    </row>
    <row r="2224" spans="1:15" x14ac:dyDescent="0.25">
      <c r="A2224" s="45">
        <v>2018</v>
      </c>
      <c r="B2224" t="s">
        <v>471</v>
      </c>
      <c r="C2224">
        <v>206</v>
      </c>
      <c r="D2224">
        <v>136</v>
      </c>
      <c r="E2224">
        <v>2</v>
      </c>
      <c r="F2224">
        <v>20402</v>
      </c>
      <c r="H2224" t="s">
        <v>9</v>
      </c>
      <c r="I2224">
        <v>1120</v>
      </c>
      <c r="J2224">
        <v>1112</v>
      </c>
      <c r="K2224" t="s">
        <v>3323</v>
      </c>
      <c r="O2224" s="65">
        <v>654000</v>
      </c>
    </row>
    <row r="2225" spans="1:15" x14ac:dyDescent="0.25">
      <c r="A2225" s="45">
        <v>2018</v>
      </c>
      <c r="B2225" t="s">
        <v>471</v>
      </c>
      <c r="C2225">
        <v>206</v>
      </c>
      <c r="D2225">
        <v>136</v>
      </c>
      <c r="E2225">
        <v>2</v>
      </c>
      <c r="F2225">
        <v>29901</v>
      </c>
      <c r="H2225" t="s">
        <v>9</v>
      </c>
      <c r="I2225">
        <v>1120</v>
      </c>
      <c r="J2225">
        <v>1112</v>
      </c>
      <c r="K2225" t="s">
        <v>3327</v>
      </c>
      <c r="O2225" s="65">
        <v>92500</v>
      </c>
    </row>
    <row r="2226" spans="1:15" x14ac:dyDescent="0.25">
      <c r="A2226" s="45">
        <v>2018</v>
      </c>
      <c r="B2226" t="s">
        <v>471</v>
      </c>
      <c r="C2226">
        <v>206</v>
      </c>
      <c r="D2226">
        <v>136</v>
      </c>
      <c r="E2226">
        <v>2</v>
      </c>
      <c r="F2226">
        <v>29903</v>
      </c>
      <c r="H2226" t="s">
        <v>9</v>
      </c>
      <c r="I2226">
        <v>1120</v>
      </c>
      <c r="J2226">
        <v>1112</v>
      </c>
      <c r="K2226" t="s">
        <v>3329</v>
      </c>
      <c r="O2226" s="65">
        <v>5484000</v>
      </c>
    </row>
    <row r="2227" spans="1:15" x14ac:dyDescent="0.25">
      <c r="A2227" s="45">
        <v>2018</v>
      </c>
      <c r="B2227" t="s">
        <v>471</v>
      </c>
      <c r="C2227">
        <v>206</v>
      </c>
      <c r="D2227">
        <v>136</v>
      </c>
      <c r="E2227">
        <v>2</v>
      </c>
      <c r="F2227">
        <v>29905</v>
      </c>
      <c r="H2227" t="s">
        <v>9</v>
      </c>
      <c r="I2227">
        <v>1120</v>
      </c>
      <c r="J2227">
        <v>1112</v>
      </c>
      <c r="K2227" t="s">
        <v>3331</v>
      </c>
      <c r="O2227" s="65">
        <v>163000</v>
      </c>
    </row>
    <row r="2228" spans="1:15" x14ac:dyDescent="0.25">
      <c r="A2228" s="45">
        <v>2018</v>
      </c>
      <c r="B2228" t="s">
        <v>471</v>
      </c>
      <c r="C2228">
        <v>206</v>
      </c>
      <c r="D2228">
        <v>136</v>
      </c>
      <c r="E2228">
        <v>2</v>
      </c>
      <c r="F2228">
        <v>50103</v>
      </c>
      <c r="H2228" t="s">
        <v>16</v>
      </c>
      <c r="I2228">
        <v>2210</v>
      </c>
      <c r="J2228">
        <v>1112</v>
      </c>
      <c r="K2228" t="s">
        <v>3374</v>
      </c>
      <c r="O2228" s="65">
        <v>3500000</v>
      </c>
    </row>
    <row r="2229" spans="1:15" x14ac:dyDescent="0.25">
      <c r="A2229" s="45">
        <v>2018</v>
      </c>
      <c r="B2229" t="s">
        <v>471</v>
      </c>
      <c r="C2229">
        <v>206</v>
      </c>
      <c r="D2229">
        <v>136</v>
      </c>
      <c r="E2229">
        <v>2</v>
      </c>
      <c r="F2229">
        <v>50106</v>
      </c>
      <c r="H2229" t="s">
        <v>16</v>
      </c>
      <c r="I2229">
        <v>2210</v>
      </c>
      <c r="J2229">
        <v>1112</v>
      </c>
      <c r="K2229" t="s">
        <v>3377</v>
      </c>
      <c r="O2229" s="65">
        <v>1500000</v>
      </c>
    </row>
    <row r="2230" spans="1:15" x14ac:dyDescent="0.25">
      <c r="A2230" s="45">
        <v>2018</v>
      </c>
      <c r="B2230" t="s">
        <v>471</v>
      </c>
      <c r="C2230">
        <v>206</v>
      </c>
      <c r="D2230">
        <v>136</v>
      </c>
      <c r="E2230">
        <v>2</v>
      </c>
      <c r="F2230">
        <v>60103</v>
      </c>
      <c r="G2230">
        <v>200</v>
      </c>
      <c r="H2230" t="s">
        <v>9</v>
      </c>
      <c r="I2230">
        <v>1310</v>
      </c>
      <c r="J2230">
        <v>1112</v>
      </c>
      <c r="K2230" t="s">
        <v>3393</v>
      </c>
      <c r="L2230" t="s">
        <v>21</v>
      </c>
      <c r="M2230" t="s">
        <v>4550</v>
      </c>
      <c r="N2230" t="s">
        <v>22</v>
      </c>
      <c r="O2230" s="65">
        <v>13976907</v>
      </c>
    </row>
    <row r="2231" spans="1:15" x14ac:dyDescent="0.25">
      <c r="A2231" s="45">
        <v>2018</v>
      </c>
      <c r="B2231" t="s">
        <v>471</v>
      </c>
      <c r="C2231">
        <v>206</v>
      </c>
      <c r="D2231">
        <v>136</v>
      </c>
      <c r="E2231">
        <v>2</v>
      </c>
      <c r="F2231">
        <v>60103</v>
      </c>
      <c r="G2231">
        <v>202</v>
      </c>
      <c r="H2231" t="s">
        <v>9</v>
      </c>
      <c r="I2231">
        <v>1310</v>
      </c>
      <c r="J2231">
        <v>1112</v>
      </c>
      <c r="K2231" t="s">
        <v>3393</v>
      </c>
      <c r="L2231" t="s">
        <v>21</v>
      </c>
      <c r="M2231" t="s">
        <v>4542</v>
      </c>
      <c r="N2231" t="s">
        <v>22</v>
      </c>
      <c r="O2231" s="65">
        <v>6024529</v>
      </c>
    </row>
    <row r="2232" spans="1:15" x14ac:dyDescent="0.25">
      <c r="A2232" s="45">
        <v>2018</v>
      </c>
      <c r="B2232" t="s">
        <v>471</v>
      </c>
      <c r="C2232">
        <v>206</v>
      </c>
      <c r="D2232">
        <v>136</v>
      </c>
      <c r="E2232">
        <v>2</v>
      </c>
      <c r="F2232">
        <v>60301</v>
      </c>
      <c r="H2232" t="s">
        <v>9</v>
      </c>
      <c r="I2232">
        <v>1320</v>
      </c>
      <c r="J2232">
        <v>1112</v>
      </c>
      <c r="K2232" t="s">
        <v>3404</v>
      </c>
      <c r="O2232" s="65">
        <v>48552006</v>
      </c>
    </row>
    <row r="2233" spans="1:15" x14ac:dyDescent="0.25">
      <c r="A2233" s="45">
        <v>2018</v>
      </c>
      <c r="B2233" t="s">
        <v>471</v>
      </c>
      <c r="C2233">
        <v>206</v>
      </c>
      <c r="D2233">
        <v>136</v>
      </c>
      <c r="E2233">
        <v>2</v>
      </c>
      <c r="F2233">
        <v>60399</v>
      </c>
      <c r="H2233" t="s">
        <v>9</v>
      </c>
      <c r="I2233">
        <v>1320</v>
      </c>
      <c r="J2233">
        <v>1112</v>
      </c>
      <c r="K2233" t="s">
        <v>3409</v>
      </c>
      <c r="M2233" t="s">
        <v>5929</v>
      </c>
      <c r="O2233" s="65">
        <v>23998873</v>
      </c>
    </row>
    <row r="2234" spans="1:15" x14ac:dyDescent="0.25">
      <c r="A2234" s="45">
        <v>2018</v>
      </c>
      <c r="B2234" t="s">
        <v>471</v>
      </c>
      <c r="C2234">
        <v>206</v>
      </c>
      <c r="D2234">
        <v>136</v>
      </c>
      <c r="E2234">
        <v>2</v>
      </c>
      <c r="F2234">
        <v>60601</v>
      </c>
      <c r="H2234" t="s">
        <v>9</v>
      </c>
      <c r="I2234">
        <v>1320</v>
      </c>
      <c r="J2234">
        <v>1112</v>
      </c>
      <c r="K2234" t="s">
        <v>3417</v>
      </c>
      <c r="M2234" t="s">
        <v>5885</v>
      </c>
      <c r="O2234" s="65">
        <v>1000000</v>
      </c>
    </row>
    <row r="2235" spans="1:15" x14ac:dyDescent="0.25">
      <c r="A2235" s="45">
        <v>2018</v>
      </c>
      <c r="B2235" t="s">
        <v>472</v>
      </c>
      <c r="C2235">
        <v>206</v>
      </c>
      <c r="D2235">
        <v>136</v>
      </c>
      <c r="E2235">
        <v>3</v>
      </c>
      <c r="F2235">
        <v>101</v>
      </c>
      <c r="H2235" t="s">
        <v>9</v>
      </c>
      <c r="I2235">
        <v>1111</v>
      </c>
      <c r="J2235">
        <v>1143</v>
      </c>
      <c r="K2235" t="s">
        <v>3206</v>
      </c>
      <c r="O2235" s="65">
        <v>490651192</v>
      </c>
    </row>
    <row r="2236" spans="1:15" x14ac:dyDescent="0.25">
      <c r="A2236" s="45">
        <v>2018</v>
      </c>
      <c r="B2236" t="s">
        <v>472</v>
      </c>
      <c r="C2236">
        <v>206</v>
      </c>
      <c r="D2236">
        <v>136</v>
      </c>
      <c r="E2236">
        <v>3</v>
      </c>
      <c r="F2236">
        <v>201</v>
      </c>
      <c r="H2236" t="s">
        <v>9</v>
      </c>
      <c r="I2236">
        <v>1111</v>
      </c>
      <c r="J2236">
        <v>1143</v>
      </c>
      <c r="K2236" t="s">
        <v>3210</v>
      </c>
      <c r="O2236" s="65">
        <v>6000000</v>
      </c>
    </row>
    <row r="2237" spans="1:15" x14ac:dyDescent="0.25">
      <c r="A2237" s="45">
        <v>2018</v>
      </c>
      <c r="B2237" t="s">
        <v>472</v>
      </c>
      <c r="C2237">
        <v>206</v>
      </c>
      <c r="D2237">
        <v>136</v>
      </c>
      <c r="E2237">
        <v>3</v>
      </c>
      <c r="F2237">
        <v>202</v>
      </c>
      <c r="H2237" t="s">
        <v>9</v>
      </c>
      <c r="I2237">
        <v>1111</v>
      </c>
      <c r="J2237">
        <v>1143</v>
      </c>
      <c r="K2237" t="s">
        <v>3211</v>
      </c>
      <c r="O2237" s="65">
        <v>2500000</v>
      </c>
    </row>
    <row r="2238" spans="1:15" x14ac:dyDescent="0.25">
      <c r="A2238" s="45">
        <v>2018</v>
      </c>
      <c r="B2238" t="s">
        <v>472</v>
      </c>
      <c r="C2238">
        <v>206</v>
      </c>
      <c r="D2238">
        <v>136</v>
      </c>
      <c r="E2238">
        <v>3</v>
      </c>
      <c r="F2238">
        <v>301</v>
      </c>
      <c r="H2238" t="s">
        <v>9</v>
      </c>
      <c r="I2238">
        <v>1111</v>
      </c>
      <c r="J2238">
        <v>1143</v>
      </c>
      <c r="K2238" t="s">
        <v>3215</v>
      </c>
      <c r="O2238" s="65">
        <v>144892240</v>
      </c>
    </row>
    <row r="2239" spans="1:15" x14ac:dyDescent="0.25">
      <c r="A2239" s="45">
        <v>2018</v>
      </c>
      <c r="B2239" t="s">
        <v>472</v>
      </c>
      <c r="C2239">
        <v>206</v>
      </c>
      <c r="D2239">
        <v>136</v>
      </c>
      <c r="E2239">
        <v>3</v>
      </c>
      <c r="F2239">
        <v>302</v>
      </c>
      <c r="H2239" t="s">
        <v>9</v>
      </c>
      <c r="I2239">
        <v>1111</v>
      </c>
      <c r="J2239">
        <v>1143</v>
      </c>
      <c r="K2239" t="s">
        <v>3216</v>
      </c>
      <c r="O2239" s="65">
        <v>269392692</v>
      </c>
    </row>
    <row r="2240" spans="1:15" x14ac:dyDescent="0.25">
      <c r="A2240" s="45">
        <v>2018</v>
      </c>
      <c r="B2240" t="s">
        <v>472</v>
      </c>
      <c r="C2240">
        <v>206</v>
      </c>
      <c r="D2240">
        <v>136</v>
      </c>
      <c r="E2240">
        <v>3</v>
      </c>
      <c r="F2240">
        <v>303</v>
      </c>
      <c r="H2240" t="s">
        <v>16</v>
      </c>
      <c r="I2240">
        <v>1111</v>
      </c>
      <c r="J2240">
        <v>1143</v>
      </c>
      <c r="K2240" t="s">
        <v>3217</v>
      </c>
      <c r="O2240" s="65">
        <v>88277141</v>
      </c>
    </row>
    <row r="2241" spans="1:15" x14ac:dyDescent="0.25">
      <c r="A2241" s="45">
        <v>2018</v>
      </c>
      <c r="B2241" t="s">
        <v>472</v>
      </c>
      <c r="C2241">
        <v>206</v>
      </c>
      <c r="D2241">
        <v>136</v>
      </c>
      <c r="E2241">
        <v>3</v>
      </c>
      <c r="F2241">
        <v>304</v>
      </c>
      <c r="H2241" t="s">
        <v>9</v>
      </c>
      <c r="I2241">
        <v>1111</v>
      </c>
      <c r="J2241">
        <v>1143</v>
      </c>
      <c r="K2241" t="s">
        <v>3218</v>
      </c>
      <c r="O2241" s="65">
        <v>82389329</v>
      </c>
    </row>
    <row r="2242" spans="1:15" x14ac:dyDescent="0.25">
      <c r="A2242" s="45">
        <v>2018</v>
      </c>
      <c r="B2242" t="s">
        <v>472</v>
      </c>
      <c r="C2242">
        <v>206</v>
      </c>
      <c r="D2242">
        <v>136</v>
      </c>
      <c r="E2242">
        <v>3</v>
      </c>
      <c r="F2242">
        <v>399</v>
      </c>
      <c r="H2242" t="s">
        <v>9</v>
      </c>
      <c r="I2242">
        <v>1111</v>
      </c>
      <c r="J2242">
        <v>1143</v>
      </c>
      <c r="K2242" t="s">
        <v>3219</v>
      </c>
      <c r="O2242" s="65">
        <v>63500235</v>
      </c>
    </row>
    <row r="2243" spans="1:15" x14ac:dyDescent="0.25">
      <c r="A2243" s="45">
        <v>2018</v>
      </c>
      <c r="B2243" t="s">
        <v>472</v>
      </c>
      <c r="C2243">
        <v>206</v>
      </c>
      <c r="D2243">
        <v>136</v>
      </c>
      <c r="E2243">
        <v>3</v>
      </c>
      <c r="F2243">
        <v>401</v>
      </c>
      <c r="G2243">
        <v>200</v>
      </c>
      <c r="H2243" t="s">
        <v>9</v>
      </c>
      <c r="I2243">
        <v>1112</v>
      </c>
      <c r="J2243">
        <v>1143</v>
      </c>
      <c r="K2243" t="s">
        <v>3220</v>
      </c>
      <c r="L2243" t="s">
        <v>21</v>
      </c>
      <c r="M2243" t="s">
        <v>4546</v>
      </c>
      <c r="N2243" t="s">
        <v>22</v>
      </c>
      <c r="O2243" s="65">
        <v>97987626</v>
      </c>
    </row>
    <row r="2244" spans="1:15" x14ac:dyDescent="0.25">
      <c r="A2244" s="45">
        <v>2018</v>
      </c>
      <c r="B2244" t="s">
        <v>472</v>
      </c>
      <c r="C2244">
        <v>206</v>
      </c>
      <c r="D2244">
        <v>136</v>
      </c>
      <c r="E2244">
        <v>3</v>
      </c>
      <c r="F2244">
        <v>405</v>
      </c>
      <c r="G2244">
        <v>200</v>
      </c>
      <c r="H2244" t="s">
        <v>9</v>
      </c>
      <c r="I2244">
        <v>1112</v>
      </c>
      <c r="J2244">
        <v>1143</v>
      </c>
      <c r="K2244" t="s">
        <v>3244</v>
      </c>
      <c r="L2244" t="s">
        <v>23</v>
      </c>
      <c r="M2244" t="s">
        <v>4531</v>
      </c>
      <c r="N2244" t="s">
        <v>24</v>
      </c>
      <c r="O2244" s="65">
        <v>5296628</v>
      </c>
    </row>
    <row r="2245" spans="1:15" x14ac:dyDescent="0.25">
      <c r="A2245" s="45">
        <v>2018</v>
      </c>
      <c r="B2245" t="s">
        <v>472</v>
      </c>
      <c r="C2245">
        <v>206</v>
      </c>
      <c r="D2245">
        <v>136</v>
      </c>
      <c r="E2245">
        <v>3</v>
      </c>
      <c r="F2245">
        <v>501</v>
      </c>
      <c r="G2245">
        <v>200</v>
      </c>
      <c r="H2245" t="s">
        <v>9</v>
      </c>
      <c r="I2245">
        <v>1112</v>
      </c>
      <c r="J2245">
        <v>1143</v>
      </c>
      <c r="K2245" t="s">
        <v>3245</v>
      </c>
      <c r="L2245" t="s">
        <v>21</v>
      </c>
      <c r="M2245" t="s">
        <v>4547</v>
      </c>
      <c r="N2245" t="s">
        <v>22</v>
      </c>
      <c r="O2245" s="65">
        <v>53813745</v>
      </c>
    </row>
    <row r="2246" spans="1:15" x14ac:dyDescent="0.25">
      <c r="A2246" s="45">
        <v>2018</v>
      </c>
      <c r="B2246" t="s">
        <v>472</v>
      </c>
      <c r="C2246">
        <v>206</v>
      </c>
      <c r="D2246">
        <v>136</v>
      </c>
      <c r="E2246">
        <v>3</v>
      </c>
      <c r="F2246">
        <v>502</v>
      </c>
      <c r="G2246">
        <v>200</v>
      </c>
      <c r="H2246" t="s">
        <v>9</v>
      </c>
      <c r="I2246">
        <v>1112</v>
      </c>
      <c r="J2246">
        <v>1143</v>
      </c>
      <c r="K2246" t="s">
        <v>3246</v>
      </c>
      <c r="L2246" t="s">
        <v>21</v>
      </c>
      <c r="M2246" t="s">
        <v>4532</v>
      </c>
      <c r="N2246" t="s">
        <v>22</v>
      </c>
      <c r="O2246" s="65">
        <v>15889885</v>
      </c>
    </row>
    <row r="2247" spans="1:15" x14ac:dyDescent="0.25">
      <c r="A2247" s="45">
        <v>2018</v>
      </c>
      <c r="B2247" t="s">
        <v>472</v>
      </c>
      <c r="C2247">
        <v>206</v>
      </c>
      <c r="D2247">
        <v>136</v>
      </c>
      <c r="E2247">
        <v>3</v>
      </c>
      <c r="F2247">
        <v>503</v>
      </c>
      <c r="G2247">
        <v>200</v>
      </c>
      <c r="H2247" t="s">
        <v>9</v>
      </c>
      <c r="I2247">
        <v>1112</v>
      </c>
      <c r="J2247">
        <v>1143</v>
      </c>
      <c r="K2247" t="s">
        <v>3247</v>
      </c>
      <c r="L2247" t="s">
        <v>21</v>
      </c>
      <c r="M2247" t="s">
        <v>4533</v>
      </c>
      <c r="N2247" t="s">
        <v>22</v>
      </c>
      <c r="O2247" s="65">
        <v>31779771</v>
      </c>
    </row>
    <row r="2248" spans="1:15" x14ac:dyDescent="0.25">
      <c r="A2248" s="45">
        <v>2018</v>
      </c>
      <c r="B2248" t="s">
        <v>472</v>
      </c>
      <c r="C2248">
        <v>206</v>
      </c>
      <c r="D2248">
        <v>136</v>
      </c>
      <c r="E2248">
        <v>3</v>
      </c>
      <c r="F2248">
        <v>10101</v>
      </c>
      <c r="H2248" t="s">
        <v>9</v>
      </c>
      <c r="I2248">
        <v>1120</v>
      </c>
      <c r="J2248">
        <v>1143</v>
      </c>
      <c r="K2248" t="s">
        <v>3253</v>
      </c>
      <c r="O2248" s="65">
        <v>180899000</v>
      </c>
    </row>
    <row r="2249" spans="1:15" x14ac:dyDescent="0.25">
      <c r="A2249" s="45">
        <v>2018</v>
      </c>
      <c r="B2249" t="s">
        <v>472</v>
      </c>
      <c r="C2249">
        <v>206</v>
      </c>
      <c r="D2249">
        <v>136</v>
      </c>
      <c r="E2249">
        <v>3</v>
      </c>
      <c r="F2249">
        <v>10201</v>
      </c>
      <c r="H2249" t="s">
        <v>9</v>
      </c>
      <c r="I2249">
        <v>1120</v>
      </c>
      <c r="J2249">
        <v>1143</v>
      </c>
      <c r="K2249" t="s">
        <v>3258</v>
      </c>
      <c r="O2249" s="65">
        <v>2240000</v>
      </c>
    </row>
    <row r="2250" spans="1:15" x14ac:dyDescent="0.25">
      <c r="A2250" s="45">
        <v>2018</v>
      </c>
      <c r="B2250" t="s">
        <v>472</v>
      </c>
      <c r="C2250">
        <v>206</v>
      </c>
      <c r="D2250">
        <v>136</v>
      </c>
      <c r="E2250">
        <v>3</v>
      </c>
      <c r="F2250">
        <v>10202</v>
      </c>
      <c r="H2250" t="s">
        <v>9</v>
      </c>
      <c r="I2250">
        <v>1120</v>
      </c>
      <c r="J2250">
        <v>1143</v>
      </c>
      <c r="K2250" t="s">
        <v>3259</v>
      </c>
      <c r="O2250" s="65">
        <v>11115550</v>
      </c>
    </row>
    <row r="2251" spans="1:15" x14ac:dyDescent="0.25">
      <c r="A2251" s="45">
        <v>2018</v>
      </c>
      <c r="B2251" t="s">
        <v>472</v>
      </c>
      <c r="C2251">
        <v>206</v>
      </c>
      <c r="D2251">
        <v>136</v>
      </c>
      <c r="E2251">
        <v>3</v>
      </c>
      <c r="F2251">
        <v>10204</v>
      </c>
      <c r="H2251" t="s">
        <v>9</v>
      </c>
      <c r="I2251">
        <v>1120</v>
      </c>
      <c r="J2251">
        <v>1143</v>
      </c>
      <c r="K2251" t="s">
        <v>3261</v>
      </c>
      <c r="O2251" s="65">
        <v>1953900</v>
      </c>
    </row>
    <row r="2252" spans="1:15" x14ac:dyDescent="0.25">
      <c r="A2252" s="45">
        <v>2018</v>
      </c>
      <c r="B2252" t="s">
        <v>472</v>
      </c>
      <c r="C2252">
        <v>206</v>
      </c>
      <c r="D2252">
        <v>136</v>
      </c>
      <c r="E2252">
        <v>3</v>
      </c>
      <c r="F2252">
        <v>10301</v>
      </c>
      <c r="H2252" t="s">
        <v>9</v>
      </c>
      <c r="I2252">
        <v>1120</v>
      </c>
      <c r="J2252">
        <v>1143</v>
      </c>
      <c r="K2252" t="s">
        <v>3263</v>
      </c>
      <c r="O2252" s="65">
        <v>1500000</v>
      </c>
    </row>
    <row r="2253" spans="1:15" x14ac:dyDescent="0.25">
      <c r="A2253" s="45">
        <v>2018</v>
      </c>
      <c r="B2253" t="s">
        <v>472</v>
      </c>
      <c r="C2253">
        <v>206</v>
      </c>
      <c r="D2253">
        <v>136</v>
      </c>
      <c r="E2253">
        <v>3</v>
      </c>
      <c r="F2253">
        <v>10406</v>
      </c>
      <c r="H2253" t="s">
        <v>9</v>
      </c>
      <c r="I2253">
        <v>1120</v>
      </c>
      <c r="J2253">
        <v>1143</v>
      </c>
      <c r="K2253" t="s">
        <v>3275</v>
      </c>
      <c r="M2253" t="s">
        <v>5953</v>
      </c>
      <c r="O2253" s="65">
        <v>51031100</v>
      </c>
    </row>
    <row r="2254" spans="1:15" x14ac:dyDescent="0.25">
      <c r="A2254" s="45">
        <v>2018</v>
      </c>
      <c r="B2254" t="s">
        <v>472</v>
      </c>
      <c r="C2254">
        <v>206</v>
      </c>
      <c r="D2254">
        <v>136</v>
      </c>
      <c r="E2254">
        <v>3</v>
      </c>
      <c r="F2254">
        <v>10499</v>
      </c>
      <c r="H2254" t="s">
        <v>9</v>
      </c>
      <c r="I2254">
        <v>1120</v>
      </c>
      <c r="J2254">
        <v>1143</v>
      </c>
      <c r="K2254" t="s">
        <v>3276</v>
      </c>
      <c r="M2254" t="s">
        <v>5954</v>
      </c>
      <c r="O2254" s="65">
        <v>250000</v>
      </c>
    </row>
    <row r="2255" spans="1:15" x14ac:dyDescent="0.25">
      <c r="A2255" s="45">
        <v>2018</v>
      </c>
      <c r="B2255" t="s">
        <v>472</v>
      </c>
      <c r="C2255">
        <v>206</v>
      </c>
      <c r="D2255">
        <v>136</v>
      </c>
      <c r="E2255">
        <v>3</v>
      </c>
      <c r="F2255">
        <v>10601</v>
      </c>
      <c r="H2255" t="s">
        <v>9</v>
      </c>
      <c r="I2255">
        <v>1120</v>
      </c>
      <c r="J2255">
        <v>1143</v>
      </c>
      <c r="K2255" t="s">
        <v>3281</v>
      </c>
      <c r="O2255" s="65">
        <v>1800000</v>
      </c>
    </row>
    <row r="2256" spans="1:15" x14ac:dyDescent="0.25">
      <c r="A2256" s="45">
        <v>2018</v>
      </c>
      <c r="B2256" t="s">
        <v>472</v>
      </c>
      <c r="C2256">
        <v>206</v>
      </c>
      <c r="D2256">
        <v>136</v>
      </c>
      <c r="E2256">
        <v>3</v>
      </c>
      <c r="F2256">
        <v>10805</v>
      </c>
      <c r="H2256" t="s">
        <v>9</v>
      </c>
      <c r="I2256">
        <v>1120</v>
      </c>
      <c r="J2256">
        <v>1143</v>
      </c>
      <c r="K2256" t="s">
        <v>3291</v>
      </c>
      <c r="O2256" s="65">
        <v>1000000</v>
      </c>
    </row>
    <row r="2257" spans="1:15" x14ac:dyDescent="0.25">
      <c r="A2257" s="45">
        <v>2018</v>
      </c>
      <c r="B2257" t="s">
        <v>472</v>
      </c>
      <c r="C2257">
        <v>206</v>
      </c>
      <c r="D2257">
        <v>136</v>
      </c>
      <c r="E2257">
        <v>3</v>
      </c>
      <c r="F2257">
        <v>10807</v>
      </c>
      <c r="H2257" t="s">
        <v>9</v>
      </c>
      <c r="I2257">
        <v>1120</v>
      </c>
      <c r="J2257">
        <v>1143</v>
      </c>
      <c r="K2257" t="s">
        <v>3293</v>
      </c>
      <c r="O2257" s="65">
        <v>500000</v>
      </c>
    </row>
    <row r="2258" spans="1:15" x14ac:dyDescent="0.25">
      <c r="A2258" s="45">
        <v>2018</v>
      </c>
      <c r="B2258" t="s">
        <v>472</v>
      </c>
      <c r="C2258">
        <v>206</v>
      </c>
      <c r="D2258">
        <v>136</v>
      </c>
      <c r="E2258">
        <v>3</v>
      </c>
      <c r="F2258">
        <v>10808</v>
      </c>
      <c r="H2258" t="s">
        <v>9</v>
      </c>
      <c r="I2258">
        <v>1120</v>
      </c>
      <c r="J2258">
        <v>1143</v>
      </c>
      <c r="K2258" t="s">
        <v>3294</v>
      </c>
      <c r="O2258" s="65">
        <v>500000</v>
      </c>
    </row>
    <row r="2259" spans="1:15" x14ac:dyDescent="0.25">
      <c r="A2259" s="45">
        <v>2018</v>
      </c>
      <c r="B2259" t="s">
        <v>472</v>
      </c>
      <c r="C2259">
        <v>206</v>
      </c>
      <c r="D2259">
        <v>136</v>
      </c>
      <c r="E2259">
        <v>3</v>
      </c>
      <c r="F2259">
        <v>19905</v>
      </c>
      <c r="H2259" t="s">
        <v>9</v>
      </c>
      <c r="I2259">
        <v>1120</v>
      </c>
      <c r="J2259">
        <v>1143</v>
      </c>
      <c r="K2259" t="s">
        <v>3304</v>
      </c>
      <c r="O2259" s="65">
        <v>300000</v>
      </c>
    </row>
    <row r="2260" spans="1:15" x14ac:dyDescent="0.25">
      <c r="A2260" s="45">
        <v>2018</v>
      </c>
      <c r="B2260" t="s">
        <v>472</v>
      </c>
      <c r="C2260">
        <v>206</v>
      </c>
      <c r="D2260">
        <v>136</v>
      </c>
      <c r="E2260">
        <v>3</v>
      </c>
      <c r="F2260">
        <v>19999</v>
      </c>
      <c r="H2260" t="s">
        <v>9</v>
      </c>
      <c r="I2260">
        <v>1120</v>
      </c>
      <c r="J2260">
        <v>1143</v>
      </c>
      <c r="K2260" t="s">
        <v>3305</v>
      </c>
      <c r="M2260" t="s">
        <v>5955</v>
      </c>
      <c r="O2260" s="65">
        <v>100000</v>
      </c>
    </row>
    <row r="2261" spans="1:15" x14ac:dyDescent="0.25">
      <c r="A2261" s="45">
        <v>2018</v>
      </c>
      <c r="B2261" t="s">
        <v>472</v>
      </c>
      <c r="C2261">
        <v>206</v>
      </c>
      <c r="D2261">
        <v>136</v>
      </c>
      <c r="E2261">
        <v>3</v>
      </c>
      <c r="F2261">
        <v>20101</v>
      </c>
      <c r="H2261" t="s">
        <v>9</v>
      </c>
      <c r="I2261">
        <v>1120</v>
      </c>
      <c r="J2261">
        <v>1143</v>
      </c>
      <c r="K2261" t="s">
        <v>3306</v>
      </c>
      <c r="O2261" s="65">
        <v>2500000</v>
      </c>
    </row>
    <row r="2262" spans="1:15" x14ac:dyDescent="0.25">
      <c r="A2262" s="45">
        <v>2018</v>
      </c>
      <c r="B2262" t="s">
        <v>472</v>
      </c>
      <c r="C2262">
        <v>206</v>
      </c>
      <c r="D2262">
        <v>136</v>
      </c>
      <c r="E2262">
        <v>3</v>
      </c>
      <c r="F2262">
        <v>20104</v>
      </c>
      <c r="H2262" t="s">
        <v>9</v>
      </c>
      <c r="I2262">
        <v>1120</v>
      </c>
      <c r="J2262">
        <v>1143</v>
      </c>
      <c r="K2262" t="s">
        <v>3309</v>
      </c>
      <c r="O2262" s="65">
        <v>1500000</v>
      </c>
    </row>
    <row r="2263" spans="1:15" x14ac:dyDescent="0.25">
      <c r="A2263" s="45">
        <v>2018</v>
      </c>
      <c r="B2263" t="s">
        <v>472</v>
      </c>
      <c r="C2263">
        <v>206</v>
      </c>
      <c r="D2263">
        <v>136</v>
      </c>
      <c r="E2263">
        <v>3</v>
      </c>
      <c r="F2263">
        <v>20402</v>
      </c>
      <c r="H2263" t="s">
        <v>9</v>
      </c>
      <c r="I2263">
        <v>1120</v>
      </c>
      <c r="J2263">
        <v>1143</v>
      </c>
      <c r="K2263" t="s">
        <v>3323</v>
      </c>
      <c r="O2263" s="65">
        <v>500000</v>
      </c>
    </row>
    <row r="2264" spans="1:15" x14ac:dyDescent="0.25">
      <c r="A2264" s="45">
        <v>2018</v>
      </c>
      <c r="B2264" t="s">
        <v>472</v>
      </c>
      <c r="C2264">
        <v>206</v>
      </c>
      <c r="D2264">
        <v>136</v>
      </c>
      <c r="E2264">
        <v>3</v>
      </c>
      <c r="F2264">
        <v>29901</v>
      </c>
      <c r="H2264" t="s">
        <v>9</v>
      </c>
      <c r="I2264">
        <v>1120</v>
      </c>
      <c r="J2264">
        <v>1143</v>
      </c>
      <c r="K2264" t="s">
        <v>3327</v>
      </c>
      <c r="O2264" s="65">
        <v>1000000</v>
      </c>
    </row>
    <row r="2265" spans="1:15" x14ac:dyDescent="0.25">
      <c r="A2265" s="45">
        <v>2018</v>
      </c>
      <c r="B2265" t="s">
        <v>472</v>
      </c>
      <c r="C2265">
        <v>206</v>
      </c>
      <c r="D2265">
        <v>136</v>
      </c>
      <c r="E2265">
        <v>3</v>
      </c>
      <c r="F2265">
        <v>29903</v>
      </c>
      <c r="H2265" t="s">
        <v>9</v>
      </c>
      <c r="I2265">
        <v>1120</v>
      </c>
      <c r="J2265">
        <v>1143</v>
      </c>
      <c r="K2265" t="s">
        <v>3329</v>
      </c>
      <c r="O2265" s="65">
        <v>2500000</v>
      </c>
    </row>
    <row r="2266" spans="1:15" x14ac:dyDescent="0.25">
      <c r="A2266" s="45">
        <v>2018</v>
      </c>
      <c r="B2266" t="s">
        <v>472</v>
      </c>
      <c r="C2266">
        <v>206</v>
      </c>
      <c r="D2266">
        <v>136</v>
      </c>
      <c r="E2266">
        <v>3</v>
      </c>
      <c r="F2266">
        <v>29905</v>
      </c>
      <c r="H2266" t="s">
        <v>9</v>
      </c>
      <c r="I2266">
        <v>1120</v>
      </c>
      <c r="J2266">
        <v>1143</v>
      </c>
      <c r="K2266" t="s">
        <v>3331</v>
      </c>
      <c r="O2266" s="65">
        <v>100000</v>
      </c>
    </row>
    <row r="2267" spans="1:15" x14ac:dyDescent="0.25">
      <c r="A2267" s="45">
        <v>2018</v>
      </c>
      <c r="B2267" t="s">
        <v>472</v>
      </c>
      <c r="C2267">
        <v>206</v>
      </c>
      <c r="D2267">
        <v>136</v>
      </c>
      <c r="E2267">
        <v>3</v>
      </c>
      <c r="F2267">
        <v>60103</v>
      </c>
      <c r="G2267">
        <v>200</v>
      </c>
      <c r="H2267" t="s">
        <v>9</v>
      </c>
      <c r="I2267">
        <v>1310</v>
      </c>
      <c r="J2267">
        <v>1143</v>
      </c>
      <c r="K2267" t="s">
        <v>3393</v>
      </c>
      <c r="L2267" t="s">
        <v>21</v>
      </c>
      <c r="M2267" t="s">
        <v>4550</v>
      </c>
      <c r="N2267" t="s">
        <v>22</v>
      </c>
      <c r="O2267" s="65">
        <v>6144089</v>
      </c>
    </row>
    <row r="2268" spans="1:15" x14ac:dyDescent="0.25">
      <c r="A2268" s="45">
        <v>2018</v>
      </c>
      <c r="B2268" t="s">
        <v>472</v>
      </c>
      <c r="C2268">
        <v>206</v>
      </c>
      <c r="D2268">
        <v>136</v>
      </c>
      <c r="E2268">
        <v>3</v>
      </c>
      <c r="F2268">
        <v>60103</v>
      </c>
      <c r="G2268">
        <v>202</v>
      </c>
      <c r="H2268" t="s">
        <v>9</v>
      </c>
      <c r="I2268">
        <v>1310</v>
      </c>
      <c r="J2268">
        <v>1143</v>
      </c>
      <c r="K2268" t="s">
        <v>3393</v>
      </c>
      <c r="L2268" t="s">
        <v>21</v>
      </c>
      <c r="M2268" t="s">
        <v>4542</v>
      </c>
      <c r="N2268" t="s">
        <v>22</v>
      </c>
      <c r="O2268" s="65">
        <v>2648314</v>
      </c>
    </row>
    <row r="2269" spans="1:15" x14ac:dyDescent="0.25">
      <c r="A2269" s="45">
        <v>2018</v>
      </c>
      <c r="B2269" t="s">
        <v>472</v>
      </c>
      <c r="C2269">
        <v>206</v>
      </c>
      <c r="D2269">
        <v>136</v>
      </c>
      <c r="E2269">
        <v>3</v>
      </c>
      <c r="F2269">
        <v>60301</v>
      </c>
      <c r="H2269" t="s">
        <v>9</v>
      </c>
      <c r="I2269">
        <v>1320</v>
      </c>
      <c r="J2269">
        <v>1143</v>
      </c>
      <c r="K2269" t="s">
        <v>3404</v>
      </c>
      <c r="O2269" s="65">
        <v>20179258</v>
      </c>
    </row>
    <row r="2270" spans="1:15" x14ac:dyDescent="0.25">
      <c r="A2270" s="45">
        <v>2018</v>
      </c>
      <c r="B2270" t="s">
        <v>472</v>
      </c>
      <c r="C2270">
        <v>206</v>
      </c>
      <c r="D2270">
        <v>136</v>
      </c>
      <c r="E2270">
        <v>3</v>
      </c>
      <c r="F2270">
        <v>60399</v>
      </c>
      <c r="H2270" t="s">
        <v>9</v>
      </c>
      <c r="I2270">
        <v>1320</v>
      </c>
      <c r="J2270">
        <v>1143</v>
      </c>
      <c r="K2270" t="s">
        <v>3409</v>
      </c>
      <c r="M2270" t="s">
        <v>5956</v>
      </c>
      <c r="O2270" s="65">
        <v>6000000</v>
      </c>
    </row>
    <row r="2271" spans="1:15" x14ac:dyDescent="0.25">
      <c r="A2271" s="45">
        <v>2018</v>
      </c>
      <c r="B2271" t="s">
        <v>472</v>
      </c>
      <c r="C2271">
        <v>206</v>
      </c>
      <c r="D2271">
        <v>136</v>
      </c>
      <c r="E2271">
        <v>3</v>
      </c>
      <c r="F2271">
        <v>60601</v>
      </c>
      <c r="H2271" t="s">
        <v>9</v>
      </c>
      <c r="I2271">
        <v>1320</v>
      </c>
      <c r="J2271">
        <v>1143</v>
      </c>
      <c r="K2271" t="s">
        <v>3417</v>
      </c>
      <c r="M2271" t="s">
        <v>5885</v>
      </c>
      <c r="O2271" s="65">
        <v>1000000</v>
      </c>
    </row>
    <row r="2272" spans="1:15" x14ac:dyDescent="0.25">
      <c r="A2272" s="45">
        <v>2018</v>
      </c>
      <c r="B2272" t="s">
        <v>473</v>
      </c>
      <c r="C2272">
        <v>206</v>
      </c>
      <c r="D2272">
        <v>136</v>
      </c>
      <c r="E2272">
        <v>4</v>
      </c>
      <c r="F2272">
        <v>101</v>
      </c>
      <c r="H2272" t="s">
        <v>9</v>
      </c>
      <c r="I2272">
        <v>1111</v>
      </c>
      <c r="J2272">
        <v>1112</v>
      </c>
      <c r="K2272" t="s">
        <v>3206</v>
      </c>
      <c r="O2272" s="65">
        <v>798145230</v>
      </c>
    </row>
    <row r="2273" spans="1:15" x14ac:dyDescent="0.25">
      <c r="A2273" s="45">
        <v>2018</v>
      </c>
      <c r="B2273" t="s">
        <v>473</v>
      </c>
      <c r="C2273">
        <v>206</v>
      </c>
      <c r="D2273">
        <v>136</v>
      </c>
      <c r="E2273">
        <v>4</v>
      </c>
      <c r="F2273">
        <v>201</v>
      </c>
      <c r="H2273" t="s">
        <v>9</v>
      </c>
      <c r="I2273">
        <v>1111</v>
      </c>
      <c r="J2273">
        <v>1112</v>
      </c>
      <c r="K2273" t="s">
        <v>3210</v>
      </c>
      <c r="O2273" s="65">
        <v>3000000</v>
      </c>
    </row>
    <row r="2274" spans="1:15" x14ac:dyDescent="0.25">
      <c r="A2274" s="45">
        <v>2018</v>
      </c>
      <c r="B2274" t="s">
        <v>473</v>
      </c>
      <c r="C2274">
        <v>206</v>
      </c>
      <c r="D2274">
        <v>136</v>
      </c>
      <c r="E2274">
        <v>4</v>
      </c>
      <c r="F2274">
        <v>202</v>
      </c>
      <c r="H2274" t="s">
        <v>9</v>
      </c>
      <c r="I2274">
        <v>1111</v>
      </c>
      <c r="J2274">
        <v>1112</v>
      </c>
      <c r="K2274" t="s">
        <v>3211</v>
      </c>
      <c r="O2274" s="65">
        <v>500000</v>
      </c>
    </row>
    <row r="2275" spans="1:15" x14ac:dyDescent="0.25">
      <c r="A2275" s="45">
        <v>2018</v>
      </c>
      <c r="B2275" t="s">
        <v>473</v>
      </c>
      <c r="C2275">
        <v>206</v>
      </c>
      <c r="D2275">
        <v>136</v>
      </c>
      <c r="E2275">
        <v>4</v>
      </c>
      <c r="F2275">
        <v>301</v>
      </c>
      <c r="H2275" t="s">
        <v>9</v>
      </c>
      <c r="I2275">
        <v>1111</v>
      </c>
      <c r="J2275">
        <v>1112</v>
      </c>
      <c r="K2275" t="s">
        <v>3215</v>
      </c>
      <c r="O2275" s="65">
        <v>297649285</v>
      </c>
    </row>
    <row r="2276" spans="1:15" x14ac:dyDescent="0.25">
      <c r="A2276" s="45">
        <v>2018</v>
      </c>
      <c r="B2276" t="s">
        <v>473</v>
      </c>
      <c r="C2276">
        <v>206</v>
      </c>
      <c r="D2276">
        <v>136</v>
      </c>
      <c r="E2276">
        <v>4</v>
      </c>
      <c r="F2276">
        <v>302</v>
      </c>
      <c r="H2276" t="s">
        <v>9</v>
      </c>
      <c r="I2276">
        <v>1111</v>
      </c>
      <c r="J2276">
        <v>1112</v>
      </c>
      <c r="K2276" t="s">
        <v>3216</v>
      </c>
      <c r="O2276" s="65">
        <v>476627452</v>
      </c>
    </row>
    <row r="2277" spans="1:15" x14ac:dyDescent="0.25">
      <c r="A2277" s="45">
        <v>2018</v>
      </c>
      <c r="B2277" t="s">
        <v>473</v>
      </c>
      <c r="C2277">
        <v>206</v>
      </c>
      <c r="D2277">
        <v>136</v>
      </c>
      <c r="E2277">
        <v>4</v>
      </c>
      <c r="F2277">
        <v>303</v>
      </c>
      <c r="H2277" t="s">
        <v>16</v>
      </c>
      <c r="I2277">
        <v>1111</v>
      </c>
      <c r="J2277">
        <v>1112</v>
      </c>
      <c r="K2277" t="s">
        <v>3217</v>
      </c>
      <c r="O2277" s="65">
        <v>152158872</v>
      </c>
    </row>
    <row r="2278" spans="1:15" x14ac:dyDescent="0.25">
      <c r="A2278" s="45">
        <v>2018</v>
      </c>
      <c r="B2278" t="s">
        <v>473</v>
      </c>
      <c r="C2278">
        <v>206</v>
      </c>
      <c r="D2278">
        <v>136</v>
      </c>
      <c r="E2278">
        <v>4</v>
      </c>
      <c r="F2278">
        <v>304</v>
      </c>
      <c r="H2278" t="s">
        <v>9</v>
      </c>
      <c r="I2278">
        <v>1111</v>
      </c>
      <c r="J2278">
        <v>1112</v>
      </c>
      <c r="K2278" t="s">
        <v>3218</v>
      </c>
      <c r="O2278" s="65">
        <v>138794371</v>
      </c>
    </row>
    <row r="2279" spans="1:15" x14ac:dyDescent="0.25">
      <c r="A2279" s="45">
        <v>2018</v>
      </c>
      <c r="B2279" t="s">
        <v>473</v>
      </c>
      <c r="C2279">
        <v>206</v>
      </c>
      <c r="D2279">
        <v>136</v>
      </c>
      <c r="E2279">
        <v>4</v>
      </c>
      <c r="F2279">
        <v>399</v>
      </c>
      <c r="H2279" t="s">
        <v>9</v>
      </c>
      <c r="I2279">
        <v>1111</v>
      </c>
      <c r="J2279">
        <v>1112</v>
      </c>
      <c r="K2279" t="s">
        <v>3219</v>
      </c>
      <c r="O2279" s="65">
        <v>111190137</v>
      </c>
    </row>
    <row r="2280" spans="1:15" x14ac:dyDescent="0.25">
      <c r="A2280" s="45">
        <v>2018</v>
      </c>
      <c r="B2280" t="s">
        <v>473</v>
      </c>
      <c r="C2280">
        <v>206</v>
      </c>
      <c r="D2280">
        <v>136</v>
      </c>
      <c r="E2280">
        <v>4</v>
      </c>
      <c r="F2280">
        <v>401</v>
      </c>
      <c r="G2280">
        <v>200</v>
      </c>
      <c r="H2280" t="s">
        <v>9</v>
      </c>
      <c r="I2280">
        <v>1112</v>
      </c>
      <c r="J2280">
        <v>1112</v>
      </c>
      <c r="K2280" t="s">
        <v>3220</v>
      </c>
      <c r="L2280" t="s">
        <v>21</v>
      </c>
      <c r="M2280" t="s">
        <v>4546</v>
      </c>
      <c r="N2280" t="s">
        <v>22</v>
      </c>
      <c r="O2280" s="65">
        <v>168896349</v>
      </c>
    </row>
    <row r="2281" spans="1:15" x14ac:dyDescent="0.25">
      <c r="A2281" s="45">
        <v>2018</v>
      </c>
      <c r="B2281" t="s">
        <v>473</v>
      </c>
      <c r="C2281">
        <v>206</v>
      </c>
      <c r="D2281">
        <v>136</v>
      </c>
      <c r="E2281">
        <v>4</v>
      </c>
      <c r="F2281">
        <v>405</v>
      </c>
      <c r="G2281">
        <v>200</v>
      </c>
      <c r="H2281" t="s">
        <v>9</v>
      </c>
      <c r="I2281">
        <v>1112</v>
      </c>
      <c r="J2281">
        <v>1112</v>
      </c>
      <c r="K2281" t="s">
        <v>3244</v>
      </c>
      <c r="L2281" t="s">
        <v>23</v>
      </c>
      <c r="M2281" t="s">
        <v>4531</v>
      </c>
      <c r="N2281" t="s">
        <v>24</v>
      </c>
      <c r="O2281" s="65">
        <v>9129532</v>
      </c>
    </row>
    <row r="2282" spans="1:15" x14ac:dyDescent="0.25">
      <c r="A2282" s="45">
        <v>2018</v>
      </c>
      <c r="B2282" t="s">
        <v>473</v>
      </c>
      <c r="C2282">
        <v>206</v>
      </c>
      <c r="D2282">
        <v>136</v>
      </c>
      <c r="E2282">
        <v>4</v>
      </c>
      <c r="F2282">
        <v>501</v>
      </c>
      <c r="G2282">
        <v>200</v>
      </c>
      <c r="H2282" t="s">
        <v>9</v>
      </c>
      <c r="I2282">
        <v>1112</v>
      </c>
      <c r="J2282">
        <v>1112</v>
      </c>
      <c r="K2282" t="s">
        <v>3245</v>
      </c>
      <c r="L2282" t="s">
        <v>21</v>
      </c>
      <c r="M2282" t="s">
        <v>4547</v>
      </c>
      <c r="N2282" t="s">
        <v>22</v>
      </c>
      <c r="O2282" s="65">
        <v>92756049</v>
      </c>
    </row>
    <row r="2283" spans="1:15" x14ac:dyDescent="0.25">
      <c r="A2283" s="45">
        <v>2018</v>
      </c>
      <c r="B2283" t="s">
        <v>473</v>
      </c>
      <c r="C2283">
        <v>206</v>
      </c>
      <c r="D2283">
        <v>136</v>
      </c>
      <c r="E2283">
        <v>4</v>
      </c>
      <c r="F2283">
        <v>502</v>
      </c>
      <c r="G2283">
        <v>200</v>
      </c>
      <c r="H2283" t="s">
        <v>9</v>
      </c>
      <c r="I2283">
        <v>1112</v>
      </c>
      <c r="J2283">
        <v>1112</v>
      </c>
      <c r="K2283" t="s">
        <v>3246</v>
      </c>
      <c r="L2283" t="s">
        <v>21</v>
      </c>
      <c r="M2283" t="s">
        <v>4532</v>
      </c>
      <c r="N2283" t="s">
        <v>22</v>
      </c>
      <c r="O2283" s="65">
        <v>27388597</v>
      </c>
    </row>
    <row r="2284" spans="1:15" x14ac:dyDescent="0.25">
      <c r="A2284" s="45">
        <v>2018</v>
      </c>
      <c r="B2284" t="s">
        <v>473</v>
      </c>
      <c r="C2284">
        <v>206</v>
      </c>
      <c r="D2284">
        <v>136</v>
      </c>
      <c r="E2284">
        <v>4</v>
      </c>
      <c r="F2284">
        <v>503</v>
      </c>
      <c r="G2284">
        <v>200</v>
      </c>
      <c r="H2284" t="s">
        <v>9</v>
      </c>
      <c r="I2284">
        <v>1112</v>
      </c>
      <c r="J2284">
        <v>1112</v>
      </c>
      <c r="K2284" t="s">
        <v>3247</v>
      </c>
      <c r="L2284" t="s">
        <v>21</v>
      </c>
      <c r="M2284" t="s">
        <v>4533</v>
      </c>
      <c r="N2284" t="s">
        <v>22</v>
      </c>
      <c r="O2284" s="65">
        <v>54777194</v>
      </c>
    </row>
    <row r="2285" spans="1:15" x14ac:dyDescent="0.25">
      <c r="A2285" s="45">
        <v>2018</v>
      </c>
      <c r="B2285" t="s">
        <v>473</v>
      </c>
      <c r="C2285">
        <v>206</v>
      </c>
      <c r="D2285">
        <v>136</v>
      </c>
      <c r="E2285">
        <v>4</v>
      </c>
      <c r="F2285">
        <v>10203</v>
      </c>
      <c r="H2285" t="s">
        <v>9</v>
      </c>
      <c r="I2285">
        <v>1120</v>
      </c>
      <c r="J2285">
        <v>1112</v>
      </c>
      <c r="K2285" t="s">
        <v>3260</v>
      </c>
      <c r="O2285" s="65">
        <v>150000</v>
      </c>
    </row>
    <row r="2286" spans="1:15" x14ac:dyDescent="0.25">
      <c r="A2286" s="45">
        <v>2018</v>
      </c>
      <c r="B2286" t="s">
        <v>473</v>
      </c>
      <c r="C2286">
        <v>206</v>
      </c>
      <c r="D2286">
        <v>136</v>
      </c>
      <c r="E2286">
        <v>4</v>
      </c>
      <c r="F2286">
        <v>10204</v>
      </c>
      <c r="H2286" t="s">
        <v>9</v>
      </c>
      <c r="I2286">
        <v>1120</v>
      </c>
      <c r="J2286">
        <v>1112</v>
      </c>
      <c r="K2286" t="s">
        <v>3261</v>
      </c>
      <c r="O2286" s="65">
        <v>1101643</v>
      </c>
    </row>
    <row r="2287" spans="1:15" x14ac:dyDescent="0.25">
      <c r="A2287" s="45">
        <v>2018</v>
      </c>
      <c r="B2287" t="s">
        <v>473</v>
      </c>
      <c r="C2287">
        <v>206</v>
      </c>
      <c r="D2287">
        <v>136</v>
      </c>
      <c r="E2287">
        <v>4</v>
      </c>
      <c r="F2287">
        <v>10301</v>
      </c>
      <c r="H2287" t="s">
        <v>9</v>
      </c>
      <c r="I2287">
        <v>1120</v>
      </c>
      <c r="J2287">
        <v>1112</v>
      </c>
      <c r="K2287" t="s">
        <v>3263</v>
      </c>
      <c r="O2287" s="65">
        <v>2000000</v>
      </c>
    </row>
    <row r="2288" spans="1:15" x14ac:dyDescent="0.25">
      <c r="A2288" s="45">
        <v>2018</v>
      </c>
      <c r="B2288" t="s">
        <v>473</v>
      </c>
      <c r="C2288">
        <v>206</v>
      </c>
      <c r="D2288">
        <v>136</v>
      </c>
      <c r="E2288">
        <v>4</v>
      </c>
      <c r="F2288">
        <v>10302</v>
      </c>
      <c r="H2288" t="s">
        <v>9</v>
      </c>
      <c r="I2288">
        <v>1120</v>
      </c>
      <c r="J2288">
        <v>1112</v>
      </c>
      <c r="K2288" t="s">
        <v>3264</v>
      </c>
      <c r="O2288" s="65">
        <v>600000</v>
      </c>
    </row>
    <row r="2289" spans="1:15" x14ac:dyDescent="0.25">
      <c r="A2289" s="45">
        <v>2018</v>
      </c>
      <c r="B2289" t="s">
        <v>473</v>
      </c>
      <c r="C2289">
        <v>206</v>
      </c>
      <c r="D2289">
        <v>136</v>
      </c>
      <c r="E2289">
        <v>4</v>
      </c>
      <c r="F2289">
        <v>10303</v>
      </c>
      <c r="H2289" t="s">
        <v>9</v>
      </c>
      <c r="I2289">
        <v>1120</v>
      </c>
      <c r="J2289">
        <v>1112</v>
      </c>
      <c r="K2289" t="s">
        <v>3265</v>
      </c>
      <c r="O2289" s="65">
        <v>200000</v>
      </c>
    </row>
    <row r="2290" spans="1:15" x14ac:dyDescent="0.25">
      <c r="A2290" s="45">
        <v>2018</v>
      </c>
      <c r="B2290" t="s">
        <v>473</v>
      </c>
      <c r="C2290">
        <v>206</v>
      </c>
      <c r="D2290">
        <v>136</v>
      </c>
      <c r="E2290">
        <v>4</v>
      </c>
      <c r="F2290">
        <v>10306</v>
      </c>
      <c r="H2290" t="s">
        <v>9</v>
      </c>
      <c r="I2290">
        <v>1120</v>
      </c>
      <c r="J2290">
        <v>1112</v>
      </c>
      <c r="K2290" t="s">
        <v>3268</v>
      </c>
      <c r="M2290" t="s">
        <v>5957</v>
      </c>
      <c r="O2290" s="65">
        <v>2115500000</v>
      </c>
    </row>
    <row r="2291" spans="1:15" x14ac:dyDescent="0.25">
      <c r="A2291" s="45">
        <v>2018</v>
      </c>
      <c r="B2291" t="s">
        <v>473</v>
      </c>
      <c r="C2291">
        <v>206</v>
      </c>
      <c r="D2291">
        <v>136</v>
      </c>
      <c r="E2291">
        <v>4</v>
      </c>
      <c r="F2291">
        <v>10307</v>
      </c>
      <c r="H2291" t="s">
        <v>9</v>
      </c>
      <c r="I2291">
        <v>1120</v>
      </c>
      <c r="J2291">
        <v>1112</v>
      </c>
      <c r="K2291" t="s">
        <v>3269</v>
      </c>
      <c r="O2291" s="65">
        <v>22982290</v>
      </c>
    </row>
    <row r="2292" spans="1:15" x14ac:dyDescent="0.25">
      <c r="A2292" s="45">
        <v>2018</v>
      </c>
      <c r="B2292" t="s">
        <v>473</v>
      </c>
      <c r="C2292">
        <v>206</v>
      </c>
      <c r="D2292">
        <v>136</v>
      </c>
      <c r="E2292">
        <v>4</v>
      </c>
      <c r="F2292">
        <v>10406</v>
      </c>
      <c r="H2292" t="s">
        <v>9</v>
      </c>
      <c r="I2292">
        <v>1120</v>
      </c>
      <c r="J2292">
        <v>1112</v>
      </c>
      <c r="K2292" t="s">
        <v>3275</v>
      </c>
      <c r="M2292" t="s">
        <v>5958</v>
      </c>
      <c r="O2292" s="65">
        <v>1000000</v>
      </c>
    </row>
    <row r="2293" spans="1:15" x14ac:dyDescent="0.25">
      <c r="A2293" s="45">
        <v>2018</v>
      </c>
      <c r="B2293" t="s">
        <v>473</v>
      </c>
      <c r="C2293">
        <v>206</v>
      </c>
      <c r="D2293">
        <v>136</v>
      </c>
      <c r="E2293">
        <v>4</v>
      </c>
      <c r="F2293">
        <v>10499</v>
      </c>
      <c r="H2293" t="s">
        <v>9</v>
      </c>
      <c r="I2293">
        <v>1120</v>
      </c>
      <c r="J2293">
        <v>1112</v>
      </c>
      <c r="K2293" t="s">
        <v>3276</v>
      </c>
      <c r="M2293" t="s">
        <v>5959</v>
      </c>
      <c r="O2293" s="65">
        <v>70000</v>
      </c>
    </row>
    <row r="2294" spans="1:15" x14ac:dyDescent="0.25">
      <c r="A2294" s="45">
        <v>2018</v>
      </c>
      <c r="B2294" t="s">
        <v>473</v>
      </c>
      <c r="C2294">
        <v>206</v>
      </c>
      <c r="D2294">
        <v>136</v>
      </c>
      <c r="E2294">
        <v>4</v>
      </c>
      <c r="F2294">
        <v>10502</v>
      </c>
      <c r="H2294" t="s">
        <v>9</v>
      </c>
      <c r="I2294">
        <v>1120</v>
      </c>
      <c r="J2294">
        <v>1112</v>
      </c>
      <c r="K2294" t="s">
        <v>3278</v>
      </c>
      <c r="O2294" s="65">
        <v>500000</v>
      </c>
    </row>
    <row r="2295" spans="1:15" x14ac:dyDescent="0.25">
      <c r="A2295" s="45">
        <v>2018</v>
      </c>
      <c r="B2295" t="s">
        <v>473</v>
      </c>
      <c r="C2295">
        <v>206</v>
      </c>
      <c r="D2295">
        <v>136</v>
      </c>
      <c r="E2295">
        <v>4</v>
      </c>
      <c r="F2295">
        <v>10601</v>
      </c>
      <c r="H2295" t="s">
        <v>9</v>
      </c>
      <c r="I2295">
        <v>1120</v>
      </c>
      <c r="J2295">
        <v>1112</v>
      </c>
      <c r="K2295" t="s">
        <v>3281</v>
      </c>
      <c r="O2295" s="65">
        <v>2100000</v>
      </c>
    </row>
    <row r="2296" spans="1:15" x14ac:dyDescent="0.25">
      <c r="A2296" s="45">
        <v>2018</v>
      </c>
      <c r="B2296" t="s">
        <v>473</v>
      </c>
      <c r="C2296">
        <v>206</v>
      </c>
      <c r="D2296">
        <v>136</v>
      </c>
      <c r="E2296">
        <v>4</v>
      </c>
      <c r="F2296">
        <v>10702</v>
      </c>
      <c r="H2296" t="s">
        <v>9</v>
      </c>
      <c r="I2296">
        <v>1120</v>
      </c>
      <c r="J2296">
        <v>1112</v>
      </c>
      <c r="K2296" t="s">
        <v>3285</v>
      </c>
      <c r="M2296" t="s">
        <v>5960</v>
      </c>
      <c r="O2296" s="65">
        <v>1000000</v>
      </c>
    </row>
    <row r="2297" spans="1:15" x14ac:dyDescent="0.25">
      <c r="A2297" s="45">
        <v>2018</v>
      </c>
      <c r="B2297" t="s">
        <v>473</v>
      </c>
      <c r="C2297">
        <v>206</v>
      </c>
      <c r="D2297">
        <v>136</v>
      </c>
      <c r="E2297">
        <v>4</v>
      </c>
      <c r="F2297">
        <v>10801</v>
      </c>
      <c r="H2297" t="s">
        <v>9</v>
      </c>
      <c r="I2297">
        <v>1120</v>
      </c>
      <c r="J2297">
        <v>1112</v>
      </c>
      <c r="K2297" t="s">
        <v>3287</v>
      </c>
      <c r="O2297" s="65">
        <v>1000000</v>
      </c>
    </row>
    <row r="2298" spans="1:15" x14ac:dyDescent="0.25">
      <c r="A2298" s="45">
        <v>2018</v>
      </c>
      <c r="B2298" t="s">
        <v>473</v>
      </c>
      <c r="C2298">
        <v>206</v>
      </c>
      <c r="D2298">
        <v>136</v>
      </c>
      <c r="E2298">
        <v>4</v>
      </c>
      <c r="F2298">
        <v>10805</v>
      </c>
      <c r="H2298" t="s">
        <v>9</v>
      </c>
      <c r="I2298">
        <v>1120</v>
      </c>
      <c r="J2298">
        <v>1112</v>
      </c>
      <c r="K2298" t="s">
        <v>3291</v>
      </c>
      <c r="O2298" s="65">
        <v>1000000</v>
      </c>
    </row>
    <row r="2299" spans="1:15" x14ac:dyDescent="0.25">
      <c r="A2299" s="45">
        <v>2018</v>
      </c>
      <c r="B2299" t="s">
        <v>473</v>
      </c>
      <c r="C2299">
        <v>206</v>
      </c>
      <c r="D2299">
        <v>136</v>
      </c>
      <c r="E2299">
        <v>4</v>
      </c>
      <c r="F2299">
        <v>10806</v>
      </c>
      <c r="H2299" t="s">
        <v>9</v>
      </c>
      <c r="I2299">
        <v>1120</v>
      </c>
      <c r="J2299">
        <v>1112</v>
      </c>
      <c r="K2299" t="s">
        <v>3292</v>
      </c>
      <c r="O2299" s="65">
        <v>600000</v>
      </c>
    </row>
    <row r="2300" spans="1:15" x14ac:dyDescent="0.25">
      <c r="A2300" s="45">
        <v>2018</v>
      </c>
      <c r="B2300" t="s">
        <v>473</v>
      </c>
      <c r="C2300">
        <v>206</v>
      </c>
      <c r="D2300">
        <v>136</v>
      </c>
      <c r="E2300">
        <v>4</v>
      </c>
      <c r="F2300">
        <v>10807</v>
      </c>
      <c r="H2300" t="s">
        <v>9</v>
      </c>
      <c r="I2300">
        <v>1120</v>
      </c>
      <c r="J2300">
        <v>1112</v>
      </c>
      <c r="K2300" t="s">
        <v>3293</v>
      </c>
      <c r="O2300" s="65">
        <v>3100000</v>
      </c>
    </row>
    <row r="2301" spans="1:15" x14ac:dyDescent="0.25">
      <c r="A2301" s="45">
        <v>2018</v>
      </c>
      <c r="B2301" t="s">
        <v>473</v>
      </c>
      <c r="C2301">
        <v>206</v>
      </c>
      <c r="D2301">
        <v>136</v>
      </c>
      <c r="E2301">
        <v>4</v>
      </c>
      <c r="F2301">
        <v>10808</v>
      </c>
      <c r="H2301" t="s">
        <v>9</v>
      </c>
      <c r="I2301">
        <v>1120</v>
      </c>
      <c r="J2301">
        <v>1112</v>
      </c>
      <c r="K2301" t="s">
        <v>3294</v>
      </c>
      <c r="O2301" s="65">
        <v>113350000</v>
      </c>
    </row>
    <row r="2302" spans="1:15" x14ac:dyDescent="0.25">
      <c r="A2302" s="45">
        <v>2018</v>
      </c>
      <c r="B2302" t="s">
        <v>473</v>
      </c>
      <c r="C2302">
        <v>206</v>
      </c>
      <c r="D2302">
        <v>136</v>
      </c>
      <c r="E2302">
        <v>4</v>
      </c>
      <c r="F2302">
        <v>19905</v>
      </c>
      <c r="H2302" t="s">
        <v>9</v>
      </c>
      <c r="I2302">
        <v>1120</v>
      </c>
      <c r="J2302">
        <v>1112</v>
      </c>
      <c r="K2302" t="s">
        <v>3304</v>
      </c>
      <c r="O2302" s="65">
        <v>500000</v>
      </c>
    </row>
    <row r="2303" spans="1:15" x14ac:dyDescent="0.25">
      <c r="A2303" s="45">
        <v>2018</v>
      </c>
      <c r="B2303" t="s">
        <v>473</v>
      </c>
      <c r="C2303">
        <v>206</v>
      </c>
      <c r="D2303">
        <v>136</v>
      </c>
      <c r="E2303">
        <v>4</v>
      </c>
      <c r="F2303">
        <v>19999</v>
      </c>
      <c r="H2303" t="s">
        <v>9</v>
      </c>
      <c r="I2303">
        <v>1120</v>
      </c>
      <c r="J2303">
        <v>1112</v>
      </c>
      <c r="K2303" t="s">
        <v>3305</v>
      </c>
      <c r="M2303" t="s">
        <v>5961</v>
      </c>
      <c r="O2303" s="65">
        <v>250000</v>
      </c>
    </row>
    <row r="2304" spans="1:15" x14ac:dyDescent="0.25">
      <c r="A2304" s="45">
        <v>2018</v>
      </c>
      <c r="B2304" t="s">
        <v>473</v>
      </c>
      <c r="C2304">
        <v>206</v>
      </c>
      <c r="D2304">
        <v>136</v>
      </c>
      <c r="E2304">
        <v>4</v>
      </c>
      <c r="F2304">
        <v>20101</v>
      </c>
      <c r="H2304" t="s">
        <v>9</v>
      </c>
      <c r="I2304">
        <v>1120</v>
      </c>
      <c r="J2304">
        <v>1112</v>
      </c>
      <c r="K2304" t="s">
        <v>3306</v>
      </c>
      <c r="O2304" s="65">
        <v>350000</v>
      </c>
    </row>
    <row r="2305" spans="1:15" x14ac:dyDescent="0.25">
      <c r="A2305" s="45">
        <v>2018</v>
      </c>
      <c r="B2305" t="s">
        <v>473</v>
      </c>
      <c r="C2305">
        <v>206</v>
      </c>
      <c r="D2305">
        <v>136</v>
      </c>
      <c r="E2305">
        <v>4</v>
      </c>
      <c r="F2305">
        <v>20104</v>
      </c>
      <c r="H2305" t="s">
        <v>9</v>
      </c>
      <c r="I2305">
        <v>1120</v>
      </c>
      <c r="J2305">
        <v>1112</v>
      </c>
      <c r="K2305" t="s">
        <v>3309</v>
      </c>
      <c r="O2305" s="65">
        <v>5250000</v>
      </c>
    </row>
    <row r="2306" spans="1:15" x14ac:dyDescent="0.25">
      <c r="A2306" s="45">
        <v>2018</v>
      </c>
      <c r="B2306" t="s">
        <v>473</v>
      </c>
      <c r="C2306">
        <v>206</v>
      </c>
      <c r="D2306">
        <v>136</v>
      </c>
      <c r="E2306">
        <v>4</v>
      </c>
      <c r="F2306">
        <v>20304</v>
      </c>
      <c r="H2306" t="s">
        <v>9</v>
      </c>
      <c r="I2306">
        <v>1120</v>
      </c>
      <c r="J2306">
        <v>1112</v>
      </c>
      <c r="K2306" t="s">
        <v>3318</v>
      </c>
      <c r="O2306" s="65">
        <v>50000</v>
      </c>
    </row>
    <row r="2307" spans="1:15" x14ac:dyDescent="0.25">
      <c r="A2307" s="45">
        <v>2018</v>
      </c>
      <c r="B2307" t="s">
        <v>473</v>
      </c>
      <c r="C2307">
        <v>206</v>
      </c>
      <c r="D2307">
        <v>136</v>
      </c>
      <c r="E2307">
        <v>4</v>
      </c>
      <c r="F2307">
        <v>20402</v>
      </c>
      <c r="H2307" t="s">
        <v>9</v>
      </c>
      <c r="I2307">
        <v>1120</v>
      </c>
      <c r="J2307">
        <v>1112</v>
      </c>
      <c r="K2307" t="s">
        <v>3323</v>
      </c>
      <c r="O2307" s="65">
        <v>1500000</v>
      </c>
    </row>
    <row r="2308" spans="1:15" x14ac:dyDescent="0.25">
      <c r="A2308" s="45">
        <v>2018</v>
      </c>
      <c r="B2308" t="s">
        <v>473</v>
      </c>
      <c r="C2308">
        <v>206</v>
      </c>
      <c r="D2308">
        <v>136</v>
      </c>
      <c r="E2308">
        <v>4</v>
      </c>
      <c r="F2308">
        <v>29901</v>
      </c>
      <c r="H2308" t="s">
        <v>9</v>
      </c>
      <c r="I2308">
        <v>1120</v>
      </c>
      <c r="J2308">
        <v>1112</v>
      </c>
      <c r="K2308" t="s">
        <v>3327</v>
      </c>
      <c r="O2308" s="65">
        <v>500000</v>
      </c>
    </row>
    <row r="2309" spans="1:15" x14ac:dyDescent="0.25">
      <c r="A2309" s="45">
        <v>2018</v>
      </c>
      <c r="B2309" t="s">
        <v>473</v>
      </c>
      <c r="C2309">
        <v>206</v>
      </c>
      <c r="D2309">
        <v>136</v>
      </c>
      <c r="E2309">
        <v>4</v>
      </c>
      <c r="F2309">
        <v>29903</v>
      </c>
      <c r="H2309" t="s">
        <v>9</v>
      </c>
      <c r="I2309">
        <v>1120</v>
      </c>
      <c r="J2309">
        <v>1112</v>
      </c>
      <c r="K2309" t="s">
        <v>3329</v>
      </c>
      <c r="O2309" s="65">
        <v>500000</v>
      </c>
    </row>
    <row r="2310" spans="1:15" x14ac:dyDescent="0.25">
      <c r="A2310" s="45">
        <v>2018</v>
      </c>
      <c r="B2310" t="s">
        <v>473</v>
      </c>
      <c r="C2310">
        <v>206</v>
      </c>
      <c r="D2310">
        <v>136</v>
      </c>
      <c r="E2310">
        <v>4</v>
      </c>
      <c r="F2310">
        <v>29905</v>
      </c>
      <c r="H2310" t="s">
        <v>9</v>
      </c>
      <c r="I2310">
        <v>1120</v>
      </c>
      <c r="J2310">
        <v>1112</v>
      </c>
      <c r="K2310" t="s">
        <v>3331</v>
      </c>
      <c r="O2310" s="65">
        <v>250000</v>
      </c>
    </row>
    <row r="2311" spans="1:15" x14ac:dyDescent="0.25">
      <c r="A2311" s="45">
        <v>2018</v>
      </c>
      <c r="B2311" t="s">
        <v>473</v>
      </c>
      <c r="C2311">
        <v>206</v>
      </c>
      <c r="D2311">
        <v>136</v>
      </c>
      <c r="E2311">
        <v>4</v>
      </c>
      <c r="F2311">
        <v>50103</v>
      </c>
      <c r="H2311" t="s">
        <v>16</v>
      </c>
      <c r="I2311">
        <v>2210</v>
      </c>
      <c r="J2311">
        <v>1112</v>
      </c>
      <c r="K2311" t="s">
        <v>3374</v>
      </c>
      <c r="O2311" s="65">
        <v>2000000</v>
      </c>
    </row>
    <row r="2312" spans="1:15" x14ac:dyDescent="0.25">
      <c r="A2312" s="45">
        <v>2018</v>
      </c>
      <c r="B2312" t="s">
        <v>473</v>
      </c>
      <c r="C2312">
        <v>206</v>
      </c>
      <c r="D2312">
        <v>136</v>
      </c>
      <c r="E2312">
        <v>4</v>
      </c>
      <c r="F2312">
        <v>50104</v>
      </c>
      <c r="H2312" t="s">
        <v>16</v>
      </c>
      <c r="I2312">
        <v>2210</v>
      </c>
      <c r="J2312">
        <v>1112</v>
      </c>
      <c r="K2312" t="s">
        <v>3375</v>
      </c>
      <c r="O2312" s="65">
        <v>2215000</v>
      </c>
    </row>
    <row r="2313" spans="1:15" x14ac:dyDescent="0.25">
      <c r="A2313" s="45">
        <v>2018</v>
      </c>
      <c r="B2313" t="s">
        <v>473</v>
      </c>
      <c r="C2313">
        <v>206</v>
      </c>
      <c r="D2313">
        <v>136</v>
      </c>
      <c r="E2313">
        <v>4</v>
      </c>
      <c r="F2313">
        <v>50105</v>
      </c>
      <c r="H2313" t="s">
        <v>16</v>
      </c>
      <c r="I2313">
        <v>2210</v>
      </c>
      <c r="J2313">
        <v>1112</v>
      </c>
      <c r="K2313" t="s">
        <v>3376</v>
      </c>
      <c r="O2313" s="65">
        <v>1000000</v>
      </c>
    </row>
    <row r="2314" spans="1:15" x14ac:dyDescent="0.25">
      <c r="A2314" s="45">
        <v>2018</v>
      </c>
      <c r="B2314" t="s">
        <v>473</v>
      </c>
      <c r="C2314">
        <v>206</v>
      </c>
      <c r="D2314">
        <v>136</v>
      </c>
      <c r="E2314">
        <v>4</v>
      </c>
      <c r="F2314">
        <v>50199</v>
      </c>
      <c r="H2314" t="s">
        <v>16</v>
      </c>
      <c r="I2314">
        <v>2210</v>
      </c>
      <c r="J2314">
        <v>1112</v>
      </c>
      <c r="K2314" t="s">
        <v>3379</v>
      </c>
      <c r="O2314" s="65">
        <v>500000</v>
      </c>
    </row>
    <row r="2315" spans="1:15" x14ac:dyDescent="0.25">
      <c r="A2315" s="45">
        <v>2018</v>
      </c>
      <c r="B2315" t="s">
        <v>473</v>
      </c>
      <c r="C2315">
        <v>206</v>
      </c>
      <c r="D2315">
        <v>136</v>
      </c>
      <c r="E2315">
        <v>4</v>
      </c>
      <c r="F2315">
        <v>60103</v>
      </c>
      <c r="G2315">
        <v>200</v>
      </c>
      <c r="H2315" t="s">
        <v>9</v>
      </c>
      <c r="I2315">
        <v>1310</v>
      </c>
      <c r="J2315">
        <v>1112</v>
      </c>
      <c r="K2315" t="s">
        <v>3393</v>
      </c>
      <c r="L2315" t="s">
        <v>21</v>
      </c>
      <c r="M2315" t="s">
        <v>4550</v>
      </c>
      <c r="N2315" t="s">
        <v>22</v>
      </c>
      <c r="O2315" s="65">
        <v>10590258</v>
      </c>
    </row>
    <row r="2316" spans="1:15" x14ac:dyDescent="0.25">
      <c r="A2316" s="45">
        <v>2018</v>
      </c>
      <c r="B2316" t="s">
        <v>473</v>
      </c>
      <c r="C2316">
        <v>206</v>
      </c>
      <c r="D2316">
        <v>136</v>
      </c>
      <c r="E2316">
        <v>4</v>
      </c>
      <c r="F2316">
        <v>60103</v>
      </c>
      <c r="G2316">
        <v>202</v>
      </c>
      <c r="H2316" t="s">
        <v>9</v>
      </c>
      <c r="I2316">
        <v>1310</v>
      </c>
      <c r="J2316">
        <v>1112</v>
      </c>
      <c r="K2316" t="s">
        <v>3393</v>
      </c>
      <c r="L2316" t="s">
        <v>21</v>
      </c>
      <c r="M2316" t="s">
        <v>4542</v>
      </c>
      <c r="N2316" t="s">
        <v>22</v>
      </c>
      <c r="O2316" s="65">
        <v>4564766</v>
      </c>
    </row>
    <row r="2317" spans="1:15" x14ac:dyDescent="0.25">
      <c r="A2317" s="45">
        <v>2018</v>
      </c>
      <c r="B2317" t="s">
        <v>473</v>
      </c>
      <c r="C2317">
        <v>206</v>
      </c>
      <c r="D2317">
        <v>136</v>
      </c>
      <c r="E2317">
        <v>4</v>
      </c>
      <c r="F2317">
        <v>60301</v>
      </c>
      <c r="H2317" t="s">
        <v>9</v>
      </c>
      <c r="I2317">
        <v>1320</v>
      </c>
      <c r="J2317">
        <v>1112</v>
      </c>
      <c r="K2317" t="s">
        <v>3404</v>
      </c>
      <c r="O2317" s="65">
        <v>85740186</v>
      </c>
    </row>
    <row r="2318" spans="1:15" x14ac:dyDescent="0.25">
      <c r="A2318" s="45">
        <v>2018</v>
      </c>
      <c r="B2318" t="s">
        <v>473</v>
      </c>
      <c r="C2318">
        <v>206</v>
      </c>
      <c r="D2318">
        <v>136</v>
      </c>
      <c r="E2318">
        <v>4</v>
      </c>
      <c r="F2318">
        <v>60399</v>
      </c>
      <c r="H2318" t="s">
        <v>9</v>
      </c>
      <c r="I2318">
        <v>1320</v>
      </c>
      <c r="J2318">
        <v>1112</v>
      </c>
      <c r="K2318" t="s">
        <v>3409</v>
      </c>
      <c r="M2318" t="s">
        <v>5929</v>
      </c>
      <c r="O2318" s="65">
        <v>10000000</v>
      </c>
    </row>
    <row r="2319" spans="1:15" x14ac:dyDescent="0.25">
      <c r="A2319" s="45">
        <v>2018</v>
      </c>
      <c r="B2319" t="s">
        <v>474</v>
      </c>
      <c r="C2319">
        <v>206</v>
      </c>
      <c r="D2319">
        <v>136</v>
      </c>
      <c r="E2319">
        <v>5</v>
      </c>
      <c r="F2319">
        <v>101</v>
      </c>
      <c r="H2319" t="s">
        <v>9</v>
      </c>
      <c r="I2319">
        <v>1111</v>
      </c>
      <c r="J2319">
        <v>1112</v>
      </c>
      <c r="K2319" t="s">
        <v>3206</v>
      </c>
      <c r="O2319" s="65">
        <v>641281147</v>
      </c>
    </row>
    <row r="2320" spans="1:15" x14ac:dyDescent="0.25">
      <c r="A2320" s="45">
        <v>2018</v>
      </c>
      <c r="B2320" t="s">
        <v>474</v>
      </c>
      <c r="C2320">
        <v>206</v>
      </c>
      <c r="D2320">
        <v>136</v>
      </c>
      <c r="E2320">
        <v>5</v>
      </c>
      <c r="F2320">
        <v>103</v>
      </c>
      <c r="H2320" t="s">
        <v>9</v>
      </c>
      <c r="I2320">
        <v>1111</v>
      </c>
      <c r="J2320">
        <v>1112</v>
      </c>
      <c r="K2320" t="s">
        <v>3207</v>
      </c>
      <c r="O2320" s="65">
        <v>7108777</v>
      </c>
    </row>
    <row r="2321" spans="1:15" x14ac:dyDescent="0.25">
      <c r="A2321" s="45">
        <v>2018</v>
      </c>
      <c r="B2321" t="s">
        <v>474</v>
      </c>
      <c r="C2321">
        <v>206</v>
      </c>
      <c r="D2321">
        <v>136</v>
      </c>
      <c r="E2321">
        <v>5</v>
      </c>
      <c r="F2321">
        <v>201</v>
      </c>
      <c r="H2321" t="s">
        <v>9</v>
      </c>
      <c r="I2321">
        <v>1111</v>
      </c>
      <c r="J2321">
        <v>1112</v>
      </c>
      <c r="K2321" t="s">
        <v>3210</v>
      </c>
      <c r="O2321" s="65">
        <v>7302000</v>
      </c>
    </row>
    <row r="2322" spans="1:15" x14ac:dyDescent="0.25">
      <c r="A2322" s="45">
        <v>2018</v>
      </c>
      <c r="B2322" t="s">
        <v>474</v>
      </c>
      <c r="C2322">
        <v>206</v>
      </c>
      <c r="D2322">
        <v>136</v>
      </c>
      <c r="E2322">
        <v>5</v>
      </c>
      <c r="F2322">
        <v>202</v>
      </c>
      <c r="H2322" t="s">
        <v>9</v>
      </c>
      <c r="I2322">
        <v>1111</v>
      </c>
      <c r="J2322">
        <v>1112</v>
      </c>
      <c r="K2322" t="s">
        <v>3211</v>
      </c>
      <c r="O2322" s="65">
        <v>500000</v>
      </c>
    </row>
    <row r="2323" spans="1:15" x14ac:dyDescent="0.25">
      <c r="A2323" s="45">
        <v>2018</v>
      </c>
      <c r="B2323" t="s">
        <v>474</v>
      </c>
      <c r="C2323">
        <v>206</v>
      </c>
      <c r="D2323">
        <v>136</v>
      </c>
      <c r="E2323">
        <v>5</v>
      </c>
      <c r="F2323">
        <v>301</v>
      </c>
      <c r="H2323" t="s">
        <v>9</v>
      </c>
      <c r="I2323">
        <v>1111</v>
      </c>
      <c r="J2323">
        <v>1112</v>
      </c>
      <c r="K2323" t="s">
        <v>3215</v>
      </c>
      <c r="O2323" s="65">
        <v>214781990</v>
      </c>
    </row>
    <row r="2324" spans="1:15" x14ac:dyDescent="0.25">
      <c r="A2324" s="45">
        <v>2018</v>
      </c>
      <c r="B2324" t="s">
        <v>474</v>
      </c>
      <c r="C2324">
        <v>206</v>
      </c>
      <c r="D2324">
        <v>136</v>
      </c>
      <c r="E2324">
        <v>5</v>
      </c>
      <c r="F2324">
        <v>302</v>
      </c>
      <c r="H2324" t="s">
        <v>9</v>
      </c>
      <c r="I2324">
        <v>1111</v>
      </c>
      <c r="J2324">
        <v>1112</v>
      </c>
      <c r="K2324" t="s">
        <v>3216</v>
      </c>
      <c r="O2324" s="65">
        <v>330286631</v>
      </c>
    </row>
    <row r="2325" spans="1:15" x14ac:dyDescent="0.25">
      <c r="A2325" s="45">
        <v>2018</v>
      </c>
      <c r="B2325" t="s">
        <v>474</v>
      </c>
      <c r="C2325">
        <v>206</v>
      </c>
      <c r="D2325">
        <v>136</v>
      </c>
      <c r="E2325">
        <v>5</v>
      </c>
      <c r="F2325">
        <v>303</v>
      </c>
      <c r="H2325" t="s">
        <v>16</v>
      </c>
      <c r="I2325">
        <v>1111</v>
      </c>
      <c r="J2325">
        <v>1112</v>
      </c>
      <c r="K2325" t="s">
        <v>3217</v>
      </c>
      <c r="O2325" s="65">
        <v>115945598</v>
      </c>
    </row>
    <row r="2326" spans="1:15" x14ac:dyDescent="0.25">
      <c r="A2326" s="45">
        <v>2018</v>
      </c>
      <c r="B2326" t="s">
        <v>474</v>
      </c>
      <c r="C2326">
        <v>206</v>
      </c>
      <c r="D2326">
        <v>136</v>
      </c>
      <c r="E2326">
        <v>5</v>
      </c>
      <c r="F2326">
        <v>304</v>
      </c>
      <c r="H2326" t="s">
        <v>9</v>
      </c>
      <c r="I2326">
        <v>1111</v>
      </c>
      <c r="J2326">
        <v>1112</v>
      </c>
      <c r="K2326" t="s">
        <v>3218</v>
      </c>
      <c r="O2326" s="65">
        <v>99616337</v>
      </c>
    </row>
    <row r="2327" spans="1:15" x14ac:dyDescent="0.25">
      <c r="A2327" s="45">
        <v>2018</v>
      </c>
      <c r="B2327" t="s">
        <v>474</v>
      </c>
      <c r="C2327">
        <v>206</v>
      </c>
      <c r="D2327">
        <v>136</v>
      </c>
      <c r="E2327">
        <v>5</v>
      </c>
      <c r="F2327">
        <v>399</v>
      </c>
      <c r="H2327" t="s">
        <v>9</v>
      </c>
      <c r="I2327">
        <v>1111</v>
      </c>
      <c r="J2327">
        <v>1112</v>
      </c>
      <c r="K2327" t="s">
        <v>3219</v>
      </c>
      <c r="O2327" s="65">
        <v>84470294</v>
      </c>
    </row>
    <row r="2328" spans="1:15" x14ac:dyDescent="0.25">
      <c r="A2328" s="45">
        <v>2018</v>
      </c>
      <c r="B2328" t="s">
        <v>474</v>
      </c>
      <c r="C2328">
        <v>206</v>
      </c>
      <c r="D2328">
        <v>136</v>
      </c>
      <c r="E2328">
        <v>5</v>
      </c>
      <c r="F2328">
        <v>401</v>
      </c>
      <c r="G2328">
        <v>200</v>
      </c>
      <c r="H2328" t="s">
        <v>9</v>
      </c>
      <c r="I2328">
        <v>1112</v>
      </c>
      <c r="J2328">
        <v>1112</v>
      </c>
      <c r="K2328" t="s">
        <v>3220</v>
      </c>
      <c r="L2328" t="s">
        <v>21</v>
      </c>
      <c r="M2328" t="s">
        <v>4546</v>
      </c>
      <c r="N2328" t="s">
        <v>22</v>
      </c>
      <c r="O2328" s="65">
        <v>128699614</v>
      </c>
    </row>
    <row r="2329" spans="1:15" x14ac:dyDescent="0.25">
      <c r="A2329" s="45">
        <v>2018</v>
      </c>
      <c r="B2329" t="s">
        <v>474</v>
      </c>
      <c r="C2329">
        <v>206</v>
      </c>
      <c r="D2329">
        <v>136</v>
      </c>
      <c r="E2329">
        <v>5</v>
      </c>
      <c r="F2329">
        <v>405</v>
      </c>
      <c r="G2329">
        <v>200</v>
      </c>
      <c r="H2329" t="s">
        <v>9</v>
      </c>
      <c r="I2329">
        <v>1112</v>
      </c>
      <c r="J2329">
        <v>1112</v>
      </c>
      <c r="K2329" t="s">
        <v>3244</v>
      </c>
      <c r="L2329" t="s">
        <v>23</v>
      </c>
      <c r="M2329" t="s">
        <v>4531</v>
      </c>
      <c r="N2329" t="s">
        <v>24</v>
      </c>
      <c r="O2329" s="65">
        <v>6956736</v>
      </c>
    </row>
    <row r="2330" spans="1:15" x14ac:dyDescent="0.25">
      <c r="A2330" s="45">
        <v>2018</v>
      </c>
      <c r="B2330" t="s">
        <v>474</v>
      </c>
      <c r="C2330">
        <v>206</v>
      </c>
      <c r="D2330">
        <v>136</v>
      </c>
      <c r="E2330">
        <v>5</v>
      </c>
      <c r="F2330">
        <v>501</v>
      </c>
      <c r="G2330">
        <v>200</v>
      </c>
      <c r="H2330" t="s">
        <v>9</v>
      </c>
      <c r="I2330">
        <v>1112</v>
      </c>
      <c r="J2330">
        <v>1112</v>
      </c>
      <c r="K2330" t="s">
        <v>3245</v>
      </c>
      <c r="L2330" t="s">
        <v>21</v>
      </c>
      <c r="M2330" t="s">
        <v>4547</v>
      </c>
      <c r="N2330" t="s">
        <v>22</v>
      </c>
      <c r="O2330" s="65">
        <v>70680437</v>
      </c>
    </row>
    <row r="2331" spans="1:15" x14ac:dyDescent="0.25">
      <c r="A2331" s="45">
        <v>2018</v>
      </c>
      <c r="B2331" t="s">
        <v>474</v>
      </c>
      <c r="C2331">
        <v>206</v>
      </c>
      <c r="D2331">
        <v>136</v>
      </c>
      <c r="E2331">
        <v>5</v>
      </c>
      <c r="F2331">
        <v>502</v>
      </c>
      <c r="G2331">
        <v>200</v>
      </c>
      <c r="H2331" t="s">
        <v>9</v>
      </c>
      <c r="I2331">
        <v>1112</v>
      </c>
      <c r="J2331">
        <v>1112</v>
      </c>
      <c r="K2331" t="s">
        <v>3246</v>
      </c>
      <c r="L2331" t="s">
        <v>21</v>
      </c>
      <c r="M2331" t="s">
        <v>4532</v>
      </c>
      <c r="N2331" t="s">
        <v>22</v>
      </c>
      <c r="O2331" s="65">
        <v>20870208</v>
      </c>
    </row>
    <row r="2332" spans="1:15" x14ac:dyDescent="0.25">
      <c r="A2332" s="45">
        <v>2018</v>
      </c>
      <c r="B2332" t="s">
        <v>474</v>
      </c>
      <c r="C2332">
        <v>206</v>
      </c>
      <c r="D2332">
        <v>136</v>
      </c>
      <c r="E2332">
        <v>5</v>
      </c>
      <c r="F2332">
        <v>503</v>
      </c>
      <c r="G2332">
        <v>200</v>
      </c>
      <c r="H2332" t="s">
        <v>9</v>
      </c>
      <c r="I2332">
        <v>1112</v>
      </c>
      <c r="J2332">
        <v>1112</v>
      </c>
      <c r="K2332" t="s">
        <v>3247</v>
      </c>
      <c r="L2332" t="s">
        <v>21</v>
      </c>
      <c r="M2332" t="s">
        <v>4533</v>
      </c>
      <c r="N2332" t="s">
        <v>22</v>
      </c>
      <c r="O2332" s="65">
        <v>41740415</v>
      </c>
    </row>
    <row r="2333" spans="1:15" x14ac:dyDescent="0.25">
      <c r="A2333" s="45">
        <v>2018</v>
      </c>
      <c r="B2333" t="s">
        <v>474</v>
      </c>
      <c r="C2333">
        <v>206</v>
      </c>
      <c r="D2333">
        <v>136</v>
      </c>
      <c r="E2333">
        <v>5</v>
      </c>
      <c r="F2333">
        <v>10101</v>
      </c>
      <c r="H2333" t="s">
        <v>9</v>
      </c>
      <c r="I2333">
        <v>1120</v>
      </c>
      <c r="J2333">
        <v>1112</v>
      </c>
      <c r="K2333" t="s">
        <v>3253</v>
      </c>
      <c r="O2333" s="65">
        <v>507957345</v>
      </c>
    </row>
    <row r="2334" spans="1:15" x14ac:dyDescent="0.25">
      <c r="A2334" s="45">
        <v>2018</v>
      </c>
      <c r="B2334" t="s">
        <v>474</v>
      </c>
      <c r="C2334">
        <v>206</v>
      </c>
      <c r="D2334">
        <v>136</v>
      </c>
      <c r="E2334">
        <v>5</v>
      </c>
      <c r="F2334">
        <v>10201</v>
      </c>
      <c r="H2334" t="s">
        <v>9</v>
      </c>
      <c r="I2334">
        <v>1120</v>
      </c>
      <c r="J2334">
        <v>1112</v>
      </c>
      <c r="K2334" t="s">
        <v>3258</v>
      </c>
      <c r="O2334" s="65">
        <v>5672899</v>
      </c>
    </row>
    <row r="2335" spans="1:15" x14ac:dyDescent="0.25">
      <c r="A2335" s="45">
        <v>2018</v>
      </c>
      <c r="B2335" t="s">
        <v>474</v>
      </c>
      <c r="C2335">
        <v>206</v>
      </c>
      <c r="D2335">
        <v>136</v>
      </c>
      <c r="E2335">
        <v>5</v>
      </c>
      <c r="F2335">
        <v>10202</v>
      </c>
      <c r="H2335" t="s">
        <v>9</v>
      </c>
      <c r="I2335">
        <v>1120</v>
      </c>
      <c r="J2335">
        <v>1112</v>
      </c>
      <c r="K2335" t="s">
        <v>3259</v>
      </c>
      <c r="O2335" s="65">
        <v>30496940</v>
      </c>
    </row>
    <row r="2336" spans="1:15" x14ac:dyDescent="0.25">
      <c r="A2336" s="45">
        <v>2018</v>
      </c>
      <c r="B2336" t="s">
        <v>474</v>
      </c>
      <c r="C2336">
        <v>206</v>
      </c>
      <c r="D2336">
        <v>136</v>
      </c>
      <c r="E2336">
        <v>5</v>
      </c>
      <c r="F2336">
        <v>10203</v>
      </c>
      <c r="H2336" t="s">
        <v>9</v>
      </c>
      <c r="I2336">
        <v>1120</v>
      </c>
      <c r="J2336">
        <v>1112</v>
      </c>
      <c r="K2336" t="s">
        <v>3260</v>
      </c>
      <c r="O2336" s="65">
        <v>120000</v>
      </c>
    </row>
    <row r="2337" spans="1:15" x14ac:dyDescent="0.25">
      <c r="A2337" s="45">
        <v>2018</v>
      </c>
      <c r="B2337" t="s">
        <v>474</v>
      </c>
      <c r="C2337">
        <v>206</v>
      </c>
      <c r="D2337">
        <v>136</v>
      </c>
      <c r="E2337">
        <v>5</v>
      </c>
      <c r="F2337">
        <v>10204</v>
      </c>
      <c r="H2337" t="s">
        <v>9</v>
      </c>
      <c r="I2337">
        <v>1120</v>
      </c>
      <c r="J2337">
        <v>1112</v>
      </c>
      <c r="K2337" t="s">
        <v>3261</v>
      </c>
      <c r="O2337" s="65">
        <v>110400</v>
      </c>
    </row>
    <row r="2338" spans="1:15" x14ac:dyDescent="0.25">
      <c r="A2338" s="45">
        <v>2018</v>
      </c>
      <c r="B2338" t="s">
        <v>474</v>
      </c>
      <c r="C2338">
        <v>206</v>
      </c>
      <c r="D2338">
        <v>136</v>
      </c>
      <c r="E2338">
        <v>5</v>
      </c>
      <c r="F2338">
        <v>10301</v>
      </c>
      <c r="H2338" t="s">
        <v>9</v>
      </c>
      <c r="I2338">
        <v>1120</v>
      </c>
      <c r="J2338">
        <v>1112</v>
      </c>
      <c r="K2338" t="s">
        <v>3263</v>
      </c>
      <c r="O2338" s="65">
        <v>200000</v>
      </c>
    </row>
    <row r="2339" spans="1:15" x14ac:dyDescent="0.25">
      <c r="A2339" s="45">
        <v>2018</v>
      </c>
      <c r="B2339" t="s">
        <v>474</v>
      </c>
      <c r="C2339">
        <v>206</v>
      </c>
      <c r="D2339">
        <v>136</v>
      </c>
      <c r="E2339">
        <v>5</v>
      </c>
      <c r="F2339">
        <v>10303</v>
      </c>
      <c r="H2339" t="s">
        <v>9</v>
      </c>
      <c r="I2339">
        <v>1120</v>
      </c>
      <c r="J2339">
        <v>1112</v>
      </c>
      <c r="K2339" t="s">
        <v>3265</v>
      </c>
      <c r="O2339" s="65">
        <v>100000</v>
      </c>
    </row>
    <row r="2340" spans="1:15" x14ac:dyDescent="0.25">
      <c r="A2340" s="45">
        <v>2018</v>
      </c>
      <c r="B2340" t="s">
        <v>474</v>
      </c>
      <c r="C2340">
        <v>206</v>
      </c>
      <c r="D2340">
        <v>136</v>
      </c>
      <c r="E2340">
        <v>5</v>
      </c>
      <c r="F2340">
        <v>10304</v>
      </c>
      <c r="H2340" t="s">
        <v>9</v>
      </c>
      <c r="I2340">
        <v>1120</v>
      </c>
      <c r="J2340">
        <v>1112</v>
      </c>
      <c r="K2340" t="s">
        <v>3266</v>
      </c>
      <c r="O2340" s="65">
        <v>100000</v>
      </c>
    </row>
    <row r="2341" spans="1:15" x14ac:dyDescent="0.25">
      <c r="A2341" s="45">
        <v>2018</v>
      </c>
      <c r="B2341" t="s">
        <v>474</v>
      </c>
      <c r="C2341">
        <v>206</v>
      </c>
      <c r="D2341">
        <v>136</v>
      </c>
      <c r="E2341">
        <v>5</v>
      </c>
      <c r="F2341">
        <v>10406</v>
      </c>
      <c r="H2341" t="s">
        <v>9</v>
      </c>
      <c r="I2341">
        <v>1120</v>
      </c>
      <c r="J2341">
        <v>1112</v>
      </c>
      <c r="K2341" t="s">
        <v>3275</v>
      </c>
      <c r="M2341" t="s">
        <v>5962</v>
      </c>
      <c r="O2341" s="65">
        <v>47302535</v>
      </c>
    </row>
    <row r="2342" spans="1:15" x14ac:dyDescent="0.25">
      <c r="A2342" s="45">
        <v>2018</v>
      </c>
      <c r="B2342" t="s">
        <v>474</v>
      </c>
      <c r="C2342">
        <v>206</v>
      </c>
      <c r="D2342">
        <v>136</v>
      </c>
      <c r="E2342">
        <v>5</v>
      </c>
      <c r="F2342">
        <v>10499</v>
      </c>
      <c r="H2342" t="s">
        <v>9</v>
      </c>
      <c r="I2342">
        <v>1120</v>
      </c>
      <c r="J2342">
        <v>1112</v>
      </c>
      <c r="K2342" t="s">
        <v>3276</v>
      </c>
      <c r="M2342" t="s">
        <v>5963</v>
      </c>
      <c r="O2342" s="65">
        <v>60000</v>
      </c>
    </row>
    <row r="2343" spans="1:15" x14ac:dyDescent="0.25">
      <c r="A2343" s="45">
        <v>2018</v>
      </c>
      <c r="B2343" t="s">
        <v>474</v>
      </c>
      <c r="C2343">
        <v>206</v>
      </c>
      <c r="D2343">
        <v>136</v>
      </c>
      <c r="E2343">
        <v>5</v>
      </c>
      <c r="F2343">
        <v>10501</v>
      </c>
      <c r="H2343" t="s">
        <v>9</v>
      </c>
      <c r="I2343">
        <v>1120</v>
      </c>
      <c r="J2343">
        <v>1112</v>
      </c>
      <c r="K2343" t="s">
        <v>3277</v>
      </c>
      <c r="O2343" s="65">
        <v>250000</v>
      </c>
    </row>
    <row r="2344" spans="1:15" x14ac:dyDescent="0.25">
      <c r="A2344" s="45">
        <v>2018</v>
      </c>
      <c r="B2344" t="s">
        <v>474</v>
      </c>
      <c r="C2344">
        <v>206</v>
      </c>
      <c r="D2344">
        <v>136</v>
      </c>
      <c r="E2344">
        <v>5</v>
      </c>
      <c r="F2344">
        <v>10502</v>
      </c>
      <c r="H2344" t="s">
        <v>9</v>
      </c>
      <c r="I2344">
        <v>1120</v>
      </c>
      <c r="J2344">
        <v>1112</v>
      </c>
      <c r="K2344" t="s">
        <v>3278</v>
      </c>
      <c r="O2344" s="65">
        <v>1000000</v>
      </c>
    </row>
    <row r="2345" spans="1:15" x14ac:dyDescent="0.25">
      <c r="A2345" s="45">
        <v>2018</v>
      </c>
      <c r="B2345" t="s">
        <v>474</v>
      </c>
      <c r="C2345">
        <v>206</v>
      </c>
      <c r="D2345">
        <v>136</v>
      </c>
      <c r="E2345">
        <v>5</v>
      </c>
      <c r="F2345">
        <v>10601</v>
      </c>
      <c r="H2345" t="s">
        <v>9</v>
      </c>
      <c r="I2345">
        <v>1120</v>
      </c>
      <c r="J2345">
        <v>1112</v>
      </c>
      <c r="K2345" t="s">
        <v>3281</v>
      </c>
      <c r="O2345" s="65">
        <v>967353</v>
      </c>
    </row>
    <row r="2346" spans="1:15" x14ac:dyDescent="0.25">
      <c r="A2346" s="45">
        <v>2018</v>
      </c>
      <c r="B2346" t="s">
        <v>474</v>
      </c>
      <c r="C2346">
        <v>206</v>
      </c>
      <c r="D2346">
        <v>136</v>
      </c>
      <c r="E2346">
        <v>5</v>
      </c>
      <c r="F2346">
        <v>10805</v>
      </c>
      <c r="H2346" t="s">
        <v>9</v>
      </c>
      <c r="I2346">
        <v>1120</v>
      </c>
      <c r="J2346">
        <v>1112</v>
      </c>
      <c r="K2346" t="s">
        <v>3291</v>
      </c>
      <c r="O2346" s="65">
        <v>500000</v>
      </c>
    </row>
    <row r="2347" spans="1:15" x14ac:dyDescent="0.25">
      <c r="A2347" s="45">
        <v>2018</v>
      </c>
      <c r="B2347" t="s">
        <v>474</v>
      </c>
      <c r="C2347">
        <v>206</v>
      </c>
      <c r="D2347">
        <v>136</v>
      </c>
      <c r="E2347">
        <v>5</v>
      </c>
      <c r="F2347">
        <v>10806</v>
      </c>
      <c r="H2347" t="s">
        <v>9</v>
      </c>
      <c r="I2347">
        <v>1120</v>
      </c>
      <c r="J2347">
        <v>1112</v>
      </c>
      <c r="K2347" t="s">
        <v>3292</v>
      </c>
      <c r="O2347" s="65">
        <v>200000</v>
      </c>
    </row>
    <row r="2348" spans="1:15" x14ac:dyDescent="0.25">
      <c r="A2348" s="45">
        <v>2018</v>
      </c>
      <c r="B2348" t="s">
        <v>474</v>
      </c>
      <c r="C2348">
        <v>206</v>
      </c>
      <c r="D2348">
        <v>136</v>
      </c>
      <c r="E2348">
        <v>5</v>
      </c>
      <c r="F2348">
        <v>10807</v>
      </c>
      <c r="H2348" t="s">
        <v>9</v>
      </c>
      <c r="I2348">
        <v>1120</v>
      </c>
      <c r="J2348">
        <v>1112</v>
      </c>
      <c r="K2348" t="s">
        <v>3293</v>
      </c>
      <c r="O2348" s="65">
        <v>250000</v>
      </c>
    </row>
    <row r="2349" spans="1:15" x14ac:dyDescent="0.25">
      <c r="A2349" s="45">
        <v>2018</v>
      </c>
      <c r="B2349" t="s">
        <v>474</v>
      </c>
      <c r="C2349">
        <v>206</v>
      </c>
      <c r="D2349">
        <v>136</v>
      </c>
      <c r="E2349">
        <v>5</v>
      </c>
      <c r="F2349">
        <v>10808</v>
      </c>
      <c r="H2349" t="s">
        <v>9</v>
      </c>
      <c r="I2349">
        <v>1120</v>
      </c>
      <c r="J2349">
        <v>1112</v>
      </c>
      <c r="K2349" t="s">
        <v>3294</v>
      </c>
      <c r="O2349" s="65">
        <v>1000000</v>
      </c>
    </row>
    <row r="2350" spans="1:15" x14ac:dyDescent="0.25">
      <c r="A2350" s="45">
        <v>2018</v>
      </c>
      <c r="B2350" t="s">
        <v>474</v>
      </c>
      <c r="C2350">
        <v>206</v>
      </c>
      <c r="D2350">
        <v>136</v>
      </c>
      <c r="E2350">
        <v>5</v>
      </c>
      <c r="F2350">
        <v>10899</v>
      </c>
      <c r="H2350" t="s">
        <v>9</v>
      </c>
      <c r="I2350">
        <v>1120</v>
      </c>
      <c r="J2350">
        <v>1112</v>
      </c>
      <c r="K2350" t="s">
        <v>3295</v>
      </c>
      <c r="O2350" s="65">
        <v>300000</v>
      </c>
    </row>
    <row r="2351" spans="1:15" x14ac:dyDescent="0.25">
      <c r="A2351" s="45">
        <v>2018</v>
      </c>
      <c r="B2351" t="s">
        <v>474</v>
      </c>
      <c r="C2351">
        <v>206</v>
      </c>
      <c r="D2351">
        <v>136</v>
      </c>
      <c r="E2351">
        <v>5</v>
      </c>
      <c r="F2351">
        <v>19905</v>
      </c>
      <c r="H2351" t="s">
        <v>9</v>
      </c>
      <c r="I2351">
        <v>1120</v>
      </c>
      <c r="J2351">
        <v>1112</v>
      </c>
      <c r="K2351" t="s">
        <v>3304</v>
      </c>
      <c r="O2351" s="65">
        <v>500000</v>
      </c>
    </row>
    <row r="2352" spans="1:15" x14ac:dyDescent="0.25">
      <c r="A2352" s="45">
        <v>2018</v>
      </c>
      <c r="B2352" t="s">
        <v>474</v>
      </c>
      <c r="C2352">
        <v>206</v>
      </c>
      <c r="D2352">
        <v>136</v>
      </c>
      <c r="E2352">
        <v>5</v>
      </c>
      <c r="F2352">
        <v>19999</v>
      </c>
      <c r="H2352" t="s">
        <v>9</v>
      </c>
      <c r="I2352">
        <v>1120</v>
      </c>
      <c r="J2352">
        <v>1112</v>
      </c>
      <c r="K2352" t="s">
        <v>3305</v>
      </c>
      <c r="M2352" t="s">
        <v>5964</v>
      </c>
      <c r="O2352" s="65">
        <v>250000</v>
      </c>
    </row>
    <row r="2353" spans="1:15" x14ac:dyDescent="0.25">
      <c r="A2353" s="45">
        <v>2018</v>
      </c>
      <c r="B2353" t="s">
        <v>474</v>
      </c>
      <c r="C2353">
        <v>206</v>
      </c>
      <c r="D2353">
        <v>136</v>
      </c>
      <c r="E2353">
        <v>5</v>
      </c>
      <c r="F2353">
        <v>20101</v>
      </c>
      <c r="H2353" t="s">
        <v>9</v>
      </c>
      <c r="I2353">
        <v>1120</v>
      </c>
      <c r="J2353">
        <v>1112</v>
      </c>
      <c r="K2353" t="s">
        <v>3306</v>
      </c>
      <c r="O2353" s="65">
        <v>750000</v>
      </c>
    </row>
    <row r="2354" spans="1:15" x14ac:dyDescent="0.25">
      <c r="A2354" s="45">
        <v>2018</v>
      </c>
      <c r="B2354" t="s">
        <v>474</v>
      </c>
      <c r="C2354">
        <v>206</v>
      </c>
      <c r="D2354">
        <v>136</v>
      </c>
      <c r="E2354">
        <v>5</v>
      </c>
      <c r="F2354">
        <v>20102</v>
      </c>
      <c r="H2354" t="s">
        <v>9</v>
      </c>
      <c r="I2354">
        <v>1120</v>
      </c>
      <c r="J2354">
        <v>1112</v>
      </c>
      <c r="K2354" t="s">
        <v>3307</v>
      </c>
      <c r="O2354" s="65">
        <v>50000</v>
      </c>
    </row>
    <row r="2355" spans="1:15" x14ac:dyDescent="0.25">
      <c r="A2355" s="45">
        <v>2018</v>
      </c>
      <c r="B2355" t="s">
        <v>474</v>
      </c>
      <c r="C2355">
        <v>206</v>
      </c>
      <c r="D2355">
        <v>136</v>
      </c>
      <c r="E2355">
        <v>5</v>
      </c>
      <c r="F2355">
        <v>20104</v>
      </c>
      <c r="H2355" t="s">
        <v>9</v>
      </c>
      <c r="I2355">
        <v>1120</v>
      </c>
      <c r="J2355">
        <v>1112</v>
      </c>
      <c r="K2355" t="s">
        <v>3309</v>
      </c>
      <c r="O2355" s="65">
        <v>4000000</v>
      </c>
    </row>
    <row r="2356" spans="1:15" x14ac:dyDescent="0.25">
      <c r="A2356" s="45">
        <v>2018</v>
      </c>
      <c r="B2356" t="s">
        <v>474</v>
      </c>
      <c r="C2356">
        <v>206</v>
      </c>
      <c r="D2356">
        <v>136</v>
      </c>
      <c r="E2356">
        <v>5</v>
      </c>
      <c r="F2356">
        <v>20401</v>
      </c>
      <c r="H2356" t="s">
        <v>9</v>
      </c>
      <c r="I2356">
        <v>1120</v>
      </c>
      <c r="J2356">
        <v>1112</v>
      </c>
      <c r="K2356" t="s">
        <v>3322</v>
      </c>
      <c r="O2356" s="65">
        <v>50000</v>
      </c>
    </row>
    <row r="2357" spans="1:15" x14ac:dyDescent="0.25">
      <c r="A2357" s="45">
        <v>2018</v>
      </c>
      <c r="B2357" t="s">
        <v>474</v>
      </c>
      <c r="C2357">
        <v>206</v>
      </c>
      <c r="D2357">
        <v>136</v>
      </c>
      <c r="E2357">
        <v>5</v>
      </c>
      <c r="F2357">
        <v>20402</v>
      </c>
      <c r="H2357" t="s">
        <v>9</v>
      </c>
      <c r="I2357">
        <v>1120</v>
      </c>
      <c r="J2357">
        <v>1112</v>
      </c>
      <c r="K2357" t="s">
        <v>3323</v>
      </c>
      <c r="O2357" s="65">
        <v>300000</v>
      </c>
    </row>
    <row r="2358" spans="1:15" x14ac:dyDescent="0.25">
      <c r="A2358" s="45">
        <v>2018</v>
      </c>
      <c r="B2358" t="s">
        <v>474</v>
      </c>
      <c r="C2358">
        <v>206</v>
      </c>
      <c r="D2358">
        <v>136</v>
      </c>
      <c r="E2358">
        <v>5</v>
      </c>
      <c r="F2358">
        <v>29901</v>
      </c>
      <c r="H2358" t="s">
        <v>9</v>
      </c>
      <c r="I2358">
        <v>1120</v>
      </c>
      <c r="J2358">
        <v>1112</v>
      </c>
      <c r="K2358" t="s">
        <v>3327</v>
      </c>
      <c r="O2358" s="65">
        <v>1000000</v>
      </c>
    </row>
    <row r="2359" spans="1:15" x14ac:dyDescent="0.25">
      <c r="A2359" s="45">
        <v>2018</v>
      </c>
      <c r="B2359" t="s">
        <v>474</v>
      </c>
      <c r="C2359">
        <v>206</v>
      </c>
      <c r="D2359">
        <v>136</v>
      </c>
      <c r="E2359">
        <v>5</v>
      </c>
      <c r="F2359">
        <v>29903</v>
      </c>
      <c r="H2359" t="s">
        <v>9</v>
      </c>
      <c r="I2359">
        <v>1120</v>
      </c>
      <c r="J2359">
        <v>1112</v>
      </c>
      <c r="K2359" t="s">
        <v>3329</v>
      </c>
      <c r="O2359" s="65">
        <v>3000000</v>
      </c>
    </row>
    <row r="2360" spans="1:15" x14ac:dyDescent="0.25">
      <c r="A2360" s="45">
        <v>2018</v>
      </c>
      <c r="B2360" t="s">
        <v>474</v>
      </c>
      <c r="C2360">
        <v>206</v>
      </c>
      <c r="D2360">
        <v>136</v>
      </c>
      <c r="E2360">
        <v>5</v>
      </c>
      <c r="F2360">
        <v>29905</v>
      </c>
      <c r="H2360" t="s">
        <v>9</v>
      </c>
      <c r="I2360">
        <v>1120</v>
      </c>
      <c r="J2360">
        <v>1112</v>
      </c>
      <c r="K2360" t="s">
        <v>3331</v>
      </c>
      <c r="O2360" s="65">
        <v>250000</v>
      </c>
    </row>
    <row r="2361" spans="1:15" x14ac:dyDescent="0.25">
      <c r="A2361" s="45">
        <v>2018</v>
      </c>
      <c r="B2361" t="s">
        <v>474</v>
      </c>
      <c r="C2361">
        <v>206</v>
      </c>
      <c r="D2361">
        <v>136</v>
      </c>
      <c r="E2361">
        <v>5</v>
      </c>
      <c r="F2361">
        <v>29999</v>
      </c>
      <c r="H2361" t="s">
        <v>9</v>
      </c>
      <c r="I2361">
        <v>1120</v>
      </c>
      <c r="J2361">
        <v>1112</v>
      </c>
      <c r="K2361" t="s">
        <v>3334</v>
      </c>
      <c r="O2361" s="65">
        <v>100000</v>
      </c>
    </row>
    <row r="2362" spans="1:15" x14ac:dyDescent="0.25">
      <c r="A2362" s="45">
        <v>2018</v>
      </c>
      <c r="B2362" t="s">
        <v>474</v>
      </c>
      <c r="C2362">
        <v>206</v>
      </c>
      <c r="D2362">
        <v>136</v>
      </c>
      <c r="E2362">
        <v>5</v>
      </c>
      <c r="F2362">
        <v>60103</v>
      </c>
      <c r="G2362">
        <v>200</v>
      </c>
      <c r="H2362" t="s">
        <v>9</v>
      </c>
      <c r="I2362">
        <v>1310</v>
      </c>
      <c r="J2362">
        <v>1112</v>
      </c>
      <c r="K2362" t="s">
        <v>3393</v>
      </c>
      <c r="L2362" t="s">
        <v>21</v>
      </c>
      <c r="M2362" t="s">
        <v>4550</v>
      </c>
      <c r="N2362" t="s">
        <v>22</v>
      </c>
      <c r="O2362" s="65">
        <v>8069814</v>
      </c>
    </row>
    <row r="2363" spans="1:15" x14ac:dyDescent="0.25">
      <c r="A2363" s="45">
        <v>2018</v>
      </c>
      <c r="B2363" t="s">
        <v>474</v>
      </c>
      <c r="C2363">
        <v>206</v>
      </c>
      <c r="D2363">
        <v>136</v>
      </c>
      <c r="E2363">
        <v>5</v>
      </c>
      <c r="F2363">
        <v>60103</v>
      </c>
      <c r="G2363">
        <v>202</v>
      </c>
      <c r="H2363" t="s">
        <v>9</v>
      </c>
      <c r="I2363">
        <v>1310</v>
      </c>
      <c r="J2363">
        <v>1112</v>
      </c>
      <c r="K2363" t="s">
        <v>3393</v>
      </c>
      <c r="L2363" t="s">
        <v>21</v>
      </c>
      <c r="M2363" t="s">
        <v>4542</v>
      </c>
      <c r="N2363" t="s">
        <v>22</v>
      </c>
      <c r="O2363" s="65">
        <v>3478368</v>
      </c>
    </row>
    <row r="2364" spans="1:15" x14ac:dyDescent="0.25">
      <c r="A2364" s="45">
        <v>2018</v>
      </c>
      <c r="B2364" t="s">
        <v>474</v>
      </c>
      <c r="C2364">
        <v>206</v>
      </c>
      <c r="D2364">
        <v>136</v>
      </c>
      <c r="E2364">
        <v>5</v>
      </c>
      <c r="F2364">
        <v>60301</v>
      </c>
      <c r="H2364" t="s">
        <v>9</v>
      </c>
      <c r="I2364">
        <v>1320</v>
      </c>
      <c r="J2364">
        <v>1112</v>
      </c>
      <c r="K2364" t="s">
        <v>3404</v>
      </c>
      <c r="O2364" s="65">
        <v>63274497</v>
      </c>
    </row>
    <row r="2365" spans="1:15" x14ac:dyDescent="0.25">
      <c r="A2365" s="45">
        <v>2018</v>
      </c>
      <c r="B2365" t="s">
        <v>474</v>
      </c>
      <c r="C2365">
        <v>206</v>
      </c>
      <c r="D2365">
        <v>136</v>
      </c>
      <c r="E2365">
        <v>5</v>
      </c>
      <c r="F2365">
        <v>60399</v>
      </c>
      <c r="H2365" t="s">
        <v>9</v>
      </c>
      <c r="I2365">
        <v>1320</v>
      </c>
      <c r="J2365">
        <v>1112</v>
      </c>
      <c r="K2365" t="s">
        <v>3409</v>
      </c>
      <c r="M2365" t="s">
        <v>5965</v>
      </c>
      <c r="O2365" s="65">
        <v>10000000</v>
      </c>
    </row>
    <row r="2366" spans="1:15" x14ac:dyDescent="0.25">
      <c r="A2366" s="45">
        <v>2018</v>
      </c>
      <c r="B2366" t="s">
        <v>474</v>
      </c>
      <c r="C2366">
        <v>206</v>
      </c>
      <c r="D2366">
        <v>136</v>
      </c>
      <c r="E2366">
        <v>5</v>
      </c>
      <c r="F2366">
        <v>60601</v>
      </c>
      <c r="H2366" t="s">
        <v>9</v>
      </c>
      <c r="I2366">
        <v>1320</v>
      </c>
      <c r="J2366">
        <v>1112</v>
      </c>
      <c r="K2366" t="s">
        <v>3417</v>
      </c>
      <c r="M2366" t="s">
        <v>5885</v>
      </c>
      <c r="O2366" s="65">
        <v>500000</v>
      </c>
    </row>
    <row r="2367" spans="1:15" x14ac:dyDescent="0.25">
      <c r="A2367" s="45">
        <v>2018</v>
      </c>
      <c r="B2367" t="s">
        <v>475</v>
      </c>
      <c r="C2367">
        <v>206</v>
      </c>
      <c r="D2367">
        <v>136</v>
      </c>
      <c r="E2367">
        <v>6</v>
      </c>
      <c r="F2367">
        <v>101</v>
      </c>
      <c r="H2367" t="s">
        <v>9</v>
      </c>
      <c r="I2367">
        <v>1111</v>
      </c>
      <c r="J2367">
        <v>1112</v>
      </c>
      <c r="K2367" t="s">
        <v>3206</v>
      </c>
      <c r="O2367" s="65">
        <v>383180609</v>
      </c>
    </row>
    <row r="2368" spans="1:15" x14ac:dyDescent="0.25">
      <c r="A2368" s="45">
        <v>2018</v>
      </c>
      <c r="B2368" t="s">
        <v>475</v>
      </c>
      <c r="C2368">
        <v>206</v>
      </c>
      <c r="D2368">
        <v>136</v>
      </c>
      <c r="E2368">
        <v>6</v>
      </c>
      <c r="F2368">
        <v>201</v>
      </c>
      <c r="H2368" t="s">
        <v>9</v>
      </c>
      <c r="I2368">
        <v>1111</v>
      </c>
      <c r="J2368">
        <v>1112</v>
      </c>
      <c r="K2368" t="s">
        <v>3210</v>
      </c>
      <c r="O2368" s="65">
        <v>1000000</v>
      </c>
    </row>
    <row r="2369" spans="1:15" x14ac:dyDescent="0.25">
      <c r="A2369" s="45">
        <v>2018</v>
      </c>
      <c r="B2369" t="s">
        <v>475</v>
      </c>
      <c r="C2369">
        <v>206</v>
      </c>
      <c r="D2369">
        <v>136</v>
      </c>
      <c r="E2369">
        <v>6</v>
      </c>
      <c r="F2369">
        <v>202</v>
      </c>
      <c r="H2369" t="s">
        <v>9</v>
      </c>
      <c r="I2369">
        <v>1111</v>
      </c>
      <c r="J2369">
        <v>1112</v>
      </c>
      <c r="K2369" t="s">
        <v>3211</v>
      </c>
      <c r="O2369" s="65">
        <v>500000</v>
      </c>
    </row>
    <row r="2370" spans="1:15" x14ac:dyDescent="0.25">
      <c r="A2370" s="45">
        <v>2018</v>
      </c>
      <c r="B2370" t="s">
        <v>475</v>
      </c>
      <c r="C2370">
        <v>206</v>
      </c>
      <c r="D2370">
        <v>136</v>
      </c>
      <c r="E2370">
        <v>6</v>
      </c>
      <c r="F2370">
        <v>301</v>
      </c>
      <c r="H2370" t="s">
        <v>9</v>
      </c>
      <c r="I2370">
        <v>1111</v>
      </c>
      <c r="J2370">
        <v>1112</v>
      </c>
      <c r="K2370" t="s">
        <v>3215</v>
      </c>
      <c r="O2370" s="65">
        <v>84356951</v>
      </c>
    </row>
    <row r="2371" spans="1:15" x14ac:dyDescent="0.25">
      <c r="A2371" s="45">
        <v>2018</v>
      </c>
      <c r="B2371" t="s">
        <v>475</v>
      </c>
      <c r="C2371">
        <v>206</v>
      </c>
      <c r="D2371">
        <v>136</v>
      </c>
      <c r="E2371">
        <v>6</v>
      </c>
      <c r="F2371">
        <v>302</v>
      </c>
      <c r="H2371" t="s">
        <v>9</v>
      </c>
      <c r="I2371">
        <v>1111</v>
      </c>
      <c r="J2371">
        <v>1112</v>
      </c>
      <c r="K2371" t="s">
        <v>3216</v>
      </c>
      <c r="O2371" s="65">
        <v>208763835</v>
      </c>
    </row>
    <row r="2372" spans="1:15" x14ac:dyDescent="0.25">
      <c r="A2372" s="45">
        <v>2018</v>
      </c>
      <c r="B2372" t="s">
        <v>475</v>
      </c>
      <c r="C2372">
        <v>206</v>
      </c>
      <c r="D2372">
        <v>136</v>
      </c>
      <c r="E2372">
        <v>6</v>
      </c>
      <c r="F2372">
        <v>303</v>
      </c>
      <c r="H2372" t="s">
        <v>16</v>
      </c>
      <c r="I2372">
        <v>1111</v>
      </c>
      <c r="J2372">
        <v>1112</v>
      </c>
      <c r="K2372" t="s">
        <v>3217</v>
      </c>
      <c r="O2372" s="65">
        <v>65341116</v>
      </c>
    </row>
    <row r="2373" spans="1:15" x14ac:dyDescent="0.25">
      <c r="A2373" s="45">
        <v>2018</v>
      </c>
      <c r="B2373" t="s">
        <v>475</v>
      </c>
      <c r="C2373">
        <v>206</v>
      </c>
      <c r="D2373">
        <v>136</v>
      </c>
      <c r="E2373">
        <v>6</v>
      </c>
      <c r="F2373">
        <v>304</v>
      </c>
      <c r="H2373" t="s">
        <v>9</v>
      </c>
      <c r="I2373">
        <v>1111</v>
      </c>
      <c r="J2373">
        <v>1112</v>
      </c>
      <c r="K2373" t="s">
        <v>3218</v>
      </c>
      <c r="O2373" s="65">
        <v>46248026</v>
      </c>
    </row>
    <row r="2374" spans="1:15" x14ac:dyDescent="0.25">
      <c r="A2374" s="45">
        <v>2018</v>
      </c>
      <c r="B2374" t="s">
        <v>475</v>
      </c>
      <c r="C2374">
        <v>206</v>
      </c>
      <c r="D2374">
        <v>136</v>
      </c>
      <c r="E2374">
        <v>6</v>
      </c>
      <c r="F2374">
        <v>399</v>
      </c>
      <c r="H2374" t="s">
        <v>9</v>
      </c>
      <c r="I2374">
        <v>1111</v>
      </c>
      <c r="J2374">
        <v>1112</v>
      </c>
      <c r="K2374" t="s">
        <v>3219</v>
      </c>
      <c r="O2374" s="65">
        <v>52543970</v>
      </c>
    </row>
    <row r="2375" spans="1:15" x14ac:dyDescent="0.25">
      <c r="A2375" s="45">
        <v>2018</v>
      </c>
      <c r="B2375" t="s">
        <v>475</v>
      </c>
      <c r="C2375">
        <v>206</v>
      </c>
      <c r="D2375">
        <v>136</v>
      </c>
      <c r="E2375">
        <v>6</v>
      </c>
      <c r="F2375">
        <v>401</v>
      </c>
      <c r="G2375">
        <v>200</v>
      </c>
      <c r="H2375" t="s">
        <v>9</v>
      </c>
      <c r="I2375">
        <v>1112</v>
      </c>
      <c r="J2375">
        <v>1112</v>
      </c>
      <c r="K2375" t="s">
        <v>3220</v>
      </c>
      <c r="L2375" t="s">
        <v>21</v>
      </c>
      <c r="M2375" t="s">
        <v>4546</v>
      </c>
      <c r="N2375" t="s">
        <v>22</v>
      </c>
      <c r="O2375" s="65">
        <v>72528639</v>
      </c>
    </row>
    <row r="2376" spans="1:15" x14ac:dyDescent="0.25">
      <c r="A2376" s="45">
        <v>2018</v>
      </c>
      <c r="B2376" t="s">
        <v>475</v>
      </c>
      <c r="C2376">
        <v>206</v>
      </c>
      <c r="D2376">
        <v>136</v>
      </c>
      <c r="E2376">
        <v>6</v>
      </c>
      <c r="F2376">
        <v>405</v>
      </c>
      <c r="G2376">
        <v>200</v>
      </c>
      <c r="H2376" t="s">
        <v>9</v>
      </c>
      <c r="I2376">
        <v>1112</v>
      </c>
      <c r="J2376">
        <v>1112</v>
      </c>
      <c r="K2376" t="s">
        <v>3244</v>
      </c>
      <c r="L2376" t="s">
        <v>23</v>
      </c>
      <c r="M2376" t="s">
        <v>4531</v>
      </c>
      <c r="N2376" t="s">
        <v>24</v>
      </c>
      <c r="O2376" s="65">
        <v>3920467</v>
      </c>
    </row>
    <row r="2377" spans="1:15" x14ac:dyDescent="0.25">
      <c r="A2377" s="45">
        <v>2018</v>
      </c>
      <c r="B2377" t="s">
        <v>475</v>
      </c>
      <c r="C2377">
        <v>206</v>
      </c>
      <c r="D2377">
        <v>136</v>
      </c>
      <c r="E2377">
        <v>6</v>
      </c>
      <c r="F2377">
        <v>501</v>
      </c>
      <c r="G2377">
        <v>200</v>
      </c>
      <c r="H2377" t="s">
        <v>9</v>
      </c>
      <c r="I2377">
        <v>1112</v>
      </c>
      <c r="J2377">
        <v>1112</v>
      </c>
      <c r="K2377" t="s">
        <v>3245</v>
      </c>
      <c r="L2377" t="s">
        <v>21</v>
      </c>
      <c r="M2377" t="s">
        <v>4547</v>
      </c>
      <c r="N2377" t="s">
        <v>22</v>
      </c>
      <c r="O2377" s="65">
        <v>39831944</v>
      </c>
    </row>
    <row r="2378" spans="1:15" x14ac:dyDescent="0.25">
      <c r="A2378" s="45">
        <v>2018</v>
      </c>
      <c r="B2378" t="s">
        <v>475</v>
      </c>
      <c r="C2378">
        <v>206</v>
      </c>
      <c r="D2378">
        <v>136</v>
      </c>
      <c r="E2378">
        <v>6</v>
      </c>
      <c r="F2378">
        <v>502</v>
      </c>
      <c r="G2378">
        <v>200</v>
      </c>
      <c r="H2378" t="s">
        <v>9</v>
      </c>
      <c r="I2378">
        <v>1112</v>
      </c>
      <c r="J2378">
        <v>1112</v>
      </c>
      <c r="K2378" t="s">
        <v>3246</v>
      </c>
      <c r="L2378" t="s">
        <v>21</v>
      </c>
      <c r="M2378" t="s">
        <v>4532</v>
      </c>
      <c r="N2378" t="s">
        <v>22</v>
      </c>
      <c r="O2378" s="65">
        <v>11761401</v>
      </c>
    </row>
    <row r="2379" spans="1:15" x14ac:dyDescent="0.25">
      <c r="A2379" s="45">
        <v>2018</v>
      </c>
      <c r="B2379" t="s">
        <v>475</v>
      </c>
      <c r="C2379">
        <v>206</v>
      </c>
      <c r="D2379">
        <v>136</v>
      </c>
      <c r="E2379">
        <v>6</v>
      </c>
      <c r="F2379">
        <v>503</v>
      </c>
      <c r="G2379">
        <v>200</v>
      </c>
      <c r="H2379" t="s">
        <v>9</v>
      </c>
      <c r="I2379">
        <v>1112</v>
      </c>
      <c r="J2379">
        <v>1112</v>
      </c>
      <c r="K2379" t="s">
        <v>3247</v>
      </c>
      <c r="L2379" t="s">
        <v>21</v>
      </c>
      <c r="M2379" t="s">
        <v>4533</v>
      </c>
      <c r="N2379" t="s">
        <v>22</v>
      </c>
      <c r="O2379" s="65">
        <v>23522802</v>
      </c>
    </row>
    <row r="2380" spans="1:15" x14ac:dyDescent="0.25">
      <c r="A2380" s="45">
        <v>2018</v>
      </c>
      <c r="B2380" t="s">
        <v>475</v>
      </c>
      <c r="C2380">
        <v>206</v>
      </c>
      <c r="D2380">
        <v>136</v>
      </c>
      <c r="E2380">
        <v>6</v>
      </c>
      <c r="F2380">
        <v>10101</v>
      </c>
      <c r="H2380" t="s">
        <v>9</v>
      </c>
      <c r="I2380">
        <v>1120</v>
      </c>
      <c r="J2380">
        <v>1112</v>
      </c>
      <c r="K2380" t="s">
        <v>3253</v>
      </c>
      <c r="O2380" s="65">
        <v>123000000</v>
      </c>
    </row>
    <row r="2381" spans="1:15" x14ac:dyDescent="0.25">
      <c r="A2381" s="45">
        <v>2018</v>
      </c>
      <c r="B2381" t="s">
        <v>475</v>
      </c>
      <c r="C2381">
        <v>206</v>
      </c>
      <c r="D2381">
        <v>136</v>
      </c>
      <c r="E2381">
        <v>6</v>
      </c>
      <c r="F2381">
        <v>10201</v>
      </c>
      <c r="H2381" t="s">
        <v>9</v>
      </c>
      <c r="I2381">
        <v>1120</v>
      </c>
      <c r="J2381">
        <v>1112</v>
      </c>
      <c r="K2381" t="s">
        <v>3258</v>
      </c>
      <c r="O2381" s="65">
        <v>2220903</v>
      </c>
    </row>
    <row r="2382" spans="1:15" x14ac:dyDescent="0.25">
      <c r="A2382" s="45">
        <v>2018</v>
      </c>
      <c r="B2382" t="s">
        <v>475</v>
      </c>
      <c r="C2382">
        <v>206</v>
      </c>
      <c r="D2382">
        <v>136</v>
      </c>
      <c r="E2382">
        <v>6</v>
      </c>
      <c r="F2382">
        <v>10202</v>
      </c>
      <c r="H2382" t="s">
        <v>9</v>
      </c>
      <c r="I2382">
        <v>1120</v>
      </c>
      <c r="J2382">
        <v>1112</v>
      </c>
      <c r="K2382" t="s">
        <v>3259</v>
      </c>
      <c r="O2382" s="65">
        <v>9249795</v>
      </c>
    </row>
    <row r="2383" spans="1:15" x14ac:dyDescent="0.25">
      <c r="A2383" s="45">
        <v>2018</v>
      </c>
      <c r="B2383" t="s">
        <v>475</v>
      </c>
      <c r="C2383">
        <v>206</v>
      </c>
      <c r="D2383">
        <v>136</v>
      </c>
      <c r="E2383">
        <v>6</v>
      </c>
      <c r="F2383">
        <v>10203</v>
      </c>
      <c r="H2383" t="s">
        <v>9</v>
      </c>
      <c r="I2383">
        <v>1120</v>
      </c>
      <c r="J2383">
        <v>1112</v>
      </c>
      <c r="K2383" t="s">
        <v>3260</v>
      </c>
      <c r="O2383" s="65">
        <v>600000</v>
      </c>
    </row>
    <row r="2384" spans="1:15" x14ac:dyDescent="0.25">
      <c r="A2384" s="45">
        <v>2018</v>
      </c>
      <c r="B2384" t="s">
        <v>475</v>
      </c>
      <c r="C2384">
        <v>206</v>
      </c>
      <c r="D2384">
        <v>136</v>
      </c>
      <c r="E2384">
        <v>6</v>
      </c>
      <c r="F2384">
        <v>10204</v>
      </c>
      <c r="H2384" t="s">
        <v>9</v>
      </c>
      <c r="I2384">
        <v>1120</v>
      </c>
      <c r="J2384">
        <v>1112</v>
      </c>
      <c r="K2384" t="s">
        <v>3261</v>
      </c>
      <c r="O2384" s="65">
        <v>3022200</v>
      </c>
    </row>
    <row r="2385" spans="1:15" x14ac:dyDescent="0.25">
      <c r="A2385" s="45">
        <v>2018</v>
      </c>
      <c r="B2385" t="s">
        <v>475</v>
      </c>
      <c r="C2385">
        <v>206</v>
      </c>
      <c r="D2385">
        <v>136</v>
      </c>
      <c r="E2385">
        <v>6</v>
      </c>
      <c r="F2385">
        <v>10301</v>
      </c>
      <c r="H2385" t="s">
        <v>9</v>
      </c>
      <c r="I2385">
        <v>1120</v>
      </c>
      <c r="J2385">
        <v>1112</v>
      </c>
      <c r="K2385" t="s">
        <v>3263</v>
      </c>
      <c r="O2385" s="65">
        <v>1427057</v>
      </c>
    </row>
    <row r="2386" spans="1:15" x14ac:dyDescent="0.25">
      <c r="A2386" s="45">
        <v>2018</v>
      </c>
      <c r="B2386" t="s">
        <v>475</v>
      </c>
      <c r="C2386">
        <v>206</v>
      </c>
      <c r="D2386">
        <v>136</v>
      </c>
      <c r="E2386">
        <v>6</v>
      </c>
      <c r="F2386">
        <v>10303</v>
      </c>
      <c r="H2386" t="s">
        <v>9</v>
      </c>
      <c r="I2386">
        <v>1120</v>
      </c>
      <c r="J2386">
        <v>1112</v>
      </c>
      <c r="K2386" t="s">
        <v>3265</v>
      </c>
      <c r="O2386" s="65">
        <v>50000</v>
      </c>
    </row>
    <row r="2387" spans="1:15" x14ac:dyDescent="0.25">
      <c r="A2387" s="45">
        <v>2018</v>
      </c>
      <c r="B2387" t="s">
        <v>475</v>
      </c>
      <c r="C2387">
        <v>206</v>
      </c>
      <c r="D2387">
        <v>136</v>
      </c>
      <c r="E2387">
        <v>6</v>
      </c>
      <c r="F2387">
        <v>10304</v>
      </c>
      <c r="H2387" t="s">
        <v>9</v>
      </c>
      <c r="I2387">
        <v>1120</v>
      </c>
      <c r="J2387">
        <v>1112</v>
      </c>
      <c r="K2387" t="s">
        <v>3266</v>
      </c>
      <c r="O2387" s="65">
        <v>100000</v>
      </c>
    </row>
    <row r="2388" spans="1:15" x14ac:dyDescent="0.25">
      <c r="A2388" s="45">
        <v>2018</v>
      </c>
      <c r="B2388" t="s">
        <v>475</v>
      </c>
      <c r="C2388">
        <v>206</v>
      </c>
      <c r="D2388">
        <v>136</v>
      </c>
      <c r="E2388">
        <v>6</v>
      </c>
      <c r="F2388">
        <v>10307</v>
      </c>
      <c r="H2388" t="s">
        <v>9</v>
      </c>
      <c r="I2388">
        <v>1120</v>
      </c>
      <c r="J2388">
        <v>1112</v>
      </c>
      <c r="K2388" t="s">
        <v>3269</v>
      </c>
      <c r="O2388" s="65">
        <v>18125806</v>
      </c>
    </row>
    <row r="2389" spans="1:15" x14ac:dyDescent="0.25">
      <c r="A2389" s="45">
        <v>2018</v>
      </c>
      <c r="B2389" t="s">
        <v>475</v>
      </c>
      <c r="C2389">
        <v>206</v>
      </c>
      <c r="D2389">
        <v>136</v>
      </c>
      <c r="E2389">
        <v>6</v>
      </c>
      <c r="F2389">
        <v>10406</v>
      </c>
      <c r="H2389" t="s">
        <v>9</v>
      </c>
      <c r="I2389">
        <v>1120</v>
      </c>
      <c r="J2389">
        <v>1112</v>
      </c>
      <c r="K2389" t="s">
        <v>3275</v>
      </c>
      <c r="M2389" t="s">
        <v>5966</v>
      </c>
      <c r="O2389" s="65">
        <v>17873893</v>
      </c>
    </row>
    <row r="2390" spans="1:15" x14ac:dyDescent="0.25">
      <c r="A2390" s="45">
        <v>2018</v>
      </c>
      <c r="B2390" t="s">
        <v>475</v>
      </c>
      <c r="C2390">
        <v>206</v>
      </c>
      <c r="D2390">
        <v>136</v>
      </c>
      <c r="E2390">
        <v>6</v>
      </c>
      <c r="F2390">
        <v>10499</v>
      </c>
      <c r="H2390" t="s">
        <v>9</v>
      </c>
      <c r="I2390">
        <v>1120</v>
      </c>
      <c r="J2390">
        <v>1112</v>
      </c>
      <c r="K2390" t="s">
        <v>3276</v>
      </c>
      <c r="M2390" t="s">
        <v>5967</v>
      </c>
      <c r="O2390" s="65">
        <v>324424</v>
      </c>
    </row>
    <row r="2391" spans="1:15" x14ac:dyDescent="0.25">
      <c r="A2391" s="45">
        <v>2018</v>
      </c>
      <c r="B2391" t="s">
        <v>475</v>
      </c>
      <c r="C2391">
        <v>206</v>
      </c>
      <c r="D2391">
        <v>136</v>
      </c>
      <c r="E2391">
        <v>6</v>
      </c>
      <c r="F2391">
        <v>10501</v>
      </c>
      <c r="H2391" t="s">
        <v>9</v>
      </c>
      <c r="I2391">
        <v>1120</v>
      </c>
      <c r="J2391">
        <v>1112</v>
      </c>
      <c r="K2391" t="s">
        <v>3277</v>
      </c>
      <c r="O2391" s="65">
        <v>100000</v>
      </c>
    </row>
    <row r="2392" spans="1:15" x14ac:dyDescent="0.25">
      <c r="A2392" s="45">
        <v>2018</v>
      </c>
      <c r="B2392" t="s">
        <v>475</v>
      </c>
      <c r="C2392">
        <v>206</v>
      </c>
      <c r="D2392">
        <v>136</v>
      </c>
      <c r="E2392">
        <v>6</v>
      </c>
      <c r="F2392">
        <v>10502</v>
      </c>
      <c r="H2392" t="s">
        <v>9</v>
      </c>
      <c r="I2392">
        <v>1120</v>
      </c>
      <c r="J2392">
        <v>1112</v>
      </c>
      <c r="K2392" t="s">
        <v>3278</v>
      </c>
      <c r="O2392" s="65">
        <v>500000</v>
      </c>
    </row>
    <row r="2393" spans="1:15" x14ac:dyDescent="0.25">
      <c r="A2393" s="45">
        <v>2018</v>
      </c>
      <c r="B2393" t="s">
        <v>475</v>
      </c>
      <c r="C2393">
        <v>206</v>
      </c>
      <c r="D2393">
        <v>136</v>
      </c>
      <c r="E2393">
        <v>6</v>
      </c>
      <c r="F2393">
        <v>10503</v>
      </c>
      <c r="H2393" t="s">
        <v>9</v>
      </c>
      <c r="I2393">
        <v>1120</v>
      </c>
      <c r="J2393">
        <v>1112</v>
      </c>
      <c r="K2393" t="s">
        <v>3279</v>
      </c>
      <c r="O2393" s="65">
        <v>1500000</v>
      </c>
    </row>
    <row r="2394" spans="1:15" x14ac:dyDescent="0.25">
      <c r="A2394" s="45">
        <v>2018</v>
      </c>
      <c r="B2394" t="s">
        <v>475</v>
      </c>
      <c r="C2394">
        <v>206</v>
      </c>
      <c r="D2394">
        <v>136</v>
      </c>
      <c r="E2394">
        <v>6</v>
      </c>
      <c r="F2394">
        <v>10504</v>
      </c>
      <c r="H2394" t="s">
        <v>9</v>
      </c>
      <c r="I2394">
        <v>1120</v>
      </c>
      <c r="J2394">
        <v>1112</v>
      </c>
      <c r="K2394" t="s">
        <v>3280</v>
      </c>
      <c r="O2394" s="65">
        <v>2000000</v>
      </c>
    </row>
    <row r="2395" spans="1:15" x14ac:dyDescent="0.25">
      <c r="A2395" s="45">
        <v>2018</v>
      </c>
      <c r="B2395" t="s">
        <v>475</v>
      </c>
      <c r="C2395">
        <v>206</v>
      </c>
      <c r="D2395">
        <v>136</v>
      </c>
      <c r="E2395">
        <v>6</v>
      </c>
      <c r="F2395">
        <v>10601</v>
      </c>
      <c r="H2395" t="s">
        <v>9</v>
      </c>
      <c r="I2395">
        <v>1120</v>
      </c>
      <c r="J2395">
        <v>1112</v>
      </c>
      <c r="K2395" t="s">
        <v>3281</v>
      </c>
      <c r="O2395" s="65">
        <v>862102</v>
      </c>
    </row>
    <row r="2396" spans="1:15" x14ac:dyDescent="0.25">
      <c r="A2396" s="45">
        <v>2018</v>
      </c>
      <c r="B2396" t="s">
        <v>475</v>
      </c>
      <c r="C2396">
        <v>206</v>
      </c>
      <c r="D2396">
        <v>136</v>
      </c>
      <c r="E2396">
        <v>6</v>
      </c>
      <c r="F2396">
        <v>10805</v>
      </c>
      <c r="H2396" t="s">
        <v>9</v>
      </c>
      <c r="I2396">
        <v>1120</v>
      </c>
      <c r="J2396">
        <v>1112</v>
      </c>
      <c r="K2396" t="s">
        <v>3291</v>
      </c>
      <c r="O2396" s="65">
        <v>499912</v>
      </c>
    </row>
    <row r="2397" spans="1:15" x14ac:dyDescent="0.25">
      <c r="A2397" s="45">
        <v>2018</v>
      </c>
      <c r="B2397" t="s">
        <v>475</v>
      </c>
      <c r="C2397">
        <v>206</v>
      </c>
      <c r="D2397">
        <v>136</v>
      </c>
      <c r="E2397">
        <v>6</v>
      </c>
      <c r="F2397">
        <v>10806</v>
      </c>
      <c r="H2397" t="s">
        <v>9</v>
      </c>
      <c r="I2397">
        <v>1120</v>
      </c>
      <c r="J2397">
        <v>1112</v>
      </c>
      <c r="K2397" t="s">
        <v>3292</v>
      </c>
      <c r="O2397" s="65">
        <v>300000</v>
      </c>
    </row>
    <row r="2398" spans="1:15" x14ac:dyDescent="0.25">
      <c r="A2398" s="45">
        <v>2018</v>
      </c>
      <c r="B2398" t="s">
        <v>475</v>
      </c>
      <c r="C2398">
        <v>206</v>
      </c>
      <c r="D2398">
        <v>136</v>
      </c>
      <c r="E2398">
        <v>6</v>
      </c>
      <c r="F2398">
        <v>10807</v>
      </c>
      <c r="H2398" t="s">
        <v>9</v>
      </c>
      <c r="I2398">
        <v>1120</v>
      </c>
      <c r="J2398">
        <v>1112</v>
      </c>
      <c r="K2398" t="s">
        <v>3293</v>
      </c>
      <c r="O2398" s="65">
        <v>1017024</v>
      </c>
    </row>
    <row r="2399" spans="1:15" x14ac:dyDescent="0.25">
      <c r="A2399" s="45">
        <v>2018</v>
      </c>
      <c r="B2399" t="s">
        <v>475</v>
      </c>
      <c r="C2399">
        <v>206</v>
      </c>
      <c r="D2399">
        <v>136</v>
      </c>
      <c r="E2399">
        <v>6</v>
      </c>
      <c r="F2399">
        <v>10808</v>
      </c>
      <c r="H2399" t="s">
        <v>9</v>
      </c>
      <c r="I2399">
        <v>1120</v>
      </c>
      <c r="J2399">
        <v>1112</v>
      </c>
      <c r="K2399" t="s">
        <v>3294</v>
      </c>
      <c r="O2399" s="65">
        <v>2000000</v>
      </c>
    </row>
    <row r="2400" spans="1:15" x14ac:dyDescent="0.25">
      <c r="A2400" s="45">
        <v>2018</v>
      </c>
      <c r="B2400" t="s">
        <v>475</v>
      </c>
      <c r="C2400">
        <v>206</v>
      </c>
      <c r="D2400">
        <v>136</v>
      </c>
      <c r="E2400">
        <v>6</v>
      </c>
      <c r="F2400">
        <v>19905</v>
      </c>
      <c r="H2400" t="s">
        <v>9</v>
      </c>
      <c r="I2400">
        <v>1120</v>
      </c>
      <c r="J2400">
        <v>1112</v>
      </c>
      <c r="K2400" t="s">
        <v>3304</v>
      </c>
      <c r="O2400" s="65">
        <v>500000</v>
      </c>
    </row>
    <row r="2401" spans="1:15" x14ac:dyDescent="0.25">
      <c r="A2401" s="45">
        <v>2018</v>
      </c>
      <c r="B2401" t="s">
        <v>475</v>
      </c>
      <c r="C2401">
        <v>206</v>
      </c>
      <c r="D2401">
        <v>136</v>
      </c>
      <c r="E2401">
        <v>6</v>
      </c>
      <c r="F2401">
        <v>19999</v>
      </c>
      <c r="H2401" t="s">
        <v>9</v>
      </c>
      <c r="I2401">
        <v>1120</v>
      </c>
      <c r="J2401">
        <v>1112</v>
      </c>
      <c r="K2401" t="s">
        <v>3305</v>
      </c>
      <c r="M2401" t="s">
        <v>5968</v>
      </c>
      <c r="O2401" s="65">
        <v>300000</v>
      </c>
    </row>
    <row r="2402" spans="1:15" x14ac:dyDescent="0.25">
      <c r="A2402" s="45">
        <v>2018</v>
      </c>
      <c r="B2402" t="s">
        <v>475</v>
      </c>
      <c r="C2402">
        <v>206</v>
      </c>
      <c r="D2402">
        <v>136</v>
      </c>
      <c r="E2402">
        <v>6</v>
      </c>
      <c r="F2402">
        <v>20101</v>
      </c>
      <c r="H2402" t="s">
        <v>9</v>
      </c>
      <c r="I2402">
        <v>1120</v>
      </c>
      <c r="J2402">
        <v>1112</v>
      </c>
      <c r="K2402" t="s">
        <v>3306</v>
      </c>
      <c r="O2402" s="65">
        <v>840000</v>
      </c>
    </row>
    <row r="2403" spans="1:15" x14ac:dyDescent="0.25">
      <c r="A2403" s="45">
        <v>2018</v>
      </c>
      <c r="B2403" t="s">
        <v>475</v>
      </c>
      <c r="C2403">
        <v>206</v>
      </c>
      <c r="D2403">
        <v>136</v>
      </c>
      <c r="E2403">
        <v>6</v>
      </c>
      <c r="F2403">
        <v>20102</v>
      </c>
      <c r="H2403" t="s">
        <v>9</v>
      </c>
      <c r="I2403">
        <v>1120</v>
      </c>
      <c r="J2403">
        <v>1112</v>
      </c>
      <c r="K2403" t="s">
        <v>3307</v>
      </c>
      <c r="O2403" s="65">
        <v>100000</v>
      </c>
    </row>
    <row r="2404" spans="1:15" x14ac:dyDescent="0.25">
      <c r="A2404" s="45">
        <v>2018</v>
      </c>
      <c r="B2404" t="s">
        <v>475</v>
      </c>
      <c r="C2404">
        <v>206</v>
      </c>
      <c r="D2404">
        <v>136</v>
      </c>
      <c r="E2404">
        <v>6</v>
      </c>
      <c r="F2404">
        <v>20104</v>
      </c>
      <c r="H2404" t="s">
        <v>9</v>
      </c>
      <c r="I2404">
        <v>1120</v>
      </c>
      <c r="J2404">
        <v>1112</v>
      </c>
      <c r="K2404" t="s">
        <v>3309</v>
      </c>
      <c r="O2404" s="65">
        <v>1500000</v>
      </c>
    </row>
    <row r="2405" spans="1:15" x14ac:dyDescent="0.25">
      <c r="A2405" s="45">
        <v>2018</v>
      </c>
      <c r="B2405" t="s">
        <v>475</v>
      </c>
      <c r="C2405">
        <v>206</v>
      </c>
      <c r="D2405">
        <v>136</v>
      </c>
      <c r="E2405">
        <v>6</v>
      </c>
      <c r="F2405">
        <v>20203</v>
      </c>
      <c r="H2405" t="s">
        <v>9</v>
      </c>
      <c r="I2405">
        <v>1120</v>
      </c>
      <c r="J2405">
        <v>1112</v>
      </c>
      <c r="K2405" t="s">
        <v>3313</v>
      </c>
      <c r="O2405" s="65">
        <v>500000</v>
      </c>
    </row>
    <row r="2406" spans="1:15" x14ac:dyDescent="0.25">
      <c r="A2406" s="45">
        <v>2018</v>
      </c>
      <c r="B2406" t="s">
        <v>475</v>
      </c>
      <c r="C2406">
        <v>206</v>
      </c>
      <c r="D2406">
        <v>136</v>
      </c>
      <c r="E2406">
        <v>6</v>
      </c>
      <c r="F2406">
        <v>20402</v>
      </c>
      <c r="H2406" t="s">
        <v>9</v>
      </c>
      <c r="I2406">
        <v>1120</v>
      </c>
      <c r="J2406">
        <v>1112</v>
      </c>
      <c r="K2406" t="s">
        <v>3323</v>
      </c>
      <c r="O2406" s="65">
        <v>1000000</v>
      </c>
    </row>
    <row r="2407" spans="1:15" x14ac:dyDescent="0.25">
      <c r="A2407" s="45">
        <v>2018</v>
      </c>
      <c r="B2407" t="s">
        <v>475</v>
      </c>
      <c r="C2407">
        <v>206</v>
      </c>
      <c r="D2407">
        <v>136</v>
      </c>
      <c r="E2407">
        <v>6</v>
      </c>
      <c r="F2407">
        <v>29901</v>
      </c>
      <c r="H2407" t="s">
        <v>9</v>
      </c>
      <c r="I2407">
        <v>1120</v>
      </c>
      <c r="J2407">
        <v>1112</v>
      </c>
      <c r="K2407" t="s">
        <v>3327</v>
      </c>
      <c r="O2407" s="65">
        <v>500000</v>
      </c>
    </row>
    <row r="2408" spans="1:15" x14ac:dyDescent="0.25">
      <c r="A2408" s="45">
        <v>2018</v>
      </c>
      <c r="B2408" t="s">
        <v>475</v>
      </c>
      <c r="C2408">
        <v>206</v>
      </c>
      <c r="D2408">
        <v>136</v>
      </c>
      <c r="E2408">
        <v>6</v>
      </c>
      <c r="F2408">
        <v>29903</v>
      </c>
      <c r="H2408" t="s">
        <v>9</v>
      </c>
      <c r="I2408">
        <v>1120</v>
      </c>
      <c r="J2408">
        <v>1112</v>
      </c>
      <c r="K2408" t="s">
        <v>3329</v>
      </c>
      <c r="O2408" s="65">
        <v>473000</v>
      </c>
    </row>
    <row r="2409" spans="1:15" x14ac:dyDescent="0.25">
      <c r="A2409" s="45">
        <v>2018</v>
      </c>
      <c r="B2409" t="s">
        <v>475</v>
      </c>
      <c r="C2409">
        <v>206</v>
      </c>
      <c r="D2409">
        <v>136</v>
      </c>
      <c r="E2409">
        <v>6</v>
      </c>
      <c r="F2409">
        <v>29905</v>
      </c>
      <c r="H2409" t="s">
        <v>9</v>
      </c>
      <c r="I2409">
        <v>1120</v>
      </c>
      <c r="J2409">
        <v>1112</v>
      </c>
      <c r="K2409" t="s">
        <v>3331</v>
      </c>
      <c r="O2409" s="65">
        <v>100000</v>
      </c>
    </row>
    <row r="2410" spans="1:15" x14ac:dyDescent="0.25">
      <c r="A2410" s="45">
        <v>2018</v>
      </c>
      <c r="B2410" t="s">
        <v>475</v>
      </c>
      <c r="C2410">
        <v>206</v>
      </c>
      <c r="D2410">
        <v>136</v>
      </c>
      <c r="E2410">
        <v>6</v>
      </c>
      <c r="F2410">
        <v>50104</v>
      </c>
      <c r="H2410" t="s">
        <v>16</v>
      </c>
      <c r="I2410">
        <v>2210</v>
      </c>
      <c r="J2410">
        <v>1112</v>
      </c>
      <c r="K2410" t="s">
        <v>3375</v>
      </c>
      <c r="O2410" s="65">
        <v>4227317</v>
      </c>
    </row>
    <row r="2411" spans="1:15" x14ac:dyDescent="0.25">
      <c r="A2411" s="45">
        <v>2018</v>
      </c>
      <c r="B2411" t="s">
        <v>475</v>
      </c>
      <c r="C2411">
        <v>206</v>
      </c>
      <c r="D2411">
        <v>136</v>
      </c>
      <c r="E2411">
        <v>6</v>
      </c>
      <c r="F2411">
        <v>60103</v>
      </c>
      <c r="G2411">
        <v>200</v>
      </c>
      <c r="H2411" t="s">
        <v>9</v>
      </c>
      <c r="I2411">
        <v>1310</v>
      </c>
      <c r="J2411">
        <v>1112</v>
      </c>
      <c r="K2411" t="s">
        <v>3393</v>
      </c>
      <c r="L2411" t="s">
        <v>21</v>
      </c>
      <c r="M2411" t="s">
        <v>4550</v>
      </c>
      <c r="N2411" t="s">
        <v>22</v>
      </c>
      <c r="O2411" s="65">
        <v>4547742</v>
      </c>
    </row>
    <row r="2412" spans="1:15" x14ac:dyDescent="0.25">
      <c r="A2412" s="45">
        <v>2018</v>
      </c>
      <c r="B2412" t="s">
        <v>475</v>
      </c>
      <c r="C2412">
        <v>206</v>
      </c>
      <c r="D2412">
        <v>136</v>
      </c>
      <c r="E2412">
        <v>6</v>
      </c>
      <c r="F2412">
        <v>60103</v>
      </c>
      <c r="G2412">
        <v>202</v>
      </c>
      <c r="H2412" t="s">
        <v>9</v>
      </c>
      <c r="I2412">
        <v>1310</v>
      </c>
      <c r="J2412">
        <v>1112</v>
      </c>
      <c r="K2412" t="s">
        <v>3393</v>
      </c>
      <c r="L2412" t="s">
        <v>21</v>
      </c>
      <c r="M2412" t="s">
        <v>4542</v>
      </c>
      <c r="N2412" t="s">
        <v>22</v>
      </c>
      <c r="O2412" s="65">
        <v>1960233</v>
      </c>
    </row>
    <row r="2413" spans="1:15" x14ac:dyDescent="0.25">
      <c r="A2413" s="45">
        <v>2018</v>
      </c>
      <c r="B2413" t="s">
        <v>475</v>
      </c>
      <c r="C2413">
        <v>206</v>
      </c>
      <c r="D2413">
        <v>136</v>
      </c>
      <c r="E2413">
        <v>6</v>
      </c>
      <c r="F2413">
        <v>60301</v>
      </c>
      <c r="H2413" t="s">
        <v>9</v>
      </c>
      <c r="I2413">
        <v>1320</v>
      </c>
      <c r="J2413">
        <v>1112</v>
      </c>
      <c r="K2413" t="s">
        <v>3404</v>
      </c>
      <c r="O2413" s="65">
        <v>10000000</v>
      </c>
    </row>
    <row r="2414" spans="1:15" x14ac:dyDescent="0.25">
      <c r="A2414" s="45">
        <v>2018</v>
      </c>
      <c r="B2414" t="s">
        <v>475</v>
      </c>
      <c r="C2414">
        <v>206</v>
      </c>
      <c r="D2414">
        <v>136</v>
      </c>
      <c r="E2414">
        <v>6</v>
      </c>
      <c r="F2414">
        <v>60399</v>
      </c>
      <c r="H2414" t="s">
        <v>9</v>
      </c>
      <c r="I2414">
        <v>1320</v>
      </c>
      <c r="J2414">
        <v>1112</v>
      </c>
      <c r="K2414" t="s">
        <v>3409</v>
      </c>
      <c r="M2414" t="s">
        <v>5969</v>
      </c>
      <c r="O2414" s="65">
        <v>5000000</v>
      </c>
    </row>
    <row r="2415" spans="1:15" x14ac:dyDescent="0.25">
      <c r="A2415" s="45">
        <v>2018</v>
      </c>
      <c r="B2415" t="s">
        <v>475</v>
      </c>
      <c r="C2415">
        <v>206</v>
      </c>
      <c r="D2415">
        <v>136</v>
      </c>
      <c r="E2415">
        <v>6</v>
      </c>
      <c r="F2415">
        <v>60601</v>
      </c>
      <c r="H2415" t="s">
        <v>9</v>
      </c>
      <c r="I2415">
        <v>1320</v>
      </c>
      <c r="J2415">
        <v>1112</v>
      </c>
      <c r="K2415" t="s">
        <v>3417</v>
      </c>
      <c r="M2415" t="s">
        <v>5885</v>
      </c>
      <c r="O2415" s="65">
        <v>600000</v>
      </c>
    </row>
    <row r="2416" spans="1:15" x14ac:dyDescent="0.25">
      <c r="A2416" s="45">
        <v>2018</v>
      </c>
      <c r="B2416" t="s">
        <v>476</v>
      </c>
      <c r="C2416">
        <v>206</v>
      </c>
      <c r="D2416">
        <v>138</v>
      </c>
      <c r="E2416">
        <v>1</v>
      </c>
      <c r="F2416">
        <v>101</v>
      </c>
      <c r="H2416" t="s">
        <v>9</v>
      </c>
      <c r="I2416">
        <v>1111</v>
      </c>
      <c r="J2416">
        <v>1143</v>
      </c>
      <c r="K2416" t="s">
        <v>3206</v>
      </c>
      <c r="O2416" s="65">
        <v>1721474113</v>
      </c>
    </row>
    <row r="2417" spans="1:15" x14ac:dyDescent="0.25">
      <c r="A2417" s="45">
        <v>2018</v>
      </c>
      <c r="B2417" t="s">
        <v>476</v>
      </c>
      <c r="C2417">
        <v>206</v>
      </c>
      <c r="D2417">
        <v>138</v>
      </c>
      <c r="E2417">
        <v>1</v>
      </c>
      <c r="F2417">
        <v>201</v>
      </c>
      <c r="H2417" t="s">
        <v>9</v>
      </c>
      <c r="I2417">
        <v>1111</v>
      </c>
      <c r="J2417">
        <v>1143</v>
      </c>
      <c r="K2417" t="s">
        <v>3210</v>
      </c>
      <c r="O2417" s="65">
        <v>91500000</v>
      </c>
    </row>
    <row r="2418" spans="1:15" x14ac:dyDescent="0.25">
      <c r="A2418" s="45">
        <v>2018</v>
      </c>
      <c r="B2418" t="s">
        <v>476</v>
      </c>
      <c r="C2418">
        <v>206</v>
      </c>
      <c r="D2418">
        <v>138</v>
      </c>
      <c r="E2418">
        <v>1</v>
      </c>
      <c r="F2418">
        <v>202</v>
      </c>
      <c r="H2418" t="s">
        <v>9</v>
      </c>
      <c r="I2418">
        <v>1111</v>
      </c>
      <c r="J2418">
        <v>1143</v>
      </c>
      <c r="K2418" t="s">
        <v>3211</v>
      </c>
      <c r="O2418" s="65">
        <v>2000000</v>
      </c>
    </row>
    <row r="2419" spans="1:15" x14ac:dyDescent="0.25">
      <c r="A2419" s="45">
        <v>2018</v>
      </c>
      <c r="B2419" t="s">
        <v>476</v>
      </c>
      <c r="C2419">
        <v>206</v>
      </c>
      <c r="D2419">
        <v>138</v>
      </c>
      <c r="E2419">
        <v>1</v>
      </c>
      <c r="F2419">
        <v>301</v>
      </c>
      <c r="H2419" t="s">
        <v>9</v>
      </c>
      <c r="I2419">
        <v>1111</v>
      </c>
      <c r="J2419">
        <v>1143</v>
      </c>
      <c r="K2419" t="s">
        <v>3215</v>
      </c>
      <c r="O2419" s="65">
        <v>660715998</v>
      </c>
    </row>
    <row r="2420" spans="1:15" x14ac:dyDescent="0.25">
      <c r="A2420" s="45">
        <v>2018</v>
      </c>
      <c r="B2420" t="s">
        <v>476</v>
      </c>
      <c r="C2420">
        <v>206</v>
      </c>
      <c r="D2420">
        <v>138</v>
      </c>
      <c r="E2420">
        <v>1</v>
      </c>
      <c r="F2420">
        <v>302</v>
      </c>
      <c r="H2420" t="s">
        <v>9</v>
      </c>
      <c r="I2420">
        <v>1111</v>
      </c>
      <c r="J2420">
        <v>1143</v>
      </c>
      <c r="K2420" t="s">
        <v>3216</v>
      </c>
      <c r="O2420" s="65">
        <v>956894530</v>
      </c>
    </row>
    <row r="2421" spans="1:15" x14ac:dyDescent="0.25">
      <c r="A2421" s="45">
        <v>2018</v>
      </c>
      <c r="B2421" t="s">
        <v>476</v>
      </c>
      <c r="C2421">
        <v>206</v>
      </c>
      <c r="D2421">
        <v>138</v>
      </c>
      <c r="E2421">
        <v>1</v>
      </c>
      <c r="F2421">
        <v>303</v>
      </c>
      <c r="H2421" t="s">
        <v>16</v>
      </c>
      <c r="I2421">
        <v>1111</v>
      </c>
      <c r="J2421">
        <v>1143</v>
      </c>
      <c r="K2421" t="s">
        <v>3217</v>
      </c>
      <c r="O2421" s="65">
        <v>332852995</v>
      </c>
    </row>
    <row r="2422" spans="1:15" x14ac:dyDescent="0.25">
      <c r="A2422" s="45">
        <v>2018</v>
      </c>
      <c r="B2422" t="s">
        <v>476</v>
      </c>
      <c r="C2422">
        <v>206</v>
      </c>
      <c r="D2422">
        <v>138</v>
      </c>
      <c r="E2422">
        <v>1</v>
      </c>
      <c r="F2422">
        <v>304</v>
      </c>
      <c r="H2422" t="s">
        <v>9</v>
      </c>
      <c r="I2422">
        <v>1111</v>
      </c>
      <c r="J2422">
        <v>1143</v>
      </c>
      <c r="K2422" t="s">
        <v>3218</v>
      </c>
      <c r="O2422" s="65">
        <v>290889240</v>
      </c>
    </row>
    <row r="2423" spans="1:15" x14ac:dyDescent="0.25">
      <c r="A2423" s="45">
        <v>2018</v>
      </c>
      <c r="B2423" t="s">
        <v>476</v>
      </c>
      <c r="C2423">
        <v>206</v>
      </c>
      <c r="D2423">
        <v>138</v>
      </c>
      <c r="E2423">
        <v>1</v>
      </c>
      <c r="F2423">
        <v>399</v>
      </c>
      <c r="H2423" t="s">
        <v>9</v>
      </c>
      <c r="I2423">
        <v>1111</v>
      </c>
      <c r="J2423">
        <v>1143</v>
      </c>
      <c r="K2423" t="s">
        <v>3219</v>
      </c>
      <c r="O2423" s="65">
        <v>270762068</v>
      </c>
    </row>
    <row r="2424" spans="1:15" x14ac:dyDescent="0.25">
      <c r="A2424" s="45">
        <v>2018</v>
      </c>
      <c r="B2424" t="s">
        <v>476</v>
      </c>
      <c r="C2424">
        <v>206</v>
      </c>
      <c r="D2424">
        <v>138</v>
      </c>
      <c r="E2424">
        <v>1</v>
      </c>
      <c r="F2424">
        <v>401</v>
      </c>
      <c r="G2424">
        <v>200</v>
      </c>
      <c r="H2424" t="s">
        <v>9</v>
      </c>
      <c r="I2424">
        <v>1112</v>
      </c>
      <c r="J2424">
        <v>1143</v>
      </c>
      <c r="K2424" t="s">
        <v>3220</v>
      </c>
      <c r="L2424" t="s">
        <v>21</v>
      </c>
      <c r="M2424" t="s">
        <v>4546</v>
      </c>
      <c r="N2424" t="s">
        <v>22</v>
      </c>
      <c r="O2424" s="65">
        <v>369466825</v>
      </c>
    </row>
    <row r="2425" spans="1:15" x14ac:dyDescent="0.25">
      <c r="A2425" s="45">
        <v>2018</v>
      </c>
      <c r="B2425" t="s">
        <v>476</v>
      </c>
      <c r="C2425">
        <v>206</v>
      </c>
      <c r="D2425">
        <v>138</v>
      </c>
      <c r="E2425">
        <v>1</v>
      </c>
      <c r="F2425">
        <v>405</v>
      </c>
      <c r="G2425">
        <v>200</v>
      </c>
      <c r="H2425" t="s">
        <v>9</v>
      </c>
      <c r="I2425">
        <v>1112</v>
      </c>
      <c r="J2425">
        <v>1143</v>
      </c>
      <c r="K2425" t="s">
        <v>3244</v>
      </c>
      <c r="L2425" t="s">
        <v>23</v>
      </c>
      <c r="M2425" t="s">
        <v>4531</v>
      </c>
      <c r="N2425" t="s">
        <v>24</v>
      </c>
      <c r="O2425" s="65">
        <v>19971180</v>
      </c>
    </row>
    <row r="2426" spans="1:15" x14ac:dyDescent="0.25">
      <c r="A2426" s="45">
        <v>2018</v>
      </c>
      <c r="B2426" t="s">
        <v>476</v>
      </c>
      <c r="C2426">
        <v>206</v>
      </c>
      <c r="D2426">
        <v>138</v>
      </c>
      <c r="E2426">
        <v>1</v>
      </c>
      <c r="F2426">
        <v>501</v>
      </c>
      <c r="G2426">
        <v>200</v>
      </c>
      <c r="H2426" t="s">
        <v>9</v>
      </c>
      <c r="I2426">
        <v>1112</v>
      </c>
      <c r="J2426">
        <v>1143</v>
      </c>
      <c r="K2426" t="s">
        <v>3245</v>
      </c>
      <c r="L2426" t="s">
        <v>21</v>
      </c>
      <c r="M2426" t="s">
        <v>4547</v>
      </c>
      <c r="N2426" t="s">
        <v>22</v>
      </c>
      <c r="O2426" s="65">
        <v>202907186</v>
      </c>
    </row>
    <row r="2427" spans="1:15" x14ac:dyDescent="0.25">
      <c r="A2427" s="45">
        <v>2018</v>
      </c>
      <c r="B2427" t="s">
        <v>476</v>
      </c>
      <c r="C2427">
        <v>206</v>
      </c>
      <c r="D2427">
        <v>138</v>
      </c>
      <c r="E2427">
        <v>1</v>
      </c>
      <c r="F2427">
        <v>502</v>
      </c>
      <c r="G2427">
        <v>200</v>
      </c>
      <c r="H2427" t="s">
        <v>9</v>
      </c>
      <c r="I2427">
        <v>1112</v>
      </c>
      <c r="J2427">
        <v>1143</v>
      </c>
      <c r="K2427" t="s">
        <v>3246</v>
      </c>
      <c r="L2427" t="s">
        <v>21</v>
      </c>
      <c r="M2427" t="s">
        <v>4532</v>
      </c>
      <c r="N2427" t="s">
        <v>22</v>
      </c>
      <c r="O2427" s="65">
        <v>59913539</v>
      </c>
    </row>
    <row r="2428" spans="1:15" x14ac:dyDescent="0.25">
      <c r="A2428" s="45">
        <v>2018</v>
      </c>
      <c r="B2428" t="s">
        <v>476</v>
      </c>
      <c r="C2428">
        <v>206</v>
      </c>
      <c r="D2428">
        <v>138</v>
      </c>
      <c r="E2428">
        <v>1</v>
      </c>
      <c r="F2428">
        <v>503</v>
      </c>
      <c r="G2428">
        <v>200</v>
      </c>
      <c r="H2428" t="s">
        <v>9</v>
      </c>
      <c r="I2428">
        <v>1112</v>
      </c>
      <c r="J2428">
        <v>1143</v>
      </c>
      <c r="K2428" t="s">
        <v>3247</v>
      </c>
      <c r="L2428" t="s">
        <v>21</v>
      </c>
      <c r="M2428" t="s">
        <v>4533</v>
      </c>
      <c r="N2428" t="s">
        <v>22</v>
      </c>
      <c r="O2428" s="65">
        <v>119827078</v>
      </c>
    </row>
    <row r="2429" spans="1:15" x14ac:dyDescent="0.25">
      <c r="A2429" s="45">
        <v>2018</v>
      </c>
      <c r="B2429" t="s">
        <v>476</v>
      </c>
      <c r="C2429">
        <v>206</v>
      </c>
      <c r="D2429">
        <v>138</v>
      </c>
      <c r="E2429">
        <v>1</v>
      </c>
      <c r="F2429">
        <v>10101</v>
      </c>
      <c r="H2429" t="s">
        <v>9</v>
      </c>
      <c r="I2429">
        <v>1120</v>
      </c>
      <c r="J2429">
        <v>1143</v>
      </c>
      <c r="K2429" t="s">
        <v>3253</v>
      </c>
      <c r="O2429" s="65">
        <v>683468208</v>
      </c>
    </row>
    <row r="2430" spans="1:15" x14ac:dyDescent="0.25">
      <c r="A2430" s="45" t="s">
        <v>5970</v>
      </c>
      <c r="B2430" t="s">
        <v>476</v>
      </c>
      <c r="C2430">
        <v>206</v>
      </c>
      <c r="D2430">
        <v>138</v>
      </c>
      <c r="E2430">
        <v>1</v>
      </c>
      <c r="F2430">
        <v>10103</v>
      </c>
      <c r="H2430" t="s">
        <v>9</v>
      </c>
      <c r="I2430">
        <v>1120</v>
      </c>
      <c r="J2430">
        <v>1143</v>
      </c>
      <c r="K2430" t="s">
        <v>3255</v>
      </c>
      <c r="O2430" s="65">
        <v>924622658</v>
      </c>
    </row>
    <row r="2431" spans="1:15" x14ac:dyDescent="0.25">
      <c r="A2431" s="45">
        <v>2018</v>
      </c>
      <c r="B2431" t="s">
        <v>476</v>
      </c>
      <c r="C2431">
        <v>206</v>
      </c>
      <c r="D2431">
        <v>138</v>
      </c>
      <c r="E2431">
        <v>1</v>
      </c>
      <c r="F2431">
        <v>10199</v>
      </c>
      <c r="H2431" t="s">
        <v>9</v>
      </c>
      <c r="I2431">
        <v>1120</v>
      </c>
      <c r="J2431">
        <v>1143</v>
      </c>
      <c r="K2431" t="s">
        <v>3257</v>
      </c>
      <c r="M2431" t="s">
        <v>5971</v>
      </c>
      <c r="O2431" s="65">
        <v>7892597170</v>
      </c>
    </row>
    <row r="2432" spans="1:15" x14ac:dyDescent="0.25">
      <c r="A2432" s="45" t="s">
        <v>5970</v>
      </c>
      <c r="B2432" t="s">
        <v>476</v>
      </c>
      <c r="C2432">
        <v>206</v>
      </c>
      <c r="D2432">
        <v>138</v>
      </c>
      <c r="E2432">
        <v>1</v>
      </c>
      <c r="F2432">
        <v>10201</v>
      </c>
      <c r="H2432" t="s">
        <v>9</v>
      </c>
      <c r="I2432">
        <v>1120</v>
      </c>
      <c r="J2432">
        <v>1143</v>
      </c>
      <c r="K2432" t="s">
        <v>3258</v>
      </c>
      <c r="O2432" s="65">
        <v>3793200</v>
      </c>
    </row>
    <row r="2433" spans="1:15" x14ac:dyDescent="0.25">
      <c r="A2433" s="45">
        <v>2018</v>
      </c>
      <c r="B2433" t="s">
        <v>476</v>
      </c>
      <c r="C2433">
        <v>206</v>
      </c>
      <c r="D2433">
        <v>138</v>
      </c>
      <c r="E2433">
        <v>1</v>
      </c>
      <c r="F2433">
        <v>10202</v>
      </c>
      <c r="H2433" t="s">
        <v>9</v>
      </c>
      <c r="I2433">
        <v>1120</v>
      </c>
      <c r="J2433">
        <v>1143</v>
      </c>
      <c r="K2433" t="s">
        <v>3259</v>
      </c>
      <c r="O2433" s="65">
        <v>173964000</v>
      </c>
    </row>
    <row r="2434" spans="1:15" x14ac:dyDescent="0.25">
      <c r="A2434" s="45">
        <v>2018</v>
      </c>
      <c r="B2434" t="s">
        <v>476</v>
      </c>
      <c r="C2434">
        <v>206</v>
      </c>
      <c r="D2434">
        <v>138</v>
      </c>
      <c r="E2434">
        <v>1</v>
      </c>
      <c r="F2434">
        <v>10204</v>
      </c>
      <c r="H2434" t="s">
        <v>9</v>
      </c>
      <c r="I2434">
        <v>1120</v>
      </c>
      <c r="J2434">
        <v>1143</v>
      </c>
      <c r="K2434" t="s">
        <v>3261</v>
      </c>
      <c r="O2434" s="65">
        <v>1013700000</v>
      </c>
    </row>
    <row r="2435" spans="1:15" x14ac:dyDescent="0.25">
      <c r="A2435" s="45">
        <v>2018</v>
      </c>
      <c r="B2435" t="s">
        <v>476</v>
      </c>
      <c r="C2435">
        <v>206</v>
      </c>
      <c r="D2435">
        <v>138</v>
      </c>
      <c r="E2435">
        <v>1</v>
      </c>
      <c r="F2435">
        <v>10299</v>
      </c>
      <c r="H2435" t="s">
        <v>9</v>
      </c>
      <c r="I2435">
        <v>1120</v>
      </c>
      <c r="J2435">
        <v>1143</v>
      </c>
      <c r="K2435" t="s">
        <v>3262</v>
      </c>
      <c r="M2435" t="s">
        <v>5972</v>
      </c>
      <c r="O2435" s="65">
        <v>1600000</v>
      </c>
    </row>
    <row r="2436" spans="1:15" x14ac:dyDescent="0.25">
      <c r="A2436" s="45">
        <v>2018</v>
      </c>
      <c r="B2436" t="s">
        <v>476</v>
      </c>
      <c r="C2436">
        <v>206</v>
      </c>
      <c r="D2436">
        <v>138</v>
      </c>
      <c r="E2436">
        <v>1</v>
      </c>
      <c r="F2436">
        <v>10301</v>
      </c>
      <c r="H2436" t="s">
        <v>9</v>
      </c>
      <c r="I2436">
        <v>1120</v>
      </c>
      <c r="J2436">
        <v>1143</v>
      </c>
      <c r="K2436" t="s">
        <v>3263</v>
      </c>
      <c r="O2436" s="65">
        <v>500000</v>
      </c>
    </row>
    <row r="2437" spans="1:15" x14ac:dyDescent="0.25">
      <c r="A2437" s="45">
        <v>2018</v>
      </c>
      <c r="B2437" t="s">
        <v>476</v>
      </c>
      <c r="C2437">
        <v>206</v>
      </c>
      <c r="D2437">
        <v>138</v>
      </c>
      <c r="E2437">
        <v>1</v>
      </c>
      <c r="F2437">
        <v>10304</v>
      </c>
      <c r="H2437" t="s">
        <v>9</v>
      </c>
      <c r="I2437">
        <v>1120</v>
      </c>
      <c r="J2437">
        <v>1143</v>
      </c>
      <c r="K2437" t="s">
        <v>3266</v>
      </c>
      <c r="O2437" s="65">
        <v>5203080</v>
      </c>
    </row>
    <row r="2438" spans="1:15" x14ac:dyDescent="0.25">
      <c r="A2438" s="45" t="s">
        <v>5970</v>
      </c>
      <c r="B2438" t="s">
        <v>476</v>
      </c>
      <c r="C2438">
        <v>206</v>
      </c>
      <c r="D2438">
        <v>138</v>
      </c>
      <c r="E2438">
        <v>1</v>
      </c>
      <c r="F2438">
        <v>10306</v>
      </c>
      <c r="H2438" t="s">
        <v>9</v>
      </c>
      <c r="I2438">
        <v>1120</v>
      </c>
      <c r="J2438">
        <v>1143</v>
      </c>
      <c r="K2438" t="s">
        <v>3268</v>
      </c>
      <c r="M2438" t="s">
        <v>5973</v>
      </c>
      <c r="O2438" s="65">
        <v>332578709</v>
      </c>
    </row>
    <row r="2439" spans="1:15" x14ac:dyDescent="0.25">
      <c r="A2439" s="45">
        <v>2018</v>
      </c>
      <c r="B2439" t="s">
        <v>476</v>
      </c>
      <c r="C2439">
        <v>206</v>
      </c>
      <c r="D2439">
        <v>138</v>
      </c>
      <c r="E2439">
        <v>1</v>
      </c>
      <c r="F2439">
        <v>10307</v>
      </c>
      <c r="H2439" t="s">
        <v>9</v>
      </c>
      <c r="I2439">
        <v>1120</v>
      </c>
      <c r="J2439">
        <v>1143</v>
      </c>
      <c r="K2439" t="s">
        <v>3269</v>
      </c>
      <c r="O2439" s="65">
        <v>494623808</v>
      </c>
    </row>
    <row r="2440" spans="1:15" x14ac:dyDescent="0.25">
      <c r="A2440" s="45" t="s">
        <v>5970</v>
      </c>
      <c r="B2440" t="s">
        <v>476</v>
      </c>
      <c r="C2440">
        <v>206</v>
      </c>
      <c r="D2440">
        <v>138</v>
      </c>
      <c r="E2440">
        <v>1</v>
      </c>
      <c r="F2440">
        <v>10406</v>
      </c>
      <c r="H2440" t="s">
        <v>9</v>
      </c>
      <c r="I2440">
        <v>1120</v>
      </c>
      <c r="J2440">
        <v>1143</v>
      </c>
      <c r="K2440" t="s">
        <v>3275</v>
      </c>
      <c r="M2440" t="s">
        <v>5974</v>
      </c>
      <c r="O2440" s="65">
        <v>113634749</v>
      </c>
    </row>
    <row r="2441" spans="1:15" x14ac:dyDescent="0.25">
      <c r="A2441" s="45" t="s">
        <v>5970</v>
      </c>
      <c r="B2441" t="s">
        <v>476</v>
      </c>
      <c r="C2441">
        <v>206</v>
      </c>
      <c r="D2441">
        <v>138</v>
      </c>
      <c r="E2441">
        <v>1</v>
      </c>
      <c r="F2441">
        <v>10499</v>
      </c>
      <c r="H2441" t="s">
        <v>9</v>
      </c>
      <c r="I2441">
        <v>1120</v>
      </c>
      <c r="J2441">
        <v>1143</v>
      </c>
      <c r="K2441" t="s">
        <v>3276</v>
      </c>
      <c r="M2441" t="s">
        <v>5975</v>
      </c>
      <c r="O2441" s="65">
        <v>125000</v>
      </c>
    </row>
    <row r="2442" spans="1:15" x14ac:dyDescent="0.25">
      <c r="A2442" s="45">
        <v>2018</v>
      </c>
      <c r="B2442" t="s">
        <v>476</v>
      </c>
      <c r="C2442">
        <v>206</v>
      </c>
      <c r="D2442">
        <v>138</v>
      </c>
      <c r="E2442">
        <v>1</v>
      </c>
      <c r="F2442">
        <v>10501</v>
      </c>
      <c r="H2442" t="s">
        <v>9</v>
      </c>
      <c r="I2442">
        <v>1120</v>
      </c>
      <c r="J2442">
        <v>1143</v>
      </c>
      <c r="K2442" t="s">
        <v>3277</v>
      </c>
      <c r="O2442" s="65">
        <v>52500</v>
      </c>
    </row>
    <row r="2443" spans="1:15" x14ac:dyDescent="0.25">
      <c r="A2443" s="45">
        <v>2018</v>
      </c>
      <c r="B2443" t="s">
        <v>476</v>
      </c>
      <c r="C2443">
        <v>206</v>
      </c>
      <c r="D2443">
        <v>138</v>
      </c>
      <c r="E2443">
        <v>1</v>
      </c>
      <c r="F2443">
        <v>10502</v>
      </c>
      <c r="H2443" t="s">
        <v>9</v>
      </c>
      <c r="I2443">
        <v>1120</v>
      </c>
      <c r="J2443">
        <v>1143</v>
      </c>
      <c r="K2443" t="s">
        <v>3278</v>
      </c>
      <c r="O2443" s="65">
        <v>14400000</v>
      </c>
    </row>
    <row r="2444" spans="1:15" x14ac:dyDescent="0.25">
      <c r="A2444" s="45">
        <v>2018</v>
      </c>
      <c r="B2444" t="s">
        <v>476</v>
      </c>
      <c r="C2444">
        <v>206</v>
      </c>
      <c r="D2444">
        <v>138</v>
      </c>
      <c r="E2444">
        <v>1</v>
      </c>
      <c r="F2444">
        <v>10601</v>
      </c>
      <c r="H2444" t="s">
        <v>9</v>
      </c>
      <c r="I2444">
        <v>1120</v>
      </c>
      <c r="J2444">
        <v>1143</v>
      </c>
      <c r="K2444" t="s">
        <v>3281</v>
      </c>
      <c r="O2444" s="65">
        <v>18197595</v>
      </c>
    </row>
    <row r="2445" spans="1:15" x14ac:dyDescent="0.25">
      <c r="A2445" s="45">
        <v>2018</v>
      </c>
      <c r="B2445" t="s">
        <v>476</v>
      </c>
      <c r="C2445">
        <v>206</v>
      </c>
      <c r="D2445">
        <v>138</v>
      </c>
      <c r="E2445">
        <v>1</v>
      </c>
      <c r="F2445">
        <v>10801</v>
      </c>
      <c r="H2445" t="s">
        <v>9</v>
      </c>
      <c r="I2445">
        <v>1120</v>
      </c>
      <c r="J2445">
        <v>1143</v>
      </c>
      <c r="K2445" t="s">
        <v>3287</v>
      </c>
      <c r="O2445" s="65">
        <v>7749000</v>
      </c>
    </row>
    <row r="2446" spans="1:15" x14ac:dyDescent="0.25">
      <c r="A2446" s="45" t="s">
        <v>5970</v>
      </c>
      <c r="B2446" t="s">
        <v>476</v>
      </c>
      <c r="C2446">
        <v>206</v>
      </c>
      <c r="D2446">
        <v>138</v>
      </c>
      <c r="E2446">
        <v>1</v>
      </c>
      <c r="F2446">
        <v>10804</v>
      </c>
      <c r="H2446" t="s">
        <v>9</v>
      </c>
      <c r="I2446">
        <v>1120</v>
      </c>
      <c r="J2446">
        <v>1143</v>
      </c>
      <c r="K2446" t="s">
        <v>3290</v>
      </c>
      <c r="O2446" s="65">
        <v>2372604</v>
      </c>
    </row>
    <row r="2447" spans="1:15" x14ac:dyDescent="0.25">
      <c r="A2447" s="45" t="s">
        <v>5970</v>
      </c>
      <c r="B2447" t="s">
        <v>476</v>
      </c>
      <c r="C2447">
        <v>206</v>
      </c>
      <c r="D2447">
        <v>138</v>
      </c>
      <c r="E2447">
        <v>1</v>
      </c>
      <c r="F2447">
        <v>10805</v>
      </c>
      <c r="H2447" t="s">
        <v>9</v>
      </c>
      <c r="I2447">
        <v>1120</v>
      </c>
      <c r="J2447">
        <v>1143</v>
      </c>
      <c r="K2447" t="s">
        <v>3291</v>
      </c>
      <c r="O2447" s="65">
        <v>4000000</v>
      </c>
    </row>
    <row r="2448" spans="1:15" x14ac:dyDescent="0.25">
      <c r="A2448" s="45">
        <v>2018</v>
      </c>
      <c r="B2448" t="s">
        <v>476</v>
      </c>
      <c r="C2448">
        <v>206</v>
      </c>
      <c r="D2448">
        <v>138</v>
      </c>
      <c r="E2448">
        <v>1</v>
      </c>
      <c r="F2448">
        <v>10806</v>
      </c>
      <c r="H2448" t="s">
        <v>9</v>
      </c>
      <c r="I2448">
        <v>1120</v>
      </c>
      <c r="J2448">
        <v>1143</v>
      </c>
      <c r="K2448" t="s">
        <v>3292</v>
      </c>
      <c r="O2448" s="65">
        <v>17240887</v>
      </c>
    </row>
    <row r="2449" spans="1:15" x14ac:dyDescent="0.25">
      <c r="A2449" s="45" t="s">
        <v>5970</v>
      </c>
      <c r="B2449" t="s">
        <v>476</v>
      </c>
      <c r="C2449">
        <v>206</v>
      </c>
      <c r="D2449">
        <v>138</v>
      </c>
      <c r="E2449">
        <v>1</v>
      </c>
      <c r="F2449">
        <v>10807</v>
      </c>
      <c r="H2449" t="s">
        <v>9</v>
      </c>
      <c r="I2449">
        <v>1120</v>
      </c>
      <c r="J2449">
        <v>1143</v>
      </c>
      <c r="K2449" t="s">
        <v>3293</v>
      </c>
      <c r="O2449" s="65">
        <v>49596000</v>
      </c>
    </row>
    <row r="2450" spans="1:15" x14ac:dyDescent="0.25">
      <c r="A2450" s="45">
        <v>2018</v>
      </c>
      <c r="B2450" t="s">
        <v>476</v>
      </c>
      <c r="C2450">
        <v>206</v>
      </c>
      <c r="D2450">
        <v>138</v>
      </c>
      <c r="E2450">
        <v>1</v>
      </c>
      <c r="F2450">
        <v>10808</v>
      </c>
      <c r="H2450" t="s">
        <v>9</v>
      </c>
      <c r="I2450">
        <v>1120</v>
      </c>
      <c r="J2450">
        <v>1143</v>
      </c>
      <c r="K2450" t="s">
        <v>3294</v>
      </c>
      <c r="O2450" s="65">
        <v>1867759574</v>
      </c>
    </row>
    <row r="2451" spans="1:15" x14ac:dyDescent="0.25">
      <c r="A2451" s="45">
        <v>2018</v>
      </c>
      <c r="B2451" t="s">
        <v>476</v>
      </c>
      <c r="C2451">
        <v>206</v>
      </c>
      <c r="D2451">
        <v>138</v>
      </c>
      <c r="E2451">
        <v>1</v>
      </c>
      <c r="F2451">
        <v>10899</v>
      </c>
      <c r="H2451" t="s">
        <v>9</v>
      </c>
      <c r="I2451">
        <v>1120</v>
      </c>
      <c r="J2451">
        <v>1143</v>
      </c>
      <c r="K2451" t="s">
        <v>3295</v>
      </c>
      <c r="O2451" s="65">
        <v>2185000</v>
      </c>
    </row>
    <row r="2452" spans="1:15" x14ac:dyDescent="0.25">
      <c r="A2452" s="45" t="s">
        <v>5970</v>
      </c>
      <c r="B2452" t="s">
        <v>476</v>
      </c>
      <c r="C2452">
        <v>206</v>
      </c>
      <c r="D2452">
        <v>138</v>
      </c>
      <c r="E2452">
        <v>1</v>
      </c>
      <c r="F2452">
        <v>19902</v>
      </c>
      <c r="H2452" t="s">
        <v>9</v>
      </c>
      <c r="I2452">
        <v>1120</v>
      </c>
      <c r="J2452">
        <v>1143</v>
      </c>
      <c r="K2452" t="s">
        <v>3301</v>
      </c>
      <c r="M2452" t="s">
        <v>5880</v>
      </c>
      <c r="O2452" s="65">
        <v>100000</v>
      </c>
    </row>
    <row r="2453" spans="1:15" x14ac:dyDescent="0.25">
      <c r="A2453" s="45">
        <v>2018</v>
      </c>
      <c r="B2453" t="s">
        <v>476</v>
      </c>
      <c r="C2453">
        <v>206</v>
      </c>
      <c r="D2453">
        <v>138</v>
      </c>
      <c r="E2453">
        <v>1</v>
      </c>
      <c r="F2453">
        <v>19905</v>
      </c>
      <c r="H2453" t="s">
        <v>9</v>
      </c>
      <c r="I2453">
        <v>1120</v>
      </c>
      <c r="J2453">
        <v>1143</v>
      </c>
      <c r="K2453" t="s">
        <v>3304</v>
      </c>
      <c r="O2453" s="65">
        <v>700000</v>
      </c>
    </row>
    <row r="2454" spans="1:15" x14ac:dyDescent="0.25">
      <c r="A2454" s="45">
        <v>2018</v>
      </c>
      <c r="B2454" t="s">
        <v>476</v>
      </c>
      <c r="C2454">
        <v>206</v>
      </c>
      <c r="D2454">
        <v>138</v>
      </c>
      <c r="E2454">
        <v>1</v>
      </c>
      <c r="F2454">
        <v>19999</v>
      </c>
      <c r="H2454" t="s">
        <v>9</v>
      </c>
      <c r="I2454">
        <v>1120</v>
      </c>
      <c r="J2454">
        <v>1143</v>
      </c>
      <c r="K2454" t="s">
        <v>3305</v>
      </c>
      <c r="M2454" t="s">
        <v>5976</v>
      </c>
      <c r="O2454" s="65">
        <v>200000</v>
      </c>
    </row>
    <row r="2455" spans="1:15" x14ac:dyDescent="0.25">
      <c r="A2455" s="45">
        <v>2018</v>
      </c>
      <c r="B2455" t="s">
        <v>476</v>
      </c>
      <c r="C2455">
        <v>206</v>
      </c>
      <c r="D2455">
        <v>138</v>
      </c>
      <c r="E2455">
        <v>1</v>
      </c>
      <c r="F2455">
        <v>20101</v>
      </c>
      <c r="H2455" t="s">
        <v>9</v>
      </c>
      <c r="I2455">
        <v>1120</v>
      </c>
      <c r="J2455">
        <v>1143</v>
      </c>
      <c r="K2455" t="s">
        <v>3306</v>
      </c>
      <c r="O2455" s="65">
        <v>6000000</v>
      </c>
    </row>
    <row r="2456" spans="1:15" x14ac:dyDescent="0.25">
      <c r="A2456" s="45">
        <v>2018</v>
      </c>
      <c r="B2456" t="s">
        <v>476</v>
      </c>
      <c r="C2456">
        <v>206</v>
      </c>
      <c r="D2456">
        <v>138</v>
      </c>
      <c r="E2456">
        <v>1</v>
      </c>
      <c r="F2456">
        <v>20301</v>
      </c>
      <c r="H2456" t="s">
        <v>9</v>
      </c>
      <c r="I2456">
        <v>1120</v>
      </c>
      <c r="J2456">
        <v>1143</v>
      </c>
      <c r="K2456" t="s">
        <v>3315</v>
      </c>
      <c r="O2456" s="65">
        <v>500000</v>
      </c>
    </row>
    <row r="2457" spans="1:15" x14ac:dyDescent="0.25">
      <c r="A2457" s="45">
        <v>2018</v>
      </c>
      <c r="B2457" t="s">
        <v>476</v>
      </c>
      <c r="C2457">
        <v>206</v>
      </c>
      <c r="D2457">
        <v>138</v>
      </c>
      <c r="E2457">
        <v>1</v>
      </c>
      <c r="F2457">
        <v>20304</v>
      </c>
      <c r="H2457" t="s">
        <v>9</v>
      </c>
      <c r="I2457">
        <v>1120</v>
      </c>
      <c r="J2457">
        <v>1143</v>
      </c>
      <c r="K2457" t="s">
        <v>3318</v>
      </c>
      <c r="O2457" s="65">
        <v>7020070</v>
      </c>
    </row>
    <row r="2458" spans="1:15" x14ac:dyDescent="0.25">
      <c r="A2458" s="45">
        <v>2018</v>
      </c>
      <c r="B2458" t="s">
        <v>476</v>
      </c>
      <c r="C2458">
        <v>206</v>
      </c>
      <c r="D2458">
        <v>138</v>
      </c>
      <c r="E2458">
        <v>1</v>
      </c>
      <c r="F2458">
        <v>20402</v>
      </c>
      <c r="H2458" t="s">
        <v>9</v>
      </c>
      <c r="I2458">
        <v>1120</v>
      </c>
      <c r="J2458">
        <v>1143</v>
      </c>
      <c r="K2458" t="s">
        <v>3323</v>
      </c>
      <c r="O2458" s="65">
        <v>13348350</v>
      </c>
    </row>
    <row r="2459" spans="1:15" x14ac:dyDescent="0.25">
      <c r="A2459" s="45">
        <v>2018</v>
      </c>
      <c r="B2459" t="s">
        <v>476</v>
      </c>
      <c r="C2459">
        <v>206</v>
      </c>
      <c r="D2459">
        <v>138</v>
      </c>
      <c r="E2459">
        <v>1</v>
      </c>
      <c r="F2459">
        <v>29901</v>
      </c>
      <c r="H2459" t="s">
        <v>9</v>
      </c>
      <c r="I2459">
        <v>1120</v>
      </c>
      <c r="J2459">
        <v>1143</v>
      </c>
      <c r="K2459" t="s">
        <v>3327</v>
      </c>
      <c r="O2459" s="65">
        <v>1000000</v>
      </c>
    </row>
    <row r="2460" spans="1:15" x14ac:dyDescent="0.25">
      <c r="A2460" s="45">
        <v>2018</v>
      </c>
      <c r="B2460" t="s">
        <v>476</v>
      </c>
      <c r="C2460">
        <v>206</v>
      </c>
      <c r="D2460">
        <v>138</v>
      </c>
      <c r="E2460">
        <v>1</v>
      </c>
      <c r="F2460">
        <v>29903</v>
      </c>
      <c r="H2460" t="s">
        <v>9</v>
      </c>
      <c r="I2460">
        <v>1120</v>
      </c>
      <c r="J2460">
        <v>1143</v>
      </c>
      <c r="K2460" t="s">
        <v>3329</v>
      </c>
      <c r="O2460" s="65">
        <v>5000000</v>
      </c>
    </row>
    <row r="2461" spans="1:15" x14ac:dyDescent="0.25">
      <c r="A2461" s="45">
        <v>2018</v>
      </c>
      <c r="B2461" t="s">
        <v>476</v>
      </c>
      <c r="C2461">
        <v>206</v>
      </c>
      <c r="D2461">
        <v>138</v>
      </c>
      <c r="E2461">
        <v>1</v>
      </c>
      <c r="F2461">
        <v>29905</v>
      </c>
      <c r="H2461" t="s">
        <v>9</v>
      </c>
      <c r="I2461">
        <v>1120</v>
      </c>
      <c r="J2461">
        <v>1143</v>
      </c>
      <c r="K2461" t="s">
        <v>3331</v>
      </c>
      <c r="O2461" s="65">
        <v>1000000</v>
      </c>
    </row>
    <row r="2462" spans="1:15" x14ac:dyDescent="0.25">
      <c r="A2462" s="45">
        <v>2018</v>
      </c>
      <c r="B2462" t="s">
        <v>476</v>
      </c>
      <c r="C2462">
        <v>206</v>
      </c>
      <c r="D2462">
        <v>138</v>
      </c>
      <c r="E2462">
        <v>1</v>
      </c>
      <c r="F2462">
        <v>29999</v>
      </c>
      <c r="H2462" t="s">
        <v>9</v>
      </c>
      <c r="I2462">
        <v>1120</v>
      </c>
      <c r="J2462">
        <v>1143</v>
      </c>
      <c r="K2462" t="s">
        <v>3334</v>
      </c>
      <c r="O2462" s="65">
        <v>142000</v>
      </c>
    </row>
    <row r="2463" spans="1:15" x14ac:dyDescent="0.25">
      <c r="A2463" s="45">
        <v>2018</v>
      </c>
      <c r="B2463" t="s">
        <v>476</v>
      </c>
      <c r="C2463">
        <v>206</v>
      </c>
      <c r="D2463">
        <v>138</v>
      </c>
      <c r="E2463">
        <v>1</v>
      </c>
      <c r="F2463">
        <v>50199</v>
      </c>
      <c r="H2463" t="s">
        <v>16</v>
      </c>
      <c r="I2463">
        <v>2210</v>
      </c>
      <c r="J2463">
        <v>1143</v>
      </c>
      <c r="K2463" t="s">
        <v>3379</v>
      </c>
      <c r="O2463" s="65">
        <v>500000</v>
      </c>
    </row>
    <row r="2464" spans="1:15" x14ac:dyDescent="0.25">
      <c r="A2464" s="45">
        <v>2018</v>
      </c>
      <c r="B2464" t="s">
        <v>476</v>
      </c>
      <c r="C2464">
        <v>206</v>
      </c>
      <c r="D2464">
        <v>138</v>
      </c>
      <c r="E2464">
        <v>1</v>
      </c>
      <c r="F2464">
        <v>59903</v>
      </c>
      <c r="H2464" t="s">
        <v>16</v>
      </c>
      <c r="I2464">
        <v>2240</v>
      </c>
      <c r="J2464">
        <v>1143</v>
      </c>
      <c r="K2464" t="s">
        <v>3389</v>
      </c>
      <c r="O2464" s="65">
        <v>1287028747</v>
      </c>
    </row>
    <row r="2465" spans="1:15" x14ac:dyDescent="0.25">
      <c r="A2465" s="45" t="s">
        <v>5970</v>
      </c>
      <c r="B2465" t="s">
        <v>476</v>
      </c>
      <c r="C2465">
        <v>206</v>
      </c>
      <c r="D2465">
        <v>138</v>
      </c>
      <c r="E2465">
        <v>1</v>
      </c>
      <c r="F2465">
        <v>60103</v>
      </c>
      <c r="G2465">
        <v>200</v>
      </c>
      <c r="H2465" t="s">
        <v>9</v>
      </c>
      <c r="I2465">
        <v>1310</v>
      </c>
      <c r="J2465">
        <v>1143</v>
      </c>
      <c r="K2465" t="s">
        <v>3393</v>
      </c>
      <c r="L2465" t="s">
        <v>21</v>
      </c>
      <c r="M2465" t="s">
        <v>4550</v>
      </c>
      <c r="N2465" t="s">
        <v>22</v>
      </c>
      <c r="O2465" s="65">
        <v>23166569</v>
      </c>
    </row>
    <row r="2466" spans="1:15" x14ac:dyDescent="0.25">
      <c r="A2466" s="45">
        <v>2018</v>
      </c>
      <c r="B2466" t="s">
        <v>476</v>
      </c>
      <c r="C2466">
        <v>206</v>
      </c>
      <c r="D2466">
        <v>138</v>
      </c>
      <c r="E2466">
        <v>1</v>
      </c>
      <c r="F2466">
        <v>60103</v>
      </c>
      <c r="G2466">
        <v>202</v>
      </c>
      <c r="H2466" t="s">
        <v>9</v>
      </c>
      <c r="I2466">
        <v>1310</v>
      </c>
      <c r="J2466">
        <v>1143</v>
      </c>
      <c r="K2466" t="s">
        <v>3393</v>
      </c>
      <c r="L2466" t="s">
        <v>21</v>
      </c>
      <c r="M2466" t="s">
        <v>4542</v>
      </c>
      <c r="N2466" t="s">
        <v>22</v>
      </c>
      <c r="O2466" s="65">
        <v>9985590</v>
      </c>
    </row>
    <row r="2467" spans="1:15" x14ac:dyDescent="0.25">
      <c r="A2467" s="45">
        <v>2018</v>
      </c>
      <c r="B2467" t="s">
        <v>476</v>
      </c>
      <c r="C2467">
        <v>206</v>
      </c>
      <c r="D2467">
        <v>138</v>
      </c>
      <c r="E2467">
        <v>1</v>
      </c>
      <c r="F2467">
        <v>60301</v>
      </c>
      <c r="H2467" t="s">
        <v>9</v>
      </c>
      <c r="I2467">
        <v>1320</v>
      </c>
      <c r="J2467">
        <v>1143</v>
      </c>
      <c r="K2467" t="s">
        <v>3404</v>
      </c>
      <c r="O2467" s="65">
        <v>53974137</v>
      </c>
    </row>
    <row r="2468" spans="1:15" x14ac:dyDescent="0.25">
      <c r="A2468" s="45">
        <v>2018</v>
      </c>
      <c r="B2468" t="s">
        <v>476</v>
      </c>
      <c r="C2468">
        <v>206</v>
      </c>
      <c r="D2468">
        <v>138</v>
      </c>
      <c r="E2468">
        <v>1</v>
      </c>
      <c r="F2468">
        <v>60399</v>
      </c>
      <c r="H2468" t="s">
        <v>9</v>
      </c>
      <c r="I2468">
        <v>1320</v>
      </c>
      <c r="J2468">
        <v>1143</v>
      </c>
      <c r="K2468" t="s">
        <v>3409</v>
      </c>
      <c r="M2468" t="s">
        <v>5965</v>
      </c>
      <c r="O2468" s="65">
        <v>15500000</v>
      </c>
    </row>
    <row r="2469" spans="1:15" x14ac:dyDescent="0.25">
      <c r="A2469" s="45">
        <v>2018</v>
      </c>
      <c r="B2469" t="s">
        <v>476</v>
      </c>
      <c r="C2469">
        <v>206</v>
      </c>
      <c r="D2469">
        <v>138</v>
      </c>
      <c r="E2469">
        <v>1</v>
      </c>
      <c r="F2469">
        <v>60601</v>
      </c>
      <c r="H2469" t="s">
        <v>9</v>
      </c>
      <c r="I2469">
        <v>1320</v>
      </c>
      <c r="J2469">
        <v>1143</v>
      </c>
      <c r="K2469" t="s">
        <v>3417</v>
      </c>
      <c r="M2469" t="s">
        <v>5885</v>
      </c>
      <c r="O2469" s="65">
        <v>118729709</v>
      </c>
    </row>
    <row r="2470" spans="1:15" x14ac:dyDescent="0.25">
      <c r="A2470" s="45">
        <v>2018</v>
      </c>
      <c r="B2470" t="s">
        <v>476</v>
      </c>
      <c r="C2470">
        <v>206</v>
      </c>
      <c r="D2470">
        <v>138</v>
      </c>
      <c r="E2470">
        <v>1</v>
      </c>
      <c r="F2470">
        <v>60701</v>
      </c>
      <c r="G2470">
        <v>205</v>
      </c>
      <c r="H2470" t="s">
        <v>9</v>
      </c>
      <c r="I2470">
        <v>1330</v>
      </c>
      <c r="J2470">
        <v>1143</v>
      </c>
      <c r="K2470" t="s">
        <v>3419</v>
      </c>
      <c r="L2470" t="s">
        <v>460</v>
      </c>
      <c r="M2470" t="s">
        <v>5977</v>
      </c>
      <c r="N2470" t="s">
        <v>4506</v>
      </c>
      <c r="O2470" s="65">
        <v>12222000</v>
      </c>
    </row>
    <row r="2471" spans="1:15" x14ac:dyDescent="0.25">
      <c r="A2471" s="45">
        <v>2018</v>
      </c>
      <c r="B2471" t="s">
        <v>477</v>
      </c>
      <c r="C2471">
        <v>206</v>
      </c>
      <c r="D2471">
        <v>138</v>
      </c>
      <c r="E2471">
        <v>2</v>
      </c>
      <c r="F2471">
        <v>101</v>
      </c>
      <c r="H2471" t="s">
        <v>9</v>
      </c>
      <c r="I2471">
        <v>1111</v>
      </c>
      <c r="J2471">
        <v>1112</v>
      </c>
      <c r="K2471" t="s">
        <v>3206</v>
      </c>
      <c r="O2471" s="65">
        <v>231720406</v>
      </c>
    </row>
    <row r="2472" spans="1:15" x14ac:dyDescent="0.25">
      <c r="A2472" s="45">
        <v>2018</v>
      </c>
      <c r="B2472" t="s">
        <v>477</v>
      </c>
      <c r="C2472">
        <v>206</v>
      </c>
      <c r="D2472">
        <v>138</v>
      </c>
      <c r="E2472">
        <v>2</v>
      </c>
      <c r="F2472">
        <v>201</v>
      </c>
      <c r="H2472" t="s">
        <v>9</v>
      </c>
      <c r="I2472">
        <v>1111</v>
      </c>
      <c r="J2472">
        <v>1112</v>
      </c>
      <c r="K2472" t="s">
        <v>3210</v>
      </c>
      <c r="O2472" s="65">
        <v>30000000</v>
      </c>
    </row>
    <row r="2473" spans="1:15" x14ac:dyDescent="0.25">
      <c r="A2473" s="45">
        <v>2018</v>
      </c>
      <c r="B2473" t="s">
        <v>477</v>
      </c>
      <c r="C2473">
        <v>206</v>
      </c>
      <c r="D2473">
        <v>138</v>
      </c>
      <c r="E2473">
        <v>2</v>
      </c>
      <c r="F2473">
        <v>202</v>
      </c>
      <c r="H2473" t="s">
        <v>9</v>
      </c>
      <c r="I2473">
        <v>1111</v>
      </c>
      <c r="J2473">
        <v>1112</v>
      </c>
      <c r="K2473" t="s">
        <v>3211</v>
      </c>
      <c r="O2473" s="65">
        <v>500000</v>
      </c>
    </row>
    <row r="2474" spans="1:15" x14ac:dyDescent="0.25">
      <c r="A2474" s="45">
        <v>2018</v>
      </c>
      <c r="B2474" t="s">
        <v>477</v>
      </c>
      <c r="C2474">
        <v>206</v>
      </c>
      <c r="D2474">
        <v>138</v>
      </c>
      <c r="E2474">
        <v>2</v>
      </c>
      <c r="F2474">
        <v>301</v>
      </c>
      <c r="H2474" t="s">
        <v>9</v>
      </c>
      <c r="I2474">
        <v>1111</v>
      </c>
      <c r="J2474">
        <v>1112</v>
      </c>
      <c r="K2474" t="s">
        <v>3215</v>
      </c>
      <c r="O2474" s="65">
        <v>80014386</v>
      </c>
    </row>
    <row r="2475" spans="1:15" x14ac:dyDescent="0.25">
      <c r="A2475" s="45">
        <v>2018</v>
      </c>
      <c r="B2475" t="s">
        <v>477</v>
      </c>
      <c r="C2475">
        <v>206</v>
      </c>
      <c r="D2475">
        <v>138</v>
      </c>
      <c r="E2475">
        <v>2</v>
      </c>
      <c r="F2475">
        <v>302</v>
      </c>
      <c r="H2475" t="s">
        <v>9</v>
      </c>
      <c r="I2475">
        <v>1111</v>
      </c>
      <c r="J2475">
        <v>1112</v>
      </c>
      <c r="K2475" t="s">
        <v>3216</v>
      </c>
      <c r="O2475" s="65">
        <v>126722817</v>
      </c>
    </row>
    <row r="2476" spans="1:15" x14ac:dyDescent="0.25">
      <c r="A2476" s="45">
        <v>2018</v>
      </c>
      <c r="B2476" t="s">
        <v>477</v>
      </c>
      <c r="C2476">
        <v>206</v>
      </c>
      <c r="D2476">
        <v>138</v>
      </c>
      <c r="E2476">
        <v>2</v>
      </c>
      <c r="F2476">
        <v>303</v>
      </c>
      <c r="H2476" t="s">
        <v>16</v>
      </c>
      <c r="I2476">
        <v>1111</v>
      </c>
      <c r="J2476">
        <v>1112</v>
      </c>
      <c r="K2476" t="s">
        <v>3217</v>
      </c>
      <c r="O2476" s="65">
        <v>46593683</v>
      </c>
    </row>
    <row r="2477" spans="1:15" x14ac:dyDescent="0.25">
      <c r="A2477" s="45">
        <v>2018</v>
      </c>
      <c r="B2477" t="s">
        <v>477</v>
      </c>
      <c r="C2477">
        <v>206</v>
      </c>
      <c r="D2477">
        <v>138</v>
      </c>
      <c r="E2477">
        <v>2</v>
      </c>
      <c r="F2477">
        <v>304</v>
      </c>
      <c r="H2477" t="s">
        <v>9</v>
      </c>
      <c r="I2477">
        <v>1111</v>
      </c>
      <c r="J2477">
        <v>1112</v>
      </c>
      <c r="K2477" t="s">
        <v>3218</v>
      </c>
      <c r="O2477" s="65">
        <v>40872798</v>
      </c>
    </row>
    <row r="2478" spans="1:15" x14ac:dyDescent="0.25">
      <c r="A2478" s="45">
        <v>2018</v>
      </c>
      <c r="B2478" t="s">
        <v>477</v>
      </c>
      <c r="C2478">
        <v>206</v>
      </c>
      <c r="D2478">
        <v>138</v>
      </c>
      <c r="E2478">
        <v>2</v>
      </c>
      <c r="F2478">
        <v>399</v>
      </c>
      <c r="H2478" t="s">
        <v>9</v>
      </c>
      <c r="I2478">
        <v>1111</v>
      </c>
      <c r="J2478">
        <v>1112</v>
      </c>
      <c r="K2478" t="s">
        <v>3219</v>
      </c>
      <c r="O2478" s="65">
        <v>45193783</v>
      </c>
    </row>
    <row r="2479" spans="1:15" x14ac:dyDescent="0.25">
      <c r="A2479" s="45">
        <v>2018</v>
      </c>
      <c r="B2479" t="s">
        <v>477</v>
      </c>
      <c r="C2479">
        <v>206</v>
      </c>
      <c r="D2479">
        <v>138</v>
      </c>
      <c r="E2479">
        <v>2</v>
      </c>
      <c r="F2479">
        <v>401</v>
      </c>
      <c r="G2479">
        <v>200</v>
      </c>
      <c r="H2479" t="s">
        <v>9</v>
      </c>
      <c r="I2479">
        <v>1112</v>
      </c>
      <c r="J2479">
        <v>1112</v>
      </c>
      <c r="K2479" t="s">
        <v>3220</v>
      </c>
      <c r="L2479" t="s">
        <v>21</v>
      </c>
      <c r="M2479" t="s">
        <v>4546</v>
      </c>
      <c r="N2479" t="s">
        <v>22</v>
      </c>
      <c r="O2479" s="65">
        <v>51718988</v>
      </c>
    </row>
    <row r="2480" spans="1:15" x14ac:dyDescent="0.25">
      <c r="A2480" s="45">
        <v>2018</v>
      </c>
      <c r="B2480" t="s">
        <v>477</v>
      </c>
      <c r="C2480">
        <v>206</v>
      </c>
      <c r="D2480">
        <v>138</v>
      </c>
      <c r="E2480">
        <v>2</v>
      </c>
      <c r="F2480">
        <v>405</v>
      </c>
      <c r="G2480">
        <v>200</v>
      </c>
      <c r="H2480" t="s">
        <v>9</v>
      </c>
      <c r="I2480">
        <v>1112</v>
      </c>
      <c r="J2480">
        <v>1112</v>
      </c>
      <c r="K2480" t="s">
        <v>3244</v>
      </c>
      <c r="L2480" t="s">
        <v>23</v>
      </c>
      <c r="M2480" t="s">
        <v>4531</v>
      </c>
      <c r="N2480" t="s">
        <v>24</v>
      </c>
      <c r="O2480" s="65">
        <v>2795621</v>
      </c>
    </row>
    <row r="2481" spans="1:15" x14ac:dyDescent="0.25">
      <c r="A2481" s="45">
        <v>2018</v>
      </c>
      <c r="B2481" t="s">
        <v>477</v>
      </c>
      <c r="C2481">
        <v>206</v>
      </c>
      <c r="D2481">
        <v>138</v>
      </c>
      <c r="E2481">
        <v>2</v>
      </c>
      <c r="F2481">
        <v>501</v>
      </c>
      <c r="G2481">
        <v>200</v>
      </c>
      <c r="H2481" t="s">
        <v>9</v>
      </c>
      <c r="I2481">
        <v>1112</v>
      </c>
      <c r="J2481">
        <v>1112</v>
      </c>
      <c r="K2481" t="s">
        <v>3245</v>
      </c>
      <c r="L2481" t="s">
        <v>21</v>
      </c>
      <c r="M2481" t="s">
        <v>4547</v>
      </c>
      <c r="N2481" t="s">
        <v>22</v>
      </c>
      <c r="O2481" s="65">
        <v>28403509</v>
      </c>
    </row>
    <row r="2482" spans="1:15" x14ac:dyDescent="0.25">
      <c r="A2482" s="45">
        <v>2018</v>
      </c>
      <c r="B2482" t="s">
        <v>477</v>
      </c>
      <c r="C2482">
        <v>206</v>
      </c>
      <c r="D2482">
        <v>138</v>
      </c>
      <c r="E2482">
        <v>2</v>
      </c>
      <c r="F2482">
        <v>502</v>
      </c>
      <c r="G2482">
        <v>200</v>
      </c>
      <c r="H2482" t="s">
        <v>9</v>
      </c>
      <c r="I2482">
        <v>1112</v>
      </c>
      <c r="J2482">
        <v>1112</v>
      </c>
      <c r="K2482" t="s">
        <v>3246</v>
      </c>
      <c r="L2482" t="s">
        <v>21</v>
      </c>
      <c r="M2482" t="s">
        <v>4532</v>
      </c>
      <c r="N2482" t="s">
        <v>22</v>
      </c>
      <c r="O2482" s="65">
        <v>8386863</v>
      </c>
    </row>
    <row r="2483" spans="1:15" x14ac:dyDescent="0.25">
      <c r="A2483" s="45">
        <v>2018</v>
      </c>
      <c r="B2483" t="s">
        <v>477</v>
      </c>
      <c r="C2483">
        <v>206</v>
      </c>
      <c r="D2483">
        <v>138</v>
      </c>
      <c r="E2483">
        <v>2</v>
      </c>
      <c r="F2483">
        <v>503</v>
      </c>
      <c r="G2483">
        <v>200</v>
      </c>
      <c r="H2483" t="s">
        <v>9</v>
      </c>
      <c r="I2483">
        <v>1112</v>
      </c>
      <c r="J2483">
        <v>1112</v>
      </c>
      <c r="K2483" t="s">
        <v>3247</v>
      </c>
      <c r="L2483" t="s">
        <v>21</v>
      </c>
      <c r="M2483" t="s">
        <v>4533</v>
      </c>
      <c r="N2483" t="s">
        <v>22</v>
      </c>
      <c r="O2483" s="65">
        <v>16773726</v>
      </c>
    </row>
    <row r="2484" spans="1:15" x14ac:dyDescent="0.25">
      <c r="A2484" s="45">
        <v>2018</v>
      </c>
      <c r="B2484" t="s">
        <v>477</v>
      </c>
      <c r="C2484">
        <v>206</v>
      </c>
      <c r="D2484">
        <v>138</v>
      </c>
      <c r="E2484">
        <v>2</v>
      </c>
      <c r="F2484">
        <v>10101</v>
      </c>
      <c r="H2484" t="s">
        <v>9</v>
      </c>
      <c r="I2484">
        <v>1120</v>
      </c>
      <c r="J2484">
        <v>1112</v>
      </c>
      <c r="K2484" t="s">
        <v>3253</v>
      </c>
      <c r="O2484" s="65">
        <v>654247152</v>
      </c>
    </row>
    <row r="2485" spans="1:15" x14ac:dyDescent="0.25">
      <c r="A2485" s="45">
        <v>2018</v>
      </c>
      <c r="B2485" t="s">
        <v>477</v>
      </c>
      <c r="C2485">
        <v>206</v>
      </c>
      <c r="D2485">
        <v>138</v>
      </c>
      <c r="E2485">
        <v>2</v>
      </c>
      <c r="F2485">
        <v>10201</v>
      </c>
      <c r="H2485" t="s">
        <v>9</v>
      </c>
      <c r="I2485">
        <v>1120</v>
      </c>
      <c r="J2485">
        <v>1112</v>
      </c>
      <c r="K2485" t="s">
        <v>3258</v>
      </c>
      <c r="O2485" s="65">
        <v>598926</v>
      </c>
    </row>
    <row r="2486" spans="1:15" x14ac:dyDescent="0.25">
      <c r="A2486" s="45">
        <v>2018</v>
      </c>
      <c r="B2486" t="s">
        <v>477</v>
      </c>
      <c r="C2486">
        <v>206</v>
      </c>
      <c r="D2486">
        <v>138</v>
      </c>
      <c r="E2486">
        <v>2</v>
      </c>
      <c r="F2486">
        <v>10202</v>
      </c>
      <c r="H2486" t="s">
        <v>9</v>
      </c>
      <c r="I2486">
        <v>1120</v>
      </c>
      <c r="J2486">
        <v>1112</v>
      </c>
      <c r="K2486" t="s">
        <v>3259</v>
      </c>
      <c r="O2486" s="65">
        <v>12816455</v>
      </c>
    </row>
    <row r="2487" spans="1:15" x14ac:dyDescent="0.25">
      <c r="A2487" s="45">
        <v>2018</v>
      </c>
      <c r="B2487" t="s">
        <v>477</v>
      </c>
      <c r="C2487">
        <v>206</v>
      </c>
      <c r="D2487">
        <v>138</v>
      </c>
      <c r="E2487">
        <v>2</v>
      </c>
      <c r="F2487">
        <v>10303</v>
      </c>
      <c r="H2487" t="s">
        <v>9</v>
      </c>
      <c r="I2487">
        <v>1120</v>
      </c>
      <c r="J2487">
        <v>1112</v>
      </c>
      <c r="K2487" t="s">
        <v>3265</v>
      </c>
      <c r="O2487" s="65">
        <v>500000</v>
      </c>
    </row>
    <row r="2488" spans="1:15" x14ac:dyDescent="0.25">
      <c r="A2488" s="45">
        <v>2018</v>
      </c>
      <c r="B2488" t="s">
        <v>477</v>
      </c>
      <c r="C2488">
        <v>206</v>
      </c>
      <c r="D2488">
        <v>138</v>
      </c>
      <c r="E2488">
        <v>2</v>
      </c>
      <c r="F2488">
        <v>10307</v>
      </c>
      <c r="H2488" t="s">
        <v>9</v>
      </c>
      <c r="I2488">
        <v>1120</v>
      </c>
      <c r="J2488">
        <v>1112</v>
      </c>
      <c r="K2488" t="s">
        <v>3269</v>
      </c>
      <c r="O2488" s="65">
        <v>600000</v>
      </c>
    </row>
    <row r="2489" spans="1:15" x14ac:dyDescent="0.25">
      <c r="A2489" s="45">
        <v>2018</v>
      </c>
      <c r="B2489" t="s">
        <v>477</v>
      </c>
      <c r="C2489">
        <v>206</v>
      </c>
      <c r="D2489">
        <v>138</v>
      </c>
      <c r="E2489">
        <v>2</v>
      </c>
      <c r="F2489">
        <v>10406</v>
      </c>
      <c r="H2489" t="s">
        <v>9</v>
      </c>
      <c r="I2489">
        <v>1120</v>
      </c>
      <c r="J2489">
        <v>1112</v>
      </c>
      <c r="K2489" t="s">
        <v>3275</v>
      </c>
      <c r="M2489" t="s">
        <v>5978</v>
      </c>
      <c r="O2489" s="65">
        <v>20800060</v>
      </c>
    </row>
    <row r="2490" spans="1:15" x14ac:dyDescent="0.25">
      <c r="A2490" s="45">
        <v>2018</v>
      </c>
      <c r="B2490" t="s">
        <v>477</v>
      </c>
      <c r="C2490">
        <v>206</v>
      </c>
      <c r="D2490">
        <v>138</v>
      </c>
      <c r="E2490">
        <v>2</v>
      </c>
      <c r="F2490">
        <v>10499</v>
      </c>
      <c r="H2490" t="s">
        <v>9</v>
      </c>
      <c r="I2490">
        <v>1120</v>
      </c>
      <c r="J2490">
        <v>1112</v>
      </c>
      <c r="K2490" t="s">
        <v>3276</v>
      </c>
      <c r="M2490" t="s">
        <v>5979</v>
      </c>
      <c r="O2490" s="65">
        <v>30000</v>
      </c>
    </row>
    <row r="2491" spans="1:15" x14ac:dyDescent="0.25">
      <c r="A2491" s="45">
        <v>2018</v>
      </c>
      <c r="B2491" t="s">
        <v>477</v>
      </c>
      <c r="C2491">
        <v>206</v>
      </c>
      <c r="D2491">
        <v>138</v>
      </c>
      <c r="E2491">
        <v>2</v>
      </c>
      <c r="F2491">
        <v>10502</v>
      </c>
      <c r="H2491" t="s">
        <v>9</v>
      </c>
      <c r="I2491">
        <v>1120</v>
      </c>
      <c r="J2491">
        <v>1112</v>
      </c>
      <c r="K2491" t="s">
        <v>3278</v>
      </c>
      <c r="O2491" s="65">
        <v>7500000</v>
      </c>
    </row>
    <row r="2492" spans="1:15" x14ac:dyDescent="0.25">
      <c r="A2492" s="45">
        <v>2018</v>
      </c>
      <c r="B2492" t="s">
        <v>477</v>
      </c>
      <c r="C2492">
        <v>206</v>
      </c>
      <c r="D2492">
        <v>138</v>
      </c>
      <c r="E2492">
        <v>2</v>
      </c>
      <c r="F2492">
        <v>10601</v>
      </c>
      <c r="H2492" t="s">
        <v>9</v>
      </c>
      <c r="I2492">
        <v>1120</v>
      </c>
      <c r="J2492">
        <v>1112</v>
      </c>
      <c r="K2492" t="s">
        <v>3281</v>
      </c>
      <c r="O2492" s="65">
        <v>2000000</v>
      </c>
    </row>
    <row r="2493" spans="1:15" x14ac:dyDescent="0.25">
      <c r="A2493" s="45">
        <v>2018</v>
      </c>
      <c r="B2493" t="s">
        <v>477</v>
      </c>
      <c r="C2493">
        <v>206</v>
      </c>
      <c r="D2493">
        <v>138</v>
      </c>
      <c r="E2493">
        <v>2</v>
      </c>
      <c r="F2493">
        <v>10701</v>
      </c>
      <c r="H2493" t="s">
        <v>9</v>
      </c>
      <c r="I2493">
        <v>1120</v>
      </c>
      <c r="J2493">
        <v>1112</v>
      </c>
      <c r="K2493" t="s">
        <v>3284</v>
      </c>
      <c r="M2493" t="s">
        <v>5980</v>
      </c>
      <c r="O2493" s="65">
        <v>79064431</v>
      </c>
    </row>
    <row r="2494" spans="1:15" x14ac:dyDescent="0.25">
      <c r="A2494" s="45">
        <v>2018</v>
      </c>
      <c r="B2494" t="s">
        <v>477</v>
      </c>
      <c r="C2494">
        <v>206</v>
      </c>
      <c r="D2494">
        <v>138</v>
      </c>
      <c r="E2494">
        <v>2</v>
      </c>
      <c r="F2494">
        <v>10805</v>
      </c>
      <c r="H2494" t="s">
        <v>9</v>
      </c>
      <c r="I2494">
        <v>1120</v>
      </c>
      <c r="J2494">
        <v>1112</v>
      </c>
      <c r="K2494" t="s">
        <v>3291</v>
      </c>
      <c r="O2494" s="65">
        <v>300000</v>
      </c>
    </row>
    <row r="2495" spans="1:15" x14ac:dyDescent="0.25">
      <c r="A2495" s="45">
        <v>2018</v>
      </c>
      <c r="B2495" t="s">
        <v>477</v>
      </c>
      <c r="C2495">
        <v>206</v>
      </c>
      <c r="D2495">
        <v>138</v>
      </c>
      <c r="E2495">
        <v>2</v>
      </c>
      <c r="F2495">
        <v>10807</v>
      </c>
      <c r="H2495" t="s">
        <v>9</v>
      </c>
      <c r="I2495">
        <v>1120</v>
      </c>
      <c r="J2495">
        <v>1112</v>
      </c>
      <c r="K2495" t="s">
        <v>3293</v>
      </c>
      <c r="O2495" s="65">
        <v>700000</v>
      </c>
    </row>
    <row r="2496" spans="1:15" x14ac:dyDescent="0.25">
      <c r="A2496" s="45">
        <v>2018</v>
      </c>
      <c r="B2496" t="s">
        <v>477</v>
      </c>
      <c r="C2496">
        <v>206</v>
      </c>
      <c r="D2496">
        <v>138</v>
      </c>
      <c r="E2496">
        <v>2</v>
      </c>
      <c r="F2496">
        <v>19905</v>
      </c>
      <c r="H2496" t="s">
        <v>9</v>
      </c>
      <c r="I2496">
        <v>1120</v>
      </c>
      <c r="J2496">
        <v>1112</v>
      </c>
      <c r="K2496" t="s">
        <v>3304</v>
      </c>
      <c r="O2496" s="65">
        <v>100000</v>
      </c>
    </row>
    <row r="2497" spans="1:15" x14ac:dyDescent="0.25">
      <c r="A2497" s="45">
        <v>2018</v>
      </c>
      <c r="B2497" t="s">
        <v>477</v>
      </c>
      <c r="C2497">
        <v>206</v>
      </c>
      <c r="D2497">
        <v>138</v>
      </c>
      <c r="E2497">
        <v>2</v>
      </c>
      <c r="F2497">
        <v>19999</v>
      </c>
      <c r="H2497" t="s">
        <v>9</v>
      </c>
      <c r="I2497">
        <v>1120</v>
      </c>
      <c r="J2497">
        <v>1112</v>
      </c>
      <c r="K2497" t="s">
        <v>3305</v>
      </c>
      <c r="M2497" t="s">
        <v>5981</v>
      </c>
      <c r="O2497" s="65">
        <v>150000</v>
      </c>
    </row>
    <row r="2498" spans="1:15" x14ac:dyDescent="0.25">
      <c r="A2498" s="45">
        <v>2018</v>
      </c>
      <c r="B2498" t="s">
        <v>477</v>
      </c>
      <c r="C2498">
        <v>206</v>
      </c>
      <c r="D2498">
        <v>138</v>
      </c>
      <c r="E2498">
        <v>2</v>
      </c>
      <c r="F2498">
        <v>20101</v>
      </c>
      <c r="H2498" t="s">
        <v>9</v>
      </c>
      <c r="I2498">
        <v>1120</v>
      </c>
      <c r="J2498">
        <v>1112</v>
      </c>
      <c r="K2498" t="s">
        <v>3306</v>
      </c>
      <c r="O2498" s="65">
        <v>2500000</v>
      </c>
    </row>
    <row r="2499" spans="1:15" x14ac:dyDescent="0.25">
      <c r="A2499" s="45">
        <v>2018</v>
      </c>
      <c r="B2499" t="s">
        <v>477</v>
      </c>
      <c r="C2499">
        <v>206</v>
      </c>
      <c r="D2499">
        <v>138</v>
      </c>
      <c r="E2499">
        <v>2</v>
      </c>
      <c r="F2499">
        <v>20104</v>
      </c>
      <c r="H2499" t="s">
        <v>9</v>
      </c>
      <c r="I2499">
        <v>1120</v>
      </c>
      <c r="J2499">
        <v>1112</v>
      </c>
      <c r="K2499" t="s">
        <v>3309</v>
      </c>
      <c r="O2499" s="65">
        <v>2500000</v>
      </c>
    </row>
    <row r="2500" spans="1:15" x14ac:dyDescent="0.25">
      <c r="A2500" s="45">
        <v>2018</v>
      </c>
      <c r="B2500" t="s">
        <v>477</v>
      </c>
      <c r="C2500">
        <v>206</v>
      </c>
      <c r="D2500">
        <v>138</v>
      </c>
      <c r="E2500">
        <v>2</v>
      </c>
      <c r="F2500">
        <v>20402</v>
      </c>
      <c r="H2500" t="s">
        <v>9</v>
      </c>
      <c r="I2500">
        <v>1120</v>
      </c>
      <c r="J2500">
        <v>1112</v>
      </c>
      <c r="K2500" t="s">
        <v>3323</v>
      </c>
      <c r="O2500" s="65">
        <v>1000000</v>
      </c>
    </row>
    <row r="2501" spans="1:15" x14ac:dyDescent="0.25">
      <c r="A2501" s="45">
        <v>2018</v>
      </c>
      <c r="B2501" t="s">
        <v>477</v>
      </c>
      <c r="C2501">
        <v>206</v>
      </c>
      <c r="D2501">
        <v>138</v>
      </c>
      <c r="E2501">
        <v>2</v>
      </c>
      <c r="F2501">
        <v>29901</v>
      </c>
      <c r="H2501" t="s">
        <v>9</v>
      </c>
      <c r="I2501">
        <v>1120</v>
      </c>
      <c r="J2501">
        <v>1112</v>
      </c>
      <c r="K2501" t="s">
        <v>3327</v>
      </c>
      <c r="O2501" s="65">
        <v>3000000</v>
      </c>
    </row>
    <row r="2502" spans="1:15" x14ac:dyDescent="0.25">
      <c r="A2502" s="45">
        <v>2018</v>
      </c>
      <c r="B2502" t="s">
        <v>477</v>
      </c>
      <c r="C2502">
        <v>206</v>
      </c>
      <c r="D2502">
        <v>138</v>
      </c>
      <c r="E2502">
        <v>2</v>
      </c>
      <c r="F2502">
        <v>29903</v>
      </c>
      <c r="H2502" t="s">
        <v>9</v>
      </c>
      <c r="I2502">
        <v>1120</v>
      </c>
      <c r="J2502">
        <v>1112</v>
      </c>
      <c r="K2502" t="s">
        <v>3329</v>
      </c>
      <c r="O2502" s="65">
        <v>3000000</v>
      </c>
    </row>
    <row r="2503" spans="1:15" x14ac:dyDescent="0.25">
      <c r="A2503" s="45">
        <v>2018</v>
      </c>
      <c r="B2503" t="s">
        <v>477</v>
      </c>
      <c r="C2503">
        <v>206</v>
      </c>
      <c r="D2503">
        <v>138</v>
      </c>
      <c r="E2503">
        <v>2</v>
      </c>
      <c r="F2503">
        <v>60103</v>
      </c>
      <c r="G2503">
        <v>200</v>
      </c>
      <c r="H2503" t="s">
        <v>9</v>
      </c>
      <c r="I2503">
        <v>1310</v>
      </c>
      <c r="J2503">
        <v>1112</v>
      </c>
      <c r="K2503" t="s">
        <v>3393</v>
      </c>
      <c r="L2503" t="s">
        <v>21</v>
      </c>
      <c r="M2503" t="s">
        <v>4550</v>
      </c>
      <c r="N2503" t="s">
        <v>22</v>
      </c>
      <c r="O2503" s="65">
        <v>3242920</v>
      </c>
    </row>
    <row r="2504" spans="1:15" x14ac:dyDescent="0.25">
      <c r="A2504" s="45">
        <v>2018</v>
      </c>
      <c r="B2504" t="s">
        <v>477</v>
      </c>
      <c r="C2504">
        <v>206</v>
      </c>
      <c r="D2504">
        <v>138</v>
      </c>
      <c r="E2504">
        <v>2</v>
      </c>
      <c r="F2504">
        <v>60103</v>
      </c>
      <c r="G2504">
        <v>202</v>
      </c>
      <c r="H2504" t="s">
        <v>9</v>
      </c>
      <c r="I2504">
        <v>1310</v>
      </c>
      <c r="J2504">
        <v>1112</v>
      </c>
      <c r="K2504" t="s">
        <v>3393</v>
      </c>
      <c r="L2504" t="s">
        <v>21</v>
      </c>
      <c r="M2504" t="s">
        <v>4542</v>
      </c>
      <c r="N2504" t="s">
        <v>22</v>
      </c>
      <c r="O2504" s="65">
        <v>1397810</v>
      </c>
    </row>
    <row r="2505" spans="1:15" x14ac:dyDescent="0.25">
      <c r="A2505" s="45">
        <v>2018</v>
      </c>
      <c r="B2505" t="s">
        <v>477</v>
      </c>
      <c r="C2505">
        <v>206</v>
      </c>
      <c r="D2505">
        <v>138</v>
      </c>
      <c r="E2505">
        <v>2</v>
      </c>
      <c r="F2505">
        <v>60201</v>
      </c>
      <c r="H2505" t="s">
        <v>9</v>
      </c>
      <c r="I2505">
        <v>1320</v>
      </c>
      <c r="J2505">
        <v>1112</v>
      </c>
      <c r="K2505" t="s">
        <v>3400</v>
      </c>
      <c r="O2505" s="65">
        <v>10000000</v>
      </c>
    </row>
    <row r="2506" spans="1:15" x14ac:dyDescent="0.25">
      <c r="A2506" s="45">
        <v>2018</v>
      </c>
      <c r="B2506" t="s">
        <v>477</v>
      </c>
      <c r="C2506">
        <v>206</v>
      </c>
      <c r="D2506">
        <v>138</v>
      </c>
      <c r="E2506">
        <v>2</v>
      </c>
      <c r="F2506">
        <v>60301</v>
      </c>
      <c r="H2506" t="s">
        <v>9</v>
      </c>
      <c r="I2506">
        <v>1320</v>
      </c>
      <c r="J2506">
        <v>1112</v>
      </c>
      <c r="K2506" t="s">
        <v>3404</v>
      </c>
      <c r="O2506" s="65">
        <v>1000000</v>
      </c>
    </row>
    <row r="2507" spans="1:15" x14ac:dyDescent="0.25">
      <c r="A2507" s="45">
        <v>2018</v>
      </c>
      <c r="B2507" t="s">
        <v>477</v>
      </c>
      <c r="C2507">
        <v>206</v>
      </c>
      <c r="D2507">
        <v>138</v>
      </c>
      <c r="E2507">
        <v>2</v>
      </c>
      <c r="F2507">
        <v>60399</v>
      </c>
      <c r="H2507" t="s">
        <v>9</v>
      </c>
      <c r="I2507">
        <v>1320</v>
      </c>
      <c r="J2507">
        <v>1112</v>
      </c>
      <c r="K2507" t="s">
        <v>3409</v>
      </c>
      <c r="M2507" t="s">
        <v>5929</v>
      </c>
      <c r="O2507" s="65">
        <v>5000000</v>
      </c>
    </row>
    <row r="2508" spans="1:15" x14ac:dyDescent="0.25">
      <c r="A2508" s="45">
        <v>2018</v>
      </c>
      <c r="B2508" t="s">
        <v>477</v>
      </c>
      <c r="C2508">
        <v>206</v>
      </c>
      <c r="D2508">
        <v>138</v>
      </c>
      <c r="E2508">
        <v>2</v>
      </c>
      <c r="F2508">
        <v>60601</v>
      </c>
      <c r="H2508" t="s">
        <v>9</v>
      </c>
      <c r="I2508">
        <v>1320</v>
      </c>
      <c r="J2508">
        <v>1112</v>
      </c>
      <c r="K2508" t="s">
        <v>3417</v>
      </c>
      <c r="M2508" t="s">
        <v>5885</v>
      </c>
      <c r="O2508" s="65">
        <v>1000000</v>
      </c>
    </row>
    <row r="2509" spans="1:15" x14ac:dyDescent="0.25">
      <c r="A2509" s="45">
        <v>2018</v>
      </c>
      <c r="B2509" t="s">
        <v>478</v>
      </c>
      <c r="C2509">
        <v>207</v>
      </c>
      <c r="D2509">
        <v>169</v>
      </c>
      <c r="E2509">
        <v>0</v>
      </c>
      <c r="F2509">
        <v>101</v>
      </c>
      <c r="H2509" t="s">
        <v>9</v>
      </c>
      <c r="I2509">
        <v>1111</v>
      </c>
      <c r="J2509">
        <v>2121</v>
      </c>
      <c r="K2509" t="s">
        <v>3206</v>
      </c>
      <c r="O2509" s="65">
        <v>2598113123</v>
      </c>
    </row>
    <row r="2510" spans="1:15" x14ac:dyDescent="0.25">
      <c r="A2510" s="45">
        <v>2018</v>
      </c>
      <c r="B2510" t="s">
        <v>478</v>
      </c>
      <c r="C2510">
        <v>207</v>
      </c>
      <c r="D2510">
        <v>169</v>
      </c>
      <c r="E2510">
        <v>0</v>
      </c>
      <c r="F2510">
        <v>103</v>
      </c>
      <c r="H2510" t="s">
        <v>9</v>
      </c>
      <c r="I2510">
        <v>1111</v>
      </c>
      <c r="J2510">
        <v>2121</v>
      </c>
      <c r="K2510" t="s">
        <v>3207</v>
      </c>
      <c r="O2510" s="65">
        <v>127386292</v>
      </c>
    </row>
    <row r="2511" spans="1:15" x14ac:dyDescent="0.25">
      <c r="A2511" s="45">
        <v>2018</v>
      </c>
      <c r="B2511" t="s">
        <v>478</v>
      </c>
      <c r="C2511">
        <v>207</v>
      </c>
      <c r="D2511">
        <v>169</v>
      </c>
      <c r="E2511">
        <v>0</v>
      </c>
      <c r="F2511">
        <v>201</v>
      </c>
      <c r="H2511" t="s">
        <v>9</v>
      </c>
      <c r="I2511">
        <v>1111</v>
      </c>
      <c r="J2511">
        <v>2121</v>
      </c>
      <c r="K2511" t="s">
        <v>3210</v>
      </c>
      <c r="O2511" s="65">
        <v>18150000</v>
      </c>
    </row>
    <row r="2512" spans="1:15" x14ac:dyDescent="0.25">
      <c r="A2512" s="45">
        <v>2018</v>
      </c>
      <c r="B2512" t="s">
        <v>478</v>
      </c>
      <c r="C2512">
        <v>207</v>
      </c>
      <c r="D2512">
        <v>169</v>
      </c>
      <c r="E2512">
        <v>0</v>
      </c>
      <c r="F2512">
        <v>202</v>
      </c>
      <c r="H2512" t="s">
        <v>9</v>
      </c>
      <c r="I2512">
        <v>1111</v>
      </c>
      <c r="J2512">
        <v>2121</v>
      </c>
      <c r="K2512" t="s">
        <v>3211</v>
      </c>
      <c r="O2512" s="65">
        <v>2000000</v>
      </c>
    </row>
    <row r="2513" spans="1:15" x14ac:dyDescent="0.25">
      <c r="A2513" s="45">
        <v>2018</v>
      </c>
      <c r="B2513" t="s">
        <v>478</v>
      </c>
      <c r="C2513">
        <v>207</v>
      </c>
      <c r="D2513">
        <v>169</v>
      </c>
      <c r="E2513">
        <v>0</v>
      </c>
      <c r="F2513">
        <v>301</v>
      </c>
      <c r="H2513" t="s">
        <v>9</v>
      </c>
      <c r="I2513">
        <v>1111</v>
      </c>
      <c r="J2513">
        <v>2121</v>
      </c>
      <c r="K2513" t="s">
        <v>3215</v>
      </c>
      <c r="O2513" s="65">
        <v>1076825159</v>
      </c>
    </row>
    <row r="2514" spans="1:15" x14ac:dyDescent="0.25">
      <c r="A2514" s="45">
        <v>2018</v>
      </c>
      <c r="B2514" t="s">
        <v>478</v>
      </c>
      <c r="C2514">
        <v>207</v>
      </c>
      <c r="D2514">
        <v>169</v>
      </c>
      <c r="E2514">
        <v>0</v>
      </c>
      <c r="F2514">
        <v>302</v>
      </c>
      <c r="H2514" t="s">
        <v>9</v>
      </c>
      <c r="I2514">
        <v>1111</v>
      </c>
      <c r="J2514">
        <v>2121</v>
      </c>
      <c r="K2514" t="s">
        <v>3216</v>
      </c>
      <c r="O2514" s="65">
        <v>1149843793</v>
      </c>
    </row>
    <row r="2515" spans="1:15" x14ac:dyDescent="0.25">
      <c r="A2515" s="45">
        <v>2018</v>
      </c>
      <c r="B2515" t="s">
        <v>478</v>
      </c>
      <c r="C2515">
        <v>207</v>
      </c>
      <c r="D2515">
        <v>169</v>
      </c>
      <c r="E2515">
        <v>0</v>
      </c>
      <c r="F2515">
        <v>303</v>
      </c>
      <c r="H2515" t="s">
        <v>16</v>
      </c>
      <c r="I2515">
        <v>1111</v>
      </c>
      <c r="J2515">
        <v>2121</v>
      </c>
      <c r="K2515" t="s">
        <v>3217</v>
      </c>
      <c r="O2515" s="65">
        <v>478749264</v>
      </c>
    </row>
    <row r="2516" spans="1:15" x14ac:dyDescent="0.25">
      <c r="A2516" s="45">
        <v>2018</v>
      </c>
      <c r="B2516" t="s">
        <v>478</v>
      </c>
      <c r="C2516">
        <v>207</v>
      </c>
      <c r="D2516">
        <v>169</v>
      </c>
      <c r="E2516">
        <v>0</v>
      </c>
      <c r="F2516">
        <v>304</v>
      </c>
      <c r="H2516" t="s">
        <v>9</v>
      </c>
      <c r="I2516">
        <v>1111</v>
      </c>
      <c r="J2516">
        <v>2121</v>
      </c>
      <c r="K2516" t="s">
        <v>3218</v>
      </c>
      <c r="O2516" s="65">
        <v>390974090</v>
      </c>
    </row>
    <row r="2517" spans="1:15" x14ac:dyDescent="0.25">
      <c r="A2517" s="45">
        <v>2018</v>
      </c>
      <c r="B2517" t="s">
        <v>478</v>
      </c>
      <c r="C2517">
        <v>207</v>
      </c>
      <c r="D2517">
        <v>169</v>
      </c>
      <c r="E2517">
        <v>0</v>
      </c>
      <c r="F2517">
        <v>399</v>
      </c>
      <c r="H2517" t="s">
        <v>9</v>
      </c>
      <c r="I2517">
        <v>1111</v>
      </c>
      <c r="J2517">
        <v>2121</v>
      </c>
      <c r="K2517" t="s">
        <v>3219</v>
      </c>
      <c r="O2517" s="65">
        <v>383997633</v>
      </c>
    </row>
    <row r="2518" spans="1:15" x14ac:dyDescent="0.25">
      <c r="A2518" s="45">
        <v>2018</v>
      </c>
      <c r="B2518" t="s">
        <v>478</v>
      </c>
      <c r="C2518">
        <v>207</v>
      </c>
      <c r="D2518">
        <v>169</v>
      </c>
      <c r="E2518">
        <v>0</v>
      </c>
      <c r="F2518">
        <v>401</v>
      </c>
      <c r="G2518">
        <v>200</v>
      </c>
      <c r="H2518" t="s">
        <v>9</v>
      </c>
      <c r="I2518">
        <v>1112</v>
      </c>
      <c r="J2518">
        <v>2121</v>
      </c>
      <c r="K2518" t="s">
        <v>3220</v>
      </c>
      <c r="L2518" t="s">
        <v>21</v>
      </c>
      <c r="M2518" t="s">
        <v>4546</v>
      </c>
      <c r="N2518" t="s">
        <v>22</v>
      </c>
      <c r="O2518" s="65">
        <v>531624333</v>
      </c>
    </row>
    <row r="2519" spans="1:15" x14ac:dyDescent="0.25">
      <c r="A2519" s="45">
        <v>2018</v>
      </c>
      <c r="B2519" t="s">
        <v>478</v>
      </c>
      <c r="C2519">
        <v>207</v>
      </c>
      <c r="D2519">
        <v>169</v>
      </c>
      <c r="E2519">
        <v>0</v>
      </c>
      <c r="F2519">
        <v>405</v>
      </c>
      <c r="G2519">
        <v>200</v>
      </c>
      <c r="H2519" t="s">
        <v>9</v>
      </c>
      <c r="I2519">
        <v>1112</v>
      </c>
      <c r="J2519">
        <v>2121</v>
      </c>
      <c r="K2519" t="s">
        <v>3244</v>
      </c>
      <c r="L2519" t="s">
        <v>23</v>
      </c>
      <c r="M2519" t="s">
        <v>4531</v>
      </c>
      <c r="N2519" t="s">
        <v>24</v>
      </c>
      <c r="O2519" s="65">
        <v>28736450</v>
      </c>
    </row>
    <row r="2520" spans="1:15" x14ac:dyDescent="0.25">
      <c r="A2520" s="45">
        <v>2018</v>
      </c>
      <c r="B2520" t="s">
        <v>478</v>
      </c>
      <c r="C2520">
        <v>207</v>
      </c>
      <c r="D2520">
        <v>169</v>
      </c>
      <c r="E2520">
        <v>0</v>
      </c>
      <c r="F2520">
        <v>501</v>
      </c>
      <c r="G2520">
        <v>200</v>
      </c>
      <c r="H2520" t="s">
        <v>9</v>
      </c>
      <c r="I2520">
        <v>1112</v>
      </c>
      <c r="J2520">
        <v>2121</v>
      </c>
      <c r="K2520" t="s">
        <v>3245</v>
      </c>
      <c r="L2520" t="s">
        <v>21</v>
      </c>
      <c r="M2520" t="s">
        <v>4547</v>
      </c>
      <c r="N2520" t="s">
        <v>22</v>
      </c>
      <c r="O2520" s="65">
        <v>291962337</v>
      </c>
    </row>
    <row r="2521" spans="1:15" x14ac:dyDescent="0.25">
      <c r="A2521" s="45">
        <v>2018</v>
      </c>
      <c r="B2521" t="s">
        <v>478</v>
      </c>
      <c r="C2521">
        <v>207</v>
      </c>
      <c r="D2521">
        <v>169</v>
      </c>
      <c r="E2521">
        <v>0</v>
      </c>
      <c r="F2521">
        <v>502</v>
      </c>
      <c r="G2521">
        <v>200</v>
      </c>
      <c r="H2521" t="s">
        <v>9</v>
      </c>
      <c r="I2521">
        <v>1112</v>
      </c>
      <c r="J2521">
        <v>2121</v>
      </c>
      <c r="K2521" t="s">
        <v>3246</v>
      </c>
      <c r="L2521" t="s">
        <v>21</v>
      </c>
      <c r="M2521" t="s">
        <v>4532</v>
      </c>
      <c r="N2521" t="s">
        <v>22</v>
      </c>
      <c r="O2521" s="65">
        <v>86209351</v>
      </c>
    </row>
    <row r="2522" spans="1:15" x14ac:dyDescent="0.25">
      <c r="A2522" s="45">
        <v>2018</v>
      </c>
      <c r="B2522" t="s">
        <v>478</v>
      </c>
      <c r="C2522">
        <v>207</v>
      </c>
      <c r="D2522">
        <v>169</v>
      </c>
      <c r="E2522">
        <v>0</v>
      </c>
      <c r="F2522">
        <v>503</v>
      </c>
      <c r="G2522">
        <v>200</v>
      </c>
      <c r="H2522" t="s">
        <v>9</v>
      </c>
      <c r="I2522">
        <v>1112</v>
      </c>
      <c r="J2522">
        <v>2121</v>
      </c>
      <c r="K2522" t="s">
        <v>3247</v>
      </c>
      <c r="L2522" t="s">
        <v>21</v>
      </c>
      <c r="M2522" t="s">
        <v>4533</v>
      </c>
      <c r="N2522" t="s">
        <v>22</v>
      </c>
      <c r="O2522" s="65">
        <v>172418703</v>
      </c>
    </row>
    <row r="2523" spans="1:15" x14ac:dyDescent="0.25">
      <c r="A2523" s="45">
        <v>2018</v>
      </c>
      <c r="B2523" t="s">
        <v>478</v>
      </c>
      <c r="C2523">
        <v>207</v>
      </c>
      <c r="D2523">
        <v>169</v>
      </c>
      <c r="E2523">
        <v>0</v>
      </c>
      <c r="F2523">
        <v>505</v>
      </c>
      <c r="G2523">
        <v>200</v>
      </c>
      <c r="H2523" t="s">
        <v>9</v>
      </c>
      <c r="I2523">
        <v>1112</v>
      </c>
      <c r="J2523">
        <v>2121</v>
      </c>
      <c r="K2523" t="s">
        <v>3249</v>
      </c>
      <c r="L2523" t="s">
        <v>479</v>
      </c>
      <c r="M2523" t="s">
        <v>4592</v>
      </c>
      <c r="N2523" t="s">
        <v>480</v>
      </c>
      <c r="O2523" s="65">
        <v>236503653</v>
      </c>
    </row>
    <row r="2524" spans="1:15" x14ac:dyDescent="0.25">
      <c r="A2524" s="45">
        <v>2018</v>
      </c>
      <c r="B2524" t="s">
        <v>478</v>
      </c>
      <c r="C2524">
        <v>207</v>
      </c>
      <c r="D2524">
        <v>169</v>
      </c>
      <c r="E2524">
        <v>0</v>
      </c>
      <c r="F2524">
        <v>10102</v>
      </c>
      <c r="H2524" t="s">
        <v>9</v>
      </c>
      <c r="I2524">
        <v>1120</v>
      </c>
      <c r="J2524">
        <v>2121</v>
      </c>
      <c r="K2524" t="s">
        <v>3254</v>
      </c>
      <c r="O2524" s="65">
        <v>77549029</v>
      </c>
    </row>
    <row r="2525" spans="1:15" x14ac:dyDescent="0.25">
      <c r="A2525" s="45">
        <v>2018</v>
      </c>
      <c r="B2525" t="s">
        <v>478</v>
      </c>
      <c r="C2525">
        <v>207</v>
      </c>
      <c r="D2525">
        <v>169</v>
      </c>
      <c r="E2525">
        <v>0</v>
      </c>
      <c r="F2525">
        <v>10103</v>
      </c>
      <c r="H2525" t="s">
        <v>9</v>
      </c>
      <c r="I2525">
        <v>1120</v>
      </c>
      <c r="J2525">
        <v>2121</v>
      </c>
      <c r="K2525" t="s">
        <v>3255</v>
      </c>
      <c r="O2525" s="65">
        <v>14903690</v>
      </c>
    </row>
    <row r="2526" spans="1:15" x14ac:dyDescent="0.25">
      <c r="A2526" s="45">
        <v>2018</v>
      </c>
      <c r="B2526" t="s">
        <v>478</v>
      </c>
      <c r="C2526">
        <v>207</v>
      </c>
      <c r="D2526">
        <v>169</v>
      </c>
      <c r="E2526">
        <v>0</v>
      </c>
      <c r="F2526">
        <v>10104</v>
      </c>
      <c r="H2526" t="s">
        <v>9</v>
      </c>
      <c r="I2526">
        <v>1120</v>
      </c>
      <c r="J2526">
        <v>2121</v>
      </c>
      <c r="K2526" t="s">
        <v>3256</v>
      </c>
      <c r="O2526" s="65">
        <v>100000</v>
      </c>
    </row>
    <row r="2527" spans="1:15" x14ac:dyDescent="0.25">
      <c r="A2527" s="45">
        <v>2018</v>
      </c>
      <c r="B2527" t="s">
        <v>478</v>
      </c>
      <c r="C2527">
        <v>207</v>
      </c>
      <c r="D2527">
        <v>169</v>
      </c>
      <c r="E2527">
        <v>0</v>
      </c>
      <c r="F2527">
        <v>10201</v>
      </c>
      <c r="H2527" t="s">
        <v>9</v>
      </c>
      <c r="I2527">
        <v>1120</v>
      </c>
      <c r="J2527">
        <v>2121</v>
      </c>
      <c r="K2527" t="s">
        <v>3258</v>
      </c>
      <c r="O2527" s="65">
        <v>100000000</v>
      </c>
    </row>
    <row r="2528" spans="1:15" x14ac:dyDescent="0.25">
      <c r="A2528" s="45">
        <v>2018</v>
      </c>
      <c r="B2528" t="s">
        <v>478</v>
      </c>
      <c r="C2528">
        <v>207</v>
      </c>
      <c r="D2528">
        <v>169</v>
      </c>
      <c r="E2528">
        <v>0</v>
      </c>
      <c r="F2528">
        <v>10202</v>
      </c>
      <c r="H2528" t="s">
        <v>9</v>
      </c>
      <c r="I2528">
        <v>1120</v>
      </c>
      <c r="J2528">
        <v>2121</v>
      </c>
      <c r="K2528" t="s">
        <v>3259</v>
      </c>
      <c r="O2528" s="65">
        <v>180000000</v>
      </c>
    </row>
    <row r="2529" spans="1:15" x14ac:dyDescent="0.25">
      <c r="A2529" s="45">
        <v>2018</v>
      </c>
      <c r="B2529" t="s">
        <v>478</v>
      </c>
      <c r="C2529">
        <v>207</v>
      </c>
      <c r="D2529">
        <v>169</v>
      </c>
      <c r="E2529">
        <v>0</v>
      </c>
      <c r="F2529">
        <v>10203</v>
      </c>
      <c r="H2529" t="s">
        <v>9</v>
      </c>
      <c r="I2529">
        <v>1120</v>
      </c>
      <c r="J2529">
        <v>2121</v>
      </c>
      <c r="K2529" t="s">
        <v>3260</v>
      </c>
      <c r="O2529" s="65">
        <v>2500000</v>
      </c>
    </row>
    <row r="2530" spans="1:15" x14ac:dyDescent="0.25">
      <c r="A2530" s="45">
        <v>2018</v>
      </c>
      <c r="B2530" t="s">
        <v>478</v>
      </c>
      <c r="C2530">
        <v>207</v>
      </c>
      <c r="D2530">
        <v>169</v>
      </c>
      <c r="E2530">
        <v>0</v>
      </c>
      <c r="F2530">
        <v>10204</v>
      </c>
      <c r="H2530" t="s">
        <v>9</v>
      </c>
      <c r="I2530">
        <v>1120</v>
      </c>
      <c r="J2530">
        <v>2121</v>
      </c>
      <c r="K2530" t="s">
        <v>3261</v>
      </c>
      <c r="O2530" s="65">
        <v>416000000</v>
      </c>
    </row>
    <row r="2531" spans="1:15" x14ac:dyDescent="0.25">
      <c r="A2531" s="45">
        <v>2018</v>
      </c>
      <c r="B2531" t="s">
        <v>478</v>
      </c>
      <c r="C2531">
        <v>207</v>
      </c>
      <c r="D2531">
        <v>169</v>
      </c>
      <c r="E2531">
        <v>0</v>
      </c>
      <c r="F2531">
        <v>10299</v>
      </c>
      <c r="H2531" t="s">
        <v>9</v>
      </c>
      <c r="I2531">
        <v>1120</v>
      </c>
      <c r="J2531">
        <v>2121</v>
      </c>
      <c r="K2531" t="s">
        <v>3262</v>
      </c>
      <c r="M2531" t="s">
        <v>4347</v>
      </c>
      <c r="O2531" s="65">
        <v>15600000</v>
      </c>
    </row>
    <row r="2532" spans="1:15" x14ac:dyDescent="0.25">
      <c r="A2532" s="45">
        <v>2018</v>
      </c>
      <c r="B2532" t="s">
        <v>478</v>
      </c>
      <c r="C2532">
        <v>207</v>
      </c>
      <c r="D2532">
        <v>169</v>
      </c>
      <c r="E2532">
        <v>0</v>
      </c>
      <c r="F2532">
        <v>10301</v>
      </c>
      <c r="H2532" t="s">
        <v>9</v>
      </c>
      <c r="I2532">
        <v>1120</v>
      </c>
      <c r="J2532">
        <v>2121</v>
      </c>
      <c r="K2532" t="s">
        <v>3263</v>
      </c>
      <c r="O2532" s="65">
        <v>4100000</v>
      </c>
    </row>
    <row r="2533" spans="1:15" x14ac:dyDescent="0.25">
      <c r="A2533" s="45">
        <v>2018</v>
      </c>
      <c r="B2533" t="s">
        <v>478</v>
      </c>
      <c r="C2533">
        <v>207</v>
      </c>
      <c r="D2533">
        <v>169</v>
      </c>
      <c r="E2533">
        <v>0</v>
      </c>
      <c r="F2533">
        <v>10302</v>
      </c>
      <c r="H2533" t="s">
        <v>9</v>
      </c>
      <c r="I2533">
        <v>1120</v>
      </c>
      <c r="J2533">
        <v>2121</v>
      </c>
      <c r="K2533" t="s">
        <v>3264</v>
      </c>
      <c r="O2533" s="65">
        <v>26579224</v>
      </c>
    </row>
    <row r="2534" spans="1:15" x14ac:dyDescent="0.25">
      <c r="A2534" s="45">
        <v>2018</v>
      </c>
      <c r="B2534" t="s">
        <v>478</v>
      </c>
      <c r="C2534">
        <v>207</v>
      </c>
      <c r="D2534">
        <v>169</v>
      </c>
      <c r="E2534">
        <v>0</v>
      </c>
      <c r="F2534">
        <v>10303</v>
      </c>
      <c r="H2534" t="s">
        <v>9</v>
      </c>
      <c r="I2534">
        <v>1120</v>
      </c>
      <c r="J2534">
        <v>2121</v>
      </c>
      <c r="K2534" t="s">
        <v>3265</v>
      </c>
      <c r="O2534" s="65">
        <v>8685084</v>
      </c>
    </row>
    <row r="2535" spans="1:15" x14ac:dyDescent="0.25">
      <c r="A2535" s="45">
        <v>2018</v>
      </c>
      <c r="B2535" t="s">
        <v>478</v>
      </c>
      <c r="C2535">
        <v>207</v>
      </c>
      <c r="D2535">
        <v>169</v>
      </c>
      <c r="E2535">
        <v>0</v>
      </c>
      <c r="F2535">
        <v>10304</v>
      </c>
      <c r="H2535" t="s">
        <v>9</v>
      </c>
      <c r="I2535">
        <v>1120</v>
      </c>
      <c r="J2535">
        <v>2121</v>
      </c>
      <c r="K2535" t="s">
        <v>3266</v>
      </c>
      <c r="O2535" s="65">
        <v>250000</v>
      </c>
    </row>
    <row r="2536" spans="1:15" x14ac:dyDescent="0.25">
      <c r="A2536" s="45">
        <v>2018</v>
      </c>
      <c r="B2536" t="s">
        <v>478</v>
      </c>
      <c r="C2536">
        <v>207</v>
      </c>
      <c r="D2536">
        <v>169</v>
      </c>
      <c r="E2536">
        <v>0</v>
      </c>
      <c r="F2536">
        <v>10306</v>
      </c>
      <c r="H2536" t="s">
        <v>9</v>
      </c>
      <c r="I2536">
        <v>1120</v>
      </c>
      <c r="J2536">
        <v>2121</v>
      </c>
      <c r="K2536" t="s">
        <v>3268</v>
      </c>
      <c r="M2536" t="s">
        <v>4593</v>
      </c>
      <c r="O2536" s="65">
        <v>124800</v>
      </c>
    </row>
    <row r="2537" spans="1:15" x14ac:dyDescent="0.25">
      <c r="A2537" s="45">
        <v>2018</v>
      </c>
      <c r="B2537" t="s">
        <v>478</v>
      </c>
      <c r="C2537">
        <v>207</v>
      </c>
      <c r="D2537">
        <v>169</v>
      </c>
      <c r="E2537">
        <v>0</v>
      </c>
      <c r="F2537">
        <v>10406</v>
      </c>
      <c r="H2537" t="s">
        <v>9</v>
      </c>
      <c r="I2537">
        <v>1120</v>
      </c>
      <c r="J2537">
        <v>2121</v>
      </c>
      <c r="K2537" t="s">
        <v>3275</v>
      </c>
      <c r="M2537" t="s">
        <v>4348</v>
      </c>
      <c r="O2537" s="65">
        <v>85000000</v>
      </c>
    </row>
    <row r="2538" spans="1:15" x14ac:dyDescent="0.25">
      <c r="A2538" s="45">
        <v>2018</v>
      </c>
      <c r="B2538" t="s">
        <v>478</v>
      </c>
      <c r="C2538">
        <v>207</v>
      </c>
      <c r="D2538">
        <v>169</v>
      </c>
      <c r="E2538">
        <v>0</v>
      </c>
      <c r="F2538">
        <v>10499</v>
      </c>
      <c r="H2538" t="s">
        <v>9</v>
      </c>
      <c r="I2538">
        <v>1120</v>
      </c>
      <c r="J2538">
        <v>2121</v>
      </c>
      <c r="K2538" t="s">
        <v>3276</v>
      </c>
      <c r="M2538" t="s">
        <v>4349</v>
      </c>
      <c r="O2538" s="65">
        <v>495000</v>
      </c>
    </row>
    <row r="2539" spans="1:15" x14ac:dyDescent="0.25">
      <c r="A2539" s="45">
        <v>2018</v>
      </c>
      <c r="B2539" t="s">
        <v>478</v>
      </c>
      <c r="C2539">
        <v>207</v>
      </c>
      <c r="D2539">
        <v>169</v>
      </c>
      <c r="E2539">
        <v>0</v>
      </c>
      <c r="F2539">
        <v>10501</v>
      </c>
      <c r="H2539" t="s">
        <v>9</v>
      </c>
      <c r="I2539">
        <v>1120</v>
      </c>
      <c r="J2539">
        <v>2121</v>
      </c>
      <c r="K2539" t="s">
        <v>3277</v>
      </c>
      <c r="O2539" s="65">
        <v>1800000</v>
      </c>
    </row>
    <row r="2540" spans="1:15" x14ac:dyDescent="0.25">
      <c r="A2540" s="45">
        <v>2018</v>
      </c>
      <c r="B2540" t="s">
        <v>478</v>
      </c>
      <c r="C2540">
        <v>207</v>
      </c>
      <c r="D2540">
        <v>169</v>
      </c>
      <c r="E2540">
        <v>0</v>
      </c>
      <c r="F2540">
        <v>10502</v>
      </c>
      <c r="H2540" t="s">
        <v>9</v>
      </c>
      <c r="I2540">
        <v>1120</v>
      </c>
      <c r="J2540">
        <v>2121</v>
      </c>
      <c r="K2540" t="s">
        <v>3278</v>
      </c>
      <c r="O2540" s="65">
        <v>20000000</v>
      </c>
    </row>
    <row r="2541" spans="1:15" x14ac:dyDescent="0.25">
      <c r="A2541" s="45">
        <v>2018</v>
      </c>
      <c r="B2541" t="s">
        <v>478</v>
      </c>
      <c r="C2541">
        <v>207</v>
      </c>
      <c r="D2541">
        <v>169</v>
      </c>
      <c r="E2541">
        <v>0</v>
      </c>
      <c r="F2541">
        <v>10601</v>
      </c>
      <c r="H2541" t="s">
        <v>9</v>
      </c>
      <c r="I2541">
        <v>1120</v>
      </c>
      <c r="J2541">
        <v>2121</v>
      </c>
      <c r="K2541" t="s">
        <v>3281</v>
      </c>
      <c r="O2541" s="65">
        <v>232250000</v>
      </c>
    </row>
    <row r="2542" spans="1:15" x14ac:dyDescent="0.25">
      <c r="A2542" s="45">
        <v>2018</v>
      </c>
      <c r="B2542" t="s">
        <v>478</v>
      </c>
      <c r="C2542">
        <v>207</v>
      </c>
      <c r="D2542">
        <v>169</v>
      </c>
      <c r="E2542">
        <v>0</v>
      </c>
      <c r="F2542">
        <v>10702</v>
      </c>
      <c r="H2542" t="s">
        <v>9</v>
      </c>
      <c r="I2542">
        <v>1120</v>
      </c>
      <c r="J2542">
        <v>2121</v>
      </c>
      <c r="K2542" t="s">
        <v>3285</v>
      </c>
      <c r="M2542" t="s">
        <v>5982</v>
      </c>
      <c r="O2542" s="65">
        <v>5000000</v>
      </c>
    </row>
    <row r="2543" spans="1:15" x14ac:dyDescent="0.25">
      <c r="A2543" s="45">
        <v>2018</v>
      </c>
      <c r="B2543" t="s">
        <v>478</v>
      </c>
      <c r="C2543">
        <v>207</v>
      </c>
      <c r="D2543">
        <v>169</v>
      </c>
      <c r="E2543">
        <v>0</v>
      </c>
      <c r="F2543">
        <v>10801</v>
      </c>
      <c r="H2543" t="s">
        <v>9</v>
      </c>
      <c r="I2543">
        <v>1120</v>
      </c>
      <c r="J2543">
        <v>2121</v>
      </c>
      <c r="K2543" t="s">
        <v>3287</v>
      </c>
      <c r="O2543" s="65">
        <v>17000000</v>
      </c>
    </row>
    <row r="2544" spans="1:15" x14ac:dyDescent="0.25">
      <c r="A2544" s="45">
        <v>2018</v>
      </c>
      <c r="B2544" t="s">
        <v>478</v>
      </c>
      <c r="C2544">
        <v>207</v>
      </c>
      <c r="D2544">
        <v>169</v>
      </c>
      <c r="E2544">
        <v>0</v>
      </c>
      <c r="F2544">
        <v>10805</v>
      </c>
      <c r="H2544" t="s">
        <v>9</v>
      </c>
      <c r="I2544">
        <v>1120</v>
      </c>
      <c r="J2544">
        <v>2121</v>
      </c>
      <c r="K2544" t="s">
        <v>3291</v>
      </c>
      <c r="O2544" s="65">
        <v>27000000</v>
      </c>
    </row>
    <row r="2545" spans="1:15" x14ac:dyDescent="0.25">
      <c r="A2545" s="45">
        <v>2018</v>
      </c>
      <c r="B2545" t="s">
        <v>478</v>
      </c>
      <c r="C2545">
        <v>207</v>
      </c>
      <c r="D2545">
        <v>169</v>
      </c>
      <c r="E2545">
        <v>0</v>
      </c>
      <c r="F2545">
        <v>10806</v>
      </c>
      <c r="H2545" t="s">
        <v>9</v>
      </c>
      <c r="I2545">
        <v>1120</v>
      </c>
      <c r="J2545">
        <v>2121</v>
      </c>
      <c r="K2545" t="s">
        <v>3292</v>
      </c>
      <c r="O2545" s="65">
        <v>6000000</v>
      </c>
    </row>
    <row r="2546" spans="1:15" x14ac:dyDescent="0.25">
      <c r="A2546" s="45">
        <v>2018</v>
      </c>
      <c r="B2546" t="s">
        <v>478</v>
      </c>
      <c r="C2546">
        <v>207</v>
      </c>
      <c r="D2546">
        <v>169</v>
      </c>
      <c r="E2546">
        <v>0</v>
      </c>
      <c r="F2546">
        <v>10807</v>
      </c>
      <c r="H2546" t="s">
        <v>9</v>
      </c>
      <c r="I2546">
        <v>1120</v>
      </c>
      <c r="J2546">
        <v>2121</v>
      </c>
      <c r="K2546" t="s">
        <v>3293</v>
      </c>
      <c r="O2546" s="65">
        <v>10900000</v>
      </c>
    </row>
    <row r="2547" spans="1:15" x14ac:dyDescent="0.25">
      <c r="A2547" s="45">
        <v>2018</v>
      </c>
      <c r="B2547" t="s">
        <v>478</v>
      </c>
      <c r="C2547">
        <v>207</v>
      </c>
      <c r="D2547">
        <v>169</v>
      </c>
      <c r="E2547">
        <v>0</v>
      </c>
      <c r="F2547">
        <v>10808</v>
      </c>
      <c r="H2547" t="s">
        <v>9</v>
      </c>
      <c r="I2547">
        <v>1120</v>
      </c>
      <c r="J2547">
        <v>2121</v>
      </c>
      <c r="K2547" t="s">
        <v>3294</v>
      </c>
      <c r="O2547" s="65">
        <v>26500000</v>
      </c>
    </row>
    <row r="2548" spans="1:15" x14ac:dyDescent="0.25">
      <c r="A2548" s="45">
        <v>2018</v>
      </c>
      <c r="B2548" t="s">
        <v>478</v>
      </c>
      <c r="C2548">
        <v>207</v>
      </c>
      <c r="D2548">
        <v>169</v>
      </c>
      <c r="E2548">
        <v>0</v>
      </c>
      <c r="F2548">
        <v>10899</v>
      </c>
      <c r="H2548" t="s">
        <v>9</v>
      </c>
      <c r="I2548">
        <v>1120</v>
      </c>
      <c r="J2548">
        <v>2121</v>
      </c>
      <c r="K2548" t="s">
        <v>3295</v>
      </c>
      <c r="O2548" s="65">
        <v>500000</v>
      </c>
    </row>
    <row r="2549" spans="1:15" x14ac:dyDescent="0.25">
      <c r="A2549" s="45">
        <v>2018</v>
      </c>
      <c r="B2549" t="s">
        <v>478</v>
      </c>
      <c r="C2549">
        <v>207</v>
      </c>
      <c r="D2549">
        <v>169</v>
      </c>
      <c r="E2549">
        <v>0</v>
      </c>
      <c r="F2549">
        <v>19902</v>
      </c>
      <c r="H2549" t="s">
        <v>9</v>
      </c>
      <c r="I2549">
        <v>1120</v>
      </c>
      <c r="J2549">
        <v>2121</v>
      </c>
      <c r="K2549" t="s">
        <v>3301</v>
      </c>
      <c r="M2549" t="s">
        <v>4350</v>
      </c>
      <c r="O2549" s="65">
        <v>4000000</v>
      </c>
    </row>
    <row r="2550" spans="1:15" x14ac:dyDescent="0.25">
      <c r="A2550" s="45">
        <v>2018</v>
      </c>
      <c r="B2550" t="s">
        <v>478</v>
      </c>
      <c r="C2550">
        <v>207</v>
      </c>
      <c r="D2550">
        <v>169</v>
      </c>
      <c r="E2550">
        <v>0</v>
      </c>
      <c r="F2550">
        <v>19905</v>
      </c>
      <c r="H2550" t="s">
        <v>9</v>
      </c>
      <c r="I2550">
        <v>1120</v>
      </c>
      <c r="J2550">
        <v>2121</v>
      </c>
      <c r="K2550" t="s">
        <v>3304</v>
      </c>
      <c r="O2550" s="65">
        <v>4500000</v>
      </c>
    </row>
    <row r="2551" spans="1:15" x14ac:dyDescent="0.25">
      <c r="A2551" s="45">
        <v>2018</v>
      </c>
      <c r="B2551" t="s">
        <v>478</v>
      </c>
      <c r="C2551">
        <v>207</v>
      </c>
      <c r="D2551">
        <v>169</v>
      </c>
      <c r="E2551">
        <v>0</v>
      </c>
      <c r="F2551">
        <v>19999</v>
      </c>
      <c r="H2551" t="s">
        <v>9</v>
      </c>
      <c r="I2551">
        <v>1120</v>
      </c>
      <c r="J2551">
        <v>2121</v>
      </c>
      <c r="K2551" t="s">
        <v>3305</v>
      </c>
      <c r="M2551" t="s">
        <v>4351</v>
      </c>
      <c r="O2551" s="65">
        <v>250000</v>
      </c>
    </row>
    <row r="2552" spans="1:15" x14ac:dyDescent="0.25">
      <c r="A2552" s="45">
        <v>2018</v>
      </c>
      <c r="B2552" t="s">
        <v>478</v>
      </c>
      <c r="C2552">
        <v>207</v>
      </c>
      <c r="D2552">
        <v>169</v>
      </c>
      <c r="E2552">
        <v>0</v>
      </c>
      <c r="F2552">
        <v>20101</v>
      </c>
      <c r="H2552" t="s">
        <v>9</v>
      </c>
      <c r="I2552">
        <v>1120</v>
      </c>
      <c r="J2552">
        <v>2121</v>
      </c>
      <c r="K2552" t="s">
        <v>3306</v>
      </c>
      <c r="O2552" s="65">
        <v>32255000</v>
      </c>
    </row>
    <row r="2553" spans="1:15" x14ac:dyDescent="0.25">
      <c r="A2553" s="45">
        <v>2018</v>
      </c>
      <c r="B2553" t="s">
        <v>478</v>
      </c>
      <c r="C2553">
        <v>207</v>
      </c>
      <c r="D2553">
        <v>169</v>
      </c>
      <c r="E2553">
        <v>0</v>
      </c>
      <c r="F2553">
        <v>20102</v>
      </c>
      <c r="H2553" t="s">
        <v>9</v>
      </c>
      <c r="I2553">
        <v>1120</v>
      </c>
      <c r="J2553">
        <v>2121</v>
      </c>
      <c r="K2553" t="s">
        <v>3307</v>
      </c>
      <c r="O2553" s="65">
        <v>3000000</v>
      </c>
    </row>
    <row r="2554" spans="1:15" x14ac:dyDescent="0.25">
      <c r="A2554" s="45">
        <v>2018</v>
      </c>
      <c r="B2554" t="s">
        <v>478</v>
      </c>
      <c r="C2554">
        <v>207</v>
      </c>
      <c r="D2554">
        <v>169</v>
      </c>
      <c r="E2554">
        <v>0</v>
      </c>
      <c r="F2554">
        <v>20104</v>
      </c>
      <c r="H2554" t="s">
        <v>9</v>
      </c>
      <c r="I2554">
        <v>1120</v>
      </c>
      <c r="J2554">
        <v>2121</v>
      </c>
      <c r="K2554" t="s">
        <v>3309</v>
      </c>
      <c r="O2554" s="65">
        <v>3000000</v>
      </c>
    </row>
    <row r="2555" spans="1:15" x14ac:dyDescent="0.25">
      <c r="A2555" s="45">
        <v>2018</v>
      </c>
      <c r="B2555" t="s">
        <v>478</v>
      </c>
      <c r="C2555">
        <v>207</v>
      </c>
      <c r="D2555">
        <v>169</v>
      </c>
      <c r="E2555">
        <v>0</v>
      </c>
      <c r="F2555">
        <v>20199</v>
      </c>
      <c r="H2555" t="s">
        <v>9</v>
      </c>
      <c r="I2555">
        <v>1120</v>
      </c>
      <c r="J2555">
        <v>2121</v>
      </c>
      <c r="K2555" t="s">
        <v>3310</v>
      </c>
      <c r="O2555" s="65">
        <v>100000</v>
      </c>
    </row>
    <row r="2556" spans="1:15" x14ac:dyDescent="0.25">
      <c r="A2556" s="45">
        <v>2018</v>
      </c>
      <c r="B2556" t="s">
        <v>478</v>
      </c>
      <c r="C2556">
        <v>207</v>
      </c>
      <c r="D2556">
        <v>169</v>
      </c>
      <c r="E2556">
        <v>0</v>
      </c>
      <c r="F2556">
        <v>20203</v>
      </c>
      <c r="H2556" t="s">
        <v>9</v>
      </c>
      <c r="I2556">
        <v>1120</v>
      </c>
      <c r="J2556">
        <v>2121</v>
      </c>
      <c r="K2556" t="s">
        <v>3313</v>
      </c>
      <c r="O2556" s="65">
        <v>800000</v>
      </c>
    </row>
    <row r="2557" spans="1:15" x14ac:dyDescent="0.25">
      <c r="A2557" s="45">
        <v>2018</v>
      </c>
      <c r="B2557" t="s">
        <v>478</v>
      </c>
      <c r="C2557">
        <v>207</v>
      </c>
      <c r="D2557">
        <v>169</v>
      </c>
      <c r="E2557">
        <v>0</v>
      </c>
      <c r="F2557">
        <v>20301</v>
      </c>
      <c r="H2557" t="s">
        <v>9</v>
      </c>
      <c r="I2557">
        <v>1120</v>
      </c>
      <c r="J2557">
        <v>2121</v>
      </c>
      <c r="K2557" t="s">
        <v>3315</v>
      </c>
      <c r="O2557" s="65">
        <v>500000</v>
      </c>
    </row>
    <row r="2558" spans="1:15" x14ac:dyDescent="0.25">
      <c r="A2558" s="45">
        <v>2018</v>
      </c>
      <c r="B2558" t="s">
        <v>478</v>
      </c>
      <c r="C2558">
        <v>207</v>
      </c>
      <c r="D2558">
        <v>169</v>
      </c>
      <c r="E2558">
        <v>0</v>
      </c>
      <c r="F2558">
        <v>20302</v>
      </c>
      <c r="H2558" t="s">
        <v>9</v>
      </c>
      <c r="I2558">
        <v>1120</v>
      </c>
      <c r="J2558">
        <v>2121</v>
      </c>
      <c r="K2558" t="s">
        <v>3316</v>
      </c>
      <c r="O2558" s="65">
        <v>200000</v>
      </c>
    </row>
    <row r="2559" spans="1:15" x14ac:dyDescent="0.25">
      <c r="A2559" s="45">
        <v>2018</v>
      </c>
      <c r="B2559" t="s">
        <v>478</v>
      </c>
      <c r="C2559">
        <v>207</v>
      </c>
      <c r="D2559">
        <v>169</v>
      </c>
      <c r="E2559">
        <v>0</v>
      </c>
      <c r="F2559">
        <v>20304</v>
      </c>
      <c r="H2559" t="s">
        <v>9</v>
      </c>
      <c r="I2559">
        <v>1120</v>
      </c>
      <c r="J2559">
        <v>2121</v>
      </c>
      <c r="K2559" t="s">
        <v>3318</v>
      </c>
      <c r="O2559" s="65">
        <v>6500000</v>
      </c>
    </row>
    <row r="2560" spans="1:15" x14ac:dyDescent="0.25">
      <c r="A2560" s="45">
        <v>2018</v>
      </c>
      <c r="B2560" t="s">
        <v>478</v>
      </c>
      <c r="C2560">
        <v>207</v>
      </c>
      <c r="D2560">
        <v>169</v>
      </c>
      <c r="E2560">
        <v>0</v>
      </c>
      <c r="F2560">
        <v>20305</v>
      </c>
      <c r="H2560" t="s">
        <v>9</v>
      </c>
      <c r="I2560">
        <v>1120</v>
      </c>
      <c r="J2560">
        <v>2121</v>
      </c>
      <c r="K2560" t="s">
        <v>3319</v>
      </c>
      <c r="O2560" s="65">
        <v>150000</v>
      </c>
    </row>
    <row r="2561" spans="1:15" x14ac:dyDescent="0.25">
      <c r="A2561" s="45">
        <v>2018</v>
      </c>
      <c r="B2561" t="s">
        <v>478</v>
      </c>
      <c r="C2561">
        <v>207</v>
      </c>
      <c r="D2561">
        <v>169</v>
      </c>
      <c r="E2561">
        <v>0</v>
      </c>
      <c r="F2561">
        <v>20306</v>
      </c>
      <c r="H2561" t="s">
        <v>9</v>
      </c>
      <c r="I2561">
        <v>1120</v>
      </c>
      <c r="J2561">
        <v>2121</v>
      </c>
      <c r="K2561" t="s">
        <v>3320</v>
      </c>
      <c r="O2561" s="65">
        <v>300000</v>
      </c>
    </row>
    <row r="2562" spans="1:15" x14ac:dyDescent="0.25">
      <c r="A2562" s="45">
        <v>2018</v>
      </c>
      <c r="B2562" t="s">
        <v>478</v>
      </c>
      <c r="C2562">
        <v>207</v>
      </c>
      <c r="D2562">
        <v>169</v>
      </c>
      <c r="E2562">
        <v>0</v>
      </c>
      <c r="F2562">
        <v>20399</v>
      </c>
      <c r="H2562" t="s">
        <v>9</v>
      </c>
      <c r="I2562">
        <v>1120</v>
      </c>
      <c r="J2562">
        <v>2121</v>
      </c>
      <c r="K2562" t="s">
        <v>3321</v>
      </c>
      <c r="O2562" s="65">
        <v>500000</v>
      </c>
    </row>
    <row r="2563" spans="1:15" x14ac:dyDescent="0.25">
      <c r="A2563" s="45">
        <v>2018</v>
      </c>
      <c r="B2563" t="s">
        <v>478</v>
      </c>
      <c r="C2563">
        <v>207</v>
      </c>
      <c r="D2563">
        <v>169</v>
      </c>
      <c r="E2563">
        <v>0</v>
      </c>
      <c r="F2563">
        <v>20401</v>
      </c>
      <c r="H2563" t="s">
        <v>9</v>
      </c>
      <c r="I2563">
        <v>1120</v>
      </c>
      <c r="J2563">
        <v>2121</v>
      </c>
      <c r="K2563" t="s">
        <v>3322</v>
      </c>
      <c r="O2563" s="65">
        <v>500000</v>
      </c>
    </row>
    <row r="2564" spans="1:15" x14ac:dyDescent="0.25">
      <c r="A2564" s="45">
        <v>2018</v>
      </c>
      <c r="B2564" t="s">
        <v>478</v>
      </c>
      <c r="C2564">
        <v>207</v>
      </c>
      <c r="D2564">
        <v>169</v>
      </c>
      <c r="E2564">
        <v>0</v>
      </c>
      <c r="F2564">
        <v>20402</v>
      </c>
      <c r="H2564" t="s">
        <v>9</v>
      </c>
      <c r="I2564">
        <v>1120</v>
      </c>
      <c r="J2564">
        <v>2121</v>
      </c>
      <c r="K2564" t="s">
        <v>3323</v>
      </c>
      <c r="O2564" s="65">
        <v>2000000</v>
      </c>
    </row>
    <row r="2565" spans="1:15" x14ac:dyDescent="0.25">
      <c r="A2565" s="45">
        <v>2018</v>
      </c>
      <c r="B2565" t="s">
        <v>478</v>
      </c>
      <c r="C2565">
        <v>207</v>
      </c>
      <c r="D2565">
        <v>169</v>
      </c>
      <c r="E2565">
        <v>0</v>
      </c>
      <c r="F2565">
        <v>29901</v>
      </c>
      <c r="H2565" t="s">
        <v>9</v>
      </c>
      <c r="I2565">
        <v>1120</v>
      </c>
      <c r="J2565">
        <v>2121</v>
      </c>
      <c r="K2565" t="s">
        <v>3327</v>
      </c>
      <c r="O2565" s="65">
        <v>3500000</v>
      </c>
    </row>
    <row r="2566" spans="1:15" x14ac:dyDescent="0.25">
      <c r="A2566" s="45">
        <v>2018</v>
      </c>
      <c r="B2566" t="s">
        <v>478</v>
      </c>
      <c r="C2566">
        <v>207</v>
      </c>
      <c r="D2566">
        <v>169</v>
      </c>
      <c r="E2566">
        <v>0</v>
      </c>
      <c r="F2566">
        <v>29902</v>
      </c>
      <c r="H2566" t="s">
        <v>9</v>
      </c>
      <c r="I2566">
        <v>1120</v>
      </c>
      <c r="J2566">
        <v>2121</v>
      </c>
      <c r="K2566" t="s">
        <v>3328</v>
      </c>
      <c r="O2566" s="65">
        <v>3000000</v>
      </c>
    </row>
    <row r="2567" spans="1:15" x14ac:dyDescent="0.25">
      <c r="A2567" s="45">
        <v>2018</v>
      </c>
      <c r="B2567" t="s">
        <v>478</v>
      </c>
      <c r="C2567">
        <v>207</v>
      </c>
      <c r="D2567">
        <v>169</v>
      </c>
      <c r="E2567">
        <v>0</v>
      </c>
      <c r="F2567">
        <v>29903</v>
      </c>
      <c r="H2567" t="s">
        <v>9</v>
      </c>
      <c r="I2567">
        <v>1120</v>
      </c>
      <c r="J2567">
        <v>2121</v>
      </c>
      <c r="K2567" t="s">
        <v>3329</v>
      </c>
      <c r="O2567" s="65">
        <v>5000000</v>
      </c>
    </row>
    <row r="2568" spans="1:15" x14ac:dyDescent="0.25">
      <c r="A2568" s="45">
        <v>2018</v>
      </c>
      <c r="B2568" t="s">
        <v>478</v>
      </c>
      <c r="C2568">
        <v>207</v>
      </c>
      <c r="D2568">
        <v>169</v>
      </c>
      <c r="E2568">
        <v>0</v>
      </c>
      <c r="F2568">
        <v>29904</v>
      </c>
      <c r="H2568" t="s">
        <v>9</v>
      </c>
      <c r="I2568">
        <v>1120</v>
      </c>
      <c r="J2568">
        <v>2121</v>
      </c>
      <c r="K2568" t="s">
        <v>3330</v>
      </c>
      <c r="O2568" s="65">
        <v>500000</v>
      </c>
    </row>
    <row r="2569" spans="1:15" x14ac:dyDescent="0.25">
      <c r="A2569" s="45">
        <v>2018</v>
      </c>
      <c r="B2569" t="s">
        <v>478</v>
      </c>
      <c r="C2569">
        <v>207</v>
      </c>
      <c r="D2569">
        <v>169</v>
      </c>
      <c r="E2569">
        <v>0</v>
      </c>
      <c r="F2569">
        <v>29905</v>
      </c>
      <c r="H2569" t="s">
        <v>9</v>
      </c>
      <c r="I2569">
        <v>1120</v>
      </c>
      <c r="J2569">
        <v>2121</v>
      </c>
      <c r="K2569" t="s">
        <v>3331</v>
      </c>
      <c r="O2569" s="65">
        <v>318434</v>
      </c>
    </row>
    <row r="2570" spans="1:15" x14ac:dyDescent="0.25">
      <c r="A2570" s="45">
        <v>2018</v>
      </c>
      <c r="B2570" t="s">
        <v>478</v>
      </c>
      <c r="C2570">
        <v>207</v>
      </c>
      <c r="D2570">
        <v>169</v>
      </c>
      <c r="E2570">
        <v>0</v>
      </c>
      <c r="F2570">
        <v>29906</v>
      </c>
      <c r="H2570" t="s">
        <v>9</v>
      </c>
      <c r="I2570">
        <v>1120</v>
      </c>
      <c r="J2570">
        <v>2121</v>
      </c>
      <c r="K2570" t="s">
        <v>3332</v>
      </c>
      <c r="O2570" s="65">
        <v>318432</v>
      </c>
    </row>
    <row r="2571" spans="1:15" x14ac:dyDescent="0.25">
      <c r="A2571" s="45">
        <v>2018</v>
      </c>
      <c r="B2571" t="s">
        <v>478</v>
      </c>
      <c r="C2571">
        <v>207</v>
      </c>
      <c r="D2571">
        <v>169</v>
      </c>
      <c r="E2571">
        <v>0</v>
      </c>
      <c r="F2571">
        <v>29907</v>
      </c>
      <c r="H2571" t="s">
        <v>9</v>
      </c>
      <c r="I2571">
        <v>1120</v>
      </c>
      <c r="J2571">
        <v>2121</v>
      </c>
      <c r="K2571" t="s">
        <v>3333</v>
      </c>
      <c r="O2571" s="65">
        <v>130000</v>
      </c>
    </row>
    <row r="2572" spans="1:15" x14ac:dyDescent="0.25">
      <c r="A2572" s="45">
        <v>2018</v>
      </c>
      <c r="B2572" t="s">
        <v>478</v>
      </c>
      <c r="C2572">
        <v>207</v>
      </c>
      <c r="D2572">
        <v>169</v>
      </c>
      <c r="E2572">
        <v>0</v>
      </c>
      <c r="F2572">
        <v>29999</v>
      </c>
      <c r="H2572" t="s">
        <v>9</v>
      </c>
      <c r="I2572">
        <v>1120</v>
      </c>
      <c r="J2572">
        <v>2121</v>
      </c>
      <c r="K2572" t="s">
        <v>3334</v>
      </c>
      <c r="O2572" s="65">
        <v>1000000</v>
      </c>
    </row>
    <row r="2573" spans="1:15" x14ac:dyDescent="0.25">
      <c r="A2573" s="45">
        <v>2018</v>
      </c>
      <c r="B2573" t="s">
        <v>478</v>
      </c>
      <c r="C2573">
        <v>207</v>
      </c>
      <c r="D2573">
        <v>169</v>
      </c>
      <c r="E2573">
        <v>0</v>
      </c>
      <c r="F2573">
        <v>50101</v>
      </c>
      <c r="H2573" t="s">
        <v>16</v>
      </c>
      <c r="I2573">
        <v>2210</v>
      </c>
      <c r="J2573">
        <v>2121</v>
      </c>
      <c r="K2573" t="s">
        <v>3372</v>
      </c>
      <c r="O2573" s="65">
        <v>5000000</v>
      </c>
    </row>
    <row r="2574" spans="1:15" x14ac:dyDescent="0.25">
      <c r="A2574" s="45">
        <v>2018</v>
      </c>
      <c r="B2574" t="s">
        <v>478</v>
      </c>
      <c r="C2574">
        <v>207</v>
      </c>
      <c r="D2574">
        <v>169</v>
      </c>
      <c r="E2574">
        <v>0</v>
      </c>
      <c r="F2574">
        <v>50103</v>
      </c>
      <c r="H2574" t="s">
        <v>16</v>
      </c>
      <c r="I2574">
        <v>2210</v>
      </c>
      <c r="J2574">
        <v>2121</v>
      </c>
      <c r="K2574" t="s">
        <v>3374</v>
      </c>
      <c r="O2574" s="65">
        <v>5000000</v>
      </c>
    </row>
    <row r="2575" spans="1:15" x14ac:dyDescent="0.25">
      <c r="A2575" s="45">
        <v>2018</v>
      </c>
      <c r="B2575" t="s">
        <v>478</v>
      </c>
      <c r="C2575">
        <v>207</v>
      </c>
      <c r="D2575">
        <v>169</v>
      </c>
      <c r="E2575">
        <v>0</v>
      </c>
      <c r="F2575">
        <v>50104</v>
      </c>
      <c r="H2575" t="s">
        <v>16</v>
      </c>
      <c r="I2575">
        <v>2210</v>
      </c>
      <c r="J2575">
        <v>2121</v>
      </c>
      <c r="K2575" t="s">
        <v>3375</v>
      </c>
      <c r="O2575" s="65">
        <v>20069801</v>
      </c>
    </row>
    <row r="2576" spans="1:15" x14ac:dyDescent="0.25">
      <c r="A2576" s="45">
        <v>2018</v>
      </c>
      <c r="B2576" t="s">
        <v>478</v>
      </c>
      <c r="C2576">
        <v>207</v>
      </c>
      <c r="D2576">
        <v>169</v>
      </c>
      <c r="E2576">
        <v>0</v>
      </c>
      <c r="F2576">
        <v>50199</v>
      </c>
      <c r="H2576" t="s">
        <v>16</v>
      </c>
      <c r="I2576">
        <v>2210</v>
      </c>
      <c r="J2576">
        <v>2121</v>
      </c>
      <c r="K2576" t="s">
        <v>3379</v>
      </c>
      <c r="O2576" s="65">
        <v>500000</v>
      </c>
    </row>
    <row r="2577" spans="1:15" x14ac:dyDescent="0.25">
      <c r="A2577" s="45">
        <v>2018</v>
      </c>
      <c r="B2577" t="s">
        <v>478</v>
      </c>
      <c r="C2577">
        <v>207</v>
      </c>
      <c r="D2577">
        <v>169</v>
      </c>
      <c r="E2577">
        <v>0</v>
      </c>
      <c r="F2577">
        <v>59903</v>
      </c>
      <c r="H2577" t="s">
        <v>16</v>
      </c>
      <c r="I2577">
        <v>2240</v>
      </c>
      <c r="J2577">
        <v>2121</v>
      </c>
      <c r="K2577" t="s">
        <v>3389</v>
      </c>
      <c r="O2577" s="65">
        <v>49000000</v>
      </c>
    </row>
    <row r="2578" spans="1:15" x14ac:dyDescent="0.25">
      <c r="A2578" s="45">
        <v>2018</v>
      </c>
      <c r="B2578" t="s">
        <v>478</v>
      </c>
      <c r="C2578">
        <v>207</v>
      </c>
      <c r="D2578">
        <v>169</v>
      </c>
      <c r="E2578">
        <v>0</v>
      </c>
      <c r="F2578">
        <v>60102</v>
      </c>
      <c r="G2578">
        <v>203</v>
      </c>
      <c r="H2578" t="s">
        <v>9</v>
      </c>
      <c r="I2578">
        <v>1310</v>
      </c>
      <c r="J2578">
        <v>2121</v>
      </c>
      <c r="K2578" t="s">
        <v>3392</v>
      </c>
      <c r="L2578" t="s">
        <v>481</v>
      </c>
      <c r="M2578" t="s">
        <v>4352</v>
      </c>
      <c r="N2578" t="s">
        <v>482</v>
      </c>
      <c r="O2578" s="65">
        <v>372000000</v>
      </c>
    </row>
    <row r="2579" spans="1:15" x14ac:dyDescent="0.25">
      <c r="A2579" s="45">
        <v>2018</v>
      </c>
      <c r="B2579" t="s">
        <v>478</v>
      </c>
      <c r="C2579">
        <v>207</v>
      </c>
      <c r="D2579">
        <v>169</v>
      </c>
      <c r="E2579">
        <v>0</v>
      </c>
      <c r="F2579">
        <v>60102</v>
      </c>
      <c r="G2579">
        <v>205</v>
      </c>
      <c r="H2579" t="s">
        <v>9</v>
      </c>
      <c r="I2579">
        <v>1310</v>
      </c>
      <c r="J2579">
        <v>2121</v>
      </c>
      <c r="K2579" t="s">
        <v>3392</v>
      </c>
      <c r="L2579" t="s">
        <v>483</v>
      </c>
      <c r="M2579" t="s">
        <v>5983</v>
      </c>
      <c r="N2579" t="s">
        <v>484</v>
      </c>
      <c r="O2579" s="65">
        <v>7761000000</v>
      </c>
    </row>
    <row r="2580" spans="1:15" x14ac:dyDescent="0.25">
      <c r="A2580" s="45">
        <v>2018</v>
      </c>
      <c r="B2580" t="s">
        <v>478</v>
      </c>
      <c r="C2580">
        <v>207</v>
      </c>
      <c r="D2580">
        <v>169</v>
      </c>
      <c r="E2580">
        <v>0</v>
      </c>
      <c r="F2580">
        <v>60102</v>
      </c>
      <c r="G2580">
        <v>280</v>
      </c>
      <c r="H2580" t="s">
        <v>9</v>
      </c>
      <c r="I2580">
        <v>1310</v>
      </c>
      <c r="J2580">
        <v>2121</v>
      </c>
      <c r="K2580" t="s">
        <v>3392</v>
      </c>
      <c r="L2580" t="s">
        <v>485</v>
      </c>
      <c r="M2580" t="s">
        <v>486</v>
      </c>
      <c r="N2580" t="s">
        <v>487</v>
      </c>
      <c r="O2580" s="65">
        <v>60000000</v>
      </c>
    </row>
    <row r="2581" spans="1:15" x14ac:dyDescent="0.25">
      <c r="A2581" s="45">
        <v>2018</v>
      </c>
      <c r="B2581" t="s">
        <v>478</v>
      </c>
      <c r="C2581">
        <v>207</v>
      </c>
      <c r="D2581">
        <v>169</v>
      </c>
      <c r="E2581">
        <v>0</v>
      </c>
      <c r="F2581">
        <v>60103</v>
      </c>
      <c r="G2581">
        <v>200</v>
      </c>
      <c r="H2581" t="s">
        <v>9</v>
      </c>
      <c r="I2581">
        <v>1310</v>
      </c>
      <c r="J2581">
        <v>2121</v>
      </c>
      <c r="K2581" t="s">
        <v>3393</v>
      </c>
      <c r="L2581" t="s">
        <v>21</v>
      </c>
      <c r="M2581" t="s">
        <v>4550</v>
      </c>
      <c r="N2581" t="s">
        <v>22</v>
      </c>
      <c r="O2581" s="65">
        <v>33334283</v>
      </c>
    </row>
    <row r="2582" spans="1:15" x14ac:dyDescent="0.25">
      <c r="A2582" s="45">
        <v>2018</v>
      </c>
      <c r="B2582" t="s">
        <v>478</v>
      </c>
      <c r="C2582">
        <v>207</v>
      </c>
      <c r="D2582">
        <v>169</v>
      </c>
      <c r="E2582">
        <v>0</v>
      </c>
      <c r="F2582">
        <v>60103</v>
      </c>
      <c r="G2582">
        <v>202</v>
      </c>
      <c r="H2582" t="s">
        <v>9</v>
      </c>
      <c r="I2582">
        <v>1310</v>
      </c>
      <c r="J2582">
        <v>2121</v>
      </c>
      <c r="K2582" t="s">
        <v>3393</v>
      </c>
      <c r="L2582" t="s">
        <v>21</v>
      </c>
      <c r="M2582" t="s">
        <v>4542</v>
      </c>
      <c r="N2582" t="s">
        <v>22</v>
      </c>
      <c r="O2582" s="65">
        <v>14368225</v>
      </c>
    </row>
    <row r="2583" spans="1:15" x14ac:dyDescent="0.25">
      <c r="A2583" s="45">
        <v>2018</v>
      </c>
      <c r="B2583" t="s">
        <v>478</v>
      </c>
      <c r="C2583">
        <v>207</v>
      </c>
      <c r="D2583">
        <v>169</v>
      </c>
      <c r="E2583">
        <v>0</v>
      </c>
      <c r="F2583">
        <v>60103</v>
      </c>
      <c r="G2583">
        <v>209</v>
      </c>
      <c r="H2583" t="s">
        <v>9</v>
      </c>
      <c r="I2583">
        <v>1310</v>
      </c>
      <c r="J2583">
        <v>2182</v>
      </c>
      <c r="K2583" t="s">
        <v>3393</v>
      </c>
      <c r="L2583" t="s">
        <v>488</v>
      </c>
      <c r="M2583" t="s">
        <v>5984</v>
      </c>
      <c r="N2583" t="s">
        <v>90</v>
      </c>
      <c r="O2583" s="65">
        <v>16200000</v>
      </c>
    </row>
    <row r="2584" spans="1:15" x14ac:dyDescent="0.25">
      <c r="A2584" s="45">
        <v>2018</v>
      </c>
      <c r="B2584" t="s">
        <v>478</v>
      </c>
      <c r="C2584">
        <v>207</v>
      </c>
      <c r="D2584">
        <v>169</v>
      </c>
      <c r="E2584">
        <v>0</v>
      </c>
      <c r="F2584">
        <v>60103</v>
      </c>
      <c r="G2584">
        <v>225</v>
      </c>
      <c r="H2584" t="s">
        <v>9</v>
      </c>
      <c r="I2584">
        <v>1310</v>
      </c>
      <c r="J2584">
        <v>2123</v>
      </c>
      <c r="K2584" t="s">
        <v>3393</v>
      </c>
      <c r="L2584" t="s">
        <v>489</v>
      </c>
      <c r="M2584" t="s">
        <v>5985</v>
      </c>
      <c r="N2584" t="s">
        <v>490</v>
      </c>
      <c r="O2584" s="65">
        <v>2300000000</v>
      </c>
    </row>
    <row r="2585" spans="1:15" x14ac:dyDescent="0.25">
      <c r="A2585" s="45">
        <v>2018</v>
      </c>
      <c r="B2585" t="s">
        <v>478</v>
      </c>
      <c r="C2585">
        <v>207</v>
      </c>
      <c r="D2585">
        <v>169</v>
      </c>
      <c r="E2585">
        <v>0</v>
      </c>
      <c r="F2585">
        <v>60103</v>
      </c>
      <c r="G2585">
        <v>228</v>
      </c>
      <c r="H2585" t="s">
        <v>9</v>
      </c>
      <c r="I2585">
        <v>1310</v>
      </c>
      <c r="J2585">
        <v>2121</v>
      </c>
      <c r="K2585" t="s">
        <v>3393</v>
      </c>
      <c r="L2585" t="s">
        <v>491</v>
      </c>
      <c r="M2585" t="s">
        <v>5986</v>
      </c>
      <c r="N2585" t="s">
        <v>492</v>
      </c>
      <c r="O2585" s="65">
        <v>3913000000</v>
      </c>
    </row>
    <row r="2586" spans="1:15" x14ac:dyDescent="0.25">
      <c r="A2586" s="45">
        <v>2018</v>
      </c>
      <c r="B2586" t="s">
        <v>478</v>
      </c>
      <c r="C2586">
        <v>207</v>
      </c>
      <c r="D2586">
        <v>169</v>
      </c>
      <c r="E2586">
        <v>0</v>
      </c>
      <c r="F2586">
        <v>60103</v>
      </c>
      <c r="G2586">
        <v>229</v>
      </c>
      <c r="H2586" t="s">
        <v>9</v>
      </c>
      <c r="I2586">
        <v>1310</v>
      </c>
      <c r="J2586">
        <v>2121</v>
      </c>
      <c r="K2586" t="s">
        <v>3393</v>
      </c>
      <c r="L2586" t="s">
        <v>493</v>
      </c>
      <c r="M2586" t="s">
        <v>494</v>
      </c>
      <c r="N2586" t="s">
        <v>495</v>
      </c>
      <c r="O2586" s="65">
        <v>300000000</v>
      </c>
    </row>
    <row r="2587" spans="1:15" x14ac:dyDescent="0.25">
      <c r="A2587" s="45">
        <v>2018</v>
      </c>
      <c r="B2587" t="s">
        <v>478</v>
      </c>
      <c r="C2587">
        <v>207</v>
      </c>
      <c r="D2587">
        <v>169</v>
      </c>
      <c r="E2587">
        <v>0</v>
      </c>
      <c r="F2587">
        <v>60105</v>
      </c>
      <c r="G2587">
        <v>270</v>
      </c>
      <c r="H2587" t="s">
        <v>9</v>
      </c>
      <c r="I2587">
        <v>1310</v>
      </c>
      <c r="J2587">
        <v>2121</v>
      </c>
      <c r="K2587" t="s">
        <v>3395</v>
      </c>
      <c r="L2587" t="s">
        <v>4353</v>
      </c>
      <c r="M2587" t="s">
        <v>5987</v>
      </c>
      <c r="N2587" t="s">
        <v>496</v>
      </c>
      <c r="O2587" s="65">
        <v>2998143</v>
      </c>
    </row>
    <row r="2588" spans="1:15" x14ac:dyDescent="0.25">
      <c r="A2588" s="45">
        <v>2018</v>
      </c>
      <c r="B2588" t="s">
        <v>478</v>
      </c>
      <c r="C2588">
        <v>207</v>
      </c>
      <c r="D2588">
        <v>169</v>
      </c>
      <c r="E2588">
        <v>0</v>
      </c>
      <c r="F2588">
        <v>60201</v>
      </c>
      <c r="H2588" t="s">
        <v>9</v>
      </c>
      <c r="I2588">
        <v>1320</v>
      </c>
      <c r="J2588">
        <v>2121</v>
      </c>
      <c r="K2588" t="s">
        <v>3400</v>
      </c>
      <c r="O2588" s="65">
        <v>3895000</v>
      </c>
    </row>
    <row r="2589" spans="1:15" x14ac:dyDescent="0.25">
      <c r="A2589" s="45">
        <v>2018</v>
      </c>
      <c r="B2589" t="s">
        <v>478</v>
      </c>
      <c r="C2589">
        <v>207</v>
      </c>
      <c r="D2589">
        <v>169</v>
      </c>
      <c r="E2589">
        <v>0</v>
      </c>
      <c r="F2589">
        <v>60301</v>
      </c>
      <c r="H2589" t="s">
        <v>9</v>
      </c>
      <c r="I2589">
        <v>1320</v>
      </c>
      <c r="J2589">
        <v>2121</v>
      </c>
      <c r="K2589" t="s">
        <v>3404</v>
      </c>
      <c r="O2589" s="65">
        <v>300000000</v>
      </c>
    </row>
    <row r="2590" spans="1:15" x14ac:dyDescent="0.25">
      <c r="A2590" s="45">
        <v>2018</v>
      </c>
      <c r="B2590" t="s">
        <v>478</v>
      </c>
      <c r="C2590">
        <v>207</v>
      </c>
      <c r="D2590">
        <v>169</v>
      </c>
      <c r="E2590">
        <v>0</v>
      </c>
      <c r="F2590">
        <v>60399</v>
      </c>
      <c r="H2590" t="s">
        <v>9</v>
      </c>
      <c r="I2590">
        <v>1320</v>
      </c>
      <c r="J2590">
        <v>2121</v>
      </c>
      <c r="K2590" t="s">
        <v>3409</v>
      </c>
      <c r="M2590" t="s">
        <v>4354</v>
      </c>
      <c r="O2590" s="65">
        <v>28000000</v>
      </c>
    </row>
    <row r="2591" spans="1:15" x14ac:dyDescent="0.25">
      <c r="A2591" s="45">
        <v>2018</v>
      </c>
      <c r="B2591" t="s">
        <v>478</v>
      </c>
      <c r="C2591">
        <v>207</v>
      </c>
      <c r="D2591">
        <v>169</v>
      </c>
      <c r="E2591">
        <v>0</v>
      </c>
      <c r="F2591">
        <v>60601</v>
      </c>
      <c r="H2591" t="s">
        <v>9</v>
      </c>
      <c r="I2591">
        <v>1320</v>
      </c>
      <c r="J2591">
        <v>2121</v>
      </c>
      <c r="K2591" t="s">
        <v>3417</v>
      </c>
      <c r="M2591" t="s">
        <v>5988</v>
      </c>
      <c r="O2591" s="65">
        <v>100000000</v>
      </c>
    </row>
    <row r="2592" spans="1:15" x14ac:dyDescent="0.25">
      <c r="A2592" s="45">
        <v>2018</v>
      </c>
      <c r="B2592" t="s">
        <v>478</v>
      </c>
      <c r="C2592">
        <v>207</v>
      </c>
      <c r="D2592">
        <v>169</v>
      </c>
      <c r="E2592">
        <v>0</v>
      </c>
      <c r="F2592">
        <v>60701</v>
      </c>
      <c r="G2592">
        <v>335</v>
      </c>
      <c r="H2592" t="s">
        <v>9</v>
      </c>
      <c r="I2592">
        <v>1330</v>
      </c>
      <c r="J2592">
        <v>2121</v>
      </c>
      <c r="K2592" t="s">
        <v>3419</v>
      </c>
      <c r="L2592" t="s">
        <v>497</v>
      </c>
      <c r="M2592" t="s">
        <v>498</v>
      </c>
      <c r="N2592" t="s">
        <v>499</v>
      </c>
      <c r="O2592" s="65">
        <v>98376414</v>
      </c>
    </row>
    <row r="2593" spans="1:15" x14ac:dyDescent="0.25">
      <c r="A2593" s="45">
        <v>2018</v>
      </c>
      <c r="B2593" t="s">
        <v>478</v>
      </c>
      <c r="C2593">
        <v>207</v>
      </c>
      <c r="D2593">
        <v>169</v>
      </c>
      <c r="E2593">
        <v>0</v>
      </c>
      <c r="F2593">
        <v>60701</v>
      </c>
      <c r="G2593">
        <v>400</v>
      </c>
      <c r="H2593" t="s">
        <v>9</v>
      </c>
      <c r="I2593">
        <v>1330</v>
      </c>
      <c r="J2593">
        <v>2182</v>
      </c>
      <c r="K2593" t="s">
        <v>3419</v>
      </c>
      <c r="L2593" t="s">
        <v>500</v>
      </c>
      <c r="M2593" t="s">
        <v>4771</v>
      </c>
      <c r="N2593" t="s">
        <v>501</v>
      </c>
      <c r="O2593" s="65">
        <v>29100000</v>
      </c>
    </row>
    <row r="2594" spans="1:15" x14ac:dyDescent="0.25">
      <c r="A2594" s="45">
        <v>2018</v>
      </c>
      <c r="B2594" t="s">
        <v>478</v>
      </c>
      <c r="C2594">
        <v>207</v>
      </c>
      <c r="D2594">
        <v>169</v>
      </c>
      <c r="E2594">
        <v>0</v>
      </c>
      <c r="F2594">
        <v>60701</v>
      </c>
      <c r="G2594">
        <v>420</v>
      </c>
      <c r="H2594" t="s">
        <v>9</v>
      </c>
      <c r="I2594">
        <v>1330</v>
      </c>
      <c r="J2594">
        <v>2121</v>
      </c>
      <c r="K2594" t="s">
        <v>3419</v>
      </c>
      <c r="L2594" t="s">
        <v>502</v>
      </c>
      <c r="M2594" t="s">
        <v>503</v>
      </c>
      <c r="N2594" t="s">
        <v>504</v>
      </c>
      <c r="O2594" s="65">
        <v>26190000</v>
      </c>
    </row>
    <row r="2595" spans="1:15" x14ac:dyDescent="0.25">
      <c r="A2595" s="45">
        <v>2018</v>
      </c>
      <c r="B2595" t="s">
        <v>478</v>
      </c>
      <c r="C2595">
        <v>207</v>
      </c>
      <c r="D2595">
        <v>169</v>
      </c>
      <c r="E2595">
        <v>0</v>
      </c>
      <c r="F2595">
        <v>60701</v>
      </c>
      <c r="G2595">
        <v>478</v>
      </c>
      <c r="H2595" t="s">
        <v>9</v>
      </c>
      <c r="I2595">
        <v>1330</v>
      </c>
      <c r="J2595">
        <v>2121</v>
      </c>
      <c r="K2595" t="s">
        <v>3419</v>
      </c>
      <c r="L2595" t="s">
        <v>505</v>
      </c>
      <c r="M2595" t="s">
        <v>4355</v>
      </c>
      <c r="N2595" t="s">
        <v>506</v>
      </c>
      <c r="O2595" s="65">
        <v>40158000</v>
      </c>
    </row>
    <row r="2596" spans="1:15" x14ac:dyDescent="0.25">
      <c r="A2596" s="45">
        <v>2018</v>
      </c>
      <c r="B2596" t="s">
        <v>478</v>
      </c>
      <c r="C2596">
        <v>207</v>
      </c>
      <c r="D2596">
        <v>169</v>
      </c>
      <c r="E2596">
        <v>0</v>
      </c>
      <c r="F2596">
        <v>60701</v>
      </c>
      <c r="G2596">
        <v>479</v>
      </c>
      <c r="H2596" t="s">
        <v>9</v>
      </c>
      <c r="I2596">
        <v>1330</v>
      </c>
      <c r="J2596">
        <v>2121</v>
      </c>
      <c r="K2596" t="s">
        <v>3419</v>
      </c>
      <c r="L2596" t="s">
        <v>507</v>
      </c>
      <c r="M2596" t="s">
        <v>508</v>
      </c>
      <c r="N2596" t="s">
        <v>504</v>
      </c>
      <c r="O2596" s="65">
        <v>1746000</v>
      </c>
    </row>
    <row r="2597" spans="1:15" x14ac:dyDescent="0.25">
      <c r="A2597" s="45">
        <v>2018</v>
      </c>
      <c r="B2597" t="s">
        <v>478</v>
      </c>
      <c r="C2597">
        <v>207</v>
      </c>
      <c r="D2597">
        <v>169</v>
      </c>
      <c r="E2597">
        <v>0</v>
      </c>
      <c r="F2597">
        <v>60701</v>
      </c>
      <c r="G2597">
        <v>480</v>
      </c>
      <c r="H2597" t="s">
        <v>9</v>
      </c>
      <c r="I2597">
        <v>1330</v>
      </c>
      <c r="J2597">
        <v>2121</v>
      </c>
      <c r="K2597" t="s">
        <v>3419</v>
      </c>
      <c r="L2597" t="s">
        <v>4519</v>
      </c>
      <c r="M2597" t="s">
        <v>4741</v>
      </c>
      <c r="N2597" t="s">
        <v>504</v>
      </c>
      <c r="O2597" s="65">
        <v>4011260</v>
      </c>
    </row>
    <row r="2598" spans="1:15" x14ac:dyDescent="0.25">
      <c r="A2598" s="45">
        <v>2018</v>
      </c>
      <c r="B2598" t="s">
        <v>478</v>
      </c>
      <c r="C2598">
        <v>207</v>
      </c>
      <c r="D2598">
        <v>169</v>
      </c>
      <c r="E2598">
        <v>0</v>
      </c>
      <c r="F2598">
        <v>70301</v>
      </c>
      <c r="G2598">
        <v>300</v>
      </c>
      <c r="H2598" t="s">
        <v>16</v>
      </c>
      <c r="I2598">
        <v>2320</v>
      </c>
      <c r="J2598">
        <v>2121</v>
      </c>
      <c r="K2598" t="s">
        <v>3432</v>
      </c>
      <c r="L2598" t="s">
        <v>511</v>
      </c>
      <c r="M2598" t="s">
        <v>5989</v>
      </c>
      <c r="N2598" t="s">
        <v>512</v>
      </c>
      <c r="O2598" s="65">
        <v>24300000</v>
      </c>
    </row>
    <row r="2599" spans="1:15" x14ac:dyDescent="0.25">
      <c r="A2599" s="45">
        <v>2018</v>
      </c>
      <c r="B2599" t="s">
        <v>478</v>
      </c>
      <c r="C2599">
        <v>207</v>
      </c>
      <c r="D2599">
        <v>169</v>
      </c>
      <c r="E2599">
        <v>0</v>
      </c>
      <c r="F2599">
        <v>70301</v>
      </c>
      <c r="G2599">
        <v>310</v>
      </c>
      <c r="H2599" t="s">
        <v>16</v>
      </c>
      <c r="I2599">
        <v>2320</v>
      </c>
      <c r="J2599">
        <v>2121</v>
      </c>
      <c r="K2599" t="s">
        <v>3432</v>
      </c>
      <c r="L2599" t="s">
        <v>513</v>
      </c>
      <c r="M2599" t="s">
        <v>5989</v>
      </c>
      <c r="N2599" t="s">
        <v>514</v>
      </c>
      <c r="O2599" s="65">
        <v>8100000</v>
      </c>
    </row>
    <row r="2600" spans="1:15" x14ac:dyDescent="0.25">
      <c r="A2600" s="45">
        <v>2018</v>
      </c>
      <c r="B2600" t="s">
        <v>515</v>
      </c>
      <c r="C2600">
        <v>207</v>
      </c>
      <c r="D2600">
        <v>170</v>
      </c>
      <c r="E2600">
        <v>0</v>
      </c>
      <c r="F2600">
        <v>101</v>
      </c>
      <c r="H2600" t="s">
        <v>9</v>
      </c>
      <c r="I2600">
        <v>1111</v>
      </c>
      <c r="J2600">
        <v>2121</v>
      </c>
      <c r="K2600" t="s">
        <v>3206</v>
      </c>
      <c r="O2600" s="65">
        <v>340483638</v>
      </c>
    </row>
    <row r="2601" spans="1:15" x14ac:dyDescent="0.25">
      <c r="A2601" s="45">
        <v>2018</v>
      </c>
      <c r="B2601" t="s">
        <v>515</v>
      </c>
      <c r="C2601">
        <v>207</v>
      </c>
      <c r="D2601">
        <v>170</v>
      </c>
      <c r="E2601">
        <v>0</v>
      </c>
      <c r="F2601">
        <v>301</v>
      </c>
      <c r="H2601" t="s">
        <v>9</v>
      </c>
      <c r="I2601">
        <v>1111</v>
      </c>
      <c r="J2601">
        <v>2121</v>
      </c>
      <c r="K2601" t="s">
        <v>3215</v>
      </c>
      <c r="O2601" s="65">
        <v>132964454</v>
      </c>
    </row>
    <row r="2602" spans="1:15" x14ac:dyDescent="0.25">
      <c r="A2602" s="45">
        <v>2018</v>
      </c>
      <c r="B2602" t="s">
        <v>515</v>
      </c>
      <c r="C2602">
        <v>207</v>
      </c>
      <c r="D2602">
        <v>170</v>
      </c>
      <c r="E2602">
        <v>0</v>
      </c>
      <c r="F2602">
        <v>302</v>
      </c>
      <c r="H2602" t="s">
        <v>9</v>
      </c>
      <c r="I2602">
        <v>1111</v>
      </c>
      <c r="J2602">
        <v>2121</v>
      </c>
      <c r="K2602" t="s">
        <v>3216</v>
      </c>
      <c r="O2602" s="65">
        <v>181497772</v>
      </c>
    </row>
    <row r="2603" spans="1:15" x14ac:dyDescent="0.25">
      <c r="A2603" s="45">
        <v>2018</v>
      </c>
      <c r="B2603" t="s">
        <v>515</v>
      </c>
      <c r="C2603">
        <v>207</v>
      </c>
      <c r="D2603">
        <v>170</v>
      </c>
      <c r="E2603">
        <v>0</v>
      </c>
      <c r="F2603">
        <v>303</v>
      </c>
      <c r="H2603" t="s">
        <v>16</v>
      </c>
      <c r="I2603">
        <v>1111</v>
      </c>
      <c r="J2603">
        <v>2121</v>
      </c>
      <c r="K2603" t="s">
        <v>3217</v>
      </c>
      <c r="O2603" s="65">
        <v>63141442</v>
      </c>
    </row>
    <row r="2604" spans="1:15" x14ac:dyDescent="0.25">
      <c r="A2604" s="45">
        <v>2018</v>
      </c>
      <c r="B2604" t="s">
        <v>515</v>
      </c>
      <c r="C2604">
        <v>207</v>
      </c>
      <c r="D2604">
        <v>170</v>
      </c>
      <c r="E2604">
        <v>0</v>
      </c>
      <c r="F2604">
        <v>304</v>
      </c>
      <c r="H2604" t="s">
        <v>9</v>
      </c>
      <c r="I2604">
        <v>1111</v>
      </c>
      <c r="J2604">
        <v>2121</v>
      </c>
      <c r="K2604" t="s">
        <v>3218</v>
      </c>
      <c r="O2604" s="65">
        <v>50095505</v>
      </c>
    </row>
    <row r="2605" spans="1:15" x14ac:dyDescent="0.25">
      <c r="A2605" s="45">
        <v>2018</v>
      </c>
      <c r="B2605" t="s">
        <v>515</v>
      </c>
      <c r="C2605">
        <v>207</v>
      </c>
      <c r="D2605">
        <v>170</v>
      </c>
      <c r="E2605">
        <v>0</v>
      </c>
      <c r="F2605">
        <v>399</v>
      </c>
      <c r="H2605" t="s">
        <v>9</v>
      </c>
      <c r="I2605">
        <v>1111</v>
      </c>
      <c r="J2605">
        <v>2121</v>
      </c>
      <c r="K2605" t="s">
        <v>3219</v>
      </c>
      <c r="O2605" s="65">
        <v>52959136</v>
      </c>
    </row>
    <row r="2606" spans="1:15" x14ac:dyDescent="0.25">
      <c r="A2606" s="45">
        <v>2018</v>
      </c>
      <c r="B2606" t="s">
        <v>515</v>
      </c>
      <c r="C2606">
        <v>207</v>
      </c>
      <c r="D2606">
        <v>170</v>
      </c>
      <c r="E2606">
        <v>0</v>
      </c>
      <c r="F2606">
        <v>401</v>
      </c>
      <c r="G2606">
        <v>200</v>
      </c>
      <c r="H2606" t="s">
        <v>9</v>
      </c>
      <c r="I2606">
        <v>1112</v>
      </c>
      <c r="J2606">
        <v>2121</v>
      </c>
      <c r="K2606" t="s">
        <v>3220</v>
      </c>
      <c r="L2606" t="s">
        <v>21</v>
      </c>
      <c r="M2606" t="s">
        <v>4546</v>
      </c>
      <c r="N2606" t="s">
        <v>22</v>
      </c>
      <c r="O2606" s="65">
        <v>70115047</v>
      </c>
    </row>
    <row r="2607" spans="1:15" x14ac:dyDescent="0.25">
      <c r="A2607" s="45">
        <v>2018</v>
      </c>
      <c r="B2607" t="s">
        <v>515</v>
      </c>
      <c r="C2607">
        <v>207</v>
      </c>
      <c r="D2607">
        <v>170</v>
      </c>
      <c r="E2607">
        <v>0</v>
      </c>
      <c r="F2607">
        <v>405</v>
      </c>
      <c r="G2607">
        <v>200</v>
      </c>
      <c r="H2607" t="s">
        <v>9</v>
      </c>
      <c r="I2607">
        <v>1112</v>
      </c>
      <c r="J2607">
        <v>2121</v>
      </c>
      <c r="K2607" t="s">
        <v>3244</v>
      </c>
      <c r="L2607" t="s">
        <v>23</v>
      </c>
      <c r="M2607" t="s">
        <v>4531</v>
      </c>
      <c r="N2607" t="s">
        <v>24</v>
      </c>
      <c r="O2607" s="65">
        <v>3790003</v>
      </c>
    </row>
    <row r="2608" spans="1:15" x14ac:dyDescent="0.25">
      <c r="A2608" s="45">
        <v>2018</v>
      </c>
      <c r="B2608" t="s">
        <v>515</v>
      </c>
      <c r="C2608">
        <v>207</v>
      </c>
      <c r="D2608">
        <v>170</v>
      </c>
      <c r="E2608">
        <v>0</v>
      </c>
      <c r="F2608">
        <v>501</v>
      </c>
      <c r="G2608">
        <v>200</v>
      </c>
      <c r="H2608" t="s">
        <v>9</v>
      </c>
      <c r="I2608">
        <v>1112</v>
      </c>
      <c r="J2608">
        <v>2121</v>
      </c>
      <c r="K2608" t="s">
        <v>3245</v>
      </c>
      <c r="L2608" t="s">
        <v>21</v>
      </c>
      <c r="M2608" t="s">
        <v>4547</v>
      </c>
      <c r="N2608" t="s">
        <v>22</v>
      </c>
      <c r="O2608" s="65">
        <v>38506426</v>
      </c>
    </row>
    <row r="2609" spans="1:15" x14ac:dyDescent="0.25">
      <c r="A2609" s="45">
        <v>2018</v>
      </c>
      <c r="B2609" t="s">
        <v>515</v>
      </c>
      <c r="C2609">
        <v>207</v>
      </c>
      <c r="D2609">
        <v>170</v>
      </c>
      <c r="E2609">
        <v>0</v>
      </c>
      <c r="F2609">
        <v>502</v>
      </c>
      <c r="G2609">
        <v>200</v>
      </c>
      <c r="H2609" t="s">
        <v>9</v>
      </c>
      <c r="I2609">
        <v>1112</v>
      </c>
      <c r="J2609">
        <v>2121</v>
      </c>
      <c r="K2609" t="s">
        <v>3246</v>
      </c>
      <c r="L2609" t="s">
        <v>21</v>
      </c>
      <c r="M2609" t="s">
        <v>4532</v>
      </c>
      <c r="N2609" t="s">
        <v>22</v>
      </c>
      <c r="O2609" s="65">
        <v>11370008</v>
      </c>
    </row>
    <row r="2610" spans="1:15" x14ac:dyDescent="0.25">
      <c r="A2610" s="45">
        <v>2018</v>
      </c>
      <c r="B2610" t="s">
        <v>515</v>
      </c>
      <c r="C2610">
        <v>207</v>
      </c>
      <c r="D2610">
        <v>170</v>
      </c>
      <c r="E2610">
        <v>0</v>
      </c>
      <c r="F2610">
        <v>503</v>
      </c>
      <c r="G2610">
        <v>200</v>
      </c>
      <c r="H2610" t="s">
        <v>9</v>
      </c>
      <c r="I2610">
        <v>1112</v>
      </c>
      <c r="J2610">
        <v>2121</v>
      </c>
      <c r="K2610" t="s">
        <v>3247</v>
      </c>
      <c r="L2610" t="s">
        <v>21</v>
      </c>
      <c r="M2610" t="s">
        <v>4533</v>
      </c>
      <c r="N2610" t="s">
        <v>22</v>
      </c>
      <c r="O2610" s="65">
        <v>22740015</v>
      </c>
    </row>
    <row r="2611" spans="1:15" x14ac:dyDescent="0.25">
      <c r="A2611" s="45">
        <v>2018</v>
      </c>
      <c r="B2611" t="s">
        <v>515</v>
      </c>
      <c r="C2611">
        <v>207</v>
      </c>
      <c r="D2611">
        <v>170</v>
      </c>
      <c r="E2611">
        <v>0</v>
      </c>
      <c r="F2611">
        <v>505</v>
      </c>
      <c r="G2611">
        <v>200</v>
      </c>
      <c r="H2611" t="s">
        <v>9</v>
      </c>
      <c r="I2611">
        <v>1112</v>
      </c>
      <c r="J2611">
        <v>2121</v>
      </c>
      <c r="K2611" t="s">
        <v>3249</v>
      </c>
      <c r="L2611" t="s">
        <v>516</v>
      </c>
      <c r="M2611" t="s">
        <v>517</v>
      </c>
      <c r="N2611" t="s">
        <v>480</v>
      </c>
      <c r="O2611" s="65">
        <v>34254006</v>
      </c>
    </row>
    <row r="2612" spans="1:15" x14ac:dyDescent="0.25">
      <c r="A2612" s="45">
        <v>2018</v>
      </c>
      <c r="B2612" t="s">
        <v>515</v>
      </c>
      <c r="C2612">
        <v>207</v>
      </c>
      <c r="D2612">
        <v>170</v>
      </c>
      <c r="E2612">
        <v>0</v>
      </c>
      <c r="F2612">
        <v>10301</v>
      </c>
      <c r="H2612" t="s">
        <v>9</v>
      </c>
      <c r="I2612">
        <v>1120</v>
      </c>
      <c r="J2612">
        <v>2121</v>
      </c>
      <c r="K2612" t="s">
        <v>3263</v>
      </c>
      <c r="O2612" s="65">
        <v>177489</v>
      </c>
    </row>
    <row r="2613" spans="1:15" x14ac:dyDescent="0.25">
      <c r="A2613" s="45">
        <v>2018</v>
      </c>
      <c r="B2613" t="s">
        <v>515</v>
      </c>
      <c r="C2613">
        <v>207</v>
      </c>
      <c r="D2613">
        <v>170</v>
      </c>
      <c r="E2613">
        <v>0</v>
      </c>
      <c r="F2613">
        <v>10302</v>
      </c>
      <c r="H2613" t="s">
        <v>9</v>
      </c>
      <c r="I2613">
        <v>1120</v>
      </c>
      <c r="J2613">
        <v>2121</v>
      </c>
      <c r="K2613" t="s">
        <v>3264</v>
      </c>
      <c r="O2613" s="65">
        <v>8500000</v>
      </c>
    </row>
    <row r="2614" spans="1:15" x14ac:dyDescent="0.25">
      <c r="A2614" s="45">
        <v>2018</v>
      </c>
      <c r="B2614" t="s">
        <v>515</v>
      </c>
      <c r="C2614">
        <v>207</v>
      </c>
      <c r="D2614">
        <v>170</v>
      </c>
      <c r="E2614">
        <v>0</v>
      </c>
      <c r="F2614">
        <v>10303</v>
      </c>
      <c r="H2614" t="s">
        <v>9</v>
      </c>
      <c r="I2614">
        <v>1120</v>
      </c>
      <c r="J2614">
        <v>2121</v>
      </c>
      <c r="K2614" t="s">
        <v>3265</v>
      </c>
      <c r="O2614" s="65">
        <v>7122128</v>
      </c>
    </row>
    <row r="2615" spans="1:15" x14ac:dyDescent="0.25">
      <c r="A2615" s="45">
        <v>2018</v>
      </c>
      <c r="B2615" t="s">
        <v>515</v>
      </c>
      <c r="C2615">
        <v>207</v>
      </c>
      <c r="D2615">
        <v>170</v>
      </c>
      <c r="E2615">
        <v>0</v>
      </c>
      <c r="F2615">
        <v>10499</v>
      </c>
      <c r="H2615" t="s">
        <v>9</v>
      </c>
      <c r="I2615">
        <v>1120</v>
      </c>
      <c r="J2615">
        <v>2121</v>
      </c>
      <c r="K2615" t="s">
        <v>3276</v>
      </c>
      <c r="M2615" t="s">
        <v>4356</v>
      </c>
      <c r="O2615" s="65">
        <v>850000</v>
      </c>
    </row>
    <row r="2616" spans="1:15" x14ac:dyDescent="0.25">
      <c r="A2616" s="45">
        <v>2018</v>
      </c>
      <c r="B2616" t="s">
        <v>515</v>
      </c>
      <c r="C2616">
        <v>207</v>
      </c>
      <c r="D2616">
        <v>170</v>
      </c>
      <c r="E2616">
        <v>0</v>
      </c>
      <c r="F2616">
        <v>10501</v>
      </c>
      <c r="H2616" t="s">
        <v>9</v>
      </c>
      <c r="I2616">
        <v>1120</v>
      </c>
      <c r="J2616">
        <v>2121</v>
      </c>
      <c r="K2616" t="s">
        <v>3277</v>
      </c>
      <c r="O2616" s="65">
        <v>412000</v>
      </c>
    </row>
    <row r="2617" spans="1:15" x14ac:dyDescent="0.25">
      <c r="A2617" s="45">
        <v>2018</v>
      </c>
      <c r="B2617" t="s">
        <v>515</v>
      </c>
      <c r="C2617">
        <v>207</v>
      </c>
      <c r="D2617">
        <v>170</v>
      </c>
      <c r="E2617">
        <v>0</v>
      </c>
      <c r="F2617">
        <v>10502</v>
      </c>
      <c r="H2617" t="s">
        <v>9</v>
      </c>
      <c r="I2617">
        <v>1120</v>
      </c>
      <c r="J2617">
        <v>2121</v>
      </c>
      <c r="K2617" t="s">
        <v>3278</v>
      </c>
      <c r="O2617" s="65">
        <v>5500000</v>
      </c>
    </row>
    <row r="2618" spans="1:15" x14ac:dyDescent="0.25">
      <c r="A2618" s="45">
        <v>2018</v>
      </c>
      <c r="B2618" t="s">
        <v>515</v>
      </c>
      <c r="C2618">
        <v>207</v>
      </c>
      <c r="D2618">
        <v>170</v>
      </c>
      <c r="E2618">
        <v>0</v>
      </c>
      <c r="F2618">
        <v>10807</v>
      </c>
      <c r="H2618" t="s">
        <v>9</v>
      </c>
      <c r="I2618">
        <v>1120</v>
      </c>
      <c r="J2618">
        <v>2121</v>
      </c>
      <c r="K2618" t="s">
        <v>3293</v>
      </c>
      <c r="O2618" s="65">
        <v>600000</v>
      </c>
    </row>
    <row r="2619" spans="1:15" x14ac:dyDescent="0.25">
      <c r="A2619" s="45">
        <v>2018</v>
      </c>
      <c r="B2619" t="s">
        <v>515</v>
      </c>
      <c r="C2619">
        <v>207</v>
      </c>
      <c r="D2619">
        <v>170</v>
      </c>
      <c r="E2619">
        <v>0</v>
      </c>
      <c r="F2619">
        <v>10808</v>
      </c>
      <c r="H2619" t="s">
        <v>9</v>
      </c>
      <c r="I2619">
        <v>1120</v>
      </c>
      <c r="J2619">
        <v>2121</v>
      </c>
      <c r="K2619" t="s">
        <v>3294</v>
      </c>
      <c r="O2619" s="65">
        <v>4100000</v>
      </c>
    </row>
    <row r="2620" spans="1:15" x14ac:dyDescent="0.25">
      <c r="A2620" s="45">
        <v>2018</v>
      </c>
      <c r="B2620" t="s">
        <v>515</v>
      </c>
      <c r="C2620">
        <v>207</v>
      </c>
      <c r="D2620">
        <v>170</v>
      </c>
      <c r="E2620">
        <v>0</v>
      </c>
      <c r="F2620">
        <v>20101</v>
      </c>
      <c r="H2620" t="s">
        <v>9</v>
      </c>
      <c r="I2620">
        <v>1120</v>
      </c>
      <c r="J2620">
        <v>2121</v>
      </c>
      <c r="K2620" t="s">
        <v>3306</v>
      </c>
      <c r="O2620" s="65">
        <v>16935451</v>
      </c>
    </row>
    <row r="2621" spans="1:15" x14ac:dyDescent="0.25">
      <c r="A2621" s="45">
        <v>2018</v>
      </c>
      <c r="B2621" t="s">
        <v>515</v>
      </c>
      <c r="C2621">
        <v>207</v>
      </c>
      <c r="D2621">
        <v>170</v>
      </c>
      <c r="E2621">
        <v>0</v>
      </c>
      <c r="F2621">
        <v>20104</v>
      </c>
      <c r="H2621" t="s">
        <v>9</v>
      </c>
      <c r="I2621">
        <v>1120</v>
      </c>
      <c r="J2621">
        <v>2121</v>
      </c>
      <c r="K2621" t="s">
        <v>3309</v>
      </c>
      <c r="O2621" s="65">
        <v>866587</v>
      </c>
    </row>
    <row r="2622" spans="1:15" x14ac:dyDescent="0.25">
      <c r="A2622" s="45">
        <v>2018</v>
      </c>
      <c r="B2622" t="s">
        <v>515</v>
      </c>
      <c r="C2622">
        <v>207</v>
      </c>
      <c r="D2622">
        <v>170</v>
      </c>
      <c r="E2622">
        <v>0</v>
      </c>
      <c r="F2622">
        <v>29901</v>
      </c>
      <c r="H2622" t="s">
        <v>9</v>
      </c>
      <c r="I2622">
        <v>1120</v>
      </c>
      <c r="J2622">
        <v>2121</v>
      </c>
      <c r="K2622" t="s">
        <v>3327</v>
      </c>
      <c r="O2622" s="65">
        <v>627489</v>
      </c>
    </row>
    <row r="2623" spans="1:15" x14ac:dyDescent="0.25">
      <c r="A2623" s="45">
        <v>2018</v>
      </c>
      <c r="B2623" t="s">
        <v>515</v>
      </c>
      <c r="C2623">
        <v>207</v>
      </c>
      <c r="D2623">
        <v>170</v>
      </c>
      <c r="E2623">
        <v>0</v>
      </c>
      <c r="F2623">
        <v>29903</v>
      </c>
      <c r="H2623" t="s">
        <v>9</v>
      </c>
      <c r="I2623">
        <v>1120</v>
      </c>
      <c r="J2623">
        <v>2121</v>
      </c>
      <c r="K2623" t="s">
        <v>3329</v>
      </c>
      <c r="O2623" s="65">
        <v>3100000</v>
      </c>
    </row>
    <row r="2624" spans="1:15" x14ac:dyDescent="0.25">
      <c r="A2624" s="45">
        <v>2018</v>
      </c>
      <c r="B2624" t="s">
        <v>515</v>
      </c>
      <c r="C2624">
        <v>207</v>
      </c>
      <c r="D2624">
        <v>170</v>
      </c>
      <c r="E2624">
        <v>0</v>
      </c>
      <c r="F2624">
        <v>50105</v>
      </c>
      <c r="H2624" t="s">
        <v>16</v>
      </c>
      <c r="I2624">
        <v>2210</v>
      </c>
      <c r="J2624">
        <v>2121</v>
      </c>
      <c r="K2624" t="s">
        <v>3376</v>
      </c>
      <c r="O2624" s="65">
        <v>1000000</v>
      </c>
    </row>
    <row r="2625" spans="1:15" x14ac:dyDescent="0.25">
      <c r="A2625" s="45">
        <v>2018</v>
      </c>
      <c r="B2625" t="s">
        <v>515</v>
      </c>
      <c r="C2625">
        <v>207</v>
      </c>
      <c r="D2625">
        <v>170</v>
      </c>
      <c r="E2625">
        <v>0</v>
      </c>
      <c r="F2625">
        <v>60103</v>
      </c>
      <c r="G2625">
        <v>200</v>
      </c>
      <c r="H2625" t="s">
        <v>9</v>
      </c>
      <c r="I2625">
        <v>1310</v>
      </c>
      <c r="J2625">
        <v>2121</v>
      </c>
      <c r="K2625" t="s">
        <v>3393</v>
      </c>
      <c r="L2625" t="s">
        <v>21</v>
      </c>
      <c r="M2625" t="s">
        <v>4550</v>
      </c>
      <c r="N2625" t="s">
        <v>22</v>
      </c>
      <c r="O2625" s="65">
        <v>4396403</v>
      </c>
    </row>
    <row r="2626" spans="1:15" x14ac:dyDescent="0.25">
      <c r="A2626" s="45">
        <v>2018</v>
      </c>
      <c r="B2626" t="s">
        <v>515</v>
      </c>
      <c r="C2626">
        <v>207</v>
      </c>
      <c r="D2626">
        <v>170</v>
      </c>
      <c r="E2626">
        <v>0</v>
      </c>
      <c r="F2626">
        <v>60103</v>
      </c>
      <c r="G2626">
        <v>202</v>
      </c>
      <c r="H2626" t="s">
        <v>9</v>
      </c>
      <c r="I2626">
        <v>1310</v>
      </c>
      <c r="J2626">
        <v>2121</v>
      </c>
      <c r="K2626" t="s">
        <v>3393</v>
      </c>
      <c r="L2626" t="s">
        <v>21</v>
      </c>
      <c r="M2626" t="s">
        <v>4542</v>
      </c>
      <c r="N2626" t="s">
        <v>22</v>
      </c>
      <c r="O2626" s="65">
        <v>1895001</v>
      </c>
    </row>
    <row r="2627" spans="1:15" x14ac:dyDescent="0.25">
      <c r="A2627" s="45">
        <v>2018</v>
      </c>
      <c r="B2627" t="s">
        <v>515</v>
      </c>
      <c r="C2627">
        <v>207</v>
      </c>
      <c r="D2627">
        <v>170</v>
      </c>
      <c r="E2627">
        <v>0</v>
      </c>
      <c r="F2627">
        <v>60399</v>
      </c>
      <c r="H2627" t="s">
        <v>9</v>
      </c>
      <c r="I2627">
        <v>1320</v>
      </c>
      <c r="J2627">
        <v>2121</v>
      </c>
      <c r="K2627" t="s">
        <v>3409</v>
      </c>
      <c r="M2627" t="s">
        <v>4354</v>
      </c>
      <c r="O2627" s="65">
        <v>8000000</v>
      </c>
    </row>
    <row r="2628" spans="1:15" x14ac:dyDescent="0.25">
      <c r="A2628" s="45">
        <v>2018</v>
      </c>
      <c r="B2628" t="s">
        <v>518</v>
      </c>
      <c r="C2628">
        <v>207</v>
      </c>
      <c r="D2628">
        <v>175</v>
      </c>
      <c r="E2628">
        <v>0</v>
      </c>
      <c r="F2628">
        <v>101</v>
      </c>
      <c r="H2628" t="s">
        <v>9</v>
      </c>
      <c r="I2628">
        <v>1111</v>
      </c>
      <c r="J2628">
        <v>2121</v>
      </c>
      <c r="K2628" t="s">
        <v>3206</v>
      </c>
      <c r="O2628" s="65">
        <v>3826910711</v>
      </c>
    </row>
    <row r="2629" spans="1:15" x14ac:dyDescent="0.25">
      <c r="A2629" s="45">
        <v>2018</v>
      </c>
      <c r="B2629" t="s">
        <v>518</v>
      </c>
      <c r="C2629">
        <v>207</v>
      </c>
      <c r="D2629">
        <v>175</v>
      </c>
      <c r="E2629">
        <v>0</v>
      </c>
      <c r="F2629">
        <v>201</v>
      </c>
      <c r="H2629" t="s">
        <v>9</v>
      </c>
      <c r="I2629">
        <v>1111</v>
      </c>
      <c r="J2629">
        <v>2121</v>
      </c>
      <c r="K2629" t="s">
        <v>3210</v>
      </c>
      <c r="O2629" s="65">
        <v>1000000</v>
      </c>
    </row>
    <row r="2630" spans="1:15" x14ac:dyDescent="0.25">
      <c r="A2630" s="45">
        <v>2018</v>
      </c>
      <c r="B2630" t="s">
        <v>518</v>
      </c>
      <c r="C2630">
        <v>207</v>
      </c>
      <c r="D2630">
        <v>175</v>
      </c>
      <c r="E2630">
        <v>0</v>
      </c>
      <c r="F2630">
        <v>202</v>
      </c>
      <c r="H2630" t="s">
        <v>9</v>
      </c>
      <c r="I2630">
        <v>1111</v>
      </c>
      <c r="J2630">
        <v>2121</v>
      </c>
      <c r="K2630" t="s">
        <v>3211</v>
      </c>
      <c r="O2630" s="65">
        <v>3000000</v>
      </c>
    </row>
    <row r="2631" spans="1:15" x14ac:dyDescent="0.25">
      <c r="A2631" s="45">
        <v>2018</v>
      </c>
      <c r="B2631" t="s">
        <v>518</v>
      </c>
      <c r="C2631">
        <v>207</v>
      </c>
      <c r="D2631">
        <v>175</v>
      </c>
      <c r="E2631">
        <v>0</v>
      </c>
      <c r="F2631">
        <v>301</v>
      </c>
      <c r="H2631" t="s">
        <v>9</v>
      </c>
      <c r="I2631">
        <v>1111</v>
      </c>
      <c r="J2631">
        <v>2121</v>
      </c>
      <c r="K2631" t="s">
        <v>3215</v>
      </c>
      <c r="O2631" s="65">
        <v>1838238165</v>
      </c>
    </row>
    <row r="2632" spans="1:15" x14ac:dyDescent="0.25">
      <c r="A2632" s="45">
        <v>2018</v>
      </c>
      <c r="B2632" t="s">
        <v>518</v>
      </c>
      <c r="C2632">
        <v>207</v>
      </c>
      <c r="D2632">
        <v>175</v>
      </c>
      <c r="E2632">
        <v>0</v>
      </c>
      <c r="F2632">
        <v>302</v>
      </c>
      <c r="H2632" t="s">
        <v>9</v>
      </c>
      <c r="I2632">
        <v>1111</v>
      </c>
      <c r="J2632">
        <v>2121</v>
      </c>
      <c r="K2632" t="s">
        <v>3216</v>
      </c>
      <c r="O2632" s="65">
        <v>1602657495</v>
      </c>
    </row>
    <row r="2633" spans="1:15" x14ac:dyDescent="0.25">
      <c r="A2633" s="45">
        <v>2018</v>
      </c>
      <c r="B2633" t="s">
        <v>518</v>
      </c>
      <c r="C2633">
        <v>207</v>
      </c>
      <c r="D2633">
        <v>175</v>
      </c>
      <c r="E2633">
        <v>0</v>
      </c>
      <c r="F2633">
        <v>303</v>
      </c>
      <c r="H2633" t="s">
        <v>16</v>
      </c>
      <c r="I2633">
        <v>1111</v>
      </c>
      <c r="J2633">
        <v>2121</v>
      </c>
      <c r="K2633" t="s">
        <v>3217</v>
      </c>
      <c r="O2633" s="65">
        <v>712048069</v>
      </c>
    </row>
    <row r="2634" spans="1:15" x14ac:dyDescent="0.25">
      <c r="A2634" s="45">
        <v>2018</v>
      </c>
      <c r="B2634" t="s">
        <v>518</v>
      </c>
      <c r="C2634">
        <v>207</v>
      </c>
      <c r="D2634">
        <v>175</v>
      </c>
      <c r="E2634">
        <v>0</v>
      </c>
      <c r="F2634">
        <v>304</v>
      </c>
      <c r="H2634" t="s">
        <v>9</v>
      </c>
      <c r="I2634">
        <v>1111</v>
      </c>
      <c r="J2634">
        <v>2121</v>
      </c>
      <c r="K2634" t="s">
        <v>3218</v>
      </c>
      <c r="O2634" s="65">
        <v>592921031</v>
      </c>
    </row>
    <row r="2635" spans="1:15" x14ac:dyDescent="0.25">
      <c r="A2635" s="45">
        <v>2018</v>
      </c>
      <c r="B2635" t="s">
        <v>518</v>
      </c>
      <c r="C2635">
        <v>207</v>
      </c>
      <c r="D2635">
        <v>175</v>
      </c>
      <c r="E2635">
        <v>0</v>
      </c>
      <c r="F2635">
        <v>399</v>
      </c>
      <c r="H2635" t="s">
        <v>9</v>
      </c>
      <c r="I2635">
        <v>1111</v>
      </c>
      <c r="J2635">
        <v>2121</v>
      </c>
      <c r="K2635" t="s">
        <v>3219</v>
      </c>
      <c r="O2635" s="65">
        <v>683268629</v>
      </c>
    </row>
    <row r="2636" spans="1:15" x14ac:dyDescent="0.25">
      <c r="A2636" s="45">
        <v>2018</v>
      </c>
      <c r="B2636" t="s">
        <v>518</v>
      </c>
      <c r="C2636">
        <v>207</v>
      </c>
      <c r="D2636">
        <v>175</v>
      </c>
      <c r="E2636">
        <v>0</v>
      </c>
      <c r="F2636">
        <v>401</v>
      </c>
      <c r="G2636">
        <v>200</v>
      </c>
      <c r="H2636" t="s">
        <v>9</v>
      </c>
      <c r="I2636">
        <v>1112</v>
      </c>
      <c r="J2636">
        <v>2121</v>
      </c>
      <c r="K2636" t="s">
        <v>3220</v>
      </c>
      <c r="L2636" t="s">
        <v>21</v>
      </c>
      <c r="M2636" t="s">
        <v>4546</v>
      </c>
      <c r="N2636" t="s">
        <v>22</v>
      </c>
      <c r="O2636" s="65">
        <v>790689633</v>
      </c>
    </row>
    <row r="2637" spans="1:15" x14ac:dyDescent="0.25">
      <c r="A2637" s="45">
        <v>2018</v>
      </c>
      <c r="B2637" t="s">
        <v>518</v>
      </c>
      <c r="C2637">
        <v>207</v>
      </c>
      <c r="D2637">
        <v>175</v>
      </c>
      <c r="E2637">
        <v>0</v>
      </c>
      <c r="F2637">
        <v>405</v>
      </c>
      <c r="G2637">
        <v>200</v>
      </c>
      <c r="H2637" t="s">
        <v>9</v>
      </c>
      <c r="I2637">
        <v>1112</v>
      </c>
      <c r="J2637">
        <v>2121</v>
      </c>
      <c r="K2637" t="s">
        <v>3244</v>
      </c>
      <c r="L2637" t="s">
        <v>23</v>
      </c>
      <c r="M2637" t="s">
        <v>4531</v>
      </c>
      <c r="N2637" t="s">
        <v>24</v>
      </c>
      <c r="O2637" s="65">
        <v>42739980</v>
      </c>
    </row>
    <row r="2638" spans="1:15" x14ac:dyDescent="0.25">
      <c r="A2638" s="45">
        <v>2018</v>
      </c>
      <c r="B2638" t="s">
        <v>518</v>
      </c>
      <c r="C2638">
        <v>207</v>
      </c>
      <c r="D2638">
        <v>175</v>
      </c>
      <c r="E2638">
        <v>0</v>
      </c>
      <c r="F2638">
        <v>501</v>
      </c>
      <c r="G2638">
        <v>200</v>
      </c>
      <c r="H2638" t="s">
        <v>9</v>
      </c>
      <c r="I2638">
        <v>1112</v>
      </c>
      <c r="J2638">
        <v>2121</v>
      </c>
      <c r="K2638" t="s">
        <v>3245</v>
      </c>
      <c r="L2638" t="s">
        <v>21</v>
      </c>
      <c r="M2638" t="s">
        <v>4547</v>
      </c>
      <c r="N2638" t="s">
        <v>22</v>
      </c>
      <c r="O2638" s="65">
        <v>434238198</v>
      </c>
    </row>
    <row r="2639" spans="1:15" x14ac:dyDescent="0.25">
      <c r="A2639" s="45">
        <v>2018</v>
      </c>
      <c r="B2639" t="s">
        <v>518</v>
      </c>
      <c r="C2639">
        <v>207</v>
      </c>
      <c r="D2639">
        <v>175</v>
      </c>
      <c r="E2639">
        <v>0</v>
      </c>
      <c r="F2639">
        <v>502</v>
      </c>
      <c r="G2639">
        <v>200</v>
      </c>
      <c r="H2639" t="s">
        <v>9</v>
      </c>
      <c r="I2639">
        <v>1112</v>
      </c>
      <c r="J2639">
        <v>2121</v>
      </c>
      <c r="K2639" t="s">
        <v>3246</v>
      </c>
      <c r="L2639" t="s">
        <v>21</v>
      </c>
      <c r="M2639" t="s">
        <v>4532</v>
      </c>
      <c r="N2639" t="s">
        <v>22</v>
      </c>
      <c r="O2639" s="65">
        <v>128219940</v>
      </c>
    </row>
    <row r="2640" spans="1:15" x14ac:dyDescent="0.25">
      <c r="A2640" s="45">
        <v>2018</v>
      </c>
      <c r="B2640" t="s">
        <v>518</v>
      </c>
      <c r="C2640">
        <v>207</v>
      </c>
      <c r="D2640">
        <v>175</v>
      </c>
      <c r="E2640">
        <v>0</v>
      </c>
      <c r="F2640">
        <v>503</v>
      </c>
      <c r="G2640">
        <v>200</v>
      </c>
      <c r="H2640" t="s">
        <v>9</v>
      </c>
      <c r="I2640">
        <v>1112</v>
      </c>
      <c r="J2640">
        <v>2121</v>
      </c>
      <c r="K2640" t="s">
        <v>3247</v>
      </c>
      <c r="L2640" t="s">
        <v>21</v>
      </c>
      <c r="M2640" t="s">
        <v>4533</v>
      </c>
      <c r="N2640" t="s">
        <v>22</v>
      </c>
      <c r="O2640" s="65">
        <v>256439881</v>
      </c>
    </row>
    <row r="2641" spans="1:15" x14ac:dyDescent="0.25">
      <c r="A2641" s="45">
        <v>2018</v>
      </c>
      <c r="B2641" t="s">
        <v>518</v>
      </c>
      <c r="C2641">
        <v>207</v>
      </c>
      <c r="D2641">
        <v>175</v>
      </c>
      <c r="E2641">
        <v>0</v>
      </c>
      <c r="F2641">
        <v>505</v>
      </c>
      <c r="G2641">
        <v>200</v>
      </c>
      <c r="H2641" t="s">
        <v>9</v>
      </c>
      <c r="I2641">
        <v>1112</v>
      </c>
      <c r="J2641">
        <v>2121</v>
      </c>
      <c r="K2641" t="s">
        <v>3249</v>
      </c>
      <c r="L2641" t="s">
        <v>519</v>
      </c>
      <c r="M2641" t="s">
        <v>517</v>
      </c>
      <c r="N2641" t="s">
        <v>480</v>
      </c>
      <c r="O2641" s="65">
        <v>300938681</v>
      </c>
    </row>
    <row r="2642" spans="1:15" x14ac:dyDescent="0.25">
      <c r="A2642" s="45">
        <v>2018</v>
      </c>
      <c r="B2642" t="s">
        <v>518</v>
      </c>
      <c r="C2642">
        <v>207</v>
      </c>
      <c r="D2642">
        <v>175</v>
      </c>
      <c r="E2642">
        <v>0</v>
      </c>
      <c r="F2642">
        <v>10102</v>
      </c>
      <c r="H2642" t="s">
        <v>9</v>
      </c>
      <c r="I2642">
        <v>1120</v>
      </c>
      <c r="J2642">
        <v>2121</v>
      </c>
      <c r="K2642" t="s">
        <v>3254</v>
      </c>
      <c r="O2642" s="65">
        <v>1900000</v>
      </c>
    </row>
    <row r="2643" spans="1:15" x14ac:dyDescent="0.25">
      <c r="A2643" s="45">
        <v>2018</v>
      </c>
      <c r="B2643" t="s">
        <v>518</v>
      </c>
      <c r="C2643">
        <v>207</v>
      </c>
      <c r="D2643">
        <v>175</v>
      </c>
      <c r="E2643">
        <v>0</v>
      </c>
      <c r="F2643">
        <v>10301</v>
      </c>
      <c r="H2643" t="s">
        <v>9</v>
      </c>
      <c r="I2643">
        <v>1120</v>
      </c>
      <c r="J2643">
        <v>2121</v>
      </c>
      <c r="K2643" t="s">
        <v>3263</v>
      </c>
      <c r="O2643" s="65">
        <v>1208084</v>
      </c>
    </row>
    <row r="2644" spans="1:15" x14ac:dyDescent="0.25">
      <c r="A2644" s="45">
        <v>2018</v>
      </c>
      <c r="B2644" t="s">
        <v>518</v>
      </c>
      <c r="C2644">
        <v>207</v>
      </c>
      <c r="D2644">
        <v>175</v>
      </c>
      <c r="E2644">
        <v>0</v>
      </c>
      <c r="F2644">
        <v>10302</v>
      </c>
      <c r="H2644" t="s">
        <v>9</v>
      </c>
      <c r="I2644">
        <v>1120</v>
      </c>
      <c r="J2644">
        <v>2121</v>
      </c>
      <c r="K2644" t="s">
        <v>3264</v>
      </c>
      <c r="O2644" s="65">
        <v>1500000</v>
      </c>
    </row>
    <row r="2645" spans="1:15" x14ac:dyDescent="0.25">
      <c r="A2645" s="45">
        <v>2018</v>
      </c>
      <c r="B2645" t="s">
        <v>518</v>
      </c>
      <c r="C2645">
        <v>207</v>
      </c>
      <c r="D2645">
        <v>175</v>
      </c>
      <c r="E2645">
        <v>0</v>
      </c>
      <c r="F2645">
        <v>10303</v>
      </c>
      <c r="H2645" t="s">
        <v>9</v>
      </c>
      <c r="I2645">
        <v>1120</v>
      </c>
      <c r="J2645">
        <v>2121</v>
      </c>
      <c r="K2645" t="s">
        <v>3265</v>
      </c>
      <c r="O2645" s="65">
        <v>5358000</v>
      </c>
    </row>
    <row r="2646" spans="1:15" x14ac:dyDescent="0.25">
      <c r="A2646" s="45">
        <v>2018</v>
      </c>
      <c r="B2646" t="s">
        <v>518</v>
      </c>
      <c r="C2646">
        <v>207</v>
      </c>
      <c r="D2646">
        <v>175</v>
      </c>
      <c r="E2646">
        <v>0</v>
      </c>
      <c r="F2646">
        <v>10304</v>
      </c>
      <c r="H2646" t="s">
        <v>9</v>
      </c>
      <c r="I2646">
        <v>1120</v>
      </c>
      <c r="J2646">
        <v>2121</v>
      </c>
      <c r="K2646" t="s">
        <v>3266</v>
      </c>
      <c r="O2646" s="65">
        <v>322500</v>
      </c>
    </row>
    <row r="2647" spans="1:15" x14ac:dyDescent="0.25">
      <c r="A2647" s="45">
        <v>2018</v>
      </c>
      <c r="B2647" t="s">
        <v>518</v>
      </c>
      <c r="C2647">
        <v>207</v>
      </c>
      <c r="D2647">
        <v>175</v>
      </c>
      <c r="E2647">
        <v>0</v>
      </c>
      <c r="F2647">
        <v>10406</v>
      </c>
      <c r="H2647" t="s">
        <v>9</v>
      </c>
      <c r="I2647">
        <v>1120</v>
      </c>
      <c r="J2647">
        <v>2121</v>
      </c>
      <c r="K2647" t="s">
        <v>3275</v>
      </c>
      <c r="M2647" t="s">
        <v>4357</v>
      </c>
      <c r="O2647" s="65">
        <v>300897896</v>
      </c>
    </row>
    <row r="2648" spans="1:15" x14ac:dyDescent="0.25">
      <c r="A2648" s="45">
        <v>2018</v>
      </c>
      <c r="B2648" t="s">
        <v>518</v>
      </c>
      <c r="C2648">
        <v>207</v>
      </c>
      <c r="D2648">
        <v>175</v>
      </c>
      <c r="E2648">
        <v>0</v>
      </c>
      <c r="F2648">
        <v>10499</v>
      </c>
      <c r="H2648" t="s">
        <v>9</v>
      </c>
      <c r="I2648">
        <v>1120</v>
      </c>
      <c r="J2648">
        <v>2121</v>
      </c>
      <c r="K2648" t="s">
        <v>3276</v>
      </c>
      <c r="M2648" t="s">
        <v>4358</v>
      </c>
      <c r="O2648" s="65">
        <v>3717574</v>
      </c>
    </row>
    <row r="2649" spans="1:15" x14ac:dyDescent="0.25">
      <c r="A2649" s="45">
        <v>2018</v>
      </c>
      <c r="B2649" t="s">
        <v>518</v>
      </c>
      <c r="C2649">
        <v>207</v>
      </c>
      <c r="D2649">
        <v>175</v>
      </c>
      <c r="E2649">
        <v>0</v>
      </c>
      <c r="F2649">
        <v>10501</v>
      </c>
      <c r="H2649" t="s">
        <v>9</v>
      </c>
      <c r="I2649">
        <v>1120</v>
      </c>
      <c r="J2649">
        <v>2121</v>
      </c>
      <c r="K2649" t="s">
        <v>3277</v>
      </c>
      <c r="O2649" s="65">
        <v>2555765</v>
      </c>
    </row>
    <row r="2650" spans="1:15" x14ac:dyDescent="0.25">
      <c r="A2650" s="45">
        <v>2018</v>
      </c>
      <c r="B2650" t="s">
        <v>518</v>
      </c>
      <c r="C2650">
        <v>207</v>
      </c>
      <c r="D2650">
        <v>175</v>
      </c>
      <c r="E2650">
        <v>0</v>
      </c>
      <c r="F2650">
        <v>10502</v>
      </c>
      <c r="H2650" t="s">
        <v>9</v>
      </c>
      <c r="I2650">
        <v>1120</v>
      </c>
      <c r="J2650">
        <v>2121</v>
      </c>
      <c r="K2650" t="s">
        <v>3278</v>
      </c>
      <c r="O2650" s="65">
        <v>236960996</v>
      </c>
    </row>
    <row r="2651" spans="1:15" x14ac:dyDescent="0.25">
      <c r="A2651" s="45">
        <v>2018</v>
      </c>
      <c r="B2651" t="s">
        <v>518</v>
      </c>
      <c r="C2651">
        <v>207</v>
      </c>
      <c r="D2651">
        <v>175</v>
      </c>
      <c r="E2651">
        <v>0</v>
      </c>
      <c r="F2651">
        <v>10701</v>
      </c>
      <c r="H2651" t="s">
        <v>9</v>
      </c>
      <c r="I2651">
        <v>1120</v>
      </c>
      <c r="J2651">
        <v>2121</v>
      </c>
      <c r="K2651" t="s">
        <v>3284</v>
      </c>
      <c r="M2651" t="s">
        <v>5990</v>
      </c>
      <c r="O2651" s="65">
        <v>28450000</v>
      </c>
    </row>
    <row r="2652" spans="1:15" x14ac:dyDescent="0.25">
      <c r="A2652" s="45">
        <v>2018</v>
      </c>
      <c r="B2652" t="s">
        <v>518</v>
      </c>
      <c r="C2652">
        <v>207</v>
      </c>
      <c r="D2652">
        <v>175</v>
      </c>
      <c r="E2652">
        <v>0</v>
      </c>
      <c r="F2652">
        <v>10801</v>
      </c>
      <c r="H2652" t="s">
        <v>9</v>
      </c>
      <c r="I2652">
        <v>1120</v>
      </c>
      <c r="J2652">
        <v>2121</v>
      </c>
      <c r="K2652" t="s">
        <v>3287</v>
      </c>
      <c r="O2652" s="65">
        <v>144567947</v>
      </c>
    </row>
    <row r="2653" spans="1:15" x14ac:dyDescent="0.25">
      <c r="A2653" s="45">
        <v>2018</v>
      </c>
      <c r="B2653" t="s">
        <v>518</v>
      </c>
      <c r="C2653">
        <v>207</v>
      </c>
      <c r="D2653">
        <v>175</v>
      </c>
      <c r="E2653">
        <v>0</v>
      </c>
      <c r="F2653">
        <v>10805</v>
      </c>
      <c r="H2653" t="s">
        <v>9</v>
      </c>
      <c r="I2653">
        <v>1120</v>
      </c>
      <c r="J2653">
        <v>2121</v>
      </c>
      <c r="K2653" t="s">
        <v>3291</v>
      </c>
      <c r="O2653" s="65">
        <v>189637374</v>
      </c>
    </row>
    <row r="2654" spans="1:15" x14ac:dyDescent="0.25">
      <c r="A2654" s="45">
        <v>2018</v>
      </c>
      <c r="B2654" t="s">
        <v>518</v>
      </c>
      <c r="C2654">
        <v>207</v>
      </c>
      <c r="D2654">
        <v>175</v>
      </c>
      <c r="E2654">
        <v>0</v>
      </c>
      <c r="F2654">
        <v>10806</v>
      </c>
      <c r="H2654" t="s">
        <v>9</v>
      </c>
      <c r="I2654">
        <v>1120</v>
      </c>
      <c r="J2654">
        <v>2121</v>
      </c>
      <c r="K2654" t="s">
        <v>3292</v>
      </c>
      <c r="O2654" s="65">
        <v>2100000</v>
      </c>
    </row>
    <row r="2655" spans="1:15" x14ac:dyDescent="0.25">
      <c r="A2655" s="45">
        <v>2018</v>
      </c>
      <c r="B2655" t="s">
        <v>518</v>
      </c>
      <c r="C2655">
        <v>207</v>
      </c>
      <c r="D2655">
        <v>175</v>
      </c>
      <c r="E2655">
        <v>0</v>
      </c>
      <c r="F2655">
        <v>10807</v>
      </c>
      <c r="H2655" t="s">
        <v>9</v>
      </c>
      <c r="I2655">
        <v>1120</v>
      </c>
      <c r="J2655">
        <v>2121</v>
      </c>
      <c r="K2655" t="s">
        <v>3293</v>
      </c>
      <c r="O2655" s="65">
        <v>7131824</v>
      </c>
    </row>
    <row r="2656" spans="1:15" x14ac:dyDescent="0.25">
      <c r="A2656" s="45">
        <v>2018</v>
      </c>
      <c r="B2656" t="s">
        <v>518</v>
      </c>
      <c r="C2656">
        <v>207</v>
      </c>
      <c r="D2656">
        <v>175</v>
      </c>
      <c r="E2656">
        <v>0</v>
      </c>
      <c r="F2656">
        <v>10808</v>
      </c>
      <c r="H2656" t="s">
        <v>9</v>
      </c>
      <c r="I2656">
        <v>1120</v>
      </c>
      <c r="J2656">
        <v>2121</v>
      </c>
      <c r="K2656" t="s">
        <v>3294</v>
      </c>
      <c r="O2656" s="65">
        <v>2630000</v>
      </c>
    </row>
    <row r="2657" spans="1:15" x14ac:dyDescent="0.25">
      <c r="A2657" s="45">
        <v>2018</v>
      </c>
      <c r="B2657" t="s">
        <v>518</v>
      </c>
      <c r="C2657">
        <v>207</v>
      </c>
      <c r="D2657">
        <v>175</v>
      </c>
      <c r="E2657">
        <v>0</v>
      </c>
      <c r="F2657">
        <v>10899</v>
      </c>
      <c r="H2657" t="s">
        <v>9</v>
      </c>
      <c r="I2657">
        <v>1120</v>
      </c>
      <c r="J2657">
        <v>2121</v>
      </c>
      <c r="K2657" t="s">
        <v>3295</v>
      </c>
      <c r="O2657" s="65">
        <v>100000</v>
      </c>
    </row>
    <row r="2658" spans="1:15" x14ac:dyDescent="0.25">
      <c r="A2658" s="45">
        <v>2018</v>
      </c>
      <c r="B2658" t="s">
        <v>518</v>
      </c>
      <c r="C2658">
        <v>207</v>
      </c>
      <c r="D2658">
        <v>175</v>
      </c>
      <c r="E2658">
        <v>0</v>
      </c>
      <c r="F2658">
        <v>19999</v>
      </c>
      <c r="H2658" t="s">
        <v>9</v>
      </c>
      <c r="I2658">
        <v>1120</v>
      </c>
      <c r="J2658">
        <v>2121</v>
      </c>
      <c r="K2658" t="s">
        <v>3305</v>
      </c>
      <c r="M2658" t="s">
        <v>4359</v>
      </c>
      <c r="O2658" s="65">
        <v>541000</v>
      </c>
    </row>
    <row r="2659" spans="1:15" x14ac:dyDescent="0.25">
      <c r="A2659" s="45">
        <v>2018</v>
      </c>
      <c r="B2659" t="s">
        <v>518</v>
      </c>
      <c r="C2659">
        <v>207</v>
      </c>
      <c r="D2659">
        <v>175</v>
      </c>
      <c r="E2659">
        <v>0</v>
      </c>
      <c r="F2659">
        <v>20101</v>
      </c>
      <c r="H2659" t="s">
        <v>9</v>
      </c>
      <c r="I2659">
        <v>1120</v>
      </c>
      <c r="J2659">
        <v>2121</v>
      </c>
      <c r="K2659" t="s">
        <v>3306</v>
      </c>
      <c r="O2659" s="65">
        <v>257069363</v>
      </c>
    </row>
    <row r="2660" spans="1:15" x14ac:dyDescent="0.25">
      <c r="A2660" s="45">
        <v>2018</v>
      </c>
      <c r="B2660" t="s">
        <v>518</v>
      </c>
      <c r="C2660">
        <v>207</v>
      </c>
      <c r="D2660">
        <v>175</v>
      </c>
      <c r="E2660">
        <v>0</v>
      </c>
      <c r="F2660">
        <v>20102</v>
      </c>
      <c r="H2660" t="s">
        <v>9</v>
      </c>
      <c r="I2660">
        <v>1120</v>
      </c>
      <c r="J2660">
        <v>2121</v>
      </c>
      <c r="K2660" t="s">
        <v>3307</v>
      </c>
      <c r="O2660" s="65">
        <v>642488</v>
      </c>
    </row>
    <row r="2661" spans="1:15" x14ac:dyDescent="0.25">
      <c r="A2661" s="45">
        <v>2018</v>
      </c>
      <c r="B2661" t="s">
        <v>518</v>
      </c>
      <c r="C2661">
        <v>207</v>
      </c>
      <c r="D2661">
        <v>175</v>
      </c>
      <c r="E2661">
        <v>0</v>
      </c>
      <c r="F2661">
        <v>20104</v>
      </c>
      <c r="H2661" t="s">
        <v>9</v>
      </c>
      <c r="I2661">
        <v>1120</v>
      </c>
      <c r="J2661">
        <v>2121</v>
      </c>
      <c r="K2661" t="s">
        <v>3309</v>
      </c>
      <c r="O2661" s="65">
        <v>20888230</v>
      </c>
    </row>
    <row r="2662" spans="1:15" x14ac:dyDescent="0.25">
      <c r="A2662" s="45">
        <v>2018</v>
      </c>
      <c r="B2662" t="s">
        <v>518</v>
      </c>
      <c r="C2662">
        <v>207</v>
      </c>
      <c r="D2662">
        <v>175</v>
      </c>
      <c r="E2662">
        <v>0</v>
      </c>
      <c r="F2662">
        <v>20199</v>
      </c>
      <c r="H2662" t="s">
        <v>9</v>
      </c>
      <c r="I2662">
        <v>1120</v>
      </c>
      <c r="J2662">
        <v>2121</v>
      </c>
      <c r="K2662" t="s">
        <v>3310</v>
      </c>
      <c r="O2662" s="65">
        <v>3050000</v>
      </c>
    </row>
    <row r="2663" spans="1:15" x14ac:dyDescent="0.25">
      <c r="A2663" s="45">
        <v>2018</v>
      </c>
      <c r="B2663" t="s">
        <v>518</v>
      </c>
      <c r="C2663">
        <v>207</v>
      </c>
      <c r="D2663">
        <v>175</v>
      </c>
      <c r="E2663">
        <v>0</v>
      </c>
      <c r="F2663">
        <v>20202</v>
      </c>
      <c r="H2663" t="s">
        <v>9</v>
      </c>
      <c r="I2663">
        <v>1120</v>
      </c>
      <c r="J2663">
        <v>2121</v>
      </c>
      <c r="K2663" t="s">
        <v>3312</v>
      </c>
      <c r="O2663" s="65">
        <v>28000000</v>
      </c>
    </row>
    <row r="2664" spans="1:15" x14ac:dyDescent="0.25">
      <c r="A2664" s="45">
        <v>2018</v>
      </c>
      <c r="B2664" t="s">
        <v>518</v>
      </c>
      <c r="C2664">
        <v>207</v>
      </c>
      <c r="D2664">
        <v>175</v>
      </c>
      <c r="E2664">
        <v>0</v>
      </c>
      <c r="F2664">
        <v>20203</v>
      </c>
      <c r="H2664" t="s">
        <v>9</v>
      </c>
      <c r="I2664">
        <v>1120</v>
      </c>
      <c r="J2664">
        <v>2121</v>
      </c>
      <c r="K2664" t="s">
        <v>3313</v>
      </c>
      <c r="O2664" s="65">
        <v>3572952</v>
      </c>
    </row>
    <row r="2665" spans="1:15" x14ac:dyDescent="0.25">
      <c r="A2665" s="45">
        <v>2018</v>
      </c>
      <c r="B2665" t="s">
        <v>518</v>
      </c>
      <c r="C2665">
        <v>207</v>
      </c>
      <c r="D2665">
        <v>175</v>
      </c>
      <c r="E2665">
        <v>0</v>
      </c>
      <c r="F2665">
        <v>20301</v>
      </c>
      <c r="H2665" t="s">
        <v>9</v>
      </c>
      <c r="I2665">
        <v>1120</v>
      </c>
      <c r="J2665">
        <v>2121</v>
      </c>
      <c r="K2665" t="s">
        <v>3315</v>
      </c>
      <c r="O2665" s="65">
        <v>1857634</v>
      </c>
    </row>
    <row r="2666" spans="1:15" x14ac:dyDescent="0.25">
      <c r="A2666" s="45">
        <v>2018</v>
      </c>
      <c r="B2666" t="s">
        <v>518</v>
      </c>
      <c r="C2666">
        <v>207</v>
      </c>
      <c r="D2666">
        <v>175</v>
      </c>
      <c r="E2666">
        <v>0</v>
      </c>
      <c r="F2666">
        <v>20302</v>
      </c>
      <c r="H2666" t="s">
        <v>9</v>
      </c>
      <c r="I2666">
        <v>1120</v>
      </c>
      <c r="J2666">
        <v>2121</v>
      </c>
      <c r="K2666" t="s">
        <v>3316</v>
      </c>
      <c r="O2666" s="65">
        <v>250000</v>
      </c>
    </row>
    <row r="2667" spans="1:15" x14ac:dyDescent="0.25">
      <c r="A2667" s="45">
        <v>2018</v>
      </c>
      <c r="B2667" t="s">
        <v>518</v>
      </c>
      <c r="C2667">
        <v>207</v>
      </c>
      <c r="D2667">
        <v>175</v>
      </c>
      <c r="E2667">
        <v>0</v>
      </c>
      <c r="F2667">
        <v>20303</v>
      </c>
      <c r="H2667" t="s">
        <v>9</v>
      </c>
      <c r="I2667">
        <v>1120</v>
      </c>
      <c r="J2667">
        <v>2121</v>
      </c>
      <c r="K2667" t="s">
        <v>3317</v>
      </c>
      <c r="O2667" s="65">
        <v>100000</v>
      </c>
    </row>
    <row r="2668" spans="1:15" x14ac:dyDescent="0.25">
      <c r="A2668" s="45">
        <v>2018</v>
      </c>
      <c r="B2668" t="s">
        <v>518</v>
      </c>
      <c r="C2668">
        <v>207</v>
      </c>
      <c r="D2668">
        <v>175</v>
      </c>
      <c r="E2668">
        <v>0</v>
      </c>
      <c r="F2668">
        <v>20304</v>
      </c>
      <c r="H2668" t="s">
        <v>9</v>
      </c>
      <c r="I2668">
        <v>1120</v>
      </c>
      <c r="J2668">
        <v>2121</v>
      </c>
      <c r="K2668" t="s">
        <v>3318</v>
      </c>
      <c r="O2668" s="65">
        <v>3042000</v>
      </c>
    </row>
    <row r="2669" spans="1:15" x14ac:dyDescent="0.25">
      <c r="A2669" s="45">
        <v>2018</v>
      </c>
      <c r="B2669" t="s">
        <v>518</v>
      </c>
      <c r="C2669">
        <v>207</v>
      </c>
      <c r="D2669">
        <v>175</v>
      </c>
      <c r="E2669">
        <v>0</v>
      </c>
      <c r="F2669">
        <v>20305</v>
      </c>
      <c r="H2669" t="s">
        <v>9</v>
      </c>
      <c r="I2669">
        <v>1120</v>
      </c>
      <c r="J2669">
        <v>2121</v>
      </c>
      <c r="K2669" t="s">
        <v>3319</v>
      </c>
      <c r="O2669" s="65">
        <v>1000000</v>
      </c>
    </row>
    <row r="2670" spans="1:15" x14ac:dyDescent="0.25">
      <c r="A2670" s="45">
        <v>2018</v>
      </c>
      <c r="B2670" t="s">
        <v>518</v>
      </c>
      <c r="C2670">
        <v>207</v>
      </c>
      <c r="D2670">
        <v>175</v>
      </c>
      <c r="E2670">
        <v>0</v>
      </c>
      <c r="F2670">
        <v>20306</v>
      </c>
      <c r="H2670" t="s">
        <v>9</v>
      </c>
      <c r="I2670">
        <v>1120</v>
      </c>
      <c r="J2670">
        <v>2121</v>
      </c>
      <c r="K2670" t="s">
        <v>3320</v>
      </c>
      <c r="O2670" s="65">
        <v>3150000</v>
      </c>
    </row>
    <row r="2671" spans="1:15" x14ac:dyDescent="0.25">
      <c r="A2671" s="45">
        <v>2018</v>
      </c>
      <c r="B2671" t="s">
        <v>518</v>
      </c>
      <c r="C2671">
        <v>207</v>
      </c>
      <c r="D2671">
        <v>175</v>
      </c>
      <c r="E2671">
        <v>0</v>
      </c>
      <c r="F2671">
        <v>20399</v>
      </c>
      <c r="H2671" t="s">
        <v>9</v>
      </c>
      <c r="I2671">
        <v>1120</v>
      </c>
      <c r="J2671">
        <v>2121</v>
      </c>
      <c r="K2671" t="s">
        <v>3321</v>
      </c>
      <c r="O2671" s="65">
        <v>250000</v>
      </c>
    </row>
    <row r="2672" spans="1:15" x14ac:dyDescent="0.25">
      <c r="A2672" s="45">
        <v>2018</v>
      </c>
      <c r="B2672" t="s">
        <v>518</v>
      </c>
      <c r="C2672">
        <v>207</v>
      </c>
      <c r="D2672">
        <v>175</v>
      </c>
      <c r="E2672">
        <v>0</v>
      </c>
      <c r="F2672">
        <v>20401</v>
      </c>
      <c r="H2672" t="s">
        <v>9</v>
      </c>
      <c r="I2672">
        <v>1120</v>
      </c>
      <c r="J2672">
        <v>2121</v>
      </c>
      <c r="K2672" t="s">
        <v>3322</v>
      </c>
      <c r="O2672" s="65">
        <v>1500000</v>
      </c>
    </row>
    <row r="2673" spans="1:15" x14ac:dyDescent="0.25">
      <c r="A2673" s="45">
        <v>2018</v>
      </c>
      <c r="B2673" t="s">
        <v>518</v>
      </c>
      <c r="C2673">
        <v>207</v>
      </c>
      <c r="D2673">
        <v>175</v>
      </c>
      <c r="E2673">
        <v>0</v>
      </c>
      <c r="F2673">
        <v>20402</v>
      </c>
      <c r="H2673" t="s">
        <v>9</v>
      </c>
      <c r="I2673">
        <v>1120</v>
      </c>
      <c r="J2673">
        <v>2121</v>
      </c>
      <c r="K2673" t="s">
        <v>3323</v>
      </c>
      <c r="O2673" s="65">
        <v>41489908</v>
      </c>
    </row>
    <row r="2674" spans="1:15" x14ac:dyDescent="0.25">
      <c r="A2674" s="45">
        <v>2018</v>
      </c>
      <c r="B2674" t="s">
        <v>518</v>
      </c>
      <c r="C2674">
        <v>207</v>
      </c>
      <c r="D2674">
        <v>175</v>
      </c>
      <c r="E2674">
        <v>0</v>
      </c>
      <c r="F2674">
        <v>29901</v>
      </c>
      <c r="H2674" t="s">
        <v>9</v>
      </c>
      <c r="I2674">
        <v>1120</v>
      </c>
      <c r="J2674">
        <v>2121</v>
      </c>
      <c r="K2674" t="s">
        <v>3327</v>
      </c>
      <c r="O2674" s="65">
        <v>7994144</v>
      </c>
    </row>
    <row r="2675" spans="1:15" x14ac:dyDescent="0.25">
      <c r="A2675" s="45">
        <v>2018</v>
      </c>
      <c r="B2675" t="s">
        <v>518</v>
      </c>
      <c r="C2675">
        <v>207</v>
      </c>
      <c r="D2675">
        <v>175</v>
      </c>
      <c r="E2675">
        <v>0</v>
      </c>
      <c r="F2675">
        <v>29903</v>
      </c>
      <c r="H2675" t="s">
        <v>9</v>
      </c>
      <c r="I2675">
        <v>1120</v>
      </c>
      <c r="J2675">
        <v>2121</v>
      </c>
      <c r="K2675" t="s">
        <v>3329</v>
      </c>
      <c r="O2675" s="65">
        <v>15172760</v>
      </c>
    </row>
    <row r="2676" spans="1:15" x14ac:dyDescent="0.25">
      <c r="A2676" s="45">
        <v>2018</v>
      </c>
      <c r="B2676" t="s">
        <v>518</v>
      </c>
      <c r="C2676">
        <v>207</v>
      </c>
      <c r="D2676">
        <v>175</v>
      </c>
      <c r="E2676">
        <v>0</v>
      </c>
      <c r="F2676">
        <v>29904</v>
      </c>
      <c r="H2676" t="s">
        <v>9</v>
      </c>
      <c r="I2676">
        <v>1120</v>
      </c>
      <c r="J2676">
        <v>2121</v>
      </c>
      <c r="K2676" t="s">
        <v>3330</v>
      </c>
      <c r="O2676" s="65">
        <v>13476473</v>
      </c>
    </row>
    <row r="2677" spans="1:15" x14ac:dyDescent="0.25">
      <c r="A2677" s="45">
        <v>2018</v>
      </c>
      <c r="B2677" t="s">
        <v>518</v>
      </c>
      <c r="C2677">
        <v>207</v>
      </c>
      <c r="D2677">
        <v>175</v>
      </c>
      <c r="E2677">
        <v>0</v>
      </c>
      <c r="F2677">
        <v>29905</v>
      </c>
      <c r="H2677" t="s">
        <v>9</v>
      </c>
      <c r="I2677">
        <v>1120</v>
      </c>
      <c r="J2677">
        <v>2121</v>
      </c>
      <c r="K2677" t="s">
        <v>3331</v>
      </c>
      <c r="O2677" s="65">
        <v>5456308</v>
      </c>
    </row>
    <row r="2678" spans="1:15" x14ac:dyDescent="0.25">
      <c r="A2678" s="45">
        <v>2018</v>
      </c>
      <c r="B2678" t="s">
        <v>518</v>
      </c>
      <c r="C2678">
        <v>207</v>
      </c>
      <c r="D2678">
        <v>175</v>
      </c>
      <c r="E2678">
        <v>0</v>
      </c>
      <c r="F2678">
        <v>29906</v>
      </c>
      <c r="H2678" t="s">
        <v>9</v>
      </c>
      <c r="I2678">
        <v>1120</v>
      </c>
      <c r="J2678">
        <v>2121</v>
      </c>
      <c r="K2678" t="s">
        <v>3332</v>
      </c>
      <c r="O2678" s="65">
        <v>100000</v>
      </c>
    </row>
    <row r="2679" spans="1:15" x14ac:dyDescent="0.25">
      <c r="A2679" s="45">
        <v>2018</v>
      </c>
      <c r="B2679" t="s">
        <v>518</v>
      </c>
      <c r="C2679">
        <v>207</v>
      </c>
      <c r="D2679">
        <v>175</v>
      </c>
      <c r="E2679">
        <v>0</v>
      </c>
      <c r="F2679">
        <v>29907</v>
      </c>
      <c r="H2679" t="s">
        <v>9</v>
      </c>
      <c r="I2679">
        <v>1120</v>
      </c>
      <c r="J2679">
        <v>2121</v>
      </c>
      <c r="K2679" t="s">
        <v>3333</v>
      </c>
      <c r="O2679" s="65">
        <v>1250000</v>
      </c>
    </row>
    <row r="2680" spans="1:15" x14ac:dyDescent="0.25">
      <c r="A2680" s="45">
        <v>2018</v>
      </c>
      <c r="B2680" t="s">
        <v>518</v>
      </c>
      <c r="C2680">
        <v>207</v>
      </c>
      <c r="D2680">
        <v>175</v>
      </c>
      <c r="E2680">
        <v>0</v>
      </c>
      <c r="F2680">
        <v>29999</v>
      </c>
      <c r="H2680" t="s">
        <v>9</v>
      </c>
      <c r="I2680">
        <v>1120</v>
      </c>
      <c r="J2680">
        <v>2121</v>
      </c>
      <c r="K2680" t="s">
        <v>3334</v>
      </c>
      <c r="O2680" s="65">
        <v>1070000</v>
      </c>
    </row>
    <row r="2681" spans="1:15" x14ac:dyDescent="0.25">
      <c r="A2681" s="45">
        <v>2018</v>
      </c>
      <c r="B2681" t="s">
        <v>518</v>
      </c>
      <c r="C2681">
        <v>207</v>
      </c>
      <c r="D2681">
        <v>175</v>
      </c>
      <c r="E2681">
        <v>0</v>
      </c>
      <c r="F2681">
        <v>50101</v>
      </c>
      <c r="H2681" t="s">
        <v>16</v>
      </c>
      <c r="I2681">
        <v>2210</v>
      </c>
      <c r="J2681">
        <v>2121</v>
      </c>
      <c r="K2681" t="s">
        <v>3372</v>
      </c>
      <c r="O2681" s="65">
        <v>2500000</v>
      </c>
    </row>
    <row r="2682" spans="1:15" x14ac:dyDescent="0.25">
      <c r="A2682" s="45">
        <v>2018</v>
      </c>
      <c r="B2682" t="s">
        <v>518</v>
      </c>
      <c r="C2682">
        <v>207</v>
      </c>
      <c r="D2682">
        <v>175</v>
      </c>
      <c r="E2682">
        <v>0</v>
      </c>
      <c r="F2682">
        <v>50103</v>
      </c>
      <c r="H2682" t="s">
        <v>16</v>
      </c>
      <c r="I2682">
        <v>2210</v>
      </c>
      <c r="J2682">
        <v>2121</v>
      </c>
      <c r="K2682" t="s">
        <v>3374</v>
      </c>
      <c r="O2682" s="65">
        <v>21550000</v>
      </c>
    </row>
    <row r="2683" spans="1:15" x14ac:dyDescent="0.25">
      <c r="A2683" s="45">
        <v>2018</v>
      </c>
      <c r="B2683" t="s">
        <v>518</v>
      </c>
      <c r="C2683">
        <v>207</v>
      </c>
      <c r="D2683">
        <v>175</v>
      </c>
      <c r="E2683">
        <v>0</v>
      </c>
      <c r="F2683">
        <v>50104</v>
      </c>
      <c r="H2683" t="s">
        <v>16</v>
      </c>
      <c r="I2683">
        <v>2210</v>
      </c>
      <c r="J2683">
        <v>2121</v>
      </c>
      <c r="K2683" t="s">
        <v>3375</v>
      </c>
      <c r="O2683" s="65">
        <v>82130000</v>
      </c>
    </row>
    <row r="2684" spans="1:15" x14ac:dyDescent="0.25">
      <c r="A2684" s="45">
        <v>2018</v>
      </c>
      <c r="B2684" t="s">
        <v>518</v>
      </c>
      <c r="C2684">
        <v>207</v>
      </c>
      <c r="D2684">
        <v>175</v>
      </c>
      <c r="E2684">
        <v>0</v>
      </c>
      <c r="F2684">
        <v>50105</v>
      </c>
      <c r="H2684" t="s">
        <v>16</v>
      </c>
      <c r="I2684">
        <v>2210</v>
      </c>
      <c r="J2684">
        <v>2121</v>
      </c>
      <c r="K2684" t="s">
        <v>3376</v>
      </c>
      <c r="O2684" s="65">
        <v>5250000</v>
      </c>
    </row>
    <row r="2685" spans="1:15" x14ac:dyDescent="0.25">
      <c r="A2685" s="45">
        <v>2018</v>
      </c>
      <c r="B2685" t="s">
        <v>518</v>
      </c>
      <c r="C2685">
        <v>207</v>
      </c>
      <c r="D2685">
        <v>175</v>
      </c>
      <c r="E2685">
        <v>0</v>
      </c>
      <c r="F2685">
        <v>50199</v>
      </c>
      <c r="H2685" t="s">
        <v>16</v>
      </c>
      <c r="I2685">
        <v>2210</v>
      </c>
      <c r="J2685">
        <v>2121</v>
      </c>
      <c r="K2685" t="s">
        <v>3379</v>
      </c>
      <c r="O2685" s="65">
        <v>26850000</v>
      </c>
    </row>
    <row r="2686" spans="1:15" x14ac:dyDescent="0.25">
      <c r="A2686" s="45">
        <v>2018</v>
      </c>
      <c r="B2686" t="s">
        <v>518</v>
      </c>
      <c r="C2686">
        <v>207</v>
      </c>
      <c r="D2686">
        <v>175</v>
      </c>
      <c r="E2686">
        <v>0</v>
      </c>
      <c r="F2686">
        <v>60103</v>
      </c>
      <c r="G2686">
        <v>200</v>
      </c>
      <c r="H2686" t="s">
        <v>9</v>
      </c>
      <c r="I2686">
        <v>1310</v>
      </c>
      <c r="J2686">
        <v>2121</v>
      </c>
      <c r="K2686" t="s">
        <v>3393</v>
      </c>
      <c r="L2686" t="s">
        <v>21</v>
      </c>
      <c r="M2686" t="s">
        <v>4550</v>
      </c>
      <c r="N2686" t="s">
        <v>22</v>
      </c>
      <c r="O2686" s="65">
        <v>49578377</v>
      </c>
    </row>
    <row r="2687" spans="1:15" x14ac:dyDescent="0.25">
      <c r="A2687" s="45">
        <v>2018</v>
      </c>
      <c r="B2687" t="s">
        <v>518</v>
      </c>
      <c r="C2687">
        <v>207</v>
      </c>
      <c r="D2687">
        <v>175</v>
      </c>
      <c r="E2687">
        <v>0</v>
      </c>
      <c r="F2687">
        <v>60103</v>
      </c>
      <c r="G2687">
        <v>202</v>
      </c>
      <c r="H2687" t="s">
        <v>9</v>
      </c>
      <c r="I2687">
        <v>1310</v>
      </c>
      <c r="J2687">
        <v>2121</v>
      </c>
      <c r="K2687" t="s">
        <v>3393</v>
      </c>
      <c r="L2687" t="s">
        <v>21</v>
      </c>
      <c r="M2687" t="s">
        <v>4542</v>
      </c>
      <c r="N2687" t="s">
        <v>22</v>
      </c>
      <c r="O2687" s="65">
        <v>21369990</v>
      </c>
    </row>
    <row r="2688" spans="1:15" x14ac:dyDescent="0.25">
      <c r="A2688" s="45">
        <v>2018</v>
      </c>
      <c r="B2688" t="s">
        <v>518</v>
      </c>
      <c r="C2688">
        <v>207</v>
      </c>
      <c r="D2688">
        <v>175</v>
      </c>
      <c r="E2688">
        <v>0</v>
      </c>
      <c r="F2688">
        <v>60201</v>
      </c>
      <c r="H2688" t="s">
        <v>9</v>
      </c>
      <c r="I2688">
        <v>1320</v>
      </c>
      <c r="J2688">
        <v>2121</v>
      </c>
      <c r="K2688" t="s">
        <v>3400</v>
      </c>
      <c r="O2688" s="65">
        <v>3000000</v>
      </c>
    </row>
    <row r="2689" spans="1:15" x14ac:dyDescent="0.25">
      <c r="A2689" s="45">
        <v>2018</v>
      </c>
      <c r="B2689" t="s">
        <v>518</v>
      </c>
      <c r="C2689">
        <v>207</v>
      </c>
      <c r="D2689">
        <v>175</v>
      </c>
      <c r="E2689">
        <v>0</v>
      </c>
      <c r="F2689">
        <v>60399</v>
      </c>
      <c r="H2689" t="s">
        <v>9</v>
      </c>
      <c r="I2689">
        <v>1320</v>
      </c>
      <c r="J2689">
        <v>2121</v>
      </c>
      <c r="K2689" t="s">
        <v>3409</v>
      </c>
      <c r="M2689" t="s">
        <v>4354</v>
      </c>
      <c r="O2689" s="65">
        <v>31000000</v>
      </c>
    </row>
    <row r="2690" spans="1:15" x14ac:dyDescent="0.25">
      <c r="A2690" s="45">
        <v>2018</v>
      </c>
      <c r="B2690" t="s">
        <v>518</v>
      </c>
      <c r="C2690">
        <v>207</v>
      </c>
      <c r="D2690">
        <v>175</v>
      </c>
      <c r="E2690">
        <v>0</v>
      </c>
      <c r="F2690">
        <v>60402</v>
      </c>
      <c r="G2690">
        <v>200</v>
      </c>
      <c r="H2690" t="s">
        <v>9</v>
      </c>
      <c r="I2690">
        <v>1320</v>
      </c>
      <c r="J2690">
        <v>2121</v>
      </c>
      <c r="K2690" t="s">
        <v>3412</v>
      </c>
      <c r="L2690" t="s">
        <v>5991</v>
      </c>
      <c r="M2690" t="s">
        <v>5992</v>
      </c>
      <c r="N2690" t="s">
        <v>522</v>
      </c>
      <c r="O2690" s="65">
        <v>23834300</v>
      </c>
    </row>
    <row r="2691" spans="1:15" x14ac:dyDescent="0.25">
      <c r="A2691" s="45">
        <v>2018</v>
      </c>
      <c r="B2691" t="s">
        <v>518</v>
      </c>
      <c r="C2691">
        <v>207</v>
      </c>
      <c r="D2691">
        <v>175</v>
      </c>
      <c r="E2691">
        <v>0</v>
      </c>
      <c r="F2691">
        <v>70201</v>
      </c>
      <c r="G2691">
        <v>200</v>
      </c>
      <c r="H2691" t="s">
        <v>16</v>
      </c>
      <c r="I2691">
        <v>2320</v>
      </c>
      <c r="J2691">
        <v>2121</v>
      </c>
      <c r="K2691" t="s">
        <v>3430</v>
      </c>
      <c r="L2691" t="s">
        <v>520</v>
      </c>
      <c r="M2691" t="s">
        <v>5993</v>
      </c>
      <c r="O2691" s="65">
        <v>493500000</v>
      </c>
    </row>
    <row r="2692" spans="1:15" x14ac:dyDescent="0.25">
      <c r="A2692" s="45">
        <v>2018</v>
      </c>
      <c r="B2692" t="s">
        <v>518</v>
      </c>
      <c r="C2692">
        <v>207</v>
      </c>
      <c r="D2692">
        <v>175</v>
      </c>
      <c r="E2692">
        <v>0</v>
      </c>
      <c r="F2692">
        <v>70301</v>
      </c>
      <c r="G2692">
        <v>205</v>
      </c>
      <c r="H2692" t="s">
        <v>16</v>
      </c>
      <c r="I2692">
        <v>2320</v>
      </c>
      <c r="J2692">
        <v>2121</v>
      </c>
      <c r="K2692" t="s">
        <v>3432</v>
      </c>
      <c r="L2692" t="s">
        <v>5994</v>
      </c>
      <c r="M2692" t="s">
        <v>5995</v>
      </c>
      <c r="O2692" s="65">
        <v>600000000</v>
      </c>
    </row>
    <row r="2693" spans="1:15" x14ac:dyDescent="0.25">
      <c r="A2693" s="45">
        <v>2018</v>
      </c>
      <c r="B2693" t="s">
        <v>518</v>
      </c>
      <c r="C2693">
        <v>207</v>
      </c>
      <c r="D2693">
        <v>175</v>
      </c>
      <c r="E2693">
        <v>0</v>
      </c>
      <c r="F2693">
        <v>70302</v>
      </c>
      <c r="G2693">
        <v>240</v>
      </c>
      <c r="H2693" t="s">
        <v>9</v>
      </c>
      <c r="I2693">
        <v>2320</v>
      </c>
      <c r="J2693">
        <v>2121</v>
      </c>
      <c r="K2693" t="s">
        <v>3433</v>
      </c>
      <c r="L2693" t="s">
        <v>5991</v>
      </c>
      <c r="M2693" t="s">
        <v>5996</v>
      </c>
      <c r="N2693" t="s">
        <v>522</v>
      </c>
      <c r="O2693" s="65">
        <v>10701100</v>
      </c>
    </row>
    <row r="2694" spans="1:15" x14ac:dyDescent="0.25">
      <c r="A2694" s="45">
        <v>2018</v>
      </c>
      <c r="B2694" t="s">
        <v>518</v>
      </c>
      <c r="C2694">
        <v>207</v>
      </c>
      <c r="D2694">
        <v>175</v>
      </c>
      <c r="E2694">
        <v>0</v>
      </c>
      <c r="F2694">
        <v>70302</v>
      </c>
      <c r="G2694">
        <v>241</v>
      </c>
      <c r="H2694" t="s">
        <v>16</v>
      </c>
      <c r="I2694">
        <v>2320</v>
      </c>
      <c r="J2694">
        <v>2182</v>
      </c>
      <c r="K2694" t="s">
        <v>3433</v>
      </c>
      <c r="L2694" t="s">
        <v>521</v>
      </c>
      <c r="M2694" t="s">
        <v>5997</v>
      </c>
      <c r="N2694" t="s">
        <v>522</v>
      </c>
      <c r="O2694" s="65">
        <v>100000000</v>
      </c>
    </row>
    <row r="2695" spans="1:15" x14ac:dyDescent="0.25">
      <c r="A2695" s="45">
        <v>2018</v>
      </c>
      <c r="B2695" t="s">
        <v>523</v>
      </c>
      <c r="C2695">
        <v>207</v>
      </c>
      <c r="D2695">
        <v>185</v>
      </c>
      <c r="E2695">
        <v>0</v>
      </c>
      <c r="F2695">
        <v>10403</v>
      </c>
      <c r="H2695" t="s">
        <v>9</v>
      </c>
      <c r="I2695">
        <v>2150</v>
      </c>
      <c r="J2695">
        <v>2121</v>
      </c>
      <c r="K2695" t="s">
        <v>3272</v>
      </c>
      <c r="M2695" t="s">
        <v>5998</v>
      </c>
      <c r="O2695" s="65">
        <v>64020000</v>
      </c>
    </row>
    <row r="2696" spans="1:15" x14ac:dyDescent="0.25">
      <c r="A2696" s="45">
        <v>2018</v>
      </c>
      <c r="B2696" t="s">
        <v>523</v>
      </c>
      <c r="C2696">
        <v>207</v>
      </c>
      <c r="D2696">
        <v>185</v>
      </c>
      <c r="E2696">
        <v>0</v>
      </c>
      <c r="F2696">
        <v>10501</v>
      </c>
      <c r="H2696" t="s">
        <v>9</v>
      </c>
      <c r="I2696">
        <v>2150</v>
      </c>
      <c r="J2696">
        <v>2121</v>
      </c>
      <c r="K2696" t="s">
        <v>3277</v>
      </c>
      <c r="O2696" s="65">
        <v>1080000</v>
      </c>
    </row>
    <row r="2697" spans="1:15" x14ac:dyDescent="0.25">
      <c r="A2697" s="45">
        <v>2018</v>
      </c>
      <c r="B2697" t="s">
        <v>523</v>
      </c>
      <c r="C2697">
        <v>207</v>
      </c>
      <c r="D2697">
        <v>185</v>
      </c>
      <c r="E2697">
        <v>0</v>
      </c>
      <c r="F2697">
        <v>10805</v>
      </c>
      <c r="H2697" t="s">
        <v>9</v>
      </c>
      <c r="I2697">
        <v>2150</v>
      </c>
      <c r="J2697">
        <v>2121</v>
      </c>
      <c r="K2697" t="s">
        <v>3291</v>
      </c>
      <c r="O2697" s="65">
        <v>700000</v>
      </c>
    </row>
    <row r="2698" spans="1:15" x14ac:dyDescent="0.25">
      <c r="A2698" s="45">
        <v>2018</v>
      </c>
      <c r="B2698" t="s">
        <v>523</v>
      </c>
      <c r="C2698">
        <v>207</v>
      </c>
      <c r="D2698">
        <v>185</v>
      </c>
      <c r="E2698">
        <v>0</v>
      </c>
      <c r="F2698">
        <v>20101</v>
      </c>
      <c r="H2698" t="s">
        <v>9</v>
      </c>
      <c r="I2698">
        <v>2150</v>
      </c>
      <c r="J2698">
        <v>2121</v>
      </c>
      <c r="K2698" t="s">
        <v>3306</v>
      </c>
      <c r="O2698" s="65">
        <v>1000000</v>
      </c>
    </row>
    <row r="2699" spans="1:15" x14ac:dyDescent="0.25">
      <c r="A2699" s="45">
        <v>2018</v>
      </c>
      <c r="B2699" t="s">
        <v>523</v>
      </c>
      <c r="C2699">
        <v>207</v>
      </c>
      <c r="D2699">
        <v>185</v>
      </c>
      <c r="E2699">
        <v>0</v>
      </c>
      <c r="F2699">
        <v>20203</v>
      </c>
      <c r="H2699" t="s">
        <v>9</v>
      </c>
      <c r="I2699">
        <v>2150</v>
      </c>
      <c r="J2699">
        <v>2121</v>
      </c>
      <c r="K2699" t="s">
        <v>3313</v>
      </c>
      <c r="O2699" s="65">
        <v>200000</v>
      </c>
    </row>
    <row r="2700" spans="1:15" x14ac:dyDescent="0.25">
      <c r="A2700" s="45">
        <v>2018</v>
      </c>
      <c r="B2700" t="s">
        <v>525</v>
      </c>
      <c r="C2700">
        <v>208</v>
      </c>
      <c r="D2700">
        <v>215</v>
      </c>
      <c r="E2700">
        <v>0</v>
      </c>
      <c r="F2700">
        <v>101</v>
      </c>
      <c r="H2700" t="s">
        <v>9</v>
      </c>
      <c r="I2700">
        <v>1111</v>
      </c>
      <c r="J2700">
        <v>2111</v>
      </c>
      <c r="K2700" t="s">
        <v>3206</v>
      </c>
      <c r="O2700" s="65">
        <v>854824896</v>
      </c>
    </row>
    <row r="2701" spans="1:15" x14ac:dyDescent="0.25">
      <c r="A2701" s="45">
        <v>2018</v>
      </c>
      <c r="B2701" t="s">
        <v>525</v>
      </c>
      <c r="C2701">
        <v>208</v>
      </c>
      <c r="D2701">
        <v>215</v>
      </c>
      <c r="E2701">
        <v>0</v>
      </c>
      <c r="F2701">
        <v>105</v>
      </c>
      <c r="H2701" t="s">
        <v>9</v>
      </c>
      <c r="I2701">
        <v>1111</v>
      </c>
      <c r="J2701">
        <v>2111</v>
      </c>
      <c r="K2701" t="s">
        <v>3209</v>
      </c>
      <c r="O2701" s="65">
        <v>959220</v>
      </c>
    </row>
    <row r="2702" spans="1:15" x14ac:dyDescent="0.25">
      <c r="A2702" s="45">
        <v>2018</v>
      </c>
      <c r="B2702" t="s">
        <v>525</v>
      </c>
      <c r="C2702">
        <v>208</v>
      </c>
      <c r="D2702">
        <v>215</v>
      </c>
      <c r="E2702">
        <v>0</v>
      </c>
      <c r="F2702">
        <v>201</v>
      </c>
      <c r="H2702" t="s">
        <v>9</v>
      </c>
      <c r="I2702">
        <v>1111</v>
      </c>
      <c r="J2702">
        <v>2111</v>
      </c>
      <c r="K2702" t="s">
        <v>3210</v>
      </c>
      <c r="O2702" s="65">
        <v>15894319</v>
      </c>
    </row>
    <row r="2703" spans="1:15" x14ac:dyDescent="0.25">
      <c r="A2703" s="45">
        <v>2018</v>
      </c>
      <c r="B2703" t="s">
        <v>525</v>
      </c>
      <c r="C2703">
        <v>208</v>
      </c>
      <c r="D2703">
        <v>215</v>
      </c>
      <c r="E2703">
        <v>0</v>
      </c>
      <c r="F2703">
        <v>301</v>
      </c>
      <c r="H2703" t="s">
        <v>9</v>
      </c>
      <c r="I2703">
        <v>1111</v>
      </c>
      <c r="J2703">
        <v>2111</v>
      </c>
      <c r="K2703" t="s">
        <v>3215</v>
      </c>
      <c r="O2703" s="65">
        <v>274286101</v>
      </c>
    </row>
    <row r="2704" spans="1:15" x14ac:dyDescent="0.25">
      <c r="A2704" s="45">
        <v>2018</v>
      </c>
      <c r="B2704" t="s">
        <v>525</v>
      </c>
      <c r="C2704">
        <v>208</v>
      </c>
      <c r="D2704">
        <v>215</v>
      </c>
      <c r="E2704">
        <v>0</v>
      </c>
      <c r="F2704">
        <v>302</v>
      </c>
      <c r="H2704" t="s">
        <v>9</v>
      </c>
      <c r="I2704">
        <v>1111</v>
      </c>
      <c r="J2704">
        <v>2111</v>
      </c>
      <c r="K2704" t="s">
        <v>3216</v>
      </c>
      <c r="O2704" s="65">
        <v>383976286</v>
      </c>
    </row>
    <row r="2705" spans="1:15" x14ac:dyDescent="0.25">
      <c r="A2705" s="45">
        <v>2018</v>
      </c>
      <c r="B2705" t="s">
        <v>525</v>
      </c>
      <c r="C2705">
        <v>208</v>
      </c>
      <c r="D2705">
        <v>215</v>
      </c>
      <c r="E2705">
        <v>0</v>
      </c>
      <c r="F2705">
        <v>303</v>
      </c>
      <c r="H2705" t="s">
        <v>16</v>
      </c>
      <c r="I2705">
        <v>1111</v>
      </c>
      <c r="J2705">
        <v>2111</v>
      </c>
      <c r="K2705" t="s">
        <v>3217</v>
      </c>
      <c r="O2705" s="65">
        <v>165429829</v>
      </c>
    </row>
    <row r="2706" spans="1:15" x14ac:dyDescent="0.25">
      <c r="A2706" s="45">
        <v>2018</v>
      </c>
      <c r="B2706" t="s">
        <v>525</v>
      </c>
      <c r="C2706">
        <v>208</v>
      </c>
      <c r="D2706">
        <v>215</v>
      </c>
      <c r="E2706">
        <v>0</v>
      </c>
      <c r="F2706">
        <v>304</v>
      </c>
      <c r="H2706" t="s">
        <v>9</v>
      </c>
      <c r="I2706">
        <v>1111</v>
      </c>
      <c r="J2706">
        <v>2111</v>
      </c>
      <c r="K2706" t="s">
        <v>3218</v>
      </c>
      <c r="O2706" s="65">
        <v>125704421</v>
      </c>
    </row>
    <row r="2707" spans="1:15" x14ac:dyDescent="0.25">
      <c r="A2707" s="45">
        <v>2018</v>
      </c>
      <c r="B2707" t="s">
        <v>525</v>
      </c>
      <c r="C2707">
        <v>208</v>
      </c>
      <c r="D2707">
        <v>215</v>
      </c>
      <c r="E2707">
        <v>0</v>
      </c>
      <c r="F2707">
        <v>399</v>
      </c>
      <c r="H2707" t="s">
        <v>9</v>
      </c>
      <c r="I2707">
        <v>1111</v>
      </c>
      <c r="J2707">
        <v>2111</v>
      </c>
      <c r="K2707" t="s">
        <v>3219</v>
      </c>
      <c r="O2707" s="65">
        <v>83523812</v>
      </c>
    </row>
    <row r="2708" spans="1:15" x14ac:dyDescent="0.25">
      <c r="A2708" s="45">
        <v>2018</v>
      </c>
      <c r="B2708" t="s">
        <v>525</v>
      </c>
      <c r="C2708">
        <v>208</v>
      </c>
      <c r="D2708">
        <v>215</v>
      </c>
      <c r="E2708">
        <v>0</v>
      </c>
      <c r="F2708">
        <v>401</v>
      </c>
      <c r="G2708">
        <v>200</v>
      </c>
      <c r="H2708" t="s">
        <v>9</v>
      </c>
      <c r="I2708">
        <v>1112</v>
      </c>
      <c r="J2708">
        <v>2111</v>
      </c>
      <c r="K2708" t="s">
        <v>3220</v>
      </c>
      <c r="L2708" t="s">
        <v>21</v>
      </c>
      <c r="M2708" t="s">
        <v>4546</v>
      </c>
      <c r="N2708" t="s">
        <v>22</v>
      </c>
      <c r="O2708" s="65">
        <v>162557854</v>
      </c>
    </row>
    <row r="2709" spans="1:15" x14ac:dyDescent="0.25">
      <c r="A2709" s="45">
        <v>2018</v>
      </c>
      <c r="B2709" t="s">
        <v>525</v>
      </c>
      <c r="C2709">
        <v>208</v>
      </c>
      <c r="D2709">
        <v>215</v>
      </c>
      <c r="E2709">
        <v>0</v>
      </c>
      <c r="F2709">
        <v>405</v>
      </c>
      <c r="G2709">
        <v>200</v>
      </c>
      <c r="H2709" t="s">
        <v>9</v>
      </c>
      <c r="I2709">
        <v>1112</v>
      </c>
      <c r="J2709">
        <v>2111</v>
      </c>
      <c r="K2709" t="s">
        <v>3244</v>
      </c>
      <c r="L2709" t="s">
        <v>23</v>
      </c>
      <c r="M2709" t="s">
        <v>4531</v>
      </c>
      <c r="N2709" t="s">
        <v>24</v>
      </c>
      <c r="O2709" s="65">
        <v>8786911</v>
      </c>
    </row>
    <row r="2710" spans="1:15" x14ac:dyDescent="0.25">
      <c r="A2710" s="45">
        <v>2018</v>
      </c>
      <c r="B2710" t="s">
        <v>525</v>
      </c>
      <c r="C2710">
        <v>208</v>
      </c>
      <c r="D2710">
        <v>215</v>
      </c>
      <c r="E2710">
        <v>0</v>
      </c>
      <c r="F2710">
        <v>501</v>
      </c>
      <c r="G2710">
        <v>200</v>
      </c>
      <c r="H2710" t="s">
        <v>9</v>
      </c>
      <c r="I2710">
        <v>1112</v>
      </c>
      <c r="J2710">
        <v>2111</v>
      </c>
      <c r="K2710" t="s">
        <v>3245</v>
      </c>
      <c r="L2710" t="s">
        <v>21</v>
      </c>
      <c r="M2710" t="s">
        <v>4547</v>
      </c>
      <c r="N2710" t="s">
        <v>22</v>
      </c>
      <c r="O2710" s="65">
        <v>89275016</v>
      </c>
    </row>
    <row r="2711" spans="1:15" x14ac:dyDescent="0.25">
      <c r="A2711" s="45">
        <v>2018</v>
      </c>
      <c r="B2711" t="s">
        <v>525</v>
      </c>
      <c r="C2711">
        <v>208</v>
      </c>
      <c r="D2711">
        <v>215</v>
      </c>
      <c r="E2711">
        <v>0</v>
      </c>
      <c r="F2711">
        <v>502</v>
      </c>
      <c r="G2711">
        <v>200</v>
      </c>
      <c r="H2711" t="s">
        <v>9</v>
      </c>
      <c r="I2711">
        <v>1112</v>
      </c>
      <c r="J2711">
        <v>2111</v>
      </c>
      <c r="K2711" t="s">
        <v>3246</v>
      </c>
      <c r="L2711" t="s">
        <v>21</v>
      </c>
      <c r="M2711" t="s">
        <v>4532</v>
      </c>
      <c r="N2711" t="s">
        <v>22</v>
      </c>
      <c r="O2711" s="65">
        <v>26360733</v>
      </c>
    </row>
    <row r="2712" spans="1:15" x14ac:dyDescent="0.25">
      <c r="A2712" s="45">
        <v>2018</v>
      </c>
      <c r="B2712" t="s">
        <v>525</v>
      </c>
      <c r="C2712">
        <v>208</v>
      </c>
      <c r="D2712">
        <v>215</v>
      </c>
      <c r="E2712">
        <v>0</v>
      </c>
      <c r="F2712">
        <v>503</v>
      </c>
      <c r="G2712">
        <v>200</v>
      </c>
      <c r="H2712" t="s">
        <v>9</v>
      </c>
      <c r="I2712">
        <v>1112</v>
      </c>
      <c r="J2712">
        <v>2111</v>
      </c>
      <c r="K2712" t="s">
        <v>3247</v>
      </c>
      <c r="L2712" t="s">
        <v>21</v>
      </c>
      <c r="M2712" t="s">
        <v>4533</v>
      </c>
      <c r="N2712" t="s">
        <v>22</v>
      </c>
      <c r="O2712" s="65">
        <v>52721466</v>
      </c>
    </row>
    <row r="2713" spans="1:15" x14ac:dyDescent="0.25">
      <c r="A2713" s="45">
        <v>2018</v>
      </c>
      <c r="B2713" t="s">
        <v>525</v>
      </c>
      <c r="C2713">
        <v>208</v>
      </c>
      <c r="D2713">
        <v>215</v>
      </c>
      <c r="E2713">
        <v>0</v>
      </c>
      <c r="F2713">
        <v>505</v>
      </c>
      <c r="G2713">
        <v>200</v>
      </c>
      <c r="H2713" t="s">
        <v>9</v>
      </c>
      <c r="I2713">
        <v>1112</v>
      </c>
      <c r="J2713">
        <v>2111</v>
      </c>
      <c r="K2713" t="s">
        <v>3249</v>
      </c>
      <c r="L2713" t="s">
        <v>526</v>
      </c>
      <c r="M2713" t="s">
        <v>527</v>
      </c>
      <c r="N2713" t="s">
        <v>528</v>
      </c>
      <c r="O2713" s="65">
        <v>152000000</v>
      </c>
    </row>
    <row r="2714" spans="1:15" x14ac:dyDescent="0.25">
      <c r="A2714" s="45">
        <v>2018</v>
      </c>
      <c r="B2714" t="s">
        <v>525</v>
      </c>
      <c r="C2714">
        <v>208</v>
      </c>
      <c r="D2714">
        <v>215</v>
      </c>
      <c r="E2714">
        <v>0</v>
      </c>
      <c r="F2714">
        <v>10101</v>
      </c>
      <c r="H2714" t="s">
        <v>9</v>
      </c>
      <c r="I2714">
        <v>1120</v>
      </c>
      <c r="J2714">
        <v>2111</v>
      </c>
      <c r="K2714" t="s">
        <v>3253</v>
      </c>
      <c r="O2714" s="65">
        <v>782391710</v>
      </c>
    </row>
    <row r="2715" spans="1:15" x14ac:dyDescent="0.25">
      <c r="A2715" s="45">
        <v>2018</v>
      </c>
      <c r="B2715" t="s">
        <v>525</v>
      </c>
      <c r="C2715">
        <v>208</v>
      </c>
      <c r="D2715">
        <v>215</v>
      </c>
      <c r="E2715">
        <v>0</v>
      </c>
      <c r="F2715">
        <v>10199</v>
      </c>
      <c r="H2715" t="s">
        <v>9</v>
      </c>
      <c r="I2715">
        <v>1120</v>
      </c>
      <c r="J2715">
        <v>2111</v>
      </c>
      <c r="K2715" t="s">
        <v>3257</v>
      </c>
      <c r="M2715" t="s">
        <v>4594</v>
      </c>
      <c r="O2715" s="65">
        <v>28920000</v>
      </c>
    </row>
    <row r="2716" spans="1:15" x14ac:dyDescent="0.25">
      <c r="A2716" s="45">
        <v>2018</v>
      </c>
      <c r="B2716" t="s">
        <v>525</v>
      </c>
      <c r="C2716">
        <v>208</v>
      </c>
      <c r="D2716">
        <v>215</v>
      </c>
      <c r="E2716">
        <v>0</v>
      </c>
      <c r="F2716">
        <v>10201</v>
      </c>
      <c r="H2716" t="s">
        <v>9</v>
      </c>
      <c r="I2716">
        <v>1120</v>
      </c>
      <c r="J2716">
        <v>2111</v>
      </c>
      <c r="K2716" t="s">
        <v>3258</v>
      </c>
      <c r="O2716" s="65">
        <v>10320000</v>
      </c>
    </row>
    <row r="2717" spans="1:15" x14ac:dyDescent="0.25">
      <c r="A2717" s="45">
        <v>2018</v>
      </c>
      <c r="B2717" t="s">
        <v>525</v>
      </c>
      <c r="C2717">
        <v>208</v>
      </c>
      <c r="D2717">
        <v>215</v>
      </c>
      <c r="E2717">
        <v>0</v>
      </c>
      <c r="F2717">
        <v>10202</v>
      </c>
      <c r="H2717" t="s">
        <v>9</v>
      </c>
      <c r="I2717">
        <v>1120</v>
      </c>
      <c r="J2717">
        <v>2111</v>
      </c>
      <c r="K2717" t="s">
        <v>3259</v>
      </c>
      <c r="O2717" s="65">
        <v>31730000</v>
      </c>
    </row>
    <row r="2718" spans="1:15" x14ac:dyDescent="0.25">
      <c r="A2718" s="45">
        <v>2018</v>
      </c>
      <c r="B2718" t="s">
        <v>525</v>
      </c>
      <c r="C2718">
        <v>208</v>
      </c>
      <c r="D2718">
        <v>215</v>
      </c>
      <c r="E2718">
        <v>0</v>
      </c>
      <c r="F2718">
        <v>10203</v>
      </c>
      <c r="H2718" t="s">
        <v>9</v>
      </c>
      <c r="I2718">
        <v>1120</v>
      </c>
      <c r="J2718">
        <v>2111</v>
      </c>
      <c r="K2718" t="s">
        <v>3260</v>
      </c>
      <c r="O2718" s="65">
        <v>100000</v>
      </c>
    </row>
    <row r="2719" spans="1:15" x14ac:dyDescent="0.25">
      <c r="A2719" s="45">
        <v>2018</v>
      </c>
      <c r="B2719" t="s">
        <v>525</v>
      </c>
      <c r="C2719">
        <v>208</v>
      </c>
      <c r="D2719">
        <v>215</v>
      </c>
      <c r="E2719">
        <v>0</v>
      </c>
      <c r="F2719">
        <v>10204</v>
      </c>
      <c r="H2719" t="s">
        <v>9</v>
      </c>
      <c r="I2719">
        <v>1120</v>
      </c>
      <c r="J2719">
        <v>2111</v>
      </c>
      <c r="K2719" t="s">
        <v>3261</v>
      </c>
      <c r="O2719" s="65">
        <v>35800000</v>
      </c>
    </row>
    <row r="2720" spans="1:15" x14ac:dyDescent="0.25">
      <c r="A2720" s="45">
        <v>2018</v>
      </c>
      <c r="B2720" t="s">
        <v>525</v>
      </c>
      <c r="C2720">
        <v>208</v>
      </c>
      <c r="D2720">
        <v>215</v>
      </c>
      <c r="E2720">
        <v>0</v>
      </c>
      <c r="F2720">
        <v>10299</v>
      </c>
      <c r="H2720" t="s">
        <v>9</v>
      </c>
      <c r="I2720">
        <v>1120</v>
      </c>
      <c r="J2720">
        <v>2111</v>
      </c>
      <c r="K2720" t="s">
        <v>3262</v>
      </c>
      <c r="M2720" t="s">
        <v>5999</v>
      </c>
      <c r="O2720" s="65">
        <v>50000</v>
      </c>
    </row>
    <row r="2721" spans="1:15" x14ac:dyDescent="0.25">
      <c r="A2721" s="45">
        <v>2018</v>
      </c>
      <c r="B2721" t="s">
        <v>525</v>
      </c>
      <c r="C2721">
        <v>208</v>
      </c>
      <c r="D2721">
        <v>215</v>
      </c>
      <c r="E2721">
        <v>0</v>
      </c>
      <c r="F2721">
        <v>10301</v>
      </c>
      <c r="H2721" t="s">
        <v>9</v>
      </c>
      <c r="I2721">
        <v>1120</v>
      </c>
      <c r="J2721">
        <v>2111</v>
      </c>
      <c r="K2721" t="s">
        <v>3263</v>
      </c>
      <c r="O2721" s="65">
        <v>3000000</v>
      </c>
    </row>
    <row r="2722" spans="1:15" x14ac:dyDescent="0.25">
      <c r="A2722" s="45">
        <v>2018</v>
      </c>
      <c r="B2722" t="s">
        <v>525</v>
      </c>
      <c r="C2722">
        <v>208</v>
      </c>
      <c r="D2722">
        <v>215</v>
      </c>
      <c r="E2722">
        <v>0</v>
      </c>
      <c r="F2722">
        <v>10303</v>
      </c>
      <c r="H2722" t="s">
        <v>9</v>
      </c>
      <c r="I2722">
        <v>1120</v>
      </c>
      <c r="J2722">
        <v>2111</v>
      </c>
      <c r="K2722" t="s">
        <v>3265</v>
      </c>
      <c r="O2722" s="65">
        <v>600000</v>
      </c>
    </row>
    <row r="2723" spans="1:15" x14ac:dyDescent="0.25">
      <c r="A2723" s="45">
        <v>2018</v>
      </c>
      <c r="B2723" t="s">
        <v>525</v>
      </c>
      <c r="C2723">
        <v>208</v>
      </c>
      <c r="D2723">
        <v>215</v>
      </c>
      <c r="E2723">
        <v>0</v>
      </c>
      <c r="F2723">
        <v>10304</v>
      </c>
      <c r="H2723" t="s">
        <v>9</v>
      </c>
      <c r="I2723">
        <v>1120</v>
      </c>
      <c r="J2723">
        <v>2111</v>
      </c>
      <c r="K2723" t="s">
        <v>3266</v>
      </c>
      <c r="O2723" s="65">
        <v>30150000</v>
      </c>
    </row>
    <row r="2724" spans="1:15" x14ac:dyDescent="0.25">
      <c r="A2724" s="45">
        <v>2018</v>
      </c>
      <c r="B2724" t="s">
        <v>525</v>
      </c>
      <c r="C2724">
        <v>208</v>
      </c>
      <c r="D2724">
        <v>215</v>
      </c>
      <c r="E2724">
        <v>0</v>
      </c>
      <c r="F2724">
        <v>10306</v>
      </c>
      <c r="H2724" t="s">
        <v>9</v>
      </c>
      <c r="I2724">
        <v>1120</v>
      </c>
      <c r="J2724">
        <v>2111</v>
      </c>
      <c r="K2724" t="s">
        <v>3268</v>
      </c>
      <c r="M2724" t="s">
        <v>4595</v>
      </c>
      <c r="O2724" s="65">
        <v>50000</v>
      </c>
    </row>
    <row r="2725" spans="1:15" x14ac:dyDescent="0.25">
      <c r="A2725" s="45">
        <v>2018</v>
      </c>
      <c r="B2725" t="s">
        <v>525</v>
      </c>
      <c r="C2725">
        <v>208</v>
      </c>
      <c r="D2725">
        <v>215</v>
      </c>
      <c r="E2725">
        <v>0</v>
      </c>
      <c r="F2725">
        <v>10307</v>
      </c>
      <c r="H2725" t="s">
        <v>9</v>
      </c>
      <c r="I2725">
        <v>1120</v>
      </c>
      <c r="J2725">
        <v>2111</v>
      </c>
      <c r="K2725" t="s">
        <v>3269</v>
      </c>
      <c r="O2725" s="65">
        <v>1200000</v>
      </c>
    </row>
    <row r="2726" spans="1:15" x14ac:dyDescent="0.25">
      <c r="A2726" s="45">
        <v>2018</v>
      </c>
      <c r="B2726" t="s">
        <v>525</v>
      </c>
      <c r="C2726">
        <v>208</v>
      </c>
      <c r="D2726">
        <v>215</v>
      </c>
      <c r="E2726">
        <v>0</v>
      </c>
      <c r="F2726">
        <v>10401</v>
      </c>
      <c r="H2726" t="s">
        <v>9</v>
      </c>
      <c r="I2726">
        <v>1120</v>
      </c>
      <c r="J2726">
        <v>2111</v>
      </c>
      <c r="K2726" t="s">
        <v>3270</v>
      </c>
      <c r="M2726" t="s">
        <v>6000</v>
      </c>
      <c r="O2726" s="65">
        <v>24900000</v>
      </c>
    </row>
    <row r="2727" spans="1:15" x14ac:dyDescent="0.25">
      <c r="A2727" s="45">
        <v>2018</v>
      </c>
      <c r="B2727" t="s">
        <v>525</v>
      </c>
      <c r="C2727">
        <v>208</v>
      </c>
      <c r="D2727">
        <v>215</v>
      </c>
      <c r="E2727">
        <v>0</v>
      </c>
      <c r="F2727">
        <v>10406</v>
      </c>
      <c r="H2727" t="s">
        <v>9</v>
      </c>
      <c r="I2727">
        <v>1120</v>
      </c>
      <c r="J2727">
        <v>2111</v>
      </c>
      <c r="K2727" t="s">
        <v>3275</v>
      </c>
      <c r="M2727" t="s">
        <v>4360</v>
      </c>
      <c r="O2727" s="65">
        <v>22000000</v>
      </c>
    </row>
    <row r="2728" spans="1:15" x14ac:dyDescent="0.25">
      <c r="A2728" s="45">
        <v>2018</v>
      </c>
      <c r="B2728" t="s">
        <v>525</v>
      </c>
      <c r="C2728">
        <v>208</v>
      </c>
      <c r="D2728">
        <v>215</v>
      </c>
      <c r="E2728">
        <v>0</v>
      </c>
      <c r="F2728">
        <v>10499</v>
      </c>
      <c r="H2728" t="s">
        <v>9</v>
      </c>
      <c r="I2728">
        <v>1120</v>
      </c>
      <c r="J2728">
        <v>2111</v>
      </c>
      <c r="K2728" t="s">
        <v>3276</v>
      </c>
      <c r="M2728" t="s">
        <v>6001</v>
      </c>
      <c r="O2728" s="65">
        <v>850000</v>
      </c>
    </row>
    <row r="2729" spans="1:15" x14ac:dyDescent="0.25">
      <c r="A2729" s="45">
        <v>2018</v>
      </c>
      <c r="B2729" t="s">
        <v>525</v>
      </c>
      <c r="C2729">
        <v>208</v>
      </c>
      <c r="D2729">
        <v>215</v>
      </c>
      <c r="E2729">
        <v>0</v>
      </c>
      <c r="F2729">
        <v>10501</v>
      </c>
      <c r="H2729" t="s">
        <v>9</v>
      </c>
      <c r="I2729">
        <v>1120</v>
      </c>
      <c r="J2729">
        <v>2111</v>
      </c>
      <c r="K2729" t="s">
        <v>3277</v>
      </c>
      <c r="O2729" s="65">
        <v>1177670</v>
      </c>
    </row>
    <row r="2730" spans="1:15" x14ac:dyDescent="0.25">
      <c r="A2730" s="45">
        <v>2018</v>
      </c>
      <c r="B2730" t="s">
        <v>525</v>
      </c>
      <c r="C2730">
        <v>208</v>
      </c>
      <c r="D2730">
        <v>215</v>
      </c>
      <c r="E2730">
        <v>0</v>
      </c>
      <c r="F2730">
        <v>10502</v>
      </c>
      <c r="H2730" t="s">
        <v>9</v>
      </c>
      <c r="I2730">
        <v>1120</v>
      </c>
      <c r="J2730">
        <v>2111</v>
      </c>
      <c r="K2730" t="s">
        <v>3278</v>
      </c>
      <c r="O2730" s="65">
        <v>7000000</v>
      </c>
    </row>
    <row r="2731" spans="1:15" x14ac:dyDescent="0.25">
      <c r="A2731" s="45">
        <v>2018</v>
      </c>
      <c r="B2731" t="s">
        <v>525</v>
      </c>
      <c r="C2731">
        <v>208</v>
      </c>
      <c r="D2731">
        <v>215</v>
      </c>
      <c r="E2731">
        <v>0</v>
      </c>
      <c r="F2731">
        <v>10503</v>
      </c>
      <c r="H2731" t="s">
        <v>9</v>
      </c>
      <c r="I2731">
        <v>1120</v>
      </c>
      <c r="J2731">
        <v>2111</v>
      </c>
      <c r="K2731" t="s">
        <v>3279</v>
      </c>
      <c r="O2731" s="65">
        <v>5704500</v>
      </c>
    </row>
    <row r="2732" spans="1:15" x14ac:dyDescent="0.25">
      <c r="A2732" s="45">
        <v>2018</v>
      </c>
      <c r="B2732" t="s">
        <v>525</v>
      </c>
      <c r="C2732">
        <v>208</v>
      </c>
      <c r="D2732">
        <v>215</v>
      </c>
      <c r="E2732">
        <v>0</v>
      </c>
      <c r="F2732">
        <v>10504</v>
      </c>
      <c r="H2732" t="s">
        <v>9</v>
      </c>
      <c r="I2732">
        <v>1120</v>
      </c>
      <c r="J2732">
        <v>2111</v>
      </c>
      <c r="K2732" t="s">
        <v>3280</v>
      </c>
      <c r="O2732" s="65">
        <v>7149900</v>
      </c>
    </row>
    <row r="2733" spans="1:15" x14ac:dyDescent="0.25">
      <c r="A2733" s="45">
        <v>2018</v>
      </c>
      <c r="B2733" t="s">
        <v>525</v>
      </c>
      <c r="C2733">
        <v>208</v>
      </c>
      <c r="D2733">
        <v>215</v>
      </c>
      <c r="E2733">
        <v>0</v>
      </c>
      <c r="F2733">
        <v>10601</v>
      </c>
      <c r="H2733" t="s">
        <v>9</v>
      </c>
      <c r="I2733">
        <v>1120</v>
      </c>
      <c r="J2733">
        <v>2111</v>
      </c>
      <c r="K2733" t="s">
        <v>3281</v>
      </c>
      <c r="O2733" s="65">
        <v>30500000</v>
      </c>
    </row>
    <row r="2734" spans="1:15" x14ac:dyDescent="0.25">
      <c r="A2734" s="45">
        <v>2018</v>
      </c>
      <c r="B2734" t="s">
        <v>525</v>
      </c>
      <c r="C2734">
        <v>208</v>
      </c>
      <c r="D2734">
        <v>215</v>
      </c>
      <c r="E2734">
        <v>0</v>
      </c>
      <c r="F2734">
        <v>10701</v>
      </c>
      <c r="H2734" t="s">
        <v>9</v>
      </c>
      <c r="I2734">
        <v>1120</v>
      </c>
      <c r="J2734">
        <v>2111</v>
      </c>
      <c r="K2734" t="s">
        <v>3284</v>
      </c>
      <c r="M2734" t="s">
        <v>6002</v>
      </c>
      <c r="O2734" s="65">
        <v>6900000</v>
      </c>
    </row>
    <row r="2735" spans="1:15" x14ac:dyDescent="0.25">
      <c r="A2735" s="45">
        <v>2018</v>
      </c>
      <c r="B2735" t="s">
        <v>525</v>
      </c>
      <c r="C2735">
        <v>208</v>
      </c>
      <c r="D2735">
        <v>215</v>
      </c>
      <c r="E2735">
        <v>0</v>
      </c>
      <c r="F2735">
        <v>10702</v>
      </c>
      <c r="H2735" t="s">
        <v>9</v>
      </c>
      <c r="I2735">
        <v>1120</v>
      </c>
      <c r="J2735">
        <v>2111</v>
      </c>
      <c r="K2735" t="s">
        <v>3285</v>
      </c>
      <c r="M2735" t="s">
        <v>4361</v>
      </c>
      <c r="O2735" s="65">
        <v>1500000</v>
      </c>
    </row>
    <row r="2736" spans="1:15" x14ac:dyDescent="0.25">
      <c r="A2736" s="45">
        <v>2018</v>
      </c>
      <c r="B2736" t="s">
        <v>525</v>
      </c>
      <c r="C2736">
        <v>208</v>
      </c>
      <c r="D2736">
        <v>215</v>
      </c>
      <c r="E2736">
        <v>0</v>
      </c>
      <c r="F2736">
        <v>10801</v>
      </c>
      <c r="H2736" t="s">
        <v>9</v>
      </c>
      <c r="I2736">
        <v>1120</v>
      </c>
      <c r="J2736">
        <v>2111</v>
      </c>
      <c r="K2736" t="s">
        <v>3287</v>
      </c>
      <c r="O2736" s="65">
        <v>1000000</v>
      </c>
    </row>
    <row r="2737" spans="1:15" x14ac:dyDescent="0.25">
      <c r="A2737" s="45">
        <v>2018</v>
      </c>
      <c r="B2737" t="s">
        <v>525</v>
      </c>
      <c r="C2737">
        <v>208</v>
      </c>
      <c r="D2737">
        <v>215</v>
      </c>
      <c r="E2737">
        <v>0</v>
      </c>
      <c r="F2737">
        <v>10805</v>
      </c>
      <c r="H2737" t="s">
        <v>9</v>
      </c>
      <c r="I2737">
        <v>1120</v>
      </c>
      <c r="J2737">
        <v>2111</v>
      </c>
      <c r="K2737" t="s">
        <v>3291</v>
      </c>
      <c r="O2737" s="65">
        <v>14000000</v>
      </c>
    </row>
    <row r="2738" spans="1:15" x14ac:dyDescent="0.25">
      <c r="A2738" s="45">
        <v>2018</v>
      </c>
      <c r="B2738" t="s">
        <v>525</v>
      </c>
      <c r="C2738">
        <v>208</v>
      </c>
      <c r="D2738">
        <v>215</v>
      </c>
      <c r="E2738">
        <v>0</v>
      </c>
      <c r="F2738">
        <v>10806</v>
      </c>
      <c r="H2738" t="s">
        <v>9</v>
      </c>
      <c r="I2738">
        <v>1120</v>
      </c>
      <c r="J2738">
        <v>2111</v>
      </c>
      <c r="K2738" t="s">
        <v>3292</v>
      </c>
      <c r="O2738" s="65">
        <v>2500000</v>
      </c>
    </row>
    <row r="2739" spans="1:15" x14ac:dyDescent="0.25">
      <c r="A2739" s="45">
        <v>2018</v>
      </c>
      <c r="B2739" t="s">
        <v>525</v>
      </c>
      <c r="C2739">
        <v>208</v>
      </c>
      <c r="D2739">
        <v>215</v>
      </c>
      <c r="E2739">
        <v>0</v>
      </c>
      <c r="F2739">
        <v>10807</v>
      </c>
      <c r="H2739" t="s">
        <v>9</v>
      </c>
      <c r="I2739">
        <v>1120</v>
      </c>
      <c r="J2739">
        <v>2111</v>
      </c>
      <c r="K2739" t="s">
        <v>3293</v>
      </c>
      <c r="O2739" s="65">
        <v>1500000</v>
      </c>
    </row>
    <row r="2740" spans="1:15" x14ac:dyDescent="0.25">
      <c r="A2740" s="45">
        <v>2018</v>
      </c>
      <c r="B2740" t="s">
        <v>525</v>
      </c>
      <c r="C2740">
        <v>208</v>
      </c>
      <c r="D2740">
        <v>215</v>
      </c>
      <c r="E2740">
        <v>0</v>
      </c>
      <c r="F2740">
        <v>10808</v>
      </c>
      <c r="H2740" t="s">
        <v>9</v>
      </c>
      <c r="I2740">
        <v>1120</v>
      </c>
      <c r="J2740">
        <v>2111</v>
      </c>
      <c r="K2740" t="s">
        <v>3294</v>
      </c>
      <c r="O2740" s="65">
        <v>21000000</v>
      </c>
    </row>
    <row r="2741" spans="1:15" x14ac:dyDescent="0.25">
      <c r="A2741" s="45">
        <v>2018</v>
      </c>
      <c r="B2741" t="s">
        <v>525</v>
      </c>
      <c r="C2741">
        <v>208</v>
      </c>
      <c r="D2741">
        <v>215</v>
      </c>
      <c r="E2741">
        <v>0</v>
      </c>
      <c r="F2741">
        <v>10999</v>
      </c>
      <c r="H2741" t="s">
        <v>9</v>
      </c>
      <c r="I2741">
        <v>1310</v>
      </c>
      <c r="J2741">
        <v>2111</v>
      </c>
      <c r="K2741" t="s">
        <v>3299</v>
      </c>
      <c r="M2741" t="s">
        <v>4362</v>
      </c>
      <c r="O2741" s="65">
        <v>750000</v>
      </c>
    </row>
    <row r="2742" spans="1:15" x14ac:dyDescent="0.25">
      <c r="A2742" s="45">
        <v>2018</v>
      </c>
      <c r="B2742" t="s">
        <v>525</v>
      </c>
      <c r="C2742">
        <v>208</v>
      </c>
      <c r="D2742">
        <v>215</v>
      </c>
      <c r="E2742">
        <v>0</v>
      </c>
      <c r="F2742">
        <v>19905</v>
      </c>
      <c r="H2742" t="s">
        <v>9</v>
      </c>
      <c r="I2742">
        <v>1120</v>
      </c>
      <c r="J2742">
        <v>2111</v>
      </c>
      <c r="K2742" t="s">
        <v>3304</v>
      </c>
      <c r="O2742" s="65">
        <v>1000000</v>
      </c>
    </row>
    <row r="2743" spans="1:15" x14ac:dyDescent="0.25">
      <c r="A2743" s="45">
        <v>2018</v>
      </c>
      <c r="B2743" t="s">
        <v>525</v>
      </c>
      <c r="C2743">
        <v>208</v>
      </c>
      <c r="D2743">
        <v>215</v>
      </c>
      <c r="E2743">
        <v>0</v>
      </c>
      <c r="F2743">
        <v>20101</v>
      </c>
      <c r="H2743" t="s">
        <v>9</v>
      </c>
      <c r="I2743">
        <v>1120</v>
      </c>
      <c r="J2743">
        <v>2111</v>
      </c>
      <c r="K2743" t="s">
        <v>3306</v>
      </c>
      <c r="O2743" s="65">
        <v>17000000</v>
      </c>
    </row>
    <row r="2744" spans="1:15" x14ac:dyDescent="0.25">
      <c r="A2744" s="45">
        <v>2018</v>
      </c>
      <c r="B2744" t="s">
        <v>525</v>
      </c>
      <c r="C2744">
        <v>208</v>
      </c>
      <c r="D2744">
        <v>215</v>
      </c>
      <c r="E2744">
        <v>0</v>
      </c>
      <c r="F2744">
        <v>20102</v>
      </c>
      <c r="H2744" t="s">
        <v>9</v>
      </c>
      <c r="I2744">
        <v>1120</v>
      </c>
      <c r="J2744">
        <v>2111</v>
      </c>
      <c r="K2744" t="s">
        <v>3307</v>
      </c>
      <c r="O2744" s="65">
        <v>250000</v>
      </c>
    </row>
    <row r="2745" spans="1:15" x14ac:dyDescent="0.25">
      <c r="A2745" s="45">
        <v>2018</v>
      </c>
      <c r="B2745" t="s">
        <v>525</v>
      </c>
      <c r="C2745">
        <v>208</v>
      </c>
      <c r="D2745">
        <v>215</v>
      </c>
      <c r="E2745">
        <v>0</v>
      </c>
      <c r="F2745">
        <v>20104</v>
      </c>
      <c r="H2745" t="s">
        <v>9</v>
      </c>
      <c r="I2745">
        <v>1120</v>
      </c>
      <c r="J2745">
        <v>2111</v>
      </c>
      <c r="K2745" t="s">
        <v>3309</v>
      </c>
      <c r="O2745" s="65">
        <v>4000000</v>
      </c>
    </row>
    <row r="2746" spans="1:15" x14ac:dyDescent="0.25">
      <c r="A2746" s="45">
        <v>2018</v>
      </c>
      <c r="B2746" t="s">
        <v>525</v>
      </c>
      <c r="C2746">
        <v>208</v>
      </c>
      <c r="D2746">
        <v>215</v>
      </c>
      <c r="E2746">
        <v>0</v>
      </c>
      <c r="F2746">
        <v>20203</v>
      </c>
      <c r="H2746" t="s">
        <v>9</v>
      </c>
      <c r="I2746">
        <v>1120</v>
      </c>
      <c r="J2746">
        <v>2111</v>
      </c>
      <c r="K2746" t="s">
        <v>3313</v>
      </c>
      <c r="O2746" s="65">
        <v>1000000</v>
      </c>
    </row>
    <row r="2747" spans="1:15" x14ac:dyDescent="0.25">
      <c r="A2747" s="45">
        <v>2018</v>
      </c>
      <c r="B2747" t="s">
        <v>525</v>
      </c>
      <c r="C2747">
        <v>208</v>
      </c>
      <c r="D2747">
        <v>215</v>
      </c>
      <c r="E2747">
        <v>0</v>
      </c>
      <c r="F2747">
        <v>20301</v>
      </c>
      <c r="H2747" t="s">
        <v>9</v>
      </c>
      <c r="I2747">
        <v>1120</v>
      </c>
      <c r="J2747">
        <v>2111</v>
      </c>
      <c r="K2747" t="s">
        <v>3315</v>
      </c>
      <c r="O2747" s="65">
        <v>75000</v>
      </c>
    </row>
    <row r="2748" spans="1:15" x14ac:dyDescent="0.25">
      <c r="A2748" s="45">
        <v>2018</v>
      </c>
      <c r="B2748" t="s">
        <v>525</v>
      </c>
      <c r="C2748">
        <v>208</v>
      </c>
      <c r="D2748">
        <v>215</v>
      </c>
      <c r="E2748">
        <v>0</v>
      </c>
      <c r="F2748">
        <v>20302</v>
      </c>
      <c r="H2748" t="s">
        <v>9</v>
      </c>
      <c r="I2748">
        <v>1120</v>
      </c>
      <c r="J2748">
        <v>2111</v>
      </c>
      <c r="K2748" t="s">
        <v>3316</v>
      </c>
      <c r="O2748" s="65">
        <v>50000</v>
      </c>
    </row>
    <row r="2749" spans="1:15" x14ac:dyDescent="0.25">
      <c r="A2749" s="45">
        <v>2018</v>
      </c>
      <c r="B2749" t="s">
        <v>525</v>
      </c>
      <c r="C2749">
        <v>208</v>
      </c>
      <c r="D2749">
        <v>215</v>
      </c>
      <c r="E2749">
        <v>0</v>
      </c>
      <c r="F2749">
        <v>20303</v>
      </c>
      <c r="H2749" t="s">
        <v>9</v>
      </c>
      <c r="I2749">
        <v>1120</v>
      </c>
      <c r="J2749">
        <v>2111</v>
      </c>
      <c r="K2749" t="s">
        <v>3317</v>
      </c>
      <c r="O2749" s="65">
        <v>35000</v>
      </c>
    </row>
    <row r="2750" spans="1:15" x14ac:dyDescent="0.25">
      <c r="A2750" s="45">
        <v>2018</v>
      </c>
      <c r="B2750" t="s">
        <v>525</v>
      </c>
      <c r="C2750">
        <v>208</v>
      </c>
      <c r="D2750">
        <v>215</v>
      </c>
      <c r="E2750">
        <v>0</v>
      </c>
      <c r="F2750">
        <v>20304</v>
      </c>
      <c r="H2750" t="s">
        <v>9</v>
      </c>
      <c r="I2750">
        <v>1120</v>
      </c>
      <c r="J2750">
        <v>2111</v>
      </c>
      <c r="K2750" t="s">
        <v>3318</v>
      </c>
      <c r="O2750" s="65">
        <v>7500000</v>
      </c>
    </row>
    <row r="2751" spans="1:15" x14ac:dyDescent="0.25">
      <c r="A2751" s="45">
        <v>2018</v>
      </c>
      <c r="B2751" t="s">
        <v>525</v>
      </c>
      <c r="C2751">
        <v>208</v>
      </c>
      <c r="D2751">
        <v>215</v>
      </c>
      <c r="E2751">
        <v>0</v>
      </c>
      <c r="F2751">
        <v>20305</v>
      </c>
      <c r="H2751" t="s">
        <v>9</v>
      </c>
      <c r="I2751">
        <v>1120</v>
      </c>
      <c r="J2751">
        <v>2111</v>
      </c>
      <c r="K2751" t="s">
        <v>3319</v>
      </c>
      <c r="O2751" s="65">
        <v>50000</v>
      </c>
    </row>
    <row r="2752" spans="1:15" x14ac:dyDescent="0.25">
      <c r="A2752" s="45">
        <v>2018</v>
      </c>
      <c r="B2752" t="s">
        <v>525</v>
      </c>
      <c r="C2752">
        <v>208</v>
      </c>
      <c r="D2752">
        <v>215</v>
      </c>
      <c r="E2752">
        <v>0</v>
      </c>
      <c r="F2752">
        <v>20306</v>
      </c>
      <c r="H2752" t="s">
        <v>9</v>
      </c>
      <c r="I2752">
        <v>1120</v>
      </c>
      <c r="J2752">
        <v>2111</v>
      </c>
      <c r="K2752" t="s">
        <v>3320</v>
      </c>
      <c r="O2752" s="65">
        <v>50000</v>
      </c>
    </row>
    <row r="2753" spans="1:15" x14ac:dyDescent="0.25">
      <c r="A2753" s="45">
        <v>2018</v>
      </c>
      <c r="B2753" t="s">
        <v>525</v>
      </c>
      <c r="C2753">
        <v>208</v>
      </c>
      <c r="D2753">
        <v>215</v>
      </c>
      <c r="E2753">
        <v>0</v>
      </c>
      <c r="F2753">
        <v>20399</v>
      </c>
      <c r="H2753" t="s">
        <v>9</v>
      </c>
      <c r="I2753">
        <v>1120</v>
      </c>
      <c r="J2753">
        <v>2111</v>
      </c>
      <c r="K2753" t="s">
        <v>3321</v>
      </c>
      <c r="O2753" s="65">
        <v>50000</v>
      </c>
    </row>
    <row r="2754" spans="1:15" x14ac:dyDescent="0.25">
      <c r="A2754" s="45">
        <v>2018</v>
      </c>
      <c r="B2754" t="s">
        <v>525</v>
      </c>
      <c r="C2754">
        <v>208</v>
      </c>
      <c r="D2754">
        <v>215</v>
      </c>
      <c r="E2754">
        <v>0</v>
      </c>
      <c r="F2754">
        <v>20401</v>
      </c>
      <c r="H2754" t="s">
        <v>9</v>
      </c>
      <c r="I2754">
        <v>1120</v>
      </c>
      <c r="J2754">
        <v>2111</v>
      </c>
      <c r="K2754" t="s">
        <v>3322</v>
      </c>
      <c r="O2754" s="65">
        <v>100000</v>
      </c>
    </row>
    <row r="2755" spans="1:15" x14ac:dyDescent="0.25">
      <c r="A2755" s="45">
        <v>2018</v>
      </c>
      <c r="B2755" t="s">
        <v>525</v>
      </c>
      <c r="C2755">
        <v>208</v>
      </c>
      <c r="D2755">
        <v>215</v>
      </c>
      <c r="E2755">
        <v>0</v>
      </c>
      <c r="F2755">
        <v>20402</v>
      </c>
      <c r="H2755" t="s">
        <v>9</v>
      </c>
      <c r="I2755">
        <v>1120</v>
      </c>
      <c r="J2755">
        <v>2111</v>
      </c>
      <c r="K2755" t="s">
        <v>3323</v>
      </c>
      <c r="O2755" s="65">
        <v>2400000</v>
      </c>
    </row>
    <row r="2756" spans="1:15" x14ac:dyDescent="0.25">
      <c r="A2756" s="45">
        <v>2018</v>
      </c>
      <c r="B2756" t="s">
        <v>525</v>
      </c>
      <c r="C2756">
        <v>208</v>
      </c>
      <c r="D2756">
        <v>215</v>
      </c>
      <c r="E2756">
        <v>0</v>
      </c>
      <c r="F2756">
        <v>29901</v>
      </c>
      <c r="H2756" t="s">
        <v>9</v>
      </c>
      <c r="I2756">
        <v>1120</v>
      </c>
      <c r="J2756">
        <v>2111</v>
      </c>
      <c r="K2756" t="s">
        <v>3327</v>
      </c>
      <c r="O2756" s="65">
        <v>800000</v>
      </c>
    </row>
    <row r="2757" spans="1:15" x14ac:dyDescent="0.25">
      <c r="A2757" s="45">
        <v>2018</v>
      </c>
      <c r="B2757" t="s">
        <v>525</v>
      </c>
      <c r="C2757">
        <v>208</v>
      </c>
      <c r="D2757">
        <v>215</v>
      </c>
      <c r="E2757">
        <v>0</v>
      </c>
      <c r="F2757">
        <v>29903</v>
      </c>
      <c r="H2757" t="s">
        <v>9</v>
      </c>
      <c r="I2757">
        <v>1120</v>
      </c>
      <c r="J2757">
        <v>2111</v>
      </c>
      <c r="K2757" t="s">
        <v>3329</v>
      </c>
      <c r="O2757" s="65">
        <v>4000000</v>
      </c>
    </row>
    <row r="2758" spans="1:15" x14ac:dyDescent="0.25">
      <c r="A2758" s="45">
        <v>2018</v>
      </c>
      <c r="B2758" t="s">
        <v>525</v>
      </c>
      <c r="C2758">
        <v>208</v>
      </c>
      <c r="D2758">
        <v>215</v>
      </c>
      <c r="E2758">
        <v>0</v>
      </c>
      <c r="F2758">
        <v>29904</v>
      </c>
      <c r="H2758" t="s">
        <v>9</v>
      </c>
      <c r="I2758">
        <v>1120</v>
      </c>
      <c r="J2758">
        <v>2111</v>
      </c>
      <c r="K2758" t="s">
        <v>3330</v>
      </c>
      <c r="O2758" s="65">
        <v>1656000</v>
      </c>
    </row>
    <row r="2759" spans="1:15" x14ac:dyDescent="0.25">
      <c r="A2759" s="45">
        <v>2018</v>
      </c>
      <c r="B2759" t="s">
        <v>525</v>
      </c>
      <c r="C2759">
        <v>208</v>
      </c>
      <c r="D2759">
        <v>215</v>
      </c>
      <c r="E2759">
        <v>0</v>
      </c>
      <c r="F2759">
        <v>29905</v>
      </c>
      <c r="H2759" t="s">
        <v>9</v>
      </c>
      <c r="I2759">
        <v>1120</v>
      </c>
      <c r="J2759">
        <v>2111</v>
      </c>
      <c r="K2759" t="s">
        <v>3331</v>
      </c>
      <c r="O2759" s="65">
        <v>1600000</v>
      </c>
    </row>
    <row r="2760" spans="1:15" x14ac:dyDescent="0.25">
      <c r="A2760" s="45">
        <v>2018</v>
      </c>
      <c r="B2760" t="s">
        <v>525</v>
      </c>
      <c r="C2760">
        <v>208</v>
      </c>
      <c r="D2760">
        <v>215</v>
      </c>
      <c r="E2760">
        <v>0</v>
      </c>
      <c r="F2760">
        <v>29906</v>
      </c>
      <c r="H2760" t="s">
        <v>9</v>
      </c>
      <c r="I2760">
        <v>1120</v>
      </c>
      <c r="J2760">
        <v>2111</v>
      </c>
      <c r="K2760" t="s">
        <v>3332</v>
      </c>
      <c r="O2760" s="65">
        <v>100000</v>
      </c>
    </row>
    <row r="2761" spans="1:15" x14ac:dyDescent="0.25">
      <c r="A2761" s="45">
        <v>2018</v>
      </c>
      <c r="B2761" t="s">
        <v>525</v>
      </c>
      <c r="C2761">
        <v>208</v>
      </c>
      <c r="D2761">
        <v>215</v>
      </c>
      <c r="E2761">
        <v>0</v>
      </c>
      <c r="F2761">
        <v>29907</v>
      </c>
      <c r="H2761" t="s">
        <v>9</v>
      </c>
      <c r="I2761">
        <v>1120</v>
      </c>
      <c r="J2761">
        <v>2111</v>
      </c>
      <c r="K2761" t="s">
        <v>3333</v>
      </c>
      <c r="O2761" s="65">
        <v>75000</v>
      </c>
    </row>
    <row r="2762" spans="1:15" x14ac:dyDescent="0.25">
      <c r="A2762" s="45">
        <v>2018</v>
      </c>
      <c r="B2762" t="s">
        <v>525</v>
      </c>
      <c r="C2762">
        <v>208</v>
      </c>
      <c r="D2762">
        <v>215</v>
      </c>
      <c r="E2762">
        <v>0</v>
      </c>
      <c r="F2762">
        <v>29999</v>
      </c>
      <c r="H2762" t="s">
        <v>9</v>
      </c>
      <c r="I2762">
        <v>1120</v>
      </c>
      <c r="J2762">
        <v>2111</v>
      </c>
      <c r="K2762" t="s">
        <v>3334</v>
      </c>
      <c r="O2762" s="65">
        <v>65000</v>
      </c>
    </row>
    <row r="2763" spans="1:15" x14ac:dyDescent="0.25">
      <c r="A2763" s="45">
        <v>2018</v>
      </c>
      <c r="B2763" t="s">
        <v>525</v>
      </c>
      <c r="C2763">
        <v>208</v>
      </c>
      <c r="D2763">
        <v>215</v>
      </c>
      <c r="E2763">
        <v>0</v>
      </c>
      <c r="F2763">
        <v>50105</v>
      </c>
      <c r="H2763" t="s">
        <v>16</v>
      </c>
      <c r="I2763">
        <v>2210</v>
      </c>
      <c r="J2763">
        <v>2111</v>
      </c>
      <c r="K2763" t="s">
        <v>3376</v>
      </c>
      <c r="O2763" s="65">
        <v>2100000</v>
      </c>
    </row>
    <row r="2764" spans="1:15" x14ac:dyDescent="0.25">
      <c r="A2764" s="45">
        <v>2018</v>
      </c>
      <c r="B2764" t="s">
        <v>525</v>
      </c>
      <c r="C2764">
        <v>208</v>
      </c>
      <c r="D2764">
        <v>215</v>
      </c>
      <c r="E2764">
        <v>0</v>
      </c>
      <c r="F2764">
        <v>59903</v>
      </c>
      <c r="H2764" t="s">
        <v>16</v>
      </c>
      <c r="I2764">
        <v>2240</v>
      </c>
      <c r="J2764">
        <v>2111</v>
      </c>
      <c r="K2764" t="s">
        <v>3389</v>
      </c>
      <c r="O2764" s="65">
        <v>20015000</v>
      </c>
    </row>
    <row r="2765" spans="1:15" x14ac:dyDescent="0.25">
      <c r="A2765" s="45">
        <v>2018</v>
      </c>
      <c r="B2765" t="s">
        <v>525</v>
      </c>
      <c r="C2765">
        <v>208</v>
      </c>
      <c r="D2765">
        <v>215</v>
      </c>
      <c r="E2765">
        <v>0</v>
      </c>
      <c r="F2765">
        <v>60102</v>
      </c>
      <c r="G2765">
        <v>205</v>
      </c>
      <c r="H2765" t="s">
        <v>9</v>
      </c>
      <c r="I2765">
        <v>1310</v>
      </c>
      <c r="J2765">
        <v>2111</v>
      </c>
      <c r="K2765" t="s">
        <v>3392</v>
      </c>
      <c r="L2765" t="s">
        <v>529</v>
      </c>
      <c r="M2765" t="s">
        <v>6003</v>
      </c>
      <c r="N2765" t="s">
        <v>530</v>
      </c>
      <c r="O2765" s="65">
        <v>1191500000</v>
      </c>
    </row>
    <row r="2766" spans="1:15" x14ac:dyDescent="0.25">
      <c r="A2766" s="45">
        <v>2018</v>
      </c>
      <c r="B2766" t="s">
        <v>525</v>
      </c>
      <c r="C2766">
        <v>208</v>
      </c>
      <c r="D2766">
        <v>215</v>
      </c>
      <c r="E2766">
        <v>0</v>
      </c>
      <c r="F2766">
        <v>60103</v>
      </c>
      <c r="G2766">
        <v>200</v>
      </c>
      <c r="H2766" t="s">
        <v>9</v>
      </c>
      <c r="I2766">
        <v>1310</v>
      </c>
      <c r="J2766">
        <v>2111</v>
      </c>
      <c r="K2766" t="s">
        <v>3393</v>
      </c>
      <c r="L2766" t="s">
        <v>21</v>
      </c>
      <c r="M2766" t="s">
        <v>4550</v>
      </c>
      <c r="N2766" t="s">
        <v>22</v>
      </c>
      <c r="O2766" s="65">
        <v>11565025</v>
      </c>
    </row>
    <row r="2767" spans="1:15" x14ac:dyDescent="0.25">
      <c r="A2767" s="45">
        <v>2018</v>
      </c>
      <c r="B2767" t="s">
        <v>525</v>
      </c>
      <c r="C2767">
        <v>208</v>
      </c>
      <c r="D2767">
        <v>215</v>
      </c>
      <c r="E2767">
        <v>0</v>
      </c>
      <c r="F2767">
        <v>60103</v>
      </c>
      <c r="G2767">
        <v>202</v>
      </c>
      <c r="H2767" t="s">
        <v>9</v>
      </c>
      <c r="I2767">
        <v>1310</v>
      </c>
      <c r="J2767">
        <v>2111</v>
      </c>
      <c r="K2767" t="s">
        <v>3393</v>
      </c>
      <c r="L2767" t="s">
        <v>21</v>
      </c>
      <c r="M2767" t="s">
        <v>4542</v>
      </c>
      <c r="N2767" t="s">
        <v>22</v>
      </c>
      <c r="O2767" s="65">
        <v>4456695</v>
      </c>
    </row>
    <row r="2768" spans="1:15" x14ac:dyDescent="0.25">
      <c r="A2768" s="45">
        <v>2018</v>
      </c>
      <c r="B2768" t="s">
        <v>525</v>
      </c>
      <c r="C2768">
        <v>208</v>
      </c>
      <c r="D2768">
        <v>215</v>
      </c>
      <c r="E2768">
        <v>0</v>
      </c>
      <c r="F2768">
        <v>60106</v>
      </c>
      <c r="G2768">
        <v>155</v>
      </c>
      <c r="H2768" t="s">
        <v>9</v>
      </c>
      <c r="I2768">
        <v>1310</v>
      </c>
      <c r="J2768">
        <v>2111</v>
      </c>
      <c r="K2768" t="s">
        <v>3396</v>
      </c>
      <c r="L2768" t="s">
        <v>531</v>
      </c>
      <c r="M2768" t="s">
        <v>4596</v>
      </c>
      <c r="N2768" t="s">
        <v>532</v>
      </c>
      <c r="O2768" s="65">
        <v>14523000000</v>
      </c>
    </row>
    <row r="2769" spans="1:15" x14ac:dyDescent="0.25">
      <c r="A2769" s="45">
        <v>2018</v>
      </c>
      <c r="B2769" t="s">
        <v>525</v>
      </c>
      <c r="C2769">
        <v>208</v>
      </c>
      <c r="D2769">
        <v>215</v>
      </c>
      <c r="E2769">
        <v>0</v>
      </c>
      <c r="F2769">
        <v>60301</v>
      </c>
      <c r="H2769" t="s">
        <v>9</v>
      </c>
      <c r="I2769">
        <v>1320</v>
      </c>
      <c r="J2769">
        <v>2111</v>
      </c>
      <c r="K2769" t="s">
        <v>3404</v>
      </c>
      <c r="O2769" s="65">
        <v>62220000</v>
      </c>
    </row>
    <row r="2770" spans="1:15" x14ac:dyDescent="0.25">
      <c r="A2770" s="45">
        <v>2018</v>
      </c>
      <c r="B2770" t="s">
        <v>525</v>
      </c>
      <c r="C2770">
        <v>208</v>
      </c>
      <c r="D2770">
        <v>215</v>
      </c>
      <c r="E2770">
        <v>0</v>
      </c>
      <c r="F2770">
        <v>60399</v>
      </c>
      <c r="H2770" t="s">
        <v>9</v>
      </c>
      <c r="I2770">
        <v>1320</v>
      </c>
      <c r="J2770">
        <v>2111</v>
      </c>
      <c r="K2770" t="s">
        <v>3409</v>
      </c>
      <c r="M2770" t="s">
        <v>4363</v>
      </c>
      <c r="O2770" s="65">
        <v>4106715</v>
      </c>
    </row>
    <row r="2771" spans="1:15" x14ac:dyDescent="0.25">
      <c r="A2771" s="45">
        <v>2018</v>
      </c>
      <c r="B2771" t="s">
        <v>525</v>
      </c>
      <c r="C2771">
        <v>208</v>
      </c>
      <c r="D2771">
        <v>215</v>
      </c>
      <c r="E2771">
        <v>0</v>
      </c>
      <c r="F2771">
        <v>60601</v>
      </c>
      <c r="H2771" t="s">
        <v>9</v>
      </c>
      <c r="I2771">
        <v>1320</v>
      </c>
      <c r="J2771">
        <v>2111</v>
      </c>
      <c r="K2771" t="s">
        <v>3417</v>
      </c>
      <c r="M2771" t="s">
        <v>6004</v>
      </c>
      <c r="O2771" s="65">
        <v>13089521</v>
      </c>
    </row>
    <row r="2772" spans="1:15" x14ac:dyDescent="0.25">
      <c r="A2772" s="45">
        <v>2018</v>
      </c>
      <c r="B2772" t="s">
        <v>525</v>
      </c>
      <c r="C2772">
        <v>208</v>
      </c>
      <c r="D2772">
        <v>215</v>
      </c>
      <c r="E2772">
        <v>0</v>
      </c>
      <c r="F2772">
        <v>60701</v>
      </c>
      <c r="G2772">
        <v>202</v>
      </c>
      <c r="H2772" t="s">
        <v>9</v>
      </c>
      <c r="I2772">
        <v>1330</v>
      </c>
      <c r="J2772">
        <v>2111</v>
      </c>
      <c r="K2772" t="s">
        <v>3419</v>
      </c>
      <c r="L2772" t="s">
        <v>533</v>
      </c>
      <c r="M2772" t="s">
        <v>534</v>
      </c>
      <c r="N2772" t="s">
        <v>413</v>
      </c>
      <c r="O2772" s="65">
        <v>52181400</v>
      </c>
    </row>
    <row r="2773" spans="1:15" x14ac:dyDescent="0.25">
      <c r="A2773" s="45">
        <v>2018</v>
      </c>
      <c r="B2773" t="s">
        <v>536</v>
      </c>
      <c r="C2773">
        <v>208</v>
      </c>
      <c r="D2773">
        <v>217</v>
      </c>
      <c r="E2773">
        <v>0</v>
      </c>
      <c r="F2773">
        <v>101</v>
      </c>
      <c r="H2773" t="s">
        <v>9</v>
      </c>
      <c r="I2773">
        <v>1111</v>
      </c>
      <c r="J2773">
        <v>2111</v>
      </c>
      <c r="K2773" t="s">
        <v>3206</v>
      </c>
      <c r="O2773" s="65">
        <v>108753841</v>
      </c>
    </row>
    <row r="2774" spans="1:15" x14ac:dyDescent="0.25">
      <c r="A2774" s="45">
        <v>2018</v>
      </c>
      <c r="B2774" t="s">
        <v>536</v>
      </c>
      <c r="C2774">
        <v>208</v>
      </c>
      <c r="D2774">
        <v>217</v>
      </c>
      <c r="E2774">
        <v>0</v>
      </c>
      <c r="F2774">
        <v>301</v>
      </c>
      <c r="H2774" t="s">
        <v>9</v>
      </c>
      <c r="I2774">
        <v>1111</v>
      </c>
      <c r="J2774">
        <v>2111</v>
      </c>
      <c r="K2774" t="s">
        <v>3215</v>
      </c>
      <c r="O2774" s="65">
        <v>25184616</v>
      </c>
    </row>
    <row r="2775" spans="1:15" x14ac:dyDescent="0.25">
      <c r="A2775" s="45">
        <v>2018</v>
      </c>
      <c r="B2775" t="s">
        <v>536</v>
      </c>
      <c r="C2775">
        <v>208</v>
      </c>
      <c r="D2775">
        <v>217</v>
      </c>
      <c r="E2775">
        <v>0</v>
      </c>
      <c r="F2775">
        <v>302</v>
      </c>
      <c r="H2775" t="s">
        <v>9</v>
      </c>
      <c r="I2775">
        <v>1111</v>
      </c>
      <c r="J2775">
        <v>2111</v>
      </c>
      <c r="K2775" t="s">
        <v>3216</v>
      </c>
      <c r="O2775" s="65">
        <v>61697076</v>
      </c>
    </row>
    <row r="2776" spans="1:15" x14ac:dyDescent="0.25">
      <c r="A2776" s="45">
        <v>2018</v>
      </c>
      <c r="B2776" t="s">
        <v>536</v>
      </c>
      <c r="C2776">
        <v>208</v>
      </c>
      <c r="D2776">
        <v>217</v>
      </c>
      <c r="E2776">
        <v>0</v>
      </c>
      <c r="F2776">
        <v>303</v>
      </c>
      <c r="H2776" t="s">
        <v>16</v>
      </c>
      <c r="I2776">
        <v>1111</v>
      </c>
      <c r="J2776">
        <v>2111</v>
      </c>
      <c r="K2776" t="s">
        <v>3217</v>
      </c>
      <c r="O2776" s="65">
        <v>28989001</v>
      </c>
    </row>
    <row r="2777" spans="1:15" x14ac:dyDescent="0.25">
      <c r="A2777" s="45">
        <v>2018</v>
      </c>
      <c r="B2777" t="s">
        <v>536</v>
      </c>
      <c r="C2777">
        <v>208</v>
      </c>
      <c r="D2777">
        <v>217</v>
      </c>
      <c r="E2777">
        <v>0</v>
      </c>
      <c r="F2777">
        <v>304</v>
      </c>
      <c r="H2777" t="s">
        <v>9</v>
      </c>
      <c r="I2777">
        <v>1111</v>
      </c>
      <c r="J2777">
        <v>2111</v>
      </c>
      <c r="K2777" t="s">
        <v>3218</v>
      </c>
      <c r="O2777" s="65">
        <v>14583060</v>
      </c>
    </row>
    <row r="2778" spans="1:15" x14ac:dyDescent="0.25">
      <c r="A2778" s="45">
        <v>2018</v>
      </c>
      <c r="B2778" t="s">
        <v>536</v>
      </c>
      <c r="C2778">
        <v>208</v>
      </c>
      <c r="D2778">
        <v>217</v>
      </c>
      <c r="E2778">
        <v>0</v>
      </c>
      <c r="F2778">
        <v>399</v>
      </c>
      <c r="H2778" t="s">
        <v>9</v>
      </c>
      <c r="I2778">
        <v>1111</v>
      </c>
      <c r="J2778">
        <v>2111</v>
      </c>
      <c r="K2778" t="s">
        <v>3219</v>
      </c>
      <c r="O2778" s="65">
        <v>11126126</v>
      </c>
    </row>
    <row r="2779" spans="1:15" x14ac:dyDescent="0.25">
      <c r="A2779" s="45">
        <v>2018</v>
      </c>
      <c r="B2779" t="s">
        <v>536</v>
      </c>
      <c r="C2779">
        <v>208</v>
      </c>
      <c r="D2779">
        <v>217</v>
      </c>
      <c r="E2779">
        <v>0</v>
      </c>
      <c r="F2779">
        <v>401</v>
      </c>
      <c r="G2779">
        <v>200</v>
      </c>
      <c r="H2779" t="s">
        <v>9</v>
      </c>
      <c r="I2779">
        <v>1112</v>
      </c>
      <c r="J2779">
        <v>2111</v>
      </c>
      <c r="K2779" t="s">
        <v>3220</v>
      </c>
      <c r="L2779" t="s">
        <v>21</v>
      </c>
      <c r="M2779" t="s">
        <v>4546</v>
      </c>
      <c r="N2779" t="s">
        <v>22</v>
      </c>
      <c r="O2779" s="65">
        <v>20474387</v>
      </c>
    </row>
    <row r="2780" spans="1:15" x14ac:dyDescent="0.25">
      <c r="A2780" s="45">
        <v>2018</v>
      </c>
      <c r="B2780" t="s">
        <v>536</v>
      </c>
      <c r="C2780">
        <v>208</v>
      </c>
      <c r="D2780">
        <v>217</v>
      </c>
      <c r="E2780">
        <v>0</v>
      </c>
      <c r="F2780">
        <v>405</v>
      </c>
      <c r="G2780">
        <v>200</v>
      </c>
      <c r="H2780" t="s">
        <v>9</v>
      </c>
      <c r="I2780">
        <v>1112</v>
      </c>
      <c r="J2780">
        <v>2111</v>
      </c>
      <c r="K2780" t="s">
        <v>3244</v>
      </c>
      <c r="L2780" t="s">
        <v>23</v>
      </c>
      <c r="M2780" t="s">
        <v>4531</v>
      </c>
      <c r="N2780" t="s">
        <v>24</v>
      </c>
      <c r="O2780" s="65">
        <v>1106724</v>
      </c>
    </row>
    <row r="2781" spans="1:15" x14ac:dyDescent="0.25">
      <c r="A2781" s="45">
        <v>2018</v>
      </c>
      <c r="B2781" t="s">
        <v>536</v>
      </c>
      <c r="C2781">
        <v>208</v>
      </c>
      <c r="D2781">
        <v>217</v>
      </c>
      <c r="E2781">
        <v>0</v>
      </c>
      <c r="F2781">
        <v>501</v>
      </c>
      <c r="G2781">
        <v>200</v>
      </c>
      <c r="H2781" t="s">
        <v>9</v>
      </c>
      <c r="I2781">
        <v>1112</v>
      </c>
      <c r="J2781">
        <v>2111</v>
      </c>
      <c r="K2781" t="s">
        <v>3245</v>
      </c>
      <c r="L2781" t="s">
        <v>21</v>
      </c>
      <c r="M2781" t="s">
        <v>4547</v>
      </c>
      <c r="N2781" t="s">
        <v>22</v>
      </c>
      <c r="O2781" s="65">
        <v>11244312</v>
      </c>
    </row>
    <row r="2782" spans="1:15" x14ac:dyDescent="0.25">
      <c r="A2782" s="45">
        <v>2018</v>
      </c>
      <c r="B2782" t="s">
        <v>536</v>
      </c>
      <c r="C2782">
        <v>208</v>
      </c>
      <c r="D2782">
        <v>217</v>
      </c>
      <c r="E2782">
        <v>0</v>
      </c>
      <c r="F2782">
        <v>502</v>
      </c>
      <c r="G2782">
        <v>200</v>
      </c>
      <c r="H2782" t="s">
        <v>9</v>
      </c>
      <c r="I2782">
        <v>1112</v>
      </c>
      <c r="J2782">
        <v>2111</v>
      </c>
      <c r="K2782" t="s">
        <v>3246</v>
      </c>
      <c r="L2782" t="s">
        <v>21</v>
      </c>
      <c r="M2782" t="s">
        <v>4532</v>
      </c>
      <c r="N2782" t="s">
        <v>22</v>
      </c>
      <c r="O2782" s="65">
        <v>3320171</v>
      </c>
    </row>
    <row r="2783" spans="1:15" x14ac:dyDescent="0.25">
      <c r="A2783" s="45">
        <v>2018</v>
      </c>
      <c r="B2783" t="s">
        <v>536</v>
      </c>
      <c r="C2783">
        <v>208</v>
      </c>
      <c r="D2783">
        <v>217</v>
      </c>
      <c r="E2783">
        <v>0</v>
      </c>
      <c r="F2783">
        <v>503</v>
      </c>
      <c r="G2783">
        <v>200</v>
      </c>
      <c r="H2783" t="s">
        <v>9</v>
      </c>
      <c r="I2783">
        <v>1112</v>
      </c>
      <c r="J2783">
        <v>2111</v>
      </c>
      <c r="K2783" t="s">
        <v>3247</v>
      </c>
      <c r="L2783" t="s">
        <v>21</v>
      </c>
      <c r="M2783" t="s">
        <v>4533</v>
      </c>
      <c r="N2783" t="s">
        <v>22</v>
      </c>
      <c r="O2783" s="65">
        <v>6640342</v>
      </c>
    </row>
    <row r="2784" spans="1:15" x14ac:dyDescent="0.25">
      <c r="A2784" s="45">
        <v>2018</v>
      </c>
      <c r="B2784" t="s">
        <v>536</v>
      </c>
      <c r="C2784">
        <v>208</v>
      </c>
      <c r="D2784">
        <v>217</v>
      </c>
      <c r="E2784">
        <v>0</v>
      </c>
      <c r="F2784">
        <v>10301</v>
      </c>
      <c r="H2784" t="s">
        <v>9</v>
      </c>
      <c r="I2784">
        <v>1120</v>
      </c>
      <c r="J2784">
        <v>2111</v>
      </c>
      <c r="K2784" t="s">
        <v>3263</v>
      </c>
      <c r="O2784" s="65">
        <v>1250000</v>
      </c>
    </row>
    <row r="2785" spans="1:15" x14ac:dyDescent="0.25">
      <c r="A2785" s="45">
        <v>2018</v>
      </c>
      <c r="B2785" t="s">
        <v>536</v>
      </c>
      <c r="C2785">
        <v>208</v>
      </c>
      <c r="D2785">
        <v>217</v>
      </c>
      <c r="E2785">
        <v>0</v>
      </c>
      <c r="F2785">
        <v>10303</v>
      </c>
      <c r="H2785" t="s">
        <v>9</v>
      </c>
      <c r="I2785">
        <v>1120</v>
      </c>
      <c r="J2785">
        <v>2111</v>
      </c>
      <c r="K2785" t="s">
        <v>3265</v>
      </c>
      <c r="O2785" s="65">
        <v>587000</v>
      </c>
    </row>
    <row r="2786" spans="1:15" x14ac:dyDescent="0.25">
      <c r="A2786" s="45">
        <v>2018</v>
      </c>
      <c r="B2786" t="s">
        <v>536</v>
      </c>
      <c r="C2786">
        <v>208</v>
      </c>
      <c r="D2786">
        <v>217</v>
      </c>
      <c r="E2786">
        <v>0</v>
      </c>
      <c r="F2786">
        <v>10404</v>
      </c>
      <c r="H2786" t="s">
        <v>9</v>
      </c>
      <c r="I2786">
        <v>1120</v>
      </c>
      <c r="J2786">
        <v>2111</v>
      </c>
      <c r="K2786" t="s">
        <v>3273</v>
      </c>
      <c r="M2786" t="s">
        <v>6005</v>
      </c>
      <c r="O2786" s="65">
        <v>25000000</v>
      </c>
    </row>
    <row r="2787" spans="1:15" x14ac:dyDescent="0.25">
      <c r="A2787" s="45">
        <v>2018</v>
      </c>
      <c r="B2787" t="s">
        <v>536</v>
      </c>
      <c r="C2787">
        <v>208</v>
      </c>
      <c r="D2787">
        <v>217</v>
      </c>
      <c r="E2787">
        <v>0</v>
      </c>
      <c r="F2787">
        <v>10405</v>
      </c>
      <c r="H2787" t="s">
        <v>9</v>
      </c>
      <c r="I2787">
        <v>1120</v>
      </c>
      <c r="J2787">
        <v>2111</v>
      </c>
      <c r="K2787" t="s">
        <v>3274</v>
      </c>
      <c r="M2787" t="s">
        <v>6006</v>
      </c>
      <c r="O2787" s="65">
        <v>65000000</v>
      </c>
    </row>
    <row r="2788" spans="1:15" x14ac:dyDescent="0.25">
      <c r="A2788" s="45">
        <v>2018</v>
      </c>
      <c r="B2788" t="s">
        <v>536</v>
      </c>
      <c r="C2788">
        <v>208</v>
      </c>
      <c r="D2788">
        <v>217</v>
      </c>
      <c r="E2788">
        <v>0</v>
      </c>
      <c r="F2788">
        <v>10499</v>
      </c>
      <c r="H2788" t="s">
        <v>9</v>
      </c>
      <c r="I2788">
        <v>1120</v>
      </c>
      <c r="J2788">
        <v>2111</v>
      </c>
      <c r="K2788" t="s">
        <v>3276</v>
      </c>
      <c r="M2788" t="s">
        <v>6007</v>
      </c>
      <c r="O2788" s="65">
        <v>116400000</v>
      </c>
    </row>
    <row r="2789" spans="1:15" x14ac:dyDescent="0.25">
      <c r="A2789" s="45">
        <v>2018</v>
      </c>
      <c r="B2789" t="s">
        <v>536</v>
      </c>
      <c r="C2789">
        <v>208</v>
      </c>
      <c r="D2789">
        <v>217</v>
      </c>
      <c r="E2789">
        <v>0</v>
      </c>
      <c r="F2789">
        <v>10501</v>
      </c>
      <c r="H2789" t="s">
        <v>9</v>
      </c>
      <c r="I2789">
        <v>1120</v>
      </c>
      <c r="J2789">
        <v>2111</v>
      </c>
      <c r="K2789" t="s">
        <v>3277</v>
      </c>
      <c r="O2789" s="65">
        <v>70000</v>
      </c>
    </row>
    <row r="2790" spans="1:15" x14ac:dyDescent="0.25">
      <c r="A2790" s="45">
        <v>2018</v>
      </c>
      <c r="B2790" t="s">
        <v>536</v>
      </c>
      <c r="C2790">
        <v>208</v>
      </c>
      <c r="D2790">
        <v>217</v>
      </c>
      <c r="E2790">
        <v>0</v>
      </c>
      <c r="F2790">
        <v>10502</v>
      </c>
      <c r="H2790" t="s">
        <v>9</v>
      </c>
      <c r="I2790">
        <v>1120</v>
      </c>
      <c r="J2790">
        <v>2111</v>
      </c>
      <c r="K2790" t="s">
        <v>3278</v>
      </c>
      <c r="O2790" s="65">
        <v>2579200</v>
      </c>
    </row>
    <row r="2791" spans="1:15" x14ac:dyDescent="0.25">
      <c r="A2791" s="45">
        <v>2018</v>
      </c>
      <c r="B2791" t="s">
        <v>536</v>
      </c>
      <c r="C2791">
        <v>208</v>
      </c>
      <c r="D2791">
        <v>217</v>
      </c>
      <c r="E2791">
        <v>0</v>
      </c>
      <c r="F2791">
        <v>10503</v>
      </c>
      <c r="H2791" t="s">
        <v>9</v>
      </c>
      <c r="I2791">
        <v>1120</v>
      </c>
      <c r="J2791">
        <v>2111</v>
      </c>
      <c r="K2791" t="s">
        <v>3279</v>
      </c>
      <c r="O2791" s="65">
        <v>2677200</v>
      </c>
    </row>
    <row r="2792" spans="1:15" x14ac:dyDescent="0.25">
      <c r="A2792" s="45">
        <v>2018</v>
      </c>
      <c r="B2792" t="s">
        <v>536</v>
      </c>
      <c r="C2792">
        <v>208</v>
      </c>
      <c r="D2792">
        <v>217</v>
      </c>
      <c r="E2792">
        <v>0</v>
      </c>
      <c r="F2792">
        <v>10504</v>
      </c>
      <c r="H2792" t="s">
        <v>9</v>
      </c>
      <c r="I2792">
        <v>1120</v>
      </c>
      <c r="J2792">
        <v>2111</v>
      </c>
      <c r="K2792" t="s">
        <v>3280</v>
      </c>
      <c r="O2792" s="65">
        <v>2387300</v>
      </c>
    </row>
    <row r="2793" spans="1:15" x14ac:dyDescent="0.25">
      <c r="A2793" s="45">
        <v>2018</v>
      </c>
      <c r="B2793" t="s">
        <v>536</v>
      </c>
      <c r="C2793">
        <v>208</v>
      </c>
      <c r="D2793">
        <v>217</v>
      </c>
      <c r="E2793">
        <v>0</v>
      </c>
      <c r="F2793">
        <v>10701</v>
      </c>
      <c r="H2793" t="s">
        <v>9</v>
      </c>
      <c r="I2793">
        <v>1120</v>
      </c>
      <c r="J2793">
        <v>2111</v>
      </c>
      <c r="K2793" t="s">
        <v>3284</v>
      </c>
      <c r="M2793" t="s">
        <v>6008</v>
      </c>
      <c r="O2793" s="65">
        <v>2149733</v>
      </c>
    </row>
    <row r="2794" spans="1:15" x14ac:dyDescent="0.25">
      <c r="A2794" s="45">
        <v>2018</v>
      </c>
      <c r="B2794" t="s">
        <v>536</v>
      </c>
      <c r="C2794">
        <v>208</v>
      </c>
      <c r="D2794">
        <v>217</v>
      </c>
      <c r="E2794">
        <v>0</v>
      </c>
      <c r="F2794">
        <v>10702</v>
      </c>
      <c r="H2794" t="s">
        <v>9</v>
      </c>
      <c r="I2794">
        <v>1120</v>
      </c>
      <c r="J2794">
        <v>2111</v>
      </c>
      <c r="K2794" t="s">
        <v>3285</v>
      </c>
      <c r="M2794" t="s">
        <v>6009</v>
      </c>
      <c r="O2794" s="65">
        <v>282750</v>
      </c>
    </row>
    <row r="2795" spans="1:15" x14ac:dyDescent="0.25">
      <c r="A2795" s="45">
        <v>2018</v>
      </c>
      <c r="B2795" t="s">
        <v>536</v>
      </c>
      <c r="C2795">
        <v>208</v>
      </c>
      <c r="D2795">
        <v>217</v>
      </c>
      <c r="E2795">
        <v>0</v>
      </c>
      <c r="F2795">
        <v>20104</v>
      </c>
      <c r="H2795" t="s">
        <v>9</v>
      </c>
      <c r="I2795">
        <v>1120</v>
      </c>
      <c r="J2795">
        <v>2111</v>
      </c>
      <c r="K2795" t="s">
        <v>3309</v>
      </c>
      <c r="O2795" s="65">
        <v>300000</v>
      </c>
    </row>
    <row r="2796" spans="1:15" x14ac:dyDescent="0.25">
      <c r="A2796" s="45">
        <v>2018</v>
      </c>
      <c r="B2796" t="s">
        <v>536</v>
      </c>
      <c r="C2796">
        <v>208</v>
      </c>
      <c r="D2796">
        <v>217</v>
      </c>
      <c r="E2796">
        <v>0</v>
      </c>
      <c r="F2796">
        <v>29901</v>
      </c>
      <c r="H2796" t="s">
        <v>9</v>
      </c>
      <c r="I2796">
        <v>1120</v>
      </c>
      <c r="J2796">
        <v>2111</v>
      </c>
      <c r="K2796" t="s">
        <v>3327</v>
      </c>
      <c r="O2796" s="65">
        <v>250000</v>
      </c>
    </row>
    <row r="2797" spans="1:15" x14ac:dyDescent="0.25">
      <c r="A2797" s="45">
        <v>2018</v>
      </c>
      <c r="B2797" t="s">
        <v>536</v>
      </c>
      <c r="C2797">
        <v>208</v>
      </c>
      <c r="D2797">
        <v>217</v>
      </c>
      <c r="E2797">
        <v>0</v>
      </c>
      <c r="F2797">
        <v>29903</v>
      </c>
      <c r="H2797" t="s">
        <v>9</v>
      </c>
      <c r="I2797">
        <v>1120</v>
      </c>
      <c r="J2797">
        <v>2111</v>
      </c>
      <c r="K2797" t="s">
        <v>3329</v>
      </c>
      <c r="O2797" s="65">
        <v>250000</v>
      </c>
    </row>
    <row r="2798" spans="1:15" x14ac:dyDescent="0.25">
      <c r="A2798" s="45">
        <v>2018</v>
      </c>
      <c r="B2798" t="s">
        <v>536</v>
      </c>
      <c r="C2798">
        <v>208</v>
      </c>
      <c r="D2798">
        <v>217</v>
      </c>
      <c r="E2798">
        <v>0</v>
      </c>
      <c r="F2798">
        <v>60103</v>
      </c>
      <c r="G2798">
        <v>200</v>
      </c>
      <c r="H2798" t="s">
        <v>9</v>
      </c>
      <c r="I2798">
        <v>1310</v>
      </c>
      <c r="J2798">
        <v>2111</v>
      </c>
      <c r="K2798" t="s">
        <v>3393</v>
      </c>
      <c r="L2798" t="s">
        <v>21</v>
      </c>
      <c r="M2798" t="s">
        <v>4550</v>
      </c>
      <c r="N2798" t="s">
        <v>22</v>
      </c>
      <c r="O2798" s="65">
        <v>1283799</v>
      </c>
    </row>
    <row r="2799" spans="1:15" x14ac:dyDescent="0.25">
      <c r="A2799" s="45">
        <v>2018</v>
      </c>
      <c r="B2799" t="s">
        <v>536</v>
      </c>
      <c r="C2799">
        <v>208</v>
      </c>
      <c r="D2799">
        <v>217</v>
      </c>
      <c r="E2799">
        <v>0</v>
      </c>
      <c r="F2799">
        <v>60103</v>
      </c>
      <c r="G2799">
        <v>202</v>
      </c>
      <c r="H2799" t="s">
        <v>9</v>
      </c>
      <c r="I2799">
        <v>1310</v>
      </c>
      <c r="J2799">
        <v>2111</v>
      </c>
      <c r="K2799" t="s">
        <v>3393</v>
      </c>
      <c r="L2799" t="s">
        <v>21</v>
      </c>
      <c r="M2799" t="s">
        <v>4542</v>
      </c>
      <c r="N2799" t="s">
        <v>22</v>
      </c>
      <c r="O2799" s="65">
        <v>553362</v>
      </c>
    </row>
    <row r="2800" spans="1:15" x14ac:dyDescent="0.25">
      <c r="A2800" s="45">
        <v>2018</v>
      </c>
      <c r="B2800" t="s">
        <v>536</v>
      </c>
      <c r="C2800">
        <v>208</v>
      </c>
      <c r="D2800">
        <v>217</v>
      </c>
      <c r="E2800">
        <v>0</v>
      </c>
      <c r="F2800">
        <v>60399</v>
      </c>
      <c r="H2800" t="s">
        <v>9</v>
      </c>
      <c r="I2800">
        <v>1320</v>
      </c>
      <c r="J2800">
        <v>2111</v>
      </c>
      <c r="K2800" t="s">
        <v>3409</v>
      </c>
      <c r="M2800" t="s">
        <v>4363</v>
      </c>
      <c r="O2800" s="65">
        <v>625000</v>
      </c>
    </row>
    <row r="2801" spans="1:15" x14ac:dyDescent="0.25">
      <c r="A2801" s="45">
        <v>2018</v>
      </c>
      <c r="B2801" t="s">
        <v>537</v>
      </c>
      <c r="C2801">
        <v>208</v>
      </c>
      <c r="D2801">
        <v>218</v>
      </c>
      <c r="E2801">
        <v>0</v>
      </c>
      <c r="F2801">
        <v>101</v>
      </c>
      <c r="H2801" t="s">
        <v>9</v>
      </c>
      <c r="I2801">
        <v>1111</v>
      </c>
      <c r="J2801">
        <v>2111</v>
      </c>
      <c r="K2801" t="s">
        <v>3206</v>
      </c>
      <c r="O2801" s="65">
        <v>173738244</v>
      </c>
    </row>
    <row r="2802" spans="1:15" x14ac:dyDescent="0.25">
      <c r="A2802" s="45">
        <v>2018</v>
      </c>
      <c r="B2802" t="s">
        <v>537</v>
      </c>
      <c r="C2802">
        <v>208</v>
      </c>
      <c r="D2802">
        <v>218</v>
      </c>
      <c r="E2802">
        <v>0</v>
      </c>
      <c r="F2802">
        <v>301</v>
      </c>
      <c r="H2802" t="s">
        <v>9</v>
      </c>
      <c r="I2802">
        <v>1111</v>
      </c>
      <c r="J2802">
        <v>2111</v>
      </c>
      <c r="K2802" t="s">
        <v>3215</v>
      </c>
      <c r="O2802" s="65">
        <v>66922158</v>
      </c>
    </row>
    <row r="2803" spans="1:15" x14ac:dyDescent="0.25">
      <c r="A2803" s="45">
        <v>2018</v>
      </c>
      <c r="B2803" t="s">
        <v>537</v>
      </c>
      <c r="C2803">
        <v>208</v>
      </c>
      <c r="D2803">
        <v>218</v>
      </c>
      <c r="E2803">
        <v>0</v>
      </c>
      <c r="F2803">
        <v>302</v>
      </c>
      <c r="H2803" t="s">
        <v>9</v>
      </c>
      <c r="I2803">
        <v>1111</v>
      </c>
      <c r="J2803">
        <v>2111</v>
      </c>
      <c r="K2803" t="s">
        <v>3216</v>
      </c>
      <c r="O2803" s="65">
        <v>94644977</v>
      </c>
    </row>
    <row r="2804" spans="1:15" x14ac:dyDescent="0.25">
      <c r="A2804" s="45">
        <v>2018</v>
      </c>
      <c r="B2804" t="s">
        <v>537</v>
      </c>
      <c r="C2804">
        <v>208</v>
      </c>
      <c r="D2804">
        <v>218</v>
      </c>
      <c r="E2804">
        <v>0</v>
      </c>
      <c r="F2804">
        <v>303</v>
      </c>
      <c r="H2804" t="s">
        <v>16</v>
      </c>
      <c r="I2804">
        <v>1111</v>
      </c>
      <c r="J2804">
        <v>2111</v>
      </c>
      <c r="K2804" t="s">
        <v>3217</v>
      </c>
      <c r="O2804" s="65">
        <v>31041955</v>
      </c>
    </row>
    <row r="2805" spans="1:15" x14ac:dyDescent="0.25">
      <c r="A2805" s="45">
        <v>2018</v>
      </c>
      <c r="B2805" t="s">
        <v>537</v>
      </c>
      <c r="C2805">
        <v>208</v>
      </c>
      <c r="D2805">
        <v>218</v>
      </c>
      <c r="E2805">
        <v>0</v>
      </c>
      <c r="F2805">
        <v>304</v>
      </c>
      <c r="H2805" t="s">
        <v>9</v>
      </c>
      <c r="I2805">
        <v>1111</v>
      </c>
      <c r="J2805">
        <v>2111</v>
      </c>
      <c r="K2805" t="s">
        <v>3218</v>
      </c>
      <c r="O2805" s="65">
        <v>24295574</v>
      </c>
    </row>
    <row r="2806" spans="1:15" x14ac:dyDescent="0.25">
      <c r="A2806" s="45">
        <v>2018</v>
      </c>
      <c r="B2806" t="s">
        <v>537</v>
      </c>
      <c r="C2806">
        <v>208</v>
      </c>
      <c r="D2806">
        <v>218</v>
      </c>
      <c r="E2806">
        <v>0</v>
      </c>
      <c r="F2806">
        <v>399</v>
      </c>
      <c r="H2806" t="s">
        <v>9</v>
      </c>
      <c r="I2806">
        <v>1111</v>
      </c>
      <c r="J2806">
        <v>2111</v>
      </c>
      <c r="K2806" t="s">
        <v>3219</v>
      </c>
      <c r="O2806" s="65">
        <v>24789064</v>
      </c>
    </row>
    <row r="2807" spans="1:15" x14ac:dyDescent="0.25">
      <c r="A2807" s="45">
        <v>2018</v>
      </c>
      <c r="B2807" t="s">
        <v>537</v>
      </c>
      <c r="C2807">
        <v>208</v>
      </c>
      <c r="D2807">
        <v>218</v>
      </c>
      <c r="E2807">
        <v>0</v>
      </c>
      <c r="F2807">
        <v>401</v>
      </c>
      <c r="G2807">
        <v>200</v>
      </c>
      <c r="H2807" t="s">
        <v>9</v>
      </c>
      <c r="I2807">
        <v>1112</v>
      </c>
      <c r="J2807">
        <v>2111</v>
      </c>
      <c r="K2807" t="s">
        <v>3220</v>
      </c>
      <c r="L2807" t="s">
        <v>21</v>
      </c>
      <c r="M2807" t="s">
        <v>4546</v>
      </c>
      <c r="N2807" t="s">
        <v>22</v>
      </c>
      <c r="O2807" s="65">
        <v>35556077</v>
      </c>
    </row>
    <row r="2808" spans="1:15" x14ac:dyDescent="0.25">
      <c r="A2808" s="45">
        <v>2018</v>
      </c>
      <c r="B2808" t="s">
        <v>537</v>
      </c>
      <c r="C2808">
        <v>208</v>
      </c>
      <c r="D2808">
        <v>218</v>
      </c>
      <c r="E2808">
        <v>0</v>
      </c>
      <c r="F2808">
        <v>405</v>
      </c>
      <c r="G2808">
        <v>200</v>
      </c>
      <c r="H2808" t="s">
        <v>9</v>
      </c>
      <c r="I2808">
        <v>1112</v>
      </c>
      <c r="J2808">
        <v>2111</v>
      </c>
      <c r="K2808" t="s">
        <v>3244</v>
      </c>
      <c r="L2808" t="s">
        <v>23</v>
      </c>
      <c r="M2808" t="s">
        <v>4531</v>
      </c>
      <c r="N2808" t="s">
        <v>24</v>
      </c>
      <c r="O2808" s="65">
        <v>1921950</v>
      </c>
    </row>
    <row r="2809" spans="1:15" x14ac:dyDescent="0.25">
      <c r="A2809" s="45">
        <v>2018</v>
      </c>
      <c r="B2809" t="s">
        <v>537</v>
      </c>
      <c r="C2809">
        <v>208</v>
      </c>
      <c r="D2809">
        <v>218</v>
      </c>
      <c r="E2809">
        <v>0</v>
      </c>
      <c r="F2809">
        <v>501</v>
      </c>
      <c r="G2809">
        <v>200</v>
      </c>
      <c r="H2809" t="s">
        <v>9</v>
      </c>
      <c r="I2809">
        <v>1112</v>
      </c>
      <c r="J2809">
        <v>2111</v>
      </c>
      <c r="K2809" t="s">
        <v>3245</v>
      </c>
      <c r="L2809" t="s">
        <v>21</v>
      </c>
      <c r="M2809" t="s">
        <v>4547</v>
      </c>
      <c r="N2809" t="s">
        <v>22</v>
      </c>
      <c r="O2809" s="65">
        <v>19527013</v>
      </c>
    </row>
    <row r="2810" spans="1:15" x14ac:dyDescent="0.25">
      <c r="A2810" s="45">
        <v>2018</v>
      </c>
      <c r="B2810" t="s">
        <v>537</v>
      </c>
      <c r="C2810">
        <v>208</v>
      </c>
      <c r="D2810">
        <v>218</v>
      </c>
      <c r="E2810">
        <v>0</v>
      </c>
      <c r="F2810">
        <v>502</v>
      </c>
      <c r="G2810">
        <v>200</v>
      </c>
      <c r="H2810" t="s">
        <v>9</v>
      </c>
      <c r="I2810">
        <v>1112</v>
      </c>
      <c r="J2810">
        <v>2111</v>
      </c>
      <c r="K2810" t="s">
        <v>3246</v>
      </c>
      <c r="L2810" t="s">
        <v>21</v>
      </c>
      <c r="M2810" t="s">
        <v>4532</v>
      </c>
      <c r="N2810" t="s">
        <v>22</v>
      </c>
      <c r="O2810" s="65">
        <v>5765850</v>
      </c>
    </row>
    <row r="2811" spans="1:15" x14ac:dyDescent="0.25">
      <c r="A2811" s="45">
        <v>2018</v>
      </c>
      <c r="B2811" t="s">
        <v>537</v>
      </c>
      <c r="C2811">
        <v>208</v>
      </c>
      <c r="D2811">
        <v>218</v>
      </c>
      <c r="E2811">
        <v>0</v>
      </c>
      <c r="F2811">
        <v>503</v>
      </c>
      <c r="G2811">
        <v>200</v>
      </c>
      <c r="H2811" t="s">
        <v>9</v>
      </c>
      <c r="I2811">
        <v>1112</v>
      </c>
      <c r="J2811">
        <v>2111</v>
      </c>
      <c r="K2811" t="s">
        <v>3247</v>
      </c>
      <c r="L2811" t="s">
        <v>21</v>
      </c>
      <c r="M2811" t="s">
        <v>4533</v>
      </c>
      <c r="N2811" t="s">
        <v>22</v>
      </c>
      <c r="O2811" s="65">
        <v>11531701</v>
      </c>
    </row>
    <row r="2812" spans="1:15" x14ac:dyDescent="0.25">
      <c r="A2812" s="45">
        <v>2018</v>
      </c>
      <c r="B2812" t="s">
        <v>537</v>
      </c>
      <c r="C2812">
        <v>208</v>
      </c>
      <c r="D2812">
        <v>218</v>
      </c>
      <c r="E2812">
        <v>0</v>
      </c>
      <c r="F2812">
        <v>10301</v>
      </c>
      <c r="H2812" t="s">
        <v>9</v>
      </c>
      <c r="I2812">
        <v>1120</v>
      </c>
      <c r="J2812">
        <v>2111</v>
      </c>
      <c r="K2812" t="s">
        <v>3263</v>
      </c>
      <c r="O2812" s="65">
        <v>3500000</v>
      </c>
    </row>
    <row r="2813" spans="1:15" x14ac:dyDescent="0.25">
      <c r="A2813" s="45">
        <v>2018</v>
      </c>
      <c r="B2813" t="s">
        <v>537</v>
      </c>
      <c r="C2813">
        <v>208</v>
      </c>
      <c r="D2813">
        <v>218</v>
      </c>
      <c r="E2813">
        <v>0</v>
      </c>
      <c r="F2813">
        <v>10303</v>
      </c>
      <c r="H2813" t="s">
        <v>9</v>
      </c>
      <c r="I2813">
        <v>1120</v>
      </c>
      <c r="J2813">
        <v>2111</v>
      </c>
      <c r="K2813" t="s">
        <v>3265</v>
      </c>
      <c r="O2813" s="65">
        <v>1000000</v>
      </c>
    </row>
    <row r="2814" spans="1:15" x14ac:dyDescent="0.25">
      <c r="A2814" s="45">
        <v>2018</v>
      </c>
      <c r="B2814" t="s">
        <v>537</v>
      </c>
      <c r="C2814">
        <v>208</v>
      </c>
      <c r="D2814">
        <v>218</v>
      </c>
      <c r="E2814">
        <v>0</v>
      </c>
      <c r="F2814">
        <v>10403</v>
      </c>
      <c r="H2814" t="s">
        <v>9</v>
      </c>
      <c r="I2814">
        <v>1120</v>
      </c>
      <c r="J2814">
        <v>2111</v>
      </c>
      <c r="K2814" t="s">
        <v>3272</v>
      </c>
      <c r="M2814" t="s">
        <v>4597</v>
      </c>
      <c r="O2814" s="65">
        <v>46200000</v>
      </c>
    </row>
    <row r="2815" spans="1:15" x14ac:dyDescent="0.25">
      <c r="A2815" s="45">
        <v>2018</v>
      </c>
      <c r="B2815" t="s">
        <v>537</v>
      </c>
      <c r="C2815">
        <v>208</v>
      </c>
      <c r="D2815">
        <v>218</v>
      </c>
      <c r="E2815">
        <v>0</v>
      </c>
      <c r="F2815">
        <v>10501</v>
      </c>
      <c r="H2815" t="s">
        <v>9</v>
      </c>
      <c r="I2815">
        <v>1120</v>
      </c>
      <c r="J2815">
        <v>2111</v>
      </c>
      <c r="K2815" t="s">
        <v>3277</v>
      </c>
      <c r="O2815" s="65">
        <v>100000</v>
      </c>
    </row>
    <row r="2816" spans="1:15" x14ac:dyDescent="0.25">
      <c r="A2816" s="45">
        <v>2018</v>
      </c>
      <c r="B2816" t="s">
        <v>537</v>
      </c>
      <c r="C2816">
        <v>208</v>
      </c>
      <c r="D2816">
        <v>218</v>
      </c>
      <c r="E2816">
        <v>0</v>
      </c>
      <c r="F2816">
        <v>10502</v>
      </c>
      <c r="H2816" t="s">
        <v>9</v>
      </c>
      <c r="I2816">
        <v>1120</v>
      </c>
      <c r="J2816">
        <v>2111</v>
      </c>
      <c r="K2816" t="s">
        <v>3278</v>
      </c>
      <c r="O2816" s="65">
        <v>10403500</v>
      </c>
    </row>
    <row r="2817" spans="1:15" x14ac:dyDescent="0.25">
      <c r="A2817" s="45">
        <v>2018</v>
      </c>
      <c r="B2817" t="s">
        <v>537</v>
      </c>
      <c r="C2817">
        <v>208</v>
      </c>
      <c r="D2817">
        <v>218</v>
      </c>
      <c r="E2817">
        <v>0</v>
      </c>
      <c r="F2817">
        <v>10503</v>
      </c>
      <c r="H2817" t="s">
        <v>9</v>
      </c>
      <c r="I2817">
        <v>1120</v>
      </c>
      <c r="J2817">
        <v>2111</v>
      </c>
      <c r="K2817" t="s">
        <v>3279</v>
      </c>
      <c r="O2817" s="65">
        <v>3075900</v>
      </c>
    </row>
    <row r="2818" spans="1:15" x14ac:dyDescent="0.25">
      <c r="A2818" s="45">
        <v>2018</v>
      </c>
      <c r="B2818" t="s">
        <v>537</v>
      </c>
      <c r="C2818">
        <v>208</v>
      </c>
      <c r="D2818">
        <v>218</v>
      </c>
      <c r="E2818">
        <v>0</v>
      </c>
      <c r="F2818">
        <v>10504</v>
      </c>
      <c r="H2818" t="s">
        <v>9</v>
      </c>
      <c r="I2818">
        <v>1120</v>
      </c>
      <c r="J2818">
        <v>2111</v>
      </c>
      <c r="K2818" t="s">
        <v>3280</v>
      </c>
      <c r="O2818" s="65">
        <v>6186600</v>
      </c>
    </row>
    <row r="2819" spans="1:15" x14ac:dyDescent="0.25">
      <c r="A2819" s="45">
        <v>2018</v>
      </c>
      <c r="B2819" t="s">
        <v>537</v>
      </c>
      <c r="C2819">
        <v>208</v>
      </c>
      <c r="D2819">
        <v>218</v>
      </c>
      <c r="E2819">
        <v>0</v>
      </c>
      <c r="F2819">
        <v>10701</v>
      </c>
      <c r="H2819" t="s">
        <v>9</v>
      </c>
      <c r="I2819">
        <v>1120</v>
      </c>
      <c r="J2819">
        <v>2111</v>
      </c>
      <c r="K2819" t="s">
        <v>3284</v>
      </c>
      <c r="M2819" t="s">
        <v>4364</v>
      </c>
      <c r="O2819" s="65">
        <v>4000000</v>
      </c>
    </row>
    <row r="2820" spans="1:15" x14ac:dyDescent="0.25">
      <c r="A2820" s="45">
        <v>2018</v>
      </c>
      <c r="B2820" t="s">
        <v>537</v>
      </c>
      <c r="C2820">
        <v>208</v>
      </c>
      <c r="D2820">
        <v>218</v>
      </c>
      <c r="E2820">
        <v>0</v>
      </c>
      <c r="F2820">
        <v>10702</v>
      </c>
      <c r="H2820" t="s">
        <v>9</v>
      </c>
      <c r="I2820">
        <v>1120</v>
      </c>
      <c r="J2820">
        <v>2111</v>
      </c>
      <c r="K2820" t="s">
        <v>3285</v>
      </c>
      <c r="M2820" t="s">
        <v>6010</v>
      </c>
      <c r="O2820" s="65">
        <v>200000</v>
      </c>
    </row>
    <row r="2821" spans="1:15" x14ac:dyDescent="0.25">
      <c r="A2821" s="45">
        <v>2018</v>
      </c>
      <c r="B2821" t="s">
        <v>537</v>
      </c>
      <c r="C2821">
        <v>208</v>
      </c>
      <c r="D2821">
        <v>218</v>
      </c>
      <c r="E2821">
        <v>0</v>
      </c>
      <c r="F2821">
        <v>20104</v>
      </c>
      <c r="H2821" t="s">
        <v>9</v>
      </c>
      <c r="I2821">
        <v>1120</v>
      </c>
      <c r="J2821">
        <v>2111</v>
      </c>
      <c r="K2821" t="s">
        <v>3309</v>
      </c>
      <c r="O2821" s="65">
        <v>300000</v>
      </c>
    </row>
    <row r="2822" spans="1:15" x14ac:dyDescent="0.25">
      <c r="A2822" s="45">
        <v>2018</v>
      </c>
      <c r="B2822" t="s">
        <v>537</v>
      </c>
      <c r="C2822">
        <v>208</v>
      </c>
      <c r="D2822">
        <v>218</v>
      </c>
      <c r="E2822">
        <v>0</v>
      </c>
      <c r="F2822">
        <v>29901</v>
      </c>
      <c r="H2822" t="s">
        <v>9</v>
      </c>
      <c r="I2822">
        <v>1120</v>
      </c>
      <c r="J2822">
        <v>2111</v>
      </c>
      <c r="K2822" t="s">
        <v>3327</v>
      </c>
      <c r="O2822" s="65">
        <v>200000</v>
      </c>
    </row>
    <row r="2823" spans="1:15" x14ac:dyDescent="0.25">
      <c r="A2823" s="45">
        <v>2018</v>
      </c>
      <c r="B2823" t="s">
        <v>537</v>
      </c>
      <c r="C2823">
        <v>208</v>
      </c>
      <c r="D2823">
        <v>218</v>
      </c>
      <c r="E2823">
        <v>0</v>
      </c>
      <c r="F2823">
        <v>29903</v>
      </c>
      <c r="H2823" t="s">
        <v>9</v>
      </c>
      <c r="I2823">
        <v>1120</v>
      </c>
      <c r="J2823">
        <v>2111</v>
      </c>
      <c r="K2823" t="s">
        <v>3329</v>
      </c>
      <c r="O2823" s="65">
        <v>300000</v>
      </c>
    </row>
    <row r="2824" spans="1:15" x14ac:dyDescent="0.25">
      <c r="A2824" s="45">
        <v>2018</v>
      </c>
      <c r="B2824" t="s">
        <v>537</v>
      </c>
      <c r="C2824">
        <v>208</v>
      </c>
      <c r="D2824">
        <v>218</v>
      </c>
      <c r="E2824">
        <v>0</v>
      </c>
      <c r="F2824">
        <v>29905</v>
      </c>
      <c r="H2824" t="s">
        <v>9</v>
      </c>
      <c r="I2824">
        <v>1120</v>
      </c>
      <c r="J2824">
        <v>2111</v>
      </c>
      <c r="K2824" t="s">
        <v>3331</v>
      </c>
      <c r="O2824" s="65">
        <v>100000</v>
      </c>
    </row>
    <row r="2825" spans="1:15" x14ac:dyDescent="0.25">
      <c r="A2825" s="45">
        <v>2018</v>
      </c>
      <c r="B2825" t="s">
        <v>537</v>
      </c>
      <c r="C2825">
        <v>208</v>
      </c>
      <c r="D2825">
        <v>218</v>
      </c>
      <c r="E2825">
        <v>0</v>
      </c>
      <c r="F2825">
        <v>50199</v>
      </c>
      <c r="H2825" t="s">
        <v>16</v>
      </c>
      <c r="I2825">
        <v>2210</v>
      </c>
      <c r="J2825">
        <v>2111</v>
      </c>
      <c r="K2825" t="s">
        <v>3379</v>
      </c>
      <c r="O2825" s="65">
        <v>875000</v>
      </c>
    </row>
    <row r="2826" spans="1:15" x14ac:dyDescent="0.25">
      <c r="A2826" s="45">
        <v>2018</v>
      </c>
      <c r="B2826" t="s">
        <v>537</v>
      </c>
      <c r="C2826">
        <v>208</v>
      </c>
      <c r="D2826">
        <v>218</v>
      </c>
      <c r="E2826">
        <v>0</v>
      </c>
      <c r="F2826">
        <v>60103</v>
      </c>
      <c r="G2826">
        <v>200</v>
      </c>
      <c r="H2826" t="s">
        <v>9</v>
      </c>
      <c r="I2826">
        <v>1310</v>
      </c>
      <c r="J2826">
        <v>2111</v>
      </c>
      <c r="K2826" t="s">
        <v>3393</v>
      </c>
      <c r="L2826" t="s">
        <v>21</v>
      </c>
      <c r="M2826" t="s">
        <v>4550</v>
      </c>
      <c r="N2826" t="s">
        <v>22</v>
      </c>
      <c r="O2826" s="65">
        <v>2229462</v>
      </c>
    </row>
    <row r="2827" spans="1:15" x14ac:dyDescent="0.25">
      <c r="A2827" s="45">
        <v>2018</v>
      </c>
      <c r="B2827" t="s">
        <v>537</v>
      </c>
      <c r="C2827">
        <v>208</v>
      </c>
      <c r="D2827">
        <v>218</v>
      </c>
      <c r="E2827">
        <v>0</v>
      </c>
      <c r="F2827">
        <v>60103</v>
      </c>
      <c r="G2827">
        <v>202</v>
      </c>
      <c r="H2827" t="s">
        <v>9</v>
      </c>
      <c r="I2827">
        <v>1310</v>
      </c>
      <c r="J2827">
        <v>2111</v>
      </c>
      <c r="K2827" t="s">
        <v>3393</v>
      </c>
      <c r="L2827" t="s">
        <v>21</v>
      </c>
      <c r="M2827" t="s">
        <v>4542</v>
      </c>
      <c r="N2827" t="s">
        <v>22</v>
      </c>
      <c r="O2827" s="65">
        <v>960975</v>
      </c>
    </row>
    <row r="2828" spans="1:15" x14ac:dyDescent="0.25">
      <c r="A2828" s="45">
        <v>2018</v>
      </c>
      <c r="B2828" t="s">
        <v>537</v>
      </c>
      <c r="C2828">
        <v>208</v>
      </c>
      <c r="D2828">
        <v>218</v>
      </c>
      <c r="E2828">
        <v>0</v>
      </c>
      <c r="F2828">
        <v>60399</v>
      </c>
      <c r="H2828" t="s">
        <v>9</v>
      </c>
      <c r="I2828">
        <v>1320</v>
      </c>
      <c r="J2828">
        <v>2111</v>
      </c>
      <c r="K2828" t="s">
        <v>3409</v>
      </c>
      <c r="M2828" t="s">
        <v>4363</v>
      </c>
      <c r="O2828" s="65">
        <v>1260000</v>
      </c>
    </row>
    <row r="2829" spans="1:15" x14ac:dyDescent="0.25">
      <c r="A2829" s="45">
        <v>2018</v>
      </c>
      <c r="B2829" t="s">
        <v>538</v>
      </c>
      <c r="C2829">
        <v>208</v>
      </c>
      <c r="D2829">
        <v>219</v>
      </c>
      <c r="E2829">
        <v>0</v>
      </c>
      <c r="F2829">
        <v>101</v>
      </c>
      <c r="H2829" t="s">
        <v>9</v>
      </c>
      <c r="I2829">
        <v>1111</v>
      </c>
      <c r="J2829">
        <v>2111</v>
      </c>
      <c r="K2829" t="s">
        <v>3206</v>
      </c>
      <c r="O2829" s="65">
        <v>296129165</v>
      </c>
    </row>
    <row r="2830" spans="1:15" x14ac:dyDescent="0.25">
      <c r="A2830" s="45">
        <v>2018</v>
      </c>
      <c r="B2830" t="s">
        <v>538</v>
      </c>
      <c r="C2830">
        <v>208</v>
      </c>
      <c r="D2830">
        <v>219</v>
      </c>
      <c r="E2830">
        <v>0</v>
      </c>
      <c r="F2830">
        <v>201</v>
      </c>
      <c r="H2830" t="s">
        <v>9</v>
      </c>
      <c r="I2830">
        <v>1111</v>
      </c>
      <c r="J2830">
        <v>2111</v>
      </c>
      <c r="K2830" t="s">
        <v>3210</v>
      </c>
      <c r="O2830" s="65">
        <v>5045298</v>
      </c>
    </row>
    <row r="2831" spans="1:15" x14ac:dyDescent="0.25">
      <c r="A2831" s="45">
        <v>2018</v>
      </c>
      <c r="B2831" t="s">
        <v>538</v>
      </c>
      <c r="C2831">
        <v>208</v>
      </c>
      <c r="D2831">
        <v>219</v>
      </c>
      <c r="E2831">
        <v>0</v>
      </c>
      <c r="F2831">
        <v>202</v>
      </c>
      <c r="H2831" t="s">
        <v>9</v>
      </c>
      <c r="I2831">
        <v>1111</v>
      </c>
      <c r="J2831">
        <v>2111</v>
      </c>
      <c r="K2831" t="s">
        <v>3211</v>
      </c>
      <c r="O2831" s="65">
        <v>4263033</v>
      </c>
    </row>
    <row r="2832" spans="1:15" x14ac:dyDescent="0.25">
      <c r="A2832" s="45">
        <v>2018</v>
      </c>
      <c r="B2832" t="s">
        <v>538</v>
      </c>
      <c r="C2832">
        <v>208</v>
      </c>
      <c r="D2832">
        <v>219</v>
      </c>
      <c r="E2832">
        <v>0</v>
      </c>
      <c r="F2832">
        <v>301</v>
      </c>
      <c r="H2832" t="s">
        <v>9</v>
      </c>
      <c r="I2832">
        <v>1111</v>
      </c>
      <c r="J2832">
        <v>2111</v>
      </c>
      <c r="K2832" t="s">
        <v>3215</v>
      </c>
      <c r="O2832" s="65">
        <v>100141315</v>
      </c>
    </row>
    <row r="2833" spans="1:15" x14ac:dyDescent="0.25">
      <c r="A2833" s="45">
        <v>2018</v>
      </c>
      <c r="B2833" t="s">
        <v>538</v>
      </c>
      <c r="C2833">
        <v>208</v>
      </c>
      <c r="D2833">
        <v>219</v>
      </c>
      <c r="E2833">
        <v>0</v>
      </c>
      <c r="F2833">
        <v>302</v>
      </c>
      <c r="H2833" t="s">
        <v>9</v>
      </c>
      <c r="I2833">
        <v>1111</v>
      </c>
      <c r="J2833">
        <v>2111</v>
      </c>
      <c r="K2833" t="s">
        <v>3216</v>
      </c>
      <c r="O2833" s="65">
        <v>155378486</v>
      </c>
    </row>
    <row r="2834" spans="1:15" x14ac:dyDescent="0.25">
      <c r="A2834" s="45">
        <v>2018</v>
      </c>
      <c r="B2834" t="s">
        <v>538</v>
      </c>
      <c r="C2834">
        <v>208</v>
      </c>
      <c r="D2834">
        <v>219</v>
      </c>
      <c r="E2834">
        <v>0</v>
      </c>
      <c r="F2834">
        <v>303</v>
      </c>
      <c r="H2834" t="s">
        <v>16</v>
      </c>
      <c r="I2834">
        <v>1111</v>
      </c>
      <c r="J2834">
        <v>2111</v>
      </c>
      <c r="K2834" t="s">
        <v>3217</v>
      </c>
      <c r="O2834" s="65">
        <v>99350353</v>
      </c>
    </row>
    <row r="2835" spans="1:15" x14ac:dyDescent="0.25">
      <c r="A2835" s="45">
        <v>2018</v>
      </c>
      <c r="B2835" t="s">
        <v>538</v>
      </c>
      <c r="C2835">
        <v>208</v>
      </c>
      <c r="D2835">
        <v>219</v>
      </c>
      <c r="E2835">
        <v>0</v>
      </c>
      <c r="F2835">
        <v>304</v>
      </c>
      <c r="H2835" t="s">
        <v>9</v>
      </c>
      <c r="I2835">
        <v>1111</v>
      </c>
      <c r="J2835">
        <v>2111</v>
      </c>
      <c r="K2835" t="s">
        <v>3218</v>
      </c>
      <c r="O2835" s="65">
        <v>47287425</v>
      </c>
    </row>
    <row r="2836" spans="1:15" x14ac:dyDescent="0.25">
      <c r="A2836" s="45">
        <v>2018</v>
      </c>
      <c r="B2836" t="s">
        <v>538</v>
      </c>
      <c r="C2836">
        <v>208</v>
      </c>
      <c r="D2836">
        <v>219</v>
      </c>
      <c r="E2836">
        <v>0</v>
      </c>
      <c r="F2836">
        <v>399</v>
      </c>
      <c r="H2836" t="s">
        <v>9</v>
      </c>
      <c r="I2836">
        <v>1111</v>
      </c>
      <c r="J2836">
        <v>2111</v>
      </c>
      <c r="K2836" t="s">
        <v>3219</v>
      </c>
      <c r="O2836" s="65">
        <v>55354890</v>
      </c>
    </row>
    <row r="2837" spans="1:15" x14ac:dyDescent="0.25">
      <c r="A2837" s="45">
        <v>2018</v>
      </c>
      <c r="B2837" t="s">
        <v>538</v>
      </c>
      <c r="C2837">
        <v>208</v>
      </c>
      <c r="D2837">
        <v>219</v>
      </c>
      <c r="E2837">
        <v>0</v>
      </c>
      <c r="F2837">
        <v>401</v>
      </c>
      <c r="G2837">
        <v>200</v>
      </c>
      <c r="H2837" t="s">
        <v>9</v>
      </c>
      <c r="I2837">
        <v>1112</v>
      </c>
      <c r="J2837">
        <v>2111</v>
      </c>
      <c r="K2837" t="s">
        <v>3220</v>
      </c>
      <c r="L2837" t="s">
        <v>21</v>
      </c>
      <c r="M2837" t="s">
        <v>4546</v>
      </c>
      <c r="N2837" t="s">
        <v>22</v>
      </c>
      <c r="O2837" s="65">
        <v>61382964</v>
      </c>
    </row>
    <row r="2838" spans="1:15" x14ac:dyDescent="0.25">
      <c r="A2838" s="45">
        <v>2018</v>
      </c>
      <c r="B2838" t="s">
        <v>538</v>
      </c>
      <c r="C2838">
        <v>208</v>
      </c>
      <c r="D2838">
        <v>219</v>
      </c>
      <c r="E2838">
        <v>0</v>
      </c>
      <c r="F2838">
        <v>405</v>
      </c>
      <c r="G2838">
        <v>200</v>
      </c>
      <c r="H2838" t="s">
        <v>9</v>
      </c>
      <c r="I2838">
        <v>1112</v>
      </c>
      <c r="J2838">
        <v>2111</v>
      </c>
      <c r="K2838" t="s">
        <v>3244</v>
      </c>
      <c r="L2838" t="s">
        <v>23</v>
      </c>
      <c r="M2838" t="s">
        <v>4531</v>
      </c>
      <c r="N2838" t="s">
        <v>24</v>
      </c>
      <c r="O2838" s="65">
        <v>3317998</v>
      </c>
    </row>
    <row r="2839" spans="1:15" x14ac:dyDescent="0.25">
      <c r="A2839" s="45">
        <v>2018</v>
      </c>
      <c r="B2839" t="s">
        <v>538</v>
      </c>
      <c r="C2839">
        <v>208</v>
      </c>
      <c r="D2839">
        <v>219</v>
      </c>
      <c r="E2839">
        <v>0</v>
      </c>
      <c r="F2839">
        <v>501</v>
      </c>
      <c r="G2839">
        <v>200</v>
      </c>
      <c r="H2839" t="s">
        <v>9</v>
      </c>
      <c r="I2839">
        <v>1112</v>
      </c>
      <c r="J2839">
        <v>2111</v>
      </c>
      <c r="K2839" t="s">
        <v>3245</v>
      </c>
      <c r="L2839" t="s">
        <v>21</v>
      </c>
      <c r="M2839" t="s">
        <v>4547</v>
      </c>
      <c r="N2839" t="s">
        <v>22</v>
      </c>
      <c r="O2839" s="65">
        <v>33710860</v>
      </c>
    </row>
    <row r="2840" spans="1:15" x14ac:dyDescent="0.25">
      <c r="A2840" s="45">
        <v>2018</v>
      </c>
      <c r="B2840" t="s">
        <v>538</v>
      </c>
      <c r="C2840">
        <v>208</v>
      </c>
      <c r="D2840">
        <v>219</v>
      </c>
      <c r="E2840">
        <v>0</v>
      </c>
      <c r="F2840">
        <v>502</v>
      </c>
      <c r="G2840">
        <v>200</v>
      </c>
      <c r="H2840" t="s">
        <v>9</v>
      </c>
      <c r="I2840">
        <v>1112</v>
      </c>
      <c r="J2840">
        <v>2111</v>
      </c>
      <c r="K2840" t="s">
        <v>3246</v>
      </c>
      <c r="L2840" t="s">
        <v>21</v>
      </c>
      <c r="M2840" t="s">
        <v>4532</v>
      </c>
      <c r="N2840" t="s">
        <v>22</v>
      </c>
      <c r="O2840" s="65">
        <v>9953994</v>
      </c>
    </row>
    <row r="2841" spans="1:15" x14ac:dyDescent="0.25">
      <c r="A2841" s="45">
        <v>2018</v>
      </c>
      <c r="B2841" t="s">
        <v>538</v>
      </c>
      <c r="C2841">
        <v>208</v>
      </c>
      <c r="D2841">
        <v>219</v>
      </c>
      <c r="E2841">
        <v>0</v>
      </c>
      <c r="F2841">
        <v>503</v>
      </c>
      <c r="G2841">
        <v>200</v>
      </c>
      <c r="H2841" t="s">
        <v>9</v>
      </c>
      <c r="I2841">
        <v>1112</v>
      </c>
      <c r="J2841">
        <v>2111</v>
      </c>
      <c r="K2841" t="s">
        <v>3247</v>
      </c>
      <c r="L2841" t="s">
        <v>21</v>
      </c>
      <c r="M2841" t="s">
        <v>4533</v>
      </c>
      <c r="N2841" t="s">
        <v>22</v>
      </c>
      <c r="O2841" s="65">
        <v>19907989</v>
      </c>
    </row>
    <row r="2842" spans="1:15" x14ac:dyDescent="0.25">
      <c r="A2842" s="45">
        <v>2018</v>
      </c>
      <c r="B2842" t="s">
        <v>538</v>
      </c>
      <c r="C2842">
        <v>208</v>
      </c>
      <c r="D2842">
        <v>219</v>
      </c>
      <c r="E2842">
        <v>0</v>
      </c>
      <c r="F2842">
        <v>10101</v>
      </c>
      <c r="H2842" t="s">
        <v>9</v>
      </c>
      <c r="I2842">
        <v>1120</v>
      </c>
      <c r="J2842">
        <v>2111</v>
      </c>
      <c r="K2842" t="s">
        <v>3253</v>
      </c>
      <c r="O2842" s="65">
        <v>17500000</v>
      </c>
    </row>
    <row r="2843" spans="1:15" x14ac:dyDescent="0.25">
      <c r="A2843" s="45">
        <v>2018</v>
      </c>
      <c r="B2843" t="s">
        <v>538</v>
      </c>
      <c r="C2843">
        <v>208</v>
      </c>
      <c r="D2843">
        <v>219</v>
      </c>
      <c r="E2843">
        <v>0</v>
      </c>
      <c r="F2843">
        <v>10201</v>
      </c>
      <c r="H2843" t="s">
        <v>9</v>
      </c>
      <c r="I2843">
        <v>1120</v>
      </c>
      <c r="J2843">
        <v>2111</v>
      </c>
      <c r="K2843" t="s">
        <v>3258</v>
      </c>
      <c r="O2843" s="65">
        <v>2000000</v>
      </c>
    </row>
    <row r="2844" spans="1:15" x14ac:dyDescent="0.25">
      <c r="A2844" s="45">
        <v>2018</v>
      </c>
      <c r="B2844" t="s">
        <v>538</v>
      </c>
      <c r="C2844">
        <v>208</v>
      </c>
      <c r="D2844">
        <v>219</v>
      </c>
      <c r="E2844">
        <v>0</v>
      </c>
      <c r="F2844">
        <v>10202</v>
      </c>
      <c r="H2844" t="s">
        <v>9</v>
      </c>
      <c r="I2844">
        <v>1120</v>
      </c>
      <c r="J2844">
        <v>2111</v>
      </c>
      <c r="K2844" t="s">
        <v>3259</v>
      </c>
      <c r="O2844" s="65">
        <v>4800000</v>
      </c>
    </row>
    <row r="2845" spans="1:15" x14ac:dyDescent="0.25">
      <c r="A2845" s="45">
        <v>2018</v>
      </c>
      <c r="B2845" t="s">
        <v>538</v>
      </c>
      <c r="C2845">
        <v>208</v>
      </c>
      <c r="D2845">
        <v>219</v>
      </c>
      <c r="E2845">
        <v>0</v>
      </c>
      <c r="F2845">
        <v>10204</v>
      </c>
      <c r="H2845" t="s">
        <v>9</v>
      </c>
      <c r="I2845">
        <v>1120</v>
      </c>
      <c r="J2845">
        <v>2111</v>
      </c>
      <c r="K2845" t="s">
        <v>3261</v>
      </c>
      <c r="O2845" s="65">
        <v>3000000</v>
      </c>
    </row>
    <row r="2846" spans="1:15" x14ac:dyDescent="0.25">
      <c r="A2846" s="45">
        <v>2018</v>
      </c>
      <c r="B2846" t="s">
        <v>538</v>
      </c>
      <c r="C2846">
        <v>208</v>
      </c>
      <c r="D2846">
        <v>219</v>
      </c>
      <c r="E2846">
        <v>0</v>
      </c>
      <c r="F2846">
        <v>10301</v>
      </c>
      <c r="H2846" t="s">
        <v>9</v>
      </c>
      <c r="I2846">
        <v>1120</v>
      </c>
      <c r="J2846">
        <v>2111</v>
      </c>
      <c r="K2846" t="s">
        <v>3263</v>
      </c>
      <c r="O2846" s="65">
        <v>1000000</v>
      </c>
    </row>
    <row r="2847" spans="1:15" x14ac:dyDescent="0.25">
      <c r="A2847" s="45">
        <v>2018</v>
      </c>
      <c r="B2847" t="s">
        <v>538</v>
      </c>
      <c r="C2847">
        <v>208</v>
      </c>
      <c r="D2847">
        <v>219</v>
      </c>
      <c r="E2847">
        <v>0</v>
      </c>
      <c r="F2847">
        <v>10303</v>
      </c>
      <c r="H2847" t="s">
        <v>9</v>
      </c>
      <c r="I2847">
        <v>1120</v>
      </c>
      <c r="J2847">
        <v>2111</v>
      </c>
      <c r="K2847" t="s">
        <v>3265</v>
      </c>
      <c r="O2847" s="65">
        <v>1000000</v>
      </c>
    </row>
    <row r="2848" spans="1:15" x14ac:dyDescent="0.25">
      <c r="A2848" s="45">
        <v>2018</v>
      </c>
      <c r="B2848" t="s">
        <v>538</v>
      </c>
      <c r="C2848">
        <v>208</v>
      </c>
      <c r="D2848">
        <v>219</v>
      </c>
      <c r="E2848">
        <v>0</v>
      </c>
      <c r="F2848">
        <v>10304</v>
      </c>
      <c r="H2848" t="s">
        <v>9</v>
      </c>
      <c r="I2848">
        <v>1120</v>
      </c>
      <c r="J2848">
        <v>2111</v>
      </c>
      <c r="K2848" t="s">
        <v>3266</v>
      </c>
      <c r="O2848" s="65">
        <v>110000</v>
      </c>
    </row>
    <row r="2849" spans="1:15" x14ac:dyDescent="0.25">
      <c r="A2849" s="45">
        <v>2018</v>
      </c>
      <c r="B2849" t="s">
        <v>538</v>
      </c>
      <c r="C2849">
        <v>208</v>
      </c>
      <c r="D2849">
        <v>219</v>
      </c>
      <c r="E2849">
        <v>0</v>
      </c>
      <c r="F2849">
        <v>10405</v>
      </c>
      <c r="H2849" t="s">
        <v>9</v>
      </c>
      <c r="I2849">
        <v>1120</v>
      </c>
      <c r="J2849">
        <v>2111</v>
      </c>
      <c r="K2849" t="s">
        <v>3274</v>
      </c>
      <c r="M2849" t="s">
        <v>6011</v>
      </c>
      <c r="O2849" s="65">
        <v>18920800</v>
      </c>
    </row>
    <row r="2850" spans="1:15" x14ac:dyDescent="0.25">
      <c r="A2850" s="45">
        <v>2018</v>
      </c>
      <c r="B2850" t="s">
        <v>538</v>
      </c>
      <c r="C2850">
        <v>208</v>
      </c>
      <c r="D2850">
        <v>219</v>
      </c>
      <c r="E2850">
        <v>0</v>
      </c>
      <c r="F2850">
        <v>10499</v>
      </c>
      <c r="H2850" t="s">
        <v>9</v>
      </c>
      <c r="I2850">
        <v>1120</v>
      </c>
      <c r="J2850">
        <v>2111</v>
      </c>
      <c r="K2850" t="s">
        <v>3276</v>
      </c>
      <c r="M2850" t="s">
        <v>6012</v>
      </c>
      <c r="O2850" s="65">
        <v>30091993</v>
      </c>
    </row>
    <row r="2851" spans="1:15" x14ac:dyDescent="0.25">
      <c r="A2851" s="45">
        <v>2018</v>
      </c>
      <c r="B2851" t="s">
        <v>538</v>
      </c>
      <c r="C2851">
        <v>208</v>
      </c>
      <c r="D2851">
        <v>219</v>
      </c>
      <c r="E2851">
        <v>0</v>
      </c>
      <c r="F2851">
        <v>10501</v>
      </c>
      <c r="H2851" t="s">
        <v>9</v>
      </c>
      <c r="I2851">
        <v>1120</v>
      </c>
      <c r="J2851">
        <v>2111</v>
      </c>
      <c r="K2851" t="s">
        <v>3277</v>
      </c>
      <c r="O2851" s="65">
        <v>3000000</v>
      </c>
    </row>
    <row r="2852" spans="1:15" x14ac:dyDescent="0.25">
      <c r="A2852" s="45">
        <v>2018</v>
      </c>
      <c r="B2852" t="s">
        <v>538</v>
      </c>
      <c r="C2852">
        <v>208</v>
      </c>
      <c r="D2852">
        <v>219</v>
      </c>
      <c r="E2852">
        <v>0</v>
      </c>
      <c r="F2852">
        <v>10502</v>
      </c>
      <c r="H2852" t="s">
        <v>9</v>
      </c>
      <c r="I2852">
        <v>1120</v>
      </c>
      <c r="J2852">
        <v>2111</v>
      </c>
      <c r="K2852" t="s">
        <v>3278</v>
      </c>
      <c r="O2852" s="65">
        <v>14590000</v>
      </c>
    </row>
    <row r="2853" spans="1:15" x14ac:dyDescent="0.25">
      <c r="A2853" s="45">
        <v>2018</v>
      </c>
      <c r="B2853" t="s">
        <v>538</v>
      </c>
      <c r="C2853">
        <v>208</v>
      </c>
      <c r="D2853">
        <v>219</v>
      </c>
      <c r="E2853">
        <v>0</v>
      </c>
      <c r="F2853">
        <v>10503</v>
      </c>
      <c r="H2853" t="s">
        <v>9</v>
      </c>
      <c r="I2853">
        <v>1120</v>
      </c>
      <c r="J2853">
        <v>2111</v>
      </c>
      <c r="K2853" t="s">
        <v>3279</v>
      </c>
      <c r="O2853" s="65">
        <v>1565000</v>
      </c>
    </row>
    <row r="2854" spans="1:15" x14ac:dyDescent="0.25">
      <c r="A2854" s="45">
        <v>2018</v>
      </c>
      <c r="B2854" t="s">
        <v>538</v>
      </c>
      <c r="C2854">
        <v>208</v>
      </c>
      <c r="D2854">
        <v>219</v>
      </c>
      <c r="E2854">
        <v>0</v>
      </c>
      <c r="F2854">
        <v>10504</v>
      </c>
      <c r="H2854" t="s">
        <v>9</v>
      </c>
      <c r="I2854">
        <v>1120</v>
      </c>
      <c r="J2854">
        <v>2111</v>
      </c>
      <c r="K2854" t="s">
        <v>3280</v>
      </c>
      <c r="O2854" s="65">
        <v>1161000</v>
      </c>
    </row>
    <row r="2855" spans="1:15" x14ac:dyDescent="0.25">
      <c r="A2855" s="45">
        <v>2018</v>
      </c>
      <c r="B2855" t="s">
        <v>538</v>
      </c>
      <c r="C2855">
        <v>208</v>
      </c>
      <c r="D2855">
        <v>219</v>
      </c>
      <c r="E2855">
        <v>0</v>
      </c>
      <c r="F2855">
        <v>10702</v>
      </c>
      <c r="H2855" t="s">
        <v>9</v>
      </c>
      <c r="I2855">
        <v>1120</v>
      </c>
      <c r="J2855">
        <v>2111</v>
      </c>
      <c r="K2855" t="s">
        <v>3285</v>
      </c>
      <c r="M2855" t="s">
        <v>6013</v>
      </c>
      <c r="O2855" s="65">
        <v>3000000</v>
      </c>
    </row>
    <row r="2856" spans="1:15" x14ac:dyDescent="0.25">
      <c r="A2856" s="45">
        <v>2018</v>
      </c>
      <c r="B2856" t="s">
        <v>538</v>
      </c>
      <c r="C2856">
        <v>208</v>
      </c>
      <c r="D2856">
        <v>219</v>
      </c>
      <c r="E2856">
        <v>0</v>
      </c>
      <c r="F2856">
        <v>20101</v>
      </c>
      <c r="H2856" t="s">
        <v>9</v>
      </c>
      <c r="I2856">
        <v>1120</v>
      </c>
      <c r="J2856">
        <v>2111</v>
      </c>
      <c r="K2856" t="s">
        <v>3306</v>
      </c>
      <c r="O2856" s="65">
        <v>4000000</v>
      </c>
    </row>
    <row r="2857" spans="1:15" x14ac:dyDescent="0.25">
      <c r="A2857" s="45">
        <v>2018</v>
      </c>
      <c r="B2857" t="s">
        <v>538</v>
      </c>
      <c r="C2857">
        <v>208</v>
      </c>
      <c r="D2857">
        <v>219</v>
      </c>
      <c r="E2857">
        <v>0</v>
      </c>
      <c r="F2857">
        <v>20104</v>
      </c>
      <c r="H2857" t="s">
        <v>9</v>
      </c>
      <c r="I2857">
        <v>1120</v>
      </c>
      <c r="J2857">
        <v>2111</v>
      </c>
      <c r="K2857" t="s">
        <v>3309</v>
      </c>
      <c r="O2857" s="65">
        <v>1000000</v>
      </c>
    </row>
    <row r="2858" spans="1:15" x14ac:dyDescent="0.25">
      <c r="A2858" s="45">
        <v>2018</v>
      </c>
      <c r="B2858" t="s">
        <v>538</v>
      </c>
      <c r="C2858">
        <v>208</v>
      </c>
      <c r="D2858">
        <v>219</v>
      </c>
      <c r="E2858">
        <v>0</v>
      </c>
      <c r="F2858">
        <v>29901</v>
      </c>
      <c r="H2858" t="s">
        <v>9</v>
      </c>
      <c r="I2858">
        <v>1120</v>
      </c>
      <c r="J2858">
        <v>2111</v>
      </c>
      <c r="K2858" t="s">
        <v>3327</v>
      </c>
      <c r="O2858" s="65">
        <v>500000</v>
      </c>
    </row>
    <row r="2859" spans="1:15" x14ac:dyDescent="0.25">
      <c r="A2859" s="45">
        <v>2018</v>
      </c>
      <c r="B2859" t="s">
        <v>538</v>
      </c>
      <c r="C2859">
        <v>208</v>
      </c>
      <c r="D2859">
        <v>219</v>
      </c>
      <c r="E2859">
        <v>0</v>
      </c>
      <c r="F2859">
        <v>29903</v>
      </c>
      <c r="H2859" t="s">
        <v>9</v>
      </c>
      <c r="I2859">
        <v>1120</v>
      </c>
      <c r="J2859">
        <v>2111</v>
      </c>
      <c r="K2859" t="s">
        <v>3329</v>
      </c>
      <c r="O2859" s="65">
        <v>2500000</v>
      </c>
    </row>
    <row r="2860" spans="1:15" x14ac:dyDescent="0.25">
      <c r="A2860" s="45">
        <v>2018</v>
      </c>
      <c r="B2860" t="s">
        <v>538</v>
      </c>
      <c r="C2860">
        <v>208</v>
      </c>
      <c r="D2860">
        <v>219</v>
      </c>
      <c r="E2860">
        <v>0</v>
      </c>
      <c r="F2860">
        <v>29905</v>
      </c>
      <c r="H2860" t="s">
        <v>9</v>
      </c>
      <c r="I2860">
        <v>1120</v>
      </c>
      <c r="J2860">
        <v>2111</v>
      </c>
      <c r="K2860" t="s">
        <v>3331</v>
      </c>
      <c r="O2860" s="65">
        <v>2500000</v>
      </c>
    </row>
    <row r="2861" spans="1:15" x14ac:dyDescent="0.25">
      <c r="A2861" s="45">
        <v>2018</v>
      </c>
      <c r="B2861" t="s">
        <v>538</v>
      </c>
      <c r="C2861">
        <v>208</v>
      </c>
      <c r="D2861">
        <v>219</v>
      </c>
      <c r="E2861">
        <v>0</v>
      </c>
      <c r="F2861">
        <v>60103</v>
      </c>
      <c r="G2861">
        <v>200</v>
      </c>
      <c r="H2861" t="s">
        <v>9</v>
      </c>
      <c r="I2861">
        <v>1310</v>
      </c>
      <c r="J2861">
        <v>2111</v>
      </c>
      <c r="K2861" t="s">
        <v>3393</v>
      </c>
      <c r="L2861" t="s">
        <v>21</v>
      </c>
      <c r="M2861" t="s">
        <v>4550</v>
      </c>
      <c r="N2861" t="s">
        <v>22</v>
      </c>
      <c r="O2861" s="65">
        <v>3874438</v>
      </c>
    </row>
    <row r="2862" spans="1:15" x14ac:dyDescent="0.25">
      <c r="A2862" s="45">
        <v>2018</v>
      </c>
      <c r="B2862" t="s">
        <v>538</v>
      </c>
      <c r="C2862">
        <v>208</v>
      </c>
      <c r="D2862">
        <v>219</v>
      </c>
      <c r="E2862">
        <v>0</v>
      </c>
      <c r="F2862">
        <v>60103</v>
      </c>
      <c r="G2862">
        <v>202</v>
      </c>
      <c r="H2862" t="s">
        <v>9</v>
      </c>
      <c r="I2862">
        <v>1310</v>
      </c>
      <c r="J2862">
        <v>2111</v>
      </c>
      <c r="K2862" t="s">
        <v>3393</v>
      </c>
      <c r="L2862" t="s">
        <v>21</v>
      </c>
      <c r="M2862" t="s">
        <v>4542</v>
      </c>
      <c r="N2862" t="s">
        <v>22</v>
      </c>
      <c r="O2862" s="65">
        <v>1658999</v>
      </c>
    </row>
    <row r="2863" spans="1:15" x14ac:dyDescent="0.25">
      <c r="A2863" s="45">
        <v>2018</v>
      </c>
      <c r="B2863" t="s">
        <v>538</v>
      </c>
      <c r="C2863">
        <v>208</v>
      </c>
      <c r="D2863">
        <v>219</v>
      </c>
      <c r="E2863">
        <v>0</v>
      </c>
      <c r="F2863">
        <v>60399</v>
      </c>
      <c r="H2863" t="s">
        <v>9</v>
      </c>
      <c r="I2863">
        <v>1320</v>
      </c>
      <c r="J2863">
        <v>2111</v>
      </c>
      <c r="K2863" t="s">
        <v>3409</v>
      </c>
      <c r="M2863" t="s">
        <v>4598</v>
      </c>
      <c r="O2863" s="65">
        <v>13850000</v>
      </c>
    </row>
    <row r="2864" spans="1:15" x14ac:dyDescent="0.25">
      <c r="A2864" s="45">
        <v>2018</v>
      </c>
      <c r="B2864" t="s">
        <v>538</v>
      </c>
      <c r="C2864">
        <v>208</v>
      </c>
      <c r="D2864">
        <v>219</v>
      </c>
      <c r="E2864">
        <v>0</v>
      </c>
      <c r="F2864">
        <v>60701</v>
      </c>
      <c r="G2864">
        <v>204</v>
      </c>
      <c r="H2864" t="s">
        <v>9</v>
      </c>
      <c r="I2864">
        <v>1330</v>
      </c>
      <c r="J2864">
        <v>2111</v>
      </c>
      <c r="K2864" t="s">
        <v>3419</v>
      </c>
      <c r="L2864" t="s">
        <v>539</v>
      </c>
      <c r="M2864" t="s">
        <v>540</v>
      </c>
      <c r="N2864" t="s">
        <v>535</v>
      </c>
      <c r="O2864" s="65">
        <v>20370000</v>
      </c>
    </row>
    <row r="2865" spans="1:15" x14ac:dyDescent="0.25">
      <c r="A2865" s="45">
        <v>2018</v>
      </c>
      <c r="B2865" t="s">
        <v>541</v>
      </c>
      <c r="C2865">
        <v>208</v>
      </c>
      <c r="D2865">
        <v>223</v>
      </c>
      <c r="E2865">
        <v>0</v>
      </c>
      <c r="F2865">
        <v>101</v>
      </c>
      <c r="H2865" t="s">
        <v>9</v>
      </c>
      <c r="I2865">
        <v>1111</v>
      </c>
      <c r="J2865">
        <v>2111</v>
      </c>
      <c r="K2865" t="s">
        <v>3206</v>
      </c>
      <c r="O2865" s="65">
        <v>376615257</v>
      </c>
    </row>
    <row r="2866" spans="1:15" x14ac:dyDescent="0.25">
      <c r="A2866" s="45">
        <v>2018</v>
      </c>
      <c r="B2866" t="s">
        <v>541</v>
      </c>
      <c r="C2866">
        <v>208</v>
      </c>
      <c r="D2866">
        <v>223</v>
      </c>
      <c r="E2866">
        <v>0</v>
      </c>
      <c r="F2866">
        <v>105</v>
      </c>
      <c r="H2866" t="s">
        <v>9</v>
      </c>
      <c r="I2866">
        <v>1111</v>
      </c>
      <c r="J2866">
        <v>2111</v>
      </c>
      <c r="K2866" t="s">
        <v>3209</v>
      </c>
      <c r="O2866" s="65">
        <v>16013084</v>
      </c>
    </row>
    <row r="2867" spans="1:15" x14ac:dyDescent="0.25">
      <c r="A2867" s="45">
        <v>2018</v>
      </c>
      <c r="B2867" t="s">
        <v>541</v>
      </c>
      <c r="C2867">
        <v>208</v>
      </c>
      <c r="D2867">
        <v>223</v>
      </c>
      <c r="E2867">
        <v>0</v>
      </c>
      <c r="F2867">
        <v>201</v>
      </c>
      <c r="H2867" t="s">
        <v>9</v>
      </c>
      <c r="I2867">
        <v>1111</v>
      </c>
      <c r="J2867">
        <v>2111</v>
      </c>
      <c r="K2867" t="s">
        <v>3210</v>
      </c>
      <c r="O2867" s="65">
        <v>504000</v>
      </c>
    </row>
    <row r="2868" spans="1:15" x14ac:dyDescent="0.25">
      <c r="A2868" s="45">
        <v>2018</v>
      </c>
      <c r="B2868" t="s">
        <v>541</v>
      </c>
      <c r="C2868">
        <v>208</v>
      </c>
      <c r="D2868">
        <v>223</v>
      </c>
      <c r="E2868">
        <v>0</v>
      </c>
      <c r="F2868">
        <v>205</v>
      </c>
      <c r="H2868" t="s">
        <v>9</v>
      </c>
      <c r="I2868">
        <v>1111</v>
      </c>
      <c r="J2868">
        <v>2111</v>
      </c>
      <c r="K2868" t="s">
        <v>3214</v>
      </c>
      <c r="O2868" s="65">
        <v>21600000</v>
      </c>
    </row>
    <row r="2869" spans="1:15" x14ac:dyDescent="0.25">
      <c r="A2869" s="45">
        <v>2018</v>
      </c>
      <c r="B2869" t="s">
        <v>541</v>
      </c>
      <c r="C2869">
        <v>208</v>
      </c>
      <c r="D2869">
        <v>223</v>
      </c>
      <c r="E2869">
        <v>0</v>
      </c>
      <c r="F2869">
        <v>301</v>
      </c>
      <c r="H2869" t="s">
        <v>9</v>
      </c>
      <c r="I2869">
        <v>1111</v>
      </c>
      <c r="J2869">
        <v>2111</v>
      </c>
      <c r="K2869" t="s">
        <v>3215</v>
      </c>
      <c r="O2869" s="65">
        <v>102774659</v>
      </c>
    </row>
    <row r="2870" spans="1:15" x14ac:dyDescent="0.25">
      <c r="A2870" s="45">
        <v>2018</v>
      </c>
      <c r="B2870" t="s">
        <v>541</v>
      </c>
      <c r="C2870">
        <v>208</v>
      </c>
      <c r="D2870">
        <v>223</v>
      </c>
      <c r="E2870">
        <v>0</v>
      </c>
      <c r="F2870">
        <v>302</v>
      </c>
      <c r="H2870" t="s">
        <v>9</v>
      </c>
      <c r="I2870">
        <v>1111</v>
      </c>
      <c r="J2870">
        <v>2111</v>
      </c>
      <c r="K2870" t="s">
        <v>3216</v>
      </c>
      <c r="O2870" s="65">
        <v>207149652</v>
      </c>
    </row>
    <row r="2871" spans="1:15" x14ac:dyDescent="0.25">
      <c r="A2871" s="45">
        <v>2018</v>
      </c>
      <c r="B2871" t="s">
        <v>541</v>
      </c>
      <c r="C2871">
        <v>208</v>
      </c>
      <c r="D2871">
        <v>223</v>
      </c>
      <c r="E2871">
        <v>0</v>
      </c>
      <c r="F2871">
        <v>303</v>
      </c>
      <c r="H2871" t="s">
        <v>16</v>
      </c>
      <c r="I2871">
        <v>1111</v>
      </c>
      <c r="J2871">
        <v>2111</v>
      </c>
      <c r="K2871" t="s">
        <v>3217</v>
      </c>
      <c r="O2871" s="65">
        <v>65858498</v>
      </c>
    </row>
    <row r="2872" spans="1:15" x14ac:dyDescent="0.25">
      <c r="A2872" s="45">
        <v>2018</v>
      </c>
      <c r="B2872" t="s">
        <v>541</v>
      </c>
      <c r="C2872">
        <v>208</v>
      </c>
      <c r="D2872">
        <v>223</v>
      </c>
      <c r="E2872">
        <v>0</v>
      </c>
      <c r="F2872">
        <v>304</v>
      </c>
      <c r="H2872" t="s">
        <v>9</v>
      </c>
      <c r="I2872">
        <v>1111</v>
      </c>
      <c r="J2872">
        <v>2111</v>
      </c>
      <c r="K2872" t="s">
        <v>3218</v>
      </c>
      <c r="O2872" s="65">
        <v>52659232</v>
      </c>
    </row>
    <row r="2873" spans="1:15" x14ac:dyDescent="0.25">
      <c r="A2873" s="45">
        <v>2018</v>
      </c>
      <c r="B2873" t="s">
        <v>541</v>
      </c>
      <c r="C2873">
        <v>208</v>
      </c>
      <c r="D2873">
        <v>223</v>
      </c>
      <c r="E2873">
        <v>0</v>
      </c>
      <c r="F2873">
        <v>399</v>
      </c>
      <c r="H2873" t="s">
        <v>9</v>
      </c>
      <c r="I2873">
        <v>1111</v>
      </c>
      <c r="J2873">
        <v>2111</v>
      </c>
      <c r="K2873" t="s">
        <v>3219</v>
      </c>
      <c r="O2873" s="65">
        <v>42091776</v>
      </c>
    </row>
    <row r="2874" spans="1:15" x14ac:dyDescent="0.25">
      <c r="A2874" s="45">
        <v>2018</v>
      </c>
      <c r="B2874" t="s">
        <v>541</v>
      </c>
      <c r="C2874">
        <v>208</v>
      </c>
      <c r="D2874">
        <v>223</v>
      </c>
      <c r="E2874">
        <v>0</v>
      </c>
      <c r="F2874">
        <v>401</v>
      </c>
      <c r="G2874">
        <v>200</v>
      </c>
      <c r="H2874" t="s">
        <v>9</v>
      </c>
      <c r="I2874">
        <v>1112</v>
      </c>
      <c r="J2874">
        <v>2111</v>
      </c>
      <c r="K2874" t="s">
        <v>3220</v>
      </c>
      <c r="L2874" t="s">
        <v>21</v>
      </c>
      <c r="M2874" t="s">
        <v>4546</v>
      </c>
      <c r="N2874" t="s">
        <v>22</v>
      </c>
      <c r="O2874" s="65">
        <v>73797209</v>
      </c>
    </row>
    <row r="2875" spans="1:15" x14ac:dyDescent="0.25">
      <c r="A2875" s="45">
        <v>2018</v>
      </c>
      <c r="B2875" t="s">
        <v>541</v>
      </c>
      <c r="C2875">
        <v>208</v>
      </c>
      <c r="D2875">
        <v>223</v>
      </c>
      <c r="E2875">
        <v>0</v>
      </c>
      <c r="F2875">
        <v>405</v>
      </c>
      <c r="G2875">
        <v>200</v>
      </c>
      <c r="H2875" t="s">
        <v>9</v>
      </c>
      <c r="I2875">
        <v>1112</v>
      </c>
      <c r="J2875">
        <v>2111</v>
      </c>
      <c r="K2875" t="s">
        <v>3244</v>
      </c>
      <c r="L2875" t="s">
        <v>23</v>
      </c>
      <c r="M2875" t="s">
        <v>4531</v>
      </c>
      <c r="N2875" t="s">
        <v>24</v>
      </c>
      <c r="O2875" s="65">
        <v>3989038</v>
      </c>
    </row>
    <row r="2876" spans="1:15" x14ac:dyDescent="0.25">
      <c r="A2876" s="45">
        <v>2018</v>
      </c>
      <c r="B2876" t="s">
        <v>541</v>
      </c>
      <c r="C2876">
        <v>208</v>
      </c>
      <c r="D2876">
        <v>223</v>
      </c>
      <c r="E2876">
        <v>0</v>
      </c>
      <c r="F2876">
        <v>501</v>
      </c>
      <c r="G2876">
        <v>200</v>
      </c>
      <c r="H2876" t="s">
        <v>9</v>
      </c>
      <c r="I2876">
        <v>1112</v>
      </c>
      <c r="J2876">
        <v>2111</v>
      </c>
      <c r="K2876" t="s">
        <v>3245</v>
      </c>
      <c r="L2876" t="s">
        <v>21</v>
      </c>
      <c r="M2876" t="s">
        <v>4547</v>
      </c>
      <c r="N2876" t="s">
        <v>22</v>
      </c>
      <c r="O2876" s="65">
        <v>40528629</v>
      </c>
    </row>
    <row r="2877" spans="1:15" x14ac:dyDescent="0.25">
      <c r="A2877" s="45">
        <v>2018</v>
      </c>
      <c r="B2877" t="s">
        <v>541</v>
      </c>
      <c r="C2877">
        <v>208</v>
      </c>
      <c r="D2877">
        <v>223</v>
      </c>
      <c r="E2877">
        <v>0</v>
      </c>
      <c r="F2877">
        <v>502</v>
      </c>
      <c r="G2877">
        <v>200</v>
      </c>
      <c r="H2877" t="s">
        <v>9</v>
      </c>
      <c r="I2877">
        <v>1112</v>
      </c>
      <c r="J2877">
        <v>2111</v>
      </c>
      <c r="K2877" t="s">
        <v>3246</v>
      </c>
      <c r="L2877" t="s">
        <v>21</v>
      </c>
      <c r="M2877" t="s">
        <v>4532</v>
      </c>
      <c r="N2877" t="s">
        <v>22</v>
      </c>
      <c r="O2877" s="65">
        <v>11967115</v>
      </c>
    </row>
    <row r="2878" spans="1:15" x14ac:dyDescent="0.25">
      <c r="A2878" s="45">
        <v>2018</v>
      </c>
      <c r="B2878" t="s">
        <v>541</v>
      </c>
      <c r="C2878">
        <v>208</v>
      </c>
      <c r="D2878">
        <v>223</v>
      </c>
      <c r="E2878">
        <v>0</v>
      </c>
      <c r="F2878">
        <v>503</v>
      </c>
      <c r="G2878">
        <v>200</v>
      </c>
      <c r="H2878" t="s">
        <v>9</v>
      </c>
      <c r="I2878">
        <v>1112</v>
      </c>
      <c r="J2878">
        <v>2111</v>
      </c>
      <c r="K2878" t="s">
        <v>3247</v>
      </c>
      <c r="L2878" t="s">
        <v>21</v>
      </c>
      <c r="M2878" t="s">
        <v>4533</v>
      </c>
      <c r="N2878" t="s">
        <v>22</v>
      </c>
      <c r="O2878" s="65">
        <v>23934230</v>
      </c>
    </row>
    <row r="2879" spans="1:15" x14ac:dyDescent="0.25">
      <c r="A2879" s="45">
        <v>2018</v>
      </c>
      <c r="B2879" t="s">
        <v>541</v>
      </c>
      <c r="C2879">
        <v>208</v>
      </c>
      <c r="D2879">
        <v>223</v>
      </c>
      <c r="E2879">
        <v>0</v>
      </c>
      <c r="F2879">
        <v>10204</v>
      </c>
      <c r="H2879" t="s">
        <v>9</v>
      </c>
      <c r="I2879">
        <v>1120</v>
      </c>
      <c r="J2879">
        <v>2111</v>
      </c>
      <c r="K2879" t="s">
        <v>3261</v>
      </c>
      <c r="O2879" s="65">
        <v>1200000</v>
      </c>
    </row>
    <row r="2880" spans="1:15" x14ac:dyDescent="0.25">
      <c r="A2880" s="45">
        <v>2018</v>
      </c>
      <c r="B2880" t="s">
        <v>541</v>
      </c>
      <c r="C2880">
        <v>208</v>
      </c>
      <c r="D2880">
        <v>223</v>
      </c>
      <c r="E2880">
        <v>0</v>
      </c>
      <c r="F2880">
        <v>10301</v>
      </c>
      <c r="H2880" t="s">
        <v>9</v>
      </c>
      <c r="I2880">
        <v>1120</v>
      </c>
      <c r="J2880">
        <v>2111</v>
      </c>
      <c r="K2880" t="s">
        <v>3263</v>
      </c>
      <c r="O2880" s="65">
        <v>5048000</v>
      </c>
    </row>
    <row r="2881" spans="1:15" x14ac:dyDescent="0.25">
      <c r="A2881" s="45">
        <v>2018</v>
      </c>
      <c r="B2881" t="s">
        <v>541</v>
      </c>
      <c r="C2881">
        <v>208</v>
      </c>
      <c r="D2881">
        <v>223</v>
      </c>
      <c r="E2881">
        <v>0</v>
      </c>
      <c r="F2881">
        <v>10303</v>
      </c>
      <c r="H2881" t="s">
        <v>9</v>
      </c>
      <c r="I2881">
        <v>1120</v>
      </c>
      <c r="J2881">
        <v>2111</v>
      </c>
      <c r="K2881" t="s">
        <v>3265</v>
      </c>
      <c r="O2881" s="65">
        <v>1500000</v>
      </c>
    </row>
    <row r="2882" spans="1:15" x14ac:dyDescent="0.25">
      <c r="A2882" s="45">
        <v>2018</v>
      </c>
      <c r="B2882" t="s">
        <v>541</v>
      </c>
      <c r="C2882">
        <v>208</v>
      </c>
      <c r="D2882">
        <v>223</v>
      </c>
      <c r="E2882">
        <v>0</v>
      </c>
      <c r="F2882">
        <v>10499</v>
      </c>
      <c r="H2882" t="s">
        <v>9</v>
      </c>
      <c r="I2882">
        <v>1120</v>
      </c>
      <c r="J2882">
        <v>2111</v>
      </c>
      <c r="K2882" t="s">
        <v>3276</v>
      </c>
      <c r="M2882" t="s">
        <v>4365</v>
      </c>
      <c r="O2882" s="65">
        <v>45000000</v>
      </c>
    </row>
    <row r="2883" spans="1:15" x14ac:dyDescent="0.25">
      <c r="A2883" s="45">
        <v>2018</v>
      </c>
      <c r="B2883" t="s">
        <v>541</v>
      </c>
      <c r="C2883">
        <v>208</v>
      </c>
      <c r="D2883">
        <v>223</v>
      </c>
      <c r="E2883">
        <v>0</v>
      </c>
      <c r="F2883">
        <v>10501</v>
      </c>
      <c r="H2883" t="s">
        <v>9</v>
      </c>
      <c r="I2883">
        <v>1120</v>
      </c>
      <c r="J2883">
        <v>2111</v>
      </c>
      <c r="K2883" t="s">
        <v>3277</v>
      </c>
      <c r="O2883" s="65">
        <v>592100</v>
      </c>
    </row>
    <row r="2884" spans="1:15" x14ac:dyDescent="0.25">
      <c r="A2884" s="45">
        <v>2018</v>
      </c>
      <c r="B2884" t="s">
        <v>541</v>
      </c>
      <c r="C2884">
        <v>208</v>
      </c>
      <c r="D2884">
        <v>223</v>
      </c>
      <c r="E2884">
        <v>0</v>
      </c>
      <c r="F2884">
        <v>10502</v>
      </c>
      <c r="H2884" t="s">
        <v>9</v>
      </c>
      <c r="I2884">
        <v>1120</v>
      </c>
      <c r="J2884">
        <v>2111</v>
      </c>
      <c r="K2884" t="s">
        <v>3278</v>
      </c>
      <c r="O2884" s="65">
        <v>6263000</v>
      </c>
    </row>
    <row r="2885" spans="1:15" x14ac:dyDescent="0.25">
      <c r="A2885" s="45">
        <v>2018</v>
      </c>
      <c r="B2885" t="s">
        <v>541</v>
      </c>
      <c r="C2885">
        <v>208</v>
      </c>
      <c r="D2885">
        <v>223</v>
      </c>
      <c r="E2885">
        <v>0</v>
      </c>
      <c r="F2885">
        <v>10503</v>
      </c>
      <c r="H2885" t="s">
        <v>9</v>
      </c>
      <c r="I2885">
        <v>1120</v>
      </c>
      <c r="J2885">
        <v>2111</v>
      </c>
      <c r="K2885" t="s">
        <v>3279</v>
      </c>
      <c r="O2885" s="65">
        <v>8100000</v>
      </c>
    </row>
    <row r="2886" spans="1:15" x14ac:dyDescent="0.25">
      <c r="A2886" s="45">
        <v>2018</v>
      </c>
      <c r="B2886" t="s">
        <v>541</v>
      </c>
      <c r="C2886">
        <v>208</v>
      </c>
      <c r="D2886">
        <v>223</v>
      </c>
      <c r="E2886">
        <v>0</v>
      </c>
      <c r="F2886">
        <v>10504</v>
      </c>
      <c r="H2886" t="s">
        <v>9</v>
      </c>
      <c r="I2886">
        <v>1120</v>
      </c>
      <c r="J2886">
        <v>2111</v>
      </c>
      <c r="K2886" t="s">
        <v>3280</v>
      </c>
      <c r="O2886" s="65">
        <v>8100000</v>
      </c>
    </row>
    <row r="2887" spans="1:15" x14ac:dyDescent="0.25">
      <c r="A2887" s="45">
        <v>2018</v>
      </c>
      <c r="B2887" t="s">
        <v>541</v>
      </c>
      <c r="C2887">
        <v>208</v>
      </c>
      <c r="D2887">
        <v>223</v>
      </c>
      <c r="E2887">
        <v>0</v>
      </c>
      <c r="F2887">
        <v>10701</v>
      </c>
      <c r="H2887" t="s">
        <v>9</v>
      </c>
      <c r="I2887">
        <v>1120</v>
      </c>
      <c r="J2887">
        <v>2111</v>
      </c>
      <c r="K2887" t="s">
        <v>3284</v>
      </c>
      <c r="M2887" t="s">
        <v>6014</v>
      </c>
      <c r="O2887" s="65">
        <v>1650000</v>
      </c>
    </row>
    <row r="2888" spans="1:15" x14ac:dyDescent="0.25">
      <c r="A2888" s="45">
        <v>2018</v>
      </c>
      <c r="B2888" t="s">
        <v>541</v>
      </c>
      <c r="C2888">
        <v>208</v>
      </c>
      <c r="D2888">
        <v>223</v>
      </c>
      <c r="E2888">
        <v>0</v>
      </c>
      <c r="F2888">
        <v>10702</v>
      </c>
      <c r="H2888" t="s">
        <v>9</v>
      </c>
      <c r="I2888">
        <v>1120</v>
      </c>
      <c r="J2888">
        <v>2111</v>
      </c>
      <c r="K2888" t="s">
        <v>3285</v>
      </c>
      <c r="M2888" t="s">
        <v>6015</v>
      </c>
      <c r="O2888" s="65">
        <v>728000</v>
      </c>
    </row>
    <row r="2889" spans="1:15" x14ac:dyDescent="0.25">
      <c r="A2889" s="45">
        <v>2018</v>
      </c>
      <c r="B2889" t="s">
        <v>541</v>
      </c>
      <c r="C2889">
        <v>208</v>
      </c>
      <c r="D2889">
        <v>223</v>
      </c>
      <c r="E2889">
        <v>0</v>
      </c>
      <c r="F2889">
        <v>10808</v>
      </c>
      <c r="H2889" t="s">
        <v>9</v>
      </c>
      <c r="I2889">
        <v>1120</v>
      </c>
      <c r="J2889">
        <v>2111</v>
      </c>
      <c r="K2889" t="s">
        <v>3294</v>
      </c>
      <c r="O2889" s="65">
        <v>55900000</v>
      </c>
    </row>
    <row r="2890" spans="1:15" x14ac:dyDescent="0.25">
      <c r="A2890" s="45">
        <v>2018</v>
      </c>
      <c r="B2890" t="s">
        <v>541</v>
      </c>
      <c r="C2890">
        <v>208</v>
      </c>
      <c r="D2890">
        <v>223</v>
      </c>
      <c r="E2890">
        <v>0</v>
      </c>
      <c r="F2890">
        <v>20104</v>
      </c>
      <c r="H2890" t="s">
        <v>9</v>
      </c>
      <c r="I2890">
        <v>1120</v>
      </c>
      <c r="J2890">
        <v>2111</v>
      </c>
      <c r="K2890" t="s">
        <v>3309</v>
      </c>
      <c r="O2890" s="65">
        <v>3270600</v>
      </c>
    </row>
    <row r="2891" spans="1:15" x14ac:dyDescent="0.25">
      <c r="A2891" s="45">
        <v>2018</v>
      </c>
      <c r="B2891" t="s">
        <v>541</v>
      </c>
      <c r="C2891">
        <v>208</v>
      </c>
      <c r="D2891">
        <v>223</v>
      </c>
      <c r="E2891">
        <v>0</v>
      </c>
      <c r="F2891">
        <v>29901</v>
      </c>
      <c r="H2891" t="s">
        <v>9</v>
      </c>
      <c r="I2891">
        <v>1120</v>
      </c>
      <c r="J2891">
        <v>2111</v>
      </c>
      <c r="K2891" t="s">
        <v>3327</v>
      </c>
      <c r="O2891" s="65">
        <v>900000</v>
      </c>
    </row>
    <row r="2892" spans="1:15" x14ac:dyDescent="0.25">
      <c r="A2892" s="45">
        <v>2018</v>
      </c>
      <c r="B2892" t="s">
        <v>541</v>
      </c>
      <c r="C2892">
        <v>208</v>
      </c>
      <c r="D2892">
        <v>223</v>
      </c>
      <c r="E2892">
        <v>0</v>
      </c>
      <c r="F2892">
        <v>29903</v>
      </c>
      <c r="H2892" t="s">
        <v>9</v>
      </c>
      <c r="I2892">
        <v>1120</v>
      </c>
      <c r="J2892">
        <v>2111</v>
      </c>
      <c r="K2892" t="s">
        <v>3329</v>
      </c>
      <c r="O2892" s="65">
        <v>3748300</v>
      </c>
    </row>
    <row r="2893" spans="1:15" x14ac:dyDescent="0.25">
      <c r="A2893" s="45">
        <v>2018</v>
      </c>
      <c r="B2893" t="s">
        <v>541</v>
      </c>
      <c r="C2893">
        <v>208</v>
      </c>
      <c r="D2893">
        <v>223</v>
      </c>
      <c r="E2893">
        <v>0</v>
      </c>
      <c r="F2893">
        <v>29999</v>
      </c>
      <c r="H2893" t="s">
        <v>9</v>
      </c>
      <c r="I2893">
        <v>1120</v>
      </c>
      <c r="J2893">
        <v>2111</v>
      </c>
      <c r="K2893" t="s">
        <v>3334</v>
      </c>
      <c r="O2893" s="65">
        <v>100000</v>
      </c>
    </row>
    <row r="2894" spans="1:15" x14ac:dyDescent="0.25">
      <c r="A2894" s="45">
        <v>2018</v>
      </c>
      <c r="B2894" t="s">
        <v>541</v>
      </c>
      <c r="C2894">
        <v>208</v>
      </c>
      <c r="D2894">
        <v>223</v>
      </c>
      <c r="E2894">
        <v>0</v>
      </c>
      <c r="F2894">
        <v>60103</v>
      </c>
      <c r="G2894">
        <v>200</v>
      </c>
      <c r="H2894" t="s">
        <v>9</v>
      </c>
      <c r="I2894">
        <v>1310</v>
      </c>
      <c r="J2894">
        <v>2111</v>
      </c>
      <c r="K2894" t="s">
        <v>3393</v>
      </c>
      <c r="L2894" t="s">
        <v>21</v>
      </c>
      <c r="M2894" t="s">
        <v>4550</v>
      </c>
      <c r="N2894" t="s">
        <v>22</v>
      </c>
      <c r="O2894" s="65">
        <v>4781102</v>
      </c>
    </row>
    <row r="2895" spans="1:15" x14ac:dyDescent="0.25">
      <c r="A2895" s="45">
        <v>2018</v>
      </c>
      <c r="B2895" t="s">
        <v>541</v>
      </c>
      <c r="C2895">
        <v>208</v>
      </c>
      <c r="D2895">
        <v>223</v>
      </c>
      <c r="E2895">
        <v>0</v>
      </c>
      <c r="F2895">
        <v>60103</v>
      </c>
      <c r="G2895">
        <v>202</v>
      </c>
      <c r="H2895" t="s">
        <v>9</v>
      </c>
      <c r="I2895">
        <v>1310</v>
      </c>
      <c r="J2895">
        <v>2111</v>
      </c>
      <c r="K2895" t="s">
        <v>3393</v>
      </c>
      <c r="L2895" t="s">
        <v>21</v>
      </c>
      <c r="M2895" t="s">
        <v>4542</v>
      </c>
      <c r="N2895" t="s">
        <v>22</v>
      </c>
      <c r="O2895" s="65">
        <v>1994519</v>
      </c>
    </row>
    <row r="2896" spans="1:15" x14ac:dyDescent="0.25">
      <c r="A2896" s="45">
        <v>2018</v>
      </c>
      <c r="B2896" t="s">
        <v>541</v>
      </c>
      <c r="C2896">
        <v>208</v>
      </c>
      <c r="D2896">
        <v>223</v>
      </c>
      <c r="E2896">
        <v>0</v>
      </c>
      <c r="F2896">
        <v>60399</v>
      </c>
      <c r="H2896" t="s">
        <v>9</v>
      </c>
      <c r="I2896">
        <v>1320</v>
      </c>
      <c r="J2896">
        <v>2111</v>
      </c>
      <c r="K2896" t="s">
        <v>3409</v>
      </c>
      <c r="M2896" t="s">
        <v>4363</v>
      </c>
      <c r="O2896" s="65">
        <v>11000000</v>
      </c>
    </row>
    <row r="2897" spans="1:15" x14ac:dyDescent="0.25">
      <c r="A2897" s="45">
        <v>2018</v>
      </c>
      <c r="B2897" t="s">
        <v>541</v>
      </c>
      <c r="C2897">
        <v>208</v>
      </c>
      <c r="D2897">
        <v>223</v>
      </c>
      <c r="E2897">
        <v>0</v>
      </c>
      <c r="F2897">
        <v>60701</v>
      </c>
      <c r="G2897">
        <v>208</v>
      </c>
      <c r="H2897" t="s">
        <v>9</v>
      </c>
      <c r="I2897">
        <v>1330</v>
      </c>
      <c r="J2897">
        <v>2111</v>
      </c>
      <c r="K2897" t="s">
        <v>3419</v>
      </c>
      <c r="L2897" t="s">
        <v>544</v>
      </c>
      <c r="M2897" t="s">
        <v>542</v>
      </c>
      <c r="N2897" t="s">
        <v>535</v>
      </c>
      <c r="O2897" s="65">
        <v>7930000</v>
      </c>
    </row>
    <row r="2898" spans="1:15" x14ac:dyDescent="0.25">
      <c r="A2898" s="45">
        <v>2018</v>
      </c>
      <c r="B2898" t="s">
        <v>543</v>
      </c>
      <c r="C2898">
        <v>208</v>
      </c>
      <c r="D2898">
        <v>224</v>
      </c>
      <c r="E2898">
        <v>0</v>
      </c>
      <c r="F2898">
        <v>101</v>
      </c>
      <c r="H2898" t="s">
        <v>9</v>
      </c>
      <c r="I2898">
        <v>1111</v>
      </c>
      <c r="J2898">
        <v>2111</v>
      </c>
      <c r="K2898" t="s">
        <v>3206</v>
      </c>
      <c r="O2898" s="65">
        <v>162378261</v>
      </c>
    </row>
    <row r="2899" spans="1:15" x14ac:dyDescent="0.25">
      <c r="A2899" s="45">
        <v>2018</v>
      </c>
      <c r="B2899" t="s">
        <v>543</v>
      </c>
      <c r="C2899">
        <v>208</v>
      </c>
      <c r="D2899">
        <v>224</v>
      </c>
      <c r="E2899">
        <v>0</v>
      </c>
      <c r="F2899">
        <v>201</v>
      </c>
      <c r="H2899" t="s">
        <v>9</v>
      </c>
      <c r="I2899">
        <v>1111</v>
      </c>
      <c r="J2899">
        <v>2111</v>
      </c>
      <c r="K2899" t="s">
        <v>3210</v>
      </c>
      <c r="O2899" s="65">
        <v>3340002</v>
      </c>
    </row>
    <row r="2900" spans="1:15" x14ac:dyDescent="0.25">
      <c r="A2900" s="45">
        <v>2018</v>
      </c>
      <c r="B2900" t="s">
        <v>543</v>
      </c>
      <c r="C2900">
        <v>208</v>
      </c>
      <c r="D2900">
        <v>224</v>
      </c>
      <c r="E2900">
        <v>0</v>
      </c>
      <c r="F2900">
        <v>205</v>
      </c>
      <c r="H2900" t="s">
        <v>9</v>
      </c>
      <c r="I2900">
        <v>1111</v>
      </c>
      <c r="J2900">
        <v>2111</v>
      </c>
      <c r="K2900" t="s">
        <v>3214</v>
      </c>
      <c r="O2900" s="65">
        <v>18000000</v>
      </c>
    </row>
    <row r="2901" spans="1:15" x14ac:dyDescent="0.25">
      <c r="A2901" s="45">
        <v>2018</v>
      </c>
      <c r="B2901" t="s">
        <v>543</v>
      </c>
      <c r="C2901">
        <v>208</v>
      </c>
      <c r="D2901">
        <v>224</v>
      </c>
      <c r="E2901">
        <v>0</v>
      </c>
      <c r="F2901">
        <v>301</v>
      </c>
      <c r="H2901" t="s">
        <v>9</v>
      </c>
      <c r="I2901">
        <v>1111</v>
      </c>
      <c r="J2901">
        <v>2111</v>
      </c>
      <c r="K2901" t="s">
        <v>3215</v>
      </c>
      <c r="O2901" s="65">
        <v>46220997</v>
      </c>
    </row>
    <row r="2902" spans="1:15" x14ac:dyDescent="0.25">
      <c r="A2902" s="45">
        <v>2018</v>
      </c>
      <c r="B2902" t="s">
        <v>543</v>
      </c>
      <c r="C2902">
        <v>208</v>
      </c>
      <c r="D2902">
        <v>224</v>
      </c>
      <c r="E2902">
        <v>0</v>
      </c>
      <c r="F2902">
        <v>302</v>
      </c>
      <c r="H2902" t="s">
        <v>9</v>
      </c>
      <c r="I2902">
        <v>1111</v>
      </c>
      <c r="J2902">
        <v>2111</v>
      </c>
      <c r="K2902" t="s">
        <v>3216</v>
      </c>
      <c r="O2902" s="65">
        <v>95960779</v>
      </c>
    </row>
    <row r="2903" spans="1:15" x14ac:dyDescent="0.25">
      <c r="A2903" s="45">
        <v>2018</v>
      </c>
      <c r="B2903" t="s">
        <v>543</v>
      </c>
      <c r="C2903">
        <v>208</v>
      </c>
      <c r="D2903">
        <v>224</v>
      </c>
      <c r="E2903">
        <v>0</v>
      </c>
      <c r="F2903">
        <v>303</v>
      </c>
      <c r="H2903" t="s">
        <v>16</v>
      </c>
      <c r="I2903">
        <v>1111</v>
      </c>
      <c r="J2903">
        <v>2111</v>
      </c>
      <c r="K2903" t="s">
        <v>3217</v>
      </c>
      <c r="O2903" s="65">
        <v>28700457</v>
      </c>
    </row>
    <row r="2904" spans="1:15" x14ac:dyDescent="0.25">
      <c r="A2904" s="45">
        <v>2018</v>
      </c>
      <c r="B2904" t="s">
        <v>543</v>
      </c>
      <c r="C2904">
        <v>208</v>
      </c>
      <c r="D2904">
        <v>224</v>
      </c>
      <c r="E2904">
        <v>0</v>
      </c>
      <c r="F2904">
        <v>304</v>
      </c>
      <c r="H2904" t="s">
        <v>9</v>
      </c>
      <c r="I2904">
        <v>1111</v>
      </c>
      <c r="J2904">
        <v>2111</v>
      </c>
      <c r="K2904" t="s">
        <v>3218</v>
      </c>
      <c r="O2904" s="65">
        <v>22731858</v>
      </c>
    </row>
    <row r="2905" spans="1:15" x14ac:dyDescent="0.25">
      <c r="A2905" s="45">
        <v>2018</v>
      </c>
      <c r="B2905" t="s">
        <v>543</v>
      </c>
      <c r="C2905">
        <v>208</v>
      </c>
      <c r="D2905">
        <v>224</v>
      </c>
      <c r="E2905">
        <v>0</v>
      </c>
      <c r="F2905">
        <v>399</v>
      </c>
      <c r="H2905" t="s">
        <v>9</v>
      </c>
      <c r="I2905">
        <v>1111</v>
      </c>
      <c r="J2905">
        <v>2111</v>
      </c>
      <c r="K2905" t="s">
        <v>3219</v>
      </c>
      <c r="O2905" s="65">
        <v>19632718</v>
      </c>
    </row>
    <row r="2906" spans="1:15" x14ac:dyDescent="0.25">
      <c r="A2906" s="45">
        <v>2018</v>
      </c>
      <c r="B2906" t="s">
        <v>543</v>
      </c>
      <c r="C2906">
        <v>208</v>
      </c>
      <c r="D2906">
        <v>224</v>
      </c>
      <c r="E2906">
        <v>0</v>
      </c>
      <c r="F2906">
        <v>401</v>
      </c>
      <c r="G2906">
        <v>200</v>
      </c>
      <c r="H2906" t="s">
        <v>9</v>
      </c>
      <c r="I2906">
        <v>1112</v>
      </c>
      <c r="J2906">
        <v>2111</v>
      </c>
      <c r="K2906" t="s">
        <v>3220</v>
      </c>
      <c r="L2906" t="s">
        <v>21</v>
      </c>
      <c r="M2906" t="s">
        <v>4546</v>
      </c>
      <c r="N2906" t="s">
        <v>22</v>
      </c>
      <c r="O2906" s="65">
        <v>32399477</v>
      </c>
    </row>
    <row r="2907" spans="1:15" x14ac:dyDescent="0.25">
      <c r="A2907" s="45">
        <v>2018</v>
      </c>
      <c r="B2907" t="s">
        <v>543</v>
      </c>
      <c r="C2907">
        <v>208</v>
      </c>
      <c r="D2907">
        <v>224</v>
      </c>
      <c r="E2907">
        <v>0</v>
      </c>
      <c r="F2907">
        <v>405</v>
      </c>
      <c r="G2907">
        <v>200</v>
      </c>
      <c r="H2907" t="s">
        <v>9</v>
      </c>
      <c r="I2907">
        <v>1112</v>
      </c>
      <c r="J2907">
        <v>2111</v>
      </c>
      <c r="K2907" t="s">
        <v>3244</v>
      </c>
      <c r="L2907" t="s">
        <v>23</v>
      </c>
      <c r="M2907" t="s">
        <v>4531</v>
      </c>
      <c r="N2907" t="s">
        <v>24</v>
      </c>
      <c r="O2907" s="65">
        <v>1751323</v>
      </c>
    </row>
    <row r="2908" spans="1:15" x14ac:dyDescent="0.25">
      <c r="A2908" s="45">
        <v>2018</v>
      </c>
      <c r="B2908" t="s">
        <v>543</v>
      </c>
      <c r="C2908">
        <v>208</v>
      </c>
      <c r="D2908">
        <v>224</v>
      </c>
      <c r="E2908">
        <v>0</v>
      </c>
      <c r="F2908">
        <v>501</v>
      </c>
      <c r="G2908">
        <v>200</v>
      </c>
      <c r="H2908" t="s">
        <v>9</v>
      </c>
      <c r="I2908">
        <v>1112</v>
      </c>
      <c r="J2908">
        <v>2111</v>
      </c>
      <c r="K2908" t="s">
        <v>3245</v>
      </c>
      <c r="L2908" t="s">
        <v>21</v>
      </c>
      <c r="M2908" t="s">
        <v>4547</v>
      </c>
      <c r="N2908" t="s">
        <v>22</v>
      </c>
      <c r="O2908" s="65">
        <v>17793443</v>
      </c>
    </row>
    <row r="2909" spans="1:15" x14ac:dyDescent="0.25">
      <c r="A2909" s="45">
        <v>2018</v>
      </c>
      <c r="B2909" t="s">
        <v>543</v>
      </c>
      <c r="C2909">
        <v>208</v>
      </c>
      <c r="D2909">
        <v>224</v>
      </c>
      <c r="E2909">
        <v>0</v>
      </c>
      <c r="F2909">
        <v>502</v>
      </c>
      <c r="G2909">
        <v>200</v>
      </c>
      <c r="H2909" t="s">
        <v>9</v>
      </c>
      <c r="I2909">
        <v>1112</v>
      </c>
      <c r="J2909">
        <v>2111</v>
      </c>
      <c r="K2909" t="s">
        <v>3246</v>
      </c>
      <c r="L2909" t="s">
        <v>21</v>
      </c>
      <c r="M2909" t="s">
        <v>4532</v>
      </c>
      <c r="N2909" t="s">
        <v>22</v>
      </c>
      <c r="O2909" s="65">
        <v>5253969</v>
      </c>
    </row>
    <row r="2910" spans="1:15" x14ac:dyDescent="0.25">
      <c r="A2910" s="45">
        <v>2018</v>
      </c>
      <c r="B2910" t="s">
        <v>543</v>
      </c>
      <c r="C2910">
        <v>208</v>
      </c>
      <c r="D2910">
        <v>224</v>
      </c>
      <c r="E2910">
        <v>0</v>
      </c>
      <c r="F2910">
        <v>503</v>
      </c>
      <c r="G2910">
        <v>200</v>
      </c>
      <c r="H2910" t="s">
        <v>9</v>
      </c>
      <c r="I2910">
        <v>1112</v>
      </c>
      <c r="J2910">
        <v>2111</v>
      </c>
      <c r="K2910" t="s">
        <v>3247</v>
      </c>
      <c r="L2910" t="s">
        <v>21</v>
      </c>
      <c r="M2910" t="s">
        <v>4533</v>
      </c>
      <c r="N2910" t="s">
        <v>22</v>
      </c>
      <c r="O2910" s="65">
        <v>10507939</v>
      </c>
    </row>
    <row r="2911" spans="1:15" x14ac:dyDescent="0.25">
      <c r="A2911" s="45">
        <v>2018</v>
      </c>
      <c r="B2911" t="s">
        <v>543</v>
      </c>
      <c r="C2911">
        <v>208</v>
      </c>
      <c r="D2911">
        <v>224</v>
      </c>
      <c r="E2911">
        <v>0</v>
      </c>
      <c r="F2911">
        <v>10301</v>
      </c>
      <c r="H2911" t="s">
        <v>9</v>
      </c>
      <c r="I2911">
        <v>1120</v>
      </c>
      <c r="J2911">
        <v>2111</v>
      </c>
      <c r="K2911" t="s">
        <v>3263</v>
      </c>
      <c r="O2911" s="65">
        <v>685000</v>
      </c>
    </row>
    <row r="2912" spans="1:15" x14ac:dyDescent="0.25">
      <c r="A2912" s="45">
        <v>2018</v>
      </c>
      <c r="B2912" t="s">
        <v>543</v>
      </c>
      <c r="C2912">
        <v>208</v>
      </c>
      <c r="D2912">
        <v>224</v>
      </c>
      <c r="E2912">
        <v>0</v>
      </c>
      <c r="F2912">
        <v>10303</v>
      </c>
      <c r="H2912" t="s">
        <v>9</v>
      </c>
      <c r="I2912">
        <v>1120</v>
      </c>
      <c r="J2912">
        <v>2111</v>
      </c>
      <c r="K2912" t="s">
        <v>3265</v>
      </c>
      <c r="O2912" s="65">
        <v>2300000</v>
      </c>
    </row>
    <row r="2913" spans="1:15" x14ac:dyDescent="0.25">
      <c r="A2913" s="45">
        <v>2018</v>
      </c>
      <c r="B2913" t="s">
        <v>543</v>
      </c>
      <c r="C2913">
        <v>208</v>
      </c>
      <c r="D2913">
        <v>224</v>
      </c>
      <c r="E2913">
        <v>0</v>
      </c>
      <c r="F2913">
        <v>10499</v>
      </c>
      <c r="H2913" t="s">
        <v>9</v>
      </c>
      <c r="I2913">
        <v>1120</v>
      </c>
      <c r="J2913">
        <v>2111</v>
      </c>
      <c r="K2913" t="s">
        <v>3276</v>
      </c>
      <c r="M2913" t="s">
        <v>6016</v>
      </c>
      <c r="O2913" s="65">
        <v>1000000</v>
      </c>
    </row>
    <row r="2914" spans="1:15" x14ac:dyDescent="0.25">
      <c r="A2914" s="45">
        <v>2018</v>
      </c>
      <c r="B2914" t="s">
        <v>543</v>
      </c>
      <c r="C2914">
        <v>208</v>
      </c>
      <c r="D2914">
        <v>224</v>
      </c>
      <c r="E2914">
        <v>0</v>
      </c>
      <c r="F2914">
        <v>10501</v>
      </c>
      <c r="H2914" t="s">
        <v>9</v>
      </c>
      <c r="I2914">
        <v>1120</v>
      </c>
      <c r="J2914">
        <v>2111</v>
      </c>
      <c r="K2914" t="s">
        <v>3277</v>
      </c>
      <c r="O2914" s="65">
        <v>70000</v>
      </c>
    </row>
    <row r="2915" spans="1:15" x14ac:dyDescent="0.25">
      <c r="A2915" s="45">
        <v>2018</v>
      </c>
      <c r="B2915" t="s">
        <v>543</v>
      </c>
      <c r="C2915">
        <v>208</v>
      </c>
      <c r="D2915">
        <v>224</v>
      </c>
      <c r="E2915">
        <v>0</v>
      </c>
      <c r="F2915">
        <v>10502</v>
      </c>
      <c r="H2915" t="s">
        <v>9</v>
      </c>
      <c r="I2915">
        <v>1120</v>
      </c>
      <c r="J2915">
        <v>2111</v>
      </c>
      <c r="K2915" t="s">
        <v>3278</v>
      </c>
      <c r="O2915" s="65">
        <v>480800</v>
      </c>
    </row>
    <row r="2916" spans="1:15" x14ac:dyDescent="0.25">
      <c r="A2916" s="45">
        <v>2018</v>
      </c>
      <c r="B2916" t="s">
        <v>543</v>
      </c>
      <c r="C2916">
        <v>208</v>
      </c>
      <c r="D2916">
        <v>224</v>
      </c>
      <c r="E2916">
        <v>0</v>
      </c>
      <c r="F2916">
        <v>10503</v>
      </c>
      <c r="H2916" t="s">
        <v>9</v>
      </c>
      <c r="I2916">
        <v>1120</v>
      </c>
      <c r="J2916">
        <v>2111</v>
      </c>
      <c r="K2916" t="s">
        <v>3279</v>
      </c>
      <c r="O2916" s="65">
        <v>6227400</v>
      </c>
    </row>
    <row r="2917" spans="1:15" x14ac:dyDescent="0.25">
      <c r="A2917" s="45">
        <v>2018</v>
      </c>
      <c r="B2917" t="s">
        <v>543</v>
      </c>
      <c r="C2917">
        <v>208</v>
      </c>
      <c r="D2917">
        <v>224</v>
      </c>
      <c r="E2917">
        <v>0</v>
      </c>
      <c r="F2917">
        <v>10504</v>
      </c>
      <c r="H2917" t="s">
        <v>9</v>
      </c>
      <c r="I2917">
        <v>1120</v>
      </c>
      <c r="J2917">
        <v>2111</v>
      </c>
      <c r="K2917" t="s">
        <v>3280</v>
      </c>
      <c r="O2917" s="65">
        <v>7136500</v>
      </c>
    </row>
    <row r="2918" spans="1:15" x14ac:dyDescent="0.25">
      <c r="A2918" s="45">
        <v>2018</v>
      </c>
      <c r="B2918" t="s">
        <v>543</v>
      </c>
      <c r="C2918">
        <v>208</v>
      </c>
      <c r="D2918">
        <v>224</v>
      </c>
      <c r="E2918">
        <v>0</v>
      </c>
      <c r="F2918">
        <v>10701</v>
      </c>
      <c r="H2918" t="s">
        <v>9</v>
      </c>
      <c r="I2918">
        <v>1120</v>
      </c>
      <c r="J2918">
        <v>2111</v>
      </c>
      <c r="K2918" t="s">
        <v>3284</v>
      </c>
      <c r="M2918" t="s">
        <v>4599</v>
      </c>
      <c r="O2918" s="65">
        <v>1500000</v>
      </c>
    </row>
    <row r="2919" spans="1:15" x14ac:dyDescent="0.25">
      <c r="A2919" s="45">
        <v>2018</v>
      </c>
      <c r="B2919" t="s">
        <v>543</v>
      </c>
      <c r="C2919">
        <v>208</v>
      </c>
      <c r="D2919">
        <v>224</v>
      </c>
      <c r="E2919">
        <v>0</v>
      </c>
      <c r="F2919">
        <v>10702</v>
      </c>
      <c r="H2919" t="s">
        <v>9</v>
      </c>
      <c r="I2919">
        <v>1120</v>
      </c>
      <c r="J2919">
        <v>2111</v>
      </c>
      <c r="K2919" t="s">
        <v>3285</v>
      </c>
      <c r="M2919" t="s">
        <v>6017</v>
      </c>
      <c r="O2919" s="65">
        <v>210000</v>
      </c>
    </row>
    <row r="2920" spans="1:15" x14ac:dyDescent="0.25">
      <c r="A2920" s="45">
        <v>2018</v>
      </c>
      <c r="B2920" t="s">
        <v>543</v>
      </c>
      <c r="C2920">
        <v>208</v>
      </c>
      <c r="D2920">
        <v>224</v>
      </c>
      <c r="E2920">
        <v>0</v>
      </c>
      <c r="F2920">
        <v>20104</v>
      </c>
      <c r="H2920" t="s">
        <v>9</v>
      </c>
      <c r="I2920">
        <v>1120</v>
      </c>
      <c r="J2920">
        <v>2111</v>
      </c>
      <c r="K2920" t="s">
        <v>3309</v>
      </c>
      <c r="O2920" s="65">
        <v>1000000</v>
      </c>
    </row>
    <row r="2921" spans="1:15" x14ac:dyDescent="0.25">
      <c r="A2921" s="45">
        <v>2018</v>
      </c>
      <c r="B2921" t="s">
        <v>543</v>
      </c>
      <c r="C2921">
        <v>208</v>
      </c>
      <c r="D2921">
        <v>224</v>
      </c>
      <c r="E2921">
        <v>0</v>
      </c>
      <c r="F2921">
        <v>29901</v>
      </c>
      <c r="H2921" t="s">
        <v>9</v>
      </c>
      <c r="I2921">
        <v>1120</v>
      </c>
      <c r="J2921">
        <v>2111</v>
      </c>
      <c r="K2921" t="s">
        <v>3327</v>
      </c>
      <c r="O2921" s="65">
        <v>500000</v>
      </c>
    </row>
    <row r="2922" spans="1:15" x14ac:dyDescent="0.25">
      <c r="A2922" s="45">
        <v>2018</v>
      </c>
      <c r="B2922" t="s">
        <v>543</v>
      </c>
      <c r="C2922">
        <v>208</v>
      </c>
      <c r="D2922">
        <v>224</v>
      </c>
      <c r="E2922">
        <v>0</v>
      </c>
      <c r="F2922">
        <v>29903</v>
      </c>
      <c r="H2922" t="s">
        <v>9</v>
      </c>
      <c r="I2922">
        <v>1120</v>
      </c>
      <c r="J2922">
        <v>2111</v>
      </c>
      <c r="K2922" t="s">
        <v>3329</v>
      </c>
      <c r="O2922" s="65">
        <v>700000</v>
      </c>
    </row>
    <row r="2923" spans="1:15" x14ac:dyDescent="0.25">
      <c r="A2923" s="45">
        <v>2018</v>
      </c>
      <c r="B2923" t="s">
        <v>543</v>
      </c>
      <c r="C2923">
        <v>208</v>
      </c>
      <c r="D2923">
        <v>224</v>
      </c>
      <c r="E2923">
        <v>0</v>
      </c>
      <c r="F2923">
        <v>60103</v>
      </c>
      <c r="G2923">
        <v>200</v>
      </c>
      <c r="H2923" t="s">
        <v>9</v>
      </c>
      <c r="I2923">
        <v>1310</v>
      </c>
      <c r="J2923">
        <v>2111</v>
      </c>
      <c r="K2923" t="s">
        <v>3393</v>
      </c>
      <c r="L2923" t="s">
        <v>21</v>
      </c>
      <c r="M2923" t="s">
        <v>4550</v>
      </c>
      <c r="N2923" t="s">
        <v>22</v>
      </c>
      <c r="O2923" s="65">
        <v>2067415</v>
      </c>
    </row>
    <row r="2924" spans="1:15" x14ac:dyDescent="0.25">
      <c r="A2924" s="45">
        <v>2018</v>
      </c>
      <c r="B2924" t="s">
        <v>543</v>
      </c>
      <c r="C2924">
        <v>208</v>
      </c>
      <c r="D2924">
        <v>224</v>
      </c>
      <c r="E2924">
        <v>0</v>
      </c>
      <c r="F2924">
        <v>60103</v>
      </c>
      <c r="G2924">
        <v>202</v>
      </c>
      <c r="H2924" t="s">
        <v>9</v>
      </c>
      <c r="I2924">
        <v>1310</v>
      </c>
      <c r="J2924">
        <v>2111</v>
      </c>
      <c r="K2924" t="s">
        <v>3393</v>
      </c>
      <c r="L2924" t="s">
        <v>21</v>
      </c>
      <c r="M2924" t="s">
        <v>4542</v>
      </c>
      <c r="N2924" t="s">
        <v>22</v>
      </c>
      <c r="O2924" s="65">
        <v>875662</v>
      </c>
    </row>
    <row r="2925" spans="1:15" x14ac:dyDescent="0.25">
      <c r="A2925" s="45">
        <v>2018</v>
      </c>
      <c r="B2925" t="s">
        <v>543</v>
      </c>
      <c r="C2925">
        <v>208</v>
      </c>
      <c r="D2925">
        <v>224</v>
      </c>
      <c r="E2925">
        <v>0</v>
      </c>
      <c r="F2925">
        <v>60399</v>
      </c>
      <c r="H2925" t="s">
        <v>9</v>
      </c>
      <c r="I2925">
        <v>1320</v>
      </c>
      <c r="J2925">
        <v>2111</v>
      </c>
      <c r="K2925" t="s">
        <v>3409</v>
      </c>
      <c r="M2925" t="s">
        <v>4363</v>
      </c>
      <c r="O2925" s="65">
        <v>400000</v>
      </c>
    </row>
    <row r="2926" spans="1:15" x14ac:dyDescent="0.25">
      <c r="A2926" s="45">
        <v>2018</v>
      </c>
      <c r="B2926" t="s">
        <v>543</v>
      </c>
      <c r="C2926">
        <v>208</v>
      </c>
      <c r="D2926">
        <v>224</v>
      </c>
      <c r="E2926">
        <v>0</v>
      </c>
      <c r="F2926">
        <v>60701</v>
      </c>
      <c r="G2926">
        <v>208</v>
      </c>
      <c r="H2926" t="s">
        <v>9</v>
      </c>
      <c r="I2926">
        <v>1330</v>
      </c>
      <c r="J2926">
        <v>2111</v>
      </c>
      <c r="K2926" t="s">
        <v>3419</v>
      </c>
      <c r="L2926" t="s">
        <v>544</v>
      </c>
      <c r="M2926" t="s">
        <v>4600</v>
      </c>
      <c r="N2926" t="s">
        <v>535</v>
      </c>
      <c r="O2926" s="65">
        <v>7930000</v>
      </c>
    </row>
    <row r="2927" spans="1:15" x14ac:dyDescent="0.25">
      <c r="A2927" s="45">
        <v>2018</v>
      </c>
      <c r="B2927" t="s">
        <v>545</v>
      </c>
      <c r="C2927">
        <v>209</v>
      </c>
      <c r="D2927">
        <v>326</v>
      </c>
      <c r="E2927">
        <v>0</v>
      </c>
      <c r="F2927">
        <v>101</v>
      </c>
      <c r="H2927" t="s">
        <v>9</v>
      </c>
      <c r="I2927">
        <v>1111</v>
      </c>
      <c r="J2927">
        <v>2156</v>
      </c>
      <c r="K2927" t="s">
        <v>3206</v>
      </c>
      <c r="O2927" s="65">
        <v>6149028415</v>
      </c>
    </row>
    <row r="2928" spans="1:15" x14ac:dyDescent="0.25">
      <c r="A2928" s="45">
        <v>2018</v>
      </c>
      <c r="B2928" t="s">
        <v>545</v>
      </c>
      <c r="C2928">
        <v>209</v>
      </c>
      <c r="D2928">
        <v>326</v>
      </c>
      <c r="E2928">
        <v>0</v>
      </c>
      <c r="F2928">
        <v>201</v>
      </c>
      <c r="H2928" t="s">
        <v>9</v>
      </c>
      <c r="I2928">
        <v>1111</v>
      </c>
      <c r="J2928">
        <v>2156</v>
      </c>
      <c r="K2928" t="s">
        <v>3210</v>
      </c>
      <c r="O2928" s="65">
        <v>113180507</v>
      </c>
    </row>
    <row r="2929" spans="1:15" x14ac:dyDescent="0.25">
      <c r="A2929" s="45">
        <v>2018</v>
      </c>
      <c r="B2929" t="s">
        <v>545</v>
      </c>
      <c r="C2929">
        <v>209</v>
      </c>
      <c r="D2929">
        <v>326</v>
      </c>
      <c r="E2929">
        <v>0</v>
      </c>
      <c r="F2929">
        <v>203</v>
      </c>
      <c r="H2929" t="s">
        <v>9</v>
      </c>
      <c r="I2929">
        <v>1111</v>
      </c>
      <c r="J2929">
        <v>2156</v>
      </c>
      <c r="K2929" t="s">
        <v>3212</v>
      </c>
      <c r="O2929" s="65">
        <v>1000000</v>
      </c>
    </row>
    <row r="2930" spans="1:15" x14ac:dyDescent="0.25">
      <c r="A2930" s="45">
        <v>2018</v>
      </c>
      <c r="B2930" t="s">
        <v>545</v>
      </c>
      <c r="C2930">
        <v>209</v>
      </c>
      <c r="D2930">
        <v>326</v>
      </c>
      <c r="E2930">
        <v>0</v>
      </c>
      <c r="F2930">
        <v>301</v>
      </c>
      <c r="H2930" t="s">
        <v>9</v>
      </c>
      <c r="I2930">
        <v>1111</v>
      </c>
      <c r="J2930">
        <v>2156</v>
      </c>
      <c r="K2930" t="s">
        <v>3215</v>
      </c>
      <c r="O2930" s="65">
        <v>1800740104</v>
      </c>
    </row>
    <row r="2931" spans="1:15" x14ac:dyDescent="0.25">
      <c r="A2931" s="45">
        <v>2018</v>
      </c>
      <c r="B2931" t="s">
        <v>545</v>
      </c>
      <c r="C2931">
        <v>209</v>
      </c>
      <c r="D2931">
        <v>326</v>
      </c>
      <c r="E2931">
        <v>0</v>
      </c>
      <c r="F2931">
        <v>302</v>
      </c>
      <c r="H2931" t="s">
        <v>9</v>
      </c>
      <c r="I2931">
        <v>1111</v>
      </c>
      <c r="J2931">
        <v>2156</v>
      </c>
      <c r="K2931" t="s">
        <v>3216</v>
      </c>
      <c r="O2931" s="65">
        <v>2354016521</v>
      </c>
    </row>
    <row r="2932" spans="1:15" x14ac:dyDescent="0.25">
      <c r="A2932" s="45">
        <v>2018</v>
      </c>
      <c r="B2932" t="s">
        <v>545</v>
      </c>
      <c r="C2932">
        <v>209</v>
      </c>
      <c r="D2932">
        <v>326</v>
      </c>
      <c r="E2932">
        <v>0</v>
      </c>
      <c r="F2932">
        <v>303</v>
      </c>
      <c r="H2932" t="s">
        <v>16</v>
      </c>
      <c r="I2932">
        <v>1111</v>
      </c>
      <c r="J2932">
        <v>2156</v>
      </c>
      <c r="K2932" t="s">
        <v>3217</v>
      </c>
      <c r="O2932" s="65">
        <v>953279744</v>
      </c>
    </row>
    <row r="2933" spans="1:15" x14ac:dyDescent="0.25">
      <c r="A2933" s="45">
        <v>2018</v>
      </c>
      <c r="B2933" t="s">
        <v>545</v>
      </c>
      <c r="C2933">
        <v>209</v>
      </c>
      <c r="D2933">
        <v>326</v>
      </c>
      <c r="E2933">
        <v>0</v>
      </c>
      <c r="F2933">
        <v>304</v>
      </c>
      <c r="H2933" t="s">
        <v>9</v>
      </c>
      <c r="I2933">
        <v>1111</v>
      </c>
      <c r="J2933">
        <v>2156</v>
      </c>
      <c r="K2933" t="s">
        <v>3218</v>
      </c>
      <c r="O2933" s="65">
        <v>873000000</v>
      </c>
    </row>
    <row r="2934" spans="1:15" x14ac:dyDescent="0.25">
      <c r="A2934" s="45">
        <v>2018</v>
      </c>
      <c r="B2934" t="s">
        <v>545</v>
      </c>
      <c r="C2934">
        <v>209</v>
      </c>
      <c r="D2934">
        <v>326</v>
      </c>
      <c r="E2934">
        <v>0</v>
      </c>
      <c r="F2934">
        <v>399</v>
      </c>
      <c r="H2934" t="s">
        <v>9</v>
      </c>
      <c r="I2934">
        <v>1111</v>
      </c>
      <c r="J2934">
        <v>2156</v>
      </c>
      <c r="K2934" t="s">
        <v>3219</v>
      </c>
      <c r="O2934" s="65">
        <v>606970960</v>
      </c>
    </row>
    <row r="2935" spans="1:15" x14ac:dyDescent="0.25">
      <c r="A2935" s="45">
        <v>2018</v>
      </c>
      <c r="B2935" t="s">
        <v>545</v>
      </c>
      <c r="C2935">
        <v>209</v>
      </c>
      <c r="D2935">
        <v>326</v>
      </c>
      <c r="E2935">
        <v>0</v>
      </c>
      <c r="F2935">
        <v>401</v>
      </c>
      <c r="G2935">
        <v>200</v>
      </c>
      <c r="H2935" t="s">
        <v>9</v>
      </c>
      <c r="I2935">
        <v>1112</v>
      </c>
      <c r="J2935">
        <v>2156</v>
      </c>
      <c r="K2935" t="s">
        <v>3220</v>
      </c>
      <c r="L2935" t="s">
        <v>21</v>
      </c>
      <c r="M2935" t="s">
        <v>4546</v>
      </c>
      <c r="N2935" t="s">
        <v>22</v>
      </c>
      <c r="O2935" s="65">
        <v>1100587335</v>
      </c>
    </row>
    <row r="2936" spans="1:15" x14ac:dyDescent="0.25">
      <c r="A2936" s="45">
        <v>2018</v>
      </c>
      <c r="B2936" t="s">
        <v>545</v>
      </c>
      <c r="C2936">
        <v>209</v>
      </c>
      <c r="D2936">
        <v>326</v>
      </c>
      <c r="E2936">
        <v>0</v>
      </c>
      <c r="F2936">
        <v>405</v>
      </c>
      <c r="G2936">
        <v>200</v>
      </c>
      <c r="H2936" t="s">
        <v>9</v>
      </c>
      <c r="I2936">
        <v>1112</v>
      </c>
      <c r="J2936">
        <v>2156</v>
      </c>
      <c r="K2936" t="s">
        <v>3244</v>
      </c>
      <c r="L2936" t="s">
        <v>23</v>
      </c>
      <c r="M2936" t="s">
        <v>4531</v>
      </c>
      <c r="N2936" t="s">
        <v>24</v>
      </c>
      <c r="O2936" s="65">
        <v>59491207</v>
      </c>
    </row>
    <row r="2937" spans="1:15" x14ac:dyDescent="0.25">
      <c r="A2937" s="45">
        <v>2018</v>
      </c>
      <c r="B2937" t="s">
        <v>545</v>
      </c>
      <c r="C2937">
        <v>209</v>
      </c>
      <c r="D2937">
        <v>326</v>
      </c>
      <c r="E2937">
        <v>0</v>
      </c>
      <c r="F2937">
        <v>501</v>
      </c>
      <c r="G2937">
        <v>200</v>
      </c>
      <c r="H2937" t="s">
        <v>9</v>
      </c>
      <c r="I2937">
        <v>1112</v>
      </c>
      <c r="J2937">
        <v>2156</v>
      </c>
      <c r="K2937" t="s">
        <v>3245</v>
      </c>
      <c r="L2937" t="s">
        <v>21</v>
      </c>
      <c r="M2937" t="s">
        <v>4547</v>
      </c>
      <c r="N2937" t="s">
        <v>22</v>
      </c>
      <c r="O2937" s="65">
        <v>604430666</v>
      </c>
    </row>
    <row r="2938" spans="1:15" x14ac:dyDescent="0.25">
      <c r="A2938" s="45">
        <v>2018</v>
      </c>
      <c r="B2938" t="s">
        <v>545</v>
      </c>
      <c r="C2938">
        <v>209</v>
      </c>
      <c r="D2938">
        <v>326</v>
      </c>
      <c r="E2938">
        <v>0</v>
      </c>
      <c r="F2938">
        <v>502</v>
      </c>
      <c r="G2938">
        <v>200</v>
      </c>
      <c r="H2938" t="s">
        <v>9</v>
      </c>
      <c r="I2938">
        <v>1112</v>
      </c>
      <c r="J2938">
        <v>2156</v>
      </c>
      <c r="K2938" t="s">
        <v>3246</v>
      </c>
      <c r="L2938" t="s">
        <v>21</v>
      </c>
      <c r="M2938" t="s">
        <v>4532</v>
      </c>
      <c r="N2938" t="s">
        <v>22</v>
      </c>
      <c r="O2938" s="65">
        <v>178473622</v>
      </c>
    </row>
    <row r="2939" spans="1:15" x14ac:dyDescent="0.25">
      <c r="A2939" s="45">
        <v>2018</v>
      </c>
      <c r="B2939" t="s">
        <v>545</v>
      </c>
      <c r="C2939">
        <v>209</v>
      </c>
      <c r="D2939">
        <v>326</v>
      </c>
      <c r="E2939">
        <v>0</v>
      </c>
      <c r="F2939">
        <v>503</v>
      </c>
      <c r="G2939">
        <v>200</v>
      </c>
      <c r="H2939" t="s">
        <v>9</v>
      </c>
      <c r="I2939">
        <v>1112</v>
      </c>
      <c r="J2939">
        <v>2156</v>
      </c>
      <c r="K2939" t="s">
        <v>3247</v>
      </c>
      <c r="L2939" t="s">
        <v>21</v>
      </c>
      <c r="M2939" t="s">
        <v>4533</v>
      </c>
      <c r="N2939" t="s">
        <v>22</v>
      </c>
      <c r="O2939" s="65">
        <v>356947244</v>
      </c>
    </row>
    <row r="2940" spans="1:15" x14ac:dyDescent="0.25">
      <c r="A2940" s="45">
        <v>2018</v>
      </c>
      <c r="B2940" t="s">
        <v>545</v>
      </c>
      <c r="C2940">
        <v>209</v>
      </c>
      <c r="D2940">
        <v>326</v>
      </c>
      <c r="E2940">
        <v>0</v>
      </c>
      <c r="F2940">
        <v>505</v>
      </c>
      <c r="G2940">
        <v>200</v>
      </c>
      <c r="H2940" t="s">
        <v>9</v>
      </c>
      <c r="I2940">
        <v>1112</v>
      </c>
      <c r="J2940">
        <v>2156</v>
      </c>
      <c r="K2940" t="s">
        <v>3249</v>
      </c>
      <c r="L2940" t="s">
        <v>546</v>
      </c>
      <c r="M2940" t="s">
        <v>547</v>
      </c>
      <c r="N2940" t="s">
        <v>548</v>
      </c>
      <c r="O2940" s="65">
        <v>2000000000</v>
      </c>
    </row>
    <row r="2941" spans="1:15" x14ac:dyDescent="0.25">
      <c r="A2941" s="45">
        <v>2018</v>
      </c>
      <c r="B2941" t="s">
        <v>545</v>
      </c>
      <c r="C2941">
        <v>209</v>
      </c>
      <c r="D2941">
        <v>326</v>
      </c>
      <c r="E2941">
        <v>0</v>
      </c>
      <c r="F2941">
        <v>9901</v>
      </c>
      <c r="H2941" t="s">
        <v>9</v>
      </c>
      <c r="I2941">
        <v>1111</v>
      </c>
      <c r="J2941">
        <v>2156</v>
      </c>
      <c r="K2941" t="s">
        <v>3250</v>
      </c>
      <c r="O2941" s="65">
        <v>304950</v>
      </c>
    </row>
    <row r="2942" spans="1:15" x14ac:dyDescent="0.25">
      <c r="A2942" s="45">
        <v>2018</v>
      </c>
      <c r="B2942" t="s">
        <v>545</v>
      </c>
      <c r="C2942">
        <v>209</v>
      </c>
      <c r="D2942">
        <v>326</v>
      </c>
      <c r="E2942">
        <v>0</v>
      </c>
      <c r="F2942">
        <v>10101</v>
      </c>
      <c r="H2942" t="s">
        <v>9</v>
      </c>
      <c r="I2942">
        <v>1120</v>
      </c>
      <c r="J2942">
        <v>2156</v>
      </c>
      <c r="K2942" t="s">
        <v>3253</v>
      </c>
      <c r="O2942" s="65">
        <v>153088000</v>
      </c>
    </row>
    <row r="2943" spans="1:15" x14ac:dyDescent="0.25">
      <c r="A2943" s="45">
        <v>2018</v>
      </c>
      <c r="B2943" t="s">
        <v>545</v>
      </c>
      <c r="C2943">
        <v>209</v>
      </c>
      <c r="D2943">
        <v>326</v>
      </c>
      <c r="E2943">
        <v>0</v>
      </c>
      <c r="F2943">
        <v>10102</v>
      </c>
      <c r="H2943" t="s">
        <v>9</v>
      </c>
      <c r="I2943">
        <v>1120</v>
      </c>
      <c r="J2943">
        <v>2156</v>
      </c>
      <c r="K2943" t="s">
        <v>3254</v>
      </c>
      <c r="O2943" s="65">
        <v>29026000</v>
      </c>
    </row>
    <row r="2944" spans="1:15" x14ac:dyDescent="0.25">
      <c r="A2944" s="45">
        <v>2018</v>
      </c>
      <c r="B2944" t="s">
        <v>545</v>
      </c>
      <c r="C2944">
        <v>209</v>
      </c>
      <c r="D2944">
        <v>326</v>
      </c>
      <c r="E2944">
        <v>0</v>
      </c>
      <c r="F2944">
        <v>10103</v>
      </c>
      <c r="H2944" t="s">
        <v>9</v>
      </c>
      <c r="I2944">
        <v>1120</v>
      </c>
      <c r="J2944">
        <v>2156</v>
      </c>
      <c r="K2944" t="s">
        <v>3255</v>
      </c>
      <c r="O2944" s="65">
        <v>850000000</v>
      </c>
    </row>
    <row r="2945" spans="1:15" x14ac:dyDescent="0.25">
      <c r="A2945" s="45">
        <v>2018</v>
      </c>
      <c r="B2945" t="s">
        <v>545</v>
      </c>
      <c r="C2945">
        <v>209</v>
      </c>
      <c r="D2945">
        <v>326</v>
      </c>
      <c r="E2945">
        <v>0</v>
      </c>
      <c r="F2945">
        <v>10199</v>
      </c>
      <c r="H2945" t="s">
        <v>9</v>
      </c>
      <c r="I2945">
        <v>1120</v>
      </c>
      <c r="J2945">
        <v>2156</v>
      </c>
      <c r="K2945" t="s">
        <v>3257</v>
      </c>
      <c r="M2945" t="s">
        <v>4366</v>
      </c>
      <c r="O2945" s="65">
        <v>220300000</v>
      </c>
    </row>
    <row r="2946" spans="1:15" x14ac:dyDescent="0.25">
      <c r="A2946" s="45">
        <v>2018</v>
      </c>
      <c r="B2946" t="s">
        <v>545</v>
      </c>
      <c r="C2946">
        <v>209</v>
      </c>
      <c r="D2946">
        <v>326</v>
      </c>
      <c r="E2946">
        <v>0</v>
      </c>
      <c r="F2946">
        <v>10201</v>
      </c>
      <c r="H2946" t="s">
        <v>9</v>
      </c>
      <c r="I2946">
        <v>1120</v>
      </c>
      <c r="J2946">
        <v>2156</v>
      </c>
      <c r="K2946" t="s">
        <v>3258</v>
      </c>
      <c r="O2946" s="65">
        <v>88160743</v>
      </c>
    </row>
    <row r="2947" spans="1:15" x14ac:dyDescent="0.25">
      <c r="A2947" s="45">
        <v>2018</v>
      </c>
      <c r="B2947" t="s">
        <v>545</v>
      </c>
      <c r="C2947">
        <v>209</v>
      </c>
      <c r="D2947">
        <v>326</v>
      </c>
      <c r="E2947">
        <v>0</v>
      </c>
      <c r="F2947">
        <v>10202</v>
      </c>
      <c r="H2947" t="s">
        <v>9</v>
      </c>
      <c r="I2947">
        <v>1120</v>
      </c>
      <c r="J2947">
        <v>2156</v>
      </c>
      <c r="K2947" t="s">
        <v>3259</v>
      </c>
      <c r="O2947" s="65">
        <v>161523399</v>
      </c>
    </row>
    <row r="2948" spans="1:15" x14ac:dyDescent="0.25">
      <c r="A2948" s="45">
        <v>2018</v>
      </c>
      <c r="B2948" t="s">
        <v>545</v>
      </c>
      <c r="C2948">
        <v>209</v>
      </c>
      <c r="D2948">
        <v>326</v>
      </c>
      <c r="E2948">
        <v>0</v>
      </c>
      <c r="F2948">
        <v>10203</v>
      </c>
      <c r="H2948" t="s">
        <v>9</v>
      </c>
      <c r="I2948">
        <v>1120</v>
      </c>
      <c r="J2948">
        <v>2156</v>
      </c>
      <c r="K2948" t="s">
        <v>3260</v>
      </c>
      <c r="O2948" s="65">
        <v>280000</v>
      </c>
    </row>
    <row r="2949" spans="1:15" x14ac:dyDescent="0.25">
      <c r="A2949" s="45">
        <v>2018</v>
      </c>
      <c r="B2949" t="s">
        <v>545</v>
      </c>
      <c r="C2949">
        <v>209</v>
      </c>
      <c r="D2949">
        <v>326</v>
      </c>
      <c r="E2949">
        <v>0</v>
      </c>
      <c r="F2949">
        <v>10204</v>
      </c>
      <c r="H2949" t="s">
        <v>9</v>
      </c>
      <c r="I2949">
        <v>1120</v>
      </c>
      <c r="J2949">
        <v>2156</v>
      </c>
      <c r="K2949" t="s">
        <v>3261</v>
      </c>
      <c r="O2949" s="65">
        <v>311368797</v>
      </c>
    </row>
    <row r="2950" spans="1:15" x14ac:dyDescent="0.25">
      <c r="A2950" s="45">
        <v>2018</v>
      </c>
      <c r="B2950" t="s">
        <v>545</v>
      </c>
      <c r="C2950">
        <v>209</v>
      </c>
      <c r="D2950">
        <v>326</v>
      </c>
      <c r="E2950">
        <v>0</v>
      </c>
      <c r="F2950">
        <v>10299</v>
      </c>
      <c r="H2950" t="s">
        <v>9</v>
      </c>
      <c r="I2950">
        <v>1120</v>
      </c>
      <c r="J2950">
        <v>2156</v>
      </c>
      <c r="K2950" t="s">
        <v>3262</v>
      </c>
      <c r="M2950" t="s">
        <v>6018</v>
      </c>
      <c r="O2950" s="65">
        <v>8283458</v>
      </c>
    </row>
    <row r="2951" spans="1:15" x14ac:dyDescent="0.25">
      <c r="A2951" s="45">
        <v>2018</v>
      </c>
      <c r="B2951" t="s">
        <v>545</v>
      </c>
      <c r="C2951">
        <v>209</v>
      </c>
      <c r="D2951">
        <v>326</v>
      </c>
      <c r="E2951">
        <v>0</v>
      </c>
      <c r="F2951">
        <v>10301</v>
      </c>
      <c r="H2951" t="s">
        <v>9</v>
      </c>
      <c r="I2951">
        <v>1120</v>
      </c>
      <c r="J2951">
        <v>2156</v>
      </c>
      <c r="K2951" t="s">
        <v>3263</v>
      </c>
      <c r="O2951" s="65">
        <v>19665000</v>
      </c>
    </row>
    <row r="2952" spans="1:15" x14ac:dyDescent="0.25">
      <c r="A2952" s="45">
        <v>2018</v>
      </c>
      <c r="B2952" t="s">
        <v>545</v>
      </c>
      <c r="C2952">
        <v>209</v>
      </c>
      <c r="D2952">
        <v>326</v>
      </c>
      <c r="E2952">
        <v>0</v>
      </c>
      <c r="F2952">
        <v>10302</v>
      </c>
      <c r="H2952" t="s">
        <v>9</v>
      </c>
      <c r="I2952">
        <v>1120</v>
      </c>
      <c r="J2952">
        <v>2156</v>
      </c>
      <c r="K2952" t="s">
        <v>3264</v>
      </c>
      <c r="O2952" s="65">
        <v>18032805</v>
      </c>
    </row>
    <row r="2953" spans="1:15" x14ac:dyDescent="0.25">
      <c r="A2953" s="45">
        <v>2018</v>
      </c>
      <c r="B2953" t="s">
        <v>545</v>
      </c>
      <c r="C2953">
        <v>209</v>
      </c>
      <c r="D2953">
        <v>326</v>
      </c>
      <c r="E2953">
        <v>0</v>
      </c>
      <c r="F2953">
        <v>10303</v>
      </c>
      <c r="H2953" t="s">
        <v>9</v>
      </c>
      <c r="I2953">
        <v>1120</v>
      </c>
      <c r="J2953">
        <v>2156</v>
      </c>
      <c r="K2953" t="s">
        <v>3265</v>
      </c>
      <c r="O2953" s="65">
        <v>8000000</v>
      </c>
    </row>
    <row r="2954" spans="1:15" x14ac:dyDescent="0.25">
      <c r="A2954" s="45">
        <v>2018</v>
      </c>
      <c r="B2954" t="s">
        <v>545</v>
      </c>
      <c r="C2954">
        <v>209</v>
      </c>
      <c r="D2954">
        <v>326</v>
      </c>
      <c r="E2954">
        <v>0</v>
      </c>
      <c r="F2954">
        <v>10306</v>
      </c>
      <c r="H2954" t="s">
        <v>9</v>
      </c>
      <c r="I2954">
        <v>1120</v>
      </c>
      <c r="J2954">
        <v>2156</v>
      </c>
      <c r="K2954" t="s">
        <v>3268</v>
      </c>
      <c r="M2954" t="s">
        <v>6019</v>
      </c>
      <c r="O2954" s="65">
        <v>1244114</v>
      </c>
    </row>
    <row r="2955" spans="1:15" x14ac:dyDescent="0.25">
      <c r="A2955" s="45">
        <v>2018</v>
      </c>
      <c r="B2955" t="s">
        <v>545</v>
      </c>
      <c r="C2955">
        <v>209</v>
      </c>
      <c r="D2955">
        <v>326</v>
      </c>
      <c r="E2955">
        <v>0</v>
      </c>
      <c r="F2955">
        <v>10402</v>
      </c>
      <c r="H2955" t="s">
        <v>9</v>
      </c>
      <c r="I2955">
        <v>1120</v>
      </c>
      <c r="J2955">
        <v>2156</v>
      </c>
      <c r="K2955" t="s">
        <v>3271</v>
      </c>
      <c r="M2955" t="s">
        <v>6020</v>
      </c>
      <c r="O2955" s="65">
        <v>8308333</v>
      </c>
    </row>
    <row r="2956" spans="1:15" x14ac:dyDescent="0.25">
      <c r="A2956" s="45">
        <v>2018</v>
      </c>
      <c r="B2956" t="s">
        <v>545</v>
      </c>
      <c r="C2956">
        <v>209</v>
      </c>
      <c r="D2956">
        <v>326</v>
      </c>
      <c r="E2956">
        <v>0</v>
      </c>
      <c r="F2956">
        <v>10404</v>
      </c>
      <c r="H2956" t="s">
        <v>9</v>
      </c>
      <c r="I2956">
        <v>1120</v>
      </c>
      <c r="J2956">
        <v>2156</v>
      </c>
      <c r="K2956" t="s">
        <v>3273</v>
      </c>
      <c r="M2956" t="s">
        <v>6021</v>
      </c>
      <c r="O2956" s="65">
        <v>14000000</v>
      </c>
    </row>
    <row r="2957" spans="1:15" x14ac:dyDescent="0.25">
      <c r="A2957" s="45">
        <v>2018</v>
      </c>
      <c r="B2957" t="s">
        <v>545</v>
      </c>
      <c r="C2957">
        <v>209</v>
      </c>
      <c r="D2957">
        <v>326</v>
      </c>
      <c r="E2957">
        <v>0</v>
      </c>
      <c r="F2957">
        <v>10405</v>
      </c>
      <c r="H2957" t="s">
        <v>9</v>
      </c>
      <c r="I2957">
        <v>1120</v>
      </c>
      <c r="J2957">
        <v>2156</v>
      </c>
      <c r="K2957" t="s">
        <v>3274</v>
      </c>
      <c r="M2957" t="s">
        <v>6022</v>
      </c>
      <c r="O2957" s="65">
        <v>310000000</v>
      </c>
    </row>
    <row r="2958" spans="1:15" x14ac:dyDescent="0.25">
      <c r="A2958" s="45">
        <v>2018</v>
      </c>
      <c r="B2958" t="s">
        <v>545</v>
      </c>
      <c r="C2958">
        <v>209</v>
      </c>
      <c r="D2958">
        <v>326</v>
      </c>
      <c r="E2958">
        <v>0</v>
      </c>
      <c r="F2958">
        <v>10406</v>
      </c>
      <c r="H2958" t="s">
        <v>9</v>
      </c>
      <c r="I2958">
        <v>1120</v>
      </c>
      <c r="J2958">
        <v>2156</v>
      </c>
      <c r="K2958" t="s">
        <v>3275</v>
      </c>
      <c r="M2958" t="s">
        <v>4601</v>
      </c>
      <c r="O2958" s="65">
        <v>484402293</v>
      </c>
    </row>
    <row r="2959" spans="1:15" x14ac:dyDescent="0.25">
      <c r="A2959" s="45">
        <v>2018</v>
      </c>
      <c r="B2959" t="s">
        <v>545</v>
      </c>
      <c r="C2959">
        <v>209</v>
      </c>
      <c r="D2959">
        <v>326</v>
      </c>
      <c r="E2959">
        <v>0</v>
      </c>
      <c r="F2959">
        <v>10499</v>
      </c>
      <c r="H2959" t="s">
        <v>9</v>
      </c>
      <c r="I2959">
        <v>1120</v>
      </c>
      <c r="J2959">
        <v>2156</v>
      </c>
      <c r="K2959" t="s">
        <v>3276</v>
      </c>
      <c r="M2959" t="s">
        <v>6023</v>
      </c>
      <c r="O2959" s="65">
        <v>21530838</v>
      </c>
    </row>
    <row r="2960" spans="1:15" x14ac:dyDescent="0.25">
      <c r="A2960" s="45">
        <v>2018</v>
      </c>
      <c r="B2960" t="s">
        <v>545</v>
      </c>
      <c r="C2960">
        <v>209</v>
      </c>
      <c r="D2960">
        <v>326</v>
      </c>
      <c r="E2960">
        <v>0</v>
      </c>
      <c r="F2960">
        <v>10501</v>
      </c>
      <c r="H2960" t="s">
        <v>9</v>
      </c>
      <c r="I2960">
        <v>1120</v>
      </c>
      <c r="J2960">
        <v>2156</v>
      </c>
      <c r="K2960" t="s">
        <v>3277</v>
      </c>
      <c r="O2960" s="65">
        <v>3775602</v>
      </c>
    </row>
    <row r="2961" spans="1:15" x14ac:dyDescent="0.25">
      <c r="A2961" s="45">
        <v>2018</v>
      </c>
      <c r="B2961" t="s">
        <v>545</v>
      </c>
      <c r="C2961">
        <v>209</v>
      </c>
      <c r="D2961">
        <v>326</v>
      </c>
      <c r="E2961">
        <v>0</v>
      </c>
      <c r="F2961">
        <v>10502</v>
      </c>
      <c r="H2961" t="s">
        <v>9</v>
      </c>
      <c r="I2961">
        <v>1120</v>
      </c>
      <c r="J2961">
        <v>2156</v>
      </c>
      <c r="K2961" t="s">
        <v>3278</v>
      </c>
      <c r="O2961" s="65">
        <v>132292952</v>
      </c>
    </row>
    <row r="2962" spans="1:15" x14ac:dyDescent="0.25">
      <c r="A2962" s="45">
        <v>2018</v>
      </c>
      <c r="B2962" t="s">
        <v>545</v>
      </c>
      <c r="C2962">
        <v>209</v>
      </c>
      <c r="D2962">
        <v>326</v>
      </c>
      <c r="E2962">
        <v>0</v>
      </c>
      <c r="F2962">
        <v>10503</v>
      </c>
      <c r="H2962" t="s">
        <v>9</v>
      </c>
      <c r="I2962">
        <v>1120</v>
      </c>
      <c r="J2962">
        <v>2156</v>
      </c>
      <c r="K2962" t="s">
        <v>3279</v>
      </c>
      <c r="O2962" s="65">
        <v>13566489</v>
      </c>
    </row>
    <row r="2963" spans="1:15" x14ac:dyDescent="0.25">
      <c r="A2963" s="45">
        <v>2018</v>
      </c>
      <c r="B2963" t="s">
        <v>545</v>
      </c>
      <c r="C2963">
        <v>209</v>
      </c>
      <c r="D2963">
        <v>326</v>
      </c>
      <c r="E2963">
        <v>0</v>
      </c>
      <c r="F2963">
        <v>10504</v>
      </c>
      <c r="H2963" t="s">
        <v>9</v>
      </c>
      <c r="I2963">
        <v>1120</v>
      </c>
      <c r="J2963">
        <v>2156</v>
      </c>
      <c r="K2963" t="s">
        <v>3280</v>
      </c>
      <c r="O2963" s="65">
        <v>15874560</v>
      </c>
    </row>
    <row r="2964" spans="1:15" x14ac:dyDescent="0.25">
      <c r="A2964" s="45">
        <v>2018</v>
      </c>
      <c r="B2964" t="s">
        <v>545</v>
      </c>
      <c r="C2964">
        <v>209</v>
      </c>
      <c r="D2964">
        <v>326</v>
      </c>
      <c r="E2964">
        <v>0</v>
      </c>
      <c r="F2964">
        <v>10601</v>
      </c>
      <c r="H2964" t="s">
        <v>9</v>
      </c>
      <c r="I2964">
        <v>1120</v>
      </c>
      <c r="J2964">
        <v>2156</v>
      </c>
      <c r="K2964" t="s">
        <v>3281</v>
      </c>
      <c r="O2964" s="65">
        <v>1453412860</v>
      </c>
    </row>
    <row r="2965" spans="1:15" x14ac:dyDescent="0.25">
      <c r="A2965" s="45">
        <v>2018</v>
      </c>
      <c r="B2965" t="s">
        <v>545</v>
      </c>
      <c r="C2965">
        <v>209</v>
      </c>
      <c r="D2965">
        <v>326</v>
      </c>
      <c r="E2965">
        <v>0</v>
      </c>
      <c r="F2965">
        <v>10701</v>
      </c>
      <c r="H2965" t="s">
        <v>9</v>
      </c>
      <c r="I2965">
        <v>1120</v>
      </c>
      <c r="J2965">
        <v>2156</v>
      </c>
      <c r="K2965" t="s">
        <v>3284</v>
      </c>
      <c r="M2965" t="s">
        <v>6024</v>
      </c>
      <c r="O2965" s="65">
        <v>60766996</v>
      </c>
    </row>
    <row r="2966" spans="1:15" x14ac:dyDescent="0.25">
      <c r="A2966" s="45">
        <v>2018</v>
      </c>
      <c r="B2966" t="s">
        <v>545</v>
      </c>
      <c r="C2966">
        <v>209</v>
      </c>
      <c r="D2966">
        <v>326</v>
      </c>
      <c r="E2966">
        <v>0</v>
      </c>
      <c r="F2966">
        <v>10702</v>
      </c>
      <c r="H2966" t="s">
        <v>9</v>
      </c>
      <c r="I2966">
        <v>1120</v>
      </c>
      <c r="J2966">
        <v>2156</v>
      </c>
      <c r="K2966" t="s">
        <v>3285</v>
      </c>
      <c r="M2966" t="s">
        <v>6025</v>
      </c>
      <c r="O2966" s="65">
        <v>2184000</v>
      </c>
    </row>
    <row r="2967" spans="1:15" x14ac:dyDescent="0.25">
      <c r="A2967" s="45">
        <v>2018</v>
      </c>
      <c r="B2967" t="s">
        <v>545</v>
      </c>
      <c r="C2967">
        <v>209</v>
      </c>
      <c r="D2967">
        <v>326</v>
      </c>
      <c r="E2967">
        <v>0</v>
      </c>
      <c r="F2967">
        <v>10703</v>
      </c>
      <c r="H2967" t="s">
        <v>9</v>
      </c>
      <c r="I2967">
        <v>1120</v>
      </c>
      <c r="J2967">
        <v>2156</v>
      </c>
      <c r="K2967" t="s">
        <v>3286</v>
      </c>
      <c r="O2967" s="65">
        <v>450000</v>
      </c>
    </row>
    <row r="2968" spans="1:15" x14ac:dyDescent="0.25">
      <c r="A2968" s="45">
        <v>2018</v>
      </c>
      <c r="B2968" t="s">
        <v>545</v>
      </c>
      <c r="C2968">
        <v>209</v>
      </c>
      <c r="D2968">
        <v>326</v>
      </c>
      <c r="E2968">
        <v>0</v>
      </c>
      <c r="F2968">
        <v>10801</v>
      </c>
      <c r="H2968" t="s">
        <v>9</v>
      </c>
      <c r="I2968">
        <v>1120</v>
      </c>
      <c r="J2968">
        <v>2156</v>
      </c>
      <c r="K2968" t="s">
        <v>3287</v>
      </c>
      <c r="O2968" s="65">
        <v>2184000</v>
      </c>
    </row>
    <row r="2969" spans="1:15" x14ac:dyDescent="0.25">
      <c r="A2969" s="45">
        <v>2018</v>
      </c>
      <c r="B2969" t="s">
        <v>545</v>
      </c>
      <c r="C2969">
        <v>209</v>
      </c>
      <c r="D2969">
        <v>326</v>
      </c>
      <c r="E2969">
        <v>0</v>
      </c>
      <c r="F2969">
        <v>10803</v>
      </c>
      <c r="H2969" t="s">
        <v>9</v>
      </c>
      <c r="I2969">
        <v>1120</v>
      </c>
      <c r="J2969">
        <v>2156</v>
      </c>
      <c r="K2969" t="s">
        <v>3289</v>
      </c>
      <c r="O2969" s="65">
        <v>19000000</v>
      </c>
    </row>
    <row r="2970" spans="1:15" x14ac:dyDescent="0.25">
      <c r="A2970" s="45">
        <v>2018</v>
      </c>
      <c r="B2970" t="s">
        <v>545</v>
      </c>
      <c r="C2970">
        <v>209</v>
      </c>
      <c r="D2970">
        <v>326</v>
      </c>
      <c r="E2970">
        <v>0</v>
      </c>
      <c r="F2970">
        <v>10804</v>
      </c>
      <c r="H2970" t="s">
        <v>9</v>
      </c>
      <c r="I2970">
        <v>1120</v>
      </c>
      <c r="J2970">
        <v>2156</v>
      </c>
      <c r="K2970" t="s">
        <v>3290</v>
      </c>
      <c r="O2970" s="65">
        <v>650000</v>
      </c>
    </row>
    <row r="2971" spans="1:15" x14ac:dyDescent="0.25">
      <c r="A2971" s="45">
        <v>2018</v>
      </c>
      <c r="B2971" t="s">
        <v>545</v>
      </c>
      <c r="C2971">
        <v>209</v>
      </c>
      <c r="D2971">
        <v>326</v>
      </c>
      <c r="E2971">
        <v>0</v>
      </c>
      <c r="F2971">
        <v>10805</v>
      </c>
      <c r="H2971" t="s">
        <v>9</v>
      </c>
      <c r="I2971">
        <v>1120</v>
      </c>
      <c r="J2971">
        <v>2156</v>
      </c>
      <c r="K2971" t="s">
        <v>3291</v>
      </c>
      <c r="O2971" s="65">
        <v>48981588</v>
      </c>
    </row>
    <row r="2972" spans="1:15" x14ac:dyDescent="0.25">
      <c r="A2972" s="45">
        <v>2018</v>
      </c>
      <c r="B2972" t="s">
        <v>545</v>
      </c>
      <c r="C2972">
        <v>209</v>
      </c>
      <c r="D2972">
        <v>326</v>
      </c>
      <c r="E2972">
        <v>0</v>
      </c>
      <c r="F2972">
        <v>10806</v>
      </c>
      <c r="H2972" t="s">
        <v>9</v>
      </c>
      <c r="I2972">
        <v>1120</v>
      </c>
      <c r="J2972">
        <v>2156</v>
      </c>
      <c r="K2972" t="s">
        <v>3292</v>
      </c>
      <c r="O2972" s="65">
        <v>96136199</v>
      </c>
    </row>
    <row r="2973" spans="1:15" x14ac:dyDescent="0.25">
      <c r="A2973" s="45">
        <v>2018</v>
      </c>
      <c r="B2973" t="s">
        <v>545</v>
      </c>
      <c r="C2973">
        <v>209</v>
      </c>
      <c r="D2973">
        <v>326</v>
      </c>
      <c r="E2973">
        <v>0</v>
      </c>
      <c r="F2973">
        <v>10807</v>
      </c>
      <c r="H2973" t="s">
        <v>9</v>
      </c>
      <c r="I2973">
        <v>1120</v>
      </c>
      <c r="J2973">
        <v>2156</v>
      </c>
      <c r="K2973" t="s">
        <v>3293</v>
      </c>
      <c r="O2973" s="65">
        <v>15559725</v>
      </c>
    </row>
    <row r="2974" spans="1:15" x14ac:dyDescent="0.25">
      <c r="A2974" s="45">
        <v>2018</v>
      </c>
      <c r="B2974" t="s">
        <v>545</v>
      </c>
      <c r="C2974">
        <v>209</v>
      </c>
      <c r="D2974">
        <v>326</v>
      </c>
      <c r="E2974">
        <v>0</v>
      </c>
      <c r="F2974">
        <v>10808</v>
      </c>
      <c r="H2974" t="s">
        <v>9</v>
      </c>
      <c r="I2974">
        <v>1120</v>
      </c>
      <c r="J2974">
        <v>2156</v>
      </c>
      <c r="K2974" t="s">
        <v>3294</v>
      </c>
      <c r="O2974" s="65">
        <v>886242397</v>
      </c>
    </row>
    <row r="2975" spans="1:15" x14ac:dyDescent="0.25">
      <c r="A2975" s="45">
        <v>2018</v>
      </c>
      <c r="B2975" t="s">
        <v>545</v>
      </c>
      <c r="C2975">
        <v>209</v>
      </c>
      <c r="D2975">
        <v>326</v>
      </c>
      <c r="E2975">
        <v>0</v>
      </c>
      <c r="F2975">
        <v>10899</v>
      </c>
      <c r="H2975" t="s">
        <v>9</v>
      </c>
      <c r="I2975">
        <v>1120</v>
      </c>
      <c r="J2975">
        <v>2156</v>
      </c>
      <c r="K2975" t="s">
        <v>3295</v>
      </c>
      <c r="O2975" s="65">
        <v>32572817</v>
      </c>
    </row>
    <row r="2976" spans="1:15" x14ac:dyDescent="0.25">
      <c r="A2976" s="45">
        <v>2018</v>
      </c>
      <c r="B2976" t="s">
        <v>545</v>
      </c>
      <c r="C2976">
        <v>209</v>
      </c>
      <c r="D2976">
        <v>326</v>
      </c>
      <c r="E2976">
        <v>0</v>
      </c>
      <c r="F2976">
        <v>19905</v>
      </c>
      <c r="H2976" t="s">
        <v>9</v>
      </c>
      <c r="I2976">
        <v>1120</v>
      </c>
      <c r="J2976">
        <v>2156</v>
      </c>
      <c r="K2976" t="s">
        <v>3304</v>
      </c>
      <c r="O2976" s="65">
        <v>29333128</v>
      </c>
    </row>
    <row r="2977" spans="1:15" x14ac:dyDescent="0.25">
      <c r="A2977" s="45">
        <v>2018</v>
      </c>
      <c r="B2977" t="s">
        <v>545</v>
      </c>
      <c r="C2977">
        <v>209</v>
      </c>
      <c r="D2977">
        <v>326</v>
      </c>
      <c r="E2977">
        <v>0</v>
      </c>
      <c r="F2977">
        <v>19999</v>
      </c>
      <c r="H2977" t="s">
        <v>9</v>
      </c>
      <c r="I2977">
        <v>1120</v>
      </c>
      <c r="J2977">
        <v>2156</v>
      </c>
      <c r="K2977" t="s">
        <v>3305</v>
      </c>
      <c r="M2977" t="s">
        <v>4772</v>
      </c>
      <c r="O2977" s="65">
        <v>1800000</v>
      </c>
    </row>
    <row r="2978" spans="1:15" x14ac:dyDescent="0.25">
      <c r="A2978" s="45">
        <v>2018</v>
      </c>
      <c r="B2978" t="s">
        <v>545</v>
      </c>
      <c r="C2978">
        <v>209</v>
      </c>
      <c r="D2978">
        <v>326</v>
      </c>
      <c r="E2978">
        <v>0</v>
      </c>
      <c r="F2978">
        <v>20101</v>
      </c>
      <c r="H2978" t="s">
        <v>9</v>
      </c>
      <c r="I2978">
        <v>1120</v>
      </c>
      <c r="J2978">
        <v>2156</v>
      </c>
      <c r="K2978" t="s">
        <v>3306</v>
      </c>
      <c r="O2978" s="65">
        <v>71661926</v>
      </c>
    </row>
    <row r="2979" spans="1:15" x14ac:dyDescent="0.25">
      <c r="A2979" s="45">
        <v>2018</v>
      </c>
      <c r="B2979" t="s">
        <v>545</v>
      </c>
      <c r="C2979">
        <v>209</v>
      </c>
      <c r="D2979">
        <v>326</v>
      </c>
      <c r="E2979">
        <v>0</v>
      </c>
      <c r="F2979">
        <v>20102</v>
      </c>
      <c r="H2979" t="s">
        <v>9</v>
      </c>
      <c r="I2979">
        <v>1120</v>
      </c>
      <c r="J2979">
        <v>2156</v>
      </c>
      <c r="K2979" t="s">
        <v>3307</v>
      </c>
      <c r="O2979" s="65">
        <v>872955</v>
      </c>
    </row>
    <row r="2980" spans="1:15" x14ac:dyDescent="0.25">
      <c r="A2980" s="45">
        <v>2018</v>
      </c>
      <c r="B2980" t="s">
        <v>545</v>
      </c>
      <c r="C2980">
        <v>209</v>
      </c>
      <c r="D2980">
        <v>326</v>
      </c>
      <c r="E2980">
        <v>0</v>
      </c>
      <c r="F2980">
        <v>20104</v>
      </c>
      <c r="H2980" t="s">
        <v>9</v>
      </c>
      <c r="I2980">
        <v>1120</v>
      </c>
      <c r="J2980">
        <v>2156</v>
      </c>
      <c r="K2980" t="s">
        <v>3309</v>
      </c>
      <c r="O2980" s="65">
        <v>30829238</v>
      </c>
    </row>
    <row r="2981" spans="1:15" x14ac:dyDescent="0.25">
      <c r="A2981" s="45">
        <v>2018</v>
      </c>
      <c r="B2981" t="s">
        <v>545</v>
      </c>
      <c r="C2981">
        <v>209</v>
      </c>
      <c r="D2981">
        <v>326</v>
      </c>
      <c r="E2981">
        <v>0</v>
      </c>
      <c r="F2981">
        <v>20199</v>
      </c>
      <c r="H2981" t="s">
        <v>9</v>
      </c>
      <c r="I2981">
        <v>1120</v>
      </c>
      <c r="J2981">
        <v>2156</v>
      </c>
      <c r="K2981" t="s">
        <v>3310</v>
      </c>
      <c r="O2981" s="65">
        <v>4415701</v>
      </c>
    </row>
    <row r="2982" spans="1:15" x14ac:dyDescent="0.25">
      <c r="A2982" s="45">
        <v>2018</v>
      </c>
      <c r="B2982" t="s">
        <v>545</v>
      </c>
      <c r="C2982">
        <v>209</v>
      </c>
      <c r="D2982">
        <v>326</v>
      </c>
      <c r="E2982">
        <v>0</v>
      </c>
      <c r="F2982">
        <v>20203</v>
      </c>
      <c r="H2982" t="s">
        <v>9</v>
      </c>
      <c r="I2982">
        <v>1120</v>
      </c>
      <c r="J2982">
        <v>2156</v>
      </c>
      <c r="K2982" t="s">
        <v>3313</v>
      </c>
      <c r="O2982" s="65">
        <v>9000000</v>
      </c>
    </row>
    <row r="2983" spans="1:15" x14ac:dyDescent="0.25">
      <c r="A2983" s="45">
        <v>2018</v>
      </c>
      <c r="B2983" t="s">
        <v>545</v>
      </c>
      <c r="C2983">
        <v>209</v>
      </c>
      <c r="D2983">
        <v>326</v>
      </c>
      <c r="E2983">
        <v>0</v>
      </c>
      <c r="F2983">
        <v>20301</v>
      </c>
      <c r="H2983" t="s">
        <v>9</v>
      </c>
      <c r="I2983">
        <v>1120</v>
      </c>
      <c r="J2983">
        <v>2156</v>
      </c>
      <c r="K2983" t="s">
        <v>3315</v>
      </c>
      <c r="O2983" s="65">
        <v>2026058</v>
      </c>
    </row>
    <row r="2984" spans="1:15" x14ac:dyDescent="0.25">
      <c r="A2984" s="45">
        <v>2018</v>
      </c>
      <c r="B2984" t="s">
        <v>545</v>
      </c>
      <c r="C2984">
        <v>209</v>
      </c>
      <c r="D2984">
        <v>326</v>
      </c>
      <c r="E2984">
        <v>0</v>
      </c>
      <c r="F2984">
        <v>20304</v>
      </c>
      <c r="H2984" t="s">
        <v>9</v>
      </c>
      <c r="I2984">
        <v>1120</v>
      </c>
      <c r="J2984">
        <v>2156</v>
      </c>
      <c r="K2984" t="s">
        <v>3318</v>
      </c>
      <c r="O2984" s="65">
        <v>23114295</v>
      </c>
    </row>
    <row r="2985" spans="1:15" x14ac:dyDescent="0.25">
      <c r="A2985" s="45">
        <v>2018</v>
      </c>
      <c r="B2985" t="s">
        <v>545</v>
      </c>
      <c r="C2985">
        <v>209</v>
      </c>
      <c r="D2985">
        <v>326</v>
      </c>
      <c r="E2985">
        <v>0</v>
      </c>
      <c r="F2985">
        <v>20305</v>
      </c>
      <c r="H2985" t="s">
        <v>9</v>
      </c>
      <c r="I2985">
        <v>1120</v>
      </c>
      <c r="J2985">
        <v>2156</v>
      </c>
      <c r="K2985" t="s">
        <v>3319</v>
      </c>
      <c r="O2985" s="65">
        <v>737000</v>
      </c>
    </row>
    <row r="2986" spans="1:15" x14ac:dyDescent="0.25">
      <c r="A2986" s="45">
        <v>2018</v>
      </c>
      <c r="B2986" t="s">
        <v>545</v>
      </c>
      <c r="C2986">
        <v>209</v>
      </c>
      <c r="D2986">
        <v>326</v>
      </c>
      <c r="E2986">
        <v>0</v>
      </c>
      <c r="F2986">
        <v>20306</v>
      </c>
      <c r="H2986" t="s">
        <v>9</v>
      </c>
      <c r="I2986">
        <v>1120</v>
      </c>
      <c r="J2986">
        <v>2156</v>
      </c>
      <c r="K2986" t="s">
        <v>3320</v>
      </c>
      <c r="O2986" s="65">
        <v>1051950</v>
      </c>
    </row>
    <row r="2987" spans="1:15" x14ac:dyDescent="0.25">
      <c r="A2987" s="45">
        <v>2018</v>
      </c>
      <c r="B2987" t="s">
        <v>545</v>
      </c>
      <c r="C2987">
        <v>209</v>
      </c>
      <c r="D2987">
        <v>326</v>
      </c>
      <c r="E2987">
        <v>0</v>
      </c>
      <c r="F2987">
        <v>20399</v>
      </c>
      <c r="H2987" t="s">
        <v>9</v>
      </c>
      <c r="I2987">
        <v>1120</v>
      </c>
      <c r="J2987">
        <v>2156</v>
      </c>
      <c r="K2987" t="s">
        <v>3321</v>
      </c>
      <c r="O2987" s="65">
        <v>542710</v>
      </c>
    </row>
    <row r="2988" spans="1:15" x14ac:dyDescent="0.25">
      <c r="A2988" s="45">
        <v>2018</v>
      </c>
      <c r="B2988" t="s">
        <v>545</v>
      </c>
      <c r="C2988">
        <v>209</v>
      </c>
      <c r="D2988">
        <v>326</v>
      </c>
      <c r="E2988">
        <v>0</v>
      </c>
      <c r="F2988">
        <v>20401</v>
      </c>
      <c r="H2988" t="s">
        <v>9</v>
      </c>
      <c r="I2988">
        <v>1120</v>
      </c>
      <c r="J2988">
        <v>2156</v>
      </c>
      <c r="K2988" t="s">
        <v>3322</v>
      </c>
      <c r="O2988" s="65">
        <v>4105059</v>
      </c>
    </row>
    <row r="2989" spans="1:15" x14ac:dyDescent="0.25">
      <c r="A2989" s="45">
        <v>2018</v>
      </c>
      <c r="B2989" t="s">
        <v>545</v>
      </c>
      <c r="C2989">
        <v>209</v>
      </c>
      <c r="D2989">
        <v>326</v>
      </c>
      <c r="E2989">
        <v>0</v>
      </c>
      <c r="F2989">
        <v>20402</v>
      </c>
      <c r="H2989" t="s">
        <v>9</v>
      </c>
      <c r="I2989">
        <v>1120</v>
      </c>
      <c r="J2989">
        <v>2156</v>
      </c>
      <c r="K2989" t="s">
        <v>3323</v>
      </c>
      <c r="O2989" s="65">
        <v>19225798</v>
      </c>
    </row>
    <row r="2990" spans="1:15" x14ac:dyDescent="0.25">
      <c r="A2990" s="45">
        <v>2018</v>
      </c>
      <c r="B2990" t="s">
        <v>545</v>
      </c>
      <c r="C2990">
        <v>209</v>
      </c>
      <c r="D2990">
        <v>326</v>
      </c>
      <c r="E2990">
        <v>0</v>
      </c>
      <c r="F2990">
        <v>29901</v>
      </c>
      <c r="H2990" t="s">
        <v>9</v>
      </c>
      <c r="I2990">
        <v>1120</v>
      </c>
      <c r="J2990">
        <v>2156</v>
      </c>
      <c r="K2990" t="s">
        <v>3327</v>
      </c>
      <c r="O2990" s="65">
        <v>9334430</v>
      </c>
    </row>
    <row r="2991" spans="1:15" x14ac:dyDescent="0.25">
      <c r="A2991" s="45">
        <v>2018</v>
      </c>
      <c r="B2991" t="s">
        <v>545</v>
      </c>
      <c r="C2991">
        <v>209</v>
      </c>
      <c r="D2991">
        <v>326</v>
      </c>
      <c r="E2991">
        <v>0</v>
      </c>
      <c r="F2991">
        <v>29902</v>
      </c>
      <c r="H2991" t="s">
        <v>9</v>
      </c>
      <c r="I2991">
        <v>1120</v>
      </c>
      <c r="J2991">
        <v>2156</v>
      </c>
      <c r="K2991" t="s">
        <v>3328</v>
      </c>
      <c r="O2991" s="65">
        <v>3223756</v>
      </c>
    </row>
    <row r="2992" spans="1:15" x14ac:dyDescent="0.25">
      <c r="A2992" s="45">
        <v>2018</v>
      </c>
      <c r="B2992" t="s">
        <v>545</v>
      </c>
      <c r="C2992">
        <v>209</v>
      </c>
      <c r="D2992">
        <v>326</v>
      </c>
      <c r="E2992">
        <v>0</v>
      </c>
      <c r="F2992">
        <v>29903</v>
      </c>
      <c r="H2992" t="s">
        <v>9</v>
      </c>
      <c r="I2992">
        <v>1120</v>
      </c>
      <c r="J2992">
        <v>2156</v>
      </c>
      <c r="K2992" t="s">
        <v>3329</v>
      </c>
      <c r="O2992" s="65">
        <v>28607665</v>
      </c>
    </row>
    <row r="2993" spans="1:15" x14ac:dyDescent="0.25">
      <c r="A2993" s="45">
        <v>2018</v>
      </c>
      <c r="B2993" t="s">
        <v>545</v>
      </c>
      <c r="C2993">
        <v>209</v>
      </c>
      <c r="D2993">
        <v>326</v>
      </c>
      <c r="E2993">
        <v>0</v>
      </c>
      <c r="F2993">
        <v>29904</v>
      </c>
      <c r="H2993" t="s">
        <v>9</v>
      </c>
      <c r="I2993">
        <v>1120</v>
      </c>
      <c r="J2993">
        <v>2156</v>
      </c>
      <c r="K2993" t="s">
        <v>3330</v>
      </c>
      <c r="O2993" s="65">
        <v>10523639</v>
      </c>
    </row>
    <row r="2994" spans="1:15" x14ac:dyDescent="0.25">
      <c r="A2994" s="45">
        <v>2018</v>
      </c>
      <c r="B2994" t="s">
        <v>545</v>
      </c>
      <c r="C2994">
        <v>209</v>
      </c>
      <c r="D2994">
        <v>326</v>
      </c>
      <c r="E2994">
        <v>0</v>
      </c>
      <c r="F2994">
        <v>29905</v>
      </c>
      <c r="H2994" t="s">
        <v>9</v>
      </c>
      <c r="I2994">
        <v>1120</v>
      </c>
      <c r="J2994">
        <v>2156</v>
      </c>
      <c r="K2994" t="s">
        <v>3331</v>
      </c>
      <c r="O2994" s="65">
        <v>10341150</v>
      </c>
    </row>
    <row r="2995" spans="1:15" x14ac:dyDescent="0.25">
      <c r="A2995" s="45">
        <v>2018</v>
      </c>
      <c r="B2995" t="s">
        <v>545</v>
      </c>
      <c r="C2995">
        <v>209</v>
      </c>
      <c r="D2995">
        <v>326</v>
      </c>
      <c r="E2995">
        <v>0</v>
      </c>
      <c r="F2995">
        <v>29906</v>
      </c>
      <c r="H2995" t="s">
        <v>9</v>
      </c>
      <c r="I2995">
        <v>1120</v>
      </c>
      <c r="J2995">
        <v>2156</v>
      </c>
      <c r="K2995" t="s">
        <v>3332</v>
      </c>
      <c r="O2995" s="65">
        <v>24556266</v>
      </c>
    </row>
    <row r="2996" spans="1:15" x14ac:dyDescent="0.25">
      <c r="A2996" s="45">
        <v>2018</v>
      </c>
      <c r="B2996" t="s">
        <v>545</v>
      </c>
      <c r="C2996">
        <v>209</v>
      </c>
      <c r="D2996">
        <v>326</v>
      </c>
      <c r="E2996">
        <v>0</v>
      </c>
      <c r="F2996">
        <v>29907</v>
      </c>
      <c r="H2996" t="s">
        <v>9</v>
      </c>
      <c r="I2996">
        <v>1120</v>
      </c>
      <c r="J2996">
        <v>2156</v>
      </c>
      <c r="K2996" t="s">
        <v>3333</v>
      </c>
      <c r="O2996" s="65">
        <v>1179270</v>
      </c>
    </row>
    <row r="2997" spans="1:15" x14ac:dyDescent="0.25">
      <c r="A2997" s="45">
        <v>2018</v>
      </c>
      <c r="B2997" t="s">
        <v>545</v>
      </c>
      <c r="C2997">
        <v>209</v>
      </c>
      <c r="D2997">
        <v>326</v>
      </c>
      <c r="E2997">
        <v>0</v>
      </c>
      <c r="F2997">
        <v>29999</v>
      </c>
      <c r="H2997" t="s">
        <v>9</v>
      </c>
      <c r="I2997">
        <v>1120</v>
      </c>
      <c r="J2997">
        <v>2156</v>
      </c>
      <c r="K2997" t="s">
        <v>3334</v>
      </c>
      <c r="O2997" s="65">
        <v>2141699</v>
      </c>
    </row>
    <row r="2998" spans="1:15" x14ac:dyDescent="0.25">
      <c r="A2998" s="45">
        <v>2018</v>
      </c>
      <c r="B2998" t="s">
        <v>545</v>
      </c>
      <c r="C2998">
        <v>209</v>
      </c>
      <c r="D2998">
        <v>326</v>
      </c>
      <c r="E2998">
        <v>0</v>
      </c>
      <c r="F2998">
        <v>30202</v>
      </c>
      <c r="H2998" t="s">
        <v>9</v>
      </c>
      <c r="I2998">
        <v>1210</v>
      </c>
      <c r="J2998">
        <v>1170</v>
      </c>
      <c r="K2998" t="s">
        <v>3340</v>
      </c>
      <c r="O2998" s="65">
        <v>12822450</v>
      </c>
    </row>
    <row r="2999" spans="1:15" x14ac:dyDescent="0.25">
      <c r="A2999" s="45">
        <v>2018</v>
      </c>
      <c r="B2999" t="s">
        <v>545</v>
      </c>
      <c r="C2999">
        <v>209</v>
      </c>
      <c r="D2999">
        <v>326</v>
      </c>
      <c r="E2999">
        <v>0</v>
      </c>
      <c r="F2999">
        <v>30403</v>
      </c>
      <c r="H2999" t="s">
        <v>9</v>
      </c>
      <c r="I2999">
        <v>1120</v>
      </c>
      <c r="J2999">
        <v>1170</v>
      </c>
      <c r="K2999" t="s">
        <v>3351</v>
      </c>
      <c r="O2999" s="65">
        <v>21000000</v>
      </c>
    </row>
    <row r="3000" spans="1:15" x14ac:dyDescent="0.25">
      <c r="A3000" s="45">
        <v>2018</v>
      </c>
      <c r="B3000" t="s">
        <v>545</v>
      </c>
      <c r="C3000">
        <v>209</v>
      </c>
      <c r="D3000">
        <v>326</v>
      </c>
      <c r="E3000">
        <v>0</v>
      </c>
      <c r="F3000">
        <v>50101</v>
      </c>
      <c r="H3000" t="s">
        <v>16</v>
      </c>
      <c r="I3000">
        <v>2210</v>
      </c>
      <c r="J3000">
        <v>2156</v>
      </c>
      <c r="K3000" t="s">
        <v>3372</v>
      </c>
      <c r="O3000" s="65">
        <v>316000</v>
      </c>
    </row>
    <row r="3001" spans="1:15" x14ac:dyDescent="0.25">
      <c r="A3001" s="45">
        <v>2018</v>
      </c>
      <c r="B3001" t="s">
        <v>545</v>
      </c>
      <c r="C3001">
        <v>209</v>
      </c>
      <c r="D3001">
        <v>326</v>
      </c>
      <c r="E3001">
        <v>0</v>
      </c>
      <c r="F3001">
        <v>50102</v>
      </c>
      <c r="H3001" t="s">
        <v>16</v>
      </c>
      <c r="I3001">
        <v>2210</v>
      </c>
      <c r="J3001">
        <v>2156</v>
      </c>
      <c r="K3001" t="s">
        <v>3373</v>
      </c>
      <c r="O3001" s="65">
        <v>56000000</v>
      </c>
    </row>
    <row r="3002" spans="1:15" x14ac:dyDescent="0.25">
      <c r="A3002" s="45">
        <v>2018</v>
      </c>
      <c r="B3002" t="s">
        <v>545</v>
      </c>
      <c r="C3002">
        <v>209</v>
      </c>
      <c r="D3002">
        <v>326</v>
      </c>
      <c r="E3002">
        <v>0</v>
      </c>
      <c r="F3002">
        <v>50103</v>
      </c>
      <c r="H3002" t="s">
        <v>16</v>
      </c>
      <c r="I3002">
        <v>2210</v>
      </c>
      <c r="J3002">
        <v>2156</v>
      </c>
      <c r="K3002" t="s">
        <v>3374</v>
      </c>
      <c r="O3002" s="65">
        <v>3529484</v>
      </c>
    </row>
    <row r="3003" spans="1:15" x14ac:dyDescent="0.25">
      <c r="A3003" s="45">
        <v>2018</v>
      </c>
      <c r="B3003" t="s">
        <v>545</v>
      </c>
      <c r="C3003">
        <v>209</v>
      </c>
      <c r="D3003">
        <v>326</v>
      </c>
      <c r="E3003">
        <v>0</v>
      </c>
      <c r="F3003">
        <v>50104</v>
      </c>
      <c r="H3003" t="s">
        <v>16</v>
      </c>
      <c r="I3003">
        <v>2210</v>
      </c>
      <c r="J3003">
        <v>2156</v>
      </c>
      <c r="K3003" t="s">
        <v>3375</v>
      </c>
      <c r="O3003" s="65">
        <v>400000</v>
      </c>
    </row>
    <row r="3004" spans="1:15" x14ac:dyDescent="0.25">
      <c r="A3004" s="45">
        <v>2018</v>
      </c>
      <c r="B3004" t="s">
        <v>545</v>
      </c>
      <c r="C3004">
        <v>209</v>
      </c>
      <c r="D3004">
        <v>326</v>
      </c>
      <c r="E3004">
        <v>0</v>
      </c>
      <c r="F3004">
        <v>50105</v>
      </c>
      <c r="H3004" t="s">
        <v>16</v>
      </c>
      <c r="I3004">
        <v>2210</v>
      </c>
      <c r="J3004">
        <v>2156</v>
      </c>
      <c r="K3004" t="s">
        <v>3376</v>
      </c>
      <c r="O3004" s="65">
        <v>950120000</v>
      </c>
    </row>
    <row r="3005" spans="1:15" x14ac:dyDescent="0.25">
      <c r="A3005" s="45">
        <v>2018</v>
      </c>
      <c r="B3005" t="s">
        <v>545</v>
      </c>
      <c r="C3005">
        <v>209</v>
      </c>
      <c r="D3005">
        <v>326</v>
      </c>
      <c r="E3005">
        <v>0</v>
      </c>
      <c r="F3005">
        <v>50106</v>
      </c>
      <c r="H3005" t="s">
        <v>16</v>
      </c>
      <c r="I3005">
        <v>2210</v>
      </c>
      <c r="J3005">
        <v>2156</v>
      </c>
      <c r="K3005" t="s">
        <v>3377</v>
      </c>
      <c r="O3005" s="65">
        <v>2105218</v>
      </c>
    </row>
    <row r="3006" spans="1:15" x14ac:dyDescent="0.25">
      <c r="A3006" s="45">
        <v>2018</v>
      </c>
      <c r="B3006" t="s">
        <v>545</v>
      </c>
      <c r="C3006">
        <v>209</v>
      </c>
      <c r="D3006">
        <v>326</v>
      </c>
      <c r="E3006">
        <v>0</v>
      </c>
      <c r="F3006">
        <v>50107</v>
      </c>
      <c r="H3006" t="s">
        <v>16</v>
      </c>
      <c r="I3006">
        <v>2210</v>
      </c>
      <c r="J3006">
        <v>2156</v>
      </c>
      <c r="K3006" t="s">
        <v>3378</v>
      </c>
      <c r="O3006" s="65">
        <v>1313385</v>
      </c>
    </row>
    <row r="3007" spans="1:15" x14ac:dyDescent="0.25">
      <c r="A3007" s="45">
        <v>2018</v>
      </c>
      <c r="B3007" t="s">
        <v>545</v>
      </c>
      <c r="C3007">
        <v>209</v>
      </c>
      <c r="D3007">
        <v>326</v>
      </c>
      <c r="E3007">
        <v>0</v>
      </c>
      <c r="F3007">
        <v>50199</v>
      </c>
      <c r="H3007" t="s">
        <v>16</v>
      </c>
      <c r="I3007">
        <v>2210</v>
      </c>
      <c r="J3007">
        <v>2156</v>
      </c>
      <c r="K3007" t="s">
        <v>3379</v>
      </c>
      <c r="O3007" s="65">
        <v>1923446</v>
      </c>
    </row>
    <row r="3008" spans="1:15" x14ac:dyDescent="0.25">
      <c r="A3008" s="45">
        <v>2018</v>
      </c>
      <c r="B3008" t="s">
        <v>545</v>
      </c>
      <c r="C3008">
        <v>209</v>
      </c>
      <c r="D3008">
        <v>326</v>
      </c>
      <c r="E3008">
        <v>0</v>
      </c>
      <c r="F3008">
        <v>59903</v>
      </c>
      <c r="H3008" t="s">
        <v>16</v>
      </c>
      <c r="I3008">
        <v>2240</v>
      </c>
      <c r="J3008">
        <v>2156</v>
      </c>
      <c r="K3008" t="s">
        <v>3389</v>
      </c>
      <c r="O3008" s="65">
        <v>930000000</v>
      </c>
    </row>
    <row r="3009" spans="1:15" x14ac:dyDescent="0.25">
      <c r="A3009" s="45">
        <v>2018</v>
      </c>
      <c r="B3009" t="s">
        <v>545</v>
      </c>
      <c r="C3009">
        <v>209</v>
      </c>
      <c r="D3009">
        <v>326</v>
      </c>
      <c r="E3009">
        <v>0</v>
      </c>
      <c r="F3009">
        <v>60102</v>
      </c>
      <c r="G3009">
        <v>210</v>
      </c>
      <c r="H3009" t="s">
        <v>9</v>
      </c>
      <c r="I3009">
        <v>1310</v>
      </c>
      <c r="J3009">
        <v>2152</v>
      </c>
      <c r="K3009" t="s">
        <v>3392</v>
      </c>
      <c r="L3009" t="s">
        <v>549</v>
      </c>
      <c r="M3009" t="s">
        <v>550</v>
      </c>
      <c r="N3009" t="s">
        <v>551</v>
      </c>
      <c r="O3009" s="65">
        <v>23576400000</v>
      </c>
    </row>
    <row r="3010" spans="1:15" x14ac:dyDescent="0.25">
      <c r="A3010" s="45">
        <v>2018</v>
      </c>
      <c r="B3010" t="s">
        <v>545</v>
      </c>
      <c r="C3010">
        <v>209</v>
      </c>
      <c r="D3010">
        <v>326</v>
      </c>
      <c r="E3010">
        <v>0</v>
      </c>
      <c r="F3010">
        <v>60103</v>
      </c>
      <c r="G3010">
        <v>200</v>
      </c>
      <c r="H3010" t="s">
        <v>9</v>
      </c>
      <c r="I3010">
        <v>1310</v>
      </c>
      <c r="J3010">
        <v>2156</v>
      </c>
      <c r="K3010" t="s">
        <v>3393</v>
      </c>
      <c r="L3010" t="s">
        <v>21</v>
      </c>
      <c r="M3010" t="s">
        <v>4550</v>
      </c>
      <c r="N3010" t="s">
        <v>22</v>
      </c>
      <c r="O3010" s="65">
        <v>69009800</v>
      </c>
    </row>
    <row r="3011" spans="1:15" x14ac:dyDescent="0.25">
      <c r="A3011" s="45">
        <v>2018</v>
      </c>
      <c r="B3011" t="s">
        <v>545</v>
      </c>
      <c r="C3011">
        <v>209</v>
      </c>
      <c r="D3011">
        <v>326</v>
      </c>
      <c r="E3011">
        <v>0</v>
      </c>
      <c r="F3011">
        <v>60103</v>
      </c>
      <c r="G3011">
        <v>202</v>
      </c>
      <c r="H3011" t="s">
        <v>9</v>
      </c>
      <c r="I3011">
        <v>1310</v>
      </c>
      <c r="J3011">
        <v>2156</v>
      </c>
      <c r="K3011" t="s">
        <v>3393</v>
      </c>
      <c r="L3011" t="s">
        <v>21</v>
      </c>
      <c r="M3011" t="s">
        <v>4542</v>
      </c>
      <c r="N3011" t="s">
        <v>22</v>
      </c>
      <c r="O3011" s="65">
        <v>29745604</v>
      </c>
    </row>
    <row r="3012" spans="1:15" x14ac:dyDescent="0.25">
      <c r="A3012" s="45">
        <v>2018</v>
      </c>
      <c r="B3012" t="s">
        <v>545</v>
      </c>
      <c r="C3012">
        <v>209</v>
      </c>
      <c r="D3012">
        <v>326</v>
      </c>
      <c r="E3012">
        <v>0</v>
      </c>
      <c r="F3012">
        <v>60201</v>
      </c>
      <c r="H3012" t="s">
        <v>9</v>
      </c>
      <c r="I3012">
        <v>1320</v>
      </c>
      <c r="J3012">
        <v>2156</v>
      </c>
      <c r="K3012" t="s">
        <v>3400</v>
      </c>
      <c r="O3012" s="65">
        <v>16862817</v>
      </c>
    </row>
    <row r="3013" spans="1:15" x14ac:dyDescent="0.25">
      <c r="A3013" s="45">
        <v>2018</v>
      </c>
      <c r="B3013" t="s">
        <v>545</v>
      </c>
      <c r="C3013">
        <v>209</v>
      </c>
      <c r="D3013">
        <v>326</v>
      </c>
      <c r="E3013">
        <v>0</v>
      </c>
      <c r="F3013">
        <v>60301</v>
      </c>
      <c r="H3013" t="s">
        <v>9</v>
      </c>
      <c r="I3013">
        <v>1320</v>
      </c>
      <c r="J3013">
        <v>2156</v>
      </c>
      <c r="K3013" t="s">
        <v>3404</v>
      </c>
      <c r="O3013" s="65">
        <v>280000000</v>
      </c>
    </row>
    <row r="3014" spans="1:15" x14ac:dyDescent="0.25">
      <c r="A3014" s="45">
        <v>2018</v>
      </c>
      <c r="B3014" t="s">
        <v>545</v>
      </c>
      <c r="C3014">
        <v>209</v>
      </c>
      <c r="D3014">
        <v>326</v>
      </c>
      <c r="E3014">
        <v>0</v>
      </c>
      <c r="F3014">
        <v>60399</v>
      </c>
      <c r="H3014" t="s">
        <v>9</v>
      </c>
      <c r="I3014">
        <v>1320</v>
      </c>
      <c r="J3014">
        <v>2156</v>
      </c>
      <c r="K3014" t="s">
        <v>3409</v>
      </c>
      <c r="M3014" t="s">
        <v>4367</v>
      </c>
      <c r="O3014" s="65">
        <v>80000000</v>
      </c>
    </row>
    <row r="3015" spans="1:15" x14ac:dyDescent="0.25">
      <c r="A3015" s="45">
        <v>2018</v>
      </c>
      <c r="B3015" t="s">
        <v>545</v>
      </c>
      <c r="C3015">
        <v>209</v>
      </c>
      <c r="D3015">
        <v>326</v>
      </c>
      <c r="E3015">
        <v>0</v>
      </c>
      <c r="F3015">
        <v>60601</v>
      </c>
      <c r="H3015" t="s">
        <v>9</v>
      </c>
      <c r="I3015">
        <v>1320</v>
      </c>
      <c r="J3015">
        <v>2156</v>
      </c>
      <c r="K3015" t="s">
        <v>3417</v>
      </c>
      <c r="M3015" t="s">
        <v>4602</v>
      </c>
      <c r="O3015" s="65">
        <v>900001279</v>
      </c>
    </row>
    <row r="3016" spans="1:15" x14ac:dyDescent="0.25">
      <c r="A3016" s="45">
        <v>2018</v>
      </c>
      <c r="B3016" t="s">
        <v>545</v>
      </c>
      <c r="C3016">
        <v>209</v>
      </c>
      <c r="D3016">
        <v>326</v>
      </c>
      <c r="E3016">
        <v>0</v>
      </c>
      <c r="F3016">
        <v>60602</v>
      </c>
      <c r="H3016" t="s">
        <v>9</v>
      </c>
      <c r="I3016">
        <v>1320</v>
      </c>
      <c r="J3016">
        <v>2156</v>
      </c>
      <c r="K3016" t="s">
        <v>3418</v>
      </c>
      <c r="M3016" t="s">
        <v>4368</v>
      </c>
      <c r="O3016" s="65">
        <v>5600000</v>
      </c>
    </row>
    <row r="3017" spans="1:15" x14ac:dyDescent="0.25">
      <c r="A3017" s="45">
        <v>2018</v>
      </c>
      <c r="B3017" t="s">
        <v>545</v>
      </c>
      <c r="C3017">
        <v>209</v>
      </c>
      <c r="D3017">
        <v>326</v>
      </c>
      <c r="E3017">
        <v>0</v>
      </c>
      <c r="F3017">
        <v>60701</v>
      </c>
      <c r="G3017">
        <v>200</v>
      </c>
      <c r="H3017" t="s">
        <v>9</v>
      </c>
      <c r="I3017">
        <v>1330</v>
      </c>
      <c r="J3017">
        <v>2156</v>
      </c>
      <c r="K3017" t="s">
        <v>3419</v>
      </c>
      <c r="L3017" t="s">
        <v>6026</v>
      </c>
      <c r="M3017" t="s">
        <v>552</v>
      </c>
      <c r="N3017" t="s">
        <v>553</v>
      </c>
      <c r="O3017" s="65">
        <v>21433125</v>
      </c>
    </row>
    <row r="3018" spans="1:15" x14ac:dyDescent="0.25">
      <c r="A3018" s="45">
        <v>2018</v>
      </c>
      <c r="B3018" t="s">
        <v>545</v>
      </c>
      <c r="C3018">
        <v>209</v>
      </c>
      <c r="D3018">
        <v>326</v>
      </c>
      <c r="E3018">
        <v>0</v>
      </c>
      <c r="F3018">
        <v>60701</v>
      </c>
      <c r="G3018">
        <v>203</v>
      </c>
      <c r="H3018" t="s">
        <v>9</v>
      </c>
      <c r="I3018">
        <v>1330</v>
      </c>
      <c r="J3018">
        <v>2151</v>
      </c>
      <c r="K3018" t="s">
        <v>3419</v>
      </c>
      <c r="L3018" t="s">
        <v>554</v>
      </c>
      <c r="M3018" t="s">
        <v>555</v>
      </c>
      <c r="N3018" t="s">
        <v>556</v>
      </c>
      <c r="O3018" s="65">
        <v>2455722</v>
      </c>
    </row>
    <row r="3019" spans="1:15" x14ac:dyDescent="0.25">
      <c r="A3019" s="45">
        <v>2018</v>
      </c>
      <c r="B3019" t="s">
        <v>545</v>
      </c>
      <c r="C3019">
        <v>209</v>
      </c>
      <c r="D3019">
        <v>326</v>
      </c>
      <c r="E3019">
        <v>0</v>
      </c>
      <c r="F3019">
        <v>70102</v>
      </c>
      <c r="G3019">
        <v>210</v>
      </c>
      <c r="H3019" t="s">
        <v>16</v>
      </c>
      <c r="I3019">
        <v>2310</v>
      </c>
      <c r="J3019">
        <v>2152</v>
      </c>
      <c r="K3019" t="s">
        <v>3423</v>
      </c>
      <c r="L3019" t="s">
        <v>549</v>
      </c>
      <c r="M3019" t="s">
        <v>6027</v>
      </c>
      <c r="N3019" t="s">
        <v>551</v>
      </c>
      <c r="O3019" s="65">
        <v>1834700000</v>
      </c>
    </row>
    <row r="3020" spans="1:15" x14ac:dyDescent="0.25">
      <c r="A3020" s="45">
        <v>2018</v>
      </c>
      <c r="B3020" t="s">
        <v>545</v>
      </c>
      <c r="C3020">
        <v>209</v>
      </c>
      <c r="D3020">
        <v>326</v>
      </c>
      <c r="E3020">
        <v>0</v>
      </c>
      <c r="F3020">
        <v>80202</v>
      </c>
      <c r="H3020" t="s">
        <v>16</v>
      </c>
      <c r="I3020">
        <v>3310</v>
      </c>
      <c r="J3020">
        <v>2156</v>
      </c>
      <c r="K3020" t="s">
        <v>3445</v>
      </c>
      <c r="M3020" t="s">
        <v>557</v>
      </c>
      <c r="O3020" s="65">
        <v>106094737</v>
      </c>
    </row>
    <row r="3021" spans="1:15" x14ac:dyDescent="0.25">
      <c r="A3021" s="45">
        <v>2018</v>
      </c>
      <c r="B3021" t="s">
        <v>558</v>
      </c>
      <c r="C3021">
        <v>209</v>
      </c>
      <c r="D3021">
        <v>327</v>
      </c>
      <c r="E3021">
        <v>0</v>
      </c>
      <c r="F3021">
        <v>101</v>
      </c>
      <c r="H3021" t="s">
        <v>16</v>
      </c>
      <c r="I3021">
        <v>2120</v>
      </c>
      <c r="J3021">
        <v>2151</v>
      </c>
      <c r="K3021" t="s">
        <v>3206</v>
      </c>
      <c r="O3021" s="65">
        <v>5754012372</v>
      </c>
    </row>
    <row r="3022" spans="1:15" x14ac:dyDescent="0.25">
      <c r="A3022" s="45">
        <v>2018</v>
      </c>
      <c r="B3022" t="s">
        <v>558</v>
      </c>
      <c r="C3022">
        <v>209</v>
      </c>
      <c r="D3022">
        <v>327</v>
      </c>
      <c r="E3022">
        <v>0</v>
      </c>
      <c r="F3022">
        <v>103</v>
      </c>
      <c r="H3022" t="s">
        <v>16</v>
      </c>
      <c r="I3022">
        <v>2120</v>
      </c>
      <c r="J3022">
        <v>2151</v>
      </c>
      <c r="K3022" t="s">
        <v>3207</v>
      </c>
      <c r="O3022" s="65">
        <v>37582847</v>
      </c>
    </row>
    <row r="3023" spans="1:15" x14ac:dyDescent="0.25">
      <c r="A3023" s="45">
        <v>2018</v>
      </c>
      <c r="B3023" t="s">
        <v>558</v>
      </c>
      <c r="C3023">
        <v>209</v>
      </c>
      <c r="D3023">
        <v>327</v>
      </c>
      <c r="E3023">
        <v>0</v>
      </c>
      <c r="F3023">
        <v>201</v>
      </c>
      <c r="H3023" t="s">
        <v>16</v>
      </c>
      <c r="I3023">
        <v>2120</v>
      </c>
      <c r="J3023">
        <v>2151</v>
      </c>
      <c r="K3023" t="s">
        <v>3210</v>
      </c>
      <c r="O3023" s="65">
        <v>319668495</v>
      </c>
    </row>
    <row r="3024" spans="1:15" x14ac:dyDescent="0.25">
      <c r="A3024" s="45">
        <v>2018</v>
      </c>
      <c r="B3024" t="s">
        <v>558</v>
      </c>
      <c r="C3024">
        <v>209</v>
      </c>
      <c r="D3024">
        <v>327</v>
      </c>
      <c r="E3024">
        <v>0</v>
      </c>
      <c r="F3024">
        <v>203</v>
      </c>
      <c r="H3024" t="s">
        <v>16</v>
      </c>
      <c r="I3024">
        <v>2120</v>
      </c>
      <c r="J3024">
        <v>2151</v>
      </c>
      <c r="K3024" t="s">
        <v>3212</v>
      </c>
      <c r="O3024" s="65">
        <v>1000000</v>
      </c>
    </row>
    <row r="3025" spans="1:15" x14ac:dyDescent="0.25">
      <c r="A3025" s="45">
        <v>2018</v>
      </c>
      <c r="B3025" t="s">
        <v>558</v>
      </c>
      <c r="C3025">
        <v>209</v>
      </c>
      <c r="D3025">
        <v>327</v>
      </c>
      <c r="E3025">
        <v>0</v>
      </c>
      <c r="F3025">
        <v>301</v>
      </c>
      <c r="H3025" t="s">
        <v>16</v>
      </c>
      <c r="I3025">
        <v>2120</v>
      </c>
      <c r="J3025">
        <v>2151</v>
      </c>
      <c r="K3025" t="s">
        <v>3215</v>
      </c>
      <c r="O3025" s="65">
        <v>2012233844</v>
      </c>
    </row>
    <row r="3026" spans="1:15" x14ac:dyDescent="0.25">
      <c r="A3026" s="45">
        <v>2018</v>
      </c>
      <c r="B3026" t="s">
        <v>558</v>
      </c>
      <c r="C3026">
        <v>209</v>
      </c>
      <c r="D3026">
        <v>327</v>
      </c>
      <c r="E3026">
        <v>0</v>
      </c>
      <c r="F3026">
        <v>302</v>
      </c>
      <c r="H3026" t="s">
        <v>16</v>
      </c>
      <c r="I3026">
        <v>2120</v>
      </c>
      <c r="J3026">
        <v>2151</v>
      </c>
      <c r="K3026" t="s">
        <v>3216</v>
      </c>
      <c r="O3026" s="65">
        <v>706648755</v>
      </c>
    </row>
    <row r="3027" spans="1:15" x14ac:dyDescent="0.25">
      <c r="A3027" s="45">
        <v>2018</v>
      </c>
      <c r="B3027" t="s">
        <v>558</v>
      </c>
      <c r="C3027">
        <v>209</v>
      </c>
      <c r="D3027">
        <v>327</v>
      </c>
      <c r="E3027">
        <v>0</v>
      </c>
      <c r="F3027">
        <v>303</v>
      </c>
      <c r="H3027" t="s">
        <v>16</v>
      </c>
      <c r="I3027">
        <v>2120</v>
      </c>
      <c r="J3027">
        <v>2151</v>
      </c>
      <c r="K3027" t="s">
        <v>3217</v>
      </c>
      <c r="O3027" s="65">
        <v>788833550</v>
      </c>
    </row>
    <row r="3028" spans="1:15" x14ac:dyDescent="0.25">
      <c r="A3028" s="45">
        <v>2018</v>
      </c>
      <c r="B3028" t="s">
        <v>558</v>
      </c>
      <c r="C3028">
        <v>209</v>
      </c>
      <c r="D3028">
        <v>327</v>
      </c>
      <c r="E3028">
        <v>0</v>
      </c>
      <c r="F3028">
        <v>304</v>
      </c>
      <c r="H3028" t="s">
        <v>16</v>
      </c>
      <c r="I3028">
        <v>2120</v>
      </c>
      <c r="J3028">
        <v>2151</v>
      </c>
      <c r="K3028" t="s">
        <v>3218</v>
      </c>
      <c r="O3028" s="65">
        <v>720300000</v>
      </c>
    </row>
    <row r="3029" spans="1:15" x14ac:dyDescent="0.25">
      <c r="A3029" s="45">
        <v>2018</v>
      </c>
      <c r="B3029" t="s">
        <v>558</v>
      </c>
      <c r="C3029">
        <v>209</v>
      </c>
      <c r="D3029">
        <v>327</v>
      </c>
      <c r="E3029">
        <v>0</v>
      </c>
      <c r="F3029">
        <v>399</v>
      </c>
      <c r="H3029" t="s">
        <v>16</v>
      </c>
      <c r="I3029">
        <v>2120</v>
      </c>
      <c r="J3029">
        <v>2151</v>
      </c>
      <c r="K3029" t="s">
        <v>3219</v>
      </c>
      <c r="O3029" s="65">
        <v>264104182</v>
      </c>
    </row>
    <row r="3030" spans="1:15" x14ac:dyDescent="0.25">
      <c r="A3030" s="45">
        <v>2018</v>
      </c>
      <c r="B3030" t="s">
        <v>558</v>
      </c>
      <c r="C3030">
        <v>209</v>
      </c>
      <c r="D3030">
        <v>327</v>
      </c>
      <c r="E3030">
        <v>0</v>
      </c>
      <c r="F3030">
        <v>401</v>
      </c>
      <c r="G3030">
        <v>200</v>
      </c>
      <c r="H3030" t="s">
        <v>16</v>
      </c>
      <c r="I3030">
        <v>2120</v>
      </c>
      <c r="J3030">
        <v>2151</v>
      </c>
      <c r="K3030" t="s">
        <v>3220</v>
      </c>
      <c r="L3030" t="s">
        <v>21</v>
      </c>
      <c r="M3030" t="s">
        <v>4546</v>
      </c>
      <c r="N3030" t="s">
        <v>22</v>
      </c>
      <c r="O3030" s="65">
        <v>907938421</v>
      </c>
    </row>
    <row r="3031" spans="1:15" x14ac:dyDescent="0.25">
      <c r="A3031" s="45">
        <v>2018</v>
      </c>
      <c r="B3031" t="s">
        <v>558</v>
      </c>
      <c r="C3031">
        <v>209</v>
      </c>
      <c r="D3031">
        <v>327</v>
      </c>
      <c r="E3031">
        <v>0</v>
      </c>
      <c r="F3031">
        <v>405</v>
      </c>
      <c r="G3031">
        <v>200</v>
      </c>
      <c r="H3031" t="s">
        <v>16</v>
      </c>
      <c r="I3031">
        <v>2120</v>
      </c>
      <c r="J3031">
        <v>2151</v>
      </c>
      <c r="K3031" t="s">
        <v>3244</v>
      </c>
      <c r="L3031" t="s">
        <v>23</v>
      </c>
      <c r="M3031" t="s">
        <v>4531</v>
      </c>
      <c r="N3031" t="s">
        <v>24</v>
      </c>
      <c r="O3031" s="65">
        <v>49077752</v>
      </c>
    </row>
    <row r="3032" spans="1:15" x14ac:dyDescent="0.25">
      <c r="A3032" s="45">
        <v>2018</v>
      </c>
      <c r="B3032" t="s">
        <v>558</v>
      </c>
      <c r="C3032">
        <v>209</v>
      </c>
      <c r="D3032">
        <v>327</v>
      </c>
      <c r="E3032">
        <v>0</v>
      </c>
      <c r="F3032">
        <v>501</v>
      </c>
      <c r="G3032">
        <v>200</v>
      </c>
      <c r="H3032" t="s">
        <v>16</v>
      </c>
      <c r="I3032">
        <v>2120</v>
      </c>
      <c r="J3032">
        <v>2151</v>
      </c>
      <c r="K3032" t="s">
        <v>3245</v>
      </c>
      <c r="L3032" t="s">
        <v>21</v>
      </c>
      <c r="M3032" t="s">
        <v>4547</v>
      </c>
      <c r="N3032" t="s">
        <v>22</v>
      </c>
      <c r="O3032" s="65">
        <v>498629965</v>
      </c>
    </row>
    <row r="3033" spans="1:15" x14ac:dyDescent="0.25">
      <c r="A3033" s="45">
        <v>2018</v>
      </c>
      <c r="B3033" t="s">
        <v>558</v>
      </c>
      <c r="C3033">
        <v>209</v>
      </c>
      <c r="D3033">
        <v>327</v>
      </c>
      <c r="E3033">
        <v>0</v>
      </c>
      <c r="F3033">
        <v>502</v>
      </c>
      <c r="G3033">
        <v>200</v>
      </c>
      <c r="H3033" t="s">
        <v>16</v>
      </c>
      <c r="I3033">
        <v>2120</v>
      </c>
      <c r="J3033">
        <v>2151</v>
      </c>
      <c r="K3033" t="s">
        <v>3246</v>
      </c>
      <c r="L3033" t="s">
        <v>21</v>
      </c>
      <c r="M3033" t="s">
        <v>4532</v>
      </c>
      <c r="N3033" t="s">
        <v>22</v>
      </c>
      <c r="O3033" s="65">
        <v>147233257</v>
      </c>
    </row>
    <row r="3034" spans="1:15" x14ac:dyDescent="0.25">
      <c r="A3034" s="45">
        <v>2018</v>
      </c>
      <c r="B3034" t="s">
        <v>558</v>
      </c>
      <c r="C3034">
        <v>209</v>
      </c>
      <c r="D3034">
        <v>327</v>
      </c>
      <c r="E3034">
        <v>0</v>
      </c>
      <c r="F3034">
        <v>503</v>
      </c>
      <c r="G3034">
        <v>200</v>
      </c>
      <c r="H3034" t="s">
        <v>16</v>
      </c>
      <c r="I3034">
        <v>2120</v>
      </c>
      <c r="J3034">
        <v>2151</v>
      </c>
      <c r="K3034" t="s">
        <v>3247</v>
      </c>
      <c r="L3034" t="s">
        <v>21</v>
      </c>
      <c r="M3034" t="s">
        <v>4533</v>
      </c>
      <c r="N3034" t="s">
        <v>22</v>
      </c>
      <c r="O3034" s="65">
        <v>294466515</v>
      </c>
    </row>
    <row r="3035" spans="1:15" x14ac:dyDescent="0.25">
      <c r="A3035" s="45">
        <v>2018</v>
      </c>
      <c r="B3035" t="s">
        <v>558</v>
      </c>
      <c r="C3035">
        <v>209</v>
      </c>
      <c r="D3035">
        <v>327</v>
      </c>
      <c r="E3035">
        <v>0</v>
      </c>
      <c r="F3035">
        <v>10102</v>
      </c>
      <c r="H3035" t="s">
        <v>16</v>
      </c>
      <c r="I3035">
        <v>2120</v>
      </c>
      <c r="J3035">
        <v>2151</v>
      </c>
      <c r="K3035" t="s">
        <v>3254</v>
      </c>
      <c r="O3035" s="65">
        <v>859401720</v>
      </c>
    </row>
    <row r="3036" spans="1:15" x14ac:dyDescent="0.25">
      <c r="A3036" s="45">
        <v>2018</v>
      </c>
      <c r="B3036" t="s">
        <v>558</v>
      </c>
      <c r="C3036">
        <v>209</v>
      </c>
      <c r="D3036">
        <v>327</v>
      </c>
      <c r="E3036">
        <v>0</v>
      </c>
      <c r="F3036">
        <v>10201</v>
      </c>
      <c r="H3036" t="s">
        <v>16</v>
      </c>
      <c r="I3036">
        <v>2120</v>
      </c>
      <c r="J3036">
        <v>2151</v>
      </c>
      <c r="K3036" t="s">
        <v>3258</v>
      </c>
      <c r="O3036" s="65">
        <v>86492655</v>
      </c>
    </row>
    <row r="3037" spans="1:15" x14ac:dyDescent="0.25">
      <c r="A3037" s="45">
        <v>2018</v>
      </c>
      <c r="B3037" t="s">
        <v>558</v>
      </c>
      <c r="C3037">
        <v>209</v>
      </c>
      <c r="D3037">
        <v>327</v>
      </c>
      <c r="E3037">
        <v>0</v>
      </c>
      <c r="F3037">
        <v>10202</v>
      </c>
      <c r="H3037" t="s">
        <v>16</v>
      </c>
      <c r="I3037">
        <v>2120</v>
      </c>
      <c r="J3037">
        <v>2151</v>
      </c>
      <c r="K3037" t="s">
        <v>3259</v>
      </c>
      <c r="O3037" s="65">
        <v>195970988</v>
      </c>
    </row>
    <row r="3038" spans="1:15" x14ac:dyDescent="0.25">
      <c r="A3038" s="45">
        <v>2018</v>
      </c>
      <c r="B3038" t="s">
        <v>558</v>
      </c>
      <c r="C3038">
        <v>209</v>
      </c>
      <c r="D3038">
        <v>327</v>
      </c>
      <c r="E3038">
        <v>0</v>
      </c>
      <c r="F3038">
        <v>10204</v>
      </c>
      <c r="H3038" t="s">
        <v>16</v>
      </c>
      <c r="I3038">
        <v>2120</v>
      </c>
      <c r="J3038">
        <v>2151</v>
      </c>
      <c r="K3038" t="s">
        <v>3261</v>
      </c>
      <c r="O3038" s="65">
        <v>205114640</v>
      </c>
    </row>
    <row r="3039" spans="1:15" x14ac:dyDescent="0.25">
      <c r="A3039" s="45">
        <v>2018</v>
      </c>
      <c r="B3039" t="s">
        <v>558</v>
      </c>
      <c r="C3039">
        <v>209</v>
      </c>
      <c r="D3039">
        <v>327</v>
      </c>
      <c r="E3039">
        <v>0</v>
      </c>
      <c r="F3039">
        <v>10299</v>
      </c>
      <c r="H3039" t="s">
        <v>16</v>
      </c>
      <c r="I3039">
        <v>2120</v>
      </c>
      <c r="J3039">
        <v>2151</v>
      </c>
      <c r="K3039" t="s">
        <v>3262</v>
      </c>
      <c r="M3039" t="s">
        <v>6028</v>
      </c>
      <c r="O3039" s="65">
        <v>9862689</v>
      </c>
    </row>
    <row r="3040" spans="1:15" x14ac:dyDescent="0.25">
      <c r="A3040" s="45">
        <v>2018</v>
      </c>
      <c r="B3040" t="s">
        <v>558</v>
      </c>
      <c r="C3040">
        <v>209</v>
      </c>
      <c r="D3040">
        <v>327</v>
      </c>
      <c r="E3040">
        <v>0</v>
      </c>
      <c r="F3040">
        <v>10301</v>
      </c>
      <c r="H3040" t="s">
        <v>16</v>
      </c>
      <c r="I3040">
        <v>2120</v>
      </c>
      <c r="J3040">
        <v>2151</v>
      </c>
      <c r="K3040" t="s">
        <v>3263</v>
      </c>
      <c r="O3040" s="65">
        <v>5000000</v>
      </c>
    </row>
    <row r="3041" spans="1:15" x14ac:dyDescent="0.25">
      <c r="A3041" s="45">
        <v>2018</v>
      </c>
      <c r="B3041" t="s">
        <v>558</v>
      </c>
      <c r="C3041">
        <v>209</v>
      </c>
      <c r="D3041">
        <v>327</v>
      </c>
      <c r="E3041">
        <v>0</v>
      </c>
      <c r="F3041">
        <v>10302</v>
      </c>
      <c r="H3041" t="s">
        <v>16</v>
      </c>
      <c r="I3041">
        <v>2120</v>
      </c>
      <c r="J3041">
        <v>2151</v>
      </c>
      <c r="K3041" t="s">
        <v>3264</v>
      </c>
      <c r="O3041" s="65">
        <v>396527</v>
      </c>
    </row>
    <row r="3042" spans="1:15" x14ac:dyDescent="0.25">
      <c r="A3042" s="45">
        <v>2018</v>
      </c>
      <c r="B3042" t="s">
        <v>558</v>
      </c>
      <c r="C3042">
        <v>209</v>
      </c>
      <c r="D3042">
        <v>327</v>
      </c>
      <c r="E3042">
        <v>0</v>
      </c>
      <c r="F3042">
        <v>10303</v>
      </c>
      <c r="H3042" t="s">
        <v>16</v>
      </c>
      <c r="I3042">
        <v>2120</v>
      </c>
      <c r="J3042">
        <v>2151</v>
      </c>
      <c r="K3042" t="s">
        <v>3265</v>
      </c>
      <c r="O3042" s="65">
        <v>2745250</v>
      </c>
    </row>
    <row r="3043" spans="1:15" x14ac:dyDescent="0.25">
      <c r="A3043" s="45">
        <v>2018</v>
      </c>
      <c r="B3043" t="s">
        <v>558</v>
      </c>
      <c r="C3043">
        <v>209</v>
      </c>
      <c r="D3043">
        <v>327</v>
      </c>
      <c r="E3043">
        <v>0</v>
      </c>
      <c r="F3043">
        <v>10304</v>
      </c>
      <c r="H3043" t="s">
        <v>16</v>
      </c>
      <c r="I3043">
        <v>2120</v>
      </c>
      <c r="J3043">
        <v>2151</v>
      </c>
      <c r="K3043" t="s">
        <v>3266</v>
      </c>
      <c r="O3043" s="65">
        <v>200000000</v>
      </c>
    </row>
    <row r="3044" spans="1:15" x14ac:dyDescent="0.25">
      <c r="A3044" s="45">
        <v>2018</v>
      </c>
      <c r="B3044" t="s">
        <v>558</v>
      </c>
      <c r="C3044">
        <v>209</v>
      </c>
      <c r="D3044">
        <v>327</v>
      </c>
      <c r="E3044">
        <v>0</v>
      </c>
      <c r="F3044">
        <v>10306</v>
      </c>
      <c r="H3044" t="s">
        <v>16</v>
      </c>
      <c r="I3044">
        <v>2120</v>
      </c>
      <c r="J3044">
        <v>2151</v>
      </c>
      <c r="K3044" t="s">
        <v>3268</v>
      </c>
      <c r="M3044" t="s">
        <v>6029</v>
      </c>
      <c r="O3044" s="65">
        <v>967904</v>
      </c>
    </row>
    <row r="3045" spans="1:15" x14ac:dyDescent="0.25">
      <c r="A3045" s="45">
        <v>2018</v>
      </c>
      <c r="B3045" t="s">
        <v>558</v>
      </c>
      <c r="C3045">
        <v>209</v>
      </c>
      <c r="D3045">
        <v>327</v>
      </c>
      <c r="E3045">
        <v>0</v>
      </c>
      <c r="F3045">
        <v>10401</v>
      </c>
      <c r="H3045" t="s">
        <v>16</v>
      </c>
      <c r="I3045">
        <v>2120</v>
      </c>
      <c r="J3045">
        <v>2151</v>
      </c>
      <c r="K3045" t="s">
        <v>3270</v>
      </c>
      <c r="M3045" t="s">
        <v>6030</v>
      </c>
      <c r="O3045" s="65">
        <v>291000</v>
      </c>
    </row>
    <row r="3046" spans="1:15" x14ac:dyDescent="0.25">
      <c r="A3046" s="45">
        <v>2018</v>
      </c>
      <c r="B3046" t="s">
        <v>558</v>
      </c>
      <c r="C3046">
        <v>209</v>
      </c>
      <c r="D3046">
        <v>327</v>
      </c>
      <c r="E3046">
        <v>0</v>
      </c>
      <c r="F3046">
        <v>10403</v>
      </c>
      <c r="H3046" t="s">
        <v>16</v>
      </c>
      <c r="I3046">
        <v>2120</v>
      </c>
      <c r="J3046">
        <v>2151</v>
      </c>
      <c r="K3046" t="s">
        <v>3272</v>
      </c>
      <c r="M3046" t="s">
        <v>6031</v>
      </c>
      <c r="O3046" s="65">
        <v>947400000</v>
      </c>
    </row>
    <row r="3047" spans="1:15" x14ac:dyDescent="0.25">
      <c r="A3047" s="45">
        <v>2018</v>
      </c>
      <c r="B3047" t="s">
        <v>558</v>
      </c>
      <c r="C3047">
        <v>209</v>
      </c>
      <c r="D3047">
        <v>327</v>
      </c>
      <c r="E3047">
        <v>0</v>
      </c>
      <c r="F3047">
        <v>10406</v>
      </c>
      <c r="H3047" t="s">
        <v>16</v>
      </c>
      <c r="I3047">
        <v>2120</v>
      </c>
      <c r="J3047">
        <v>2151</v>
      </c>
      <c r="K3047" t="s">
        <v>3275</v>
      </c>
      <c r="M3047" t="s">
        <v>6032</v>
      </c>
      <c r="O3047" s="65">
        <v>563149220</v>
      </c>
    </row>
    <row r="3048" spans="1:15" x14ac:dyDescent="0.25">
      <c r="A3048" s="45">
        <v>2018</v>
      </c>
      <c r="B3048" t="s">
        <v>558</v>
      </c>
      <c r="C3048">
        <v>209</v>
      </c>
      <c r="D3048">
        <v>327</v>
      </c>
      <c r="E3048">
        <v>0</v>
      </c>
      <c r="F3048">
        <v>10499</v>
      </c>
      <c r="H3048" t="s">
        <v>16</v>
      </c>
      <c r="I3048">
        <v>2120</v>
      </c>
      <c r="J3048">
        <v>2151</v>
      </c>
      <c r="K3048" t="s">
        <v>3276</v>
      </c>
      <c r="M3048" t="s">
        <v>6033</v>
      </c>
      <c r="O3048" s="65">
        <v>59823846</v>
      </c>
    </row>
    <row r="3049" spans="1:15" x14ac:dyDescent="0.25">
      <c r="A3049" s="45">
        <v>2018</v>
      </c>
      <c r="B3049" t="s">
        <v>558</v>
      </c>
      <c r="C3049">
        <v>209</v>
      </c>
      <c r="D3049">
        <v>327</v>
      </c>
      <c r="E3049">
        <v>0</v>
      </c>
      <c r="F3049">
        <v>10501</v>
      </c>
      <c r="H3049" t="s">
        <v>16</v>
      </c>
      <c r="I3049">
        <v>2120</v>
      </c>
      <c r="J3049">
        <v>2151</v>
      </c>
      <c r="K3049" t="s">
        <v>3277</v>
      </c>
      <c r="O3049" s="65">
        <v>45653132</v>
      </c>
    </row>
    <row r="3050" spans="1:15" x14ac:dyDescent="0.25">
      <c r="A3050" s="45">
        <v>2018</v>
      </c>
      <c r="B3050" t="s">
        <v>558</v>
      </c>
      <c r="C3050">
        <v>209</v>
      </c>
      <c r="D3050">
        <v>327</v>
      </c>
      <c r="E3050">
        <v>0</v>
      </c>
      <c r="F3050">
        <v>10502</v>
      </c>
      <c r="H3050" t="s">
        <v>16</v>
      </c>
      <c r="I3050">
        <v>2120</v>
      </c>
      <c r="J3050">
        <v>2151</v>
      </c>
      <c r="K3050" t="s">
        <v>3278</v>
      </c>
      <c r="O3050" s="65">
        <v>751684572</v>
      </c>
    </row>
    <row r="3051" spans="1:15" x14ac:dyDescent="0.25">
      <c r="A3051" s="45">
        <v>2018</v>
      </c>
      <c r="B3051" t="s">
        <v>558</v>
      </c>
      <c r="C3051">
        <v>209</v>
      </c>
      <c r="D3051">
        <v>327</v>
      </c>
      <c r="E3051">
        <v>0</v>
      </c>
      <c r="F3051">
        <v>10601</v>
      </c>
      <c r="H3051" t="s">
        <v>16</v>
      </c>
      <c r="I3051">
        <v>2120</v>
      </c>
      <c r="J3051">
        <v>2151</v>
      </c>
      <c r="K3051" t="s">
        <v>3281</v>
      </c>
      <c r="O3051" s="65">
        <v>800000000</v>
      </c>
    </row>
    <row r="3052" spans="1:15" x14ac:dyDescent="0.25">
      <c r="A3052" s="45">
        <v>2018</v>
      </c>
      <c r="B3052" t="s">
        <v>558</v>
      </c>
      <c r="C3052">
        <v>209</v>
      </c>
      <c r="D3052">
        <v>327</v>
      </c>
      <c r="E3052">
        <v>0</v>
      </c>
      <c r="F3052">
        <v>10701</v>
      </c>
      <c r="H3052" t="s">
        <v>16</v>
      </c>
      <c r="I3052">
        <v>2120</v>
      </c>
      <c r="J3052">
        <v>2151</v>
      </c>
      <c r="K3052" t="s">
        <v>3284</v>
      </c>
      <c r="M3052" t="s">
        <v>6034</v>
      </c>
      <c r="O3052" s="65">
        <v>10263000</v>
      </c>
    </row>
    <row r="3053" spans="1:15" x14ac:dyDescent="0.25">
      <c r="A3053" s="45">
        <v>2018</v>
      </c>
      <c r="B3053" t="s">
        <v>558</v>
      </c>
      <c r="C3053">
        <v>209</v>
      </c>
      <c r="D3053">
        <v>327</v>
      </c>
      <c r="E3053">
        <v>0</v>
      </c>
      <c r="F3053">
        <v>10702</v>
      </c>
      <c r="H3053" t="s">
        <v>16</v>
      </c>
      <c r="I3053">
        <v>2120</v>
      </c>
      <c r="J3053">
        <v>2151</v>
      </c>
      <c r="K3053" t="s">
        <v>3285</v>
      </c>
      <c r="M3053" t="s">
        <v>6035</v>
      </c>
      <c r="O3053" s="65">
        <v>1850000</v>
      </c>
    </row>
    <row r="3054" spans="1:15" x14ac:dyDescent="0.25">
      <c r="A3054" s="45">
        <v>2018</v>
      </c>
      <c r="B3054" t="s">
        <v>558</v>
      </c>
      <c r="C3054">
        <v>209</v>
      </c>
      <c r="D3054">
        <v>327</v>
      </c>
      <c r="E3054">
        <v>0</v>
      </c>
      <c r="F3054">
        <v>10802</v>
      </c>
      <c r="H3054" t="s">
        <v>16</v>
      </c>
      <c r="I3054">
        <v>2120</v>
      </c>
      <c r="J3054">
        <v>2151</v>
      </c>
      <c r="K3054" t="s">
        <v>3288</v>
      </c>
      <c r="O3054" s="65">
        <v>264000000</v>
      </c>
    </row>
    <row r="3055" spans="1:15" x14ac:dyDescent="0.25">
      <c r="A3055" s="45">
        <v>2018</v>
      </c>
      <c r="B3055" t="s">
        <v>558</v>
      </c>
      <c r="C3055">
        <v>209</v>
      </c>
      <c r="D3055">
        <v>327</v>
      </c>
      <c r="E3055">
        <v>0</v>
      </c>
      <c r="F3055">
        <v>10804</v>
      </c>
      <c r="H3055" t="s">
        <v>16</v>
      </c>
      <c r="I3055">
        <v>2120</v>
      </c>
      <c r="J3055">
        <v>2151</v>
      </c>
      <c r="K3055" t="s">
        <v>3290</v>
      </c>
      <c r="O3055" s="65">
        <v>1700000000</v>
      </c>
    </row>
    <row r="3056" spans="1:15" x14ac:dyDescent="0.25">
      <c r="A3056" s="45">
        <v>2018</v>
      </c>
      <c r="B3056" t="s">
        <v>558</v>
      </c>
      <c r="C3056">
        <v>209</v>
      </c>
      <c r="D3056">
        <v>327</v>
      </c>
      <c r="E3056">
        <v>0</v>
      </c>
      <c r="F3056">
        <v>10805</v>
      </c>
      <c r="H3056" t="s">
        <v>16</v>
      </c>
      <c r="I3056">
        <v>2120</v>
      </c>
      <c r="J3056">
        <v>2151</v>
      </c>
      <c r="K3056" t="s">
        <v>3291</v>
      </c>
      <c r="O3056" s="65">
        <v>122898186</v>
      </c>
    </row>
    <row r="3057" spans="1:15" x14ac:dyDescent="0.25">
      <c r="A3057" s="45">
        <v>2018</v>
      </c>
      <c r="B3057" t="s">
        <v>558</v>
      </c>
      <c r="C3057">
        <v>209</v>
      </c>
      <c r="D3057">
        <v>327</v>
      </c>
      <c r="E3057">
        <v>0</v>
      </c>
      <c r="F3057">
        <v>10806</v>
      </c>
      <c r="H3057" t="s">
        <v>16</v>
      </c>
      <c r="I3057">
        <v>2120</v>
      </c>
      <c r="J3057">
        <v>2151</v>
      </c>
      <c r="K3057" t="s">
        <v>3292</v>
      </c>
      <c r="O3057" s="65">
        <v>350000</v>
      </c>
    </row>
    <row r="3058" spans="1:15" x14ac:dyDescent="0.25">
      <c r="A3058" s="45">
        <v>2018</v>
      </c>
      <c r="B3058" t="s">
        <v>558</v>
      </c>
      <c r="C3058">
        <v>209</v>
      </c>
      <c r="D3058">
        <v>327</v>
      </c>
      <c r="E3058">
        <v>0</v>
      </c>
      <c r="F3058">
        <v>10807</v>
      </c>
      <c r="H3058" t="s">
        <v>16</v>
      </c>
      <c r="I3058">
        <v>2120</v>
      </c>
      <c r="J3058">
        <v>2151</v>
      </c>
      <c r="K3058" t="s">
        <v>3293</v>
      </c>
      <c r="O3058" s="65">
        <v>13249432</v>
      </c>
    </row>
    <row r="3059" spans="1:15" x14ac:dyDescent="0.25">
      <c r="A3059" s="45">
        <v>2018</v>
      </c>
      <c r="B3059" t="s">
        <v>558</v>
      </c>
      <c r="C3059">
        <v>209</v>
      </c>
      <c r="D3059">
        <v>327</v>
      </c>
      <c r="E3059">
        <v>0</v>
      </c>
      <c r="F3059">
        <v>10808</v>
      </c>
      <c r="H3059" t="s">
        <v>16</v>
      </c>
      <c r="I3059">
        <v>2120</v>
      </c>
      <c r="J3059">
        <v>2151</v>
      </c>
      <c r="K3059" t="s">
        <v>3294</v>
      </c>
      <c r="O3059" s="65">
        <v>2535000</v>
      </c>
    </row>
    <row r="3060" spans="1:15" x14ac:dyDescent="0.25">
      <c r="A3060" s="45">
        <v>2018</v>
      </c>
      <c r="B3060" t="s">
        <v>558</v>
      </c>
      <c r="C3060">
        <v>209</v>
      </c>
      <c r="D3060">
        <v>327</v>
      </c>
      <c r="E3060">
        <v>0</v>
      </c>
      <c r="F3060">
        <v>10899</v>
      </c>
      <c r="H3060" t="s">
        <v>16</v>
      </c>
      <c r="I3060">
        <v>2120</v>
      </c>
      <c r="J3060">
        <v>2151</v>
      </c>
      <c r="K3060" t="s">
        <v>3295</v>
      </c>
      <c r="O3060" s="65">
        <v>10326366</v>
      </c>
    </row>
    <row r="3061" spans="1:15" x14ac:dyDescent="0.25">
      <c r="A3061" s="45">
        <v>2018</v>
      </c>
      <c r="B3061" t="s">
        <v>558</v>
      </c>
      <c r="C3061">
        <v>209</v>
      </c>
      <c r="D3061">
        <v>327</v>
      </c>
      <c r="E3061">
        <v>0</v>
      </c>
      <c r="F3061">
        <v>19999</v>
      </c>
      <c r="H3061" t="s">
        <v>16</v>
      </c>
      <c r="I3061">
        <v>2120</v>
      </c>
      <c r="J3061">
        <v>2151</v>
      </c>
      <c r="K3061" t="s">
        <v>3305</v>
      </c>
      <c r="M3061" t="s">
        <v>6036</v>
      </c>
      <c r="O3061" s="65">
        <v>2300000</v>
      </c>
    </row>
    <row r="3062" spans="1:15" x14ac:dyDescent="0.25">
      <c r="A3062" s="45">
        <v>2018</v>
      </c>
      <c r="B3062" t="s">
        <v>558</v>
      </c>
      <c r="C3062">
        <v>209</v>
      </c>
      <c r="D3062">
        <v>327</v>
      </c>
      <c r="E3062">
        <v>0</v>
      </c>
      <c r="F3062">
        <v>20101</v>
      </c>
      <c r="H3062" t="s">
        <v>16</v>
      </c>
      <c r="I3062">
        <v>2120</v>
      </c>
      <c r="J3062">
        <v>2151</v>
      </c>
      <c r="K3062" t="s">
        <v>3306</v>
      </c>
      <c r="O3062" s="65">
        <v>1613963730</v>
      </c>
    </row>
    <row r="3063" spans="1:15" x14ac:dyDescent="0.25">
      <c r="A3063" s="45">
        <v>2018</v>
      </c>
      <c r="B3063" t="s">
        <v>558</v>
      </c>
      <c r="C3063">
        <v>209</v>
      </c>
      <c r="D3063">
        <v>327</v>
      </c>
      <c r="E3063">
        <v>0</v>
      </c>
      <c r="F3063">
        <v>20102</v>
      </c>
      <c r="H3063" t="s">
        <v>16</v>
      </c>
      <c r="I3063">
        <v>2120</v>
      </c>
      <c r="J3063">
        <v>2151</v>
      </c>
      <c r="K3063" t="s">
        <v>3307</v>
      </c>
      <c r="O3063" s="65">
        <v>4462756</v>
      </c>
    </row>
    <row r="3064" spans="1:15" x14ac:dyDescent="0.25">
      <c r="A3064" s="45">
        <v>2018</v>
      </c>
      <c r="B3064" t="s">
        <v>558</v>
      </c>
      <c r="C3064">
        <v>209</v>
      </c>
      <c r="D3064">
        <v>327</v>
      </c>
      <c r="E3064">
        <v>0</v>
      </c>
      <c r="F3064">
        <v>20104</v>
      </c>
      <c r="H3064" t="s">
        <v>16</v>
      </c>
      <c r="I3064">
        <v>2120</v>
      </c>
      <c r="J3064">
        <v>2151</v>
      </c>
      <c r="K3064" t="s">
        <v>3309</v>
      </c>
      <c r="O3064" s="65">
        <v>13580611</v>
      </c>
    </row>
    <row r="3065" spans="1:15" x14ac:dyDescent="0.25">
      <c r="A3065" s="45">
        <v>2018</v>
      </c>
      <c r="B3065" t="s">
        <v>558</v>
      </c>
      <c r="C3065">
        <v>209</v>
      </c>
      <c r="D3065">
        <v>327</v>
      </c>
      <c r="E3065">
        <v>0</v>
      </c>
      <c r="F3065">
        <v>20199</v>
      </c>
      <c r="H3065" t="s">
        <v>16</v>
      </c>
      <c r="I3065">
        <v>2120</v>
      </c>
      <c r="J3065">
        <v>2151</v>
      </c>
      <c r="K3065" t="s">
        <v>3310</v>
      </c>
      <c r="O3065" s="65">
        <v>5207370</v>
      </c>
    </row>
    <row r="3066" spans="1:15" x14ac:dyDescent="0.25">
      <c r="A3066" s="45">
        <v>2018</v>
      </c>
      <c r="B3066" t="s">
        <v>558</v>
      </c>
      <c r="C3066">
        <v>209</v>
      </c>
      <c r="D3066">
        <v>327</v>
      </c>
      <c r="E3066">
        <v>0</v>
      </c>
      <c r="F3066">
        <v>20301</v>
      </c>
      <c r="H3066" t="s">
        <v>16</v>
      </c>
      <c r="I3066">
        <v>2120</v>
      </c>
      <c r="J3066">
        <v>2151</v>
      </c>
      <c r="K3066" t="s">
        <v>3315</v>
      </c>
      <c r="O3066" s="65">
        <v>4294977</v>
      </c>
    </row>
    <row r="3067" spans="1:15" x14ac:dyDescent="0.25">
      <c r="A3067" s="45">
        <v>2018</v>
      </c>
      <c r="B3067" t="s">
        <v>558</v>
      </c>
      <c r="C3067">
        <v>209</v>
      </c>
      <c r="D3067">
        <v>327</v>
      </c>
      <c r="E3067">
        <v>0</v>
      </c>
      <c r="F3067">
        <v>20302</v>
      </c>
      <c r="H3067" t="s">
        <v>16</v>
      </c>
      <c r="I3067">
        <v>2120</v>
      </c>
      <c r="J3067">
        <v>2151</v>
      </c>
      <c r="K3067" t="s">
        <v>3316</v>
      </c>
      <c r="O3067" s="65">
        <v>3490952303</v>
      </c>
    </row>
    <row r="3068" spans="1:15" x14ac:dyDescent="0.25">
      <c r="A3068" s="45">
        <v>2018</v>
      </c>
      <c r="B3068" t="s">
        <v>558</v>
      </c>
      <c r="C3068">
        <v>209</v>
      </c>
      <c r="D3068">
        <v>327</v>
      </c>
      <c r="E3068">
        <v>0</v>
      </c>
      <c r="F3068">
        <v>20304</v>
      </c>
      <c r="H3068" t="s">
        <v>16</v>
      </c>
      <c r="I3068">
        <v>2120</v>
      </c>
      <c r="J3068">
        <v>2151</v>
      </c>
      <c r="K3068" t="s">
        <v>3318</v>
      </c>
      <c r="O3068" s="65">
        <v>3876767</v>
      </c>
    </row>
    <row r="3069" spans="1:15" x14ac:dyDescent="0.25">
      <c r="A3069" s="45">
        <v>2018</v>
      </c>
      <c r="B3069" t="s">
        <v>558</v>
      </c>
      <c r="C3069">
        <v>209</v>
      </c>
      <c r="D3069">
        <v>327</v>
      </c>
      <c r="E3069">
        <v>0</v>
      </c>
      <c r="F3069">
        <v>20306</v>
      </c>
      <c r="H3069" t="s">
        <v>16</v>
      </c>
      <c r="I3069">
        <v>2120</v>
      </c>
      <c r="J3069">
        <v>2151</v>
      </c>
      <c r="K3069" t="s">
        <v>3320</v>
      </c>
      <c r="O3069" s="65">
        <v>854355</v>
      </c>
    </row>
    <row r="3070" spans="1:15" x14ac:dyDescent="0.25">
      <c r="A3070" s="45">
        <v>2018</v>
      </c>
      <c r="B3070" t="s">
        <v>558</v>
      </c>
      <c r="C3070">
        <v>209</v>
      </c>
      <c r="D3070">
        <v>327</v>
      </c>
      <c r="E3070">
        <v>0</v>
      </c>
      <c r="F3070">
        <v>20399</v>
      </c>
      <c r="H3070" t="s">
        <v>16</v>
      </c>
      <c r="I3070">
        <v>2120</v>
      </c>
      <c r="J3070">
        <v>2151</v>
      </c>
      <c r="K3070" t="s">
        <v>3321</v>
      </c>
      <c r="O3070" s="65">
        <v>434578</v>
      </c>
    </row>
    <row r="3071" spans="1:15" x14ac:dyDescent="0.25">
      <c r="A3071" s="45">
        <v>2018</v>
      </c>
      <c r="B3071" t="s">
        <v>558</v>
      </c>
      <c r="C3071">
        <v>209</v>
      </c>
      <c r="D3071">
        <v>327</v>
      </c>
      <c r="E3071">
        <v>0</v>
      </c>
      <c r="F3071">
        <v>20401</v>
      </c>
      <c r="H3071" t="s">
        <v>16</v>
      </c>
      <c r="I3071">
        <v>2120</v>
      </c>
      <c r="J3071">
        <v>2151</v>
      </c>
      <c r="K3071" t="s">
        <v>3322</v>
      </c>
      <c r="O3071" s="65">
        <v>14473764</v>
      </c>
    </row>
    <row r="3072" spans="1:15" x14ac:dyDescent="0.25">
      <c r="A3072" s="45">
        <v>2018</v>
      </c>
      <c r="B3072" t="s">
        <v>558</v>
      </c>
      <c r="C3072">
        <v>209</v>
      </c>
      <c r="D3072">
        <v>327</v>
      </c>
      <c r="E3072">
        <v>0</v>
      </c>
      <c r="F3072">
        <v>20402</v>
      </c>
      <c r="H3072" t="s">
        <v>16</v>
      </c>
      <c r="I3072">
        <v>2120</v>
      </c>
      <c r="J3072">
        <v>2151</v>
      </c>
      <c r="K3072" t="s">
        <v>3323</v>
      </c>
      <c r="O3072" s="65">
        <v>509620997</v>
      </c>
    </row>
    <row r="3073" spans="1:15" x14ac:dyDescent="0.25">
      <c r="A3073" s="45">
        <v>2018</v>
      </c>
      <c r="B3073" t="s">
        <v>558</v>
      </c>
      <c r="C3073">
        <v>209</v>
      </c>
      <c r="D3073">
        <v>327</v>
      </c>
      <c r="E3073">
        <v>0</v>
      </c>
      <c r="F3073">
        <v>29901</v>
      </c>
      <c r="H3073" t="s">
        <v>16</v>
      </c>
      <c r="I3073">
        <v>2120</v>
      </c>
      <c r="J3073">
        <v>2151</v>
      </c>
      <c r="K3073" t="s">
        <v>3327</v>
      </c>
      <c r="O3073" s="65">
        <v>10747352</v>
      </c>
    </row>
    <row r="3074" spans="1:15" x14ac:dyDescent="0.25">
      <c r="A3074" s="45">
        <v>2018</v>
      </c>
      <c r="B3074" t="s">
        <v>558</v>
      </c>
      <c r="C3074">
        <v>209</v>
      </c>
      <c r="D3074">
        <v>327</v>
      </c>
      <c r="E3074">
        <v>0</v>
      </c>
      <c r="F3074">
        <v>29902</v>
      </c>
      <c r="H3074" t="s">
        <v>16</v>
      </c>
      <c r="I3074">
        <v>2120</v>
      </c>
      <c r="J3074">
        <v>2151</v>
      </c>
      <c r="K3074" t="s">
        <v>3328</v>
      </c>
      <c r="O3074" s="65">
        <v>65149</v>
      </c>
    </row>
    <row r="3075" spans="1:15" x14ac:dyDescent="0.25">
      <c r="A3075" s="45">
        <v>2018</v>
      </c>
      <c r="B3075" t="s">
        <v>558</v>
      </c>
      <c r="C3075">
        <v>209</v>
      </c>
      <c r="D3075">
        <v>327</v>
      </c>
      <c r="E3075">
        <v>0</v>
      </c>
      <c r="F3075">
        <v>29903</v>
      </c>
      <c r="H3075" t="s">
        <v>16</v>
      </c>
      <c r="I3075">
        <v>2120</v>
      </c>
      <c r="J3075">
        <v>2151</v>
      </c>
      <c r="K3075" t="s">
        <v>3329</v>
      </c>
      <c r="O3075" s="65">
        <v>22043107</v>
      </c>
    </row>
    <row r="3076" spans="1:15" x14ac:dyDescent="0.25">
      <c r="A3076" s="45">
        <v>2018</v>
      </c>
      <c r="B3076" t="s">
        <v>558</v>
      </c>
      <c r="C3076">
        <v>209</v>
      </c>
      <c r="D3076">
        <v>327</v>
      </c>
      <c r="E3076">
        <v>0</v>
      </c>
      <c r="F3076">
        <v>29904</v>
      </c>
      <c r="H3076" t="s">
        <v>16</v>
      </c>
      <c r="I3076">
        <v>2120</v>
      </c>
      <c r="J3076">
        <v>2151</v>
      </c>
      <c r="K3076" t="s">
        <v>3330</v>
      </c>
      <c r="O3076" s="65">
        <v>56477886</v>
      </c>
    </row>
    <row r="3077" spans="1:15" x14ac:dyDescent="0.25">
      <c r="A3077" s="45">
        <v>2018</v>
      </c>
      <c r="B3077" t="s">
        <v>558</v>
      </c>
      <c r="C3077">
        <v>209</v>
      </c>
      <c r="D3077">
        <v>327</v>
      </c>
      <c r="E3077">
        <v>0</v>
      </c>
      <c r="F3077">
        <v>29905</v>
      </c>
      <c r="H3077" t="s">
        <v>16</v>
      </c>
      <c r="I3077">
        <v>2120</v>
      </c>
      <c r="J3077">
        <v>2151</v>
      </c>
      <c r="K3077" t="s">
        <v>3331</v>
      </c>
      <c r="O3077" s="65">
        <v>11181774</v>
      </c>
    </row>
    <row r="3078" spans="1:15" x14ac:dyDescent="0.25">
      <c r="A3078" s="45">
        <v>2018</v>
      </c>
      <c r="B3078" t="s">
        <v>558</v>
      </c>
      <c r="C3078">
        <v>209</v>
      </c>
      <c r="D3078">
        <v>327</v>
      </c>
      <c r="E3078">
        <v>0</v>
      </c>
      <c r="F3078">
        <v>29906</v>
      </c>
      <c r="H3078" t="s">
        <v>16</v>
      </c>
      <c r="I3078">
        <v>2120</v>
      </c>
      <c r="J3078">
        <v>2151</v>
      </c>
      <c r="K3078" t="s">
        <v>3332</v>
      </c>
      <c r="O3078" s="65">
        <v>32817969</v>
      </c>
    </row>
    <row r="3079" spans="1:15" x14ac:dyDescent="0.25">
      <c r="A3079" s="45">
        <v>2018</v>
      </c>
      <c r="B3079" t="s">
        <v>558</v>
      </c>
      <c r="C3079">
        <v>209</v>
      </c>
      <c r="D3079">
        <v>327</v>
      </c>
      <c r="E3079">
        <v>0</v>
      </c>
      <c r="F3079">
        <v>29907</v>
      </c>
      <c r="H3079" t="s">
        <v>16</v>
      </c>
      <c r="I3079">
        <v>2120</v>
      </c>
      <c r="J3079">
        <v>2151</v>
      </c>
      <c r="K3079" t="s">
        <v>3333</v>
      </c>
      <c r="O3079" s="65">
        <v>803369</v>
      </c>
    </row>
    <row r="3080" spans="1:15" x14ac:dyDescent="0.25">
      <c r="A3080" s="45">
        <v>2018</v>
      </c>
      <c r="B3080" t="s">
        <v>558</v>
      </c>
      <c r="C3080">
        <v>209</v>
      </c>
      <c r="D3080">
        <v>327</v>
      </c>
      <c r="E3080">
        <v>0</v>
      </c>
      <c r="F3080">
        <v>29999</v>
      </c>
      <c r="H3080" t="s">
        <v>16</v>
      </c>
      <c r="I3080">
        <v>2120</v>
      </c>
      <c r="J3080">
        <v>2151</v>
      </c>
      <c r="K3080" t="s">
        <v>3334</v>
      </c>
      <c r="O3080" s="65">
        <v>6544604</v>
      </c>
    </row>
    <row r="3081" spans="1:15" x14ac:dyDescent="0.25">
      <c r="A3081" s="45">
        <v>2018</v>
      </c>
      <c r="B3081" t="s">
        <v>558</v>
      </c>
      <c r="C3081">
        <v>209</v>
      </c>
      <c r="D3081">
        <v>327</v>
      </c>
      <c r="E3081">
        <v>0</v>
      </c>
      <c r="F3081">
        <v>50101</v>
      </c>
      <c r="H3081" t="s">
        <v>16</v>
      </c>
      <c r="I3081">
        <v>2210</v>
      </c>
      <c r="J3081">
        <v>2151</v>
      </c>
      <c r="K3081" t="s">
        <v>3372</v>
      </c>
      <c r="O3081" s="65">
        <v>2497348516</v>
      </c>
    </row>
    <row r="3082" spans="1:15" x14ac:dyDescent="0.25">
      <c r="A3082" s="45">
        <v>2018</v>
      </c>
      <c r="B3082" t="s">
        <v>558</v>
      </c>
      <c r="C3082">
        <v>209</v>
      </c>
      <c r="D3082">
        <v>327</v>
      </c>
      <c r="E3082">
        <v>0</v>
      </c>
      <c r="F3082">
        <v>50102</v>
      </c>
      <c r="H3082" t="s">
        <v>16</v>
      </c>
      <c r="I3082">
        <v>2210</v>
      </c>
      <c r="J3082">
        <v>2151</v>
      </c>
      <c r="K3082" t="s">
        <v>3373</v>
      </c>
      <c r="O3082" s="65">
        <v>382400000</v>
      </c>
    </row>
    <row r="3083" spans="1:15" x14ac:dyDescent="0.25">
      <c r="A3083" s="45">
        <v>2018</v>
      </c>
      <c r="B3083" t="s">
        <v>558</v>
      </c>
      <c r="C3083">
        <v>209</v>
      </c>
      <c r="D3083">
        <v>327</v>
      </c>
      <c r="E3083">
        <v>0</v>
      </c>
      <c r="F3083">
        <v>50103</v>
      </c>
      <c r="H3083" t="s">
        <v>16</v>
      </c>
      <c r="I3083">
        <v>2210</v>
      </c>
      <c r="J3083">
        <v>2151</v>
      </c>
      <c r="K3083" t="s">
        <v>3374</v>
      </c>
      <c r="O3083" s="65">
        <v>155960171</v>
      </c>
    </row>
    <row r="3084" spans="1:15" x14ac:dyDescent="0.25">
      <c r="A3084" s="45">
        <v>2018</v>
      </c>
      <c r="B3084" t="s">
        <v>558</v>
      </c>
      <c r="C3084">
        <v>209</v>
      </c>
      <c r="D3084">
        <v>327</v>
      </c>
      <c r="E3084">
        <v>0</v>
      </c>
      <c r="F3084">
        <v>50104</v>
      </c>
      <c r="H3084" t="s">
        <v>16</v>
      </c>
      <c r="I3084">
        <v>2210</v>
      </c>
      <c r="J3084">
        <v>2151</v>
      </c>
      <c r="K3084" t="s">
        <v>3375</v>
      </c>
      <c r="O3084" s="65">
        <v>23396726</v>
      </c>
    </row>
    <row r="3085" spans="1:15" x14ac:dyDescent="0.25">
      <c r="A3085" s="45">
        <v>2018</v>
      </c>
      <c r="B3085" t="s">
        <v>558</v>
      </c>
      <c r="C3085">
        <v>209</v>
      </c>
      <c r="D3085">
        <v>327</v>
      </c>
      <c r="E3085">
        <v>0</v>
      </c>
      <c r="F3085">
        <v>50106</v>
      </c>
      <c r="H3085" t="s">
        <v>16</v>
      </c>
      <c r="I3085">
        <v>2210</v>
      </c>
      <c r="J3085">
        <v>2151</v>
      </c>
      <c r="K3085" t="s">
        <v>3377</v>
      </c>
      <c r="O3085" s="65">
        <v>90631192</v>
      </c>
    </row>
    <row r="3086" spans="1:15" x14ac:dyDescent="0.25">
      <c r="A3086" s="45">
        <v>2018</v>
      </c>
      <c r="B3086" t="s">
        <v>558</v>
      </c>
      <c r="C3086">
        <v>209</v>
      </c>
      <c r="D3086">
        <v>327</v>
      </c>
      <c r="E3086">
        <v>0</v>
      </c>
      <c r="F3086">
        <v>50107</v>
      </c>
      <c r="H3086" t="s">
        <v>16</v>
      </c>
      <c r="I3086">
        <v>2210</v>
      </c>
      <c r="J3086">
        <v>2151</v>
      </c>
      <c r="K3086" t="s">
        <v>3378</v>
      </c>
      <c r="O3086" s="65">
        <v>100000</v>
      </c>
    </row>
    <row r="3087" spans="1:15" x14ac:dyDescent="0.25">
      <c r="A3087" s="45">
        <v>2018</v>
      </c>
      <c r="B3087" t="s">
        <v>558</v>
      </c>
      <c r="C3087">
        <v>209</v>
      </c>
      <c r="D3087">
        <v>327</v>
      </c>
      <c r="E3087">
        <v>0</v>
      </c>
      <c r="F3087">
        <v>50199</v>
      </c>
      <c r="H3087" t="s">
        <v>16</v>
      </c>
      <c r="I3087">
        <v>2210</v>
      </c>
      <c r="J3087">
        <v>2151</v>
      </c>
      <c r="K3087" t="s">
        <v>3379</v>
      </c>
      <c r="O3087" s="65">
        <v>36135057</v>
      </c>
    </row>
    <row r="3088" spans="1:15" x14ac:dyDescent="0.25">
      <c r="A3088" s="45">
        <v>2018</v>
      </c>
      <c r="B3088" t="s">
        <v>558</v>
      </c>
      <c r="C3088">
        <v>209</v>
      </c>
      <c r="D3088">
        <v>327</v>
      </c>
      <c r="E3088">
        <v>0</v>
      </c>
      <c r="F3088">
        <v>50202</v>
      </c>
      <c r="H3088" t="s">
        <v>16</v>
      </c>
      <c r="I3088">
        <v>2120</v>
      </c>
      <c r="J3088">
        <v>2151</v>
      </c>
      <c r="K3088" t="s">
        <v>3380</v>
      </c>
      <c r="O3088" s="65">
        <v>1439004866</v>
      </c>
    </row>
    <row r="3089" spans="1:15" x14ac:dyDescent="0.25">
      <c r="A3089" s="45">
        <v>2018</v>
      </c>
      <c r="B3089" t="s">
        <v>558</v>
      </c>
      <c r="C3089">
        <v>209</v>
      </c>
      <c r="D3089">
        <v>327</v>
      </c>
      <c r="E3089">
        <v>0</v>
      </c>
      <c r="F3089">
        <v>60102</v>
      </c>
      <c r="G3089">
        <v>211</v>
      </c>
      <c r="H3089" t="s">
        <v>9</v>
      </c>
      <c r="I3089">
        <v>1310</v>
      </c>
      <c r="J3089">
        <v>2151</v>
      </c>
      <c r="K3089" t="s">
        <v>3392</v>
      </c>
      <c r="L3089" t="s">
        <v>561</v>
      </c>
      <c r="M3089" t="s">
        <v>6037</v>
      </c>
      <c r="N3089" t="s">
        <v>562</v>
      </c>
      <c r="O3089" s="65">
        <v>7000000000</v>
      </c>
    </row>
    <row r="3090" spans="1:15" x14ac:dyDescent="0.25">
      <c r="A3090" s="45">
        <v>2018</v>
      </c>
      <c r="B3090" t="s">
        <v>558</v>
      </c>
      <c r="C3090">
        <v>209</v>
      </c>
      <c r="D3090">
        <v>327</v>
      </c>
      <c r="E3090">
        <v>0</v>
      </c>
      <c r="F3090">
        <v>60102</v>
      </c>
      <c r="G3090">
        <v>215</v>
      </c>
      <c r="H3090" t="s">
        <v>9</v>
      </c>
      <c r="I3090">
        <v>1310</v>
      </c>
      <c r="J3090">
        <v>2156</v>
      </c>
      <c r="K3090" t="s">
        <v>3392</v>
      </c>
      <c r="L3090" t="s">
        <v>563</v>
      </c>
      <c r="M3090" t="s">
        <v>4742</v>
      </c>
      <c r="N3090" t="s">
        <v>564</v>
      </c>
      <c r="O3090" s="65">
        <v>1285400000</v>
      </c>
    </row>
    <row r="3091" spans="1:15" x14ac:dyDescent="0.25">
      <c r="A3091" s="45">
        <v>2018</v>
      </c>
      <c r="B3091" t="s">
        <v>558</v>
      </c>
      <c r="C3091">
        <v>209</v>
      </c>
      <c r="D3091">
        <v>327</v>
      </c>
      <c r="E3091">
        <v>0</v>
      </c>
      <c r="F3091">
        <v>60201</v>
      </c>
      <c r="H3091" t="s">
        <v>9</v>
      </c>
      <c r="I3091">
        <v>1320</v>
      </c>
      <c r="J3091">
        <v>2151</v>
      </c>
      <c r="K3091" t="s">
        <v>3400</v>
      </c>
      <c r="O3091" s="65">
        <v>5000000</v>
      </c>
    </row>
    <row r="3092" spans="1:15" x14ac:dyDescent="0.25">
      <c r="A3092" s="45">
        <v>2018</v>
      </c>
      <c r="B3092" t="s">
        <v>558</v>
      </c>
      <c r="C3092">
        <v>209</v>
      </c>
      <c r="D3092">
        <v>327</v>
      </c>
      <c r="E3092">
        <v>0</v>
      </c>
      <c r="F3092">
        <v>60301</v>
      </c>
      <c r="H3092" t="s">
        <v>9</v>
      </c>
      <c r="I3092">
        <v>1320</v>
      </c>
      <c r="J3092">
        <v>2151</v>
      </c>
      <c r="K3092" t="s">
        <v>3404</v>
      </c>
      <c r="O3092" s="65">
        <v>370000000</v>
      </c>
    </row>
    <row r="3093" spans="1:15" x14ac:dyDescent="0.25">
      <c r="A3093" s="45">
        <v>2018</v>
      </c>
      <c r="B3093" t="s">
        <v>558</v>
      </c>
      <c r="C3093">
        <v>209</v>
      </c>
      <c r="D3093">
        <v>327</v>
      </c>
      <c r="E3093">
        <v>0</v>
      </c>
      <c r="F3093">
        <v>60399</v>
      </c>
      <c r="H3093" t="s">
        <v>9</v>
      </c>
      <c r="I3093">
        <v>1320</v>
      </c>
      <c r="J3093">
        <v>2151</v>
      </c>
      <c r="K3093" t="s">
        <v>3409</v>
      </c>
      <c r="M3093" t="s">
        <v>6038</v>
      </c>
      <c r="O3093" s="65">
        <v>76000000</v>
      </c>
    </row>
    <row r="3094" spans="1:15" x14ac:dyDescent="0.25">
      <c r="A3094" s="45">
        <v>2018</v>
      </c>
      <c r="B3094" t="s">
        <v>558</v>
      </c>
      <c r="C3094">
        <v>209</v>
      </c>
      <c r="D3094">
        <v>327</v>
      </c>
      <c r="E3094">
        <v>0</v>
      </c>
      <c r="F3094">
        <v>60602</v>
      </c>
      <c r="H3094" t="s">
        <v>9</v>
      </c>
      <c r="I3094">
        <v>1320</v>
      </c>
      <c r="J3094">
        <v>2151</v>
      </c>
      <c r="K3094" t="s">
        <v>3418</v>
      </c>
      <c r="M3094" t="s">
        <v>4368</v>
      </c>
      <c r="O3094" s="65">
        <v>6500000</v>
      </c>
    </row>
    <row r="3095" spans="1:15" x14ac:dyDescent="0.25">
      <c r="A3095" s="45">
        <v>2018</v>
      </c>
      <c r="B3095" t="s">
        <v>558</v>
      </c>
      <c r="C3095">
        <v>209</v>
      </c>
      <c r="D3095">
        <v>327</v>
      </c>
      <c r="E3095">
        <v>0</v>
      </c>
      <c r="F3095">
        <v>70102</v>
      </c>
      <c r="G3095">
        <v>201</v>
      </c>
      <c r="H3095" t="s">
        <v>16</v>
      </c>
      <c r="I3095">
        <v>2310</v>
      </c>
      <c r="J3095">
        <v>2151</v>
      </c>
      <c r="K3095" t="s">
        <v>3423</v>
      </c>
      <c r="L3095" t="s">
        <v>561</v>
      </c>
      <c r="M3095" t="s">
        <v>4603</v>
      </c>
      <c r="N3095" t="s">
        <v>562</v>
      </c>
      <c r="O3095" s="65">
        <v>79750000000</v>
      </c>
    </row>
    <row r="3096" spans="1:15" x14ac:dyDescent="0.25">
      <c r="A3096" s="45">
        <v>2018</v>
      </c>
      <c r="B3096" t="s">
        <v>558</v>
      </c>
      <c r="C3096">
        <v>209</v>
      </c>
      <c r="D3096">
        <v>327</v>
      </c>
      <c r="E3096">
        <v>0</v>
      </c>
      <c r="F3096">
        <v>70102</v>
      </c>
      <c r="G3096">
        <v>203</v>
      </c>
      <c r="H3096" t="s">
        <v>16</v>
      </c>
      <c r="I3096">
        <v>2310</v>
      </c>
      <c r="J3096">
        <v>2151</v>
      </c>
      <c r="K3096" t="s">
        <v>3423</v>
      </c>
      <c r="L3096" t="s">
        <v>561</v>
      </c>
      <c r="M3096" t="s">
        <v>4743</v>
      </c>
      <c r="N3096" t="s">
        <v>562</v>
      </c>
      <c r="O3096" s="65">
        <v>102836300000</v>
      </c>
    </row>
    <row r="3097" spans="1:15" x14ac:dyDescent="0.25">
      <c r="A3097" s="45">
        <v>2018</v>
      </c>
      <c r="B3097" t="s">
        <v>558</v>
      </c>
      <c r="C3097">
        <v>209</v>
      </c>
      <c r="D3097">
        <v>327</v>
      </c>
      <c r="E3097">
        <v>0</v>
      </c>
      <c r="F3097">
        <v>70102</v>
      </c>
      <c r="G3097">
        <v>209</v>
      </c>
      <c r="H3097" t="s">
        <v>16</v>
      </c>
      <c r="I3097">
        <v>2310</v>
      </c>
      <c r="J3097">
        <v>2151</v>
      </c>
      <c r="K3097" t="s">
        <v>3423</v>
      </c>
      <c r="L3097" t="s">
        <v>567</v>
      </c>
      <c r="M3097" t="s">
        <v>6039</v>
      </c>
      <c r="N3097" t="s">
        <v>562</v>
      </c>
      <c r="O3097" s="65">
        <v>8730000000</v>
      </c>
    </row>
    <row r="3098" spans="1:15" x14ac:dyDescent="0.25">
      <c r="A3098" s="45">
        <v>2018</v>
      </c>
      <c r="B3098" t="s">
        <v>558</v>
      </c>
      <c r="C3098">
        <v>209</v>
      </c>
      <c r="D3098">
        <v>327</v>
      </c>
      <c r="E3098">
        <v>0</v>
      </c>
      <c r="F3098">
        <v>70102</v>
      </c>
      <c r="G3098">
        <v>213</v>
      </c>
      <c r="H3098" t="s">
        <v>16</v>
      </c>
      <c r="I3098">
        <v>2310</v>
      </c>
      <c r="J3098">
        <v>2151</v>
      </c>
      <c r="K3098" t="s">
        <v>3423</v>
      </c>
      <c r="L3098" t="s">
        <v>561</v>
      </c>
      <c r="M3098" t="s">
        <v>6040</v>
      </c>
      <c r="N3098" t="s">
        <v>562</v>
      </c>
      <c r="O3098" s="65">
        <v>1455000000</v>
      </c>
    </row>
    <row r="3099" spans="1:15" x14ac:dyDescent="0.25">
      <c r="A3099" s="45">
        <v>2018</v>
      </c>
      <c r="B3099" t="s">
        <v>558</v>
      </c>
      <c r="C3099">
        <v>209</v>
      </c>
      <c r="D3099">
        <v>327</v>
      </c>
      <c r="E3099">
        <v>0</v>
      </c>
      <c r="F3099">
        <v>70102</v>
      </c>
      <c r="G3099">
        <v>214</v>
      </c>
      <c r="H3099" t="s">
        <v>16</v>
      </c>
      <c r="I3099">
        <v>2310</v>
      </c>
      <c r="J3099">
        <v>2151</v>
      </c>
      <c r="K3099" t="s">
        <v>3423</v>
      </c>
      <c r="L3099" t="s">
        <v>567</v>
      </c>
      <c r="M3099" t="s">
        <v>4744</v>
      </c>
      <c r="N3099" t="s">
        <v>562</v>
      </c>
      <c r="O3099" s="65">
        <v>17460000000</v>
      </c>
    </row>
    <row r="3100" spans="1:15" x14ac:dyDescent="0.25">
      <c r="A3100" s="45">
        <v>2018</v>
      </c>
      <c r="B3100" t="s">
        <v>558</v>
      </c>
      <c r="C3100">
        <v>209</v>
      </c>
      <c r="D3100">
        <v>327</v>
      </c>
      <c r="E3100">
        <v>0</v>
      </c>
      <c r="F3100">
        <v>70103</v>
      </c>
      <c r="G3100">
        <v>200</v>
      </c>
      <c r="H3100" t="s">
        <v>16</v>
      </c>
      <c r="I3100">
        <v>2310</v>
      </c>
      <c r="J3100">
        <v>2151</v>
      </c>
      <c r="K3100" t="s">
        <v>3424</v>
      </c>
      <c r="L3100" t="s">
        <v>21</v>
      </c>
      <c r="M3100" t="s">
        <v>4604</v>
      </c>
      <c r="N3100" t="s">
        <v>22</v>
      </c>
      <c r="O3100" s="65">
        <v>56930193</v>
      </c>
    </row>
    <row r="3101" spans="1:15" x14ac:dyDescent="0.25">
      <c r="A3101" s="45">
        <v>2018</v>
      </c>
      <c r="B3101" t="s">
        <v>558</v>
      </c>
      <c r="C3101">
        <v>209</v>
      </c>
      <c r="D3101">
        <v>327</v>
      </c>
      <c r="E3101">
        <v>0</v>
      </c>
      <c r="F3101">
        <v>70103</v>
      </c>
      <c r="G3101">
        <v>202</v>
      </c>
      <c r="H3101" t="s">
        <v>16</v>
      </c>
      <c r="I3101">
        <v>2310</v>
      </c>
      <c r="J3101">
        <v>2151</v>
      </c>
      <c r="K3101" t="s">
        <v>3424</v>
      </c>
      <c r="L3101" t="s">
        <v>21</v>
      </c>
      <c r="M3101" t="s">
        <v>4542</v>
      </c>
      <c r="N3101" t="s">
        <v>22</v>
      </c>
      <c r="O3101" s="65">
        <v>24538876</v>
      </c>
    </row>
    <row r="3102" spans="1:15" x14ac:dyDescent="0.25">
      <c r="A3102" s="45">
        <v>2018</v>
      </c>
      <c r="B3102" t="s">
        <v>558</v>
      </c>
      <c r="C3102">
        <v>209</v>
      </c>
      <c r="D3102">
        <v>327</v>
      </c>
      <c r="E3102">
        <v>0</v>
      </c>
      <c r="F3102">
        <v>70103</v>
      </c>
      <c r="G3102">
        <v>203</v>
      </c>
      <c r="H3102" t="s">
        <v>16</v>
      </c>
      <c r="I3102">
        <v>2310</v>
      </c>
      <c r="J3102">
        <v>2185</v>
      </c>
      <c r="K3102" t="s">
        <v>3424</v>
      </c>
      <c r="L3102" t="s">
        <v>89</v>
      </c>
      <c r="M3102" t="s">
        <v>4605</v>
      </c>
      <c r="N3102" t="s">
        <v>90</v>
      </c>
      <c r="O3102" s="65">
        <v>4935000000</v>
      </c>
    </row>
    <row r="3103" spans="1:15" x14ac:dyDescent="0.25">
      <c r="A3103" s="45">
        <v>2018</v>
      </c>
      <c r="B3103" t="s">
        <v>558</v>
      </c>
      <c r="C3103">
        <v>209</v>
      </c>
      <c r="D3103">
        <v>327</v>
      </c>
      <c r="E3103">
        <v>0</v>
      </c>
      <c r="F3103">
        <v>70104</v>
      </c>
      <c r="G3103">
        <v>200</v>
      </c>
      <c r="H3103" t="s">
        <v>16</v>
      </c>
      <c r="I3103">
        <v>2310</v>
      </c>
      <c r="J3103">
        <v>2151</v>
      </c>
      <c r="K3103" t="s">
        <v>3425</v>
      </c>
      <c r="L3103" t="s">
        <v>570</v>
      </c>
      <c r="M3103" t="s">
        <v>4606</v>
      </c>
      <c r="N3103" t="s">
        <v>571</v>
      </c>
      <c r="O3103" s="65">
        <v>1133021562</v>
      </c>
    </row>
    <row r="3104" spans="1:15" x14ac:dyDescent="0.25">
      <c r="A3104" s="45">
        <v>2018</v>
      </c>
      <c r="B3104" t="s">
        <v>558</v>
      </c>
      <c r="C3104">
        <v>209</v>
      </c>
      <c r="D3104">
        <v>327</v>
      </c>
      <c r="E3104">
        <v>0</v>
      </c>
      <c r="F3104">
        <v>70104</v>
      </c>
      <c r="G3104">
        <v>201</v>
      </c>
      <c r="H3104" t="s">
        <v>16</v>
      </c>
      <c r="I3104">
        <v>2310</v>
      </c>
      <c r="J3104">
        <v>2151</v>
      </c>
      <c r="K3104" t="s">
        <v>3425</v>
      </c>
      <c r="L3104" t="s">
        <v>573</v>
      </c>
      <c r="M3104" t="s">
        <v>4606</v>
      </c>
      <c r="N3104" t="s">
        <v>574</v>
      </c>
      <c r="O3104" s="65">
        <v>473561210</v>
      </c>
    </row>
    <row r="3105" spans="1:15" x14ac:dyDescent="0.25">
      <c r="A3105" s="45">
        <v>2018</v>
      </c>
      <c r="B3105" t="s">
        <v>558</v>
      </c>
      <c r="C3105">
        <v>209</v>
      </c>
      <c r="D3105">
        <v>327</v>
      </c>
      <c r="E3105">
        <v>0</v>
      </c>
      <c r="F3105">
        <v>70104</v>
      </c>
      <c r="G3105">
        <v>202</v>
      </c>
      <c r="H3105" t="s">
        <v>16</v>
      </c>
      <c r="I3105">
        <v>2310</v>
      </c>
      <c r="J3105">
        <v>2151</v>
      </c>
      <c r="K3105" t="s">
        <v>3425</v>
      </c>
      <c r="L3105" t="s">
        <v>575</v>
      </c>
      <c r="M3105" t="s">
        <v>4745</v>
      </c>
      <c r="N3105" t="s">
        <v>576</v>
      </c>
      <c r="O3105" s="65">
        <v>1323961610</v>
      </c>
    </row>
    <row r="3106" spans="1:15" x14ac:dyDescent="0.25">
      <c r="A3106" s="45">
        <v>2018</v>
      </c>
      <c r="B3106" t="s">
        <v>558</v>
      </c>
      <c r="C3106">
        <v>209</v>
      </c>
      <c r="D3106">
        <v>327</v>
      </c>
      <c r="E3106">
        <v>0</v>
      </c>
      <c r="F3106">
        <v>70104</v>
      </c>
      <c r="G3106">
        <v>203</v>
      </c>
      <c r="H3106" t="s">
        <v>16</v>
      </c>
      <c r="I3106">
        <v>2310</v>
      </c>
      <c r="J3106">
        <v>2151</v>
      </c>
      <c r="K3106" t="s">
        <v>3425</v>
      </c>
      <c r="L3106" t="s">
        <v>577</v>
      </c>
      <c r="M3106" t="s">
        <v>4606</v>
      </c>
      <c r="N3106" t="s">
        <v>578</v>
      </c>
      <c r="O3106" s="65">
        <v>1191777843</v>
      </c>
    </row>
    <row r="3107" spans="1:15" x14ac:dyDescent="0.25">
      <c r="A3107" s="45">
        <v>2018</v>
      </c>
      <c r="B3107" t="s">
        <v>558</v>
      </c>
      <c r="C3107">
        <v>209</v>
      </c>
      <c r="D3107">
        <v>327</v>
      </c>
      <c r="E3107">
        <v>0</v>
      </c>
      <c r="F3107">
        <v>70104</v>
      </c>
      <c r="G3107">
        <v>204</v>
      </c>
      <c r="H3107" t="s">
        <v>16</v>
      </c>
      <c r="I3107">
        <v>2310</v>
      </c>
      <c r="J3107">
        <v>2151</v>
      </c>
      <c r="K3107" t="s">
        <v>3425</v>
      </c>
      <c r="L3107" t="s">
        <v>580</v>
      </c>
      <c r="M3107" t="s">
        <v>4606</v>
      </c>
      <c r="N3107" t="s">
        <v>581</v>
      </c>
      <c r="O3107" s="65">
        <v>1426451295</v>
      </c>
    </row>
    <row r="3108" spans="1:15" x14ac:dyDescent="0.25">
      <c r="A3108" s="45">
        <v>2018</v>
      </c>
      <c r="B3108" t="s">
        <v>558</v>
      </c>
      <c r="C3108">
        <v>209</v>
      </c>
      <c r="D3108">
        <v>327</v>
      </c>
      <c r="E3108">
        <v>0</v>
      </c>
      <c r="F3108">
        <v>70104</v>
      </c>
      <c r="G3108">
        <v>205</v>
      </c>
      <c r="H3108" t="s">
        <v>16</v>
      </c>
      <c r="I3108">
        <v>2310</v>
      </c>
      <c r="J3108">
        <v>2151</v>
      </c>
      <c r="K3108" t="s">
        <v>3425</v>
      </c>
      <c r="L3108" t="s">
        <v>583</v>
      </c>
      <c r="M3108" t="s">
        <v>4745</v>
      </c>
      <c r="N3108" t="s">
        <v>584</v>
      </c>
      <c r="O3108" s="65">
        <v>1109958084</v>
      </c>
    </row>
    <row r="3109" spans="1:15" x14ac:dyDescent="0.25">
      <c r="A3109" s="45">
        <v>2018</v>
      </c>
      <c r="B3109" t="s">
        <v>558</v>
      </c>
      <c r="C3109">
        <v>209</v>
      </c>
      <c r="D3109">
        <v>327</v>
      </c>
      <c r="E3109">
        <v>0</v>
      </c>
      <c r="F3109">
        <v>70104</v>
      </c>
      <c r="G3109">
        <v>206</v>
      </c>
      <c r="H3109" t="s">
        <v>16</v>
      </c>
      <c r="I3109">
        <v>2310</v>
      </c>
      <c r="J3109">
        <v>2151</v>
      </c>
      <c r="K3109" t="s">
        <v>3425</v>
      </c>
      <c r="L3109" t="s">
        <v>585</v>
      </c>
      <c r="M3109" t="s">
        <v>4606</v>
      </c>
      <c r="N3109" t="s">
        <v>586</v>
      </c>
      <c r="O3109" s="65">
        <v>888613361</v>
      </c>
    </row>
    <row r="3110" spans="1:15" x14ac:dyDescent="0.25">
      <c r="A3110" s="45">
        <v>2018</v>
      </c>
      <c r="B3110" t="s">
        <v>558</v>
      </c>
      <c r="C3110">
        <v>209</v>
      </c>
      <c r="D3110">
        <v>327</v>
      </c>
      <c r="E3110">
        <v>0</v>
      </c>
      <c r="F3110">
        <v>70104</v>
      </c>
      <c r="G3110">
        <v>207</v>
      </c>
      <c r="H3110" t="s">
        <v>16</v>
      </c>
      <c r="I3110">
        <v>2310</v>
      </c>
      <c r="J3110">
        <v>2151</v>
      </c>
      <c r="K3110" t="s">
        <v>3425</v>
      </c>
      <c r="L3110" t="s">
        <v>587</v>
      </c>
      <c r="M3110" t="s">
        <v>4606</v>
      </c>
      <c r="N3110" t="s">
        <v>588</v>
      </c>
      <c r="O3110" s="65">
        <v>735390194</v>
      </c>
    </row>
    <row r="3111" spans="1:15" x14ac:dyDescent="0.25">
      <c r="A3111" s="45">
        <v>2018</v>
      </c>
      <c r="B3111" t="s">
        <v>558</v>
      </c>
      <c r="C3111">
        <v>209</v>
      </c>
      <c r="D3111">
        <v>327</v>
      </c>
      <c r="E3111">
        <v>0</v>
      </c>
      <c r="F3111">
        <v>70104</v>
      </c>
      <c r="G3111">
        <v>208</v>
      </c>
      <c r="H3111" t="s">
        <v>16</v>
      </c>
      <c r="I3111">
        <v>2310</v>
      </c>
      <c r="J3111">
        <v>2151</v>
      </c>
      <c r="K3111" t="s">
        <v>3425</v>
      </c>
      <c r="L3111" t="s">
        <v>589</v>
      </c>
      <c r="M3111" t="s">
        <v>4745</v>
      </c>
      <c r="N3111" t="s">
        <v>590</v>
      </c>
      <c r="O3111" s="65">
        <v>600335315</v>
      </c>
    </row>
    <row r="3112" spans="1:15" x14ac:dyDescent="0.25">
      <c r="A3112" s="45">
        <v>2018</v>
      </c>
      <c r="B3112" t="s">
        <v>558</v>
      </c>
      <c r="C3112">
        <v>209</v>
      </c>
      <c r="D3112">
        <v>327</v>
      </c>
      <c r="E3112">
        <v>0</v>
      </c>
      <c r="F3112">
        <v>70104</v>
      </c>
      <c r="G3112">
        <v>209</v>
      </c>
      <c r="H3112" t="s">
        <v>16</v>
      </c>
      <c r="I3112">
        <v>2310</v>
      </c>
      <c r="J3112">
        <v>2151</v>
      </c>
      <c r="K3112" t="s">
        <v>3425</v>
      </c>
      <c r="L3112" t="s">
        <v>591</v>
      </c>
      <c r="M3112" t="s">
        <v>4606</v>
      </c>
      <c r="N3112" t="s">
        <v>592</v>
      </c>
      <c r="O3112" s="65">
        <v>772956485</v>
      </c>
    </row>
    <row r="3113" spans="1:15" x14ac:dyDescent="0.25">
      <c r="A3113" s="45">
        <v>2018</v>
      </c>
      <c r="B3113" t="s">
        <v>558</v>
      </c>
      <c r="C3113">
        <v>209</v>
      </c>
      <c r="D3113">
        <v>327</v>
      </c>
      <c r="E3113">
        <v>0</v>
      </c>
      <c r="F3113">
        <v>70104</v>
      </c>
      <c r="G3113">
        <v>210</v>
      </c>
      <c r="H3113" t="s">
        <v>16</v>
      </c>
      <c r="I3113">
        <v>2310</v>
      </c>
      <c r="J3113">
        <v>2151</v>
      </c>
      <c r="K3113" t="s">
        <v>3425</v>
      </c>
      <c r="L3113" t="s">
        <v>594</v>
      </c>
      <c r="M3113" t="s">
        <v>4606</v>
      </c>
      <c r="N3113" t="s">
        <v>595</v>
      </c>
      <c r="O3113" s="65">
        <v>665369036</v>
      </c>
    </row>
    <row r="3114" spans="1:15" x14ac:dyDescent="0.25">
      <c r="A3114" s="45">
        <v>2018</v>
      </c>
      <c r="B3114" t="s">
        <v>558</v>
      </c>
      <c r="C3114">
        <v>209</v>
      </c>
      <c r="D3114">
        <v>327</v>
      </c>
      <c r="E3114">
        <v>0</v>
      </c>
      <c r="F3114">
        <v>70104</v>
      </c>
      <c r="G3114">
        <v>211</v>
      </c>
      <c r="H3114" t="s">
        <v>16</v>
      </c>
      <c r="I3114">
        <v>2310</v>
      </c>
      <c r="J3114">
        <v>2151</v>
      </c>
      <c r="K3114" t="s">
        <v>3425</v>
      </c>
      <c r="L3114" t="s">
        <v>596</v>
      </c>
      <c r="M3114" t="s">
        <v>4606</v>
      </c>
      <c r="N3114" t="s">
        <v>597</v>
      </c>
      <c r="O3114" s="65">
        <v>1405061654</v>
      </c>
    </row>
    <row r="3115" spans="1:15" x14ac:dyDescent="0.25">
      <c r="A3115" s="45">
        <v>2018</v>
      </c>
      <c r="B3115" t="s">
        <v>558</v>
      </c>
      <c r="C3115">
        <v>209</v>
      </c>
      <c r="D3115">
        <v>327</v>
      </c>
      <c r="E3115">
        <v>0</v>
      </c>
      <c r="F3115">
        <v>70104</v>
      </c>
      <c r="G3115">
        <v>212</v>
      </c>
      <c r="H3115" t="s">
        <v>16</v>
      </c>
      <c r="I3115">
        <v>2310</v>
      </c>
      <c r="J3115">
        <v>2151</v>
      </c>
      <c r="K3115" t="s">
        <v>3425</v>
      </c>
      <c r="L3115" t="s">
        <v>599</v>
      </c>
      <c r="M3115" t="s">
        <v>4606</v>
      </c>
      <c r="N3115" t="s">
        <v>600</v>
      </c>
      <c r="O3115" s="65">
        <v>597285906</v>
      </c>
    </row>
    <row r="3116" spans="1:15" x14ac:dyDescent="0.25">
      <c r="A3116" s="45">
        <v>2018</v>
      </c>
      <c r="B3116" t="s">
        <v>558</v>
      </c>
      <c r="C3116">
        <v>209</v>
      </c>
      <c r="D3116">
        <v>327</v>
      </c>
      <c r="E3116">
        <v>0</v>
      </c>
      <c r="F3116">
        <v>70104</v>
      </c>
      <c r="G3116">
        <v>213</v>
      </c>
      <c r="H3116" t="s">
        <v>16</v>
      </c>
      <c r="I3116">
        <v>2310</v>
      </c>
      <c r="J3116">
        <v>2151</v>
      </c>
      <c r="K3116" t="s">
        <v>3425</v>
      </c>
      <c r="L3116" t="s">
        <v>601</v>
      </c>
      <c r="M3116" t="s">
        <v>4606</v>
      </c>
      <c r="N3116" t="s">
        <v>602</v>
      </c>
      <c r="O3116" s="65">
        <v>500298289</v>
      </c>
    </row>
    <row r="3117" spans="1:15" x14ac:dyDescent="0.25">
      <c r="A3117" s="45">
        <v>2018</v>
      </c>
      <c r="B3117" t="s">
        <v>558</v>
      </c>
      <c r="C3117">
        <v>209</v>
      </c>
      <c r="D3117">
        <v>327</v>
      </c>
      <c r="E3117">
        <v>0</v>
      </c>
      <c r="F3117">
        <v>70104</v>
      </c>
      <c r="G3117">
        <v>214</v>
      </c>
      <c r="H3117" t="s">
        <v>16</v>
      </c>
      <c r="I3117">
        <v>2310</v>
      </c>
      <c r="J3117">
        <v>2151</v>
      </c>
      <c r="K3117" t="s">
        <v>3425</v>
      </c>
      <c r="L3117" t="s">
        <v>603</v>
      </c>
      <c r="M3117" t="s">
        <v>4606</v>
      </c>
      <c r="N3117" t="s">
        <v>604</v>
      </c>
      <c r="O3117" s="65">
        <v>415459699</v>
      </c>
    </row>
    <row r="3118" spans="1:15" x14ac:dyDescent="0.25">
      <c r="A3118" s="45">
        <v>2018</v>
      </c>
      <c r="B3118" t="s">
        <v>558</v>
      </c>
      <c r="C3118">
        <v>209</v>
      </c>
      <c r="D3118">
        <v>327</v>
      </c>
      <c r="E3118">
        <v>0</v>
      </c>
      <c r="F3118">
        <v>70104</v>
      </c>
      <c r="G3118">
        <v>215</v>
      </c>
      <c r="H3118" t="s">
        <v>16</v>
      </c>
      <c r="I3118">
        <v>2310</v>
      </c>
      <c r="J3118">
        <v>2151</v>
      </c>
      <c r="K3118" t="s">
        <v>3425</v>
      </c>
      <c r="L3118" t="s">
        <v>605</v>
      </c>
      <c r="M3118" t="s">
        <v>4606</v>
      </c>
      <c r="N3118" t="s">
        <v>606</v>
      </c>
      <c r="O3118" s="65">
        <v>1253017267</v>
      </c>
    </row>
    <row r="3119" spans="1:15" x14ac:dyDescent="0.25">
      <c r="A3119" s="45">
        <v>2018</v>
      </c>
      <c r="B3119" t="s">
        <v>558</v>
      </c>
      <c r="C3119">
        <v>209</v>
      </c>
      <c r="D3119">
        <v>327</v>
      </c>
      <c r="E3119">
        <v>0</v>
      </c>
      <c r="F3119">
        <v>70104</v>
      </c>
      <c r="G3119">
        <v>216</v>
      </c>
      <c r="H3119" t="s">
        <v>16</v>
      </c>
      <c r="I3119">
        <v>2310</v>
      </c>
      <c r="J3119">
        <v>2151</v>
      </c>
      <c r="K3119" t="s">
        <v>3425</v>
      </c>
      <c r="L3119" t="s">
        <v>607</v>
      </c>
      <c r="M3119" t="s">
        <v>4606</v>
      </c>
      <c r="N3119" t="s">
        <v>608</v>
      </c>
      <c r="O3119" s="65">
        <v>1211907238</v>
      </c>
    </row>
    <row r="3120" spans="1:15" x14ac:dyDescent="0.25">
      <c r="A3120" s="45">
        <v>2018</v>
      </c>
      <c r="B3120" t="s">
        <v>558</v>
      </c>
      <c r="C3120">
        <v>209</v>
      </c>
      <c r="D3120">
        <v>327</v>
      </c>
      <c r="E3120">
        <v>0</v>
      </c>
      <c r="F3120">
        <v>70104</v>
      </c>
      <c r="G3120">
        <v>217</v>
      </c>
      <c r="H3120" t="s">
        <v>16</v>
      </c>
      <c r="I3120">
        <v>2310</v>
      </c>
      <c r="J3120">
        <v>2151</v>
      </c>
      <c r="K3120" t="s">
        <v>3425</v>
      </c>
      <c r="L3120" t="s">
        <v>609</v>
      </c>
      <c r="M3120" t="s">
        <v>4606</v>
      </c>
      <c r="N3120" t="s">
        <v>610</v>
      </c>
      <c r="O3120" s="65">
        <v>599904383</v>
      </c>
    </row>
    <row r="3121" spans="1:15" x14ac:dyDescent="0.25">
      <c r="A3121" s="45">
        <v>2018</v>
      </c>
      <c r="B3121" t="s">
        <v>558</v>
      </c>
      <c r="C3121">
        <v>209</v>
      </c>
      <c r="D3121">
        <v>327</v>
      </c>
      <c r="E3121">
        <v>0</v>
      </c>
      <c r="F3121">
        <v>70104</v>
      </c>
      <c r="G3121">
        <v>218</v>
      </c>
      <c r="H3121" t="s">
        <v>16</v>
      </c>
      <c r="I3121">
        <v>2310</v>
      </c>
      <c r="J3121">
        <v>2151</v>
      </c>
      <c r="K3121" t="s">
        <v>3425</v>
      </c>
      <c r="L3121" t="s">
        <v>612</v>
      </c>
      <c r="M3121" t="s">
        <v>4606</v>
      </c>
      <c r="N3121" t="s">
        <v>613</v>
      </c>
      <c r="O3121" s="65">
        <v>3846111092</v>
      </c>
    </row>
    <row r="3122" spans="1:15" x14ac:dyDescent="0.25">
      <c r="A3122" s="45">
        <v>2018</v>
      </c>
      <c r="B3122" t="s">
        <v>558</v>
      </c>
      <c r="C3122">
        <v>209</v>
      </c>
      <c r="D3122">
        <v>327</v>
      </c>
      <c r="E3122">
        <v>0</v>
      </c>
      <c r="F3122">
        <v>70104</v>
      </c>
      <c r="G3122">
        <v>219</v>
      </c>
      <c r="H3122" t="s">
        <v>16</v>
      </c>
      <c r="I3122">
        <v>2310</v>
      </c>
      <c r="J3122">
        <v>2151</v>
      </c>
      <c r="K3122" t="s">
        <v>3425</v>
      </c>
      <c r="L3122" t="s">
        <v>615</v>
      </c>
      <c r="M3122" t="s">
        <v>4606</v>
      </c>
      <c r="N3122" t="s">
        <v>616</v>
      </c>
      <c r="O3122" s="65">
        <v>1248721918</v>
      </c>
    </row>
    <row r="3123" spans="1:15" x14ac:dyDescent="0.25">
      <c r="A3123" s="45">
        <v>2018</v>
      </c>
      <c r="B3123" t="s">
        <v>558</v>
      </c>
      <c r="C3123">
        <v>209</v>
      </c>
      <c r="D3123">
        <v>327</v>
      </c>
      <c r="E3123">
        <v>0</v>
      </c>
      <c r="F3123">
        <v>70104</v>
      </c>
      <c r="G3123">
        <v>220</v>
      </c>
      <c r="H3123" t="s">
        <v>16</v>
      </c>
      <c r="I3123">
        <v>2310</v>
      </c>
      <c r="J3123">
        <v>2151</v>
      </c>
      <c r="K3123" t="s">
        <v>3425</v>
      </c>
      <c r="L3123" t="s">
        <v>149</v>
      </c>
      <c r="M3123" t="s">
        <v>4606</v>
      </c>
      <c r="N3123" t="s">
        <v>617</v>
      </c>
      <c r="O3123" s="65">
        <v>1164115457</v>
      </c>
    </row>
    <row r="3124" spans="1:15" x14ac:dyDescent="0.25">
      <c r="A3124" s="45">
        <v>2018</v>
      </c>
      <c r="B3124" t="s">
        <v>558</v>
      </c>
      <c r="C3124">
        <v>209</v>
      </c>
      <c r="D3124">
        <v>327</v>
      </c>
      <c r="E3124">
        <v>0</v>
      </c>
      <c r="F3124">
        <v>70104</v>
      </c>
      <c r="G3124">
        <v>221</v>
      </c>
      <c r="H3124" t="s">
        <v>16</v>
      </c>
      <c r="I3124">
        <v>2310</v>
      </c>
      <c r="J3124">
        <v>2151</v>
      </c>
      <c r="K3124" t="s">
        <v>3425</v>
      </c>
      <c r="L3124" t="s">
        <v>619</v>
      </c>
      <c r="M3124" t="s">
        <v>4606</v>
      </c>
      <c r="N3124" t="s">
        <v>620</v>
      </c>
      <c r="O3124" s="65">
        <v>1885598271</v>
      </c>
    </row>
    <row r="3125" spans="1:15" x14ac:dyDescent="0.25">
      <c r="A3125" s="45">
        <v>2018</v>
      </c>
      <c r="B3125" t="s">
        <v>558</v>
      </c>
      <c r="C3125">
        <v>209</v>
      </c>
      <c r="D3125">
        <v>327</v>
      </c>
      <c r="E3125">
        <v>0</v>
      </c>
      <c r="F3125">
        <v>70104</v>
      </c>
      <c r="G3125">
        <v>222</v>
      </c>
      <c r="H3125" t="s">
        <v>16</v>
      </c>
      <c r="I3125">
        <v>2310</v>
      </c>
      <c r="J3125">
        <v>2151</v>
      </c>
      <c r="K3125" t="s">
        <v>3425</v>
      </c>
      <c r="L3125" t="s">
        <v>621</v>
      </c>
      <c r="M3125" t="s">
        <v>4606</v>
      </c>
      <c r="N3125" t="s">
        <v>622</v>
      </c>
      <c r="O3125" s="65">
        <v>1381146532</v>
      </c>
    </row>
    <row r="3126" spans="1:15" x14ac:dyDescent="0.25">
      <c r="A3126" s="45">
        <v>2018</v>
      </c>
      <c r="B3126" t="s">
        <v>558</v>
      </c>
      <c r="C3126">
        <v>209</v>
      </c>
      <c r="D3126">
        <v>327</v>
      </c>
      <c r="E3126">
        <v>0</v>
      </c>
      <c r="F3126">
        <v>70104</v>
      </c>
      <c r="G3126">
        <v>223</v>
      </c>
      <c r="H3126" t="s">
        <v>16</v>
      </c>
      <c r="I3126">
        <v>2310</v>
      </c>
      <c r="J3126">
        <v>2151</v>
      </c>
      <c r="K3126" t="s">
        <v>3425</v>
      </c>
      <c r="L3126" t="s">
        <v>623</v>
      </c>
      <c r="M3126" t="s">
        <v>4606</v>
      </c>
      <c r="N3126" t="s">
        <v>624</v>
      </c>
      <c r="O3126" s="65">
        <v>771211430</v>
      </c>
    </row>
    <row r="3127" spans="1:15" x14ac:dyDescent="0.25">
      <c r="A3127" s="45">
        <v>2018</v>
      </c>
      <c r="B3127" t="s">
        <v>558</v>
      </c>
      <c r="C3127">
        <v>209</v>
      </c>
      <c r="D3127">
        <v>327</v>
      </c>
      <c r="E3127">
        <v>0</v>
      </c>
      <c r="F3127">
        <v>70104</v>
      </c>
      <c r="G3127">
        <v>224</v>
      </c>
      <c r="H3127" t="s">
        <v>16</v>
      </c>
      <c r="I3127">
        <v>2310</v>
      </c>
      <c r="J3127">
        <v>2151</v>
      </c>
      <c r="K3127" t="s">
        <v>3425</v>
      </c>
      <c r="L3127" t="s">
        <v>625</v>
      </c>
      <c r="M3127" t="s">
        <v>4606</v>
      </c>
      <c r="N3127" t="s">
        <v>626</v>
      </c>
      <c r="O3127" s="65">
        <v>672334792</v>
      </c>
    </row>
    <row r="3128" spans="1:15" x14ac:dyDescent="0.25">
      <c r="A3128" s="45">
        <v>2018</v>
      </c>
      <c r="B3128" t="s">
        <v>558</v>
      </c>
      <c r="C3128">
        <v>209</v>
      </c>
      <c r="D3128">
        <v>327</v>
      </c>
      <c r="E3128">
        <v>0</v>
      </c>
      <c r="F3128">
        <v>70104</v>
      </c>
      <c r="G3128">
        <v>225</v>
      </c>
      <c r="H3128" t="s">
        <v>16</v>
      </c>
      <c r="I3128">
        <v>2310</v>
      </c>
      <c r="J3128">
        <v>2151</v>
      </c>
      <c r="K3128" t="s">
        <v>3425</v>
      </c>
      <c r="L3128" t="s">
        <v>627</v>
      </c>
      <c r="M3128" t="s">
        <v>4606</v>
      </c>
      <c r="N3128" t="s">
        <v>628</v>
      </c>
      <c r="O3128" s="65">
        <v>1059216771</v>
      </c>
    </row>
    <row r="3129" spans="1:15" x14ac:dyDescent="0.25">
      <c r="A3129" s="45">
        <v>2018</v>
      </c>
      <c r="B3129" t="s">
        <v>558</v>
      </c>
      <c r="C3129">
        <v>209</v>
      </c>
      <c r="D3129">
        <v>327</v>
      </c>
      <c r="E3129">
        <v>0</v>
      </c>
      <c r="F3129">
        <v>70104</v>
      </c>
      <c r="G3129">
        <v>226</v>
      </c>
      <c r="H3129" t="s">
        <v>16</v>
      </c>
      <c r="I3129">
        <v>2310</v>
      </c>
      <c r="J3129">
        <v>2151</v>
      </c>
      <c r="K3129" t="s">
        <v>3425</v>
      </c>
      <c r="L3129" t="s">
        <v>629</v>
      </c>
      <c r="M3129" t="s">
        <v>4606</v>
      </c>
      <c r="N3129" t="s">
        <v>630</v>
      </c>
      <c r="O3129" s="65">
        <v>588653812</v>
      </c>
    </row>
    <row r="3130" spans="1:15" x14ac:dyDescent="0.25">
      <c r="A3130" s="45">
        <v>2018</v>
      </c>
      <c r="B3130" t="s">
        <v>558</v>
      </c>
      <c r="C3130">
        <v>209</v>
      </c>
      <c r="D3130">
        <v>327</v>
      </c>
      <c r="E3130">
        <v>0</v>
      </c>
      <c r="F3130">
        <v>70104</v>
      </c>
      <c r="G3130">
        <v>227</v>
      </c>
      <c r="H3130" t="s">
        <v>16</v>
      </c>
      <c r="I3130">
        <v>2310</v>
      </c>
      <c r="J3130">
        <v>2151</v>
      </c>
      <c r="K3130" t="s">
        <v>3425</v>
      </c>
      <c r="L3130" t="s">
        <v>632</v>
      </c>
      <c r="M3130" t="s">
        <v>4606</v>
      </c>
      <c r="N3130" t="s">
        <v>633</v>
      </c>
      <c r="O3130" s="65">
        <v>777739484</v>
      </c>
    </row>
    <row r="3131" spans="1:15" x14ac:dyDescent="0.25">
      <c r="A3131" s="45">
        <v>2018</v>
      </c>
      <c r="B3131" t="s">
        <v>558</v>
      </c>
      <c r="C3131">
        <v>209</v>
      </c>
      <c r="D3131">
        <v>327</v>
      </c>
      <c r="E3131">
        <v>0</v>
      </c>
      <c r="F3131">
        <v>70104</v>
      </c>
      <c r="G3131">
        <v>228</v>
      </c>
      <c r="H3131" t="s">
        <v>16</v>
      </c>
      <c r="I3131">
        <v>2310</v>
      </c>
      <c r="J3131">
        <v>2151</v>
      </c>
      <c r="K3131" t="s">
        <v>3425</v>
      </c>
      <c r="L3131" t="s">
        <v>634</v>
      </c>
      <c r="M3131" t="s">
        <v>4606</v>
      </c>
      <c r="N3131" t="s">
        <v>635</v>
      </c>
      <c r="O3131" s="65">
        <v>925896459</v>
      </c>
    </row>
    <row r="3132" spans="1:15" x14ac:dyDescent="0.25">
      <c r="A3132" s="45">
        <v>2018</v>
      </c>
      <c r="B3132" t="s">
        <v>558</v>
      </c>
      <c r="C3132">
        <v>209</v>
      </c>
      <c r="D3132">
        <v>327</v>
      </c>
      <c r="E3132">
        <v>0</v>
      </c>
      <c r="F3132">
        <v>70104</v>
      </c>
      <c r="G3132">
        <v>229</v>
      </c>
      <c r="H3132" t="s">
        <v>16</v>
      </c>
      <c r="I3132">
        <v>2310</v>
      </c>
      <c r="J3132">
        <v>2151</v>
      </c>
      <c r="K3132" t="s">
        <v>3425</v>
      </c>
      <c r="L3132" t="s">
        <v>636</v>
      </c>
      <c r="M3132" t="s">
        <v>4606</v>
      </c>
      <c r="N3132" t="s">
        <v>637</v>
      </c>
      <c r="O3132" s="65">
        <v>4451435986</v>
      </c>
    </row>
    <row r="3133" spans="1:15" x14ac:dyDescent="0.25">
      <c r="A3133" s="45">
        <v>2018</v>
      </c>
      <c r="B3133" t="s">
        <v>558</v>
      </c>
      <c r="C3133">
        <v>209</v>
      </c>
      <c r="D3133">
        <v>327</v>
      </c>
      <c r="E3133">
        <v>0</v>
      </c>
      <c r="F3133">
        <v>70104</v>
      </c>
      <c r="G3133">
        <v>230</v>
      </c>
      <c r="H3133" t="s">
        <v>16</v>
      </c>
      <c r="I3133">
        <v>2310</v>
      </c>
      <c r="J3133">
        <v>2151</v>
      </c>
      <c r="K3133" t="s">
        <v>3425</v>
      </c>
      <c r="L3133" t="s">
        <v>638</v>
      </c>
      <c r="M3133" t="s">
        <v>4606</v>
      </c>
      <c r="N3133" t="s">
        <v>639</v>
      </c>
      <c r="O3133" s="65">
        <v>795680228</v>
      </c>
    </row>
    <row r="3134" spans="1:15" x14ac:dyDescent="0.25">
      <c r="A3134" s="45">
        <v>2018</v>
      </c>
      <c r="B3134" t="s">
        <v>558</v>
      </c>
      <c r="C3134">
        <v>209</v>
      </c>
      <c r="D3134">
        <v>327</v>
      </c>
      <c r="E3134">
        <v>0</v>
      </c>
      <c r="F3134">
        <v>70104</v>
      </c>
      <c r="G3134">
        <v>231</v>
      </c>
      <c r="H3134" t="s">
        <v>16</v>
      </c>
      <c r="I3134">
        <v>2310</v>
      </c>
      <c r="J3134">
        <v>2151</v>
      </c>
      <c r="K3134" t="s">
        <v>3425</v>
      </c>
      <c r="L3134" t="s">
        <v>640</v>
      </c>
      <c r="M3134" t="s">
        <v>4606</v>
      </c>
      <c r="N3134" t="s">
        <v>641</v>
      </c>
      <c r="O3134" s="65">
        <v>772541824</v>
      </c>
    </row>
    <row r="3135" spans="1:15" x14ac:dyDescent="0.25">
      <c r="A3135" s="45">
        <v>2018</v>
      </c>
      <c r="B3135" t="s">
        <v>558</v>
      </c>
      <c r="C3135">
        <v>209</v>
      </c>
      <c r="D3135">
        <v>327</v>
      </c>
      <c r="E3135">
        <v>0</v>
      </c>
      <c r="F3135">
        <v>70104</v>
      </c>
      <c r="G3135">
        <v>232</v>
      </c>
      <c r="H3135" t="s">
        <v>16</v>
      </c>
      <c r="I3135">
        <v>2310</v>
      </c>
      <c r="J3135">
        <v>2151</v>
      </c>
      <c r="K3135" t="s">
        <v>3425</v>
      </c>
      <c r="L3135" t="s">
        <v>642</v>
      </c>
      <c r="M3135" t="s">
        <v>4606</v>
      </c>
      <c r="N3135" t="s">
        <v>643</v>
      </c>
      <c r="O3135" s="65">
        <v>2306311712</v>
      </c>
    </row>
    <row r="3136" spans="1:15" x14ac:dyDescent="0.25">
      <c r="A3136" s="45">
        <v>2018</v>
      </c>
      <c r="B3136" t="s">
        <v>558</v>
      </c>
      <c r="C3136">
        <v>209</v>
      </c>
      <c r="D3136">
        <v>327</v>
      </c>
      <c r="E3136">
        <v>0</v>
      </c>
      <c r="F3136">
        <v>70104</v>
      </c>
      <c r="G3136">
        <v>233</v>
      </c>
      <c r="H3136" t="s">
        <v>16</v>
      </c>
      <c r="I3136">
        <v>2310</v>
      </c>
      <c r="J3136">
        <v>2151</v>
      </c>
      <c r="K3136" t="s">
        <v>3425</v>
      </c>
      <c r="L3136" t="s">
        <v>368</v>
      </c>
      <c r="M3136" t="s">
        <v>4606</v>
      </c>
      <c r="N3136" t="s">
        <v>369</v>
      </c>
      <c r="O3136" s="65">
        <v>2266615617</v>
      </c>
    </row>
    <row r="3137" spans="1:15" x14ac:dyDescent="0.25">
      <c r="A3137" s="45">
        <v>2018</v>
      </c>
      <c r="B3137" t="s">
        <v>558</v>
      </c>
      <c r="C3137">
        <v>209</v>
      </c>
      <c r="D3137">
        <v>327</v>
      </c>
      <c r="E3137">
        <v>0</v>
      </c>
      <c r="F3137">
        <v>70104</v>
      </c>
      <c r="G3137">
        <v>234</v>
      </c>
      <c r="H3137" t="s">
        <v>16</v>
      </c>
      <c r="I3137">
        <v>2310</v>
      </c>
      <c r="J3137">
        <v>2151</v>
      </c>
      <c r="K3137" t="s">
        <v>3425</v>
      </c>
      <c r="L3137" t="s">
        <v>644</v>
      </c>
      <c r="M3137" t="s">
        <v>4606</v>
      </c>
      <c r="N3137" t="s">
        <v>645</v>
      </c>
      <c r="O3137" s="65">
        <v>1716127529</v>
      </c>
    </row>
    <row r="3138" spans="1:15" x14ac:dyDescent="0.25">
      <c r="A3138" s="45">
        <v>2018</v>
      </c>
      <c r="B3138" t="s">
        <v>558</v>
      </c>
      <c r="C3138">
        <v>209</v>
      </c>
      <c r="D3138">
        <v>327</v>
      </c>
      <c r="E3138">
        <v>0</v>
      </c>
      <c r="F3138">
        <v>70104</v>
      </c>
      <c r="G3138">
        <v>235</v>
      </c>
      <c r="H3138" t="s">
        <v>16</v>
      </c>
      <c r="I3138">
        <v>2310</v>
      </c>
      <c r="J3138">
        <v>2151</v>
      </c>
      <c r="K3138" t="s">
        <v>3425</v>
      </c>
      <c r="L3138" t="s">
        <v>646</v>
      </c>
      <c r="M3138" t="s">
        <v>4606</v>
      </c>
      <c r="N3138" t="s">
        <v>647</v>
      </c>
      <c r="O3138" s="65">
        <v>1267347861</v>
      </c>
    </row>
    <row r="3139" spans="1:15" x14ac:dyDescent="0.25">
      <c r="A3139" s="45">
        <v>2018</v>
      </c>
      <c r="B3139" t="s">
        <v>558</v>
      </c>
      <c r="C3139">
        <v>209</v>
      </c>
      <c r="D3139">
        <v>327</v>
      </c>
      <c r="E3139">
        <v>0</v>
      </c>
      <c r="F3139">
        <v>70104</v>
      </c>
      <c r="G3139">
        <v>236</v>
      </c>
      <c r="H3139" t="s">
        <v>16</v>
      </c>
      <c r="I3139">
        <v>2310</v>
      </c>
      <c r="J3139">
        <v>2151</v>
      </c>
      <c r="K3139" t="s">
        <v>3425</v>
      </c>
      <c r="L3139" t="s">
        <v>649</v>
      </c>
      <c r="M3139" t="s">
        <v>4606</v>
      </c>
      <c r="N3139" t="s">
        <v>650</v>
      </c>
      <c r="O3139" s="65">
        <v>1022907007</v>
      </c>
    </row>
    <row r="3140" spans="1:15" x14ac:dyDescent="0.25">
      <c r="A3140" s="45">
        <v>2018</v>
      </c>
      <c r="B3140" t="s">
        <v>558</v>
      </c>
      <c r="C3140">
        <v>209</v>
      </c>
      <c r="D3140">
        <v>327</v>
      </c>
      <c r="E3140">
        <v>0</v>
      </c>
      <c r="F3140">
        <v>70104</v>
      </c>
      <c r="G3140">
        <v>237</v>
      </c>
      <c r="H3140" t="s">
        <v>16</v>
      </c>
      <c r="I3140">
        <v>2310</v>
      </c>
      <c r="J3140">
        <v>2151</v>
      </c>
      <c r="K3140" t="s">
        <v>3425</v>
      </c>
      <c r="L3140" t="s">
        <v>652</v>
      </c>
      <c r="M3140" t="s">
        <v>4606</v>
      </c>
      <c r="N3140" t="s">
        <v>653</v>
      </c>
      <c r="O3140" s="65">
        <v>814710519</v>
      </c>
    </row>
    <row r="3141" spans="1:15" x14ac:dyDescent="0.25">
      <c r="A3141" s="45">
        <v>2018</v>
      </c>
      <c r="B3141" t="s">
        <v>558</v>
      </c>
      <c r="C3141">
        <v>209</v>
      </c>
      <c r="D3141">
        <v>327</v>
      </c>
      <c r="E3141">
        <v>0</v>
      </c>
      <c r="F3141">
        <v>70104</v>
      </c>
      <c r="G3141">
        <v>238</v>
      </c>
      <c r="H3141" t="s">
        <v>16</v>
      </c>
      <c r="I3141">
        <v>2310</v>
      </c>
      <c r="J3141">
        <v>2151</v>
      </c>
      <c r="K3141" t="s">
        <v>3425</v>
      </c>
      <c r="L3141" t="s">
        <v>655</v>
      </c>
      <c r="M3141" t="s">
        <v>4606</v>
      </c>
      <c r="N3141" t="s">
        <v>656</v>
      </c>
      <c r="O3141" s="65">
        <v>1148153023</v>
      </c>
    </row>
    <row r="3142" spans="1:15" x14ac:dyDescent="0.25">
      <c r="A3142" s="45">
        <v>2018</v>
      </c>
      <c r="B3142" t="s">
        <v>558</v>
      </c>
      <c r="C3142">
        <v>209</v>
      </c>
      <c r="D3142">
        <v>327</v>
      </c>
      <c r="E3142">
        <v>0</v>
      </c>
      <c r="F3142">
        <v>70104</v>
      </c>
      <c r="G3142">
        <v>239</v>
      </c>
      <c r="H3142" t="s">
        <v>16</v>
      </c>
      <c r="I3142">
        <v>2310</v>
      </c>
      <c r="J3142">
        <v>2151</v>
      </c>
      <c r="K3142" t="s">
        <v>3425</v>
      </c>
      <c r="L3142" t="s">
        <v>657</v>
      </c>
      <c r="M3142" t="s">
        <v>4606</v>
      </c>
      <c r="N3142" t="s">
        <v>658</v>
      </c>
      <c r="O3142" s="65">
        <v>1858552774</v>
      </c>
    </row>
    <row r="3143" spans="1:15" x14ac:dyDescent="0.25">
      <c r="A3143" s="45">
        <v>2018</v>
      </c>
      <c r="B3143" t="s">
        <v>558</v>
      </c>
      <c r="C3143">
        <v>209</v>
      </c>
      <c r="D3143">
        <v>327</v>
      </c>
      <c r="E3143">
        <v>0</v>
      </c>
      <c r="F3143">
        <v>70104</v>
      </c>
      <c r="G3143">
        <v>240</v>
      </c>
      <c r="H3143" t="s">
        <v>16</v>
      </c>
      <c r="I3143">
        <v>2310</v>
      </c>
      <c r="J3143">
        <v>2151</v>
      </c>
      <c r="K3143" t="s">
        <v>3425</v>
      </c>
      <c r="L3143" t="s">
        <v>659</v>
      </c>
      <c r="M3143" t="s">
        <v>4606</v>
      </c>
      <c r="N3143" t="s">
        <v>660</v>
      </c>
      <c r="O3143" s="65">
        <v>837034128</v>
      </c>
    </row>
    <row r="3144" spans="1:15" x14ac:dyDescent="0.25">
      <c r="A3144" s="45">
        <v>2018</v>
      </c>
      <c r="B3144" t="s">
        <v>558</v>
      </c>
      <c r="C3144">
        <v>209</v>
      </c>
      <c r="D3144">
        <v>327</v>
      </c>
      <c r="E3144">
        <v>0</v>
      </c>
      <c r="F3144">
        <v>70104</v>
      </c>
      <c r="G3144">
        <v>241</v>
      </c>
      <c r="H3144" t="s">
        <v>16</v>
      </c>
      <c r="I3144">
        <v>2310</v>
      </c>
      <c r="J3144">
        <v>2151</v>
      </c>
      <c r="K3144" t="s">
        <v>3425</v>
      </c>
      <c r="L3144" t="s">
        <v>661</v>
      </c>
      <c r="M3144" t="s">
        <v>4606</v>
      </c>
      <c r="N3144" t="s">
        <v>662</v>
      </c>
      <c r="O3144" s="65">
        <v>928648370</v>
      </c>
    </row>
    <row r="3145" spans="1:15" x14ac:dyDescent="0.25">
      <c r="A3145" s="45">
        <v>2018</v>
      </c>
      <c r="B3145" t="s">
        <v>558</v>
      </c>
      <c r="C3145">
        <v>209</v>
      </c>
      <c r="D3145">
        <v>327</v>
      </c>
      <c r="E3145">
        <v>0</v>
      </c>
      <c r="F3145">
        <v>70104</v>
      </c>
      <c r="G3145">
        <v>242</v>
      </c>
      <c r="H3145" t="s">
        <v>16</v>
      </c>
      <c r="I3145">
        <v>2310</v>
      </c>
      <c r="J3145">
        <v>2151</v>
      </c>
      <c r="K3145" t="s">
        <v>3425</v>
      </c>
      <c r="L3145" t="s">
        <v>663</v>
      </c>
      <c r="M3145" t="s">
        <v>4607</v>
      </c>
      <c r="N3145" t="s">
        <v>664</v>
      </c>
      <c r="O3145" s="65">
        <v>966710797</v>
      </c>
    </row>
    <row r="3146" spans="1:15" x14ac:dyDescent="0.25">
      <c r="A3146" s="45">
        <v>2018</v>
      </c>
      <c r="B3146" t="s">
        <v>558</v>
      </c>
      <c r="C3146">
        <v>209</v>
      </c>
      <c r="D3146">
        <v>327</v>
      </c>
      <c r="E3146">
        <v>0</v>
      </c>
      <c r="F3146">
        <v>70104</v>
      </c>
      <c r="G3146">
        <v>243</v>
      </c>
      <c r="H3146" t="s">
        <v>16</v>
      </c>
      <c r="I3146">
        <v>2310</v>
      </c>
      <c r="J3146">
        <v>2151</v>
      </c>
      <c r="K3146" t="s">
        <v>3425</v>
      </c>
      <c r="L3146" t="s">
        <v>665</v>
      </c>
      <c r="M3146" t="s">
        <v>4745</v>
      </c>
      <c r="N3146" t="s">
        <v>666</v>
      </c>
      <c r="O3146" s="65">
        <v>807409769</v>
      </c>
    </row>
    <row r="3147" spans="1:15" x14ac:dyDescent="0.25">
      <c r="A3147" s="45">
        <v>2018</v>
      </c>
      <c r="B3147" t="s">
        <v>558</v>
      </c>
      <c r="C3147">
        <v>209</v>
      </c>
      <c r="D3147">
        <v>327</v>
      </c>
      <c r="E3147">
        <v>0</v>
      </c>
      <c r="F3147">
        <v>70104</v>
      </c>
      <c r="G3147">
        <v>244</v>
      </c>
      <c r="H3147" t="s">
        <v>16</v>
      </c>
      <c r="I3147">
        <v>2310</v>
      </c>
      <c r="J3147">
        <v>2151</v>
      </c>
      <c r="K3147" t="s">
        <v>3425</v>
      </c>
      <c r="L3147" t="s">
        <v>667</v>
      </c>
      <c r="M3147" t="s">
        <v>4606</v>
      </c>
      <c r="N3147" t="s">
        <v>668</v>
      </c>
      <c r="O3147" s="65">
        <v>683707293</v>
      </c>
    </row>
    <row r="3148" spans="1:15" x14ac:dyDescent="0.25">
      <c r="A3148" s="45">
        <v>2018</v>
      </c>
      <c r="B3148" t="s">
        <v>558</v>
      </c>
      <c r="C3148">
        <v>209</v>
      </c>
      <c r="D3148">
        <v>327</v>
      </c>
      <c r="E3148">
        <v>0</v>
      </c>
      <c r="F3148">
        <v>70104</v>
      </c>
      <c r="G3148">
        <v>245</v>
      </c>
      <c r="H3148" t="s">
        <v>16</v>
      </c>
      <c r="I3148">
        <v>2310</v>
      </c>
      <c r="J3148">
        <v>2151</v>
      </c>
      <c r="K3148" t="s">
        <v>3425</v>
      </c>
      <c r="L3148" t="s">
        <v>669</v>
      </c>
      <c r="M3148" t="s">
        <v>4606</v>
      </c>
      <c r="N3148" t="s">
        <v>670</v>
      </c>
      <c r="O3148" s="65">
        <v>546648251</v>
      </c>
    </row>
    <row r="3149" spans="1:15" x14ac:dyDescent="0.25">
      <c r="A3149" s="45">
        <v>2018</v>
      </c>
      <c r="B3149" t="s">
        <v>558</v>
      </c>
      <c r="C3149">
        <v>209</v>
      </c>
      <c r="D3149">
        <v>327</v>
      </c>
      <c r="E3149">
        <v>0</v>
      </c>
      <c r="F3149">
        <v>70104</v>
      </c>
      <c r="G3149">
        <v>246</v>
      </c>
      <c r="H3149" t="s">
        <v>16</v>
      </c>
      <c r="I3149">
        <v>2310</v>
      </c>
      <c r="J3149">
        <v>2151</v>
      </c>
      <c r="K3149" t="s">
        <v>3425</v>
      </c>
      <c r="L3149" t="s">
        <v>671</v>
      </c>
      <c r="M3149" t="s">
        <v>4606</v>
      </c>
      <c r="N3149" t="s">
        <v>672</v>
      </c>
      <c r="O3149" s="65">
        <v>643251895</v>
      </c>
    </row>
    <row r="3150" spans="1:15" x14ac:dyDescent="0.25">
      <c r="A3150" s="45">
        <v>2018</v>
      </c>
      <c r="B3150" t="s">
        <v>558</v>
      </c>
      <c r="C3150">
        <v>209</v>
      </c>
      <c r="D3150">
        <v>327</v>
      </c>
      <c r="E3150">
        <v>0</v>
      </c>
      <c r="F3150">
        <v>70104</v>
      </c>
      <c r="G3150">
        <v>247</v>
      </c>
      <c r="H3150" t="s">
        <v>16</v>
      </c>
      <c r="I3150">
        <v>2310</v>
      </c>
      <c r="J3150">
        <v>2151</v>
      </c>
      <c r="K3150" t="s">
        <v>3425</v>
      </c>
      <c r="L3150" t="s">
        <v>673</v>
      </c>
      <c r="M3150" t="s">
        <v>4606</v>
      </c>
      <c r="N3150" t="s">
        <v>674</v>
      </c>
      <c r="O3150" s="65">
        <v>712681744</v>
      </c>
    </row>
    <row r="3151" spans="1:15" x14ac:dyDescent="0.25">
      <c r="A3151" s="45">
        <v>2018</v>
      </c>
      <c r="B3151" t="s">
        <v>558</v>
      </c>
      <c r="C3151">
        <v>209</v>
      </c>
      <c r="D3151">
        <v>327</v>
      </c>
      <c r="E3151">
        <v>0</v>
      </c>
      <c r="F3151">
        <v>70104</v>
      </c>
      <c r="G3151">
        <v>248</v>
      </c>
      <c r="H3151" t="s">
        <v>16</v>
      </c>
      <c r="I3151">
        <v>2310</v>
      </c>
      <c r="J3151">
        <v>2151</v>
      </c>
      <c r="K3151" t="s">
        <v>3425</v>
      </c>
      <c r="L3151" t="s">
        <v>675</v>
      </c>
      <c r="M3151" t="s">
        <v>4606</v>
      </c>
      <c r="N3151" t="s">
        <v>676</v>
      </c>
      <c r="O3151" s="65">
        <v>547456479</v>
      </c>
    </row>
    <row r="3152" spans="1:15" x14ac:dyDescent="0.25">
      <c r="A3152" s="45">
        <v>2018</v>
      </c>
      <c r="B3152" t="s">
        <v>558</v>
      </c>
      <c r="C3152">
        <v>209</v>
      </c>
      <c r="D3152">
        <v>327</v>
      </c>
      <c r="E3152">
        <v>0</v>
      </c>
      <c r="F3152">
        <v>70104</v>
      </c>
      <c r="G3152">
        <v>249</v>
      </c>
      <c r="H3152" t="s">
        <v>16</v>
      </c>
      <c r="I3152">
        <v>2310</v>
      </c>
      <c r="J3152">
        <v>2151</v>
      </c>
      <c r="K3152" t="s">
        <v>3425</v>
      </c>
      <c r="L3152" t="s">
        <v>678</v>
      </c>
      <c r="M3152" t="s">
        <v>4606</v>
      </c>
      <c r="N3152" t="s">
        <v>679</v>
      </c>
      <c r="O3152" s="65">
        <v>361816753</v>
      </c>
    </row>
    <row r="3153" spans="1:15" x14ac:dyDescent="0.25">
      <c r="A3153" s="45">
        <v>2018</v>
      </c>
      <c r="B3153" t="s">
        <v>558</v>
      </c>
      <c r="C3153">
        <v>209</v>
      </c>
      <c r="D3153">
        <v>327</v>
      </c>
      <c r="E3153">
        <v>0</v>
      </c>
      <c r="F3153">
        <v>70104</v>
      </c>
      <c r="G3153">
        <v>250</v>
      </c>
      <c r="H3153" t="s">
        <v>16</v>
      </c>
      <c r="I3153">
        <v>2310</v>
      </c>
      <c r="J3153">
        <v>2151</v>
      </c>
      <c r="K3153" t="s">
        <v>3425</v>
      </c>
      <c r="L3153" t="s">
        <v>680</v>
      </c>
      <c r="M3153" t="s">
        <v>4606</v>
      </c>
      <c r="N3153" t="s">
        <v>681</v>
      </c>
      <c r="O3153" s="65">
        <v>381810731</v>
      </c>
    </row>
    <row r="3154" spans="1:15" x14ac:dyDescent="0.25">
      <c r="A3154" s="45">
        <v>2018</v>
      </c>
      <c r="B3154" t="s">
        <v>558</v>
      </c>
      <c r="C3154">
        <v>209</v>
      </c>
      <c r="D3154">
        <v>327</v>
      </c>
      <c r="E3154">
        <v>0</v>
      </c>
      <c r="F3154">
        <v>70104</v>
      </c>
      <c r="G3154">
        <v>251</v>
      </c>
      <c r="H3154" t="s">
        <v>16</v>
      </c>
      <c r="I3154">
        <v>2310</v>
      </c>
      <c r="J3154">
        <v>2151</v>
      </c>
      <c r="K3154" t="s">
        <v>3425</v>
      </c>
      <c r="L3154" t="s">
        <v>682</v>
      </c>
      <c r="M3154" t="s">
        <v>4606</v>
      </c>
      <c r="N3154" t="s">
        <v>683</v>
      </c>
      <c r="O3154" s="65">
        <v>308484599</v>
      </c>
    </row>
    <row r="3155" spans="1:15" x14ac:dyDescent="0.25">
      <c r="A3155" s="45">
        <v>2018</v>
      </c>
      <c r="B3155" t="s">
        <v>558</v>
      </c>
      <c r="C3155">
        <v>209</v>
      </c>
      <c r="D3155">
        <v>327</v>
      </c>
      <c r="E3155">
        <v>0</v>
      </c>
      <c r="F3155">
        <v>70104</v>
      </c>
      <c r="G3155">
        <v>252</v>
      </c>
      <c r="H3155" t="s">
        <v>16</v>
      </c>
      <c r="I3155">
        <v>2310</v>
      </c>
      <c r="J3155">
        <v>2151</v>
      </c>
      <c r="K3155" t="s">
        <v>3425</v>
      </c>
      <c r="L3155" t="s">
        <v>140</v>
      </c>
      <c r="M3155" t="s">
        <v>4606</v>
      </c>
      <c r="N3155" t="s">
        <v>141</v>
      </c>
      <c r="O3155" s="65">
        <v>2668191032</v>
      </c>
    </row>
    <row r="3156" spans="1:15" x14ac:dyDescent="0.25">
      <c r="A3156" s="45">
        <v>2018</v>
      </c>
      <c r="B3156" t="s">
        <v>558</v>
      </c>
      <c r="C3156">
        <v>209</v>
      </c>
      <c r="D3156">
        <v>327</v>
      </c>
      <c r="E3156">
        <v>0</v>
      </c>
      <c r="F3156">
        <v>70104</v>
      </c>
      <c r="G3156">
        <v>253</v>
      </c>
      <c r="H3156" t="s">
        <v>16</v>
      </c>
      <c r="I3156">
        <v>2310</v>
      </c>
      <c r="J3156">
        <v>2151</v>
      </c>
      <c r="K3156" t="s">
        <v>3425</v>
      </c>
      <c r="L3156" t="s">
        <v>373</v>
      </c>
      <c r="M3156" t="s">
        <v>4606</v>
      </c>
      <c r="N3156" t="s">
        <v>375</v>
      </c>
      <c r="O3156" s="65">
        <v>1773549525</v>
      </c>
    </row>
    <row r="3157" spans="1:15" x14ac:dyDescent="0.25">
      <c r="A3157" s="45">
        <v>2018</v>
      </c>
      <c r="B3157" t="s">
        <v>558</v>
      </c>
      <c r="C3157">
        <v>209</v>
      </c>
      <c r="D3157">
        <v>327</v>
      </c>
      <c r="E3157">
        <v>0</v>
      </c>
      <c r="F3157">
        <v>70104</v>
      </c>
      <c r="G3157">
        <v>254</v>
      </c>
      <c r="H3157" t="s">
        <v>16</v>
      </c>
      <c r="I3157">
        <v>2310</v>
      </c>
      <c r="J3157">
        <v>2151</v>
      </c>
      <c r="K3157" t="s">
        <v>3425</v>
      </c>
      <c r="L3157" t="s">
        <v>384</v>
      </c>
      <c r="M3157" t="s">
        <v>4606</v>
      </c>
      <c r="N3157" t="s">
        <v>385</v>
      </c>
      <c r="O3157" s="65">
        <v>2016100554</v>
      </c>
    </row>
    <row r="3158" spans="1:15" x14ac:dyDescent="0.25">
      <c r="A3158" s="45">
        <v>2018</v>
      </c>
      <c r="B3158" t="s">
        <v>558</v>
      </c>
      <c r="C3158">
        <v>209</v>
      </c>
      <c r="D3158">
        <v>327</v>
      </c>
      <c r="E3158">
        <v>0</v>
      </c>
      <c r="F3158">
        <v>70104</v>
      </c>
      <c r="G3158">
        <v>255</v>
      </c>
      <c r="H3158" t="s">
        <v>16</v>
      </c>
      <c r="I3158">
        <v>2310</v>
      </c>
      <c r="J3158">
        <v>2151</v>
      </c>
      <c r="K3158" t="s">
        <v>3425</v>
      </c>
      <c r="L3158" t="s">
        <v>386</v>
      </c>
      <c r="M3158" t="s">
        <v>4606</v>
      </c>
      <c r="N3158" t="s">
        <v>387</v>
      </c>
      <c r="O3158" s="65">
        <v>2114416471</v>
      </c>
    </row>
    <row r="3159" spans="1:15" x14ac:dyDescent="0.25">
      <c r="A3159" s="45">
        <v>2018</v>
      </c>
      <c r="B3159" t="s">
        <v>558</v>
      </c>
      <c r="C3159">
        <v>209</v>
      </c>
      <c r="D3159">
        <v>327</v>
      </c>
      <c r="E3159">
        <v>0</v>
      </c>
      <c r="F3159">
        <v>70104</v>
      </c>
      <c r="G3159">
        <v>256</v>
      </c>
      <c r="H3159" t="s">
        <v>16</v>
      </c>
      <c r="I3159">
        <v>2310</v>
      </c>
      <c r="J3159">
        <v>2151</v>
      </c>
      <c r="K3159" t="s">
        <v>3425</v>
      </c>
      <c r="L3159" t="s">
        <v>391</v>
      </c>
      <c r="M3159" t="s">
        <v>4606</v>
      </c>
      <c r="N3159" t="s">
        <v>392</v>
      </c>
      <c r="O3159" s="65">
        <v>1631693214</v>
      </c>
    </row>
    <row r="3160" spans="1:15" x14ac:dyDescent="0.25">
      <c r="A3160" s="45">
        <v>2018</v>
      </c>
      <c r="B3160" t="s">
        <v>558</v>
      </c>
      <c r="C3160">
        <v>209</v>
      </c>
      <c r="D3160">
        <v>327</v>
      </c>
      <c r="E3160">
        <v>0</v>
      </c>
      <c r="F3160">
        <v>70104</v>
      </c>
      <c r="G3160">
        <v>257</v>
      </c>
      <c r="H3160" t="s">
        <v>16</v>
      </c>
      <c r="I3160">
        <v>2310</v>
      </c>
      <c r="J3160">
        <v>2151</v>
      </c>
      <c r="K3160" t="s">
        <v>3425</v>
      </c>
      <c r="L3160" t="s">
        <v>684</v>
      </c>
      <c r="M3160" t="s">
        <v>4606</v>
      </c>
      <c r="N3160" t="s">
        <v>379</v>
      </c>
      <c r="O3160" s="65">
        <v>1272256637</v>
      </c>
    </row>
    <row r="3161" spans="1:15" x14ac:dyDescent="0.25">
      <c r="A3161" s="45">
        <v>2018</v>
      </c>
      <c r="B3161" t="s">
        <v>558</v>
      </c>
      <c r="C3161">
        <v>209</v>
      </c>
      <c r="D3161">
        <v>327</v>
      </c>
      <c r="E3161">
        <v>0</v>
      </c>
      <c r="F3161">
        <v>70104</v>
      </c>
      <c r="G3161">
        <v>258</v>
      </c>
      <c r="H3161" t="s">
        <v>16</v>
      </c>
      <c r="I3161">
        <v>2310</v>
      </c>
      <c r="J3161">
        <v>2151</v>
      </c>
      <c r="K3161" t="s">
        <v>3425</v>
      </c>
      <c r="L3161" t="s">
        <v>393</v>
      </c>
      <c r="M3161" t="s">
        <v>4606</v>
      </c>
      <c r="N3161" t="s">
        <v>394</v>
      </c>
      <c r="O3161" s="65">
        <v>1295385669</v>
      </c>
    </row>
    <row r="3162" spans="1:15" x14ac:dyDescent="0.25">
      <c r="A3162" s="45">
        <v>2018</v>
      </c>
      <c r="B3162" t="s">
        <v>558</v>
      </c>
      <c r="C3162">
        <v>209</v>
      </c>
      <c r="D3162">
        <v>327</v>
      </c>
      <c r="E3162">
        <v>0</v>
      </c>
      <c r="F3162">
        <v>70104</v>
      </c>
      <c r="G3162">
        <v>259</v>
      </c>
      <c r="H3162" t="s">
        <v>16</v>
      </c>
      <c r="I3162">
        <v>2310</v>
      </c>
      <c r="J3162">
        <v>2151</v>
      </c>
      <c r="K3162" t="s">
        <v>3425</v>
      </c>
      <c r="L3162" t="s">
        <v>376</v>
      </c>
      <c r="M3162" t="s">
        <v>4606</v>
      </c>
      <c r="N3162" t="s">
        <v>377</v>
      </c>
      <c r="O3162" s="65">
        <v>1696459118</v>
      </c>
    </row>
    <row r="3163" spans="1:15" x14ac:dyDescent="0.25">
      <c r="A3163" s="45">
        <v>2018</v>
      </c>
      <c r="B3163" t="s">
        <v>558</v>
      </c>
      <c r="C3163">
        <v>209</v>
      </c>
      <c r="D3163">
        <v>327</v>
      </c>
      <c r="E3163">
        <v>0</v>
      </c>
      <c r="F3163">
        <v>70104</v>
      </c>
      <c r="G3163">
        <v>260</v>
      </c>
      <c r="H3163" t="s">
        <v>16</v>
      </c>
      <c r="I3163">
        <v>2310</v>
      </c>
      <c r="J3163">
        <v>2151</v>
      </c>
      <c r="K3163" t="s">
        <v>3425</v>
      </c>
      <c r="L3163" t="s">
        <v>389</v>
      </c>
      <c r="M3163" t="s">
        <v>4606</v>
      </c>
      <c r="N3163" t="s">
        <v>390</v>
      </c>
      <c r="O3163" s="65">
        <v>1304594316</v>
      </c>
    </row>
    <row r="3164" spans="1:15" x14ac:dyDescent="0.25">
      <c r="A3164" s="45">
        <v>2018</v>
      </c>
      <c r="B3164" t="s">
        <v>558</v>
      </c>
      <c r="C3164">
        <v>209</v>
      </c>
      <c r="D3164">
        <v>327</v>
      </c>
      <c r="E3164">
        <v>0</v>
      </c>
      <c r="F3164">
        <v>70104</v>
      </c>
      <c r="G3164">
        <v>261</v>
      </c>
      <c r="H3164" t="s">
        <v>16</v>
      </c>
      <c r="I3164">
        <v>2310</v>
      </c>
      <c r="J3164">
        <v>2151</v>
      </c>
      <c r="K3164" t="s">
        <v>3425</v>
      </c>
      <c r="L3164" t="s">
        <v>382</v>
      </c>
      <c r="M3164" t="s">
        <v>4606</v>
      </c>
      <c r="N3164" t="s">
        <v>383</v>
      </c>
      <c r="O3164" s="65">
        <v>1389147055</v>
      </c>
    </row>
    <row r="3165" spans="1:15" x14ac:dyDescent="0.25">
      <c r="A3165" s="45">
        <v>2018</v>
      </c>
      <c r="B3165" t="s">
        <v>558</v>
      </c>
      <c r="C3165">
        <v>209</v>
      </c>
      <c r="D3165">
        <v>327</v>
      </c>
      <c r="E3165">
        <v>0</v>
      </c>
      <c r="F3165">
        <v>70104</v>
      </c>
      <c r="G3165">
        <v>262</v>
      </c>
      <c r="H3165" t="s">
        <v>16</v>
      </c>
      <c r="I3165">
        <v>2310</v>
      </c>
      <c r="J3165">
        <v>2151</v>
      </c>
      <c r="K3165" t="s">
        <v>3425</v>
      </c>
      <c r="L3165" t="s">
        <v>685</v>
      </c>
      <c r="M3165" t="s">
        <v>4606</v>
      </c>
      <c r="N3165" t="s">
        <v>363</v>
      </c>
      <c r="O3165" s="65">
        <v>1558200348</v>
      </c>
    </row>
    <row r="3166" spans="1:15" x14ac:dyDescent="0.25">
      <c r="A3166" s="45">
        <v>2018</v>
      </c>
      <c r="B3166" t="s">
        <v>558</v>
      </c>
      <c r="C3166">
        <v>209</v>
      </c>
      <c r="D3166">
        <v>327</v>
      </c>
      <c r="E3166">
        <v>0</v>
      </c>
      <c r="F3166">
        <v>70104</v>
      </c>
      <c r="G3166">
        <v>263</v>
      </c>
      <c r="H3166" t="s">
        <v>16</v>
      </c>
      <c r="I3166">
        <v>2310</v>
      </c>
      <c r="J3166">
        <v>2151</v>
      </c>
      <c r="K3166" t="s">
        <v>3425</v>
      </c>
      <c r="L3166" t="s">
        <v>380</v>
      </c>
      <c r="M3166" t="s">
        <v>4606</v>
      </c>
      <c r="N3166" t="s">
        <v>381</v>
      </c>
      <c r="O3166" s="65">
        <v>1043937616</v>
      </c>
    </row>
    <row r="3167" spans="1:15" x14ac:dyDescent="0.25">
      <c r="A3167" s="45">
        <v>2018</v>
      </c>
      <c r="B3167" t="s">
        <v>558</v>
      </c>
      <c r="C3167">
        <v>209</v>
      </c>
      <c r="D3167">
        <v>327</v>
      </c>
      <c r="E3167">
        <v>0</v>
      </c>
      <c r="F3167">
        <v>70104</v>
      </c>
      <c r="G3167">
        <v>264</v>
      </c>
      <c r="H3167" t="s">
        <v>16</v>
      </c>
      <c r="I3167">
        <v>2310</v>
      </c>
      <c r="J3167">
        <v>2151</v>
      </c>
      <c r="K3167" t="s">
        <v>3425</v>
      </c>
      <c r="L3167" t="s">
        <v>686</v>
      </c>
      <c r="M3167" t="s">
        <v>4606</v>
      </c>
      <c r="N3167" t="s">
        <v>687</v>
      </c>
      <c r="O3167" s="65">
        <v>2734218058</v>
      </c>
    </row>
    <row r="3168" spans="1:15" x14ac:dyDescent="0.25">
      <c r="A3168" s="45">
        <v>2018</v>
      </c>
      <c r="B3168" t="s">
        <v>558</v>
      </c>
      <c r="C3168">
        <v>209</v>
      </c>
      <c r="D3168">
        <v>327</v>
      </c>
      <c r="E3168">
        <v>0</v>
      </c>
      <c r="F3168">
        <v>70104</v>
      </c>
      <c r="G3168">
        <v>265</v>
      </c>
      <c r="H3168" t="s">
        <v>16</v>
      </c>
      <c r="I3168">
        <v>2310</v>
      </c>
      <c r="J3168">
        <v>2151</v>
      </c>
      <c r="K3168" t="s">
        <v>3425</v>
      </c>
      <c r="L3168" t="s">
        <v>688</v>
      </c>
      <c r="M3168" t="s">
        <v>4606</v>
      </c>
      <c r="N3168" t="s">
        <v>689</v>
      </c>
      <c r="O3168" s="65">
        <v>904093117</v>
      </c>
    </row>
    <row r="3169" spans="1:15" x14ac:dyDescent="0.25">
      <c r="A3169" s="45">
        <v>2018</v>
      </c>
      <c r="B3169" t="s">
        <v>558</v>
      </c>
      <c r="C3169">
        <v>209</v>
      </c>
      <c r="D3169">
        <v>327</v>
      </c>
      <c r="E3169">
        <v>0</v>
      </c>
      <c r="F3169">
        <v>70104</v>
      </c>
      <c r="G3169">
        <v>266</v>
      </c>
      <c r="H3169" t="s">
        <v>16</v>
      </c>
      <c r="I3169">
        <v>2310</v>
      </c>
      <c r="J3169">
        <v>2151</v>
      </c>
      <c r="K3169" t="s">
        <v>3425</v>
      </c>
      <c r="L3169" t="s">
        <v>690</v>
      </c>
      <c r="M3169" t="s">
        <v>4606</v>
      </c>
      <c r="N3169" t="s">
        <v>691</v>
      </c>
      <c r="O3169" s="65">
        <v>3369272897</v>
      </c>
    </row>
    <row r="3170" spans="1:15" x14ac:dyDescent="0.25">
      <c r="A3170" s="45">
        <v>2018</v>
      </c>
      <c r="B3170" t="s">
        <v>558</v>
      </c>
      <c r="C3170">
        <v>209</v>
      </c>
      <c r="D3170">
        <v>327</v>
      </c>
      <c r="E3170">
        <v>0</v>
      </c>
      <c r="F3170">
        <v>70104</v>
      </c>
      <c r="G3170">
        <v>267</v>
      </c>
      <c r="H3170" t="s">
        <v>16</v>
      </c>
      <c r="I3170">
        <v>2310</v>
      </c>
      <c r="J3170">
        <v>2151</v>
      </c>
      <c r="K3170" t="s">
        <v>3425</v>
      </c>
      <c r="L3170" t="s">
        <v>692</v>
      </c>
      <c r="M3170" t="s">
        <v>4606</v>
      </c>
      <c r="N3170" t="s">
        <v>693</v>
      </c>
      <c r="O3170" s="65">
        <v>1073992963</v>
      </c>
    </row>
    <row r="3171" spans="1:15" x14ac:dyDescent="0.25">
      <c r="A3171" s="45">
        <v>2018</v>
      </c>
      <c r="B3171" t="s">
        <v>558</v>
      </c>
      <c r="C3171">
        <v>209</v>
      </c>
      <c r="D3171">
        <v>327</v>
      </c>
      <c r="E3171">
        <v>0</v>
      </c>
      <c r="F3171">
        <v>70104</v>
      </c>
      <c r="G3171">
        <v>268</v>
      </c>
      <c r="H3171" t="s">
        <v>16</v>
      </c>
      <c r="I3171">
        <v>2310</v>
      </c>
      <c r="J3171">
        <v>2151</v>
      </c>
      <c r="K3171" t="s">
        <v>3425</v>
      </c>
      <c r="L3171" t="s">
        <v>146</v>
      </c>
      <c r="M3171" t="s">
        <v>4606</v>
      </c>
      <c r="N3171" t="s">
        <v>147</v>
      </c>
      <c r="O3171" s="65">
        <v>2359621564</v>
      </c>
    </row>
    <row r="3172" spans="1:15" x14ac:dyDescent="0.25">
      <c r="A3172" s="45">
        <v>2018</v>
      </c>
      <c r="B3172" t="s">
        <v>558</v>
      </c>
      <c r="C3172">
        <v>209</v>
      </c>
      <c r="D3172">
        <v>327</v>
      </c>
      <c r="E3172">
        <v>0</v>
      </c>
      <c r="F3172">
        <v>70104</v>
      </c>
      <c r="G3172">
        <v>269</v>
      </c>
      <c r="H3172" t="s">
        <v>16</v>
      </c>
      <c r="I3172">
        <v>2310</v>
      </c>
      <c r="J3172">
        <v>2151</v>
      </c>
      <c r="K3172" t="s">
        <v>3425</v>
      </c>
      <c r="L3172" t="s">
        <v>4527</v>
      </c>
      <c r="M3172" t="s">
        <v>4606</v>
      </c>
      <c r="N3172" t="s">
        <v>695</v>
      </c>
      <c r="O3172" s="65">
        <v>1429212789</v>
      </c>
    </row>
    <row r="3173" spans="1:15" x14ac:dyDescent="0.25">
      <c r="A3173" s="45">
        <v>2018</v>
      </c>
      <c r="B3173" t="s">
        <v>558</v>
      </c>
      <c r="C3173">
        <v>209</v>
      </c>
      <c r="D3173">
        <v>327</v>
      </c>
      <c r="E3173">
        <v>0</v>
      </c>
      <c r="F3173">
        <v>70104</v>
      </c>
      <c r="G3173">
        <v>270</v>
      </c>
      <c r="H3173" t="s">
        <v>16</v>
      </c>
      <c r="I3173">
        <v>2310</v>
      </c>
      <c r="J3173">
        <v>2151</v>
      </c>
      <c r="K3173" t="s">
        <v>3425</v>
      </c>
      <c r="L3173" t="s">
        <v>696</v>
      </c>
      <c r="M3173" t="s">
        <v>4606</v>
      </c>
      <c r="N3173" t="s">
        <v>697</v>
      </c>
      <c r="O3173" s="65">
        <v>2333407721</v>
      </c>
    </row>
    <row r="3174" spans="1:15" x14ac:dyDescent="0.25">
      <c r="A3174" s="45">
        <v>2018</v>
      </c>
      <c r="B3174" t="s">
        <v>558</v>
      </c>
      <c r="C3174">
        <v>209</v>
      </c>
      <c r="D3174">
        <v>327</v>
      </c>
      <c r="E3174">
        <v>0</v>
      </c>
      <c r="F3174">
        <v>70104</v>
      </c>
      <c r="G3174">
        <v>271</v>
      </c>
      <c r="H3174" t="s">
        <v>16</v>
      </c>
      <c r="I3174">
        <v>2310</v>
      </c>
      <c r="J3174">
        <v>2151</v>
      </c>
      <c r="K3174" t="s">
        <v>3425</v>
      </c>
      <c r="L3174" t="s">
        <v>365</v>
      </c>
      <c r="M3174" t="s">
        <v>4606</v>
      </c>
      <c r="N3174" t="s">
        <v>366</v>
      </c>
      <c r="O3174" s="65">
        <v>2442232264</v>
      </c>
    </row>
    <row r="3175" spans="1:15" x14ac:dyDescent="0.25">
      <c r="A3175" s="45">
        <v>2018</v>
      </c>
      <c r="B3175" t="s">
        <v>558</v>
      </c>
      <c r="C3175">
        <v>209</v>
      </c>
      <c r="D3175">
        <v>327</v>
      </c>
      <c r="E3175">
        <v>0</v>
      </c>
      <c r="F3175">
        <v>70104</v>
      </c>
      <c r="G3175">
        <v>272</v>
      </c>
      <c r="H3175" t="s">
        <v>16</v>
      </c>
      <c r="I3175">
        <v>2310</v>
      </c>
      <c r="J3175">
        <v>2151</v>
      </c>
      <c r="K3175" t="s">
        <v>3425</v>
      </c>
      <c r="L3175" t="s">
        <v>144</v>
      </c>
      <c r="M3175" t="s">
        <v>4606</v>
      </c>
      <c r="N3175" t="s">
        <v>698</v>
      </c>
      <c r="O3175" s="65">
        <v>1488674505</v>
      </c>
    </row>
    <row r="3176" spans="1:15" x14ac:dyDescent="0.25">
      <c r="A3176" s="45">
        <v>2018</v>
      </c>
      <c r="B3176" t="s">
        <v>558</v>
      </c>
      <c r="C3176">
        <v>209</v>
      </c>
      <c r="D3176">
        <v>327</v>
      </c>
      <c r="E3176">
        <v>0</v>
      </c>
      <c r="F3176">
        <v>70104</v>
      </c>
      <c r="G3176">
        <v>273</v>
      </c>
      <c r="H3176" t="s">
        <v>16</v>
      </c>
      <c r="I3176">
        <v>2310</v>
      </c>
      <c r="J3176">
        <v>2151</v>
      </c>
      <c r="K3176" t="s">
        <v>3425</v>
      </c>
      <c r="L3176" t="s">
        <v>142</v>
      </c>
      <c r="M3176" t="s">
        <v>4606</v>
      </c>
      <c r="N3176" t="s">
        <v>364</v>
      </c>
      <c r="O3176" s="65">
        <v>1771162522</v>
      </c>
    </row>
    <row r="3177" spans="1:15" x14ac:dyDescent="0.25">
      <c r="A3177" s="45">
        <v>2018</v>
      </c>
      <c r="B3177" t="s">
        <v>558</v>
      </c>
      <c r="C3177">
        <v>209</v>
      </c>
      <c r="D3177">
        <v>327</v>
      </c>
      <c r="E3177">
        <v>0</v>
      </c>
      <c r="F3177">
        <v>70104</v>
      </c>
      <c r="G3177">
        <v>274</v>
      </c>
      <c r="H3177" t="s">
        <v>16</v>
      </c>
      <c r="I3177">
        <v>2310</v>
      </c>
      <c r="J3177">
        <v>2151</v>
      </c>
      <c r="K3177" t="s">
        <v>3425</v>
      </c>
      <c r="L3177" t="s">
        <v>699</v>
      </c>
      <c r="M3177" t="s">
        <v>4606</v>
      </c>
      <c r="N3177" t="s">
        <v>700</v>
      </c>
      <c r="O3177" s="65">
        <v>1106370145</v>
      </c>
    </row>
    <row r="3178" spans="1:15" x14ac:dyDescent="0.25">
      <c r="A3178" s="45">
        <v>2018</v>
      </c>
      <c r="B3178" t="s">
        <v>558</v>
      </c>
      <c r="C3178">
        <v>209</v>
      </c>
      <c r="D3178">
        <v>327</v>
      </c>
      <c r="E3178">
        <v>0</v>
      </c>
      <c r="F3178">
        <v>70104</v>
      </c>
      <c r="G3178">
        <v>275</v>
      </c>
      <c r="H3178" t="s">
        <v>16</v>
      </c>
      <c r="I3178">
        <v>2310</v>
      </c>
      <c r="J3178">
        <v>2151</v>
      </c>
      <c r="K3178" t="s">
        <v>3425</v>
      </c>
      <c r="L3178" t="s">
        <v>701</v>
      </c>
      <c r="M3178" t="s">
        <v>4606</v>
      </c>
      <c r="N3178" t="s">
        <v>129</v>
      </c>
      <c r="O3178" s="65">
        <v>2147742140</v>
      </c>
    </row>
    <row r="3179" spans="1:15" x14ac:dyDescent="0.25">
      <c r="A3179" s="45">
        <v>2018</v>
      </c>
      <c r="B3179" t="s">
        <v>558</v>
      </c>
      <c r="C3179">
        <v>209</v>
      </c>
      <c r="D3179">
        <v>327</v>
      </c>
      <c r="E3179">
        <v>0</v>
      </c>
      <c r="F3179">
        <v>70104</v>
      </c>
      <c r="G3179">
        <v>276</v>
      </c>
      <c r="H3179" t="s">
        <v>16</v>
      </c>
      <c r="I3179">
        <v>2310</v>
      </c>
      <c r="J3179">
        <v>2151</v>
      </c>
      <c r="K3179" t="s">
        <v>3425</v>
      </c>
      <c r="L3179" t="s">
        <v>702</v>
      </c>
      <c r="M3179" t="s">
        <v>4606</v>
      </c>
      <c r="N3179" t="s">
        <v>703</v>
      </c>
      <c r="O3179" s="65">
        <v>2797329586</v>
      </c>
    </row>
    <row r="3180" spans="1:15" x14ac:dyDescent="0.25">
      <c r="A3180" s="45">
        <v>2018</v>
      </c>
      <c r="B3180" t="s">
        <v>558</v>
      </c>
      <c r="C3180">
        <v>209</v>
      </c>
      <c r="D3180">
        <v>327</v>
      </c>
      <c r="E3180">
        <v>0</v>
      </c>
      <c r="F3180">
        <v>70104</v>
      </c>
      <c r="G3180">
        <v>277</v>
      </c>
      <c r="H3180" t="s">
        <v>16</v>
      </c>
      <c r="I3180">
        <v>2310</v>
      </c>
      <c r="J3180">
        <v>2151</v>
      </c>
      <c r="K3180" t="s">
        <v>3425</v>
      </c>
      <c r="L3180" t="s">
        <v>135</v>
      </c>
      <c r="M3180" t="s">
        <v>4606</v>
      </c>
      <c r="N3180" t="s">
        <v>704</v>
      </c>
      <c r="O3180" s="65">
        <v>1891736761</v>
      </c>
    </row>
    <row r="3181" spans="1:15" x14ac:dyDescent="0.25">
      <c r="A3181" s="45">
        <v>2018</v>
      </c>
      <c r="B3181" t="s">
        <v>558</v>
      </c>
      <c r="C3181">
        <v>209</v>
      </c>
      <c r="D3181">
        <v>327</v>
      </c>
      <c r="E3181">
        <v>0</v>
      </c>
      <c r="F3181">
        <v>70104</v>
      </c>
      <c r="G3181">
        <v>278</v>
      </c>
      <c r="H3181" t="s">
        <v>16</v>
      </c>
      <c r="I3181">
        <v>2310</v>
      </c>
      <c r="J3181">
        <v>2151</v>
      </c>
      <c r="K3181" t="s">
        <v>3425</v>
      </c>
      <c r="L3181" t="s">
        <v>367</v>
      </c>
      <c r="M3181" t="s">
        <v>4606</v>
      </c>
      <c r="N3181" t="s">
        <v>138</v>
      </c>
      <c r="O3181" s="65">
        <v>2092622103</v>
      </c>
    </row>
    <row r="3182" spans="1:15" x14ac:dyDescent="0.25">
      <c r="A3182" s="45">
        <v>2018</v>
      </c>
      <c r="B3182" t="s">
        <v>558</v>
      </c>
      <c r="C3182">
        <v>209</v>
      </c>
      <c r="D3182">
        <v>327</v>
      </c>
      <c r="E3182">
        <v>0</v>
      </c>
      <c r="F3182">
        <v>70104</v>
      </c>
      <c r="G3182">
        <v>279</v>
      </c>
      <c r="H3182" t="s">
        <v>16</v>
      </c>
      <c r="I3182">
        <v>2310</v>
      </c>
      <c r="J3182">
        <v>2151</v>
      </c>
      <c r="K3182" t="s">
        <v>3425</v>
      </c>
      <c r="L3182" t="s">
        <v>130</v>
      </c>
      <c r="M3182" t="s">
        <v>4606</v>
      </c>
      <c r="N3182" t="s">
        <v>705</v>
      </c>
      <c r="O3182" s="65">
        <v>1515305393</v>
      </c>
    </row>
    <row r="3183" spans="1:15" x14ac:dyDescent="0.25">
      <c r="A3183" s="45">
        <v>2018</v>
      </c>
      <c r="B3183" t="s">
        <v>558</v>
      </c>
      <c r="C3183">
        <v>209</v>
      </c>
      <c r="D3183">
        <v>327</v>
      </c>
      <c r="E3183">
        <v>0</v>
      </c>
      <c r="F3183">
        <v>70104</v>
      </c>
      <c r="G3183">
        <v>280</v>
      </c>
      <c r="H3183" t="s">
        <v>16</v>
      </c>
      <c r="I3183">
        <v>2310</v>
      </c>
      <c r="J3183">
        <v>2151</v>
      </c>
      <c r="K3183" t="s">
        <v>3425</v>
      </c>
      <c r="L3183" t="s">
        <v>125</v>
      </c>
      <c r="M3183" t="s">
        <v>4606</v>
      </c>
      <c r="N3183" t="s">
        <v>126</v>
      </c>
      <c r="O3183" s="65">
        <v>1590266482</v>
      </c>
    </row>
    <row r="3184" spans="1:15" x14ac:dyDescent="0.25">
      <c r="A3184" s="45">
        <v>2018</v>
      </c>
      <c r="B3184" t="s">
        <v>708</v>
      </c>
      <c r="C3184">
        <v>209</v>
      </c>
      <c r="D3184">
        <v>328</v>
      </c>
      <c r="E3184">
        <v>0</v>
      </c>
      <c r="F3184">
        <v>101</v>
      </c>
      <c r="H3184" t="s">
        <v>16</v>
      </c>
      <c r="I3184">
        <v>2120</v>
      </c>
      <c r="J3184">
        <v>2153</v>
      </c>
      <c r="K3184" t="s">
        <v>3206</v>
      </c>
      <c r="O3184" s="65">
        <v>545782873</v>
      </c>
    </row>
    <row r="3185" spans="1:15" x14ac:dyDescent="0.25">
      <c r="A3185" s="45">
        <v>2018</v>
      </c>
      <c r="B3185" t="s">
        <v>708</v>
      </c>
      <c r="C3185">
        <v>209</v>
      </c>
      <c r="D3185">
        <v>328</v>
      </c>
      <c r="E3185">
        <v>0</v>
      </c>
      <c r="F3185">
        <v>201</v>
      </c>
      <c r="H3185" t="s">
        <v>16</v>
      </c>
      <c r="I3185">
        <v>2120</v>
      </c>
      <c r="J3185">
        <v>2153</v>
      </c>
      <c r="K3185" t="s">
        <v>3210</v>
      </c>
      <c r="O3185" s="65">
        <v>40000000</v>
      </c>
    </row>
    <row r="3186" spans="1:15" x14ac:dyDescent="0.25">
      <c r="A3186" s="45">
        <v>2018</v>
      </c>
      <c r="B3186" t="s">
        <v>708</v>
      </c>
      <c r="C3186">
        <v>209</v>
      </c>
      <c r="D3186">
        <v>328</v>
      </c>
      <c r="E3186">
        <v>0</v>
      </c>
      <c r="F3186">
        <v>203</v>
      </c>
      <c r="H3186" t="s">
        <v>16</v>
      </c>
      <c r="I3186">
        <v>2120</v>
      </c>
      <c r="J3186">
        <v>2153</v>
      </c>
      <c r="K3186" t="s">
        <v>3212</v>
      </c>
      <c r="O3186" s="65">
        <v>20203997</v>
      </c>
    </row>
    <row r="3187" spans="1:15" x14ac:dyDescent="0.25">
      <c r="A3187" s="45">
        <v>2018</v>
      </c>
      <c r="B3187" t="s">
        <v>708</v>
      </c>
      <c r="C3187">
        <v>209</v>
      </c>
      <c r="D3187">
        <v>328</v>
      </c>
      <c r="E3187">
        <v>0</v>
      </c>
      <c r="F3187">
        <v>301</v>
      </c>
      <c r="H3187" t="s">
        <v>16</v>
      </c>
      <c r="I3187">
        <v>2120</v>
      </c>
      <c r="J3187">
        <v>2153</v>
      </c>
      <c r="K3187" t="s">
        <v>3215</v>
      </c>
      <c r="O3187" s="65">
        <v>166699972</v>
      </c>
    </row>
    <row r="3188" spans="1:15" x14ac:dyDescent="0.25">
      <c r="A3188" s="45">
        <v>2018</v>
      </c>
      <c r="B3188" t="s">
        <v>708</v>
      </c>
      <c r="C3188">
        <v>209</v>
      </c>
      <c r="D3188">
        <v>328</v>
      </c>
      <c r="E3188">
        <v>0</v>
      </c>
      <c r="F3188">
        <v>302</v>
      </c>
      <c r="H3188" t="s">
        <v>16</v>
      </c>
      <c r="I3188">
        <v>2120</v>
      </c>
      <c r="J3188">
        <v>2153</v>
      </c>
      <c r="K3188" t="s">
        <v>3216</v>
      </c>
      <c r="O3188" s="65">
        <v>172256638</v>
      </c>
    </row>
    <row r="3189" spans="1:15" x14ac:dyDescent="0.25">
      <c r="A3189" s="45">
        <v>2018</v>
      </c>
      <c r="B3189" t="s">
        <v>708</v>
      </c>
      <c r="C3189">
        <v>209</v>
      </c>
      <c r="D3189">
        <v>328</v>
      </c>
      <c r="E3189">
        <v>0</v>
      </c>
      <c r="F3189">
        <v>303</v>
      </c>
      <c r="H3189" t="s">
        <v>16</v>
      </c>
      <c r="I3189">
        <v>2120</v>
      </c>
      <c r="J3189">
        <v>2153</v>
      </c>
      <c r="K3189" t="s">
        <v>3217</v>
      </c>
      <c r="O3189" s="65">
        <v>87000000</v>
      </c>
    </row>
    <row r="3190" spans="1:15" x14ac:dyDescent="0.25">
      <c r="A3190" s="45">
        <v>2018</v>
      </c>
      <c r="B3190" t="s">
        <v>708</v>
      </c>
      <c r="C3190">
        <v>209</v>
      </c>
      <c r="D3190">
        <v>328</v>
      </c>
      <c r="E3190">
        <v>0</v>
      </c>
      <c r="F3190">
        <v>304</v>
      </c>
      <c r="H3190" t="s">
        <v>16</v>
      </c>
      <c r="I3190">
        <v>2120</v>
      </c>
      <c r="J3190">
        <v>2153</v>
      </c>
      <c r="K3190" t="s">
        <v>3218</v>
      </c>
      <c r="O3190" s="65">
        <v>68000000</v>
      </c>
    </row>
    <row r="3191" spans="1:15" x14ac:dyDescent="0.25">
      <c r="A3191" s="45">
        <v>2018</v>
      </c>
      <c r="B3191" t="s">
        <v>708</v>
      </c>
      <c r="C3191">
        <v>209</v>
      </c>
      <c r="D3191">
        <v>328</v>
      </c>
      <c r="E3191">
        <v>0</v>
      </c>
      <c r="F3191">
        <v>399</v>
      </c>
      <c r="H3191" t="s">
        <v>16</v>
      </c>
      <c r="I3191">
        <v>2120</v>
      </c>
      <c r="J3191">
        <v>2153</v>
      </c>
      <c r="K3191" t="s">
        <v>3219</v>
      </c>
      <c r="O3191" s="65">
        <v>51567520</v>
      </c>
    </row>
    <row r="3192" spans="1:15" x14ac:dyDescent="0.25">
      <c r="A3192" s="45">
        <v>2018</v>
      </c>
      <c r="B3192" t="s">
        <v>708</v>
      </c>
      <c r="C3192">
        <v>209</v>
      </c>
      <c r="D3192">
        <v>328</v>
      </c>
      <c r="E3192">
        <v>0</v>
      </c>
      <c r="F3192">
        <v>401</v>
      </c>
      <c r="G3192">
        <v>200</v>
      </c>
      <c r="H3192" t="s">
        <v>16</v>
      </c>
      <c r="I3192">
        <v>2120</v>
      </c>
      <c r="J3192">
        <v>2153</v>
      </c>
      <c r="K3192" t="s">
        <v>3220</v>
      </c>
      <c r="L3192" t="s">
        <v>21</v>
      </c>
      <c r="M3192" t="s">
        <v>4546</v>
      </c>
      <c r="N3192" t="s">
        <v>22</v>
      </c>
      <c r="O3192" s="65">
        <v>98467268</v>
      </c>
    </row>
    <row r="3193" spans="1:15" x14ac:dyDescent="0.25">
      <c r="A3193" s="45">
        <v>2018</v>
      </c>
      <c r="B3193" t="s">
        <v>708</v>
      </c>
      <c r="C3193">
        <v>209</v>
      </c>
      <c r="D3193">
        <v>328</v>
      </c>
      <c r="E3193">
        <v>0</v>
      </c>
      <c r="F3193">
        <v>405</v>
      </c>
      <c r="G3193">
        <v>200</v>
      </c>
      <c r="H3193" t="s">
        <v>16</v>
      </c>
      <c r="I3193">
        <v>2120</v>
      </c>
      <c r="J3193">
        <v>2153</v>
      </c>
      <c r="K3193" t="s">
        <v>3244</v>
      </c>
      <c r="L3193" t="s">
        <v>23</v>
      </c>
      <c r="M3193" t="s">
        <v>4531</v>
      </c>
      <c r="N3193" t="s">
        <v>24</v>
      </c>
      <c r="O3193" s="65">
        <v>5322555</v>
      </c>
    </row>
    <row r="3194" spans="1:15" x14ac:dyDescent="0.25">
      <c r="A3194" s="45">
        <v>2018</v>
      </c>
      <c r="B3194" t="s">
        <v>708</v>
      </c>
      <c r="C3194">
        <v>209</v>
      </c>
      <c r="D3194">
        <v>328</v>
      </c>
      <c r="E3194">
        <v>0</v>
      </c>
      <c r="F3194">
        <v>501</v>
      </c>
      <c r="G3194">
        <v>200</v>
      </c>
      <c r="H3194" t="s">
        <v>16</v>
      </c>
      <c r="I3194">
        <v>2120</v>
      </c>
      <c r="J3194">
        <v>2153</v>
      </c>
      <c r="K3194" t="s">
        <v>3245</v>
      </c>
      <c r="L3194" t="s">
        <v>21</v>
      </c>
      <c r="M3194" t="s">
        <v>4547</v>
      </c>
      <c r="N3194" t="s">
        <v>22</v>
      </c>
      <c r="O3194" s="65">
        <v>54077159</v>
      </c>
    </row>
    <row r="3195" spans="1:15" x14ac:dyDescent="0.25">
      <c r="A3195" s="45">
        <v>2018</v>
      </c>
      <c r="B3195" t="s">
        <v>708</v>
      </c>
      <c r="C3195">
        <v>209</v>
      </c>
      <c r="D3195">
        <v>328</v>
      </c>
      <c r="E3195">
        <v>0</v>
      </c>
      <c r="F3195">
        <v>502</v>
      </c>
      <c r="G3195">
        <v>200</v>
      </c>
      <c r="H3195" t="s">
        <v>16</v>
      </c>
      <c r="I3195">
        <v>2120</v>
      </c>
      <c r="J3195">
        <v>2153</v>
      </c>
      <c r="K3195" t="s">
        <v>3246</v>
      </c>
      <c r="L3195" t="s">
        <v>21</v>
      </c>
      <c r="M3195" t="s">
        <v>4532</v>
      </c>
      <c r="N3195" t="s">
        <v>22</v>
      </c>
      <c r="O3195" s="65">
        <v>15967665</v>
      </c>
    </row>
    <row r="3196" spans="1:15" x14ac:dyDescent="0.25">
      <c r="A3196" s="45">
        <v>2018</v>
      </c>
      <c r="B3196" t="s">
        <v>708</v>
      </c>
      <c r="C3196">
        <v>209</v>
      </c>
      <c r="D3196">
        <v>328</v>
      </c>
      <c r="E3196">
        <v>0</v>
      </c>
      <c r="F3196">
        <v>503</v>
      </c>
      <c r="G3196">
        <v>200</v>
      </c>
      <c r="H3196" t="s">
        <v>16</v>
      </c>
      <c r="I3196">
        <v>2120</v>
      </c>
      <c r="J3196">
        <v>2153</v>
      </c>
      <c r="K3196" t="s">
        <v>3247</v>
      </c>
      <c r="L3196" t="s">
        <v>21</v>
      </c>
      <c r="M3196" t="s">
        <v>4533</v>
      </c>
      <c r="N3196" t="s">
        <v>22</v>
      </c>
      <c r="O3196" s="65">
        <v>31935330</v>
      </c>
    </row>
    <row r="3197" spans="1:15" x14ac:dyDescent="0.25">
      <c r="A3197" s="45">
        <v>2018</v>
      </c>
      <c r="B3197" t="s">
        <v>708</v>
      </c>
      <c r="C3197">
        <v>209</v>
      </c>
      <c r="D3197">
        <v>328</v>
      </c>
      <c r="E3197">
        <v>0</v>
      </c>
      <c r="F3197">
        <v>10102</v>
      </c>
      <c r="H3197" t="s">
        <v>16</v>
      </c>
      <c r="I3197">
        <v>2120</v>
      </c>
      <c r="J3197">
        <v>2153</v>
      </c>
      <c r="K3197" t="s">
        <v>3254</v>
      </c>
      <c r="O3197" s="65">
        <v>12000000</v>
      </c>
    </row>
    <row r="3198" spans="1:15" x14ac:dyDescent="0.25">
      <c r="A3198" s="45">
        <v>2018</v>
      </c>
      <c r="B3198" t="s">
        <v>708</v>
      </c>
      <c r="C3198">
        <v>209</v>
      </c>
      <c r="D3198">
        <v>328</v>
      </c>
      <c r="E3198">
        <v>0</v>
      </c>
      <c r="F3198">
        <v>10201</v>
      </c>
      <c r="H3198" t="s">
        <v>16</v>
      </c>
      <c r="I3198">
        <v>2120</v>
      </c>
      <c r="J3198">
        <v>2153</v>
      </c>
      <c r="K3198" t="s">
        <v>3258</v>
      </c>
      <c r="O3198" s="65">
        <v>1644035</v>
      </c>
    </row>
    <row r="3199" spans="1:15" x14ac:dyDescent="0.25">
      <c r="A3199" s="45">
        <v>2018</v>
      </c>
      <c r="B3199" t="s">
        <v>708</v>
      </c>
      <c r="C3199">
        <v>209</v>
      </c>
      <c r="D3199">
        <v>328</v>
      </c>
      <c r="E3199">
        <v>0</v>
      </c>
      <c r="F3199">
        <v>10202</v>
      </c>
      <c r="H3199" t="s">
        <v>16</v>
      </c>
      <c r="I3199">
        <v>2120</v>
      </c>
      <c r="J3199">
        <v>2153</v>
      </c>
      <c r="K3199" t="s">
        <v>3259</v>
      </c>
      <c r="O3199" s="65">
        <v>17626808</v>
      </c>
    </row>
    <row r="3200" spans="1:15" x14ac:dyDescent="0.25">
      <c r="A3200" s="45">
        <v>2018</v>
      </c>
      <c r="B3200" t="s">
        <v>708</v>
      </c>
      <c r="C3200">
        <v>209</v>
      </c>
      <c r="D3200">
        <v>328</v>
      </c>
      <c r="E3200">
        <v>0</v>
      </c>
      <c r="F3200">
        <v>10203</v>
      </c>
      <c r="H3200" t="s">
        <v>16</v>
      </c>
      <c r="I3200">
        <v>2120</v>
      </c>
      <c r="J3200">
        <v>2153</v>
      </c>
      <c r="K3200" t="s">
        <v>3260</v>
      </c>
      <c r="O3200" s="65">
        <v>600000</v>
      </c>
    </row>
    <row r="3201" spans="1:15" x14ac:dyDescent="0.25">
      <c r="A3201" s="45">
        <v>2018</v>
      </c>
      <c r="B3201" t="s">
        <v>708</v>
      </c>
      <c r="C3201">
        <v>209</v>
      </c>
      <c r="D3201">
        <v>328</v>
      </c>
      <c r="E3201">
        <v>0</v>
      </c>
      <c r="F3201">
        <v>10204</v>
      </c>
      <c r="H3201" t="s">
        <v>16</v>
      </c>
      <c r="I3201">
        <v>2120</v>
      </c>
      <c r="J3201">
        <v>2153</v>
      </c>
      <c r="K3201" t="s">
        <v>3261</v>
      </c>
      <c r="O3201" s="65">
        <v>13850634</v>
      </c>
    </row>
    <row r="3202" spans="1:15" x14ac:dyDescent="0.25">
      <c r="A3202" s="45">
        <v>2018</v>
      </c>
      <c r="B3202" t="s">
        <v>708</v>
      </c>
      <c r="C3202">
        <v>209</v>
      </c>
      <c r="D3202">
        <v>328</v>
      </c>
      <c r="E3202">
        <v>0</v>
      </c>
      <c r="F3202">
        <v>10299</v>
      </c>
      <c r="H3202" t="s">
        <v>16</v>
      </c>
      <c r="I3202">
        <v>2120</v>
      </c>
      <c r="J3202">
        <v>2153</v>
      </c>
      <c r="K3202" t="s">
        <v>3262</v>
      </c>
      <c r="M3202" t="s">
        <v>4608</v>
      </c>
      <c r="O3202" s="65">
        <v>140000</v>
      </c>
    </row>
    <row r="3203" spans="1:15" x14ac:dyDescent="0.25">
      <c r="A3203" s="45">
        <v>2018</v>
      </c>
      <c r="B3203" t="s">
        <v>708</v>
      </c>
      <c r="C3203">
        <v>209</v>
      </c>
      <c r="D3203">
        <v>328</v>
      </c>
      <c r="E3203">
        <v>0</v>
      </c>
      <c r="F3203">
        <v>10301</v>
      </c>
      <c r="H3203" t="s">
        <v>16</v>
      </c>
      <c r="I3203">
        <v>2120</v>
      </c>
      <c r="J3203">
        <v>2153</v>
      </c>
      <c r="K3203" t="s">
        <v>3263</v>
      </c>
      <c r="O3203" s="65">
        <v>11500000</v>
      </c>
    </row>
    <row r="3204" spans="1:15" x14ac:dyDescent="0.25">
      <c r="A3204" s="45">
        <v>2018</v>
      </c>
      <c r="B3204" t="s">
        <v>708</v>
      </c>
      <c r="C3204">
        <v>209</v>
      </c>
      <c r="D3204">
        <v>328</v>
      </c>
      <c r="E3204">
        <v>0</v>
      </c>
      <c r="F3204">
        <v>10303</v>
      </c>
      <c r="H3204" t="s">
        <v>16</v>
      </c>
      <c r="I3204">
        <v>2120</v>
      </c>
      <c r="J3204">
        <v>2153</v>
      </c>
      <c r="K3204" t="s">
        <v>3265</v>
      </c>
      <c r="O3204" s="65">
        <v>2655000</v>
      </c>
    </row>
    <row r="3205" spans="1:15" x14ac:dyDescent="0.25">
      <c r="A3205" s="45">
        <v>2018</v>
      </c>
      <c r="B3205" t="s">
        <v>708</v>
      </c>
      <c r="C3205">
        <v>209</v>
      </c>
      <c r="D3205">
        <v>328</v>
      </c>
      <c r="E3205">
        <v>0</v>
      </c>
      <c r="F3205">
        <v>10304</v>
      </c>
      <c r="H3205" t="s">
        <v>16</v>
      </c>
      <c r="I3205">
        <v>2120</v>
      </c>
      <c r="J3205">
        <v>2153</v>
      </c>
      <c r="K3205" t="s">
        <v>3266</v>
      </c>
      <c r="O3205" s="65">
        <v>475000</v>
      </c>
    </row>
    <row r="3206" spans="1:15" x14ac:dyDescent="0.25">
      <c r="A3206" s="45">
        <v>2018</v>
      </c>
      <c r="B3206" t="s">
        <v>708</v>
      </c>
      <c r="C3206">
        <v>209</v>
      </c>
      <c r="D3206">
        <v>328</v>
      </c>
      <c r="E3206">
        <v>0</v>
      </c>
      <c r="F3206">
        <v>10403</v>
      </c>
      <c r="H3206" t="s">
        <v>16</v>
      </c>
      <c r="I3206">
        <v>2120</v>
      </c>
      <c r="J3206">
        <v>2153</v>
      </c>
      <c r="K3206" t="s">
        <v>3272</v>
      </c>
      <c r="M3206" t="s">
        <v>6041</v>
      </c>
      <c r="O3206" s="65">
        <v>65000000</v>
      </c>
    </row>
    <row r="3207" spans="1:15" x14ac:dyDescent="0.25">
      <c r="A3207" s="45">
        <v>2018</v>
      </c>
      <c r="B3207" t="s">
        <v>708</v>
      </c>
      <c r="C3207">
        <v>209</v>
      </c>
      <c r="D3207">
        <v>328</v>
      </c>
      <c r="E3207">
        <v>0</v>
      </c>
      <c r="F3207">
        <v>10406</v>
      </c>
      <c r="H3207" t="s">
        <v>16</v>
      </c>
      <c r="I3207">
        <v>2120</v>
      </c>
      <c r="J3207">
        <v>2153</v>
      </c>
      <c r="K3207" t="s">
        <v>3275</v>
      </c>
      <c r="M3207" t="s">
        <v>6042</v>
      </c>
      <c r="O3207" s="65">
        <v>55624317</v>
      </c>
    </row>
    <row r="3208" spans="1:15" x14ac:dyDescent="0.25">
      <c r="A3208" s="45">
        <v>2018</v>
      </c>
      <c r="B3208" t="s">
        <v>708</v>
      </c>
      <c r="C3208">
        <v>209</v>
      </c>
      <c r="D3208">
        <v>328</v>
      </c>
      <c r="E3208">
        <v>0</v>
      </c>
      <c r="F3208">
        <v>10499</v>
      </c>
      <c r="H3208" t="s">
        <v>16</v>
      </c>
      <c r="I3208">
        <v>2120</v>
      </c>
      <c r="J3208">
        <v>2153</v>
      </c>
      <c r="K3208" t="s">
        <v>3276</v>
      </c>
      <c r="M3208" t="s">
        <v>6043</v>
      </c>
      <c r="O3208" s="65">
        <v>8438000</v>
      </c>
    </row>
    <row r="3209" spans="1:15" x14ac:dyDescent="0.25">
      <c r="A3209" s="45">
        <v>2018</v>
      </c>
      <c r="B3209" t="s">
        <v>708</v>
      </c>
      <c r="C3209">
        <v>209</v>
      </c>
      <c r="D3209">
        <v>328</v>
      </c>
      <c r="E3209">
        <v>0</v>
      </c>
      <c r="F3209">
        <v>10501</v>
      </c>
      <c r="H3209" t="s">
        <v>16</v>
      </c>
      <c r="I3209">
        <v>2120</v>
      </c>
      <c r="J3209">
        <v>2153</v>
      </c>
      <c r="K3209" t="s">
        <v>3277</v>
      </c>
      <c r="O3209" s="65">
        <v>2619000</v>
      </c>
    </row>
    <row r="3210" spans="1:15" x14ac:dyDescent="0.25">
      <c r="A3210" s="45">
        <v>2018</v>
      </c>
      <c r="B3210" t="s">
        <v>708</v>
      </c>
      <c r="C3210">
        <v>209</v>
      </c>
      <c r="D3210">
        <v>328</v>
      </c>
      <c r="E3210">
        <v>0</v>
      </c>
      <c r="F3210">
        <v>10502</v>
      </c>
      <c r="H3210" t="s">
        <v>16</v>
      </c>
      <c r="I3210">
        <v>2120</v>
      </c>
      <c r="J3210">
        <v>2153</v>
      </c>
      <c r="K3210" t="s">
        <v>3278</v>
      </c>
      <c r="O3210" s="65">
        <v>67043000</v>
      </c>
    </row>
    <row r="3211" spans="1:15" x14ac:dyDescent="0.25">
      <c r="A3211" s="45">
        <v>2018</v>
      </c>
      <c r="B3211" t="s">
        <v>708</v>
      </c>
      <c r="C3211">
        <v>209</v>
      </c>
      <c r="D3211">
        <v>328</v>
      </c>
      <c r="E3211">
        <v>0</v>
      </c>
      <c r="F3211">
        <v>10503</v>
      </c>
      <c r="H3211" t="s">
        <v>16</v>
      </c>
      <c r="I3211">
        <v>2120</v>
      </c>
      <c r="J3211">
        <v>2153</v>
      </c>
      <c r="K3211" t="s">
        <v>3279</v>
      </c>
      <c r="O3211" s="65">
        <v>5000000</v>
      </c>
    </row>
    <row r="3212" spans="1:15" x14ac:dyDescent="0.25">
      <c r="A3212" s="45">
        <v>2018</v>
      </c>
      <c r="B3212" t="s">
        <v>708</v>
      </c>
      <c r="C3212">
        <v>209</v>
      </c>
      <c r="D3212">
        <v>328</v>
      </c>
      <c r="E3212">
        <v>0</v>
      </c>
      <c r="F3212">
        <v>10504</v>
      </c>
      <c r="H3212" t="s">
        <v>16</v>
      </c>
      <c r="I3212">
        <v>2120</v>
      </c>
      <c r="J3212">
        <v>2153</v>
      </c>
      <c r="K3212" t="s">
        <v>3280</v>
      </c>
      <c r="O3212" s="65">
        <v>5000000</v>
      </c>
    </row>
    <row r="3213" spans="1:15" x14ac:dyDescent="0.25">
      <c r="A3213" s="45">
        <v>2018</v>
      </c>
      <c r="B3213" t="s">
        <v>708</v>
      </c>
      <c r="C3213">
        <v>209</v>
      </c>
      <c r="D3213">
        <v>328</v>
      </c>
      <c r="E3213">
        <v>0</v>
      </c>
      <c r="F3213">
        <v>10601</v>
      </c>
      <c r="H3213" t="s">
        <v>16</v>
      </c>
      <c r="I3213">
        <v>2120</v>
      </c>
      <c r="J3213">
        <v>2153</v>
      </c>
      <c r="K3213" t="s">
        <v>3281</v>
      </c>
      <c r="O3213" s="65">
        <v>3000000</v>
      </c>
    </row>
    <row r="3214" spans="1:15" x14ac:dyDescent="0.25">
      <c r="A3214" s="45">
        <v>2018</v>
      </c>
      <c r="B3214" t="s">
        <v>708</v>
      </c>
      <c r="C3214">
        <v>209</v>
      </c>
      <c r="D3214">
        <v>328</v>
      </c>
      <c r="E3214">
        <v>0</v>
      </c>
      <c r="F3214">
        <v>10701</v>
      </c>
      <c r="H3214" t="s">
        <v>16</v>
      </c>
      <c r="I3214">
        <v>2120</v>
      </c>
      <c r="J3214">
        <v>2153</v>
      </c>
      <c r="K3214" t="s">
        <v>3284</v>
      </c>
      <c r="M3214" t="s">
        <v>4609</v>
      </c>
      <c r="O3214" s="65">
        <v>8253000</v>
      </c>
    </row>
    <row r="3215" spans="1:15" x14ac:dyDescent="0.25">
      <c r="A3215" s="45">
        <v>2018</v>
      </c>
      <c r="B3215" t="s">
        <v>708</v>
      </c>
      <c r="C3215">
        <v>209</v>
      </c>
      <c r="D3215">
        <v>328</v>
      </c>
      <c r="E3215">
        <v>0</v>
      </c>
      <c r="F3215">
        <v>10801</v>
      </c>
      <c r="H3215" t="s">
        <v>16</v>
      </c>
      <c r="I3215">
        <v>2120</v>
      </c>
      <c r="J3215">
        <v>2153</v>
      </c>
      <c r="K3215" t="s">
        <v>3287</v>
      </c>
      <c r="O3215" s="65">
        <v>2600000</v>
      </c>
    </row>
    <row r="3216" spans="1:15" x14ac:dyDescent="0.25">
      <c r="A3216" s="45">
        <v>2018</v>
      </c>
      <c r="B3216" t="s">
        <v>708</v>
      </c>
      <c r="C3216">
        <v>209</v>
      </c>
      <c r="D3216">
        <v>328</v>
      </c>
      <c r="E3216">
        <v>0</v>
      </c>
      <c r="F3216">
        <v>10802</v>
      </c>
      <c r="H3216" t="s">
        <v>16</v>
      </c>
      <c r="I3216">
        <v>2120</v>
      </c>
      <c r="J3216">
        <v>2153</v>
      </c>
      <c r="K3216" t="s">
        <v>3288</v>
      </c>
      <c r="O3216" s="65">
        <v>475000000</v>
      </c>
    </row>
    <row r="3217" spans="1:15" x14ac:dyDescent="0.25">
      <c r="A3217" s="45">
        <v>2018</v>
      </c>
      <c r="B3217" t="s">
        <v>708</v>
      </c>
      <c r="C3217">
        <v>209</v>
      </c>
      <c r="D3217">
        <v>328</v>
      </c>
      <c r="E3217">
        <v>0</v>
      </c>
      <c r="F3217">
        <v>10805</v>
      </c>
      <c r="H3217" t="s">
        <v>16</v>
      </c>
      <c r="I3217">
        <v>2120</v>
      </c>
      <c r="J3217">
        <v>2153</v>
      </c>
      <c r="K3217" t="s">
        <v>3291</v>
      </c>
      <c r="O3217" s="65">
        <v>15200348</v>
      </c>
    </row>
    <row r="3218" spans="1:15" x14ac:dyDescent="0.25">
      <c r="A3218" s="45">
        <v>2018</v>
      </c>
      <c r="B3218" t="s">
        <v>708</v>
      </c>
      <c r="C3218">
        <v>209</v>
      </c>
      <c r="D3218">
        <v>328</v>
      </c>
      <c r="E3218">
        <v>0</v>
      </c>
      <c r="F3218">
        <v>10806</v>
      </c>
      <c r="H3218" t="s">
        <v>16</v>
      </c>
      <c r="I3218">
        <v>2120</v>
      </c>
      <c r="J3218">
        <v>2153</v>
      </c>
      <c r="K3218" t="s">
        <v>3292</v>
      </c>
      <c r="O3218" s="65">
        <v>792000</v>
      </c>
    </row>
    <row r="3219" spans="1:15" x14ac:dyDescent="0.25">
      <c r="A3219" s="45">
        <v>2018</v>
      </c>
      <c r="B3219" t="s">
        <v>708</v>
      </c>
      <c r="C3219">
        <v>209</v>
      </c>
      <c r="D3219">
        <v>328</v>
      </c>
      <c r="E3219">
        <v>0</v>
      </c>
      <c r="F3219">
        <v>10807</v>
      </c>
      <c r="H3219" t="s">
        <v>16</v>
      </c>
      <c r="I3219">
        <v>2120</v>
      </c>
      <c r="J3219">
        <v>2153</v>
      </c>
      <c r="K3219" t="s">
        <v>3293</v>
      </c>
      <c r="O3219" s="65">
        <v>1215481</v>
      </c>
    </row>
    <row r="3220" spans="1:15" x14ac:dyDescent="0.25">
      <c r="A3220" s="45">
        <v>2018</v>
      </c>
      <c r="B3220" t="s">
        <v>708</v>
      </c>
      <c r="C3220">
        <v>209</v>
      </c>
      <c r="D3220">
        <v>328</v>
      </c>
      <c r="E3220">
        <v>0</v>
      </c>
      <c r="F3220">
        <v>10808</v>
      </c>
      <c r="H3220" t="s">
        <v>16</v>
      </c>
      <c r="I3220">
        <v>2120</v>
      </c>
      <c r="J3220">
        <v>2153</v>
      </c>
      <c r="K3220" t="s">
        <v>3294</v>
      </c>
      <c r="O3220" s="65">
        <v>1091600</v>
      </c>
    </row>
    <row r="3221" spans="1:15" x14ac:dyDescent="0.25">
      <c r="A3221" s="45">
        <v>2018</v>
      </c>
      <c r="B3221" t="s">
        <v>708</v>
      </c>
      <c r="C3221">
        <v>209</v>
      </c>
      <c r="D3221">
        <v>328</v>
      </c>
      <c r="E3221">
        <v>0</v>
      </c>
      <c r="F3221">
        <v>10899</v>
      </c>
      <c r="H3221" t="s">
        <v>16</v>
      </c>
      <c r="I3221">
        <v>2120</v>
      </c>
      <c r="J3221">
        <v>2153</v>
      </c>
      <c r="K3221" t="s">
        <v>3295</v>
      </c>
      <c r="O3221" s="65">
        <v>525000</v>
      </c>
    </row>
    <row r="3222" spans="1:15" x14ac:dyDescent="0.25">
      <c r="A3222" s="45">
        <v>2018</v>
      </c>
      <c r="B3222" t="s">
        <v>708</v>
      </c>
      <c r="C3222">
        <v>209</v>
      </c>
      <c r="D3222">
        <v>328</v>
      </c>
      <c r="E3222">
        <v>0</v>
      </c>
      <c r="F3222">
        <v>19999</v>
      </c>
      <c r="H3222" t="s">
        <v>16</v>
      </c>
      <c r="I3222">
        <v>2120</v>
      </c>
      <c r="J3222">
        <v>2153</v>
      </c>
      <c r="K3222" t="s">
        <v>3305</v>
      </c>
      <c r="M3222" t="s">
        <v>6044</v>
      </c>
      <c r="O3222" s="65">
        <v>1500000</v>
      </c>
    </row>
    <row r="3223" spans="1:15" x14ac:dyDescent="0.25">
      <c r="A3223" s="45">
        <v>2018</v>
      </c>
      <c r="B3223" t="s">
        <v>708</v>
      </c>
      <c r="C3223">
        <v>209</v>
      </c>
      <c r="D3223">
        <v>328</v>
      </c>
      <c r="E3223">
        <v>0</v>
      </c>
      <c r="F3223">
        <v>20101</v>
      </c>
      <c r="H3223" t="s">
        <v>16</v>
      </c>
      <c r="I3223">
        <v>2120</v>
      </c>
      <c r="J3223">
        <v>2153</v>
      </c>
      <c r="K3223" t="s">
        <v>3306</v>
      </c>
      <c r="O3223" s="65">
        <v>15146434</v>
      </c>
    </row>
    <row r="3224" spans="1:15" x14ac:dyDescent="0.25">
      <c r="A3224" s="45">
        <v>2018</v>
      </c>
      <c r="B3224" t="s">
        <v>708</v>
      </c>
      <c r="C3224">
        <v>209</v>
      </c>
      <c r="D3224">
        <v>328</v>
      </c>
      <c r="E3224">
        <v>0</v>
      </c>
      <c r="F3224">
        <v>20102</v>
      </c>
      <c r="H3224" t="s">
        <v>16</v>
      </c>
      <c r="I3224">
        <v>2120</v>
      </c>
      <c r="J3224">
        <v>2153</v>
      </c>
      <c r="K3224" t="s">
        <v>3307</v>
      </c>
      <c r="O3224" s="65">
        <v>2148877</v>
      </c>
    </row>
    <row r="3225" spans="1:15" x14ac:dyDescent="0.25">
      <c r="A3225" s="45">
        <v>2018</v>
      </c>
      <c r="B3225" t="s">
        <v>708</v>
      </c>
      <c r="C3225">
        <v>209</v>
      </c>
      <c r="D3225">
        <v>328</v>
      </c>
      <c r="E3225">
        <v>0</v>
      </c>
      <c r="F3225">
        <v>20104</v>
      </c>
      <c r="H3225" t="s">
        <v>16</v>
      </c>
      <c r="I3225">
        <v>2120</v>
      </c>
      <c r="J3225">
        <v>2153</v>
      </c>
      <c r="K3225" t="s">
        <v>3309</v>
      </c>
      <c r="O3225" s="65">
        <v>10637436</v>
      </c>
    </row>
    <row r="3226" spans="1:15" x14ac:dyDescent="0.25">
      <c r="A3226" s="45">
        <v>2018</v>
      </c>
      <c r="B3226" t="s">
        <v>708</v>
      </c>
      <c r="C3226">
        <v>209</v>
      </c>
      <c r="D3226">
        <v>328</v>
      </c>
      <c r="E3226">
        <v>0</v>
      </c>
      <c r="F3226">
        <v>20199</v>
      </c>
      <c r="H3226" t="s">
        <v>16</v>
      </c>
      <c r="I3226">
        <v>2120</v>
      </c>
      <c r="J3226">
        <v>2153</v>
      </c>
      <c r="K3226" t="s">
        <v>3310</v>
      </c>
      <c r="O3226" s="65">
        <v>457360</v>
      </c>
    </row>
    <row r="3227" spans="1:15" x14ac:dyDescent="0.25">
      <c r="A3227" s="45">
        <v>2018</v>
      </c>
      <c r="B3227" t="s">
        <v>708</v>
      </c>
      <c r="C3227">
        <v>209</v>
      </c>
      <c r="D3227">
        <v>328</v>
      </c>
      <c r="E3227">
        <v>0</v>
      </c>
      <c r="F3227">
        <v>20203</v>
      </c>
      <c r="H3227" t="s">
        <v>16</v>
      </c>
      <c r="I3227">
        <v>2120</v>
      </c>
      <c r="J3227">
        <v>2153</v>
      </c>
      <c r="K3227" t="s">
        <v>3313</v>
      </c>
      <c r="O3227" s="65">
        <v>150104</v>
      </c>
    </row>
    <row r="3228" spans="1:15" x14ac:dyDescent="0.25">
      <c r="A3228" s="45">
        <v>2018</v>
      </c>
      <c r="B3228" t="s">
        <v>708</v>
      </c>
      <c r="C3228">
        <v>209</v>
      </c>
      <c r="D3228">
        <v>328</v>
      </c>
      <c r="E3228">
        <v>0</v>
      </c>
      <c r="F3228">
        <v>20301</v>
      </c>
      <c r="H3228" t="s">
        <v>16</v>
      </c>
      <c r="I3228">
        <v>2120</v>
      </c>
      <c r="J3228">
        <v>2153</v>
      </c>
      <c r="K3228" t="s">
        <v>3315</v>
      </c>
      <c r="O3228" s="65">
        <v>1781045</v>
      </c>
    </row>
    <row r="3229" spans="1:15" x14ac:dyDescent="0.25">
      <c r="A3229" s="45">
        <v>2018</v>
      </c>
      <c r="B3229" t="s">
        <v>708</v>
      </c>
      <c r="C3229">
        <v>209</v>
      </c>
      <c r="D3229">
        <v>328</v>
      </c>
      <c r="E3229">
        <v>0</v>
      </c>
      <c r="F3229">
        <v>20303</v>
      </c>
      <c r="H3229" t="s">
        <v>16</v>
      </c>
      <c r="I3229">
        <v>2120</v>
      </c>
      <c r="J3229">
        <v>2153</v>
      </c>
      <c r="K3229" t="s">
        <v>3317</v>
      </c>
      <c r="O3229" s="65">
        <v>42000</v>
      </c>
    </row>
    <row r="3230" spans="1:15" x14ac:dyDescent="0.25">
      <c r="A3230" s="45">
        <v>2018</v>
      </c>
      <c r="B3230" t="s">
        <v>708</v>
      </c>
      <c r="C3230">
        <v>209</v>
      </c>
      <c r="D3230">
        <v>328</v>
      </c>
      <c r="E3230">
        <v>0</v>
      </c>
      <c r="F3230">
        <v>20304</v>
      </c>
      <c r="H3230" t="s">
        <v>16</v>
      </c>
      <c r="I3230">
        <v>2120</v>
      </c>
      <c r="J3230">
        <v>2153</v>
      </c>
      <c r="K3230" t="s">
        <v>3318</v>
      </c>
      <c r="O3230" s="65">
        <v>2388561</v>
      </c>
    </row>
    <row r="3231" spans="1:15" x14ac:dyDescent="0.25">
      <c r="A3231" s="45">
        <v>2018</v>
      </c>
      <c r="B3231" t="s">
        <v>708</v>
      </c>
      <c r="C3231">
        <v>209</v>
      </c>
      <c r="D3231">
        <v>328</v>
      </c>
      <c r="E3231">
        <v>0</v>
      </c>
      <c r="F3231">
        <v>20305</v>
      </c>
      <c r="H3231" t="s">
        <v>16</v>
      </c>
      <c r="I3231">
        <v>2120</v>
      </c>
      <c r="J3231">
        <v>2153</v>
      </c>
      <c r="K3231" t="s">
        <v>3319</v>
      </c>
      <c r="O3231" s="65">
        <v>971302</v>
      </c>
    </row>
    <row r="3232" spans="1:15" x14ac:dyDescent="0.25">
      <c r="A3232" s="45">
        <v>2018</v>
      </c>
      <c r="B3232" t="s">
        <v>708</v>
      </c>
      <c r="C3232">
        <v>209</v>
      </c>
      <c r="D3232">
        <v>328</v>
      </c>
      <c r="E3232">
        <v>0</v>
      </c>
      <c r="F3232">
        <v>20306</v>
      </c>
      <c r="H3232" t="s">
        <v>16</v>
      </c>
      <c r="I3232">
        <v>2120</v>
      </c>
      <c r="J3232">
        <v>2153</v>
      </c>
      <c r="K3232" t="s">
        <v>3320</v>
      </c>
      <c r="O3232" s="65">
        <v>690564</v>
      </c>
    </row>
    <row r="3233" spans="1:15" x14ac:dyDescent="0.25">
      <c r="A3233" s="45">
        <v>2018</v>
      </c>
      <c r="B3233" t="s">
        <v>708</v>
      </c>
      <c r="C3233">
        <v>209</v>
      </c>
      <c r="D3233">
        <v>328</v>
      </c>
      <c r="E3233">
        <v>0</v>
      </c>
      <c r="F3233">
        <v>20399</v>
      </c>
      <c r="H3233" t="s">
        <v>16</v>
      </c>
      <c r="I3233">
        <v>2120</v>
      </c>
      <c r="J3233">
        <v>2153</v>
      </c>
      <c r="K3233" t="s">
        <v>3321</v>
      </c>
      <c r="O3233" s="65">
        <v>1971177</v>
      </c>
    </row>
    <row r="3234" spans="1:15" x14ac:dyDescent="0.25">
      <c r="A3234" s="45">
        <v>2018</v>
      </c>
      <c r="B3234" t="s">
        <v>708</v>
      </c>
      <c r="C3234">
        <v>209</v>
      </c>
      <c r="D3234">
        <v>328</v>
      </c>
      <c r="E3234">
        <v>0</v>
      </c>
      <c r="F3234">
        <v>20401</v>
      </c>
      <c r="H3234" t="s">
        <v>16</v>
      </c>
      <c r="I3234">
        <v>2120</v>
      </c>
      <c r="J3234">
        <v>2153</v>
      </c>
      <c r="K3234" t="s">
        <v>3322</v>
      </c>
      <c r="O3234" s="65">
        <v>1279984</v>
      </c>
    </row>
    <row r="3235" spans="1:15" x14ac:dyDescent="0.25">
      <c r="A3235" s="45">
        <v>2018</v>
      </c>
      <c r="B3235" t="s">
        <v>708</v>
      </c>
      <c r="C3235">
        <v>209</v>
      </c>
      <c r="D3235">
        <v>328</v>
      </c>
      <c r="E3235">
        <v>0</v>
      </c>
      <c r="F3235">
        <v>20402</v>
      </c>
      <c r="H3235" t="s">
        <v>16</v>
      </c>
      <c r="I3235">
        <v>2120</v>
      </c>
      <c r="J3235">
        <v>2153</v>
      </c>
      <c r="K3235" t="s">
        <v>3323</v>
      </c>
      <c r="O3235" s="65">
        <v>10031489</v>
      </c>
    </row>
    <row r="3236" spans="1:15" x14ac:dyDescent="0.25">
      <c r="A3236" s="45">
        <v>2018</v>
      </c>
      <c r="B3236" t="s">
        <v>708</v>
      </c>
      <c r="C3236">
        <v>209</v>
      </c>
      <c r="D3236">
        <v>328</v>
      </c>
      <c r="E3236">
        <v>0</v>
      </c>
      <c r="F3236">
        <v>29901</v>
      </c>
      <c r="H3236" t="s">
        <v>16</v>
      </c>
      <c r="I3236">
        <v>2120</v>
      </c>
      <c r="J3236">
        <v>2153</v>
      </c>
      <c r="K3236" t="s">
        <v>3327</v>
      </c>
      <c r="O3236" s="65">
        <v>2793131</v>
      </c>
    </row>
    <row r="3237" spans="1:15" x14ac:dyDescent="0.25">
      <c r="A3237" s="45">
        <v>2018</v>
      </c>
      <c r="B3237" t="s">
        <v>708</v>
      </c>
      <c r="C3237">
        <v>209</v>
      </c>
      <c r="D3237">
        <v>328</v>
      </c>
      <c r="E3237">
        <v>0</v>
      </c>
      <c r="F3237">
        <v>29902</v>
      </c>
      <c r="H3237" t="s">
        <v>16</v>
      </c>
      <c r="I3237">
        <v>2120</v>
      </c>
      <c r="J3237">
        <v>2153</v>
      </c>
      <c r="K3237" t="s">
        <v>3328</v>
      </c>
      <c r="O3237" s="65">
        <v>77304</v>
      </c>
    </row>
    <row r="3238" spans="1:15" x14ac:dyDescent="0.25">
      <c r="A3238" s="45">
        <v>2018</v>
      </c>
      <c r="B3238" t="s">
        <v>708</v>
      </c>
      <c r="C3238">
        <v>209</v>
      </c>
      <c r="D3238">
        <v>328</v>
      </c>
      <c r="E3238">
        <v>0</v>
      </c>
      <c r="F3238">
        <v>29903</v>
      </c>
      <c r="H3238" t="s">
        <v>16</v>
      </c>
      <c r="I3238">
        <v>2120</v>
      </c>
      <c r="J3238">
        <v>2153</v>
      </c>
      <c r="K3238" t="s">
        <v>3329</v>
      </c>
      <c r="O3238" s="65">
        <v>11387190</v>
      </c>
    </row>
    <row r="3239" spans="1:15" x14ac:dyDescent="0.25">
      <c r="A3239" s="45">
        <v>2018</v>
      </c>
      <c r="B3239" t="s">
        <v>708</v>
      </c>
      <c r="C3239">
        <v>209</v>
      </c>
      <c r="D3239">
        <v>328</v>
      </c>
      <c r="E3239">
        <v>0</v>
      </c>
      <c r="F3239">
        <v>29904</v>
      </c>
      <c r="H3239" t="s">
        <v>16</v>
      </c>
      <c r="I3239">
        <v>2120</v>
      </c>
      <c r="J3239">
        <v>2153</v>
      </c>
      <c r="K3239" t="s">
        <v>3330</v>
      </c>
      <c r="O3239" s="65">
        <v>5000139</v>
      </c>
    </row>
    <row r="3240" spans="1:15" x14ac:dyDescent="0.25">
      <c r="A3240" s="45">
        <v>2018</v>
      </c>
      <c r="B3240" t="s">
        <v>708</v>
      </c>
      <c r="C3240">
        <v>209</v>
      </c>
      <c r="D3240">
        <v>328</v>
      </c>
      <c r="E3240">
        <v>0</v>
      </c>
      <c r="F3240">
        <v>29905</v>
      </c>
      <c r="H3240" t="s">
        <v>16</v>
      </c>
      <c r="I3240">
        <v>2120</v>
      </c>
      <c r="J3240">
        <v>2153</v>
      </c>
      <c r="K3240" t="s">
        <v>3331</v>
      </c>
      <c r="O3240" s="65">
        <v>1598252</v>
      </c>
    </row>
    <row r="3241" spans="1:15" x14ac:dyDescent="0.25">
      <c r="A3241" s="45">
        <v>2018</v>
      </c>
      <c r="B3241" t="s">
        <v>708</v>
      </c>
      <c r="C3241">
        <v>209</v>
      </c>
      <c r="D3241">
        <v>328</v>
      </c>
      <c r="E3241">
        <v>0</v>
      </c>
      <c r="F3241">
        <v>29906</v>
      </c>
      <c r="H3241" t="s">
        <v>16</v>
      </c>
      <c r="I3241">
        <v>2120</v>
      </c>
      <c r="J3241">
        <v>2153</v>
      </c>
      <c r="K3241" t="s">
        <v>3332</v>
      </c>
      <c r="O3241" s="65">
        <v>1667190</v>
      </c>
    </row>
    <row r="3242" spans="1:15" x14ac:dyDescent="0.25">
      <c r="A3242" s="45">
        <v>2018</v>
      </c>
      <c r="B3242" t="s">
        <v>708</v>
      </c>
      <c r="C3242">
        <v>209</v>
      </c>
      <c r="D3242">
        <v>328</v>
      </c>
      <c r="E3242">
        <v>0</v>
      </c>
      <c r="F3242">
        <v>29907</v>
      </c>
      <c r="H3242" t="s">
        <v>16</v>
      </c>
      <c r="I3242">
        <v>2120</v>
      </c>
      <c r="J3242">
        <v>2153</v>
      </c>
      <c r="K3242" t="s">
        <v>3333</v>
      </c>
      <c r="O3242" s="65">
        <v>409441</v>
      </c>
    </row>
    <row r="3243" spans="1:15" x14ac:dyDescent="0.25">
      <c r="A3243" s="45">
        <v>2018</v>
      </c>
      <c r="B3243" t="s">
        <v>708</v>
      </c>
      <c r="C3243">
        <v>209</v>
      </c>
      <c r="D3243">
        <v>328</v>
      </c>
      <c r="E3243">
        <v>0</v>
      </c>
      <c r="F3243">
        <v>29999</v>
      </c>
      <c r="H3243" t="s">
        <v>16</v>
      </c>
      <c r="I3243">
        <v>2120</v>
      </c>
      <c r="J3243">
        <v>2153</v>
      </c>
      <c r="K3243" t="s">
        <v>3334</v>
      </c>
      <c r="O3243" s="65">
        <v>1023588</v>
      </c>
    </row>
    <row r="3244" spans="1:15" x14ac:dyDescent="0.25">
      <c r="A3244" s="45">
        <v>2018</v>
      </c>
      <c r="B3244" t="s">
        <v>708</v>
      </c>
      <c r="C3244">
        <v>209</v>
      </c>
      <c r="D3244">
        <v>328</v>
      </c>
      <c r="E3244">
        <v>0</v>
      </c>
      <c r="F3244">
        <v>50101</v>
      </c>
      <c r="H3244" t="s">
        <v>16</v>
      </c>
      <c r="I3244">
        <v>2210</v>
      </c>
      <c r="J3244">
        <v>2153</v>
      </c>
      <c r="K3244" t="s">
        <v>3372</v>
      </c>
      <c r="O3244" s="65">
        <v>1655280</v>
      </c>
    </row>
    <row r="3245" spans="1:15" x14ac:dyDescent="0.25">
      <c r="A3245" s="45">
        <v>2018</v>
      </c>
      <c r="B3245" t="s">
        <v>708</v>
      </c>
      <c r="C3245">
        <v>209</v>
      </c>
      <c r="D3245">
        <v>328</v>
      </c>
      <c r="E3245">
        <v>0</v>
      </c>
      <c r="F3245">
        <v>50102</v>
      </c>
      <c r="H3245" t="s">
        <v>16</v>
      </c>
      <c r="I3245">
        <v>2210</v>
      </c>
      <c r="J3245">
        <v>2153</v>
      </c>
      <c r="K3245" t="s">
        <v>3373</v>
      </c>
      <c r="O3245" s="65">
        <v>58000000</v>
      </c>
    </row>
    <row r="3246" spans="1:15" x14ac:dyDescent="0.25">
      <c r="A3246" s="45">
        <v>2018</v>
      </c>
      <c r="B3246" t="s">
        <v>708</v>
      </c>
      <c r="C3246">
        <v>209</v>
      </c>
      <c r="D3246">
        <v>328</v>
      </c>
      <c r="E3246">
        <v>0</v>
      </c>
      <c r="F3246">
        <v>50103</v>
      </c>
      <c r="H3246" t="s">
        <v>16</v>
      </c>
      <c r="I3246">
        <v>2210</v>
      </c>
      <c r="J3246">
        <v>2153</v>
      </c>
      <c r="K3246" t="s">
        <v>3374</v>
      </c>
      <c r="O3246" s="65">
        <v>2203000</v>
      </c>
    </row>
    <row r="3247" spans="1:15" x14ac:dyDescent="0.25">
      <c r="A3247" s="45">
        <v>2018</v>
      </c>
      <c r="B3247" t="s">
        <v>708</v>
      </c>
      <c r="C3247">
        <v>209</v>
      </c>
      <c r="D3247">
        <v>328</v>
      </c>
      <c r="E3247">
        <v>0</v>
      </c>
      <c r="F3247">
        <v>50104</v>
      </c>
      <c r="H3247" t="s">
        <v>16</v>
      </c>
      <c r="I3247">
        <v>2210</v>
      </c>
      <c r="J3247">
        <v>2153</v>
      </c>
      <c r="K3247" t="s">
        <v>3375</v>
      </c>
      <c r="O3247" s="65">
        <v>14262247</v>
      </c>
    </row>
    <row r="3248" spans="1:15" x14ac:dyDescent="0.25">
      <c r="A3248" s="45">
        <v>2018</v>
      </c>
      <c r="B3248" t="s">
        <v>708</v>
      </c>
      <c r="C3248">
        <v>209</v>
      </c>
      <c r="D3248">
        <v>328</v>
      </c>
      <c r="E3248">
        <v>0</v>
      </c>
      <c r="F3248">
        <v>50106</v>
      </c>
      <c r="H3248" t="s">
        <v>16</v>
      </c>
      <c r="I3248">
        <v>2210</v>
      </c>
      <c r="J3248">
        <v>2153</v>
      </c>
      <c r="K3248" t="s">
        <v>3377</v>
      </c>
      <c r="O3248" s="65">
        <v>6575000</v>
      </c>
    </row>
    <row r="3249" spans="1:15" x14ac:dyDescent="0.25">
      <c r="A3249" s="45">
        <v>2018</v>
      </c>
      <c r="B3249" t="s">
        <v>708</v>
      </c>
      <c r="C3249">
        <v>209</v>
      </c>
      <c r="D3249">
        <v>328</v>
      </c>
      <c r="E3249">
        <v>0</v>
      </c>
      <c r="F3249">
        <v>50107</v>
      </c>
      <c r="H3249" t="s">
        <v>16</v>
      </c>
      <c r="I3249">
        <v>2210</v>
      </c>
      <c r="J3249">
        <v>2153</v>
      </c>
      <c r="K3249" t="s">
        <v>3378</v>
      </c>
      <c r="O3249" s="65">
        <v>493000</v>
      </c>
    </row>
    <row r="3250" spans="1:15" x14ac:dyDescent="0.25">
      <c r="A3250" s="45">
        <v>2018</v>
      </c>
      <c r="B3250" t="s">
        <v>708</v>
      </c>
      <c r="C3250">
        <v>209</v>
      </c>
      <c r="D3250">
        <v>328</v>
      </c>
      <c r="E3250">
        <v>0</v>
      </c>
      <c r="F3250">
        <v>50199</v>
      </c>
      <c r="H3250" t="s">
        <v>16</v>
      </c>
      <c r="I3250">
        <v>2210</v>
      </c>
      <c r="J3250">
        <v>2153</v>
      </c>
      <c r="K3250" t="s">
        <v>3379</v>
      </c>
      <c r="O3250" s="65">
        <v>4176263</v>
      </c>
    </row>
    <row r="3251" spans="1:15" x14ac:dyDescent="0.25">
      <c r="A3251" s="45">
        <v>2018</v>
      </c>
      <c r="B3251" t="s">
        <v>708</v>
      </c>
      <c r="C3251">
        <v>209</v>
      </c>
      <c r="D3251">
        <v>328</v>
      </c>
      <c r="E3251">
        <v>0</v>
      </c>
      <c r="F3251">
        <v>50204</v>
      </c>
      <c r="H3251" t="s">
        <v>16</v>
      </c>
      <c r="I3251">
        <v>2120</v>
      </c>
      <c r="J3251">
        <v>2153</v>
      </c>
      <c r="K3251" t="s">
        <v>3382</v>
      </c>
      <c r="O3251" s="65">
        <v>150000000</v>
      </c>
    </row>
    <row r="3252" spans="1:15" x14ac:dyDescent="0.25">
      <c r="A3252" s="45">
        <v>2018</v>
      </c>
      <c r="B3252" t="s">
        <v>708</v>
      </c>
      <c r="C3252">
        <v>209</v>
      </c>
      <c r="D3252">
        <v>328</v>
      </c>
      <c r="E3252">
        <v>0</v>
      </c>
      <c r="F3252">
        <v>60301</v>
      </c>
      <c r="H3252" t="s">
        <v>9</v>
      </c>
      <c r="I3252">
        <v>1320</v>
      </c>
      <c r="J3252">
        <v>2153</v>
      </c>
      <c r="K3252" t="s">
        <v>3404</v>
      </c>
      <c r="O3252" s="65">
        <v>70000000</v>
      </c>
    </row>
    <row r="3253" spans="1:15" x14ac:dyDescent="0.25">
      <c r="A3253" s="45">
        <v>2018</v>
      </c>
      <c r="B3253" t="s">
        <v>708</v>
      </c>
      <c r="C3253">
        <v>209</v>
      </c>
      <c r="D3253">
        <v>328</v>
      </c>
      <c r="E3253">
        <v>0</v>
      </c>
      <c r="F3253">
        <v>60399</v>
      </c>
      <c r="H3253" t="s">
        <v>9</v>
      </c>
      <c r="I3253">
        <v>1320</v>
      </c>
      <c r="J3253">
        <v>2153</v>
      </c>
      <c r="K3253" t="s">
        <v>3409</v>
      </c>
      <c r="M3253" t="s">
        <v>6045</v>
      </c>
      <c r="O3253" s="65">
        <v>27000000</v>
      </c>
    </row>
    <row r="3254" spans="1:15" x14ac:dyDescent="0.25">
      <c r="A3254" s="45">
        <v>2018</v>
      </c>
      <c r="B3254" t="s">
        <v>708</v>
      </c>
      <c r="C3254">
        <v>209</v>
      </c>
      <c r="D3254">
        <v>328</v>
      </c>
      <c r="E3254">
        <v>0</v>
      </c>
      <c r="F3254">
        <v>60602</v>
      </c>
      <c r="H3254" t="s">
        <v>9</v>
      </c>
      <c r="I3254">
        <v>1320</v>
      </c>
      <c r="J3254">
        <v>2153</v>
      </c>
      <c r="K3254" t="s">
        <v>3418</v>
      </c>
      <c r="M3254" t="s">
        <v>4369</v>
      </c>
      <c r="O3254" s="65">
        <v>2500000</v>
      </c>
    </row>
    <row r="3255" spans="1:15" x14ac:dyDescent="0.25">
      <c r="A3255" s="45">
        <v>2018</v>
      </c>
      <c r="B3255" t="s">
        <v>708</v>
      </c>
      <c r="C3255">
        <v>209</v>
      </c>
      <c r="D3255">
        <v>328</v>
      </c>
      <c r="E3255">
        <v>0</v>
      </c>
      <c r="F3255">
        <v>60701</v>
      </c>
      <c r="G3255">
        <v>202</v>
      </c>
      <c r="H3255" t="s">
        <v>9</v>
      </c>
      <c r="I3255">
        <v>1330</v>
      </c>
      <c r="J3255">
        <v>2153</v>
      </c>
      <c r="K3255" t="s">
        <v>3419</v>
      </c>
      <c r="L3255" t="s">
        <v>709</v>
      </c>
      <c r="M3255" t="s">
        <v>710</v>
      </c>
      <c r="N3255" t="s">
        <v>413</v>
      </c>
      <c r="O3255" s="65">
        <v>6310000</v>
      </c>
    </row>
    <row r="3256" spans="1:15" x14ac:dyDescent="0.25">
      <c r="A3256" s="45">
        <v>2018</v>
      </c>
      <c r="B3256" t="s">
        <v>708</v>
      </c>
      <c r="C3256">
        <v>209</v>
      </c>
      <c r="D3256">
        <v>328</v>
      </c>
      <c r="E3256">
        <v>0</v>
      </c>
      <c r="F3256">
        <v>60701</v>
      </c>
      <c r="G3256">
        <v>204</v>
      </c>
      <c r="H3256" t="s">
        <v>9</v>
      </c>
      <c r="I3256">
        <v>1330</v>
      </c>
      <c r="J3256">
        <v>2153</v>
      </c>
      <c r="K3256" t="s">
        <v>3419</v>
      </c>
      <c r="L3256" t="s">
        <v>711</v>
      </c>
      <c r="M3256" t="s">
        <v>712</v>
      </c>
      <c r="N3256" t="s">
        <v>556</v>
      </c>
      <c r="O3256" s="65">
        <v>1746000</v>
      </c>
    </row>
    <row r="3257" spans="1:15" x14ac:dyDescent="0.25">
      <c r="A3257" s="45">
        <v>2018</v>
      </c>
      <c r="B3257" t="s">
        <v>708</v>
      </c>
      <c r="C3257">
        <v>209</v>
      </c>
      <c r="D3257">
        <v>328</v>
      </c>
      <c r="E3257">
        <v>0</v>
      </c>
      <c r="F3257">
        <v>60701</v>
      </c>
      <c r="G3257">
        <v>205</v>
      </c>
      <c r="H3257" t="s">
        <v>9</v>
      </c>
      <c r="I3257">
        <v>1330</v>
      </c>
      <c r="J3257">
        <v>2153</v>
      </c>
      <c r="K3257" t="s">
        <v>3419</v>
      </c>
      <c r="L3257" t="s">
        <v>713</v>
      </c>
      <c r="M3257" t="s">
        <v>714</v>
      </c>
      <c r="N3257" t="s">
        <v>715</v>
      </c>
      <c r="O3257" s="65">
        <v>3492000</v>
      </c>
    </row>
    <row r="3258" spans="1:15" x14ac:dyDescent="0.25">
      <c r="A3258" s="45">
        <v>2018</v>
      </c>
      <c r="B3258" t="s">
        <v>708</v>
      </c>
      <c r="C3258">
        <v>209</v>
      </c>
      <c r="D3258">
        <v>328</v>
      </c>
      <c r="E3258">
        <v>0</v>
      </c>
      <c r="F3258">
        <v>70103</v>
      </c>
      <c r="G3258">
        <v>200</v>
      </c>
      <c r="H3258" t="s">
        <v>16</v>
      </c>
      <c r="I3258">
        <v>2310</v>
      </c>
      <c r="J3258">
        <v>2153</v>
      </c>
      <c r="K3258" t="s">
        <v>3424</v>
      </c>
      <c r="L3258" t="s">
        <v>21</v>
      </c>
      <c r="M3258" t="s">
        <v>4604</v>
      </c>
      <c r="N3258" t="s">
        <v>22</v>
      </c>
      <c r="O3258" s="65">
        <v>6174164</v>
      </c>
    </row>
    <row r="3259" spans="1:15" x14ac:dyDescent="0.25">
      <c r="A3259" s="45">
        <v>2018</v>
      </c>
      <c r="B3259" t="s">
        <v>708</v>
      </c>
      <c r="C3259">
        <v>209</v>
      </c>
      <c r="D3259">
        <v>328</v>
      </c>
      <c r="E3259">
        <v>0</v>
      </c>
      <c r="F3259">
        <v>70103</v>
      </c>
      <c r="G3259">
        <v>202</v>
      </c>
      <c r="H3259" t="s">
        <v>16</v>
      </c>
      <c r="I3259">
        <v>2310</v>
      </c>
      <c r="J3259">
        <v>2153</v>
      </c>
      <c r="K3259" t="s">
        <v>3424</v>
      </c>
      <c r="L3259" t="s">
        <v>21</v>
      </c>
      <c r="M3259" t="s">
        <v>4542</v>
      </c>
      <c r="N3259" t="s">
        <v>22</v>
      </c>
      <c r="O3259" s="65">
        <v>2661278</v>
      </c>
    </row>
    <row r="3260" spans="1:15" x14ac:dyDescent="0.25">
      <c r="A3260" s="45">
        <v>2018</v>
      </c>
      <c r="B3260" t="s">
        <v>716</v>
      </c>
      <c r="C3260">
        <v>209</v>
      </c>
      <c r="D3260">
        <v>329</v>
      </c>
      <c r="E3260">
        <v>0</v>
      </c>
      <c r="F3260">
        <v>101</v>
      </c>
      <c r="H3260" t="s">
        <v>16</v>
      </c>
      <c r="I3260">
        <v>2110</v>
      </c>
      <c r="J3260">
        <v>1143</v>
      </c>
      <c r="K3260" t="s">
        <v>3206</v>
      </c>
      <c r="O3260" s="65">
        <v>890571309</v>
      </c>
    </row>
    <row r="3261" spans="1:15" x14ac:dyDescent="0.25">
      <c r="A3261" s="45">
        <v>2018</v>
      </c>
      <c r="B3261" t="s">
        <v>716</v>
      </c>
      <c r="C3261">
        <v>209</v>
      </c>
      <c r="D3261">
        <v>329</v>
      </c>
      <c r="E3261">
        <v>0</v>
      </c>
      <c r="F3261">
        <v>201</v>
      </c>
      <c r="H3261" t="s">
        <v>16</v>
      </c>
      <c r="I3261">
        <v>2110</v>
      </c>
      <c r="J3261">
        <v>1143</v>
      </c>
      <c r="K3261" t="s">
        <v>3210</v>
      </c>
      <c r="O3261" s="65">
        <v>60000000</v>
      </c>
    </row>
    <row r="3262" spans="1:15" x14ac:dyDescent="0.25">
      <c r="A3262" s="45">
        <v>2018</v>
      </c>
      <c r="B3262" t="s">
        <v>716</v>
      </c>
      <c r="C3262">
        <v>209</v>
      </c>
      <c r="D3262">
        <v>329</v>
      </c>
      <c r="E3262">
        <v>0</v>
      </c>
      <c r="F3262">
        <v>203</v>
      </c>
      <c r="H3262" t="s">
        <v>16</v>
      </c>
      <c r="I3262">
        <v>2110</v>
      </c>
      <c r="J3262">
        <v>1143</v>
      </c>
      <c r="K3262" t="s">
        <v>3212</v>
      </c>
      <c r="O3262" s="65">
        <v>1036930</v>
      </c>
    </row>
    <row r="3263" spans="1:15" x14ac:dyDescent="0.25">
      <c r="A3263" s="45">
        <v>2018</v>
      </c>
      <c r="B3263" t="s">
        <v>716</v>
      </c>
      <c r="C3263">
        <v>209</v>
      </c>
      <c r="D3263">
        <v>329</v>
      </c>
      <c r="E3263">
        <v>0</v>
      </c>
      <c r="F3263">
        <v>301</v>
      </c>
      <c r="H3263" t="s">
        <v>16</v>
      </c>
      <c r="I3263">
        <v>2110</v>
      </c>
      <c r="J3263">
        <v>1143</v>
      </c>
      <c r="K3263" t="s">
        <v>3215</v>
      </c>
      <c r="O3263" s="65">
        <v>294469747</v>
      </c>
    </row>
    <row r="3264" spans="1:15" x14ac:dyDescent="0.25">
      <c r="A3264" s="45">
        <v>2018</v>
      </c>
      <c r="B3264" t="s">
        <v>716</v>
      </c>
      <c r="C3264">
        <v>209</v>
      </c>
      <c r="D3264">
        <v>329</v>
      </c>
      <c r="E3264">
        <v>0</v>
      </c>
      <c r="F3264">
        <v>302</v>
      </c>
      <c r="H3264" t="s">
        <v>16</v>
      </c>
      <c r="I3264">
        <v>2110</v>
      </c>
      <c r="J3264">
        <v>1143</v>
      </c>
      <c r="K3264" t="s">
        <v>3216</v>
      </c>
      <c r="O3264" s="65">
        <v>182898838</v>
      </c>
    </row>
    <row r="3265" spans="1:15" x14ac:dyDescent="0.25">
      <c r="A3265" s="45">
        <v>2018</v>
      </c>
      <c r="B3265" t="s">
        <v>716</v>
      </c>
      <c r="C3265">
        <v>209</v>
      </c>
      <c r="D3265">
        <v>329</v>
      </c>
      <c r="E3265">
        <v>0</v>
      </c>
      <c r="F3265">
        <v>303</v>
      </c>
      <c r="H3265" t="s">
        <v>16</v>
      </c>
      <c r="I3265">
        <v>2110</v>
      </c>
      <c r="J3265">
        <v>1143</v>
      </c>
      <c r="K3265" t="s">
        <v>3217</v>
      </c>
      <c r="O3265" s="65">
        <v>125000000</v>
      </c>
    </row>
    <row r="3266" spans="1:15" x14ac:dyDescent="0.25">
      <c r="A3266" s="45">
        <v>2018</v>
      </c>
      <c r="B3266" t="s">
        <v>716</v>
      </c>
      <c r="C3266">
        <v>209</v>
      </c>
      <c r="D3266">
        <v>329</v>
      </c>
      <c r="E3266">
        <v>0</v>
      </c>
      <c r="F3266">
        <v>304</v>
      </c>
      <c r="H3266" t="s">
        <v>16</v>
      </c>
      <c r="I3266">
        <v>2110</v>
      </c>
      <c r="J3266">
        <v>1143</v>
      </c>
      <c r="K3266" t="s">
        <v>3218</v>
      </c>
      <c r="O3266" s="65">
        <v>96000000</v>
      </c>
    </row>
    <row r="3267" spans="1:15" x14ac:dyDescent="0.25">
      <c r="A3267" s="45">
        <v>2018</v>
      </c>
      <c r="B3267" t="s">
        <v>716</v>
      </c>
      <c r="C3267">
        <v>209</v>
      </c>
      <c r="D3267">
        <v>329</v>
      </c>
      <c r="E3267">
        <v>0</v>
      </c>
      <c r="F3267">
        <v>399</v>
      </c>
      <c r="H3267" t="s">
        <v>16</v>
      </c>
      <c r="I3267">
        <v>2110</v>
      </c>
      <c r="J3267">
        <v>1143</v>
      </c>
      <c r="K3267" t="s">
        <v>3219</v>
      </c>
      <c r="O3267" s="65">
        <v>43837176</v>
      </c>
    </row>
    <row r="3268" spans="1:15" x14ac:dyDescent="0.25">
      <c r="A3268" s="45">
        <v>2018</v>
      </c>
      <c r="B3268" t="s">
        <v>716</v>
      </c>
      <c r="C3268">
        <v>209</v>
      </c>
      <c r="D3268">
        <v>329</v>
      </c>
      <c r="E3268">
        <v>0</v>
      </c>
      <c r="F3268">
        <v>401</v>
      </c>
      <c r="G3268">
        <v>200</v>
      </c>
      <c r="H3268" t="s">
        <v>16</v>
      </c>
      <c r="I3268">
        <v>2110</v>
      </c>
      <c r="J3268">
        <v>1143</v>
      </c>
      <c r="K3268" t="s">
        <v>3220</v>
      </c>
      <c r="L3268" t="s">
        <v>21</v>
      </c>
      <c r="M3268" t="s">
        <v>4546</v>
      </c>
      <c r="N3268" t="s">
        <v>22</v>
      </c>
      <c r="O3268" s="65">
        <v>145115295</v>
      </c>
    </row>
    <row r="3269" spans="1:15" x14ac:dyDescent="0.25">
      <c r="A3269" s="45">
        <v>2018</v>
      </c>
      <c r="B3269" t="s">
        <v>716</v>
      </c>
      <c r="C3269">
        <v>209</v>
      </c>
      <c r="D3269">
        <v>329</v>
      </c>
      <c r="E3269">
        <v>0</v>
      </c>
      <c r="F3269">
        <v>405</v>
      </c>
      <c r="G3269">
        <v>200</v>
      </c>
      <c r="H3269" t="s">
        <v>16</v>
      </c>
      <c r="I3269">
        <v>2110</v>
      </c>
      <c r="J3269">
        <v>1143</v>
      </c>
      <c r="K3269" t="s">
        <v>3244</v>
      </c>
      <c r="L3269" t="s">
        <v>23</v>
      </c>
      <c r="M3269" t="s">
        <v>4531</v>
      </c>
      <c r="N3269" t="s">
        <v>24</v>
      </c>
      <c r="O3269" s="65">
        <v>7844070</v>
      </c>
    </row>
    <row r="3270" spans="1:15" x14ac:dyDescent="0.25">
      <c r="A3270" s="45">
        <v>2018</v>
      </c>
      <c r="B3270" t="s">
        <v>716</v>
      </c>
      <c r="C3270">
        <v>209</v>
      </c>
      <c r="D3270">
        <v>329</v>
      </c>
      <c r="E3270">
        <v>0</v>
      </c>
      <c r="F3270">
        <v>501</v>
      </c>
      <c r="G3270">
        <v>200</v>
      </c>
      <c r="H3270" t="s">
        <v>16</v>
      </c>
      <c r="I3270">
        <v>2110</v>
      </c>
      <c r="J3270">
        <v>1143</v>
      </c>
      <c r="K3270" t="s">
        <v>3245</v>
      </c>
      <c r="L3270" t="s">
        <v>21</v>
      </c>
      <c r="M3270" t="s">
        <v>4547</v>
      </c>
      <c r="N3270" t="s">
        <v>22</v>
      </c>
      <c r="O3270" s="65">
        <v>79695751</v>
      </c>
    </row>
    <row r="3271" spans="1:15" x14ac:dyDescent="0.25">
      <c r="A3271" s="45">
        <v>2018</v>
      </c>
      <c r="B3271" t="s">
        <v>716</v>
      </c>
      <c r="C3271">
        <v>209</v>
      </c>
      <c r="D3271">
        <v>329</v>
      </c>
      <c r="E3271">
        <v>0</v>
      </c>
      <c r="F3271">
        <v>502</v>
      </c>
      <c r="G3271">
        <v>200</v>
      </c>
      <c r="H3271" t="s">
        <v>16</v>
      </c>
      <c r="I3271">
        <v>2110</v>
      </c>
      <c r="J3271">
        <v>1143</v>
      </c>
      <c r="K3271" t="s">
        <v>3246</v>
      </c>
      <c r="L3271" t="s">
        <v>21</v>
      </c>
      <c r="M3271" t="s">
        <v>4532</v>
      </c>
      <c r="N3271" t="s">
        <v>22</v>
      </c>
      <c r="O3271" s="65">
        <v>23532210</v>
      </c>
    </row>
    <row r="3272" spans="1:15" x14ac:dyDescent="0.25">
      <c r="A3272" s="45">
        <v>2018</v>
      </c>
      <c r="B3272" t="s">
        <v>716</v>
      </c>
      <c r="C3272">
        <v>209</v>
      </c>
      <c r="D3272">
        <v>329</v>
      </c>
      <c r="E3272">
        <v>0</v>
      </c>
      <c r="F3272">
        <v>503</v>
      </c>
      <c r="G3272">
        <v>200</v>
      </c>
      <c r="H3272" t="s">
        <v>16</v>
      </c>
      <c r="I3272">
        <v>2110</v>
      </c>
      <c r="J3272">
        <v>1143</v>
      </c>
      <c r="K3272" t="s">
        <v>3247</v>
      </c>
      <c r="L3272" t="s">
        <v>21</v>
      </c>
      <c r="M3272" t="s">
        <v>4533</v>
      </c>
      <c r="N3272" t="s">
        <v>22</v>
      </c>
      <c r="O3272" s="65">
        <v>47064420</v>
      </c>
    </row>
    <row r="3273" spans="1:15" x14ac:dyDescent="0.25">
      <c r="A3273" s="45">
        <v>2018</v>
      </c>
      <c r="B3273" t="s">
        <v>716</v>
      </c>
      <c r="C3273">
        <v>209</v>
      </c>
      <c r="D3273">
        <v>329</v>
      </c>
      <c r="E3273">
        <v>0</v>
      </c>
      <c r="F3273">
        <v>10102</v>
      </c>
      <c r="H3273" t="s">
        <v>16</v>
      </c>
      <c r="I3273">
        <v>2110</v>
      </c>
      <c r="J3273">
        <v>1143</v>
      </c>
      <c r="K3273" t="s">
        <v>3254</v>
      </c>
      <c r="O3273" s="65">
        <v>3576000</v>
      </c>
    </row>
    <row r="3274" spans="1:15" x14ac:dyDescent="0.25">
      <c r="A3274" s="45">
        <v>2018</v>
      </c>
      <c r="B3274" t="s">
        <v>716</v>
      </c>
      <c r="C3274">
        <v>209</v>
      </c>
      <c r="D3274">
        <v>329</v>
      </c>
      <c r="E3274">
        <v>0</v>
      </c>
      <c r="F3274">
        <v>10201</v>
      </c>
      <c r="H3274" t="s">
        <v>16</v>
      </c>
      <c r="I3274">
        <v>2110</v>
      </c>
      <c r="J3274">
        <v>1143</v>
      </c>
      <c r="K3274" t="s">
        <v>3258</v>
      </c>
      <c r="O3274" s="65">
        <v>6550602</v>
      </c>
    </row>
    <row r="3275" spans="1:15" x14ac:dyDescent="0.25">
      <c r="A3275" s="45">
        <v>2018</v>
      </c>
      <c r="B3275" t="s">
        <v>716</v>
      </c>
      <c r="C3275">
        <v>209</v>
      </c>
      <c r="D3275">
        <v>329</v>
      </c>
      <c r="E3275">
        <v>0</v>
      </c>
      <c r="F3275">
        <v>10202</v>
      </c>
      <c r="H3275" t="s">
        <v>16</v>
      </c>
      <c r="I3275">
        <v>2110</v>
      </c>
      <c r="J3275">
        <v>1143</v>
      </c>
      <c r="K3275" t="s">
        <v>3259</v>
      </c>
      <c r="O3275" s="65">
        <v>11310768</v>
      </c>
    </row>
    <row r="3276" spans="1:15" x14ac:dyDescent="0.25">
      <c r="A3276" s="45">
        <v>2018</v>
      </c>
      <c r="B3276" t="s">
        <v>716</v>
      </c>
      <c r="C3276">
        <v>209</v>
      </c>
      <c r="D3276">
        <v>329</v>
      </c>
      <c r="E3276">
        <v>0</v>
      </c>
      <c r="F3276">
        <v>10204</v>
      </c>
      <c r="H3276" t="s">
        <v>16</v>
      </c>
      <c r="I3276">
        <v>2110</v>
      </c>
      <c r="J3276">
        <v>1143</v>
      </c>
      <c r="K3276" t="s">
        <v>3261</v>
      </c>
      <c r="O3276" s="65">
        <v>4496875</v>
      </c>
    </row>
    <row r="3277" spans="1:15" x14ac:dyDescent="0.25">
      <c r="A3277" s="45">
        <v>2018</v>
      </c>
      <c r="B3277" t="s">
        <v>716</v>
      </c>
      <c r="C3277">
        <v>209</v>
      </c>
      <c r="D3277">
        <v>329</v>
      </c>
      <c r="E3277">
        <v>0</v>
      </c>
      <c r="F3277">
        <v>10299</v>
      </c>
      <c r="H3277" t="s">
        <v>16</v>
      </c>
      <c r="I3277">
        <v>2110</v>
      </c>
      <c r="J3277">
        <v>1143</v>
      </c>
      <c r="K3277" t="s">
        <v>3262</v>
      </c>
      <c r="M3277" t="s">
        <v>6046</v>
      </c>
      <c r="O3277" s="65">
        <v>5075254</v>
      </c>
    </row>
    <row r="3278" spans="1:15" x14ac:dyDescent="0.25">
      <c r="A3278" s="45">
        <v>2018</v>
      </c>
      <c r="B3278" t="s">
        <v>716</v>
      </c>
      <c r="C3278">
        <v>209</v>
      </c>
      <c r="D3278">
        <v>329</v>
      </c>
      <c r="E3278">
        <v>0</v>
      </c>
      <c r="F3278">
        <v>10301</v>
      </c>
      <c r="H3278" t="s">
        <v>16</v>
      </c>
      <c r="I3278">
        <v>2110</v>
      </c>
      <c r="J3278">
        <v>1143</v>
      </c>
      <c r="K3278" t="s">
        <v>3263</v>
      </c>
      <c r="O3278" s="65">
        <v>621000</v>
      </c>
    </row>
    <row r="3279" spans="1:15" x14ac:dyDescent="0.25">
      <c r="A3279" s="45">
        <v>2018</v>
      </c>
      <c r="B3279" t="s">
        <v>716</v>
      </c>
      <c r="C3279">
        <v>209</v>
      </c>
      <c r="D3279">
        <v>329</v>
      </c>
      <c r="E3279">
        <v>0</v>
      </c>
      <c r="F3279">
        <v>10403</v>
      </c>
      <c r="H3279" t="s">
        <v>979</v>
      </c>
      <c r="I3279">
        <v>2110</v>
      </c>
      <c r="J3279">
        <v>1143</v>
      </c>
      <c r="K3279" t="s">
        <v>3272</v>
      </c>
      <c r="M3279" t="s">
        <v>6047</v>
      </c>
      <c r="O3279" s="65">
        <v>50000000</v>
      </c>
    </row>
    <row r="3280" spans="1:15" x14ac:dyDescent="0.25">
      <c r="A3280" s="45">
        <v>2018</v>
      </c>
      <c r="B3280" t="s">
        <v>716</v>
      </c>
      <c r="C3280">
        <v>209</v>
      </c>
      <c r="D3280">
        <v>329</v>
      </c>
      <c r="E3280">
        <v>0</v>
      </c>
      <c r="F3280">
        <v>10403</v>
      </c>
      <c r="H3280" t="s">
        <v>16</v>
      </c>
      <c r="I3280">
        <v>2110</v>
      </c>
      <c r="J3280">
        <v>1143</v>
      </c>
      <c r="K3280" t="s">
        <v>3272</v>
      </c>
      <c r="M3280" t="s">
        <v>6048</v>
      </c>
      <c r="O3280" s="65">
        <v>120000000</v>
      </c>
    </row>
    <row r="3281" spans="1:15" x14ac:dyDescent="0.25">
      <c r="A3281" s="45">
        <v>2018</v>
      </c>
      <c r="B3281" t="s">
        <v>716</v>
      </c>
      <c r="C3281">
        <v>209</v>
      </c>
      <c r="D3281">
        <v>329</v>
      </c>
      <c r="E3281">
        <v>0</v>
      </c>
      <c r="F3281">
        <v>10406</v>
      </c>
      <c r="H3281" t="s">
        <v>16</v>
      </c>
      <c r="I3281">
        <v>2110</v>
      </c>
      <c r="J3281">
        <v>1143</v>
      </c>
      <c r="K3281" t="s">
        <v>3275</v>
      </c>
      <c r="M3281" t="s">
        <v>6049</v>
      </c>
      <c r="O3281" s="65">
        <v>623510</v>
      </c>
    </row>
    <row r="3282" spans="1:15" x14ac:dyDescent="0.25">
      <c r="A3282" s="45">
        <v>2018</v>
      </c>
      <c r="B3282" t="s">
        <v>716</v>
      </c>
      <c r="C3282">
        <v>209</v>
      </c>
      <c r="D3282">
        <v>329</v>
      </c>
      <c r="E3282">
        <v>0</v>
      </c>
      <c r="F3282">
        <v>10499</v>
      </c>
      <c r="H3282" t="s">
        <v>16</v>
      </c>
      <c r="I3282">
        <v>2110</v>
      </c>
      <c r="J3282">
        <v>1143</v>
      </c>
      <c r="K3282" t="s">
        <v>3276</v>
      </c>
      <c r="M3282" t="s">
        <v>6050</v>
      </c>
      <c r="O3282" s="65">
        <v>9605609</v>
      </c>
    </row>
    <row r="3283" spans="1:15" x14ac:dyDescent="0.25">
      <c r="A3283" s="45">
        <v>2018</v>
      </c>
      <c r="B3283" t="s">
        <v>716</v>
      </c>
      <c r="C3283">
        <v>209</v>
      </c>
      <c r="D3283">
        <v>329</v>
      </c>
      <c r="E3283">
        <v>0</v>
      </c>
      <c r="F3283">
        <v>10501</v>
      </c>
      <c r="H3283" t="s">
        <v>16</v>
      </c>
      <c r="I3283">
        <v>2110</v>
      </c>
      <c r="J3283">
        <v>1143</v>
      </c>
      <c r="K3283" t="s">
        <v>3277</v>
      </c>
      <c r="O3283" s="65">
        <v>1000000</v>
      </c>
    </row>
    <row r="3284" spans="1:15" x14ac:dyDescent="0.25">
      <c r="A3284" s="45">
        <v>2018</v>
      </c>
      <c r="B3284" t="s">
        <v>716</v>
      </c>
      <c r="C3284">
        <v>209</v>
      </c>
      <c r="D3284">
        <v>329</v>
      </c>
      <c r="E3284">
        <v>0</v>
      </c>
      <c r="F3284">
        <v>10502</v>
      </c>
      <c r="H3284" t="s">
        <v>16</v>
      </c>
      <c r="I3284">
        <v>2110</v>
      </c>
      <c r="J3284">
        <v>1143</v>
      </c>
      <c r="K3284" t="s">
        <v>3278</v>
      </c>
      <c r="O3284" s="65">
        <v>30214365</v>
      </c>
    </row>
    <row r="3285" spans="1:15" x14ac:dyDescent="0.25">
      <c r="A3285" s="45">
        <v>2018</v>
      </c>
      <c r="B3285" t="s">
        <v>716</v>
      </c>
      <c r="C3285">
        <v>209</v>
      </c>
      <c r="D3285">
        <v>329</v>
      </c>
      <c r="E3285">
        <v>0</v>
      </c>
      <c r="F3285">
        <v>10601</v>
      </c>
      <c r="H3285" t="s">
        <v>16</v>
      </c>
      <c r="I3285">
        <v>2110</v>
      </c>
      <c r="J3285">
        <v>1143</v>
      </c>
      <c r="K3285" t="s">
        <v>3281</v>
      </c>
      <c r="O3285" s="65">
        <v>9231785</v>
      </c>
    </row>
    <row r="3286" spans="1:15" x14ac:dyDescent="0.25">
      <c r="A3286" s="45">
        <v>2018</v>
      </c>
      <c r="B3286" t="s">
        <v>716</v>
      </c>
      <c r="C3286">
        <v>209</v>
      </c>
      <c r="D3286">
        <v>329</v>
      </c>
      <c r="E3286">
        <v>0</v>
      </c>
      <c r="F3286">
        <v>10701</v>
      </c>
      <c r="H3286" t="s">
        <v>16</v>
      </c>
      <c r="I3286">
        <v>2110</v>
      </c>
      <c r="J3286">
        <v>1143</v>
      </c>
      <c r="K3286" t="s">
        <v>3284</v>
      </c>
      <c r="M3286" t="s">
        <v>6051</v>
      </c>
      <c r="O3286" s="65">
        <v>6310000</v>
      </c>
    </row>
    <row r="3287" spans="1:15" x14ac:dyDescent="0.25">
      <c r="A3287" s="45">
        <v>2018</v>
      </c>
      <c r="B3287" t="s">
        <v>716</v>
      </c>
      <c r="C3287">
        <v>209</v>
      </c>
      <c r="D3287">
        <v>329</v>
      </c>
      <c r="E3287">
        <v>0</v>
      </c>
      <c r="F3287">
        <v>10801</v>
      </c>
      <c r="H3287" t="s">
        <v>16</v>
      </c>
      <c r="I3287">
        <v>2110</v>
      </c>
      <c r="J3287">
        <v>1143</v>
      </c>
      <c r="K3287" t="s">
        <v>3287</v>
      </c>
      <c r="O3287" s="65">
        <v>400000000</v>
      </c>
    </row>
    <row r="3288" spans="1:15" x14ac:dyDescent="0.25">
      <c r="A3288" s="45">
        <v>2018</v>
      </c>
      <c r="B3288" t="s">
        <v>716</v>
      </c>
      <c r="C3288">
        <v>209</v>
      </c>
      <c r="D3288">
        <v>329</v>
      </c>
      <c r="E3288">
        <v>0</v>
      </c>
      <c r="F3288">
        <v>10804</v>
      </c>
      <c r="H3288" t="s">
        <v>16</v>
      </c>
      <c r="I3288">
        <v>2110</v>
      </c>
      <c r="J3288">
        <v>1143</v>
      </c>
      <c r="K3288" t="s">
        <v>3290</v>
      </c>
      <c r="O3288" s="65">
        <v>4220575</v>
      </c>
    </row>
    <row r="3289" spans="1:15" x14ac:dyDescent="0.25">
      <c r="A3289" s="45">
        <v>2018</v>
      </c>
      <c r="B3289" t="s">
        <v>716</v>
      </c>
      <c r="C3289">
        <v>209</v>
      </c>
      <c r="D3289">
        <v>329</v>
      </c>
      <c r="E3289">
        <v>0</v>
      </c>
      <c r="F3289">
        <v>10805</v>
      </c>
      <c r="H3289" t="s">
        <v>16</v>
      </c>
      <c r="I3289">
        <v>2110</v>
      </c>
      <c r="J3289">
        <v>1143</v>
      </c>
      <c r="K3289" t="s">
        <v>3291</v>
      </c>
      <c r="O3289" s="65">
        <v>8599778</v>
      </c>
    </row>
    <row r="3290" spans="1:15" x14ac:dyDescent="0.25">
      <c r="A3290" s="45">
        <v>2018</v>
      </c>
      <c r="B3290" t="s">
        <v>716</v>
      </c>
      <c r="C3290">
        <v>209</v>
      </c>
      <c r="D3290">
        <v>329</v>
      </c>
      <c r="E3290">
        <v>0</v>
      </c>
      <c r="F3290">
        <v>10807</v>
      </c>
      <c r="H3290" t="s">
        <v>16</v>
      </c>
      <c r="I3290">
        <v>2110</v>
      </c>
      <c r="J3290">
        <v>1143</v>
      </c>
      <c r="K3290" t="s">
        <v>3293</v>
      </c>
      <c r="O3290" s="65">
        <v>223560</v>
      </c>
    </row>
    <row r="3291" spans="1:15" x14ac:dyDescent="0.25">
      <c r="A3291" s="45">
        <v>2018</v>
      </c>
      <c r="B3291" t="s">
        <v>716</v>
      </c>
      <c r="C3291">
        <v>209</v>
      </c>
      <c r="D3291">
        <v>329</v>
      </c>
      <c r="E3291">
        <v>0</v>
      </c>
      <c r="F3291">
        <v>10808</v>
      </c>
      <c r="H3291" t="s">
        <v>16</v>
      </c>
      <c r="I3291">
        <v>2110</v>
      </c>
      <c r="J3291">
        <v>1143</v>
      </c>
      <c r="K3291" t="s">
        <v>3294</v>
      </c>
      <c r="O3291" s="65">
        <v>1525000</v>
      </c>
    </row>
    <row r="3292" spans="1:15" x14ac:dyDescent="0.25">
      <c r="A3292" s="45">
        <v>2018</v>
      </c>
      <c r="B3292" t="s">
        <v>716</v>
      </c>
      <c r="C3292">
        <v>209</v>
      </c>
      <c r="D3292">
        <v>329</v>
      </c>
      <c r="E3292">
        <v>0</v>
      </c>
      <c r="F3292">
        <v>19999</v>
      </c>
      <c r="H3292" t="s">
        <v>16</v>
      </c>
      <c r="I3292">
        <v>2110</v>
      </c>
      <c r="J3292">
        <v>1143</v>
      </c>
      <c r="K3292" t="s">
        <v>3305</v>
      </c>
      <c r="M3292" t="s">
        <v>6052</v>
      </c>
      <c r="O3292" s="65">
        <v>850000</v>
      </c>
    </row>
    <row r="3293" spans="1:15" x14ac:dyDescent="0.25">
      <c r="A3293" s="45">
        <v>2018</v>
      </c>
      <c r="B3293" t="s">
        <v>716</v>
      </c>
      <c r="C3293">
        <v>209</v>
      </c>
      <c r="D3293">
        <v>329</v>
      </c>
      <c r="E3293">
        <v>0</v>
      </c>
      <c r="F3293">
        <v>20101</v>
      </c>
      <c r="H3293" t="s">
        <v>16</v>
      </c>
      <c r="I3293">
        <v>2110</v>
      </c>
      <c r="J3293">
        <v>1143</v>
      </c>
      <c r="K3293" t="s">
        <v>3306</v>
      </c>
      <c r="O3293" s="65">
        <v>40937921</v>
      </c>
    </row>
    <row r="3294" spans="1:15" x14ac:dyDescent="0.25">
      <c r="A3294" s="45">
        <v>2018</v>
      </c>
      <c r="B3294" t="s">
        <v>716</v>
      </c>
      <c r="C3294">
        <v>209</v>
      </c>
      <c r="D3294">
        <v>329</v>
      </c>
      <c r="E3294">
        <v>0</v>
      </c>
      <c r="F3294">
        <v>20102</v>
      </c>
      <c r="H3294" t="s">
        <v>16</v>
      </c>
      <c r="I3294">
        <v>2110</v>
      </c>
      <c r="J3294">
        <v>1143</v>
      </c>
      <c r="K3294" t="s">
        <v>3307</v>
      </c>
      <c r="O3294" s="65">
        <v>2110822</v>
      </c>
    </row>
    <row r="3295" spans="1:15" x14ac:dyDescent="0.25">
      <c r="A3295" s="45">
        <v>2018</v>
      </c>
      <c r="B3295" t="s">
        <v>716</v>
      </c>
      <c r="C3295">
        <v>209</v>
      </c>
      <c r="D3295">
        <v>329</v>
      </c>
      <c r="E3295">
        <v>0</v>
      </c>
      <c r="F3295">
        <v>20104</v>
      </c>
      <c r="H3295" t="s">
        <v>16</v>
      </c>
      <c r="I3295">
        <v>2110</v>
      </c>
      <c r="J3295">
        <v>1143</v>
      </c>
      <c r="K3295" t="s">
        <v>3309</v>
      </c>
      <c r="O3295" s="65">
        <v>11754101</v>
      </c>
    </row>
    <row r="3296" spans="1:15" x14ac:dyDescent="0.25">
      <c r="A3296" s="45">
        <v>2018</v>
      </c>
      <c r="B3296" t="s">
        <v>716</v>
      </c>
      <c r="C3296">
        <v>209</v>
      </c>
      <c r="D3296">
        <v>329</v>
      </c>
      <c r="E3296">
        <v>0</v>
      </c>
      <c r="F3296">
        <v>20199</v>
      </c>
      <c r="H3296" t="s">
        <v>16</v>
      </c>
      <c r="I3296">
        <v>2110</v>
      </c>
      <c r="J3296">
        <v>1143</v>
      </c>
      <c r="K3296" t="s">
        <v>3310</v>
      </c>
      <c r="O3296" s="65">
        <v>1447100</v>
      </c>
    </row>
    <row r="3297" spans="1:15" x14ac:dyDescent="0.25">
      <c r="A3297" s="45">
        <v>2018</v>
      </c>
      <c r="B3297" t="s">
        <v>716</v>
      </c>
      <c r="C3297">
        <v>209</v>
      </c>
      <c r="D3297">
        <v>329</v>
      </c>
      <c r="E3297">
        <v>0</v>
      </c>
      <c r="F3297">
        <v>20203</v>
      </c>
      <c r="H3297" t="s">
        <v>16</v>
      </c>
      <c r="I3297">
        <v>2110</v>
      </c>
      <c r="J3297">
        <v>1143</v>
      </c>
      <c r="K3297" t="s">
        <v>3313</v>
      </c>
      <c r="O3297" s="65">
        <v>360000</v>
      </c>
    </row>
    <row r="3298" spans="1:15" x14ac:dyDescent="0.25">
      <c r="A3298" s="45">
        <v>2018</v>
      </c>
      <c r="B3298" t="s">
        <v>716</v>
      </c>
      <c r="C3298">
        <v>209</v>
      </c>
      <c r="D3298">
        <v>329</v>
      </c>
      <c r="E3298">
        <v>0</v>
      </c>
      <c r="F3298">
        <v>20301</v>
      </c>
      <c r="H3298" t="s">
        <v>16</v>
      </c>
      <c r="I3298">
        <v>2110</v>
      </c>
      <c r="J3298">
        <v>1143</v>
      </c>
      <c r="K3298" t="s">
        <v>3315</v>
      </c>
      <c r="O3298" s="65">
        <v>82435418</v>
      </c>
    </row>
    <row r="3299" spans="1:15" x14ac:dyDescent="0.25">
      <c r="A3299" s="45">
        <v>2018</v>
      </c>
      <c r="B3299" t="s">
        <v>716</v>
      </c>
      <c r="C3299">
        <v>209</v>
      </c>
      <c r="D3299">
        <v>329</v>
      </c>
      <c r="E3299">
        <v>0</v>
      </c>
      <c r="F3299">
        <v>20302</v>
      </c>
      <c r="H3299" t="s">
        <v>16</v>
      </c>
      <c r="I3299">
        <v>2110</v>
      </c>
      <c r="J3299">
        <v>1143</v>
      </c>
      <c r="K3299" t="s">
        <v>3316</v>
      </c>
      <c r="O3299" s="65">
        <v>82527077</v>
      </c>
    </row>
    <row r="3300" spans="1:15" x14ac:dyDescent="0.25">
      <c r="A3300" s="45">
        <v>2018</v>
      </c>
      <c r="B3300" t="s">
        <v>716</v>
      </c>
      <c r="C3300">
        <v>209</v>
      </c>
      <c r="D3300">
        <v>329</v>
      </c>
      <c r="E3300">
        <v>0</v>
      </c>
      <c r="F3300">
        <v>20303</v>
      </c>
      <c r="H3300" t="s">
        <v>16</v>
      </c>
      <c r="I3300">
        <v>2110</v>
      </c>
      <c r="J3300">
        <v>1143</v>
      </c>
      <c r="K3300" t="s">
        <v>3317</v>
      </c>
      <c r="O3300" s="65">
        <v>9981012</v>
      </c>
    </row>
    <row r="3301" spans="1:15" x14ac:dyDescent="0.25">
      <c r="A3301" s="45">
        <v>2018</v>
      </c>
      <c r="B3301" t="s">
        <v>716</v>
      </c>
      <c r="C3301">
        <v>209</v>
      </c>
      <c r="D3301">
        <v>329</v>
      </c>
      <c r="E3301">
        <v>0</v>
      </c>
      <c r="F3301">
        <v>20304</v>
      </c>
      <c r="H3301" t="s">
        <v>16</v>
      </c>
      <c r="I3301">
        <v>2110</v>
      </c>
      <c r="J3301">
        <v>1143</v>
      </c>
      <c r="K3301" t="s">
        <v>3318</v>
      </c>
      <c r="O3301" s="65">
        <v>21023710</v>
      </c>
    </row>
    <row r="3302" spans="1:15" x14ac:dyDescent="0.25">
      <c r="A3302" s="45">
        <v>2018</v>
      </c>
      <c r="B3302" t="s">
        <v>716</v>
      </c>
      <c r="C3302">
        <v>209</v>
      </c>
      <c r="D3302">
        <v>329</v>
      </c>
      <c r="E3302">
        <v>0</v>
      </c>
      <c r="F3302">
        <v>20305</v>
      </c>
      <c r="H3302" t="s">
        <v>16</v>
      </c>
      <c r="I3302">
        <v>2110</v>
      </c>
      <c r="J3302">
        <v>1143</v>
      </c>
      <c r="K3302" t="s">
        <v>3319</v>
      </c>
      <c r="O3302" s="65">
        <v>1000000</v>
      </c>
    </row>
    <row r="3303" spans="1:15" x14ac:dyDescent="0.25">
      <c r="A3303" s="45">
        <v>2018</v>
      </c>
      <c r="B3303" t="s">
        <v>716</v>
      </c>
      <c r="C3303">
        <v>209</v>
      </c>
      <c r="D3303">
        <v>329</v>
      </c>
      <c r="E3303">
        <v>0</v>
      </c>
      <c r="F3303">
        <v>20306</v>
      </c>
      <c r="H3303" t="s">
        <v>16</v>
      </c>
      <c r="I3303">
        <v>2110</v>
      </c>
      <c r="J3303">
        <v>1143</v>
      </c>
      <c r="K3303" t="s">
        <v>3320</v>
      </c>
      <c r="O3303" s="65">
        <v>9041497</v>
      </c>
    </row>
    <row r="3304" spans="1:15" x14ac:dyDescent="0.25">
      <c r="A3304" s="45">
        <v>2018</v>
      </c>
      <c r="B3304" t="s">
        <v>716</v>
      </c>
      <c r="C3304">
        <v>209</v>
      </c>
      <c r="D3304">
        <v>329</v>
      </c>
      <c r="E3304">
        <v>0</v>
      </c>
      <c r="F3304">
        <v>20399</v>
      </c>
      <c r="H3304" t="s">
        <v>16</v>
      </c>
      <c r="I3304">
        <v>2110</v>
      </c>
      <c r="J3304">
        <v>1143</v>
      </c>
      <c r="K3304" t="s">
        <v>3321</v>
      </c>
      <c r="O3304" s="65">
        <v>11287752</v>
      </c>
    </row>
    <row r="3305" spans="1:15" x14ac:dyDescent="0.25">
      <c r="A3305" s="45">
        <v>2018</v>
      </c>
      <c r="B3305" t="s">
        <v>716</v>
      </c>
      <c r="C3305">
        <v>209</v>
      </c>
      <c r="D3305">
        <v>329</v>
      </c>
      <c r="E3305">
        <v>0</v>
      </c>
      <c r="F3305">
        <v>20401</v>
      </c>
      <c r="H3305" t="s">
        <v>16</v>
      </c>
      <c r="I3305">
        <v>2110</v>
      </c>
      <c r="J3305">
        <v>1143</v>
      </c>
      <c r="K3305" t="s">
        <v>3322</v>
      </c>
      <c r="O3305" s="65">
        <v>2847763</v>
      </c>
    </row>
    <row r="3306" spans="1:15" x14ac:dyDescent="0.25">
      <c r="A3306" s="45">
        <v>2018</v>
      </c>
      <c r="B3306" t="s">
        <v>716</v>
      </c>
      <c r="C3306">
        <v>209</v>
      </c>
      <c r="D3306">
        <v>329</v>
      </c>
      <c r="E3306">
        <v>0</v>
      </c>
      <c r="F3306">
        <v>20402</v>
      </c>
      <c r="H3306" t="s">
        <v>16</v>
      </c>
      <c r="I3306">
        <v>2110</v>
      </c>
      <c r="J3306">
        <v>1143</v>
      </c>
      <c r="K3306" t="s">
        <v>3323</v>
      </c>
      <c r="O3306" s="65">
        <v>8504000</v>
      </c>
    </row>
    <row r="3307" spans="1:15" x14ac:dyDescent="0.25">
      <c r="A3307" s="45">
        <v>2018</v>
      </c>
      <c r="B3307" t="s">
        <v>716</v>
      </c>
      <c r="C3307">
        <v>209</v>
      </c>
      <c r="D3307">
        <v>329</v>
      </c>
      <c r="E3307">
        <v>0</v>
      </c>
      <c r="F3307">
        <v>29901</v>
      </c>
      <c r="H3307" t="s">
        <v>16</v>
      </c>
      <c r="I3307">
        <v>2110</v>
      </c>
      <c r="J3307">
        <v>1143</v>
      </c>
      <c r="K3307" t="s">
        <v>3327</v>
      </c>
      <c r="O3307" s="65">
        <v>4605546</v>
      </c>
    </row>
    <row r="3308" spans="1:15" x14ac:dyDescent="0.25">
      <c r="A3308" s="45">
        <v>2018</v>
      </c>
      <c r="B3308" t="s">
        <v>716</v>
      </c>
      <c r="C3308">
        <v>209</v>
      </c>
      <c r="D3308">
        <v>329</v>
      </c>
      <c r="E3308">
        <v>0</v>
      </c>
      <c r="F3308">
        <v>29903</v>
      </c>
      <c r="H3308" t="s">
        <v>16</v>
      </c>
      <c r="I3308">
        <v>2110</v>
      </c>
      <c r="J3308">
        <v>1143</v>
      </c>
      <c r="K3308" t="s">
        <v>3329</v>
      </c>
      <c r="O3308" s="65">
        <v>7292879</v>
      </c>
    </row>
    <row r="3309" spans="1:15" x14ac:dyDescent="0.25">
      <c r="A3309" s="45">
        <v>2018</v>
      </c>
      <c r="B3309" t="s">
        <v>716</v>
      </c>
      <c r="C3309">
        <v>209</v>
      </c>
      <c r="D3309">
        <v>329</v>
      </c>
      <c r="E3309">
        <v>0</v>
      </c>
      <c r="F3309">
        <v>29904</v>
      </c>
      <c r="H3309" t="s">
        <v>16</v>
      </c>
      <c r="I3309">
        <v>2110</v>
      </c>
      <c r="J3309">
        <v>1143</v>
      </c>
      <c r="K3309" t="s">
        <v>3330</v>
      </c>
      <c r="O3309" s="65">
        <v>2467920</v>
      </c>
    </row>
    <row r="3310" spans="1:15" x14ac:dyDescent="0.25">
      <c r="A3310" s="45">
        <v>2018</v>
      </c>
      <c r="B3310" t="s">
        <v>716</v>
      </c>
      <c r="C3310">
        <v>209</v>
      </c>
      <c r="D3310">
        <v>329</v>
      </c>
      <c r="E3310">
        <v>0</v>
      </c>
      <c r="F3310">
        <v>29905</v>
      </c>
      <c r="H3310" t="s">
        <v>16</v>
      </c>
      <c r="I3310">
        <v>2110</v>
      </c>
      <c r="J3310">
        <v>1143</v>
      </c>
      <c r="K3310" t="s">
        <v>3331</v>
      </c>
      <c r="O3310" s="65">
        <v>5558863</v>
      </c>
    </row>
    <row r="3311" spans="1:15" x14ac:dyDescent="0.25">
      <c r="A3311" s="45">
        <v>2018</v>
      </c>
      <c r="B3311" t="s">
        <v>716</v>
      </c>
      <c r="C3311">
        <v>209</v>
      </c>
      <c r="D3311">
        <v>329</v>
      </c>
      <c r="E3311">
        <v>0</v>
      </c>
      <c r="F3311">
        <v>29906</v>
      </c>
      <c r="H3311" t="s">
        <v>16</v>
      </c>
      <c r="I3311">
        <v>2110</v>
      </c>
      <c r="J3311">
        <v>1143</v>
      </c>
      <c r="K3311" t="s">
        <v>3332</v>
      </c>
      <c r="O3311" s="65">
        <v>3122672</v>
      </c>
    </row>
    <row r="3312" spans="1:15" x14ac:dyDescent="0.25">
      <c r="A3312" s="45">
        <v>2018</v>
      </c>
      <c r="B3312" t="s">
        <v>716</v>
      </c>
      <c r="C3312">
        <v>209</v>
      </c>
      <c r="D3312">
        <v>329</v>
      </c>
      <c r="E3312">
        <v>0</v>
      </c>
      <c r="F3312">
        <v>29999</v>
      </c>
      <c r="H3312" t="s">
        <v>16</v>
      </c>
      <c r="I3312">
        <v>2110</v>
      </c>
      <c r="J3312">
        <v>1143</v>
      </c>
      <c r="K3312" t="s">
        <v>3334</v>
      </c>
      <c r="O3312" s="65">
        <v>125000</v>
      </c>
    </row>
    <row r="3313" spans="1:15" x14ac:dyDescent="0.25">
      <c r="A3313" s="45">
        <v>2018</v>
      </c>
      <c r="B3313" t="s">
        <v>716</v>
      </c>
      <c r="C3313">
        <v>209</v>
      </c>
      <c r="D3313">
        <v>329</v>
      </c>
      <c r="E3313">
        <v>0</v>
      </c>
      <c r="F3313">
        <v>50101</v>
      </c>
      <c r="H3313" t="s">
        <v>16</v>
      </c>
      <c r="I3313">
        <v>2210</v>
      </c>
      <c r="J3313">
        <v>1143</v>
      </c>
      <c r="K3313" t="s">
        <v>3372</v>
      </c>
      <c r="O3313" s="65">
        <v>6875000</v>
      </c>
    </row>
    <row r="3314" spans="1:15" x14ac:dyDescent="0.25">
      <c r="A3314" s="45">
        <v>2018</v>
      </c>
      <c r="B3314" t="s">
        <v>716</v>
      </c>
      <c r="C3314">
        <v>209</v>
      </c>
      <c r="D3314">
        <v>329</v>
      </c>
      <c r="E3314">
        <v>0</v>
      </c>
      <c r="F3314">
        <v>50104</v>
      </c>
      <c r="H3314" t="s">
        <v>16</v>
      </c>
      <c r="I3314">
        <v>2210</v>
      </c>
      <c r="J3314">
        <v>1143</v>
      </c>
      <c r="K3314" t="s">
        <v>3375</v>
      </c>
      <c r="O3314" s="65">
        <v>595613</v>
      </c>
    </row>
    <row r="3315" spans="1:15" x14ac:dyDescent="0.25">
      <c r="A3315" s="45">
        <v>2018</v>
      </c>
      <c r="B3315" t="s">
        <v>716</v>
      </c>
      <c r="C3315">
        <v>209</v>
      </c>
      <c r="D3315">
        <v>329</v>
      </c>
      <c r="E3315">
        <v>0</v>
      </c>
      <c r="F3315">
        <v>50199</v>
      </c>
      <c r="H3315" t="s">
        <v>16</v>
      </c>
      <c r="I3315">
        <v>2210</v>
      </c>
      <c r="J3315">
        <v>1143</v>
      </c>
      <c r="K3315" t="s">
        <v>3379</v>
      </c>
      <c r="O3315" s="65">
        <v>2651627</v>
      </c>
    </row>
    <row r="3316" spans="1:15" x14ac:dyDescent="0.25">
      <c r="A3316" s="45">
        <v>2018</v>
      </c>
      <c r="B3316" t="s">
        <v>716</v>
      </c>
      <c r="C3316">
        <v>209</v>
      </c>
      <c r="D3316">
        <v>329</v>
      </c>
      <c r="E3316">
        <v>0</v>
      </c>
      <c r="F3316">
        <v>50201</v>
      </c>
      <c r="H3316" t="s">
        <v>979</v>
      </c>
      <c r="I3316">
        <v>2110</v>
      </c>
      <c r="J3316">
        <v>1143</v>
      </c>
      <c r="K3316" t="s">
        <v>2211</v>
      </c>
      <c r="M3316" t="s">
        <v>6053</v>
      </c>
      <c r="O3316" s="65">
        <v>2450000000</v>
      </c>
    </row>
    <row r="3317" spans="1:15" x14ac:dyDescent="0.25">
      <c r="A3317" s="45">
        <v>2018</v>
      </c>
      <c r="B3317" t="s">
        <v>716</v>
      </c>
      <c r="C3317">
        <v>209</v>
      </c>
      <c r="D3317">
        <v>329</v>
      </c>
      <c r="E3317">
        <v>0</v>
      </c>
      <c r="F3317">
        <v>50201</v>
      </c>
      <c r="H3317" t="s">
        <v>16</v>
      </c>
      <c r="I3317">
        <v>2110</v>
      </c>
      <c r="J3317">
        <v>1143</v>
      </c>
      <c r="K3317" t="s">
        <v>2211</v>
      </c>
      <c r="M3317" t="s">
        <v>6054</v>
      </c>
      <c r="O3317" s="65">
        <v>2934371124</v>
      </c>
    </row>
    <row r="3318" spans="1:15" x14ac:dyDescent="0.25">
      <c r="A3318" s="45">
        <v>2018</v>
      </c>
      <c r="B3318" t="s">
        <v>716</v>
      </c>
      <c r="C3318">
        <v>209</v>
      </c>
      <c r="D3318">
        <v>329</v>
      </c>
      <c r="E3318">
        <v>0</v>
      </c>
      <c r="F3318">
        <v>60201</v>
      </c>
      <c r="H3318" t="s">
        <v>9</v>
      </c>
      <c r="I3318">
        <v>1320</v>
      </c>
      <c r="J3318">
        <v>1143</v>
      </c>
      <c r="K3318" t="s">
        <v>3400</v>
      </c>
      <c r="O3318" s="65">
        <v>4500000</v>
      </c>
    </row>
    <row r="3319" spans="1:15" x14ac:dyDescent="0.25">
      <c r="A3319" s="45">
        <v>2018</v>
      </c>
      <c r="B3319" t="s">
        <v>716</v>
      </c>
      <c r="C3319">
        <v>209</v>
      </c>
      <c r="D3319">
        <v>329</v>
      </c>
      <c r="E3319">
        <v>0</v>
      </c>
      <c r="F3319">
        <v>60301</v>
      </c>
      <c r="H3319" t="s">
        <v>9</v>
      </c>
      <c r="I3319">
        <v>1320</v>
      </c>
      <c r="J3319">
        <v>1143</v>
      </c>
      <c r="K3319" t="s">
        <v>3404</v>
      </c>
      <c r="O3319" s="65">
        <v>50000000</v>
      </c>
    </row>
    <row r="3320" spans="1:15" x14ac:dyDescent="0.25">
      <c r="A3320" s="45">
        <v>2018</v>
      </c>
      <c r="B3320" t="s">
        <v>716</v>
      </c>
      <c r="C3320">
        <v>209</v>
      </c>
      <c r="D3320">
        <v>329</v>
      </c>
      <c r="E3320">
        <v>0</v>
      </c>
      <c r="F3320">
        <v>60399</v>
      </c>
      <c r="H3320" t="s">
        <v>9</v>
      </c>
      <c r="I3320">
        <v>1320</v>
      </c>
      <c r="J3320">
        <v>1143</v>
      </c>
      <c r="K3320" t="s">
        <v>3409</v>
      </c>
      <c r="M3320" t="s">
        <v>6055</v>
      </c>
      <c r="O3320" s="65">
        <v>24000000</v>
      </c>
    </row>
    <row r="3321" spans="1:15" x14ac:dyDescent="0.25">
      <c r="A3321" s="45">
        <v>2018</v>
      </c>
      <c r="B3321" t="s">
        <v>716</v>
      </c>
      <c r="C3321">
        <v>209</v>
      </c>
      <c r="D3321">
        <v>329</v>
      </c>
      <c r="E3321">
        <v>0</v>
      </c>
      <c r="F3321">
        <v>60602</v>
      </c>
      <c r="H3321" t="s">
        <v>9</v>
      </c>
      <c r="I3321">
        <v>1320</v>
      </c>
      <c r="J3321">
        <v>1143</v>
      </c>
      <c r="K3321" t="s">
        <v>3418</v>
      </c>
      <c r="M3321" t="s">
        <v>4368</v>
      </c>
      <c r="O3321" s="65">
        <v>2500000</v>
      </c>
    </row>
    <row r="3322" spans="1:15" x14ac:dyDescent="0.25">
      <c r="A3322" s="45">
        <v>2018</v>
      </c>
      <c r="B3322" t="s">
        <v>716</v>
      </c>
      <c r="C3322">
        <v>209</v>
      </c>
      <c r="D3322">
        <v>329</v>
      </c>
      <c r="E3322">
        <v>0</v>
      </c>
      <c r="F3322">
        <v>70103</v>
      </c>
      <c r="G3322">
        <v>200</v>
      </c>
      <c r="H3322" t="s">
        <v>16</v>
      </c>
      <c r="I3322">
        <v>2310</v>
      </c>
      <c r="J3322">
        <v>1143</v>
      </c>
      <c r="K3322" t="s">
        <v>3424</v>
      </c>
      <c r="L3322" t="s">
        <v>21</v>
      </c>
      <c r="M3322" t="s">
        <v>4604</v>
      </c>
      <c r="N3322" t="s">
        <v>22</v>
      </c>
      <c r="O3322" s="65">
        <v>9099121</v>
      </c>
    </row>
    <row r="3323" spans="1:15" x14ac:dyDescent="0.25">
      <c r="A3323" s="45">
        <v>2018</v>
      </c>
      <c r="B3323" t="s">
        <v>716</v>
      </c>
      <c r="C3323">
        <v>209</v>
      </c>
      <c r="D3323">
        <v>329</v>
      </c>
      <c r="E3323">
        <v>0</v>
      </c>
      <c r="F3323">
        <v>70103</v>
      </c>
      <c r="G3323">
        <v>202</v>
      </c>
      <c r="H3323" t="s">
        <v>16</v>
      </c>
      <c r="I3323">
        <v>2310</v>
      </c>
      <c r="J3323">
        <v>1143</v>
      </c>
      <c r="K3323" t="s">
        <v>3424</v>
      </c>
      <c r="L3323" t="s">
        <v>21</v>
      </c>
      <c r="M3323" t="s">
        <v>4542</v>
      </c>
      <c r="N3323" t="s">
        <v>22</v>
      </c>
      <c r="O3323" s="65">
        <v>3922035</v>
      </c>
    </row>
    <row r="3324" spans="1:15" x14ac:dyDescent="0.25">
      <c r="A3324" s="45">
        <v>2018</v>
      </c>
      <c r="B3324" t="s">
        <v>717</v>
      </c>
      <c r="C3324">
        <v>209</v>
      </c>
      <c r="D3324">
        <v>331</v>
      </c>
      <c r="E3324">
        <v>1</v>
      </c>
      <c r="F3324">
        <v>101</v>
      </c>
      <c r="H3324" t="s">
        <v>9</v>
      </c>
      <c r="I3324">
        <v>1111</v>
      </c>
      <c r="J3324">
        <v>2151</v>
      </c>
      <c r="K3324" t="s">
        <v>3206</v>
      </c>
      <c r="O3324" s="65">
        <v>6875974588</v>
      </c>
    </row>
    <row r="3325" spans="1:15" x14ac:dyDescent="0.25">
      <c r="A3325" s="45">
        <v>2018</v>
      </c>
      <c r="B3325" t="s">
        <v>717</v>
      </c>
      <c r="C3325">
        <v>209</v>
      </c>
      <c r="D3325">
        <v>331</v>
      </c>
      <c r="E3325">
        <v>1</v>
      </c>
      <c r="F3325">
        <v>201</v>
      </c>
      <c r="H3325" t="s">
        <v>9</v>
      </c>
      <c r="I3325">
        <v>1111</v>
      </c>
      <c r="J3325">
        <v>2151</v>
      </c>
      <c r="K3325" t="s">
        <v>3210</v>
      </c>
      <c r="O3325" s="65">
        <v>657854397</v>
      </c>
    </row>
    <row r="3326" spans="1:15" x14ac:dyDescent="0.25">
      <c r="A3326" s="45">
        <v>2018</v>
      </c>
      <c r="B3326" t="s">
        <v>717</v>
      </c>
      <c r="C3326">
        <v>209</v>
      </c>
      <c r="D3326">
        <v>331</v>
      </c>
      <c r="E3326">
        <v>1</v>
      </c>
      <c r="F3326">
        <v>203</v>
      </c>
      <c r="H3326" t="s">
        <v>9</v>
      </c>
      <c r="I3326">
        <v>1111</v>
      </c>
      <c r="J3326">
        <v>2151</v>
      </c>
      <c r="K3326" t="s">
        <v>3212</v>
      </c>
      <c r="O3326" s="65">
        <v>1103595866</v>
      </c>
    </row>
    <row r="3327" spans="1:15" x14ac:dyDescent="0.25">
      <c r="A3327" s="45">
        <v>2018</v>
      </c>
      <c r="B3327" t="s">
        <v>717</v>
      </c>
      <c r="C3327">
        <v>209</v>
      </c>
      <c r="D3327">
        <v>331</v>
      </c>
      <c r="E3327">
        <v>1</v>
      </c>
      <c r="F3327">
        <v>301</v>
      </c>
      <c r="H3327" t="s">
        <v>9</v>
      </c>
      <c r="I3327">
        <v>1111</v>
      </c>
      <c r="J3327">
        <v>2151</v>
      </c>
      <c r="K3327" t="s">
        <v>3215</v>
      </c>
      <c r="O3327" s="65">
        <v>2633768203</v>
      </c>
    </row>
    <row r="3328" spans="1:15" x14ac:dyDescent="0.25">
      <c r="A3328" s="45">
        <v>2018</v>
      </c>
      <c r="B3328" t="s">
        <v>717</v>
      </c>
      <c r="C3328">
        <v>209</v>
      </c>
      <c r="D3328">
        <v>331</v>
      </c>
      <c r="E3328">
        <v>1</v>
      </c>
      <c r="F3328">
        <v>302</v>
      </c>
      <c r="H3328" t="s">
        <v>9</v>
      </c>
      <c r="I3328">
        <v>1111</v>
      </c>
      <c r="J3328">
        <v>2151</v>
      </c>
      <c r="K3328" t="s">
        <v>3216</v>
      </c>
      <c r="O3328" s="65">
        <v>733260264</v>
      </c>
    </row>
    <row r="3329" spans="1:15" x14ac:dyDescent="0.25">
      <c r="A3329" s="45">
        <v>2018</v>
      </c>
      <c r="B3329" t="s">
        <v>717</v>
      </c>
      <c r="C3329">
        <v>209</v>
      </c>
      <c r="D3329">
        <v>331</v>
      </c>
      <c r="E3329">
        <v>1</v>
      </c>
      <c r="F3329">
        <v>303</v>
      </c>
      <c r="H3329" t="s">
        <v>16</v>
      </c>
      <c r="I3329">
        <v>1111</v>
      </c>
      <c r="J3329">
        <v>2151</v>
      </c>
      <c r="K3329" t="s">
        <v>3217</v>
      </c>
      <c r="O3329" s="65">
        <v>1193419355</v>
      </c>
    </row>
    <row r="3330" spans="1:15" x14ac:dyDescent="0.25">
      <c r="A3330" s="45">
        <v>2018</v>
      </c>
      <c r="B3330" t="s">
        <v>717</v>
      </c>
      <c r="C3330">
        <v>209</v>
      </c>
      <c r="D3330">
        <v>331</v>
      </c>
      <c r="E3330">
        <v>1</v>
      </c>
      <c r="F3330">
        <v>304</v>
      </c>
      <c r="H3330" t="s">
        <v>9</v>
      </c>
      <c r="I3330">
        <v>1111</v>
      </c>
      <c r="J3330">
        <v>2151</v>
      </c>
      <c r="K3330" t="s">
        <v>3218</v>
      </c>
      <c r="O3330" s="65">
        <v>972000000</v>
      </c>
    </row>
    <row r="3331" spans="1:15" x14ac:dyDescent="0.25">
      <c r="A3331" s="45">
        <v>2018</v>
      </c>
      <c r="B3331" t="s">
        <v>717</v>
      </c>
      <c r="C3331">
        <v>209</v>
      </c>
      <c r="D3331">
        <v>331</v>
      </c>
      <c r="E3331">
        <v>1</v>
      </c>
      <c r="F3331">
        <v>399</v>
      </c>
      <c r="H3331" t="s">
        <v>9</v>
      </c>
      <c r="I3331">
        <v>1111</v>
      </c>
      <c r="J3331">
        <v>2151</v>
      </c>
      <c r="K3331" t="s">
        <v>3219</v>
      </c>
      <c r="O3331" s="65">
        <v>1979301079</v>
      </c>
    </row>
    <row r="3332" spans="1:15" x14ac:dyDescent="0.25">
      <c r="A3332" s="45">
        <v>2018</v>
      </c>
      <c r="B3332" t="s">
        <v>717</v>
      </c>
      <c r="C3332">
        <v>209</v>
      </c>
      <c r="D3332">
        <v>331</v>
      </c>
      <c r="E3332">
        <v>1</v>
      </c>
      <c r="F3332">
        <v>401</v>
      </c>
      <c r="G3332">
        <v>200</v>
      </c>
      <c r="H3332" t="s">
        <v>9</v>
      </c>
      <c r="I3332">
        <v>1112</v>
      </c>
      <c r="J3332">
        <v>2151</v>
      </c>
      <c r="K3332" t="s">
        <v>3220</v>
      </c>
      <c r="L3332" t="s">
        <v>21</v>
      </c>
      <c r="M3332" t="s">
        <v>4546</v>
      </c>
      <c r="N3332" t="s">
        <v>22</v>
      </c>
      <c r="O3332" s="65">
        <v>1383407282</v>
      </c>
    </row>
    <row r="3333" spans="1:15" x14ac:dyDescent="0.25">
      <c r="A3333" s="45">
        <v>2018</v>
      </c>
      <c r="B3333" t="s">
        <v>717</v>
      </c>
      <c r="C3333">
        <v>209</v>
      </c>
      <c r="D3333">
        <v>331</v>
      </c>
      <c r="E3333">
        <v>1</v>
      </c>
      <c r="F3333">
        <v>405</v>
      </c>
      <c r="G3333">
        <v>200</v>
      </c>
      <c r="H3333" t="s">
        <v>9</v>
      </c>
      <c r="I3333">
        <v>1112</v>
      </c>
      <c r="J3333">
        <v>2151</v>
      </c>
      <c r="K3333" t="s">
        <v>3244</v>
      </c>
      <c r="L3333" t="s">
        <v>23</v>
      </c>
      <c r="M3333" t="s">
        <v>4531</v>
      </c>
      <c r="N3333" t="s">
        <v>24</v>
      </c>
      <c r="O3333" s="65">
        <v>74778772</v>
      </c>
    </row>
    <row r="3334" spans="1:15" x14ac:dyDescent="0.25">
      <c r="A3334" s="45">
        <v>2018</v>
      </c>
      <c r="B3334" t="s">
        <v>717</v>
      </c>
      <c r="C3334">
        <v>209</v>
      </c>
      <c r="D3334">
        <v>331</v>
      </c>
      <c r="E3334">
        <v>1</v>
      </c>
      <c r="F3334">
        <v>501</v>
      </c>
      <c r="G3334">
        <v>200</v>
      </c>
      <c r="H3334" t="s">
        <v>9</v>
      </c>
      <c r="I3334">
        <v>1112</v>
      </c>
      <c r="J3334">
        <v>2151</v>
      </c>
      <c r="K3334" t="s">
        <v>3245</v>
      </c>
      <c r="L3334" t="s">
        <v>21</v>
      </c>
      <c r="M3334" t="s">
        <v>4547</v>
      </c>
      <c r="N3334" t="s">
        <v>22</v>
      </c>
      <c r="O3334" s="65">
        <v>759752323</v>
      </c>
    </row>
    <row r="3335" spans="1:15" x14ac:dyDescent="0.25">
      <c r="A3335" s="45">
        <v>2018</v>
      </c>
      <c r="B3335" t="s">
        <v>717</v>
      </c>
      <c r="C3335">
        <v>209</v>
      </c>
      <c r="D3335">
        <v>331</v>
      </c>
      <c r="E3335">
        <v>1</v>
      </c>
      <c r="F3335">
        <v>502</v>
      </c>
      <c r="G3335">
        <v>200</v>
      </c>
      <c r="H3335" t="s">
        <v>9</v>
      </c>
      <c r="I3335">
        <v>1112</v>
      </c>
      <c r="J3335">
        <v>2151</v>
      </c>
      <c r="K3335" t="s">
        <v>3246</v>
      </c>
      <c r="L3335" t="s">
        <v>21</v>
      </c>
      <c r="M3335" t="s">
        <v>4532</v>
      </c>
      <c r="N3335" t="s">
        <v>22</v>
      </c>
      <c r="O3335" s="65">
        <v>224336316</v>
      </c>
    </row>
    <row r="3336" spans="1:15" x14ac:dyDescent="0.25">
      <c r="A3336" s="45">
        <v>2018</v>
      </c>
      <c r="B3336" t="s">
        <v>717</v>
      </c>
      <c r="C3336">
        <v>209</v>
      </c>
      <c r="D3336">
        <v>331</v>
      </c>
      <c r="E3336">
        <v>1</v>
      </c>
      <c r="F3336">
        <v>503</v>
      </c>
      <c r="G3336">
        <v>200</v>
      </c>
      <c r="H3336" t="s">
        <v>9</v>
      </c>
      <c r="I3336">
        <v>1112</v>
      </c>
      <c r="J3336">
        <v>2151</v>
      </c>
      <c r="K3336" t="s">
        <v>3247</v>
      </c>
      <c r="L3336" t="s">
        <v>21</v>
      </c>
      <c r="M3336" t="s">
        <v>4533</v>
      </c>
      <c r="N3336" t="s">
        <v>22</v>
      </c>
      <c r="O3336" s="65">
        <v>448672632</v>
      </c>
    </row>
    <row r="3337" spans="1:15" x14ac:dyDescent="0.25">
      <c r="A3337" s="45">
        <v>2018</v>
      </c>
      <c r="B3337" t="s">
        <v>717</v>
      </c>
      <c r="C3337">
        <v>209</v>
      </c>
      <c r="D3337">
        <v>331</v>
      </c>
      <c r="E3337">
        <v>1</v>
      </c>
      <c r="F3337">
        <v>10101</v>
      </c>
      <c r="H3337" t="s">
        <v>9</v>
      </c>
      <c r="I3337">
        <v>1120</v>
      </c>
      <c r="J3337">
        <v>2151</v>
      </c>
      <c r="K3337" t="s">
        <v>3253</v>
      </c>
      <c r="O3337" s="65">
        <v>759329848</v>
      </c>
    </row>
    <row r="3338" spans="1:15" x14ac:dyDescent="0.25">
      <c r="A3338" s="45">
        <v>2018</v>
      </c>
      <c r="B3338" t="s">
        <v>717</v>
      </c>
      <c r="C3338">
        <v>209</v>
      </c>
      <c r="D3338">
        <v>331</v>
      </c>
      <c r="E3338">
        <v>1</v>
      </c>
      <c r="F3338">
        <v>10102</v>
      </c>
      <c r="H3338" t="s">
        <v>9</v>
      </c>
      <c r="I3338">
        <v>1120</v>
      </c>
      <c r="J3338">
        <v>2151</v>
      </c>
      <c r="K3338" t="s">
        <v>3254</v>
      </c>
      <c r="O3338" s="65">
        <v>34556920</v>
      </c>
    </row>
    <row r="3339" spans="1:15" x14ac:dyDescent="0.25">
      <c r="A3339" s="45">
        <v>2018</v>
      </c>
      <c r="B3339" t="s">
        <v>717</v>
      </c>
      <c r="C3339">
        <v>209</v>
      </c>
      <c r="D3339">
        <v>331</v>
      </c>
      <c r="E3339">
        <v>1</v>
      </c>
      <c r="F3339">
        <v>10201</v>
      </c>
      <c r="H3339" t="s">
        <v>9</v>
      </c>
      <c r="I3339">
        <v>1120</v>
      </c>
      <c r="J3339">
        <v>2151</v>
      </c>
      <c r="K3339" t="s">
        <v>3258</v>
      </c>
      <c r="O3339" s="65">
        <v>64907706</v>
      </c>
    </row>
    <row r="3340" spans="1:15" x14ac:dyDescent="0.25">
      <c r="A3340" s="45">
        <v>2018</v>
      </c>
      <c r="B3340" t="s">
        <v>717</v>
      </c>
      <c r="C3340">
        <v>209</v>
      </c>
      <c r="D3340">
        <v>331</v>
      </c>
      <c r="E3340">
        <v>1</v>
      </c>
      <c r="F3340">
        <v>10202</v>
      </c>
      <c r="H3340" t="s">
        <v>9</v>
      </c>
      <c r="I3340">
        <v>1120</v>
      </c>
      <c r="J3340">
        <v>2151</v>
      </c>
      <c r="K3340" t="s">
        <v>3259</v>
      </c>
      <c r="O3340" s="65">
        <v>293457765</v>
      </c>
    </row>
    <row r="3341" spans="1:15" x14ac:dyDescent="0.25">
      <c r="A3341" s="45">
        <v>2018</v>
      </c>
      <c r="B3341" t="s">
        <v>717</v>
      </c>
      <c r="C3341">
        <v>209</v>
      </c>
      <c r="D3341">
        <v>331</v>
      </c>
      <c r="E3341">
        <v>1</v>
      </c>
      <c r="F3341">
        <v>10203</v>
      </c>
      <c r="H3341" t="s">
        <v>9</v>
      </c>
      <c r="I3341">
        <v>1120</v>
      </c>
      <c r="J3341">
        <v>2151</v>
      </c>
      <c r="K3341" t="s">
        <v>3260</v>
      </c>
      <c r="O3341" s="65">
        <v>2660000</v>
      </c>
    </row>
    <row r="3342" spans="1:15" x14ac:dyDescent="0.25">
      <c r="A3342" s="45">
        <v>2018</v>
      </c>
      <c r="B3342" t="s">
        <v>717</v>
      </c>
      <c r="C3342">
        <v>209</v>
      </c>
      <c r="D3342">
        <v>331</v>
      </c>
      <c r="E3342">
        <v>1</v>
      </c>
      <c r="F3342">
        <v>10204</v>
      </c>
      <c r="H3342" t="s">
        <v>9</v>
      </c>
      <c r="I3342">
        <v>1120</v>
      </c>
      <c r="J3342">
        <v>2151</v>
      </c>
      <c r="K3342" t="s">
        <v>3261</v>
      </c>
      <c r="O3342" s="65">
        <v>82806388</v>
      </c>
    </row>
    <row r="3343" spans="1:15" x14ac:dyDescent="0.25">
      <c r="A3343" s="45">
        <v>2018</v>
      </c>
      <c r="B3343" t="s">
        <v>717</v>
      </c>
      <c r="C3343">
        <v>209</v>
      </c>
      <c r="D3343">
        <v>331</v>
      </c>
      <c r="E3343">
        <v>1</v>
      </c>
      <c r="F3343">
        <v>10299</v>
      </c>
      <c r="H3343" t="s">
        <v>9</v>
      </c>
      <c r="I3343">
        <v>1120</v>
      </c>
      <c r="J3343">
        <v>2151</v>
      </c>
      <c r="K3343" t="s">
        <v>3262</v>
      </c>
      <c r="M3343" t="s">
        <v>6056</v>
      </c>
      <c r="O3343" s="65">
        <v>13201198</v>
      </c>
    </row>
    <row r="3344" spans="1:15" x14ac:dyDescent="0.25">
      <c r="A3344" s="45">
        <v>2018</v>
      </c>
      <c r="B3344" t="s">
        <v>717</v>
      </c>
      <c r="C3344">
        <v>209</v>
      </c>
      <c r="D3344">
        <v>331</v>
      </c>
      <c r="E3344">
        <v>1</v>
      </c>
      <c r="F3344">
        <v>10301</v>
      </c>
      <c r="H3344" t="s">
        <v>9</v>
      </c>
      <c r="I3344">
        <v>1120</v>
      </c>
      <c r="J3344">
        <v>2151</v>
      </c>
      <c r="K3344" t="s">
        <v>3263</v>
      </c>
      <c r="O3344" s="65">
        <v>3105000</v>
      </c>
    </row>
    <row r="3345" spans="1:15" x14ac:dyDescent="0.25">
      <c r="A3345" s="45">
        <v>2018</v>
      </c>
      <c r="B3345" t="s">
        <v>717</v>
      </c>
      <c r="C3345">
        <v>209</v>
      </c>
      <c r="D3345">
        <v>331</v>
      </c>
      <c r="E3345">
        <v>1</v>
      </c>
      <c r="F3345">
        <v>10302</v>
      </c>
      <c r="H3345" t="s">
        <v>9</v>
      </c>
      <c r="I3345">
        <v>1120</v>
      </c>
      <c r="J3345">
        <v>2151</v>
      </c>
      <c r="K3345" t="s">
        <v>3264</v>
      </c>
      <c r="O3345" s="65">
        <v>140980</v>
      </c>
    </row>
    <row r="3346" spans="1:15" x14ac:dyDescent="0.25">
      <c r="A3346" s="45">
        <v>2018</v>
      </c>
      <c r="B3346" t="s">
        <v>717</v>
      </c>
      <c r="C3346">
        <v>209</v>
      </c>
      <c r="D3346">
        <v>331</v>
      </c>
      <c r="E3346">
        <v>1</v>
      </c>
      <c r="F3346">
        <v>10303</v>
      </c>
      <c r="H3346" t="s">
        <v>9</v>
      </c>
      <c r="I3346">
        <v>1120</v>
      </c>
      <c r="J3346">
        <v>2151</v>
      </c>
      <c r="K3346" t="s">
        <v>3265</v>
      </c>
      <c r="O3346" s="65">
        <v>4455000</v>
      </c>
    </row>
    <row r="3347" spans="1:15" x14ac:dyDescent="0.25">
      <c r="A3347" s="45">
        <v>2018</v>
      </c>
      <c r="B3347" t="s">
        <v>717</v>
      </c>
      <c r="C3347">
        <v>209</v>
      </c>
      <c r="D3347">
        <v>331</v>
      </c>
      <c r="E3347">
        <v>1</v>
      </c>
      <c r="F3347">
        <v>10306</v>
      </c>
      <c r="H3347" t="s">
        <v>9</v>
      </c>
      <c r="I3347">
        <v>1120</v>
      </c>
      <c r="J3347">
        <v>2151</v>
      </c>
      <c r="K3347" t="s">
        <v>3268</v>
      </c>
      <c r="M3347" t="s">
        <v>6057</v>
      </c>
      <c r="O3347" s="65">
        <v>500000</v>
      </c>
    </row>
    <row r="3348" spans="1:15" x14ac:dyDescent="0.25">
      <c r="A3348" s="45">
        <v>2018</v>
      </c>
      <c r="B3348" t="s">
        <v>717</v>
      </c>
      <c r="C3348">
        <v>209</v>
      </c>
      <c r="D3348">
        <v>331</v>
      </c>
      <c r="E3348">
        <v>1</v>
      </c>
      <c r="F3348">
        <v>10307</v>
      </c>
      <c r="H3348" t="s">
        <v>9</v>
      </c>
      <c r="I3348">
        <v>1120</v>
      </c>
      <c r="J3348">
        <v>2151</v>
      </c>
      <c r="K3348" t="s">
        <v>3269</v>
      </c>
      <c r="O3348" s="65">
        <v>51000</v>
      </c>
    </row>
    <row r="3349" spans="1:15" x14ac:dyDescent="0.25">
      <c r="A3349" s="45">
        <v>2018</v>
      </c>
      <c r="B3349" t="s">
        <v>717</v>
      </c>
      <c r="C3349">
        <v>209</v>
      </c>
      <c r="D3349">
        <v>331</v>
      </c>
      <c r="E3349">
        <v>1</v>
      </c>
      <c r="F3349">
        <v>10401</v>
      </c>
      <c r="H3349" t="s">
        <v>9</v>
      </c>
      <c r="I3349">
        <v>1120</v>
      </c>
      <c r="J3349">
        <v>2151</v>
      </c>
      <c r="K3349" t="s">
        <v>3270</v>
      </c>
      <c r="M3349" t="s">
        <v>4610</v>
      </c>
      <c r="O3349" s="65">
        <v>49970762</v>
      </c>
    </row>
    <row r="3350" spans="1:15" x14ac:dyDescent="0.25">
      <c r="A3350" s="45">
        <v>2018</v>
      </c>
      <c r="B3350" t="s">
        <v>717</v>
      </c>
      <c r="C3350">
        <v>209</v>
      </c>
      <c r="D3350">
        <v>331</v>
      </c>
      <c r="E3350">
        <v>1</v>
      </c>
      <c r="F3350">
        <v>10406</v>
      </c>
      <c r="H3350" t="s">
        <v>9</v>
      </c>
      <c r="I3350">
        <v>1120</v>
      </c>
      <c r="J3350">
        <v>2151</v>
      </c>
      <c r="K3350" t="s">
        <v>3275</v>
      </c>
      <c r="M3350" t="s">
        <v>4611</v>
      </c>
      <c r="O3350" s="65">
        <v>1847814649</v>
      </c>
    </row>
    <row r="3351" spans="1:15" x14ac:dyDescent="0.25">
      <c r="A3351" s="45">
        <v>2018</v>
      </c>
      <c r="B3351" t="s">
        <v>717</v>
      </c>
      <c r="C3351">
        <v>209</v>
      </c>
      <c r="D3351">
        <v>331</v>
      </c>
      <c r="E3351">
        <v>1</v>
      </c>
      <c r="F3351">
        <v>10499</v>
      </c>
      <c r="H3351" t="s">
        <v>9</v>
      </c>
      <c r="I3351">
        <v>1120</v>
      </c>
      <c r="J3351">
        <v>2151</v>
      </c>
      <c r="K3351" t="s">
        <v>3276</v>
      </c>
      <c r="M3351" t="s">
        <v>6058</v>
      </c>
      <c r="O3351" s="65">
        <v>10860000</v>
      </c>
    </row>
    <row r="3352" spans="1:15" x14ac:dyDescent="0.25">
      <c r="A3352" s="45">
        <v>2018</v>
      </c>
      <c r="B3352" t="s">
        <v>717</v>
      </c>
      <c r="C3352">
        <v>209</v>
      </c>
      <c r="D3352">
        <v>331</v>
      </c>
      <c r="E3352">
        <v>1</v>
      </c>
      <c r="F3352">
        <v>10501</v>
      </c>
      <c r="H3352" t="s">
        <v>9</v>
      </c>
      <c r="I3352">
        <v>1120</v>
      </c>
      <c r="J3352">
        <v>2151</v>
      </c>
      <c r="K3352" t="s">
        <v>3277</v>
      </c>
      <c r="O3352" s="65">
        <v>8654950</v>
      </c>
    </row>
    <row r="3353" spans="1:15" x14ac:dyDescent="0.25">
      <c r="A3353" s="45">
        <v>2018</v>
      </c>
      <c r="B3353" t="s">
        <v>717</v>
      </c>
      <c r="C3353">
        <v>209</v>
      </c>
      <c r="D3353">
        <v>331</v>
      </c>
      <c r="E3353">
        <v>1</v>
      </c>
      <c r="F3353">
        <v>10502</v>
      </c>
      <c r="H3353" t="s">
        <v>9</v>
      </c>
      <c r="I3353">
        <v>1120</v>
      </c>
      <c r="J3353">
        <v>2151</v>
      </c>
      <c r="K3353" t="s">
        <v>3278</v>
      </c>
      <c r="O3353" s="65">
        <v>307562166</v>
      </c>
    </row>
    <row r="3354" spans="1:15" x14ac:dyDescent="0.25">
      <c r="A3354" s="45">
        <v>2018</v>
      </c>
      <c r="B3354" t="s">
        <v>717</v>
      </c>
      <c r="C3354">
        <v>209</v>
      </c>
      <c r="D3354">
        <v>331</v>
      </c>
      <c r="E3354">
        <v>1</v>
      </c>
      <c r="F3354">
        <v>10503</v>
      </c>
      <c r="H3354" t="s">
        <v>9</v>
      </c>
      <c r="I3354">
        <v>1120</v>
      </c>
      <c r="J3354">
        <v>2151</v>
      </c>
      <c r="K3354" t="s">
        <v>3279</v>
      </c>
      <c r="O3354" s="65">
        <v>2000000</v>
      </c>
    </row>
    <row r="3355" spans="1:15" x14ac:dyDescent="0.25">
      <c r="A3355" s="45">
        <v>2018</v>
      </c>
      <c r="B3355" t="s">
        <v>717</v>
      </c>
      <c r="C3355">
        <v>209</v>
      </c>
      <c r="D3355">
        <v>331</v>
      </c>
      <c r="E3355">
        <v>1</v>
      </c>
      <c r="F3355">
        <v>10504</v>
      </c>
      <c r="H3355" t="s">
        <v>9</v>
      </c>
      <c r="I3355">
        <v>1120</v>
      </c>
      <c r="J3355">
        <v>2151</v>
      </c>
      <c r="K3355" t="s">
        <v>3280</v>
      </c>
      <c r="O3355" s="65">
        <v>1500000</v>
      </c>
    </row>
    <row r="3356" spans="1:15" x14ac:dyDescent="0.25">
      <c r="A3356" s="45">
        <v>2018</v>
      </c>
      <c r="B3356" t="s">
        <v>717</v>
      </c>
      <c r="C3356">
        <v>209</v>
      </c>
      <c r="D3356">
        <v>331</v>
      </c>
      <c r="E3356">
        <v>1</v>
      </c>
      <c r="F3356">
        <v>10601</v>
      </c>
      <c r="H3356" t="s">
        <v>9</v>
      </c>
      <c r="I3356">
        <v>1120</v>
      </c>
      <c r="J3356">
        <v>2151</v>
      </c>
      <c r="K3356" t="s">
        <v>3281</v>
      </c>
      <c r="O3356" s="65">
        <v>142000000</v>
      </c>
    </row>
    <row r="3357" spans="1:15" x14ac:dyDescent="0.25">
      <c r="A3357" s="45">
        <v>2018</v>
      </c>
      <c r="B3357" t="s">
        <v>717</v>
      </c>
      <c r="C3357">
        <v>209</v>
      </c>
      <c r="D3357">
        <v>331</v>
      </c>
      <c r="E3357">
        <v>1</v>
      </c>
      <c r="F3357">
        <v>10701</v>
      </c>
      <c r="H3357" t="s">
        <v>9</v>
      </c>
      <c r="I3357">
        <v>1120</v>
      </c>
      <c r="J3357">
        <v>2151</v>
      </c>
      <c r="K3357" t="s">
        <v>3284</v>
      </c>
      <c r="M3357" t="s">
        <v>6059</v>
      </c>
      <c r="O3357" s="65">
        <v>7520000</v>
      </c>
    </row>
    <row r="3358" spans="1:15" x14ac:dyDescent="0.25">
      <c r="A3358" s="45">
        <v>2018</v>
      </c>
      <c r="B3358" t="s">
        <v>717</v>
      </c>
      <c r="C3358">
        <v>209</v>
      </c>
      <c r="D3358">
        <v>331</v>
      </c>
      <c r="E3358">
        <v>1</v>
      </c>
      <c r="F3358">
        <v>10702</v>
      </c>
      <c r="H3358" t="s">
        <v>9</v>
      </c>
      <c r="I3358">
        <v>1120</v>
      </c>
      <c r="J3358">
        <v>2151</v>
      </c>
      <c r="K3358" t="s">
        <v>3285</v>
      </c>
      <c r="M3358" t="s">
        <v>6060</v>
      </c>
      <c r="O3358" s="65">
        <v>1933257</v>
      </c>
    </row>
    <row r="3359" spans="1:15" x14ac:dyDescent="0.25">
      <c r="A3359" s="45">
        <v>2018</v>
      </c>
      <c r="B3359" t="s">
        <v>717</v>
      </c>
      <c r="C3359">
        <v>209</v>
      </c>
      <c r="D3359">
        <v>331</v>
      </c>
      <c r="E3359">
        <v>1</v>
      </c>
      <c r="F3359">
        <v>10801</v>
      </c>
      <c r="H3359" t="s">
        <v>9</v>
      </c>
      <c r="I3359">
        <v>1120</v>
      </c>
      <c r="J3359">
        <v>2151</v>
      </c>
      <c r="K3359" t="s">
        <v>3287</v>
      </c>
      <c r="O3359" s="65">
        <v>556127</v>
      </c>
    </row>
    <row r="3360" spans="1:15" x14ac:dyDescent="0.25">
      <c r="A3360" s="45">
        <v>2018</v>
      </c>
      <c r="B3360" t="s">
        <v>717</v>
      </c>
      <c r="C3360">
        <v>209</v>
      </c>
      <c r="D3360">
        <v>331</v>
      </c>
      <c r="E3360">
        <v>1</v>
      </c>
      <c r="F3360">
        <v>10802</v>
      </c>
      <c r="H3360" t="s">
        <v>9</v>
      </c>
      <c r="I3360">
        <v>1120</v>
      </c>
      <c r="J3360">
        <v>2151</v>
      </c>
      <c r="K3360" t="s">
        <v>3288</v>
      </c>
      <c r="O3360" s="65">
        <v>938383830</v>
      </c>
    </row>
    <row r="3361" spans="1:15" x14ac:dyDescent="0.25">
      <c r="A3361" s="45">
        <v>2018</v>
      </c>
      <c r="B3361" t="s">
        <v>717</v>
      </c>
      <c r="C3361">
        <v>209</v>
      </c>
      <c r="D3361">
        <v>331</v>
      </c>
      <c r="E3361">
        <v>1</v>
      </c>
      <c r="F3361">
        <v>10803</v>
      </c>
      <c r="H3361" t="s">
        <v>9</v>
      </c>
      <c r="I3361">
        <v>1120</v>
      </c>
      <c r="J3361">
        <v>2151</v>
      </c>
      <c r="K3361" t="s">
        <v>3289</v>
      </c>
      <c r="O3361" s="65">
        <v>3400000</v>
      </c>
    </row>
    <row r="3362" spans="1:15" x14ac:dyDescent="0.25">
      <c r="A3362" s="45">
        <v>2018</v>
      </c>
      <c r="B3362" t="s">
        <v>717</v>
      </c>
      <c r="C3362">
        <v>209</v>
      </c>
      <c r="D3362">
        <v>331</v>
      </c>
      <c r="E3362">
        <v>1</v>
      </c>
      <c r="F3362">
        <v>10804</v>
      </c>
      <c r="H3362" t="s">
        <v>9</v>
      </c>
      <c r="I3362">
        <v>1120</v>
      </c>
      <c r="J3362">
        <v>2151</v>
      </c>
      <c r="K3362" t="s">
        <v>3290</v>
      </c>
      <c r="O3362" s="65">
        <v>2000000</v>
      </c>
    </row>
    <row r="3363" spans="1:15" x14ac:dyDescent="0.25">
      <c r="A3363" s="45">
        <v>2018</v>
      </c>
      <c r="B3363" t="s">
        <v>717</v>
      </c>
      <c r="C3363">
        <v>209</v>
      </c>
      <c r="D3363">
        <v>331</v>
      </c>
      <c r="E3363">
        <v>1</v>
      </c>
      <c r="F3363">
        <v>10805</v>
      </c>
      <c r="H3363" t="s">
        <v>9</v>
      </c>
      <c r="I3363">
        <v>1120</v>
      </c>
      <c r="J3363">
        <v>2151</v>
      </c>
      <c r="K3363" t="s">
        <v>3291</v>
      </c>
      <c r="O3363" s="65">
        <v>640299725</v>
      </c>
    </row>
    <row r="3364" spans="1:15" x14ac:dyDescent="0.25">
      <c r="A3364" s="45">
        <v>2018</v>
      </c>
      <c r="B3364" t="s">
        <v>717</v>
      </c>
      <c r="C3364">
        <v>209</v>
      </c>
      <c r="D3364">
        <v>331</v>
      </c>
      <c r="E3364">
        <v>1</v>
      </c>
      <c r="F3364">
        <v>10806</v>
      </c>
      <c r="H3364" t="s">
        <v>9</v>
      </c>
      <c r="I3364">
        <v>1120</v>
      </c>
      <c r="J3364">
        <v>2151</v>
      </c>
      <c r="K3364" t="s">
        <v>3292</v>
      </c>
      <c r="O3364" s="65">
        <v>36200000</v>
      </c>
    </row>
    <row r="3365" spans="1:15" x14ac:dyDescent="0.25">
      <c r="A3365" s="45">
        <v>2018</v>
      </c>
      <c r="B3365" t="s">
        <v>717</v>
      </c>
      <c r="C3365">
        <v>209</v>
      </c>
      <c r="D3365">
        <v>331</v>
      </c>
      <c r="E3365">
        <v>1</v>
      </c>
      <c r="F3365">
        <v>10807</v>
      </c>
      <c r="H3365" t="s">
        <v>9</v>
      </c>
      <c r="I3365">
        <v>1120</v>
      </c>
      <c r="J3365">
        <v>2151</v>
      </c>
      <c r="K3365" t="s">
        <v>3293</v>
      </c>
      <c r="O3365" s="65">
        <v>10960891</v>
      </c>
    </row>
    <row r="3366" spans="1:15" x14ac:dyDescent="0.25">
      <c r="A3366" s="45">
        <v>2018</v>
      </c>
      <c r="B3366" t="s">
        <v>717</v>
      </c>
      <c r="C3366">
        <v>209</v>
      </c>
      <c r="D3366">
        <v>331</v>
      </c>
      <c r="E3366">
        <v>1</v>
      </c>
      <c r="F3366">
        <v>10808</v>
      </c>
      <c r="H3366" t="s">
        <v>9</v>
      </c>
      <c r="I3366">
        <v>1120</v>
      </c>
      <c r="J3366">
        <v>2151</v>
      </c>
      <c r="K3366" t="s">
        <v>3294</v>
      </c>
      <c r="O3366" s="65">
        <v>3003291</v>
      </c>
    </row>
    <row r="3367" spans="1:15" x14ac:dyDescent="0.25">
      <c r="A3367" s="45">
        <v>2018</v>
      </c>
      <c r="B3367" t="s">
        <v>717</v>
      </c>
      <c r="C3367">
        <v>209</v>
      </c>
      <c r="D3367">
        <v>331</v>
      </c>
      <c r="E3367">
        <v>1</v>
      </c>
      <c r="F3367">
        <v>10899</v>
      </c>
      <c r="H3367" t="s">
        <v>9</v>
      </c>
      <c r="I3367">
        <v>1120</v>
      </c>
      <c r="J3367">
        <v>2151</v>
      </c>
      <c r="K3367" t="s">
        <v>3295</v>
      </c>
      <c r="O3367" s="65">
        <v>113750000</v>
      </c>
    </row>
    <row r="3368" spans="1:15" x14ac:dyDescent="0.25">
      <c r="A3368" s="45">
        <v>2018</v>
      </c>
      <c r="B3368" t="s">
        <v>717</v>
      </c>
      <c r="C3368">
        <v>209</v>
      </c>
      <c r="D3368">
        <v>331</v>
      </c>
      <c r="E3368">
        <v>1</v>
      </c>
      <c r="F3368">
        <v>19901</v>
      </c>
      <c r="H3368" t="s">
        <v>9</v>
      </c>
      <c r="I3368">
        <v>1120</v>
      </c>
      <c r="J3368">
        <v>2151</v>
      </c>
      <c r="K3368" t="s">
        <v>3300</v>
      </c>
      <c r="M3368" t="s">
        <v>6061</v>
      </c>
      <c r="O3368" s="65">
        <v>7345000</v>
      </c>
    </row>
    <row r="3369" spans="1:15" x14ac:dyDescent="0.25">
      <c r="A3369" s="45">
        <v>2018</v>
      </c>
      <c r="B3369" t="s">
        <v>717</v>
      </c>
      <c r="C3369">
        <v>209</v>
      </c>
      <c r="D3369">
        <v>331</v>
      </c>
      <c r="E3369">
        <v>1</v>
      </c>
      <c r="F3369">
        <v>19999</v>
      </c>
      <c r="H3369" t="s">
        <v>9</v>
      </c>
      <c r="I3369">
        <v>1120</v>
      </c>
      <c r="J3369">
        <v>2151</v>
      </c>
      <c r="K3369" t="s">
        <v>3305</v>
      </c>
      <c r="M3369" t="s">
        <v>6062</v>
      </c>
      <c r="O3369" s="65">
        <v>3500000</v>
      </c>
    </row>
    <row r="3370" spans="1:15" x14ac:dyDescent="0.25">
      <c r="A3370" s="45">
        <v>2018</v>
      </c>
      <c r="B3370" t="s">
        <v>717</v>
      </c>
      <c r="C3370">
        <v>209</v>
      </c>
      <c r="D3370">
        <v>331</v>
      </c>
      <c r="E3370">
        <v>1</v>
      </c>
      <c r="F3370">
        <v>20101</v>
      </c>
      <c r="H3370" t="s">
        <v>9</v>
      </c>
      <c r="I3370">
        <v>1120</v>
      </c>
      <c r="J3370">
        <v>2151</v>
      </c>
      <c r="K3370" t="s">
        <v>3306</v>
      </c>
      <c r="O3370" s="65">
        <v>1162477461</v>
      </c>
    </row>
    <row r="3371" spans="1:15" x14ac:dyDescent="0.25">
      <c r="A3371" s="45">
        <v>2018</v>
      </c>
      <c r="B3371" t="s">
        <v>717</v>
      </c>
      <c r="C3371">
        <v>209</v>
      </c>
      <c r="D3371">
        <v>331</v>
      </c>
      <c r="E3371">
        <v>1</v>
      </c>
      <c r="F3371">
        <v>20102</v>
      </c>
      <c r="H3371" t="s">
        <v>9</v>
      </c>
      <c r="I3371">
        <v>1120</v>
      </c>
      <c r="J3371">
        <v>2151</v>
      </c>
      <c r="K3371" t="s">
        <v>3307</v>
      </c>
      <c r="O3371" s="65">
        <v>90375000</v>
      </c>
    </row>
    <row r="3372" spans="1:15" x14ac:dyDescent="0.25">
      <c r="A3372" s="45">
        <v>2018</v>
      </c>
      <c r="B3372" t="s">
        <v>717</v>
      </c>
      <c r="C3372">
        <v>209</v>
      </c>
      <c r="D3372">
        <v>331</v>
      </c>
      <c r="E3372">
        <v>1</v>
      </c>
      <c r="F3372">
        <v>20104</v>
      </c>
      <c r="H3372" t="s">
        <v>9</v>
      </c>
      <c r="I3372">
        <v>1120</v>
      </c>
      <c r="J3372">
        <v>2151</v>
      </c>
      <c r="K3372" t="s">
        <v>3309</v>
      </c>
      <c r="O3372" s="65">
        <v>30646357</v>
      </c>
    </row>
    <row r="3373" spans="1:15" x14ac:dyDescent="0.25">
      <c r="A3373" s="45">
        <v>2018</v>
      </c>
      <c r="B3373" t="s">
        <v>717</v>
      </c>
      <c r="C3373">
        <v>209</v>
      </c>
      <c r="D3373">
        <v>331</v>
      </c>
      <c r="E3373">
        <v>1</v>
      </c>
      <c r="F3373">
        <v>20199</v>
      </c>
      <c r="H3373" t="s">
        <v>9</v>
      </c>
      <c r="I3373">
        <v>1120</v>
      </c>
      <c r="J3373">
        <v>2151</v>
      </c>
      <c r="K3373" t="s">
        <v>3310</v>
      </c>
      <c r="O3373" s="65">
        <v>5645200</v>
      </c>
    </row>
    <row r="3374" spans="1:15" x14ac:dyDescent="0.25">
      <c r="A3374" s="45">
        <v>2018</v>
      </c>
      <c r="B3374" t="s">
        <v>717</v>
      </c>
      <c r="C3374">
        <v>209</v>
      </c>
      <c r="D3374">
        <v>331</v>
      </c>
      <c r="E3374">
        <v>1</v>
      </c>
      <c r="F3374">
        <v>20203</v>
      </c>
      <c r="H3374" t="s">
        <v>9</v>
      </c>
      <c r="I3374">
        <v>1120</v>
      </c>
      <c r="J3374">
        <v>2151</v>
      </c>
      <c r="K3374" t="s">
        <v>3313</v>
      </c>
      <c r="O3374" s="65">
        <v>1672088</v>
      </c>
    </row>
    <row r="3375" spans="1:15" x14ac:dyDescent="0.25">
      <c r="A3375" s="45">
        <v>2018</v>
      </c>
      <c r="B3375" t="s">
        <v>717</v>
      </c>
      <c r="C3375">
        <v>209</v>
      </c>
      <c r="D3375">
        <v>331</v>
      </c>
      <c r="E3375">
        <v>1</v>
      </c>
      <c r="F3375">
        <v>20301</v>
      </c>
      <c r="H3375" t="s">
        <v>9</v>
      </c>
      <c r="I3375">
        <v>1120</v>
      </c>
      <c r="J3375">
        <v>2151</v>
      </c>
      <c r="K3375" t="s">
        <v>3315</v>
      </c>
      <c r="O3375" s="65">
        <v>54858775</v>
      </c>
    </row>
    <row r="3376" spans="1:15" x14ac:dyDescent="0.25">
      <c r="A3376" s="45">
        <v>2018</v>
      </c>
      <c r="B3376" t="s">
        <v>717</v>
      </c>
      <c r="C3376">
        <v>209</v>
      </c>
      <c r="D3376">
        <v>331</v>
      </c>
      <c r="E3376">
        <v>1</v>
      </c>
      <c r="F3376">
        <v>20302</v>
      </c>
      <c r="H3376" t="s">
        <v>9</v>
      </c>
      <c r="I3376">
        <v>1120</v>
      </c>
      <c r="J3376">
        <v>2151</v>
      </c>
      <c r="K3376" t="s">
        <v>3316</v>
      </c>
      <c r="O3376" s="65">
        <v>6000000</v>
      </c>
    </row>
    <row r="3377" spans="1:15" x14ac:dyDescent="0.25">
      <c r="A3377" s="45">
        <v>2018</v>
      </c>
      <c r="B3377" t="s">
        <v>717</v>
      </c>
      <c r="C3377">
        <v>209</v>
      </c>
      <c r="D3377">
        <v>331</v>
      </c>
      <c r="E3377">
        <v>1</v>
      </c>
      <c r="F3377">
        <v>20304</v>
      </c>
      <c r="H3377" t="s">
        <v>9</v>
      </c>
      <c r="I3377">
        <v>1120</v>
      </c>
      <c r="J3377">
        <v>2151</v>
      </c>
      <c r="K3377" t="s">
        <v>3318</v>
      </c>
      <c r="O3377" s="65">
        <v>14328159</v>
      </c>
    </row>
    <row r="3378" spans="1:15" x14ac:dyDescent="0.25">
      <c r="A3378" s="45">
        <v>2018</v>
      </c>
      <c r="B3378" t="s">
        <v>717</v>
      </c>
      <c r="C3378">
        <v>209</v>
      </c>
      <c r="D3378">
        <v>331</v>
      </c>
      <c r="E3378">
        <v>1</v>
      </c>
      <c r="F3378">
        <v>20306</v>
      </c>
      <c r="H3378" t="s">
        <v>9</v>
      </c>
      <c r="I3378">
        <v>1120</v>
      </c>
      <c r="J3378">
        <v>2151</v>
      </c>
      <c r="K3378" t="s">
        <v>3320</v>
      </c>
      <c r="O3378" s="65">
        <v>513210</v>
      </c>
    </row>
    <row r="3379" spans="1:15" x14ac:dyDescent="0.25">
      <c r="A3379" s="45">
        <v>2018</v>
      </c>
      <c r="B3379" t="s">
        <v>717</v>
      </c>
      <c r="C3379">
        <v>209</v>
      </c>
      <c r="D3379">
        <v>331</v>
      </c>
      <c r="E3379">
        <v>1</v>
      </c>
      <c r="F3379">
        <v>20399</v>
      </c>
      <c r="H3379" t="s">
        <v>9</v>
      </c>
      <c r="I3379">
        <v>1120</v>
      </c>
      <c r="J3379">
        <v>2151</v>
      </c>
      <c r="K3379" t="s">
        <v>3321</v>
      </c>
      <c r="O3379" s="65">
        <v>2011280</v>
      </c>
    </row>
    <row r="3380" spans="1:15" x14ac:dyDescent="0.25">
      <c r="A3380" s="45">
        <v>2018</v>
      </c>
      <c r="B3380" t="s">
        <v>717</v>
      </c>
      <c r="C3380">
        <v>209</v>
      </c>
      <c r="D3380">
        <v>331</v>
      </c>
      <c r="E3380">
        <v>1</v>
      </c>
      <c r="F3380">
        <v>20401</v>
      </c>
      <c r="H3380" t="s">
        <v>9</v>
      </c>
      <c r="I3380">
        <v>1120</v>
      </c>
      <c r="J3380">
        <v>2151</v>
      </c>
      <c r="K3380" t="s">
        <v>3322</v>
      </c>
      <c r="O3380" s="65">
        <v>6820988</v>
      </c>
    </row>
    <row r="3381" spans="1:15" x14ac:dyDescent="0.25">
      <c r="A3381" s="45">
        <v>2018</v>
      </c>
      <c r="B3381" t="s">
        <v>717</v>
      </c>
      <c r="C3381">
        <v>209</v>
      </c>
      <c r="D3381">
        <v>331</v>
      </c>
      <c r="E3381">
        <v>1</v>
      </c>
      <c r="F3381">
        <v>20402</v>
      </c>
      <c r="H3381" t="s">
        <v>9</v>
      </c>
      <c r="I3381">
        <v>1120</v>
      </c>
      <c r="J3381">
        <v>2151</v>
      </c>
      <c r="K3381" t="s">
        <v>3323</v>
      </c>
      <c r="O3381" s="65">
        <v>481638106</v>
      </c>
    </row>
    <row r="3382" spans="1:15" x14ac:dyDescent="0.25">
      <c r="A3382" s="45">
        <v>2018</v>
      </c>
      <c r="B3382" t="s">
        <v>717</v>
      </c>
      <c r="C3382">
        <v>209</v>
      </c>
      <c r="D3382">
        <v>331</v>
      </c>
      <c r="E3382">
        <v>1</v>
      </c>
      <c r="F3382">
        <v>29901</v>
      </c>
      <c r="H3382" t="s">
        <v>9</v>
      </c>
      <c r="I3382">
        <v>1120</v>
      </c>
      <c r="J3382">
        <v>2151</v>
      </c>
      <c r="K3382" t="s">
        <v>3327</v>
      </c>
      <c r="O3382" s="65">
        <v>7597670</v>
      </c>
    </row>
    <row r="3383" spans="1:15" x14ac:dyDescent="0.25">
      <c r="A3383" s="45">
        <v>2018</v>
      </c>
      <c r="B3383" t="s">
        <v>717</v>
      </c>
      <c r="C3383">
        <v>209</v>
      </c>
      <c r="D3383">
        <v>331</v>
      </c>
      <c r="E3383">
        <v>1</v>
      </c>
      <c r="F3383">
        <v>29902</v>
      </c>
      <c r="H3383" t="s">
        <v>9</v>
      </c>
      <c r="I3383">
        <v>1120</v>
      </c>
      <c r="J3383">
        <v>2151</v>
      </c>
      <c r="K3383" t="s">
        <v>3328</v>
      </c>
      <c r="O3383" s="65">
        <v>6334500</v>
      </c>
    </row>
    <row r="3384" spans="1:15" x14ac:dyDescent="0.25">
      <c r="A3384" s="45">
        <v>2018</v>
      </c>
      <c r="B3384" t="s">
        <v>717</v>
      </c>
      <c r="C3384">
        <v>209</v>
      </c>
      <c r="D3384">
        <v>331</v>
      </c>
      <c r="E3384">
        <v>1</v>
      </c>
      <c r="F3384">
        <v>29903</v>
      </c>
      <c r="H3384" t="s">
        <v>9</v>
      </c>
      <c r="I3384">
        <v>1120</v>
      </c>
      <c r="J3384">
        <v>2151</v>
      </c>
      <c r="K3384" t="s">
        <v>3329</v>
      </c>
      <c r="O3384" s="65">
        <v>27651383</v>
      </c>
    </row>
    <row r="3385" spans="1:15" x14ac:dyDescent="0.25">
      <c r="A3385" s="45">
        <v>2018</v>
      </c>
      <c r="B3385" t="s">
        <v>717</v>
      </c>
      <c r="C3385">
        <v>209</v>
      </c>
      <c r="D3385">
        <v>331</v>
      </c>
      <c r="E3385">
        <v>1</v>
      </c>
      <c r="F3385">
        <v>29904</v>
      </c>
      <c r="H3385" t="s">
        <v>9</v>
      </c>
      <c r="I3385">
        <v>1120</v>
      </c>
      <c r="J3385">
        <v>2151</v>
      </c>
      <c r="K3385" t="s">
        <v>3330</v>
      </c>
      <c r="O3385" s="65">
        <v>235527834</v>
      </c>
    </row>
    <row r="3386" spans="1:15" x14ac:dyDescent="0.25">
      <c r="A3386" s="45">
        <v>2018</v>
      </c>
      <c r="B3386" t="s">
        <v>717</v>
      </c>
      <c r="C3386">
        <v>209</v>
      </c>
      <c r="D3386">
        <v>331</v>
      </c>
      <c r="E3386">
        <v>1</v>
      </c>
      <c r="F3386">
        <v>29905</v>
      </c>
      <c r="H3386" t="s">
        <v>9</v>
      </c>
      <c r="I3386">
        <v>1120</v>
      </c>
      <c r="J3386">
        <v>2151</v>
      </c>
      <c r="K3386" t="s">
        <v>3331</v>
      </c>
      <c r="O3386" s="65">
        <v>6681236</v>
      </c>
    </row>
    <row r="3387" spans="1:15" x14ac:dyDescent="0.25">
      <c r="A3387" s="45">
        <v>2018</v>
      </c>
      <c r="B3387" t="s">
        <v>717</v>
      </c>
      <c r="C3387">
        <v>209</v>
      </c>
      <c r="D3387">
        <v>331</v>
      </c>
      <c r="E3387">
        <v>1</v>
      </c>
      <c r="F3387">
        <v>29906</v>
      </c>
      <c r="H3387" t="s">
        <v>9</v>
      </c>
      <c r="I3387">
        <v>1120</v>
      </c>
      <c r="J3387">
        <v>2151</v>
      </c>
      <c r="K3387" t="s">
        <v>3332</v>
      </c>
      <c r="O3387" s="65">
        <v>148487618</v>
      </c>
    </row>
    <row r="3388" spans="1:15" x14ac:dyDescent="0.25">
      <c r="A3388" s="45">
        <v>2018</v>
      </c>
      <c r="B3388" t="s">
        <v>717</v>
      </c>
      <c r="C3388">
        <v>209</v>
      </c>
      <c r="D3388">
        <v>331</v>
      </c>
      <c r="E3388">
        <v>1</v>
      </c>
      <c r="F3388">
        <v>29999</v>
      </c>
      <c r="H3388" t="s">
        <v>9</v>
      </c>
      <c r="I3388">
        <v>1120</v>
      </c>
      <c r="J3388">
        <v>2151</v>
      </c>
      <c r="K3388" t="s">
        <v>3334</v>
      </c>
      <c r="O3388" s="65">
        <v>4163285</v>
      </c>
    </row>
    <row r="3389" spans="1:15" x14ac:dyDescent="0.25">
      <c r="A3389" s="45">
        <v>2018</v>
      </c>
      <c r="B3389" t="s">
        <v>717</v>
      </c>
      <c r="C3389">
        <v>209</v>
      </c>
      <c r="D3389">
        <v>331</v>
      </c>
      <c r="E3389">
        <v>1</v>
      </c>
      <c r="F3389">
        <v>50101</v>
      </c>
      <c r="H3389" t="s">
        <v>16</v>
      </c>
      <c r="I3389">
        <v>2210</v>
      </c>
      <c r="J3389">
        <v>2151</v>
      </c>
      <c r="K3389" t="s">
        <v>3372</v>
      </c>
      <c r="O3389" s="65">
        <v>35500000</v>
      </c>
    </row>
    <row r="3390" spans="1:15" x14ac:dyDescent="0.25">
      <c r="A3390" s="45">
        <v>2018</v>
      </c>
      <c r="B3390" t="s">
        <v>717</v>
      </c>
      <c r="C3390">
        <v>209</v>
      </c>
      <c r="D3390">
        <v>331</v>
      </c>
      <c r="E3390">
        <v>1</v>
      </c>
      <c r="F3390">
        <v>50102</v>
      </c>
      <c r="H3390" t="s">
        <v>16</v>
      </c>
      <c r="I3390">
        <v>2210</v>
      </c>
      <c r="J3390">
        <v>2151</v>
      </c>
      <c r="K3390" t="s">
        <v>3373</v>
      </c>
      <c r="O3390" s="65">
        <v>484662760</v>
      </c>
    </row>
    <row r="3391" spans="1:15" x14ac:dyDescent="0.25">
      <c r="A3391" s="45">
        <v>2018</v>
      </c>
      <c r="B3391" t="s">
        <v>717</v>
      </c>
      <c r="C3391">
        <v>209</v>
      </c>
      <c r="D3391">
        <v>331</v>
      </c>
      <c r="E3391">
        <v>1</v>
      </c>
      <c r="F3391">
        <v>50103</v>
      </c>
      <c r="H3391" t="s">
        <v>16</v>
      </c>
      <c r="I3391">
        <v>2210</v>
      </c>
      <c r="J3391">
        <v>2151</v>
      </c>
      <c r="K3391" t="s">
        <v>3374</v>
      </c>
      <c r="O3391" s="65">
        <v>12126000</v>
      </c>
    </row>
    <row r="3392" spans="1:15" x14ac:dyDescent="0.25">
      <c r="A3392" s="45">
        <v>2018</v>
      </c>
      <c r="B3392" t="s">
        <v>717</v>
      </c>
      <c r="C3392">
        <v>209</v>
      </c>
      <c r="D3392">
        <v>331</v>
      </c>
      <c r="E3392">
        <v>1</v>
      </c>
      <c r="F3392">
        <v>50104</v>
      </c>
      <c r="H3392" t="s">
        <v>16</v>
      </c>
      <c r="I3392">
        <v>2210</v>
      </c>
      <c r="J3392">
        <v>2151</v>
      </c>
      <c r="K3392" t="s">
        <v>3375</v>
      </c>
      <c r="O3392" s="65">
        <v>5953094</v>
      </c>
    </row>
    <row r="3393" spans="1:15" x14ac:dyDescent="0.25">
      <c r="A3393" s="45">
        <v>2018</v>
      </c>
      <c r="B3393" t="s">
        <v>717</v>
      </c>
      <c r="C3393">
        <v>209</v>
      </c>
      <c r="D3393">
        <v>331</v>
      </c>
      <c r="E3393">
        <v>1</v>
      </c>
      <c r="F3393">
        <v>50106</v>
      </c>
      <c r="H3393" t="s">
        <v>16</v>
      </c>
      <c r="I3393">
        <v>2210</v>
      </c>
      <c r="J3393">
        <v>2151</v>
      </c>
      <c r="K3393" t="s">
        <v>3377</v>
      </c>
      <c r="O3393" s="65">
        <v>3350000</v>
      </c>
    </row>
    <row r="3394" spans="1:15" x14ac:dyDescent="0.25">
      <c r="A3394" s="45">
        <v>2018</v>
      </c>
      <c r="B3394" t="s">
        <v>717</v>
      </c>
      <c r="C3394">
        <v>209</v>
      </c>
      <c r="D3394">
        <v>331</v>
      </c>
      <c r="E3394">
        <v>1</v>
      </c>
      <c r="F3394">
        <v>50107</v>
      </c>
      <c r="H3394" t="s">
        <v>16</v>
      </c>
      <c r="I3394">
        <v>2210</v>
      </c>
      <c r="J3394">
        <v>2151</v>
      </c>
      <c r="K3394" t="s">
        <v>3378</v>
      </c>
      <c r="O3394" s="65">
        <v>2453336</v>
      </c>
    </row>
    <row r="3395" spans="1:15" x14ac:dyDescent="0.25">
      <c r="A3395" s="45">
        <v>2018</v>
      </c>
      <c r="B3395" t="s">
        <v>717</v>
      </c>
      <c r="C3395">
        <v>209</v>
      </c>
      <c r="D3395">
        <v>331</v>
      </c>
      <c r="E3395">
        <v>1</v>
      </c>
      <c r="F3395">
        <v>50199</v>
      </c>
      <c r="H3395" t="s">
        <v>16</v>
      </c>
      <c r="I3395">
        <v>2210</v>
      </c>
      <c r="J3395">
        <v>2151</v>
      </c>
      <c r="K3395" t="s">
        <v>3379</v>
      </c>
      <c r="O3395" s="65">
        <v>76140152</v>
      </c>
    </row>
    <row r="3396" spans="1:15" x14ac:dyDescent="0.25">
      <c r="A3396" s="45">
        <v>2018</v>
      </c>
      <c r="B3396" t="s">
        <v>717</v>
      </c>
      <c r="C3396">
        <v>209</v>
      </c>
      <c r="D3396">
        <v>331</v>
      </c>
      <c r="E3396">
        <v>1</v>
      </c>
      <c r="F3396">
        <v>60102</v>
      </c>
      <c r="G3396">
        <v>210</v>
      </c>
      <c r="H3396" t="s">
        <v>9</v>
      </c>
      <c r="I3396">
        <v>1310</v>
      </c>
      <c r="J3396">
        <v>2151</v>
      </c>
      <c r="K3396" t="s">
        <v>3392</v>
      </c>
      <c r="L3396" t="s">
        <v>718</v>
      </c>
      <c r="M3396" t="s">
        <v>6063</v>
      </c>
      <c r="N3396" t="s">
        <v>719</v>
      </c>
      <c r="O3396" s="65">
        <v>4977577154</v>
      </c>
    </row>
    <row r="3397" spans="1:15" x14ac:dyDescent="0.25">
      <c r="A3397" s="45">
        <v>2018</v>
      </c>
      <c r="B3397" t="s">
        <v>717</v>
      </c>
      <c r="C3397">
        <v>209</v>
      </c>
      <c r="D3397">
        <v>331</v>
      </c>
      <c r="E3397">
        <v>1</v>
      </c>
      <c r="F3397">
        <v>60103</v>
      </c>
      <c r="G3397">
        <v>200</v>
      </c>
      <c r="H3397" t="s">
        <v>9</v>
      </c>
      <c r="I3397">
        <v>1310</v>
      </c>
      <c r="J3397">
        <v>2151</v>
      </c>
      <c r="K3397" t="s">
        <v>3393</v>
      </c>
      <c r="L3397" t="s">
        <v>21</v>
      </c>
      <c r="M3397" t="s">
        <v>4550</v>
      </c>
      <c r="N3397" t="s">
        <v>22</v>
      </c>
      <c r="O3397" s="65">
        <v>86743376</v>
      </c>
    </row>
    <row r="3398" spans="1:15" x14ac:dyDescent="0.25">
      <c r="A3398" s="45">
        <v>2018</v>
      </c>
      <c r="B3398" t="s">
        <v>717</v>
      </c>
      <c r="C3398">
        <v>209</v>
      </c>
      <c r="D3398">
        <v>331</v>
      </c>
      <c r="E3398">
        <v>1</v>
      </c>
      <c r="F3398">
        <v>60103</v>
      </c>
      <c r="G3398">
        <v>202</v>
      </c>
      <c r="H3398" t="s">
        <v>9</v>
      </c>
      <c r="I3398">
        <v>1310</v>
      </c>
      <c r="J3398">
        <v>2151</v>
      </c>
      <c r="K3398" t="s">
        <v>3393</v>
      </c>
      <c r="L3398" t="s">
        <v>21</v>
      </c>
      <c r="M3398" t="s">
        <v>4542</v>
      </c>
      <c r="N3398" t="s">
        <v>22</v>
      </c>
      <c r="O3398" s="65">
        <v>37389386</v>
      </c>
    </row>
    <row r="3399" spans="1:15" x14ac:dyDescent="0.25">
      <c r="A3399" s="45">
        <v>2018</v>
      </c>
      <c r="B3399" t="s">
        <v>717</v>
      </c>
      <c r="C3399">
        <v>209</v>
      </c>
      <c r="D3399">
        <v>331</v>
      </c>
      <c r="E3399">
        <v>1</v>
      </c>
      <c r="F3399">
        <v>60201</v>
      </c>
      <c r="H3399" t="s">
        <v>9</v>
      </c>
      <c r="I3399">
        <v>1320</v>
      </c>
      <c r="J3399">
        <v>2151</v>
      </c>
      <c r="K3399" t="s">
        <v>3400</v>
      </c>
      <c r="O3399" s="65">
        <v>4660062</v>
      </c>
    </row>
    <row r="3400" spans="1:15" x14ac:dyDescent="0.25">
      <c r="A3400" s="45">
        <v>2018</v>
      </c>
      <c r="B3400" t="s">
        <v>717</v>
      </c>
      <c r="C3400">
        <v>209</v>
      </c>
      <c r="D3400">
        <v>331</v>
      </c>
      <c r="E3400">
        <v>1</v>
      </c>
      <c r="F3400">
        <v>60301</v>
      </c>
      <c r="H3400" t="s">
        <v>9</v>
      </c>
      <c r="I3400">
        <v>1320</v>
      </c>
      <c r="J3400">
        <v>2151</v>
      </c>
      <c r="K3400" t="s">
        <v>3404</v>
      </c>
      <c r="O3400" s="65">
        <v>350000000</v>
      </c>
    </row>
    <row r="3401" spans="1:15" x14ac:dyDescent="0.25">
      <c r="A3401" s="45">
        <v>2018</v>
      </c>
      <c r="B3401" t="s">
        <v>717</v>
      </c>
      <c r="C3401">
        <v>209</v>
      </c>
      <c r="D3401">
        <v>331</v>
      </c>
      <c r="E3401">
        <v>1</v>
      </c>
      <c r="F3401">
        <v>60399</v>
      </c>
      <c r="H3401" t="s">
        <v>9</v>
      </c>
      <c r="I3401">
        <v>1320</v>
      </c>
      <c r="J3401">
        <v>2151</v>
      </c>
      <c r="K3401" t="s">
        <v>3409</v>
      </c>
      <c r="M3401" t="s">
        <v>6064</v>
      </c>
      <c r="O3401" s="65">
        <v>125000000</v>
      </c>
    </row>
    <row r="3402" spans="1:15" x14ac:dyDescent="0.25">
      <c r="A3402" s="45">
        <v>2018</v>
      </c>
      <c r="B3402" t="s">
        <v>717</v>
      </c>
      <c r="C3402">
        <v>209</v>
      </c>
      <c r="D3402">
        <v>331</v>
      </c>
      <c r="E3402">
        <v>1</v>
      </c>
      <c r="F3402">
        <v>60602</v>
      </c>
      <c r="H3402" t="s">
        <v>9</v>
      </c>
      <c r="I3402">
        <v>1320</v>
      </c>
      <c r="J3402">
        <v>2151</v>
      </c>
      <c r="K3402" t="s">
        <v>3418</v>
      </c>
      <c r="M3402" t="s">
        <v>4368</v>
      </c>
      <c r="O3402" s="65">
        <v>8000000</v>
      </c>
    </row>
    <row r="3403" spans="1:15" x14ac:dyDescent="0.25">
      <c r="A3403" s="45">
        <v>2018</v>
      </c>
      <c r="B3403" t="s">
        <v>717</v>
      </c>
      <c r="C3403">
        <v>209</v>
      </c>
      <c r="D3403">
        <v>331</v>
      </c>
      <c r="E3403">
        <v>1</v>
      </c>
      <c r="F3403">
        <v>70105</v>
      </c>
      <c r="G3403">
        <v>212</v>
      </c>
      <c r="H3403" t="s">
        <v>16</v>
      </c>
      <c r="I3403">
        <v>2310</v>
      </c>
      <c r="J3403">
        <v>2154</v>
      </c>
      <c r="K3403" t="s">
        <v>3426</v>
      </c>
      <c r="L3403" t="s">
        <v>720</v>
      </c>
      <c r="M3403" t="s">
        <v>6065</v>
      </c>
      <c r="N3403" t="s">
        <v>721</v>
      </c>
      <c r="O3403" s="65">
        <v>14128300000</v>
      </c>
    </row>
    <row r="3404" spans="1:15" x14ac:dyDescent="0.25">
      <c r="A3404" s="45">
        <v>2018</v>
      </c>
      <c r="B3404" t="s">
        <v>722</v>
      </c>
      <c r="C3404">
        <v>209</v>
      </c>
      <c r="D3404">
        <v>331</v>
      </c>
      <c r="E3404">
        <v>2</v>
      </c>
      <c r="F3404">
        <v>101</v>
      </c>
      <c r="H3404" t="s">
        <v>9</v>
      </c>
      <c r="I3404">
        <v>1111</v>
      </c>
      <c r="J3404">
        <v>1320</v>
      </c>
      <c r="K3404" t="s">
        <v>3206</v>
      </c>
      <c r="O3404" s="65">
        <v>145042955</v>
      </c>
    </row>
    <row r="3405" spans="1:15" x14ac:dyDescent="0.25">
      <c r="A3405" s="45">
        <v>2018</v>
      </c>
      <c r="B3405" t="s">
        <v>722</v>
      </c>
      <c r="C3405">
        <v>209</v>
      </c>
      <c r="D3405">
        <v>331</v>
      </c>
      <c r="E3405">
        <v>2</v>
      </c>
      <c r="F3405">
        <v>105</v>
      </c>
      <c r="H3405" t="s">
        <v>9</v>
      </c>
      <c r="I3405">
        <v>1111</v>
      </c>
      <c r="J3405">
        <v>1320</v>
      </c>
      <c r="K3405" t="s">
        <v>3209</v>
      </c>
      <c r="O3405" s="65">
        <v>10000000</v>
      </c>
    </row>
    <row r="3406" spans="1:15" x14ac:dyDescent="0.25">
      <c r="A3406" s="45">
        <v>2018</v>
      </c>
      <c r="B3406" t="s">
        <v>722</v>
      </c>
      <c r="C3406">
        <v>209</v>
      </c>
      <c r="D3406">
        <v>331</v>
      </c>
      <c r="E3406">
        <v>2</v>
      </c>
      <c r="F3406">
        <v>201</v>
      </c>
      <c r="H3406" t="s">
        <v>9</v>
      </c>
      <c r="I3406">
        <v>1111</v>
      </c>
      <c r="J3406">
        <v>1320</v>
      </c>
      <c r="K3406" t="s">
        <v>3210</v>
      </c>
      <c r="O3406" s="65">
        <v>1000000</v>
      </c>
    </row>
    <row r="3407" spans="1:15" x14ac:dyDescent="0.25">
      <c r="A3407" s="45">
        <v>2018</v>
      </c>
      <c r="B3407" t="s">
        <v>722</v>
      </c>
      <c r="C3407">
        <v>209</v>
      </c>
      <c r="D3407">
        <v>331</v>
      </c>
      <c r="E3407">
        <v>2</v>
      </c>
      <c r="F3407">
        <v>301</v>
      </c>
      <c r="H3407" t="s">
        <v>9</v>
      </c>
      <c r="I3407">
        <v>1111</v>
      </c>
      <c r="J3407">
        <v>1320</v>
      </c>
      <c r="K3407" t="s">
        <v>3215</v>
      </c>
      <c r="O3407" s="65">
        <v>84509795</v>
      </c>
    </row>
    <row r="3408" spans="1:15" x14ac:dyDescent="0.25">
      <c r="A3408" s="45">
        <v>2018</v>
      </c>
      <c r="B3408" t="s">
        <v>722</v>
      </c>
      <c r="C3408">
        <v>209</v>
      </c>
      <c r="D3408">
        <v>331</v>
      </c>
      <c r="E3408">
        <v>2</v>
      </c>
      <c r="F3408">
        <v>302</v>
      </c>
      <c r="H3408" t="s">
        <v>9</v>
      </c>
      <c r="I3408">
        <v>1111</v>
      </c>
      <c r="J3408">
        <v>1320</v>
      </c>
      <c r="K3408" t="s">
        <v>3216</v>
      </c>
      <c r="O3408" s="65">
        <v>77769750</v>
      </c>
    </row>
    <row r="3409" spans="1:15" x14ac:dyDescent="0.25">
      <c r="A3409" s="45">
        <v>2018</v>
      </c>
      <c r="B3409" t="s">
        <v>722</v>
      </c>
      <c r="C3409">
        <v>209</v>
      </c>
      <c r="D3409">
        <v>331</v>
      </c>
      <c r="E3409">
        <v>2</v>
      </c>
      <c r="F3409">
        <v>303</v>
      </c>
      <c r="H3409" t="s">
        <v>16</v>
      </c>
      <c r="I3409">
        <v>1111</v>
      </c>
      <c r="J3409">
        <v>1320</v>
      </c>
      <c r="K3409" t="s">
        <v>3217</v>
      </c>
      <c r="O3409" s="65">
        <v>35000000</v>
      </c>
    </row>
    <row r="3410" spans="1:15" x14ac:dyDescent="0.25">
      <c r="A3410" s="45">
        <v>2018</v>
      </c>
      <c r="B3410" t="s">
        <v>722</v>
      </c>
      <c r="C3410">
        <v>209</v>
      </c>
      <c r="D3410">
        <v>331</v>
      </c>
      <c r="E3410">
        <v>2</v>
      </c>
      <c r="F3410">
        <v>304</v>
      </c>
      <c r="H3410" t="s">
        <v>9</v>
      </c>
      <c r="I3410">
        <v>1111</v>
      </c>
      <c r="J3410">
        <v>1320</v>
      </c>
      <c r="K3410" t="s">
        <v>3218</v>
      </c>
      <c r="O3410" s="65">
        <v>32000000</v>
      </c>
    </row>
    <row r="3411" spans="1:15" x14ac:dyDescent="0.25">
      <c r="A3411" s="45">
        <v>2018</v>
      </c>
      <c r="B3411" t="s">
        <v>722</v>
      </c>
      <c r="C3411">
        <v>209</v>
      </c>
      <c r="D3411">
        <v>331</v>
      </c>
      <c r="E3411">
        <v>2</v>
      </c>
      <c r="F3411">
        <v>399</v>
      </c>
      <c r="H3411" t="s">
        <v>9</v>
      </c>
      <c r="I3411">
        <v>1111</v>
      </c>
      <c r="J3411">
        <v>1320</v>
      </c>
      <c r="K3411" t="s">
        <v>3219</v>
      </c>
      <c r="O3411" s="65">
        <v>74814500</v>
      </c>
    </row>
    <row r="3412" spans="1:15" x14ac:dyDescent="0.25">
      <c r="A3412" s="45">
        <v>2018</v>
      </c>
      <c r="B3412" t="s">
        <v>722</v>
      </c>
      <c r="C3412">
        <v>209</v>
      </c>
      <c r="D3412">
        <v>331</v>
      </c>
      <c r="E3412">
        <v>2</v>
      </c>
      <c r="F3412">
        <v>401</v>
      </c>
      <c r="G3412">
        <v>200</v>
      </c>
      <c r="H3412" t="s">
        <v>9</v>
      </c>
      <c r="I3412">
        <v>1112</v>
      </c>
      <c r="J3412">
        <v>1320</v>
      </c>
      <c r="K3412" t="s">
        <v>3220</v>
      </c>
      <c r="L3412" t="s">
        <v>21</v>
      </c>
      <c r="M3412" t="s">
        <v>4546</v>
      </c>
      <c r="N3412" t="s">
        <v>22</v>
      </c>
      <c r="O3412" s="65">
        <v>39325173</v>
      </c>
    </row>
    <row r="3413" spans="1:15" x14ac:dyDescent="0.25">
      <c r="A3413" s="45">
        <v>2018</v>
      </c>
      <c r="B3413" t="s">
        <v>722</v>
      </c>
      <c r="C3413">
        <v>209</v>
      </c>
      <c r="D3413">
        <v>331</v>
      </c>
      <c r="E3413">
        <v>2</v>
      </c>
      <c r="F3413">
        <v>405</v>
      </c>
      <c r="G3413">
        <v>200</v>
      </c>
      <c r="H3413" t="s">
        <v>9</v>
      </c>
      <c r="I3413">
        <v>1112</v>
      </c>
      <c r="J3413">
        <v>1320</v>
      </c>
      <c r="K3413" t="s">
        <v>3244</v>
      </c>
      <c r="L3413" t="s">
        <v>23</v>
      </c>
      <c r="M3413" t="s">
        <v>4531</v>
      </c>
      <c r="N3413" t="s">
        <v>24</v>
      </c>
      <c r="O3413" s="65">
        <v>2125685</v>
      </c>
    </row>
    <row r="3414" spans="1:15" x14ac:dyDescent="0.25">
      <c r="A3414" s="45">
        <v>2018</v>
      </c>
      <c r="B3414" t="s">
        <v>722</v>
      </c>
      <c r="C3414">
        <v>209</v>
      </c>
      <c r="D3414">
        <v>331</v>
      </c>
      <c r="E3414">
        <v>2</v>
      </c>
      <c r="F3414">
        <v>501</v>
      </c>
      <c r="G3414">
        <v>200</v>
      </c>
      <c r="H3414" t="s">
        <v>9</v>
      </c>
      <c r="I3414">
        <v>1112</v>
      </c>
      <c r="J3414">
        <v>1320</v>
      </c>
      <c r="K3414" t="s">
        <v>3245</v>
      </c>
      <c r="L3414" t="s">
        <v>21</v>
      </c>
      <c r="M3414" t="s">
        <v>4547</v>
      </c>
      <c r="N3414" t="s">
        <v>22</v>
      </c>
      <c r="O3414" s="65">
        <v>21596960</v>
      </c>
    </row>
    <row r="3415" spans="1:15" x14ac:dyDescent="0.25">
      <c r="A3415" s="45">
        <v>2018</v>
      </c>
      <c r="B3415" t="s">
        <v>722</v>
      </c>
      <c r="C3415">
        <v>209</v>
      </c>
      <c r="D3415">
        <v>331</v>
      </c>
      <c r="E3415">
        <v>2</v>
      </c>
      <c r="F3415">
        <v>502</v>
      </c>
      <c r="G3415">
        <v>200</v>
      </c>
      <c r="H3415" t="s">
        <v>9</v>
      </c>
      <c r="I3415">
        <v>1112</v>
      </c>
      <c r="J3415">
        <v>1320</v>
      </c>
      <c r="K3415" t="s">
        <v>3246</v>
      </c>
      <c r="L3415" t="s">
        <v>21</v>
      </c>
      <c r="M3415" t="s">
        <v>4532</v>
      </c>
      <c r="N3415" t="s">
        <v>22</v>
      </c>
      <c r="O3415" s="65">
        <v>6377055</v>
      </c>
    </row>
    <row r="3416" spans="1:15" x14ac:dyDescent="0.25">
      <c r="A3416" s="45">
        <v>2018</v>
      </c>
      <c r="B3416" t="s">
        <v>722</v>
      </c>
      <c r="C3416">
        <v>209</v>
      </c>
      <c r="D3416">
        <v>331</v>
      </c>
      <c r="E3416">
        <v>2</v>
      </c>
      <c r="F3416">
        <v>503</v>
      </c>
      <c r="G3416">
        <v>200</v>
      </c>
      <c r="H3416" t="s">
        <v>9</v>
      </c>
      <c r="I3416">
        <v>1112</v>
      </c>
      <c r="J3416">
        <v>1320</v>
      </c>
      <c r="K3416" t="s">
        <v>3247</v>
      </c>
      <c r="L3416" t="s">
        <v>21</v>
      </c>
      <c r="M3416" t="s">
        <v>4533</v>
      </c>
      <c r="N3416" t="s">
        <v>22</v>
      </c>
      <c r="O3416" s="65">
        <v>12754110</v>
      </c>
    </row>
    <row r="3417" spans="1:15" x14ac:dyDescent="0.25">
      <c r="A3417" s="45">
        <v>2018</v>
      </c>
      <c r="B3417" t="s">
        <v>722</v>
      </c>
      <c r="C3417">
        <v>209</v>
      </c>
      <c r="D3417">
        <v>331</v>
      </c>
      <c r="E3417">
        <v>2</v>
      </c>
      <c r="F3417">
        <v>10101</v>
      </c>
      <c r="H3417" t="s">
        <v>9</v>
      </c>
      <c r="I3417">
        <v>1120</v>
      </c>
      <c r="J3417">
        <v>1320</v>
      </c>
      <c r="K3417" t="s">
        <v>3253</v>
      </c>
      <c r="O3417" s="65">
        <v>67107360</v>
      </c>
    </row>
    <row r="3418" spans="1:15" x14ac:dyDescent="0.25">
      <c r="A3418" s="45">
        <v>2018</v>
      </c>
      <c r="B3418" t="s">
        <v>722</v>
      </c>
      <c r="C3418">
        <v>209</v>
      </c>
      <c r="D3418">
        <v>331</v>
      </c>
      <c r="E3418">
        <v>2</v>
      </c>
      <c r="F3418">
        <v>10103</v>
      </c>
      <c r="H3418" t="s">
        <v>9</v>
      </c>
      <c r="I3418">
        <v>1120</v>
      </c>
      <c r="J3418">
        <v>1320</v>
      </c>
      <c r="K3418" t="s">
        <v>3255</v>
      </c>
      <c r="O3418" s="65">
        <v>14245253</v>
      </c>
    </row>
    <row r="3419" spans="1:15" x14ac:dyDescent="0.25">
      <c r="A3419" s="45">
        <v>2018</v>
      </c>
      <c r="B3419" t="s">
        <v>722</v>
      </c>
      <c r="C3419">
        <v>209</v>
      </c>
      <c r="D3419">
        <v>331</v>
      </c>
      <c r="E3419">
        <v>2</v>
      </c>
      <c r="F3419">
        <v>10104</v>
      </c>
      <c r="H3419" t="s">
        <v>9</v>
      </c>
      <c r="I3419">
        <v>1120</v>
      </c>
      <c r="J3419">
        <v>1320</v>
      </c>
      <c r="K3419" t="s">
        <v>3256</v>
      </c>
      <c r="O3419" s="65">
        <v>2304720</v>
      </c>
    </row>
    <row r="3420" spans="1:15" x14ac:dyDescent="0.25">
      <c r="A3420" s="45">
        <v>2018</v>
      </c>
      <c r="B3420" t="s">
        <v>722</v>
      </c>
      <c r="C3420">
        <v>209</v>
      </c>
      <c r="D3420">
        <v>331</v>
      </c>
      <c r="E3420">
        <v>2</v>
      </c>
      <c r="F3420">
        <v>10201</v>
      </c>
      <c r="H3420" t="s">
        <v>9</v>
      </c>
      <c r="I3420">
        <v>1120</v>
      </c>
      <c r="J3420">
        <v>1320</v>
      </c>
      <c r="K3420" t="s">
        <v>3258</v>
      </c>
      <c r="O3420" s="65">
        <v>926890</v>
      </c>
    </row>
    <row r="3421" spans="1:15" x14ac:dyDescent="0.25">
      <c r="A3421" s="45">
        <v>2018</v>
      </c>
      <c r="B3421" t="s">
        <v>722</v>
      </c>
      <c r="C3421">
        <v>209</v>
      </c>
      <c r="D3421">
        <v>331</v>
      </c>
      <c r="E3421">
        <v>2</v>
      </c>
      <c r="F3421">
        <v>10202</v>
      </c>
      <c r="H3421" t="s">
        <v>9</v>
      </c>
      <c r="I3421">
        <v>1120</v>
      </c>
      <c r="J3421">
        <v>1320</v>
      </c>
      <c r="K3421" t="s">
        <v>3259</v>
      </c>
      <c r="O3421" s="65">
        <v>5422536</v>
      </c>
    </row>
    <row r="3422" spans="1:15" x14ac:dyDescent="0.25">
      <c r="A3422" s="45">
        <v>2018</v>
      </c>
      <c r="B3422" t="s">
        <v>722</v>
      </c>
      <c r="C3422">
        <v>209</v>
      </c>
      <c r="D3422">
        <v>331</v>
      </c>
      <c r="E3422">
        <v>2</v>
      </c>
      <c r="F3422">
        <v>10204</v>
      </c>
      <c r="H3422" t="s">
        <v>9</v>
      </c>
      <c r="I3422">
        <v>1120</v>
      </c>
      <c r="J3422">
        <v>1320</v>
      </c>
      <c r="K3422" t="s">
        <v>3261</v>
      </c>
      <c r="O3422" s="65">
        <v>7305627</v>
      </c>
    </row>
    <row r="3423" spans="1:15" x14ac:dyDescent="0.25">
      <c r="A3423" s="45">
        <v>2018</v>
      </c>
      <c r="B3423" t="s">
        <v>722</v>
      </c>
      <c r="C3423">
        <v>209</v>
      </c>
      <c r="D3423">
        <v>331</v>
      </c>
      <c r="E3423">
        <v>2</v>
      </c>
      <c r="F3423">
        <v>10301</v>
      </c>
      <c r="H3423" t="s">
        <v>9</v>
      </c>
      <c r="I3423">
        <v>1120</v>
      </c>
      <c r="J3423">
        <v>1320</v>
      </c>
      <c r="K3423" t="s">
        <v>3263</v>
      </c>
      <c r="O3423" s="65">
        <v>500000</v>
      </c>
    </row>
    <row r="3424" spans="1:15" x14ac:dyDescent="0.25">
      <c r="A3424" s="45">
        <v>2018</v>
      </c>
      <c r="B3424" t="s">
        <v>722</v>
      </c>
      <c r="C3424">
        <v>209</v>
      </c>
      <c r="D3424">
        <v>331</v>
      </c>
      <c r="E3424">
        <v>2</v>
      </c>
      <c r="F3424">
        <v>10302</v>
      </c>
      <c r="H3424" t="s">
        <v>9</v>
      </c>
      <c r="I3424">
        <v>1120</v>
      </c>
      <c r="J3424">
        <v>1320</v>
      </c>
      <c r="K3424" t="s">
        <v>3264</v>
      </c>
      <c r="O3424" s="65">
        <v>1000000</v>
      </c>
    </row>
    <row r="3425" spans="1:15" x14ac:dyDescent="0.25">
      <c r="A3425" s="45">
        <v>2018</v>
      </c>
      <c r="B3425" t="s">
        <v>722</v>
      </c>
      <c r="C3425">
        <v>209</v>
      </c>
      <c r="D3425">
        <v>331</v>
      </c>
      <c r="E3425">
        <v>2</v>
      </c>
      <c r="F3425">
        <v>10303</v>
      </c>
      <c r="H3425" t="s">
        <v>9</v>
      </c>
      <c r="I3425">
        <v>1120</v>
      </c>
      <c r="J3425">
        <v>1320</v>
      </c>
      <c r="K3425" t="s">
        <v>3265</v>
      </c>
      <c r="O3425" s="65">
        <v>100000</v>
      </c>
    </row>
    <row r="3426" spans="1:15" x14ac:dyDescent="0.25">
      <c r="A3426" s="45">
        <v>2018</v>
      </c>
      <c r="B3426" t="s">
        <v>722</v>
      </c>
      <c r="C3426">
        <v>209</v>
      </c>
      <c r="D3426">
        <v>331</v>
      </c>
      <c r="E3426">
        <v>2</v>
      </c>
      <c r="F3426">
        <v>10403</v>
      </c>
      <c r="H3426" t="s">
        <v>9</v>
      </c>
      <c r="I3426">
        <v>1120</v>
      </c>
      <c r="J3426">
        <v>1320</v>
      </c>
      <c r="K3426" t="s">
        <v>3272</v>
      </c>
      <c r="M3426" t="s">
        <v>6066</v>
      </c>
      <c r="O3426" s="65">
        <v>1500000</v>
      </c>
    </row>
    <row r="3427" spans="1:15" x14ac:dyDescent="0.25">
      <c r="A3427" s="45">
        <v>2018</v>
      </c>
      <c r="B3427" t="s">
        <v>722</v>
      </c>
      <c r="C3427">
        <v>209</v>
      </c>
      <c r="D3427">
        <v>331</v>
      </c>
      <c r="E3427">
        <v>2</v>
      </c>
      <c r="F3427">
        <v>10404</v>
      </c>
      <c r="H3427" t="s">
        <v>9</v>
      </c>
      <c r="I3427">
        <v>1120</v>
      </c>
      <c r="J3427">
        <v>1320</v>
      </c>
      <c r="K3427" t="s">
        <v>3273</v>
      </c>
      <c r="M3427" t="s">
        <v>6067</v>
      </c>
      <c r="O3427" s="65">
        <v>1500000</v>
      </c>
    </row>
    <row r="3428" spans="1:15" x14ac:dyDescent="0.25">
      <c r="A3428" s="45">
        <v>2018</v>
      </c>
      <c r="B3428" t="s">
        <v>722</v>
      </c>
      <c r="C3428">
        <v>209</v>
      </c>
      <c r="D3428">
        <v>331</v>
      </c>
      <c r="E3428">
        <v>2</v>
      </c>
      <c r="F3428">
        <v>10405</v>
      </c>
      <c r="H3428" t="s">
        <v>9</v>
      </c>
      <c r="I3428">
        <v>1120</v>
      </c>
      <c r="J3428">
        <v>1320</v>
      </c>
      <c r="K3428" t="s">
        <v>3274</v>
      </c>
      <c r="M3428" t="s">
        <v>6068</v>
      </c>
      <c r="O3428" s="65">
        <v>11174400</v>
      </c>
    </row>
    <row r="3429" spans="1:15" x14ac:dyDescent="0.25">
      <c r="A3429" s="45">
        <v>2018</v>
      </c>
      <c r="B3429" t="s">
        <v>722</v>
      </c>
      <c r="C3429">
        <v>209</v>
      </c>
      <c r="D3429">
        <v>331</v>
      </c>
      <c r="E3429">
        <v>2</v>
      </c>
      <c r="F3429">
        <v>10406</v>
      </c>
      <c r="H3429" t="s">
        <v>9</v>
      </c>
      <c r="I3429">
        <v>1120</v>
      </c>
      <c r="J3429">
        <v>1320</v>
      </c>
      <c r="K3429" t="s">
        <v>3275</v>
      </c>
      <c r="M3429" t="s">
        <v>4612</v>
      </c>
      <c r="O3429" s="65">
        <v>42780000</v>
      </c>
    </row>
    <row r="3430" spans="1:15" x14ac:dyDescent="0.25">
      <c r="A3430" s="45">
        <v>2018</v>
      </c>
      <c r="B3430" t="s">
        <v>722</v>
      </c>
      <c r="C3430">
        <v>209</v>
      </c>
      <c r="D3430">
        <v>331</v>
      </c>
      <c r="E3430">
        <v>2</v>
      </c>
      <c r="F3430">
        <v>10499</v>
      </c>
      <c r="H3430" t="s">
        <v>9</v>
      </c>
      <c r="I3430">
        <v>1120</v>
      </c>
      <c r="J3430">
        <v>1320</v>
      </c>
      <c r="K3430" t="s">
        <v>3276</v>
      </c>
      <c r="M3430" t="s">
        <v>6069</v>
      </c>
      <c r="O3430" s="65">
        <v>60000</v>
      </c>
    </row>
    <row r="3431" spans="1:15" x14ac:dyDescent="0.25">
      <c r="A3431" s="45">
        <v>2018</v>
      </c>
      <c r="B3431" t="s">
        <v>722</v>
      </c>
      <c r="C3431">
        <v>209</v>
      </c>
      <c r="D3431">
        <v>331</v>
      </c>
      <c r="E3431">
        <v>2</v>
      </c>
      <c r="F3431">
        <v>10501</v>
      </c>
      <c r="H3431" t="s">
        <v>9</v>
      </c>
      <c r="I3431">
        <v>1120</v>
      </c>
      <c r="J3431">
        <v>1320</v>
      </c>
      <c r="K3431" t="s">
        <v>3277</v>
      </c>
      <c r="O3431" s="65">
        <v>25000</v>
      </c>
    </row>
    <row r="3432" spans="1:15" x14ac:dyDescent="0.25">
      <c r="A3432" s="45">
        <v>2018</v>
      </c>
      <c r="B3432" t="s">
        <v>722</v>
      </c>
      <c r="C3432">
        <v>209</v>
      </c>
      <c r="D3432">
        <v>331</v>
      </c>
      <c r="E3432">
        <v>2</v>
      </c>
      <c r="F3432">
        <v>10502</v>
      </c>
      <c r="H3432" t="s">
        <v>9</v>
      </c>
      <c r="I3432">
        <v>1120</v>
      </c>
      <c r="J3432">
        <v>1320</v>
      </c>
      <c r="K3432" t="s">
        <v>3278</v>
      </c>
      <c r="O3432" s="65">
        <v>600000</v>
      </c>
    </row>
    <row r="3433" spans="1:15" x14ac:dyDescent="0.25">
      <c r="A3433" s="45">
        <v>2018</v>
      </c>
      <c r="B3433" t="s">
        <v>722</v>
      </c>
      <c r="C3433">
        <v>209</v>
      </c>
      <c r="D3433">
        <v>331</v>
      </c>
      <c r="E3433">
        <v>2</v>
      </c>
      <c r="F3433">
        <v>10503</v>
      </c>
      <c r="H3433" t="s">
        <v>9</v>
      </c>
      <c r="I3433">
        <v>1120</v>
      </c>
      <c r="J3433">
        <v>1320</v>
      </c>
      <c r="K3433" t="s">
        <v>3279</v>
      </c>
      <c r="O3433" s="65">
        <v>2000000</v>
      </c>
    </row>
    <row r="3434" spans="1:15" x14ac:dyDescent="0.25">
      <c r="A3434" s="45">
        <v>2018</v>
      </c>
      <c r="B3434" t="s">
        <v>722</v>
      </c>
      <c r="C3434">
        <v>209</v>
      </c>
      <c r="D3434">
        <v>331</v>
      </c>
      <c r="E3434">
        <v>2</v>
      </c>
      <c r="F3434">
        <v>10504</v>
      </c>
      <c r="H3434" t="s">
        <v>9</v>
      </c>
      <c r="I3434">
        <v>1120</v>
      </c>
      <c r="J3434">
        <v>1320</v>
      </c>
      <c r="K3434" t="s">
        <v>3280</v>
      </c>
      <c r="O3434" s="65">
        <v>2500000</v>
      </c>
    </row>
    <row r="3435" spans="1:15" x14ac:dyDescent="0.25">
      <c r="A3435" s="45">
        <v>2018</v>
      </c>
      <c r="B3435" t="s">
        <v>722</v>
      </c>
      <c r="C3435">
        <v>209</v>
      </c>
      <c r="D3435">
        <v>331</v>
      </c>
      <c r="E3435">
        <v>2</v>
      </c>
      <c r="F3435">
        <v>10601</v>
      </c>
      <c r="H3435" t="s">
        <v>9</v>
      </c>
      <c r="I3435">
        <v>1120</v>
      </c>
      <c r="J3435">
        <v>1320</v>
      </c>
      <c r="K3435" t="s">
        <v>3281</v>
      </c>
      <c r="O3435" s="65">
        <v>9000000</v>
      </c>
    </row>
    <row r="3436" spans="1:15" x14ac:dyDescent="0.25">
      <c r="A3436" s="45">
        <v>2018</v>
      </c>
      <c r="B3436" t="s">
        <v>722</v>
      </c>
      <c r="C3436">
        <v>209</v>
      </c>
      <c r="D3436">
        <v>331</v>
      </c>
      <c r="E3436">
        <v>2</v>
      </c>
      <c r="F3436">
        <v>10701</v>
      </c>
      <c r="H3436" t="s">
        <v>9</v>
      </c>
      <c r="I3436">
        <v>1120</v>
      </c>
      <c r="J3436">
        <v>1320</v>
      </c>
      <c r="K3436" t="s">
        <v>3284</v>
      </c>
      <c r="M3436" t="s">
        <v>6070</v>
      </c>
      <c r="O3436" s="65">
        <v>1500000</v>
      </c>
    </row>
    <row r="3437" spans="1:15" x14ac:dyDescent="0.25">
      <c r="A3437" s="45">
        <v>2018</v>
      </c>
      <c r="B3437" t="s">
        <v>722</v>
      </c>
      <c r="C3437">
        <v>209</v>
      </c>
      <c r="D3437">
        <v>331</v>
      </c>
      <c r="E3437">
        <v>2</v>
      </c>
      <c r="F3437">
        <v>10801</v>
      </c>
      <c r="H3437" t="s">
        <v>9</v>
      </c>
      <c r="I3437">
        <v>1120</v>
      </c>
      <c r="J3437">
        <v>1320</v>
      </c>
      <c r="K3437" t="s">
        <v>3287</v>
      </c>
      <c r="O3437" s="65">
        <v>1000000</v>
      </c>
    </row>
    <row r="3438" spans="1:15" x14ac:dyDescent="0.25">
      <c r="A3438" s="45">
        <v>2018</v>
      </c>
      <c r="B3438" t="s">
        <v>722</v>
      </c>
      <c r="C3438">
        <v>209</v>
      </c>
      <c r="D3438">
        <v>331</v>
      </c>
      <c r="E3438">
        <v>2</v>
      </c>
      <c r="F3438">
        <v>10805</v>
      </c>
      <c r="H3438" t="s">
        <v>9</v>
      </c>
      <c r="I3438">
        <v>1120</v>
      </c>
      <c r="J3438">
        <v>1320</v>
      </c>
      <c r="K3438" t="s">
        <v>3291</v>
      </c>
      <c r="O3438" s="65">
        <v>600000</v>
      </c>
    </row>
    <row r="3439" spans="1:15" x14ac:dyDescent="0.25">
      <c r="A3439" s="45">
        <v>2018</v>
      </c>
      <c r="B3439" t="s">
        <v>722</v>
      </c>
      <c r="C3439">
        <v>209</v>
      </c>
      <c r="D3439">
        <v>331</v>
      </c>
      <c r="E3439">
        <v>2</v>
      </c>
      <c r="F3439">
        <v>10806</v>
      </c>
      <c r="H3439" t="s">
        <v>9</v>
      </c>
      <c r="I3439">
        <v>1120</v>
      </c>
      <c r="J3439">
        <v>1320</v>
      </c>
      <c r="K3439" t="s">
        <v>3292</v>
      </c>
      <c r="O3439" s="65">
        <v>800000</v>
      </c>
    </row>
    <row r="3440" spans="1:15" x14ac:dyDescent="0.25">
      <c r="A3440" s="45">
        <v>2018</v>
      </c>
      <c r="B3440" t="s">
        <v>722</v>
      </c>
      <c r="C3440">
        <v>209</v>
      </c>
      <c r="D3440">
        <v>331</v>
      </c>
      <c r="E3440">
        <v>2</v>
      </c>
      <c r="F3440">
        <v>10807</v>
      </c>
      <c r="H3440" t="s">
        <v>9</v>
      </c>
      <c r="I3440">
        <v>1120</v>
      </c>
      <c r="J3440">
        <v>1320</v>
      </c>
      <c r="K3440" t="s">
        <v>3293</v>
      </c>
      <c r="O3440" s="65">
        <v>1250000</v>
      </c>
    </row>
    <row r="3441" spans="1:15" x14ac:dyDescent="0.25">
      <c r="A3441" s="45">
        <v>2018</v>
      </c>
      <c r="B3441" t="s">
        <v>722</v>
      </c>
      <c r="C3441">
        <v>209</v>
      </c>
      <c r="D3441">
        <v>331</v>
      </c>
      <c r="E3441">
        <v>2</v>
      </c>
      <c r="F3441">
        <v>10808</v>
      </c>
      <c r="H3441" t="s">
        <v>9</v>
      </c>
      <c r="I3441">
        <v>1120</v>
      </c>
      <c r="J3441">
        <v>1320</v>
      </c>
      <c r="K3441" t="s">
        <v>3294</v>
      </c>
      <c r="O3441" s="65">
        <v>7287200</v>
      </c>
    </row>
    <row r="3442" spans="1:15" x14ac:dyDescent="0.25">
      <c r="A3442" s="45">
        <v>2018</v>
      </c>
      <c r="B3442" t="s">
        <v>722</v>
      </c>
      <c r="C3442">
        <v>209</v>
      </c>
      <c r="D3442">
        <v>331</v>
      </c>
      <c r="E3442">
        <v>2</v>
      </c>
      <c r="F3442">
        <v>10899</v>
      </c>
      <c r="H3442" t="s">
        <v>9</v>
      </c>
      <c r="I3442">
        <v>1120</v>
      </c>
      <c r="J3442">
        <v>1320</v>
      </c>
      <c r="K3442" t="s">
        <v>3295</v>
      </c>
      <c r="O3442" s="65">
        <v>200000</v>
      </c>
    </row>
    <row r="3443" spans="1:15" x14ac:dyDescent="0.25">
      <c r="A3443" s="45">
        <v>2018</v>
      </c>
      <c r="B3443" t="s">
        <v>722</v>
      </c>
      <c r="C3443">
        <v>209</v>
      </c>
      <c r="D3443">
        <v>331</v>
      </c>
      <c r="E3443">
        <v>2</v>
      </c>
      <c r="F3443">
        <v>10999</v>
      </c>
      <c r="H3443" t="s">
        <v>9</v>
      </c>
      <c r="I3443">
        <v>1310</v>
      </c>
      <c r="J3443">
        <v>1320</v>
      </c>
      <c r="K3443" t="s">
        <v>3299</v>
      </c>
      <c r="M3443" t="s">
        <v>6071</v>
      </c>
      <c r="O3443" s="65">
        <v>150000</v>
      </c>
    </row>
    <row r="3444" spans="1:15" x14ac:dyDescent="0.25">
      <c r="A3444" s="45">
        <v>2018</v>
      </c>
      <c r="B3444" t="s">
        <v>722</v>
      </c>
      <c r="C3444">
        <v>209</v>
      </c>
      <c r="D3444">
        <v>331</v>
      </c>
      <c r="E3444">
        <v>2</v>
      </c>
      <c r="F3444">
        <v>19905</v>
      </c>
      <c r="H3444" t="s">
        <v>9</v>
      </c>
      <c r="I3444">
        <v>1120</v>
      </c>
      <c r="J3444">
        <v>1320</v>
      </c>
      <c r="K3444" t="s">
        <v>3304</v>
      </c>
      <c r="O3444" s="65">
        <v>1500000</v>
      </c>
    </row>
    <row r="3445" spans="1:15" x14ac:dyDescent="0.25">
      <c r="A3445" s="45">
        <v>2018</v>
      </c>
      <c r="B3445" t="s">
        <v>722</v>
      </c>
      <c r="C3445">
        <v>209</v>
      </c>
      <c r="D3445">
        <v>331</v>
      </c>
      <c r="E3445">
        <v>2</v>
      </c>
      <c r="F3445">
        <v>19999</v>
      </c>
      <c r="H3445" t="s">
        <v>9</v>
      </c>
      <c r="I3445">
        <v>1120</v>
      </c>
      <c r="J3445">
        <v>1320</v>
      </c>
      <c r="K3445" t="s">
        <v>3305</v>
      </c>
      <c r="M3445" t="s">
        <v>6072</v>
      </c>
      <c r="O3445" s="65">
        <v>990000</v>
      </c>
    </row>
    <row r="3446" spans="1:15" x14ac:dyDescent="0.25">
      <c r="A3446" s="45">
        <v>2018</v>
      </c>
      <c r="B3446" t="s">
        <v>722</v>
      </c>
      <c r="C3446">
        <v>209</v>
      </c>
      <c r="D3446">
        <v>331</v>
      </c>
      <c r="E3446">
        <v>2</v>
      </c>
      <c r="F3446">
        <v>20101</v>
      </c>
      <c r="H3446" t="s">
        <v>9</v>
      </c>
      <c r="I3446">
        <v>1120</v>
      </c>
      <c r="J3446">
        <v>1320</v>
      </c>
      <c r="K3446" t="s">
        <v>3306</v>
      </c>
      <c r="O3446" s="65">
        <v>836604</v>
      </c>
    </row>
    <row r="3447" spans="1:15" x14ac:dyDescent="0.25">
      <c r="A3447" s="45">
        <v>2018</v>
      </c>
      <c r="B3447" t="s">
        <v>722</v>
      </c>
      <c r="C3447">
        <v>209</v>
      </c>
      <c r="D3447">
        <v>331</v>
      </c>
      <c r="E3447">
        <v>2</v>
      </c>
      <c r="F3447">
        <v>20102</v>
      </c>
      <c r="H3447" t="s">
        <v>9</v>
      </c>
      <c r="I3447">
        <v>1120</v>
      </c>
      <c r="J3447">
        <v>1320</v>
      </c>
      <c r="K3447" t="s">
        <v>3307</v>
      </c>
      <c r="O3447" s="65">
        <v>191890</v>
      </c>
    </row>
    <row r="3448" spans="1:15" x14ac:dyDescent="0.25">
      <c r="A3448" s="45">
        <v>2018</v>
      </c>
      <c r="B3448" t="s">
        <v>722</v>
      </c>
      <c r="C3448">
        <v>209</v>
      </c>
      <c r="D3448">
        <v>331</v>
      </c>
      <c r="E3448">
        <v>2</v>
      </c>
      <c r="F3448">
        <v>20104</v>
      </c>
      <c r="H3448" t="s">
        <v>9</v>
      </c>
      <c r="I3448">
        <v>1120</v>
      </c>
      <c r="J3448">
        <v>1320</v>
      </c>
      <c r="K3448" t="s">
        <v>3309</v>
      </c>
      <c r="O3448" s="65">
        <v>1598934</v>
      </c>
    </row>
    <row r="3449" spans="1:15" x14ac:dyDescent="0.25">
      <c r="A3449" s="45">
        <v>2018</v>
      </c>
      <c r="B3449" t="s">
        <v>722</v>
      </c>
      <c r="C3449">
        <v>209</v>
      </c>
      <c r="D3449">
        <v>331</v>
      </c>
      <c r="E3449">
        <v>2</v>
      </c>
      <c r="F3449">
        <v>20203</v>
      </c>
      <c r="H3449" t="s">
        <v>9</v>
      </c>
      <c r="I3449">
        <v>1120</v>
      </c>
      <c r="J3449">
        <v>1320</v>
      </c>
      <c r="K3449" t="s">
        <v>3313</v>
      </c>
      <c r="O3449" s="65">
        <v>145900</v>
      </c>
    </row>
    <row r="3450" spans="1:15" x14ac:dyDescent="0.25">
      <c r="A3450" s="45">
        <v>2018</v>
      </c>
      <c r="B3450" t="s">
        <v>722</v>
      </c>
      <c r="C3450">
        <v>209</v>
      </c>
      <c r="D3450">
        <v>331</v>
      </c>
      <c r="E3450">
        <v>2</v>
      </c>
      <c r="F3450">
        <v>20301</v>
      </c>
      <c r="H3450" t="s">
        <v>9</v>
      </c>
      <c r="I3450">
        <v>1120</v>
      </c>
      <c r="J3450">
        <v>1320</v>
      </c>
      <c r="K3450" t="s">
        <v>3315</v>
      </c>
      <c r="O3450" s="65">
        <v>67000</v>
      </c>
    </row>
    <row r="3451" spans="1:15" x14ac:dyDescent="0.25">
      <c r="A3451" s="45">
        <v>2018</v>
      </c>
      <c r="B3451" t="s">
        <v>722</v>
      </c>
      <c r="C3451">
        <v>209</v>
      </c>
      <c r="D3451">
        <v>331</v>
      </c>
      <c r="E3451">
        <v>2</v>
      </c>
      <c r="F3451">
        <v>20304</v>
      </c>
      <c r="H3451" t="s">
        <v>9</v>
      </c>
      <c r="I3451">
        <v>1120</v>
      </c>
      <c r="J3451">
        <v>1320</v>
      </c>
      <c r="K3451" t="s">
        <v>3318</v>
      </c>
      <c r="O3451" s="65">
        <v>87500</v>
      </c>
    </row>
    <row r="3452" spans="1:15" x14ac:dyDescent="0.25">
      <c r="A3452" s="45">
        <v>2018</v>
      </c>
      <c r="B3452" t="s">
        <v>722</v>
      </c>
      <c r="C3452">
        <v>209</v>
      </c>
      <c r="D3452">
        <v>331</v>
      </c>
      <c r="E3452">
        <v>2</v>
      </c>
      <c r="F3452">
        <v>20306</v>
      </c>
      <c r="H3452" t="s">
        <v>9</v>
      </c>
      <c r="I3452">
        <v>1120</v>
      </c>
      <c r="J3452">
        <v>1320</v>
      </c>
      <c r="K3452" t="s">
        <v>3320</v>
      </c>
      <c r="O3452" s="65">
        <v>38000</v>
      </c>
    </row>
    <row r="3453" spans="1:15" x14ac:dyDescent="0.25">
      <c r="A3453" s="45">
        <v>2018</v>
      </c>
      <c r="B3453" t="s">
        <v>722</v>
      </c>
      <c r="C3453">
        <v>209</v>
      </c>
      <c r="D3453">
        <v>331</v>
      </c>
      <c r="E3453">
        <v>2</v>
      </c>
      <c r="F3453">
        <v>20401</v>
      </c>
      <c r="H3453" t="s">
        <v>9</v>
      </c>
      <c r="I3453">
        <v>1120</v>
      </c>
      <c r="J3453">
        <v>1320</v>
      </c>
      <c r="K3453" t="s">
        <v>3322</v>
      </c>
      <c r="O3453" s="65">
        <v>61680</v>
      </c>
    </row>
    <row r="3454" spans="1:15" x14ac:dyDescent="0.25">
      <c r="A3454" s="45">
        <v>2018</v>
      </c>
      <c r="B3454" t="s">
        <v>722</v>
      </c>
      <c r="C3454">
        <v>209</v>
      </c>
      <c r="D3454">
        <v>331</v>
      </c>
      <c r="E3454">
        <v>2</v>
      </c>
      <c r="F3454">
        <v>20402</v>
      </c>
      <c r="H3454" t="s">
        <v>9</v>
      </c>
      <c r="I3454">
        <v>1120</v>
      </c>
      <c r="J3454">
        <v>1320</v>
      </c>
      <c r="K3454" t="s">
        <v>3323</v>
      </c>
      <c r="O3454" s="65">
        <v>984000</v>
      </c>
    </row>
    <row r="3455" spans="1:15" x14ac:dyDescent="0.25">
      <c r="A3455" s="45">
        <v>2018</v>
      </c>
      <c r="B3455" t="s">
        <v>722</v>
      </c>
      <c r="C3455">
        <v>209</v>
      </c>
      <c r="D3455">
        <v>331</v>
      </c>
      <c r="E3455">
        <v>2</v>
      </c>
      <c r="F3455">
        <v>29901</v>
      </c>
      <c r="H3455" t="s">
        <v>9</v>
      </c>
      <c r="I3455">
        <v>1120</v>
      </c>
      <c r="J3455">
        <v>1320</v>
      </c>
      <c r="K3455" t="s">
        <v>3327</v>
      </c>
      <c r="O3455" s="65">
        <v>550994</v>
      </c>
    </row>
    <row r="3456" spans="1:15" x14ac:dyDescent="0.25">
      <c r="A3456" s="45">
        <v>2018</v>
      </c>
      <c r="B3456" t="s">
        <v>722</v>
      </c>
      <c r="C3456">
        <v>209</v>
      </c>
      <c r="D3456">
        <v>331</v>
      </c>
      <c r="E3456">
        <v>2</v>
      </c>
      <c r="F3456">
        <v>29903</v>
      </c>
      <c r="H3456" t="s">
        <v>9</v>
      </c>
      <c r="I3456">
        <v>1120</v>
      </c>
      <c r="J3456">
        <v>1320</v>
      </c>
      <c r="K3456" t="s">
        <v>3329</v>
      </c>
      <c r="O3456" s="65">
        <v>1459151</v>
      </c>
    </row>
    <row r="3457" spans="1:15" x14ac:dyDescent="0.25">
      <c r="A3457" s="45">
        <v>2018</v>
      </c>
      <c r="B3457" t="s">
        <v>722</v>
      </c>
      <c r="C3457">
        <v>209</v>
      </c>
      <c r="D3457">
        <v>331</v>
      </c>
      <c r="E3457">
        <v>2</v>
      </c>
      <c r="F3457">
        <v>29904</v>
      </c>
      <c r="H3457" t="s">
        <v>9</v>
      </c>
      <c r="I3457">
        <v>1120</v>
      </c>
      <c r="J3457">
        <v>1320</v>
      </c>
      <c r="K3457" t="s">
        <v>3330</v>
      </c>
      <c r="O3457" s="65">
        <v>80000</v>
      </c>
    </row>
    <row r="3458" spans="1:15" x14ac:dyDescent="0.25">
      <c r="A3458" s="45">
        <v>2018</v>
      </c>
      <c r="B3458" t="s">
        <v>722</v>
      </c>
      <c r="C3458">
        <v>209</v>
      </c>
      <c r="D3458">
        <v>331</v>
      </c>
      <c r="E3458">
        <v>2</v>
      </c>
      <c r="F3458">
        <v>29905</v>
      </c>
      <c r="H3458" t="s">
        <v>9</v>
      </c>
      <c r="I3458">
        <v>1120</v>
      </c>
      <c r="J3458">
        <v>1320</v>
      </c>
      <c r="K3458" t="s">
        <v>3331</v>
      </c>
      <c r="O3458" s="65">
        <v>68900</v>
      </c>
    </row>
    <row r="3459" spans="1:15" x14ac:dyDescent="0.25">
      <c r="A3459" s="45">
        <v>2018</v>
      </c>
      <c r="B3459" t="s">
        <v>722</v>
      </c>
      <c r="C3459">
        <v>209</v>
      </c>
      <c r="D3459">
        <v>331</v>
      </c>
      <c r="E3459">
        <v>2</v>
      </c>
      <c r="F3459">
        <v>29907</v>
      </c>
      <c r="H3459" t="s">
        <v>9</v>
      </c>
      <c r="I3459">
        <v>1120</v>
      </c>
      <c r="J3459">
        <v>1320</v>
      </c>
      <c r="K3459" t="s">
        <v>3333</v>
      </c>
      <c r="O3459" s="65">
        <v>55000</v>
      </c>
    </row>
    <row r="3460" spans="1:15" x14ac:dyDescent="0.25">
      <c r="A3460" s="45">
        <v>2018</v>
      </c>
      <c r="B3460" t="s">
        <v>722</v>
      </c>
      <c r="C3460">
        <v>209</v>
      </c>
      <c r="D3460">
        <v>331</v>
      </c>
      <c r="E3460">
        <v>2</v>
      </c>
      <c r="F3460">
        <v>29999</v>
      </c>
      <c r="H3460" t="s">
        <v>9</v>
      </c>
      <c r="I3460">
        <v>1120</v>
      </c>
      <c r="J3460">
        <v>1320</v>
      </c>
      <c r="K3460" t="s">
        <v>3334</v>
      </c>
      <c r="O3460" s="65">
        <v>105840</v>
      </c>
    </row>
    <row r="3461" spans="1:15" x14ac:dyDescent="0.25">
      <c r="A3461" s="45">
        <v>2018</v>
      </c>
      <c r="B3461" t="s">
        <v>722</v>
      </c>
      <c r="C3461">
        <v>209</v>
      </c>
      <c r="D3461">
        <v>331</v>
      </c>
      <c r="E3461">
        <v>2</v>
      </c>
      <c r="F3461">
        <v>50103</v>
      </c>
      <c r="H3461" t="s">
        <v>16</v>
      </c>
      <c r="I3461">
        <v>2210</v>
      </c>
      <c r="J3461">
        <v>1320</v>
      </c>
      <c r="K3461" t="s">
        <v>3374</v>
      </c>
      <c r="O3461" s="65">
        <v>500000</v>
      </c>
    </row>
    <row r="3462" spans="1:15" x14ac:dyDescent="0.25">
      <c r="A3462" s="45">
        <v>2018</v>
      </c>
      <c r="B3462" t="s">
        <v>722</v>
      </c>
      <c r="C3462">
        <v>209</v>
      </c>
      <c r="D3462">
        <v>331</v>
      </c>
      <c r="E3462">
        <v>2</v>
      </c>
      <c r="F3462">
        <v>50104</v>
      </c>
      <c r="H3462" t="s">
        <v>16</v>
      </c>
      <c r="I3462">
        <v>2210</v>
      </c>
      <c r="J3462">
        <v>1320</v>
      </c>
      <c r="K3462" t="s">
        <v>3375</v>
      </c>
      <c r="O3462" s="65">
        <v>2440000</v>
      </c>
    </row>
    <row r="3463" spans="1:15" x14ac:dyDescent="0.25">
      <c r="A3463" s="45">
        <v>2018</v>
      </c>
      <c r="B3463" t="s">
        <v>722</v>
      </c>
      <c r="C3463">
        <v>209</v>
      </c>
      <c r="D3463">
        <v>331</v>
      </c>
      <c r="E3463">
        <v>2</v>
      </c>
      <c r="F3463">
        <v>50105</v>
      </c>
      <c r="H3463" t="s">
        <v>16</v>
      </c>
      <c r="I3463">
        <v>2210</v>
      </c>
      <c r="J3463">
        <v>1320</v>
      </c>
      <c r="K3463" t="s">
        <v>3376</v>
      </c>
      <c r="O3463" s="65">
        <v>6750000</v>
      </c>
    </row>
    <row r="3464" spans="1:15" x14ac:dyDescent="0.25">
      <c r="A3464" s="45">
        <v>2018</v>
      </c>
      <c r="B3464" t="s">
        <v>722</v>
      </c>
      <c r="C3464">
        <v>209</v>
      </c>
      <c r="D3464">
        <v>331</v>
      </c>
      <c r="E3464">
        <v>2</v>
      </c>
      <c r="F3464">
        <v>59903</v>
      </c>
      <c r="H3464" t="s">
        <v>16</v>
      </c>
      <c r="I3464">
        <v>2240</v>
      </c>
      <c r="J3464">
        <v>1320</v>
      </c>
      <c r="K3464" t="s">
        <v>3389</v>
      </c>
      <c r="O3464" s="65">
        <v>5000000</v>
      </c>
    </row>
    <row r="3465" spans="1:15" x14ac:dyDescent="0.25">
      <c r="A3465" s="45">
        <v>2018</v>
      </c>
      <c r="B3465" t="s">
        <v>722</v>
      </c>
      <c r="C3465">
        <v>209</v>
      </c>
      <c r="D3465">
        <v>331</v>
      </c>
      <c r="E3465">
        <v>2</v>
      </c>
      <c r="F3465">
        <v>60103</v>
      </c>
      <c r="G3465">
        <v>200</v>
      </c>
      <c r="H3465" t="s">
        <v>9</v>
      </c>
      <c r="I3465">
        <v>1310</v>
      </c>
      <c r="J3465">
        <v>1320</v>
      </c>
      <c r="K3465" t="s">
        <v>3393</v>
      </c>
      <c r="L3465" t="s">
        <v>21</v>
      </c>
      <c r="M3465" t="s">
        <v>4550</v>
      </c>
      <c r="N3465" t="s">
        <v>22</v>
      </c>
      <c r="O3465" s="65">
        <v>2465795</v>
      </c>
    </row>
    <row r="3466" spans="1:15" x14ac:dyDescent="0.25">
      <c r="A3466" s="45">
        <v>2018</v>
      </c>
      <c r="B3466" t="s">
        <v>722</v>
      </c>
      <c r="C3466">
        <v>209</v>
      </c>
      <c r="D3466">
        <v>331</v>
      </c>
      <c r="E3466">
        <v>2</v>
      </c>
      <c r="F3466">
        <v>60103</v>
      </c>
      <c r="G3466">
        <v>202</v>
      </c>
      <c r="H3466" t="s">
        <v>9</v>
      </c>
      <c r="I3466">
        <v>1310</v>
      </c>
      <c r="J3466">
        <v>1320</v>
      </c>
      <c r="K3466" t="s">
        <v>3393</v>
      </c>
      <c r="L3466" t="s">
        <v>21</v>
      </c>
      <c r="M3466" t="s">
        <v>4542</v>
      </c>
      <c r="N3466" t="s">
        <v>22</v>
      </c>
      <c r="O3466" s="65">
        <v>1062843</v>
      </c>
    </row>
    <row r="3467" spans="1:15" x14ac:dyDescent="0.25">
      <c r="A3467" s="45">
        <v>2018</v>
      </c>
      <c r="B3467" t="s">
        <v>722</v>
      </c>
      <c r="C3467">
        <v>209</v>
      </c>
      <c r="D3467">
        <v>331</v>
      </c>
      <c r="E3467">
        <v>2</v>
      </c>
      <c r="F3467">
        <v>60301</v>
      </c>
      <c r="H3467" t="s">
        <v>9</v>
      </c>
      <c r="I3467">
        <v>1320</v>
      </c>
      <c r="J3467">
        <v>1320</v>
      </c>
      <c r="K3467" t="s">
        <v>3404</v>
      </c>
      <c r="O3467" s="65">
        <v>50000000</v>
      </c>
    </row>
    <row r="3468" spans="1:15" x14ac:dyDescent="0.25">
      <c r="A3468" s="45">
        <v>2018</v>
      </c>
      <c r="B3468" t="s">
        <v>722</v>
      </c>
      <c r="C3468">
        <v>209</v>
      </c>
      <c r="D3468">
        <v>331</v>
      </c>
      <c r="E3468">
        <v>2</v>
      </c>
      <c r="F3468">
        <v>60399</v>
      </c>
      <c r="H3468" t="s">
        <v>9</v>
      </c>
      <c r="I3468">
        <v>1320</v>
      </c>
      <c r="J3468">
        <v>1320</v>
      </c>
      <c r="K3468" t="s">
        <v>3409</v>
      </c>
      <c r="M3468" t="s">
        <v>6073</v>
      </c>
      <c r="O3468" s="65">
        <v>8000000</v>
      </c>
    </row>
    <row r="3469" spans="1:15" x14ac:dyDescent="0.25">
      <c r="A3469" s="45">
        <v>2018</v>
      </c>
      <c r="B3469" t="s">
        <v>722</v>
      </c>
      <c r="C3469">
        <v>209</v>
      </c>
      <c r="D3469">
        <v>331</v>
      </c>
      <c r="E3469">
        <v>2</v>
      </c>
      <c r="F3469">
        <v>60601</v>
      </c>
      <c r="H3469" t="s">
        <v>9</v>
      </c>
      <c r="I3469">
        <v>1320</v>
      </c>
      <c r="J3469">
        <v>1320</v>
      </c>
      <c r="K3469" t="s">
        <v>3417</v>
      </c>
      <c r="M3469" t="s">
        <v>6074</v>
      </c>
      <c r="O3469" s="65">
        <v>5000000</v>
      </c>
    </row>
    <row r="3470" spans="1:15" x14ac:dyDescent="0.25">
      <c r="A3470" s="45">
        <v>2018</v>
      </c>
      <c r="B3470" t="s">
        <v>722</v>
      </c>
      <c r="C3470">
        <v>209</v>
      </c>
      <c r="D3470">
        <v>331</v>
      </c>
      <c r="E3470">
        <v>2</v>
      </c>
      <c r="F3470">
        <v>60602</v>
      </c>
      <c r="H3470" t="s">
        <v>9</v>
      </c>
      <c r="I3470">
        <v>1320</v>
      </c>
      <c r="J3470">
        <v>1320</v>
      </c>
      <c r="K3470" t="s">
        <v>3418</v>
      </c>
      <c r="M3470" t="s">
        <v>4368</v>
      </c>
      <c r="O3470" s="65">
        <v>1800000</v>
      </c>
    </row>
    <row r="3471" spans="1:15" x14ac:dyDescent="0.25">
      <c r="A3471" s="45">
        <v>2018</v>
      </c>
      <c r="B3471" t="s">
        <v>723</v>
      </c>
      <c r="C3471">
        <v>210</v>
      </c>
      <c r="D3471">
        <v>550</v>
      </c>
      <c r="E3471">
        <v>0</v>
      </c>
      <c r="F3471">
        <v>101</v>
      </c>
      <c r="H3471" t="s">
        <v>9</v>
      </c>
      <c r="I3471">
        <v>1111</v>
      </c>
      <c r="J3471">
        <v>3480</v>
      </c>
      <c r="K3471" t="s">
        <v>3206</v>
      </c>
      <c r="O3471" s="65">
        <v>3183695594</v>
      </c>
    </row>
    <row r="3472" spans="1:15" x14ac:dyDescent="0.25">
      <c r="A3472" s="45">
        <v>2018</v>
      </c>
      <c r="B3472" t="s">
        <v>723</v>
      </c>
      <c r="C3472">
        <v>210</v>
      </c>
      <c r="D3472">
        <v>550</v>
      </c>
      <c r="E3472">
        <v>0</v>
      </c>
      <c r="F3472">
        <v>105</v>
      </c>
      <c r="H3472" t="s">
        <v>9</v>
      </c>
      <c r="I3472">
        <v>1111</v>
      </c>
      <c r="J3472">
        <v>3480</v>
      </c>
      <c r="K3472" t="s">
        <v>3209</v>
      </c>
      <c r="O3472" s="65">
        <v>39096214</v>
      </c>
    </row>
    <row r="3473" spans="1:15" x14ac:dyDescent="0.25">
      <c r="A3473" s="45">
        <v>2018</v>
      </c>
      <c r="B3473" t="s">
        <v>723</v>
      </c>
      <c r="C3473">
        <v>210</v>
      </c>
      <c r="D3473">
        <v>550</v>
      </c>
      <c r="E3473">
        <v>0</v>
      </c>
      <c r="F3473">
        <v>201</v>
      </c>
      <c r="H3473" t="s">
        <v>9</v>
      </c>
      <c r="I3473">
        <v>1111</v>
      </c>
      <c r="J3473">
        <v>3480</v>
      </c>
      <c r="K3473" t="s">
        <v>3210</v>
      </c>
      <c r="O3473" s="65">
        <v>117375714</v>
      </c>
    </row>
    <row r="3474" spans="1:15" x14ac:dyDescent="0.25">
      <c r="A3474" s="45">
        <v>2018</v>
      </c>
      <c r="B3474" t="s">
        <v>723</v>
      </c>
      <c r="C3474">
        <v>210</v>
      </c>
      <c r="D3474">
        <v>550</v>
      </c>
      <c r="E3474">
        <v>0</v>
      </c>
      <c r="F3474">
        <v>205</v>
      </c>
      <c r="H3474" t="s">
        <v>9</v>
      </c>
      <c r="I3474">
        <v>1111</v>
      </c>
      <c r="J3474">
        <v>3480</v>
      </c>
      <c r="K3474" t="s">
        <v>3214</v>
      </c>
      <c r="O3474" s="65">
        <v>41043000</v>
      </c>
    </row>
    <row r="3475" spans="1:15" x14ac:dyDescent="0.25">
      <c r="A3475" s="45">
        <v>2018</v>
      </c>
      <c r="B3475" t="s">
        <v>723</v>
      </c>
      <c r="C3475">
        <v>210</v>
      </c>
      <c r="D3475">
        <v>550</v>
      </c>
      <c r="E3475">
        <v>0</v>
      </c>
      <c r="F3475">
        <v>301</v>
      </c>
      <c r="H3475" t="s">
        <v>9</v>
      </c>
      <c r="I3475">
        <v>1111</v>
      </c>
      <c r="J3475">
        <v>3480</v>
      </c>
      <c r="K3475" t="s">
        <v>3215</v>
      </c>
      <c r="O3475" s="65">
        <v>798430205</v>
      </c>
    </row>
    <row r="3476" spans="1:15" x14ac:dyDescent="0.25">
      <c r="A3476" s="45">
        <v>2018</v>
      </c>
      <c r="B3476" t="s">
        <v>723</v>
      </c>
      <c r="C3476">
        <v>210</v>
      </c>
      <c r="D3476">
        <v>550</v>
      </c>
      <c r="E3476">
        <v>0</v>
      </c>
      <c r="F3476">
        <v>302</v>
      </c>
      <c r="H3476" t="s">
        <v>9</v>
      </c>
      <c r="I3476">
        <v>1111</v>
      </c>
      <c r="J3476">
        <v>3480</v>
      </c>
      <c r="K3476" t="s">
        <v>3216</v>
      </c>
      <c r="O3476" s="65">
        <v>1523369137</v>
      </c>
    </row>
    <row r="3477" spans="1:15" x14ac:dyDescent="0.25">
      <c r="A3477" s="45">
        <v>2018</v>
      </c>
      <c r="B3477" t="s">
        <v>723</v>
      </c>
      <c r="C3477">
        <v>210</v>
      </c>
      <c r="D3477">
        <v>550</v>
      </c>
      <c r="E3477">
        <v>0</v>
      </c>
      <c r="F3477">
        <v>303</v>
      </c>
      <c r="H3477" t="s">
        <v>16</v>
      </c>
      <c r="I3477">
        <v>1111</v>
      </c>
      <c r="J3477">
        <v>3480</v>
      </c>
      <c r="K3477" t="s">
        <v>3217</v>
      </c>
      <c r="O3477" s="65">
        <v>556351733</v>
      </c>
    </row>
    <row r="3478" spans="1:15" x14ac:dyDescent="0.25">
      <c r="A3478" s="45">
        <v>2018</v>
      </c>
      <c r="B3478" t="s">
        <v>723</v>
      </c>
      <c r="C3478">
        <v>210</v>
      </c>
      <c r="D3478">
        <v>550</v>
      </c>
      <c r="E3478">
        <v>0</v>
      </c>
      <c r="F3478">
        <v>304</v>
      </c>
      <c r="H3478" t="s">
        <v>9</v>
      </c>
      <c r="I3478">
        <v>1111</v>
      </c>
      <c r="J3478">
        <v>3480</v>
      </c>
      <c r="K3478" t="s">
        <v>3218</v>
      </c>
      <c r="O3478" s="65">
        <v>482030485</v>
      </c>
    </row>
    <row r="3479" spans="1:15" x14ac:dyDescent="0.25">
      <c r="A3479" s="45">
        <v>2018</v>
      </c>
      <c r="B3479" t="s">
        <v>723</v>
      </c>
      <c r="C3479">
        <v>210</v>
      </c>
      <c r="D3479">
        <v>550</v>
      </c>
      <c r="E3479">
        <v>0</v>
      </c>
      <c r="F3479">
        <v>399</v>
      </c>
      <c r="H3479" t="s">
        <v>9</v>
      </c>
      <c r="I3479">
        <v>1111</v>
      </c>
      <c r="J3479">
        <v>3480</v>
      </c>
      <c r="K3479" t="s">
        <v>3219</v>
      </c>
      <c r="O3479" s="65">
        <v>348152004</v>
      </c>
    </row>
    <row r="3480" spans="1:15" x14ac:dyDescent="0.25">
      <c r="A3480" s="45">
        <v>2018</v>
      </c>
      <c r="B3480" t="s">
        <v>723</v>
      </c>
      <c r="C3480">
        <v>210</v>
      </c>
      <c r="D3480">
        <v>550</v>
      </c>
      <c r="E3480">
        <v>0</v>
      </c>
      <c r="F3480">
        <v>401</v>
      </c>
      <c r="G3480">
        <v>200</v>
      </c>
      <c r="H3480" t="s">
        <v>9</v>
      </c>
      <c r="I3480">
        <v>1112</v>
      </c>
      <c r="J3480">
        <v>3480</v>
      </c>
      <c r="K3480" t="s">
        <v>3220</v>
      </c>
      <c r="L3480" t="s">
        <v>21</v>
      </c>
      <c r="M3480" t="s">
        <v>4546</v>
      </c>
      <c r="N3480" t="s">
        <v>22</v>
      </c>
      <c r="O3480" s="65">
        <v>628363680</v>
      </c>
    </row>
    <row r="3481" spans="1:15" x14ac:dyDescent="0.25">
      <c r="A3481" s="45">
        <v>2018</v>
      </c>
      <c r="B3481" t="s">
        <v>723</v>
      </c>
      <c r="C3481">
        <v>210</v>
      </c>
      <c r="D3481">
        <v>550</v>
      </c>
      <c r="E3481">
        <v>0</v>
      </c>
      <c r="F3481">
        <v>405</v>
      </c>
      <c r="G3481">
        <v>200</v>
      </c>
      <c r="H3481" t="s">
        <v>9</v>
      </c>
      <c r="I3481">
        <v>1112</v>
      </c>
      <c r="J3481">
        <v>3480</v>
      </c>
      <c r="K3481" t="s">
        <v>3244</v>
      </c>
      <c r="L3481" t="s">
        <v>23</v>
      </c>
      <c r="M3481" t="s">
        <v>4531</v>
      </c>
      <c r="N3481" t="s">
        <v>24</v>
      </c>
      <c r="O3481" s="65">
        <v>32235282</v>
      </c>
    </row>
    <row r="3482" spans="1:15" x14ac:dyDescent="0.25">
      <c r="A3482" s="45">
        <v>2018</v>
      </c>
      <c r="B3482" t="s">
        <v>723</v>
      </c>
      <c r="C3482">
        <v>210</v>
      </c>
      <c r="D3482">
        <v>550</v>
      </c>
      <c r="E3482">
        <v>0</v>
      </c>
      <c r="F3482">
        <v>501</v>
      </c>
      <c r="G3482">
        <v>200</v>
      </c>
      <c r="H3482" t="s">
        <v>9</v>
      </c>
      <c r="I3482">
        <v>1112</v>
      </c>
      <c r="J3482">
        <v>3480</v>
      </c>
      <c r="K3482" t="s">
        <v>3245</v>
      </c>
      <c r="L3482" t="s">
        <v>21</v>
      </c>
      <c r="M3482" t="s">
        <v>4547</v>
      </c>
      <c r="N3482" t="s">
        <v>22</v>
      </c>
      <c r="O3482" s="65">
        <v>136498459</v>
      </c>
    </row>
    <row r="3483" spans="1:15" x14ac:dyDescent="0.25">
      <c r="A3483" s="45">
        <v>2018</v>
      </c>
      <c r="B3483" t="s">
        <v>723</v>
      </c>
      <c r="C3483">
        <v>210</v>
      </c>
      <c r="D3483">
        <v>550</v>
      </c>
      <c r="E3483">
        <v>0</v>
      </c>
      <c r="F3483">
        <v>502</v>
      </c>
      <c r="G3483">
        <v>200</v>
      </c>
      <c r="H3483" t="s">
        <v>9</v>
      </c>
      <c r="I3483">
        <v>1112</v>
      </c>
      <c r="J3483">
        <v>3480</v>
      </c>
      <c r="K3483" t="s">
        <v>3246</v>
      </c>
      <c r="L3483" t="s">
        <v>21</v>
      </c>
      <c r="M3483" t="s">
        <v>4532</v>
      </c>
      <c r="N3483" t="s">
        <v>22</v>
      </c>
      <c r="O3483" s="65">
        <v>96698943</v>
      </c>
    </row>
    <row r="3484" spans="1:15" x14ac:dyDescent="0.25">
      <c r="A3484" s="45">
        <v>2018</v>
      </c>
      <c r="B3484" t="s">
        <v>723</v>
      </c>
      <c r="C3484">
        <v>210</v>
      </c>
      <c r="D3484">
        <v>550</v>
      </c>
      <c r="E3484">
        <v>0</v>
      </c>
      <c r="F3484">
        <v>503</v>
      </c>
      <c r="G3484">
        <v>200</v>
      </c>
      <c r="H3484" t="s">
        <v>9</v>
      </c>
      <c r="I3484">
        <v>1112</v>
      </c>
      <c r="J3484">
        <v>3480</v>
      </c>
      <c r="K3484" t="s">
        <v>3247</v>
      </c>
      <c r="L3484" t="s">
        <v>21</v>
      </c>
      <c r="M3484" t="s">
        <v>4533</v>
      </c>
      <c r="N3484" t="s">
        <v>22</v>
      </c>
      <c r="O3484" s="65">
        <v>193398160</v>
      </c>
    </row>
    <row r="3485" spans="1:15" x14ac:dyDescent="0.25">
      <c r="A3485" s="45">
        <v>2018</v>
      </c>
      <c r="B3485" t="s">
        <v>723</v>
      </c>
      <c r="C3485">
        <v>210</v>
      </c>
      <c r="D3485">
        <v>550</v>
      </c>
      <c r="E3485">
        <v>0</v>
      </c>
      <c r="F3485">
        <v>504</v>
      </c>
      <c r="G3485">
        <v>200</v>
      </c>
      <c r="H3485" t="s">
        <v>9</v>
      </c>
      <c r="I3485">
        <v>1112</v>
      </c>
      <c r="J3485">
        <v>3480</v>
      </c>
      <c r="K3485" t="s">
        <v>3248</v>
      </c>
      <c r="L3485" t="s">
        <v>724</v>
      </c>
      <c r="M3485" t="s">
        <v>4613</v>
      </c>
      <c r="N3485" t="s">
        <v>725</v>
      </c>
      <c r="O3485" s="65">
        <v>243625948</v>
      </c>
    </row>
    <row r="3486" spans="1:15" x14ac:dyDescent="0.25">
      <c r="A3486" s="45">
        <v>2018</v>
      </c>
      <c r="B3486" t="s">
        <v>723</v>
      </c>
      <c r="C3486">
        <v>210</v>
      </c>
      <c r="D3486">
        <v>550</v>
      </c>
      <c r="E3486">
        <v>0</v>
      </c>
      <c r="F3486">
        <v>10103</v>
      </c>
      <c r="H3486" t="s">
        <v>9</v>
      </c>
      <c r="I3486">
        <v>1120</v>
      </c>
      <c r="J3486">
        <v>3480</v>
      </c>
      <c r="K3486" t="s">
        <v>3255</v>
      </c>
      <c r="O3486" s="65">
        <v>1920000</v>
      </c>
    </row>
    <row r="3487" spans="1:15" x14ac:dyDescent="0.25">
      <c r="A3487" s="45">
        <v>2018</v>
      </c>
      <c r="B3487" t="s">
        <v>723</v>
      </c>
      <c r="C3487">
        <v>210</v>
      </c>
      <c r="D3487">
        <v>550</v>
      </c>
      <c r="E3487">
        <v>0</v>
      </c>
      <c r="F3487">
        <v>10199</v>
      </c>
      <c r="H3487" t="s">
        <v>9</v>
      </c>
      <c r="I3487">
        <v>1120</v>
      </c>
      <c r="J3487">
        <v>3480</v>
      </c>
      <c r="K3487" t="s">
        <v>3257</v>
      </c>
      <c r="M3487" t="s">
        <v>4614</v>
      </c>
      <c r="O3487" s="65">
        <v>50000</v>
      </c>
    </row>
    <row r="3488" spans="1:15" x14ac:dyDescent="0.25">
      <c r="A3488" s="45">
        <v>2018</v>
      </c>
      <c r="B3488" t="s">
        <v>723</v>
      </c>
      <c r="C3488">
        <v>210</v>
      </c>
      <c r="D3488">
        <v>550</v>
      </c>
      <c r="E3488">
        <v>0</v>
      </c>
      <c r="F3488">
        <v>10301</v>
      </c>
      <c r="H3488" t="s">
        <v>9</v>
      </c>
      <c r="I3488">
        <v>1120</v>
      </c>
      <c r="J3488">
        <v>3480</v>
      </c>
      <c r="K3488" t="s">
        <v>3263</v>
      </c>
      <c r="O3488" s="65">
        <v>289364610</v>
      </c>
    </row>
    <row r="3489" spans="1:15" x14ac:dyDescent="0.25">
      <c r="A3489" s="45">
        <v>2018</v>
      </c>
      <c r="B3489" t="s">
        <v>723</v>
      </c>
      <c r="C3489">
        <v>210</v>
      </c>
      <c r="D3489">
        <v>550</v>
      </c>
      <c r="E3489">
        <v>0</v>
      </c>
      <c r="F3489">
        <v>10302</v>
      </c>
      <c r="H3489" t="s">
        <v>9</v>
      </c>
      <c r="I3489">
        <v>1120</v>
      </c>
      <c r="J3489">
        <v>3480</v>
      </c>
      <c r="K3489" t="s">
        <v>3264</v>
      </c>
      <c r="O3489" s="65">
        <v>39820000</v>
      </c>
    </row>
    <row r="3490" spans="1:15" x14ac:dyDescent="0.25">
      <c r="A3490" s="45">
        <v>2018</v>
      </c>
      <c r="B3490" t="s">
        <v>723</v>
      </c>
      <c r="C3490">
        <v>210</v>
      </c>
      <c r="D3490">
        <v>550</v>
      </c>
      <c r="E3490">
        <v>0</v>
      </c>
      <c r="F3490">
        <v>10303</v>
      </c>
      <c r="H3490" t="s">
        <v>9</v>
      </c>
      <c r="I3490">
        <v>1120</v>
      </c>
      <c r="J3490">
        <v>3480</v>
      </c>
      <c r="K3490" t="s">
        <v>3265</v>
      </c>
      <c r="O3490" s="65">
        <v>89414504</v>
      </c>
    </row>
    <row r="3491" spans="1:15" x14ac:dyDescent="0.25">
      <c r="A3491" s="45">
        <v>2018</v>
      </c>
      <c r="B3491" t="s">
        <v>723</v>
      </c>
      <c r="C3491">
        <v>210</v>
      </c>
      <c r="D3491">
        <v>550</v>
      </c>
      <c r="E3491">
        <v>0</v>
      </c>
      <c r="F3491">
        <v>10305</v>
      </c>
      <c r="H3491" t="s">
        <v>9</v>
      </c>
      <c r="I3491">
        <v>1120</v>
      </c>
      <c r="J3491">
        <v>3480</v>
      </c>
      <c r="K3491" t="s">
        <v>3267</v>
      </c>
      <c r="O3491" s="65">
        <v>5000000</v>
      </c>
    </row>
    <row r="3492" spans="1:15" x14ac:dyDescent="0.25">
      <c r="A3492" s="45">
        <v>2018</v>
      </c>
      <c r="B3492" t="s">
        <v>723</v>
      </c>
      <c r="C3492">
        <v>210</v>
      </c>
      <c r="D3492">
        <v>550</v>
      </c>
      <c r="E3492">
        <v>0</v>
      </c>
      <c r="F3492">
        <v>10307</v>
      </c>
      <c r="H3492" t="s">
        <v>9</v>
      </c>
      <c r="I3492">
        <v>1120</v>
      </c>
      <c r="J3492">
        <v>3480</v>
      </c>
      <c r="K3492" t="s">
        <v>3269</v>
      </c>
      <c r="O3492" s="65">
        <v>5877000</v>
      </c>
    </row>
    <row r="3493" spans="1:15" x14ac:dyDescent="0.25">
      <c r="A3493" s="45">
        <v>2018</v>
      </c>
      <c r="B3493" t="s">
        <v>723</v>
      </c>
      <c r="C3493">
        <v>210</v>
      </c>
      <c r="D3493">
        <v>550</v>
      </c>
      <c r="E3493">
        <v>0</v>
      </c>
      <c r="F3493">
        <v>10402</v>
      </c>
      <c r="H3493" t="s">
        <v>9</v>
      </c>
      <c r="I3493">
        <v>1120</v>
      </c>
      <c r="J3493">
        <v>3480</v>
      </c>
      <c r="K3493" t="s">
        <v>3271</v>
      </c>
      <c r="M3493" t="s">
        <v>6075</v>
      </c>
      <c r="O3493" s="65">
        <v>1600000</v>
      </c>
    </row>
    <row r="3494" spans="1:15" x14ac:dyDescent="0.25">
      <c r="A3494" s="45">
        <v>2018</v>
      </c>
      <c r="B3494" t="s">
        <v>723</v>
      </c>
      <c r="C3494">
        <v>210</v>
      </c>
      <c r="D3494">
        <v>550</v>
      </c>
      <c r="E3494">
        <v>0</v>
      </c>
      <c r="F3494">
        <v>10404</v>
      </c>
      <c r="H3494" t="s">
        <v>9</v>
      </c>
      <c r="I3494">
        <v>1120</v>
      </c>
      <c r="J3494">
        <v>3480</v>
      </c>
      <c r="K3494" t="s">
        <v>3273</v>
      </c>
      <c r="M3494" t="s">
        <v>6076</v>
      </c>
      <c r="O3494" s="65">
        <v>26600000</v>
      </c>
    </row>
    <row r="3495" spans="1:15" x14ac:dyDescent="0.25">
      <c r="A3495" s="45">
        <v>2018</v>
      </c>
      <c r="B3495" t="s">
        <v>723</v>
      </c>
      <c r="C3495">
        <v>210</v>
      </c>
      <c r="D3495">
        <v>550</v>
      </c>
      <c r="E3495">
        <v>0</v>
      </c>
      <c r="F3495">
        <v>10405</v>
      </c>
      <c r="H3495" t="s">
        <v>9</v>
      </c>
      <c r="I3495">
        <v>1120</v>
      </c>
      <c r="J3495">
        <v>3480</v>
      </c>
      <c r="K3495" t="s">
        <v>3274</v>
      </c>
      <c r="M3495" t="s">
        <v>6077</v>
      </c>
      <c r="O3495" s="65">
        <v>91539496</v>
      </c>
    </row>
    <row r="3496" spans="1:15" x14ac:dyDescent="0.25">
      <c r="A3496" s="45">
        <v>2018</v>
      </c>
      <c r="B3496" t="s">
        <v>723</v>
      </c>
      <c r="C3496">
        <v>210</v>
      </c>
      <c r="D3496">
        <v>550</v>
      </c>
      <c r="E3496">
        <v>0</v>
      </c>
      <c r="F3496">
        <v>10406</v>
      </c>
      <c r="H3496" t="s">
        <v>9</v>
      </c>
      <c r="I3496">
        <v>1120</v>
      </c>
      <c r="J3496">
        <v>3480</v>
      </c>
      <c r="K3496" t="s">
        <v>3275</v>
      </c>
      <c r="M3496" t="s">
        <v>4615</v>
      </c>
      <c r="O3496" s="65">
        <v>306000</v>
      </c>
    </row>
    <row r="3497" spans="1:15" x14ac:dyDescent="0.25">
      <c r="A3497" s="45">
        <v>2018</v>
      </c>
      <c r="B3497" t="s">
        <v>723</v>
      </c>
      <c r="C3497">
        <v>210</v>
      </c>
      <c r="D3497">
        <v>550</v>
      </c>
      <c r="E3497">
        <v>0</v>
      </c>
      <c r="F3497">
        <v>10499</v>
      </c>
      <c r="H3497" t="s">
        <v>9</v>
      </c>
      <c r="I3497">
        <v>1120</v>
      </c>
      <c r="J3497">
        <v>3480</v>
      </c>
      <c r="K3497" t="s">
        <v>3276</v>
      </c>
      <c r="M3497" t="s">
        <v>4616</v>
      </c>
      <c r="O3497" s="65">
        <v>1853400</v>
      </c>
    </row>
    <row r="3498" spans="1:15" x14ac:dyDescent="0.25">
      <c r="A3498" s="45">
        <v>2018</v>
      </c>
      <c r="B3498" t="s">
        <v>723</v>
      </c>
      <c r="C3498">
        <v>210</v>
      </c>
      <c r="D3498">
        <v>550</v>
      </c>
      <c r="E3498">
        <v>0</v>
      </c>
      <c r="F3498">
        <v>10501</v>
      </c>
      <c r="H3498" t="s">
        <v>9</v>
      </c>
      <c r="I3498">
        <v>1120</v>
      </c>
      <c r="J3498">
        <v>3480</v>
      </c>
      <c r="K3498" t="s">
        <v>3277</v>
      </c>
      <c r="O3498" s="65">
        <v>4905640</v>
      </c>
    </row>
    <row r="3499" spans="1:15" x14ac:dyDescent="0.25">
      <c r="A3499" s="45">
        <v>2018</v>
      </c>
      <c r="B3499" t="s">
        <v>723</v>
      </c>
      <c r="C3499">
        <v>210</v>
      </c>
      <c r="D3499">
        <v>550</v>
      </c>
      <c r="E3499">
        <v>0</v>
      </c>
      <c r="F3499">
        <v>10502</v>
      </c>
      <c r="H3499" t="s">
        <v>9</v>
      </c>
      <c r="I3499">
        <v>1120</v>
      </c>
      <c r="J3499">
        <v>3480</v>
      </c>
      <c r="K3499" t="s">
        <v>3278</v>
      </c>
      <c r="O3499" s="65">
        <v>207950172</v>
      </c>
    </row>
    <row r="3500" spans="1:15" x14ac:dyDescent="0.25">
      <c r="A3500" s="45">
        <v>2018</v>
      </c>
      <c r="B3500" t="s">
        <v>723</v>
      </c>
      <c r="C3500">
        <v>210</v>
      </c>
      <c r="D3500">
        <v>550</v>
      </c>
      <c r="E3500">
        <v>0</v>
      </c>
      <c r="F3500">
        <v>10503</v>
      </c>
      <c r="H3500" t="s">
        <v>9</v>
      </c>
      <c r="I3500">
        <v>1120</v>
      </c>
      <c r="J3500">
        <v>3480</v>
      </c>
      <c r="K3500" t="s">
        <v>3279</v>
      </c>
      <c r="O3500" s="65">
        <v>23000000</v>
      </c>
    </row>
    <row r="3501" spans="1:15" x14ac:dyDescent="0.25">
      <c r="A3501" s="45">
        <v>2018</v>
      </c>
      <c r="B3501" t="s">
        <v>723</v>
      </c>
      <c r="C3501">
        <v>210</v>
      </c>
      <c r="D3501">
        <v>550</v>
      </c>
      <c r="E3501">
        <v>0</v>
      </c>
      <c r="F3501">
        <v>10504</v>
      </c>
      <c r="H3501" t="s">
        <v>9</v>
      </c>
      <c r="I3501">
        <v>1120</v>
      </c>
      <c r="J3501">
        <v>3480</v>
      </c>
      <c r="K3501" t="s">
        <v>3280</v>
      </c>
      <c r="O3501" s="65">
        <v>18400000</v>
      </c>
    </row>
    <row r="3502" spans="1:15" x14ac:dyDescent="0.25">
      <c r="A3502" s="45">
        <v>2018</v>
      </c>
      <c r="B3502" t="s">
        <v>723</v>
      </c>
      <c r="C3502">
        <v>210</v>
      </c>
      <c r="D3502">
        <v>550</v>
      </c>
      <c r="E3502">
        <v>0</v>
      </c>
      <c r="F3502">
        <v>10701</v>
      </c>
      <c r="H3502" t="s">
        <v>9</v>
      </c>
      <c r="I3502">
        <v>1120</v>
      </c>
      <c r="J3502">
        <v>3480</v>
      </c>
      <c r="K3502" t="s">
        <v>3284</v>
      </c>
      <c r="M3502" t="s">
        <v>6078</v>
      </c>
      <c r="O3502" s="65">
        <v>156331390</v>
      </c>
    </row>
    <row r="3503" spans="1:15" x14ac:dyDescent="0.25">
      <c r="A3503" s="45">
        <v>2018</v>
      </c>
      <c r="B3503" t="s">
        <v>723</v>
      </c>
      <c r="C3503">
        <v>210</v>
      </c>
      <c r="D3503">
        <v>550</v>
      </c>
      <c r="E3503">
        <v>0</v>
      </c>
      <c r="F3503">
        <v>10702</v>
      </c>
      <c r="H3503" t="s">
        <v>9</v>
      </c>
      <c r="I3503">
        <v>1120</v>
      </c>
      <c r="J3503">
        <v>3480</v>
      </c>
      <c r="K3503" t="s">
        <v>3285</v>
      </c>
      <c r="M3503" t="s">
        <v>4617</v>
      </c>
      <c r="O3503" s="65">
        <v>10700000</v>
      </c>
    </row>
    <row r="3504" spans="1:15" x14ac:dyDescent="0.25">
      <c r="A3504" s="45">
        <v>2018</v>
      </c>
      <c r="B3504" t="s">
        <v>723</v>
      </c>
      <c r="C3504">
        <v>210</v>
      </c>
      <c r="D3504">
        <v>550</v>
      </c>
      <c r="E3504">
        <v>0</v>
      </c>
      <c r="F3504">
        <v>10807</v>
      </c>
      <c r="H3504" t="s">
        <v>9</v>
      </c>
      <c r="I3504">
        <v>1120</v>
      </c>
      <c r="J3504">
        <v>3480</v>
      </c>
      <c r="K3504" t="s">
        <v>3293</v>
      </c>
      <c r="O3504" s="65">
        <v>43618160</v>
      </c>
    </row>
    <row r="3505" spans="1:15" x14ac:dyDescent="0.25">
      <c r="A3505" s="45">
        <v>2018</v>
      </c>
      <c r="B3505" t="s">
        <v>723</v>
      </c>
      <c r="C3505">
        <v>210</v>
      </c>
      <c r="D3505">
        <v>550</v>
      </c>
      <c r="E3505">
        <v>0</v>
      </c>
      <c r="F3505">
        <v>10808</v>
      </c>
      <c r="H3505" t="s">
        <v>9</v>
      </c>
      <c r="I3505">
        <v>1120</v>
      </c>
      <c r="J3505">
        <v>3480</v>
      </c>
      <c r="K3505" t="s">
        <v>3294</v>
      </c>
      <c r="O3505" s="65">
        <v>146656000</v>
      </c>
    </row>
    <row r="3506" spans="1:15" x14ac:dyDescent="0.25">
      <c r="A3506" s="45">
        <v>2018</v>
      </c>
      <c r="B3506" t="s">
        <v>723</v>
      </c>
      <c r="C3506">
        <v>210</v>
      </c>
      <c r="D3506">
        <v>550</v>
      </c>
      <c r="E3506">
        <v>0</v>
      </c>
      <c r="F3506">
        <v>19999</v>
      </c>
      <c r="H3506" t="s">
        <v>9</v>
      </c>
      <c r="I3506">
        <v>1120</v>
      </c>
      <c r="J3506">
        <v>3480</v>
      </c>
      <c r="K3506" t="s">
        <v>3305</v>
      </c>
      <c r="M3506" t="s">
        <v>4618</v>
      </c>
      <c r="O3506" s="65">
        <v>3480000</v>
      </c>
    </row>
    <row r="3507" spans="1:15" x14ac:dyDescent="0.25">
      <c r="A3507" s="45">
        <v>2018</v>
      </c>
      <c r="B3507" t="s">
        <v>723</v>
      </c>
      <c r="C3507">
        <v>210</v>
      </c>
      <c r="D3507">
        <v>550</v>
      </c>
      <c r="E3507">
        <v>0</v>
      </c>
      <c r="F3507">
        <v>20101</v>
      </c>
      <c r="H3507" t="s">
        <v>9</v>
      </c>
      <c r="I3507">
        <v>1120</v>
      </c>
      <c r="J3507">
        <v>3480</v>
      </c>
      <c r="K3507" t="s">
        <v>3306</v>
      </c>
      <c r="O3507" s="65">
        <v>19200</v>
      </c>
    </row>
    <row r="3508" spans="1:15" x14ac:dyDescent="0.25">
      <c r="A3508" s="45">
        <v>2018</v>
      </c>
      <c r="B3508" t="s">
        <v>723</v>
      </c>
      <c r="C3508">
        <v>210</v>
      </c>
      <c r="D3508">
        <v>550</v>
      </c>
      <c r="E3508">
        <v>0</v>
      </c>
      <c r="F3508">
        <v>20102</v>
      </c>
      <c r="H3508" t="s">
        <v>9</v>
      </c>
      <c r="I3508">
        <v>1120</v>
      </c>
      <c r="J3508">
        <v>3480</v>
      </c>
      <c r="K3508" t="s">
        <v>3307</v>
      </c>
      <c r="O3508" s="65">
        <v>347413</v>
      </c>
    </row>
    <row r="3509" spans="1:15" x14ac:dyDescent="0.25">
      <c r="A3509" s="45">
        <v>2018</v>
      </c>
      <c r="B3509" t="s">
        <v>723</v>
      </c>
      <c r="C3509">
        <v>210</v>
      </c>
      <c r="D3509">
        <v>550</v>
      </c>
      <c r="E3509">
        <v>0</v>
      </c>
      <c r="F3509">
        <v>20104</v>
      </c>
      <c r="H3509" t="s">
        <v>9</v>
      </c>
      <c r="I3509">
        <v>1120</v>
      </c>
      <c r="J3509">
        <v>3480</v>
      </c>
      <c r="K3509" t="s">
        <v>3309</v>
      </c>
      <c r="O3509" s="65">
        <v>67125619</v>
      </c>
    </row>
    <row r="3510" spans="1:15" x14ac:dyDescent="0.25">
      <c r="A3510" s="45">
        <v>2018</v>
      </c>
      <c r="B3510" t="s">
        <v>723</v>
      </c>
      <c r="C3510">
        <v>210</v>
      </c>
      <c r="D3510">
        <v>550</v>
      </c>
      <c r="E3510">
        <v>0</v>
      </c>
      <c r="F3510">
        <v>20199</v>
      </c>
      <c r="H3510" t="s">
        <v>9</v>
      </c>
      <c r="I3510">
        <v>1120</v>
      </c>
      <c r="J3510">
        <v>3480</v>
      </c>
      <c r="K3510" t="s">
        <v>3310</v>
      </c>
      <c r="O3510" s="65">
        <v>44000</v>
      </c>
    </row>
    <row r="3511" spans="1:15" x14ac:dyDescent="0.25">
      <c r="A3511" s="45">
        <v>2018</v>
      </c>
      <c r="B3511" t="s">
        <v>723</v>
      </c>
      <c r="C3511">
        <v>210</v>
      </c>
      <c r="D3511">
        <v>550</v>
      </c>
      <c r="E3511">
        <v>0</v>
      </c>
      <c r="F3511">
        <v>20203</v>
      </c>
      <c r="H3511" t="s">
        <v>9</v>
      </c>
      <c r="I3511">
        <v>1120</v>
      </c>
      <c r="J3511">
        <v>3480</v>
      </c>
      <c r="K3511" t="s">
        <v>3313</v>
      </c>
      <c r="O3511" s="65">
        <v>18680000</v>
      </c>
    </row>
    <row r="3512" spans="1:15" x14ac:dyDescent="0.25">
      <c r="A3512" s="45">
        <v>2018</v>
      </c>
      <c r="B3512" t="s">
        <v>723</v>
      </c>
      <c r="C3512">
        <v>210</v>
      </c>
      <c r="D3512">
        <v>550</v>
      </c>
      <c r="E3512">
        <v>0</v>
      </c>
      <c r="F3512">
        <v>20304</v>
      </c>
      <c r="H3512" t="s">
        <v>9</v>
      </c>
      <c r="I3512">
        <v>1120</v>
      </c>
      <c r="J3512">
        <v>3480</v>
      </c>
      <c r="K3512" t="s">
        <v>3318</v>
      </c>
      <c r="O3512" s="65">
        <v>14186341</v>
      </c>
    </row>
    <row r="3513" spans="1:15" x14ac:dyDescent="0.25">
      <c r="A3513" s="45">
        <v>2018</v>
      </c>
      <c r="B3513" t="s">
        <v>723</v>
      </c>
      <c r="C3513">
        <v>210</v>
      </c>
      <c r="D3513">
        <v>550</v>
      </c>
      <c r="E3513">
        <v>0</v>
      </c>
      <c r="F3513">
        <v>20306</v>
      </c>
      <c r="H3513" t="s">
        <v>9</v>
      </c>
      <c r="I3513">
        <v>1120</v>
      </c>
      <c r="J3513">
        <v>3480</v>
      </c>
      <c r="K3513" t="s">
        <v>3320</v>
      </c>
      <c r="O3513" s="65">
        <v>14707</v>
      </c>
    </row>
    <row r="3514" spans="1:15" x14ac:dyDescent="0.25">
      <c r="A3514" s="45">
        <v>2018</v>
      </c>
      <c r="B3514" t="s">
        <v>723</v>
      </c>
      <c r="C3514">
        <v>210</v>
      </c>
      <c r="D3514">
        <v>550</v>
      </c>
      <c r="E3514">
        <v>0</v>
      </c>
      <c r="F3514">
        <v>20401</v>
      </c>
      <c r="H3514" t="s">
        <v>9</v>
      </c>
      <c r="I3514">
        <v>1120</v>
      </c>
      <c r="J3514">
        <v>3480</v>
      </c>
      <c r="K3514" t="s">
        <v>3322</v>
      </c>
      <c r="O3514" s="65">
        <v>3772145</v>
      </c>
    </row>
    <row r="3515" spans="1:15" x14ac:dyDescent="0.25">
      <c r="A3515" s="45">
        <v>2018</v>
      </c>
      <c r="B3515" t="s">
        <v>723</v>
      </c>
      <c r="C3515">
        <v>210</v>
      </c>
      <c r="D3515">
        <v>550</v>
      </c>
      <c r="E3515">
        <v>0</v>
      </c>
      <c r="F3515">
        <v>20402</v>
      </c>
      <c r="H3515" t="s">
        <v>9</v>
      </c>
      <c r="I3515">
        <v>1120</v>
      </c>
      <c r="J3515">
        <v>3480</v>
      </c>
      <c r="K3515" t="s">
        <v>3323</v>
      </c>
      <c r="O3515" s="65">
        <v>193940</v>
      </c>
    </row>
    <row r="3516" spans="1:15" x14ac:dyDescent="0.25">
      <c r="A3516" s="45">
        <v>2018</v>
      </c>
      <c r="B3516" t="s">
        <v>723</v>
      </c>
      <c r="C3516">
        <v>210</v>
      </c>
      <c r="D3516">
        <v>550</v>
      </c>
      <c r="E3516">
        <v>0</v>
      </c>
      <c r="F3516">
        <v>29901</v>
      </c>
      <c r="H3516" t="s">
        <v>9</v>
      </c>
      <c r="I3516">
        <v>1120</v>
      </c>
      <c r="J3516">
        <v>3480</v>
      </c>
      <c r="K3516" t="s">
        <v>3327</v>
      </c>
      <c r="O3516" s="65">
        <v>23241613</v>
      </c>
    </row>
    <row r="3517" spans="1:15" x14ac:dyDescent="0.25">
      <c r="A3517" s="45">
        <v>2018</v>
      </c>
      <c r="B3517" t="s">
        <v>723</v>
      </c>
      <c r="C3517">
        <v>210</v>
      </c>
      <c r="D3517">
        <v>550</v>
      </c>
      <c r="E3517">
        <v>0</v>
      </c>
      <c r="F3517">
        <v>29902</v>
      </c>
      <c r="H3517" t="s">
        <v>9</v>
      </c>
      <c r="I3517">
        <v>1120</v>
      </c>
      <c r="J3517">
        <v>3480</v>
      </c>
      <c r="K3517" t="s">
        <v>3328</v>
      </c>
      <c r="O3517" s="65">
        <v>110560</v>
      </c>
    </row>
    <row r="3518" spans="1:15" x14ac:dyDescent="0.25">
      <c r="A3518" s="45">
        <v>2018</v>
      </c>
      <c r="B3518" t="s">
        <v>723</v>
      </c>
      <c r="C3518">
        <v>210</v>
      </c>
      <c r="D3518">
        <v>550</v>
      </c>
      <c r="E3518">
        <v>0</v>
      </c>
      <c r="F3518">
        <v>29903</v>
      </c>
      <c r="H3518" t="s">
        <v>9</v>
      </c>
      <c r="I3518">
        <v>1120</v>
      </c>
      <c r="J3518">
        <v>3480</v>
      </c>
      <c r="K3518" t="s">
        <v>3329</v>
      </c>
      <c r="O3518" s="65">
        <v>39624315</v>
      </c>
    </row>
    <row r="3519" spans="1:15" x14ac:dyDescent="0.25">
      <c r="A3519" s="45">
        <v>2018</v>
      </c>
      <c r="B3519" t="s">
        <v>723</v>
      </c>
      <c r="C3519">
        <v>210</v>
      </c>
      <c r="D3519">
        <v>550</v>
      </c>
      <c r="E3519">
        <v>0</v>
      </c>
      <c r="F3519">
        <v>29904</v>
      </c>
      <c r="H3519" t="s">
        <v>9</v>
      </c>
      <c r="I3519">
        <v>1120</v>
      </c>
      <c r="J3519">
        <v>3480</v>
      </c>
      <c r="K3519" t="s">
        <v>3330</v>
      </c>
      <c r="O3519" s="65">
        <v>2341071</v>
      </c>
    </row>
    <row r="3520" spans="1:15" x14ac:dyDescent="0.25">
      <c r="A3520" s="45">
        <v>2018</v>
      </c>
      <c r="B3520" t="s">
        <v>723</v>
      </c>
      <c r="C3520">
        <v>210</v>
      </c>
      <c r="D3520">
        <v>550</v>
      </c>
      <c r="E3520">
        <v>0</v>
      </c>
      <c r="F3520">
        <v>29905</v>
      </c>
      <c r="H3520" t="s">
        <v>9</v>
      </c>
      <c r="I3520">
        <v>1120</v>
      </c>
      <c r="J3520">
        <v>3480</v>
      </c>
      <c r="K3520" t="s">
        <v>3331</v>
      </c>
      <c r="O3520" s="65">
        <v>1069602</v>
      </c>
    </row>
    <row r="3521" spans="1:15" x14ac:dyDescent="0.25">
      <c r="A3521" s="45">
        <v>2018</v>
      </c>
      <c r="B3521" t="s">
        <v>723</v>
      </c>
      <c r="C3521">
        <v>210</v>
      </c>
      <c r="D3521">
        <v>550</v>
      </c>
      <c r="E3521">
        <v>0</v>
      </c>
      <c r="F3521">
        <v>29906</v>
      </c>
      <c r="H3521" t="s">
        <v>9</v>
      </c>
      <c r="I3521">
        <v>1120</v>
      </c>
      <c r="J3521">
        <v>3480</v>
      </c>
      <c r="K3521" t="s">
        <v>3332</v>
      </c>
      <c r="O3521" s="65">
        <v>157095</v>
      </c>
    </row>
    <row r="3522" spans="1:15" x14ac:dyDescent="0.25">
      <c r="A3522" s="45">
        <v>2018</v>
      </c>
      <c r="B3522" t="s">
        <v>723</v>
      </c>
      <c r="C3522">
        <v>210</v>
      </c>
      <c r="D3522">
        <v>550</v>
      </c>
      <c r="E3522">
        <v>0</v>
      </c>
      <c r="F3522">
        <v>29907</v>
      </c>
      <c r="H3522" t="s">
        <v>9</v>
      </c>
      <c r="I3522">
        <v>1120</v>
      </c>
      <c r="J3522">
        <v>3480</v>
      </c>
      <c r="K3522" t="s">
        <v>3333</v>
      </c>
      <c r="O3522" s="65">
        <v>198819</v>
      </c>
    </row>
    <row r="3523" spans="1:15" x14ac:dyDescent="0.25">
      <c r="A3523" s="45">
        <v>2018</v>
      </c>
      <c r="B3523" t="s">
        <v>723</v>
      </c>
      <c r="C3523">
        <v>210</v>
      </c>
      <c r="D3523">
        <v>550</v>
      </c>
      <c r="E3523">
        <v>0</v>
      </c>
      <c r="F3523">
        <v>29999</v>
      </c>
      <c r="H3523" t="s">
        <v>9</v>
      </c>
      <c r="I3523">
        <v>1120</v>
      </c>
      <c r="J3523">
        <v>3480</v>
      </c>
      <c r="K3523" t="s">
        <v>3334</v>
      </c>
      <c r="O3523" s="65">
        <v>2404835</v>
      </c>
    </row>
    <row r="3524" spans="1:15" x14ac:dyDescent="0.25">
      <c r="A3524" s="45">
        <v>2018</v>
      </c>
      <c r="B3524" t="s">
        <v>723</v>
      </c>
      <c r="C3524">
        <v>210</v>
      </c>
      <c r="D3524">
        <v>550</v>
      </c>
      <c r="E3524">
        <v>0</v>
      </c>
      <c r="F3524">
        <v>50102</v>
      </c>
      <c r="H3524" t="s">
        <v>16</v>
      </c>
      <c r="I3524">
        <v>2210</v>
      </c>
      <c r="J3524">
        <v>3480</v>
      </c>
      <c r="K3524" t="s">
        <v>3373</v>
      </c>
      <c r="O3524" s="65">
        <v>49911975</v>
      </c>
    </row>
    <row r="3525" spans="1:15" x14ac:dyDescent="0.25">
      <c r="A3525" s="45">
        <v>2018</v>
      </c>
      <c r="B3525" t="s">
        <v>723</v>
      </c>
      <c r="C3525">
        <v>210</v>
      </c>
      <c r="D3525">
        <v>550</v>
      </c>
      <c r="E3525">
        <v>0</v>
      </c>
      <c r="F3525">
        <v>50103</v>
      </c>
      <c r="H3525" t="s">
        <v>16</v>
      </c>
      <c r="I3525">
        <v>2210</v>
      </c>
      <c r="J3525">
        <v>3480</v>
      </c>
      <c r="K3525" t="s">
        <v>3374</v>
      </c>
      <c r="O3525" s="65">
        <v>14350709</v>
      </c>
    </row>
    <row r="3526" spans="1:15" x14ac:dyDescent="0.25">
      <c r="A3526" s="45">
        <v>2018</v>
      </c>
      <c r="B3526" t="s">
        <v>723</v>
      </c>
      <c r="C3526">
        <v>210</v>
      </c>
      <c r="D3526">
        <v>550</v>
      </c>
      <c r="E3526">
        <v>0</v>
      </c>
      <c r="F3526">
        <v>50104</v>
      </c>
      <c r="H3526" t="s">
        <v>16</v>
      </c>
      <c r="I3526">
        <v>2210</v>
      </c>
      <c r="J3526">
        <v>3480</v>
      </c>
      <c r="K3526" t="s">
        <v>3375</v>
      </c>
      <c r="O3526" s="65">
        <v>35364650</v>
      </c>
    </row>
    <row r="3527" spans="1:15" x14ac:dyDescent="0.25">
      <c r="A3527" s="45">
        <v>2018</v>
      </c>
      <c r="B3527" t="s">
        <v>723</v>
      </c>
      <c r="C3527">
        <v>210</v>
      </c>
      <c r="D3527">
        <v>550</v>
      </c>
      <c r="E3527">
        <v>0</v>
      </c>
      <c r="F3527">
        <v>50105</v>
      </c>
      <c r="H3527" t="s">
        <v>16</v>
      </c>
      <c r="I3527">
        <v>2210</v>
      </c>
      <c r="J3527">
        <v>3480</v>
      </c>
      <c r="K3527" t="s">
        <v>3376</v>
      </c>
      <c r="O3527" s="65">
        <v>50497083</v>
      </c>
    </row>
    <row r="3528" spans="1:15" x14ac:dyDescent="0.25">
      <c r="A3528" s="45">
        <v>2018</v>
      </c>
      <c r="B3528" t="s">
        <v>723</v>
      </c>
      <c r="C3528">
        <v>210</v>
      </c>
      <c r="D3528">
        <v>550</v>
      </c>
      <c r="E3528">
        <v>0</v>
      </c>
      <c r="F3528">
        <v>50106</v>
      </c>
      <c r="H3528" t="s">
        <v>16</v>
      </c>
      <c r="I3528">
        <v>2210</v>
      </c>
      <c r="J3528">
        <v>3480</v>
      </c>
      <c r="K3528" t="s">
        <v>3377</v>
      </c>
      <c r="O3528" s="65">
        <v>181000</v>
      </c>
    </row>
    <row r="3529" spans="1:15" x14ac:dyDescent="0.25">
      <c r="A3529" s="45">
        <v>2018</v>
      </c>
      <c r="B3529" t="s">
        <v>723</v>
      </c>
      <c r="C3529">
        <v>210</v>
      </c>
      <c r="D3529">
        <v>550</v>
      </c>
      <c r="E3529">
        <v>0</v>
      </c>
      <c r="F3529">
        <v>50107</v>
      </c>
      <c r="H3529" t="s">
        <v>16</v>
      </c>
      <c r="I3529">
        <v>2210</v>
      </c>
      <c r="J3529">
        <v>3480</v>
      </c>
      <c r="K3529" t="s">
        <v>3378</v>
      </c>
      <c r="O3529" s="65">
        <v>556782</v>
      </c>
    </row>
    <row r="3530" spans="1:15" x14ac:dyDescent="0.25">
      <c r="A3530" s="45">
        <v>2018</v>
      </c>
      <c r="B3530" t="s">
        <v>723</v>
      </c>
      <c r="C3530">
        <v>210</v>
      </c>
      <c r="D3530">
        <v>550</v>
      </c>
      <c r="E3530">
        <v>0</v>
      </c>
      <c r="F3530">
        <v>50199</v>
      </c>
      <c r="H3530" t="s">
        <v>16</v>
      </c>
      <c r="I3530">
        <v>2210</v>
      </c>
      <c r="J3530">
        <v>3480</v>
      </c>
      <c r="K3530" t="s">
        <v>3379</v>
      </c>
      <c r="O3530" s="65">
        <v>3143591</v>
      </c>
    </row>
    <row r="3531" spans="1:15" x14ac:dyDescent="0.25">
      <c r="A3531" s="45">
        <v>2018</v>
      </c>
      <c r="B3531" t="s">
        <v>723</v>
      </c>
      <c r="C3531">
        <v>210</v>
      </c>
      <c r="D3531">
        <v>550</v>
      </c>
      <c r="E3531">
        <v>0</v>
      </c>
      <c r="F3531">
        <v>59903</v>
      </c>
      <c r="H3531" t="s">
        <v>16</v>
      </c>
      <c r="I3531">
        <v>2240</v>
      </c>
      <c r="J3531">
        <v>3480</v>
      </c>
      <c r="K3531" t="s">
        <v>3389</v>
      </c>
      <c r="O3531" s="65">
        <v>27603000</v>
      </c>
    </row>
    <row r="3532" spans="1:15" x14ac:dyDescent="0.25">
      <c r="A3532" s="45">
        <v>2018</v>
      </c>
      <c r="B3532" t="s">
        <v>723</v>
      </c>
      <c r="C3532">
        <v>210</v>
      </c>
      <c r="D3532">
        <v>550</v>
      </c>
      <c r="E3532">
        <v>0</v>
      </c>
      <c r="F3532">
        <v>60102</v>
      </c>
      <c r="G3532">
        <v>225</v>
      </c>
      <c r="H3532" t="s">
        <v>9</v>
      </c>
      <c r="I3532">
        <v>1310</v>
      </c>
      <c r="J3532">
        <v>3480</v>
      </c>
      <c r="K3532" t="s">
        <v>3392</v>
      </c>
      <c r="L3532" t="s">
        <v>726</v>
      </c>
      <c r="M3532" t="s">
        <v>727</v>
      </c>
      <c r="N3532" t="s">
        <v>728</v>
      </c>
      <c r="O3532" s="65">
        <v>190781848</v>
      </c>
    </row>
    <row r="3533" spans="1:15" x14ac:dyDescent="0.25">
      <c r="A3533" s="45">
        <v>2018</v>
      </c>
      <c r="B3533" t="s">
        <v>723</v>
      </c>
      <c r="C3533">
        <v>210</v>
      </c>
      <c r="D3533">
        <v>550</v>
      </c>
      <c r="E3533">
        <v>0</v>
      </c>
      <c r="F3533">
        <v>60103</v>
      </c>
      <c r="G3533">
        <v>200</v>
      </c>
      <c r="H3533" t="s">
        <v>9</v>
      </c>
      <c r="I3533">
        <v>1310</v>
      </c>
      <c r="J3533">
        <v>3480</v>
      </c>
      <c r="K3533" t="s">
        <v>3393</v>
      </c>
      <c r="L3533" t="s">
        <v>21</v>
      </c>
      <c r="M3533" t="s">
        <v>4550</v>
      </c>
      <c r="N3533" t="s">
        <v>22</v>
      </c>
      <c r="O3533" s="65">
        <v>14611091</v>
      </c>
    </row>
    <row r="3534" spans="1:15" x14ac:dyDescent="0.25">
      <c r="A3534" s="45">
        <v>2018</v>
      </c>
      <c r="B3534" t="s">
        <v>723</v>
      </c>
      <c r="C3534">
        <v>210</v>
      </c>
      <c r="D3534">
        <v>550</v>
      </c>
      <c r="E3534">
        <v>0</v>
      </c>
      <c r="F3534">
        <v>60103</v>
      </c>
      <c r="G3534">
        <v>202</v>
      </c>
      <c r="H3534" t="s">
        <v>9</v>
      </c>
      <c r="I3534">
        <v>1310</v>
      </c>
      <c r="J3534">
        <v>3480</v>
      </c>
      <c r="K3534" t="s">
        <v>3393</v>
      </c>
      <c r="L3534" t="s">
        <v>21</v>
      </c>
      <c r="M3534" t="s">
        <v>4542</v>
      </c>
      <c r="N3534" t="s">
        <v>22</v>
      </c>
      <c r="O3534" s="65">
        <v>16115982</v>
      </c>
    </row>
    <row r="3535" spans="1:15" x14ac:dyDescent="0.25">
      <c r="A3535" s="45">
        <v>2018</v>
      </c>
      <c r="B3535" t="s">
        <v>723</v>
      </c>
      <c r="C3535">
        <v>210</v>
      </c>
      <c r="D3535">
        <v>550</v>
      </c>
      <c r="E3535">
        <v>0</v>
      </c>
      <c r="F3535">
        <v>60103</v>
      </c>
      <c r="G3535">
        <v>204</v>
      </c>
      <c r="H3535" t="s">
        <v>9</v>
      </c>
      <c r="I3535">
        <v>1310</v>
      </c>
      <c r="J3535">
        <v>3480</v>
      </c>
      <c r="K3535" t="s">
        <v>3393</v>
      </c>
      <c r="L3535" t="s">
        <v>724</v>
      </c>
      <c r="M3535" t="s">
        <v>4619</v>
      </c>
      <c r="N3535" t="s">
        <v>725</v>
      </c>
      <c r="O3535" s="65">
        <v>20446758</v>
      </c>
    </row>
    <row r="3536" spans="1:15" x14ac:dyDescent="0.25">
      <c r="A3536" s="45">
        <v>2018</v>
      </c>
      <c r="B3536" t="s">
        <v>723</v>
      </c>
      <c r="C3536">
        <v>210</v>
      </c>
      <c r="D3536">
        <v>550</v>
      </c>
      <c r="E3536">
        <v>0</v>
      </c>
      <c r="F3536">
        <v>60103</v>
      </c>
      <c r="G3536">
        <v>212</v>
      </c>
      <c r="H3536" t="s">
        <v>9</v>
      </c>
      <c r="I3536">
        <v>1310</v>
      </c>
      <c r="J3536">
        <v>3430</v>
      </c>
      <c r="K3536" t="s">
        <v>3393</v>
      </c>
      <c r="L3536" t="s">
        <v>729</v>
      </c>
      <c r="M3536" t="s">
        <v>730</v>
      </c>
      <c r="N3536" t="s">
        <v>731</v>
      </c>
      <c r="O3536" s="65">
        <v>3485841372</v>
      </c>
    </row>
    <row r="3537" spans="1:15" x14ac:dyDescent="0.25">
      <c r="A3537" s="45">
        <v>2018</v>
      </c>
      <c r="B3537" t="s">
        <v>723</v>
      </c>
      <c r="C3537">
        <v>210</v>
      </c>
      <c r="D3537">
        <v>550</v>
      </c>
      <c r="E3537">
        <v>0</v>
      </c>
      <c r="F3537">
        <v>60103</v>
      </c>
      <c r="G3537">
        <v>216</v>
      </c>
      <c r="H3537" t="s">
        <v>9</v>
      </c>
      <c r="I3537">
        <v>1310</v>
      </c>
      <c r="J3537">
        <v>3430</v>
      </c>
      <c r="K3537" t="s">
        <v>3393</v>
      </c>
      <c r="L3537" t="s">
        <v>732</v>
      </c>
      <c r="M3537" t="s">
        <v>733</v>
      </c>
      <c r="N3537" t="s">
        <v>734</v>
      </c>
      <c r="O3537" s="65">
        <v>2337266314</v>
      </c>
    </row>
    <row r="3538" spans="1:15" x14ac:dyDescent="0.25">
      <c r="A3538" s="45">
        <v>2018</v>
      </c>
      <c r="B3538" t="s">
        <v>723</v>
      </c>
      <c r="C3538">
        <v>210</v>
      </c>
      <c r="D3538">
        <v>550</v>
      </c>
      <c r="E3538">
        <v>0</v>
      </c>
      <c r="F3538">
        <v>60103</v>
      </c>
      <c r="G3538">
        <v>222</v>
      </c>
      <c r="H3538" t="s">
        <v>9</v>
      </c>
      <c r="I3538">
        <v>1310</v>
      </c>
      <c r="J3538">
        <v>3440</v>
      </c>
      <c r="K3538" t="s">
        <v>3393</v>
      </c>
      <c r="L3538" t="s">
        <v>737</v>
      </c>
      <c r="M3538" t="s">
        <v>4746</v>
      </c>
      <c r="N3538" t="s">
        <v>738</v>
      </c>
      <c r="O3538" s="65">
        <v>133552033151</v>
      </c>
    </row>
    <row r="3539" spans="1:15" x14ac:dyDescent="0.25">
      <c r="A3539" s="45">
        <v>2018</v>
      </c>
      <c r="B3539" t="s">
        <v>723</v>
      </c>
      <c r="C3539">
        <v>210</v>
      </c>
      <c r="D3539">
        <v>550</v>
      </c>
      <c r="E3539">
        <v>0</v>
      </c>
      <c r="F3539">
        <v>60103</v>
      </c>
      <c r="G3539">
        <v>222</v>
      </c>
      <c r="H3539" t="s">
        <v>16</v>
      </c>
      <c r="I3539">
        <v>1310</v>
      </c>
      <c r="J3539">
        <v>3440</v>
      </c>
      <c r="K3539" t="s">
        <v>3393</v>
      </c>
      <c r="L3539" t="s">
        <v>737</v>
      </c>
      <c r="M3539" t="s">
        <v>4746</v>
      </c>
      <c r="N3539" t="s">
        <v>738</v>
      </c>
      <c r="O3539" s="65">
        <v>362714686849</v>
      </c>
    </row>
    <row r="3540" spans="1:15" x14ac:dyDescent="0.25">
      <c r="A3540" s="45">
        <v>2018</v>
      </c>
      <c r="B3540" t="s">
        <v>723</v>
      </c>
      <c r="C3540">
        <v>210</v>
      </c>
      <c r="D3540">
        <v>550</v>
      </c>
      <c r="E3540">
        <v>0</v>
      </c>
      <c r="F3540">
        <v>60103</v>
      </c>
      <c r="G3540">
        <v>224</v>
      </c>
      <c r="H3540" t="s">
        <v>9</v>
      </c>
      <c r="I3540">
        <v>1310</v>
      </c>
      <c r="J3540">
        <v>3440</v>
      </c>
      <c r="K3540" t="s">
        <v>3393</v>
      </c>
      <c r="L3540" t="s">
        <v>739</v>
      </c>
      <c r="M3540" t="s">
        <v>740</v>
      </c>
      <c r="N3540" t="s">
        <v>741</v>
      </c>
      <c r="O3540" s="65">
        <v>2093993690</v>
      </c>
    </row>
    <row r="3541" spans="1:15" x14ac:dyDescent="0.25">
      <c r="A3541" s="45">
        <v>2018</v>
      </c>
      <c r="B3541" t="s">
        <v>723</v>
      </c>
      <c r="C3541">
        <v>210</v>
      </c>
      <c r="D3541">
        <v>550</v>
      </c>
      <c r="E3541">
        <v>0</v>
      </c>
      <c r="F3541">
        <v>60103</v>
      </c>
      <c r="G3541">
        <v>226</v>
      </c>
      <c r="H3541" t="s">
        <v>9</v>
      </c>
      <c r="I3541">
        <v>1310</v>
      </c>
      <c r="J3541">
        <v>3440</v>
      </c>
      <c r="K3541" t="s">
        <v>3393</v>
      </c>
      <c r="L3541" t="s">
        <v>742</v>
      </c>
      <c r="M3541" t="s">
        <v>743</v>
      </c>
      <c r="N3541" t="s">
        <v>90</v>
      </c>
      <c r="O3541" s="65">
        <v>2093993690</v>
      </c>
    </row>
    <row r="3542" spans="1:15" x14ac:dyDescent="0.25">
      <c r="A3542" s="45">
        <v>2018</v>
      </c>
      <c r="B3542" t="s">
        <v>723</v>
      </c>
      <c r="C3542">
        <v>210</v>
      </c>
      <c r="D3542">
        <v>550</v>
      </c>
      <c r="E3542">
        <v>0</v>
      </c>
      <c r="F3542">
        <v>60103</v>
      </c>
      <c r="G3542">
        <v>228</v>
      </c>
      <c r="H3542" t="s">
        <v>9</v>
      </c>
      <c r="I3542">
        <v>1310</v>
      </c>
      <c r="J3542">
        <v>3440</v>
      </c>
      <c r="K3542" t="s">
        <v>3393</v>
      </c>
      <c r="L3542" t="s">
        <v>744</v>
      </c>
      <c r="M3542" t="s">
        <v>745</v>
      </c>
      <c r="N3542" t="s">
        <v>746</v>
      </c>
      <c r="O3542" s="65">
        <v>2093993690</v>
      </c>
    </row>
    <row r="3543" spans="1:15" x14ac:dyDescent="0.25">
      <c r="A3543" s="45">
        <v>2018</v>
      </c>
      <c r="B3543" t="s">
        <v>723</v>
      </c>
      <c r="C3543">
        <v>210</v>
      </c>
      <c r="D3543">
        <v>550</v>
      </c>
      <c r="E3543">
        <v>0</v>
      </c>
      <c r="F3543">
        <v>60103</v>
      </c>
      <c r="G3543">
        <v>230</v>
      </c>
      <c r="H3543" t="s">
        <v>9</v>
      </c>
      <c r="I3543">
        <v>1310</v>
      </c>
      <c r="J3543">
        <v>3440</v>
      </c>
      <c r="K3543" t="s">
        <v>3393</v>
      </c>
      <c r="L3543" t="s">
        <v>747</v>
      </c>
      <c r="M3543" t="s">
        <v>748</v>
      </c>
      <c r="N3543" t="s">
        <v>749</v>
      </c>
      <c r="O3543" s="65">
        <v>2093993690</v>
      </c>
    </row>
    <row r="3544" spans="1:15" x14ac:dyDescent="0.25">
      <c r="A3544" s="45">
        <v>2018</v>
      </c>
      <c r="B3544" t="s">
        <v>723</v>
      </c>
      <c r="C3544">
        <v>210</v>
      </c>
      <c r="D3544">
        <v>550</v>
      </c>
      <c r="E3544">
        <v>0</v>
      </c>
      <c r="F3544">
        <v>60103</v>
      </c>
      <c r="G3544">
        <v>231</v>
      </c>
      <c r="H3544" t="s">
        <v>9</v>
      </c>
      <c r="I3544">
        <v>1310</v>
      </c>
      <c r="J3544">
        <v>3440</v>
      </c>
      <c r="K3544" t="s">
        <v>3393</v>
      </c>
      <c r="L3544" t="s">
        <v>6079</v>
      </c>
      <c r="M3544" t="s">
        <v>6080</v>
      </c>
      <c r="N3544" t="s">
        <v>92</v>
      </c>
      <c r="O3544" s="65">
        <v>2481333825</v>
      </c>
    </row>
    <row r="3545" spans="1:15" x14ac:dyDescent="0.25">
      <c r="A3545" s="45">
        <v>2018</v>
      </c>
      <c r="B3545" t="s">
        <v>723</v>
      </c>
      <c r="C3545">
        <v>210</v>
      </c>
      <c r="D3545">
        <v>550</v>
      </c>
      <c r="E3545">
        <v>0</v>
      </c>
      <c r="F3545">
        <v>60103</v>
      </c>
      <c r="G3545">
        <v>232</v>
      </c>
      <c r="H3545" t="s">
        <v>9</v>
      </c>
      <c r="I3545">
        <v>1310</v>
      </c>
      <c r="J3545">
        <v>3440</v>
      </c>
      <c r="K3545" t="s">
        <v>3393</v>
      </c>
      <c r="L3545" t="s">
        <v>750</v>
      </c>
      <c r="M3545" t="s">
        <v>4370</v>
      </c>
      <c r="N3545" t="s">
        <v>751</v>
      </c>
      <c r="O3545" s="65">
        <v>33853332649</v>
      </c>
    </row>
    <row r="3546" spans="1:15" x14ac:dyDescent="0.25">
      <c r="A3546" s="45">
        <v>2018</v>
      </c>
      <c r="B3546" t="s">
        <v>723</v>
      </c>
      <c r="C3546">
        <v>210</v>
      </c>
      <c r="D3546">
        <v>550</v>
      </c>
      <c r="E3546">
        <v>0</v>
      </c>
      <c r="F3546">
        <v>60103</v>
      </c>
      <c r="G3546">
        <v>234</v>
      </c>
      <c r="H3546" t="s">
        <v>752</v>
      </c>
      <c r="I3546">
        <v>1310</v>
      </c>
      <c r="J3546">
        <v>3480</v>
      </c>
      <c r="K3546" t="s">
        <v>3393</v>
      </c>
      <c r="L3546" t="s">
        <v>753</v>
      </c>
      <c r="M3546" t="s">
        <v>6081</v>
      </c>
      <c r="N3546" t="s">
        <v>90</v>
      </c>
      <c r="O3546" s="65">
        <v>1297504155</v>
      </c>
    </row>
    <row r="3547" spans="1:15" x14ac:dyDescent="0.25">
      <c r="A3547" s="45">
        <v>2018</v>
      </c>
      <c r="B3547" t="s">
        <v>723</v>
      </c>
      <c r="C3547">
        <v>210</v>
      </c>
      <c r="D3547">
        <v>550</v>
      </c>
      <c r="E3547">
        <v>0</v>
      </c>
      <c r="F3547">
        <v>60103</v>
      </c>
      <c r="G3547">
        <v>236</v>
      </c>
      <c r="H3547" t="s">
        <v>752</v>
      </c>
      <c r="I3547">
        <v>1310</v>
      </c>
      <c r="J3547">
        <v>3480</v>
      </c>
      <c r="K3547" t="s">
        <v>3393</v>
      </c>
      <c r="L3547" t="s">
        <v>6082</v>
      </c>
      <c r="M3547" t="s">
        <v>6081</v>
      </c>
      <c r="N3547" t="s">
        <v>741</v>
      </c>
      <c r="O3547" s="65">
        <v>1049240475</v>
      </c>
    </row>
    <row r="3548" spans="1:15" x14ac:dyDescent="0.25">
      <c r="A3548" s="45">
        <v>2018</v>
      </c>
      <c r="B3548" t="s">
        <v>723</v>
      </c>
      <c r="C3548">
        <v>210</v>
      </c>
      <c r="D3548">
        <v>550</v>
      </c>
      <c r="E3548">
        <v>0</v>
      </c>
      <c r="F3548">
        <v>60103</v>
      </c>
      <c r="G3548">
        <v>238</v>
      </c>
      <c r="H3548" t="s">
        <v>752</v>
      </c>
      <c r="I3548">
        <v>1310</v>
      </c>
      <c r="J3548">
        <v>3480</v>
      </c>
      <c r="K3548" t="s">
        <v>3393</v>
      </c>
      <c r="L3548" t="s">
        <v>6083</v>
      </c>
      <c r="M3548" t="s">
        <v>6081</v>
      </c>
      <c r="N3548" t="s">
        <v>746</v>
      </c>
      <c r="O3548" s="65">
        <v>1619273850</v>
      </c>
    </row>
    <row r="3549" spans="1:15" x14ac:dyDescent="0.25">
      <c r="A3549" s="45">
        <v>2018</v>
      </c>
      <c r="B3549" t="s">
        <v>723</v>
      </c>
      <c r="C3549">
        <v>210</v>
      </c>
      <c r="D3549">
        <v>550</v>
      </c>
      <c r="E3549">
        <v>0</v>
      </c>
      <c r="F3549">
        <v>60103</v>
      </c>
      <c r="G3549">
        <v>240</v>
      </c>
      <c r="H3549" t="s">
        <v>752</v>
      </c>
      <c r="I3549">
        <v>1310</v>
      </c>
      <c r="J3549">
        <v>3480</v>
      </c>
      <c r="K3549" t="s">
        <v>3393</v>
      </c>
      <c r="L3549" t="s">
        <v>6084</v>
      </c>
      <c r="M3549" t="s">
        <v>6081</v>
      </c>
      <c r="N3549" t="s">
        <v>749</v>
      </c>
      <c r="O3549" s="65">
        <v>1434870189</v>
      </c>
    </row>
    <row r="3550" spans="1:15" x14ac:dyDescent="0.25">
      <c r="A3550" s="45">
        <v>2018</v>
      </c>
      <c r="B3550" t="s">
        <v>723</v>
      </c>
      <c r="C3550">
        <v>210</v>
      </c>
      <c r="D3550">
        <v>550</v>
      </c>
      <c r="E3550">
        <v>0</v>
      </c>
      <c r="F3550">
        <v>60399</v>
      </c>
      <c r="H3550" t="s">
        <v>9</v>
      </c>
      <c r="I3550">
        <v>1320</v>
      </c>
      <c r="J3550">
        <v>3480</v>
      </c>
      <c r="K3550" t="s">
        <v>3409</v>
      </c>
      <c r="M3550" t="s">
        <v>4371</v>
      </c>
      <c r="O3550" s="65">
        <v>38685913</v>
      </c>
    </row>
    <row r="3551" spans="1:15" x14ac:dyDescent="0.25">
      <c r="A3551" s="45">
        <v>2018</v>
      </c>
      <c r="B3551" t="s">
        <v>723</v>
      </c>
      <c r="C3551">
        <v>210</v>
      </c>
      <c r="D3551">
        <v>550</v>
      </c>
      <c r="E3551">
        <v>0</v>
      </c>
      <c r="F3551">
        <v>60401</v>
      </c>
      <c r="G3551">
        <v>200</v>
      </c>
      <c r="H3551" t="s">
        <v>9</v>
      </c>
      <c r="I3551">
        <v>1320</v>
      </c>
      <c r="J3551">
        <v>3480</v>
      </c>
      <c r="K3551" t="s">
        <v>3411</v>
      </c>
      <c r="L3551" t="s">
        <v>754</v>
      </c>
      <c r="M3551" t="s">
        <v>755</v>
      </c>
      <c r="N3551" t="s">
        <v>756</v>
      </c>
      <c r="O3551" s="65">
        <v>12500000</v>
      </c>
    </row>
    <row r="3552" spans="1:15" x14ac:dyDescent="0.25">
      <c r="A3552" s="45">
        <v>2018</v>
      </c>
      <c r="B3552" t="s">
        <v>723</v>
      </c>
      <c r="C3552">
        <v>210</v>
      </c>
      <c r="D3552">
        <v>550</v>
      </c>
      <c r="E3552">
        <v>0</v>
      </c>
      <c r="F3552">
        <v>60401</v>
      </c>
      <c r="G3552">
        <v>202</v>
      </c>
      <c r="H3552" t="s">
        <v>9</v>
      </c>
      <c r="I3552">
        <v>1320</v>
      </c>
      <c r="J3552">
        <v>3480</v>
      </c>
      <c r="K3552" t="s">
        <v>3411</v>
      </c>
      <c r="L3552" t="s">
        <v>757</v>
      </c>
      <c r="M3552" t="s">
        <v>758</v>
      </c>
      <c r="N3552" t="s">
        <v>759</v>
      </c>
      <c r="O3552" s="65">
        <v>70000000</v>
      </c>
    </row>
    <row r="3553" spans="1:15" x14ac:dyDescent="0.25">
      <c r="A3553" s="45">
        <v>2018</v>
      </c>
      <c r="B3553" t="s">
        <v>723</v>
      </c>
      <c r="C3553">
        <v>210</v>
      </c>
      <c r="D3553">
        <v>550</v>
      </c>
      <c r="E3553">
        <v>0</v>
      </c>
      <c r="F3553">
        <v>60402</v>
      </c>
      <c r="G3553">
        <v>200</v>
      </c>
      <c r="H3553" t="s">
        <v>9</v>
      </c>
      <c r="I3553">
        <v>1320</v>
      </c>
      <c r="J3553">
        <v>3480</v>
      </c>
      <c r="K3553" t="s">
        <v>3412</v>
      </c>
      <c r="L3553" t="s">
        <v>6085</v>
      </c>
      <c r="M3553" t="s">
        <v>6086</v>
      </c>
      <c r="N3553" t="s">
        <v>6087</v>
      </c>
      <c r="O3553" s="65">
        <v>9894000</v>
      </c>
    </row>
    <row r="3554" spans="1:15" x14ac:dyDescent="0.25">
      <c r="A3554" s="45">
        <v>2018</v>
      </c>
      <c r="B3554" t="s">
        <v>723</v>
      </c>
      <c r="C3554">
        <v>210</v>
      </c>
      <c r="D3554">
        <v>550</v>
      </c>
      <c r="E3554">
        <v>0</v>
      </c>
      <c r="F3554">
        <v>60402</v>
      </c>
      <c r="G3554">
        <v>206</v>
      </c>
      <c r="H3554" t="s">
        <v>9</v>
      </c>
      <c r="I3554">
        <v>1320</v>
      </c>
      <c r="J3554">
        <v>3480</v>
      </c>
      <c r="K3554" t="s">
        <v>3412</v>
      </c>
      <c r="L3554" t="s">
        <v>4372</v>
      </c>
      <c r="M3554" t="s">
        <v>4373</v>
      </c>
      <c r="N3554" t="s">
        <v>4374</v>
      </c>
      <c r="O3554" s="65">
        <v>35000000</v>
      </c>
    </row>
    <row r="3555" spans="1:15" x14ac:dyDescent="0.25">
      <c r="A3555" s="45">
        <v>2018</v>
      </c>
      <c r="B3555" t="s">
        <v>723</v>
      </c>
      <c r="C3555">
        <v>210</v>
      </c>
      <c r="D3555">
        <v>550</v>
      </c>
      <c r="E3555">
        <v>0</v>
      </c>
      <c r="F3555">
        <v>60404</v>
      </c>
      <c r="G3555">
        <v>202</v>
      </c>
      <c r="H3555" t="s">
        <v>9</v>
      </c>
      <c r="I3555">
        <v>1320</v>
      </c>
      <c r="J3555">
        <v>3480</v>
      </c>
      <c r="K3555" t="s">
        <v>3414</v>
      </c>
      <c r="L3555" t="s">
        <v>760</v>
      </c>
      <c r="M3555" t="s">
        <v>761</v>
      </c>
      <c r="N3555" t="s">
        <v>762</v>
      </c>
      <c r="O3555" s="65">
        <v>156376300</v>
      </c>
    </row>
    <row r="3556" spans="1:15" x14ac:dyDescent="0.25">
      <c r="A3556" s="45">
        <v>2018</v>
      </c>
      <c r="B3556" t="s">
        <v>723</v>
      </c>
      <c r="C3556">
        <v>210</v>
      </c>
      <c r="D3556">
        <v>550</v>
      </c>
      <c r="E3556">
        <v>0</v>
      </c>
      <c r="F3556">
        <v>60404</v>
      </c>
      <c r="G3556">
        <v>204</v>
      </c>
      <c r="H3556" t="s">
        <v>9</v>
      </c>
      <c r="I3556">
        <v>1320</v>
      </c>
      <c r="J3556">
        <v>3480</v>
      </c>
      <c r="K3556" t="s">
        <v>3414</v>
      </c>
      <c r="L3556" t="s">
        <v>763</v>
      </c>
      <c r="M3556" t="s">
        <v>4375</v>
      </c>
      <c r="N3556" t="s">
        <v>764</v>
      </c>
      <c r="O3556" s="65">
        <v>112000000</v>
      </c>
    </row>
    <row r="3557" spans="1:15" x14ac:dyDescent="0.25">
      <c r="A3557" s="45">
        <v>2018</v>
      </c>
      <c r="B3557" t="s">
        <v>723</v>
      </c>
      <c r="C3557">
        <v>210</v>
      </c>
      <c r="D3557">
        <v>550</v>
      </c>
      <c r="E3557">
        <v>0</v>
      </c>
      <c r="F3557">
        <v>60701</v>
      </c>
      <c r="G3557">
        <v>240</v>
      </c>
      <c r="H3557" t="s">
        <v>9</v>
      </c>
      <c r="I3557">
        <v>1330</v>
      </c>
      <c r="J3557">
        <v>3480</v>
      </c>
      <c r="K3557" t="s">
        <v>3419</v>
      </c>
      <c r="L3557" t="s">
        <v>4376</v>
      </c>
      <c r="M3557" t="s">
        <v>4620</v>
      </c>
      <c r="N3557" t="s">
        <v>421</v>
      </c>
      <c r="O3557" s="65">
        <v>17460000</v>
      </c>
    </row>
    <row r="3558" spans="1:15" x14ac:dyDescent="0.25">
      <c r="A3558" s="45">
        <v>2018</v>
      </c>
      <c r="B3558" t="s">
        <v>723</v>
      </c>
      <c r="C3558">
        <v>210</v>
      </c>
      <c r="D3558">
        <v>550</v>
      </c>
      <c r="E3558">
        <v>0</v>
      </c>
      <c r="F3558">
        <v>60701</v>
      </c>
      <c r="G3558">
        <v>242</v>
      </c>
      <c r="H3558" t="s">
        <v>9</v>
      </c>
      <c r="I3558">
        <v>1330</v>
      </c>
      <c r="J3558">
        <v>3480</v>
      </c>
      <c r="K3558" t="s">
        <v>3419</v>
      </c>
      <c r="L3558" t="s">
        <v>765</v>
      </c>
      <c r="M3558" t="s">
        <v>4747</v>
      </c>
      <c r="N3558" t="s">
        <v>766</v>
      </c>
      <c r="O3558" s="65">
        <v>89062993</v>
      </c>
    </row>
    <row r="3559" spans="1:15" x14ac:dyDescent="0.25">
      <c r="A3559" s="45">
        <v>2018</v>
      </c>
      <c r="B3559" t="s">
        <v>723</v>
      </c>
      <c r="C3559">
        <v>210</v>
      </c>
      <c r="D3559">
        <v>550</v>
      </c>
      <c r="E3559">
        <v>0</v>
      </c>
      <c r="F3559">
        <v>60701</v>
      </c>
      <c r="G3559">
        <v>246</v>
      </c>
      <c r="H3559" t="s">
        <v>9</v>
      </c>
      <c r="I3559">
        <v>1330</v>
      </c>
      <c r="J3559">
        <v>3480</v>
      </c>
      <c r="K3559" t="s">
        <v>3419</v>
      </c>
      <c r="L3559" t="s">
        <v>767</v>
      </c>
      <c r="M3559" t="s">
        <v>6088</v>
      </c>
      <c r="N3559" t="s">
        <v>768</v>
      </c>
      <c r="O3559" s="65">
        <v>104760000</v>
      </c>
    </row>
    <row r="3560" spans="1:15" x14ac:dyDescent="0.25">
      <c r="A3560" s="45">
        <v>2018</v>
      </c>
      <c r="B3560" t="s">
        <v>723</v>
      </c>
      <c r="C3560">
        <v>210</v>
      </c>
      <c r="D3560">
        <v>550</v>
      </c>
      <c r="E3560">
        <v>0</v>
      </c>
      <c r="F3560">
        <v>60701</v>
      </c>
      <c r="G3560">
        <v>254</v>
      </c>
      <c r="H3560" t="s">
        <v>9</v>
      </c>
      <c r="I3560">
        <v>1330</v>
      </c>
      <c r="J3560">
        <v>3480</v>
      </c>
      <c r="K3560" t="s">
        <v>3419</v>
      </c>
      <c r="L3560" t="s">
        <v>769</v>
      </c>
      <c r="M3560" t="s">
        <v>770</v>
      </c>
      <c r="N3560" t="s">
        <v>771</v>
      </c>
      <c r="O3560" s="65">
        <v>20227410</v>
      </c>
    </row>
    <row r="3561" spans="1:15" x14ac:dyDescent="0.25">
      <c r="A3561" s="45">
        <v>2018</v>
      </c>
      <c r="B3561" t="s">
        <v>723</v>
      </c>
      <c r="C3561">
        <v>210</v>
      </c>
      <c r="D3561">
        <v>550</v>
      </c>
      <c r="E3561">
        <v>0</v>
      </c>
      <c r="F3561">
        <v>60701</v>
      </c>
      <c r="G3561">
        <v>264</v>
      </c>
      <c r="H3561" t="s">
        <v>9</v>
      </c>
      <c r="I3561">
        <v>1330</v>
      </c>
      <c r="J3561">
        <v>3480</v>
      </c>
      <c r="K3561" t="s">
        <v>3419</v>
      </c>
      <c r="L3561" t="s">
        <v>772</v>
      </c>
      <c r="M3561" t="s">
        <v>773</v>
      </c>
      <c r="N3561" t="s">
        <v>774</v>
      </c>
      <c r="O3561" s="65">
        <v>52803696</v>
      </c>
    </row>
    <row r="3562" spans="1:15" x14ac:dyDescent="0.25">
      <c r="A3562" s="45">
        <v>2018</v>
      </c>
      <c r="B3562" t="s">
        <v>723</v>
      </c>
      <c r="C3562">
        <v>210</v>
      </c>
      <c r="D3562">
        <v>550</v>
      </c>
      <c r="E3562">
        <v>0</v>
      </c>
      <c r="F3562">
        <v>60701</v>
      </c>
      <c r="G3562">
        <v>265</v>
      </c>
      <c r="H3562" t="s">
        <v>9</v>
      </c>
      <c r="I3562">
        <v>1330</v>
      </c>
      <c r="J3562">
        <v>3480</v>
      </c>
      <c r="K3562" t="s">
        <v>3419</v>
      </c>
      <c r="L3562" t="s">
        <v>775</v>
      </c>
      <c r="M3562" t="s">
        <v>4377</v>
      </c>
      <c r="N3562" t="s">
        <v>776</v>
      </c>
      <c r="O3562" s="65">
        <v>31679910</v>
      </c>
    </row>
    <row r="3563" spans="1:15" x14ac:dyDescent="0.25">
      <c r="A3563" s="45">
        <v>2018</v>
      </c>
      <c r="B3563" t="s">
        <v>723</v>
      </c>
      <c r="C3563">
        <v>210</v>
      </c>
      <c r="D3563">
        <v>550</v>
      </c>
      <c r="E3563">
        <v>0</v>
      </c>
      <c r="F3563">
        <v>60701</v>
      </c>
      <c r="G3563">
        <v>266</v>
      </c>
      <c r="H3563" t="s">
        <v>9</v>
      </c>
      <c r="I3563">
        <v>1330</v>
      </c>
      <c r="J3563">
        <v>3480</v>
      </c>
      <c r="K3563" t="s">
        <v>3419</v>
      </c>
      <c r="L3563" t="s">
        <v>777</v>
      </c>
      <c r="M3563" t="s">
        <v>4378</v>
      </c>
      <c r="N3563" t="s">
        <v>778</v>
      </c>
      <c r="O3563" s="65">
        <v>11058000</v>
      </c>
    </row>
    <row r="3564" spans="1:15" x14ac:dyDescent="0.25">
      <c r="A3564" s="45">
        <v>2018</v>
      </c>
      <c r="B3564" t="s">
        <v>723</v>
      </c>
      <c r="C3564">
        <v>210</v>
      </c>
      <c r="D3564">
        <v>550</v>
      </c>
      <c r="E3564">
        <v>0</v>
      </c>
      <c r="F3564">
        <v>60701</v>
      </c>
      <c r="G3564">
        <v>269</v>
      </c>
      <c r="H3564" t="s">
        <v>9</v>
      </c>
      <c r="I3564">
        <v>1330</v>
      </c>
      <c r="J3564">
        <v>3480</v>
      </c>
      <c r="K3564" t="s">
        <v>3419</v>
      </c>
      <c r="L3564" t="s">
        <v>779</v>
      </c>
      <c r="M3564" t="s">
        <v>780</v>
      </c>
      <c r="N3564" t="s">
        <v>781</v>
      </c>
      <c r="O3564" s="65">
        <v>12611940</v>
      </c>
    </row>
    <row r="3565" spans="1:15" x14ac:dyDescent="0.25">
      <c r="A3565" s="45">
        <v>2018</v>
      </c>
      <c r="B3565" t="s">
        <v>782</v>
      </c>
      <c r="C3565">
        <v>210</v>
      </c>
      <c r="D3565">
        <v>551</v>
      </c>
      <c r="E3565">
        <v>0</v>
      </c>
      <c r="F3565">
        <v>101</v>
      </c>
      <c r="H3565" t="s">
        <v>9</v>
      </c>
      <c r="I3565">
        <v>1111</v>
      </c>
      <c r="J3565">
        <v>3480</v>
      </c>
      <c r="K3565" t="s">
        <v>3206</v>
      </c>
      <c r="O3565" s="65">
        <v>4882059781</v>
      </c>
    </row>
    <row r="3566" spans="1:15" x14ac:dyDescent="0.25">
      <c r="A3566" s="45">
        <v>2018</v>
      </c>
      <c r="B3566" t="s">
        <v>782</v>
      </c>
      <c r="C3566">
        <v>210</v>
      </c>
      <c r="D3566">
        <v>551</v>
      </c>
      <c r="E3566">
        <v>0</v>
      </c>
      <c r="F3566">
        <v>105</v>
      </c>
      <c r="H3566" t="s">
        <v>9</v>
      </c>
      <c r="I3566">
        <v>1111</v>
      </c>
      <c r="J3566">
        <v>3480</v>
      </c>
      <c r="K3566" t="s">
        <v>3209</v>
      </c>
      <c r="O3566" s="65">
        <v>45361153</v>
      </c>
    </row>
    <row r="3567" spans="1:15" x14ac:dyDescent="0.25">
      <c r="A3567" s="45">
        <v>2018</v>
      </c>
      <c r="B3567" t="s">
        <v>782</v>
      </c>
      <c r="C3567">
        <v>210</v>
      </c>
      <c r="D3567">
        <v>551</v>
      </c>
      <c r="E3567">
        <v>0</v>
      </c>
      <c r="F3567">
        <v>201</v>
      </c>
      <c r="H3567" t="s">
        <v>9</v>
      </c>
      <c r="I3567">
        <v>1111</v>
      </c>
      <c r="J3567">
        <v>3480</v>
      </c>
      <c r="K3567" t="s">
        <v>3210</v>
      </c>
      <c r="O3567" s="65">
        <v>470988347</v>
      </c>
    </row>
    <row r="3568" spans="1:15" x14ac:dyDescent="0.25">
      <c r="A3568" s="45">
        <v>2018</v>
      </c>
      <c r="B3568" t="s">
        <v>782</v>
      </c>
      <c r="C3568">
        <v>210</v>
      </c>
      <c r="D3568">
        <v>551</v>
      </c>
      <c r="E3568">
        <v>0</v>
      </c>
      <c r="F3568">
        <v>301</v>
      </c>
      <c r="H3568" t="s">
        <v>9</v>
      </c>
      <c r="I3568">
        <v>1111</v>
      </c>
      <c r="J3568">
        <v>3480</v>
      </c>
      <c r="K3568" t="s">
        <v>3215</v>
      </c>
      <c r="O3568" s="65">
        <v>1032675152</v>
      </c>
    </row>
    <row r="3569" spans="1:15" x14ac:dyDescent="0.25">
      <c r="A3569" s="45">
        <v>2018</v>
      </c>
      <c r="B3569" t="s">
        <v>782</v>
      </c>
      <c r="C3569">
        <v>210</v>
      </c>
      <c r="D3569">
        <v>551</v>
      </c>
      <c r="E3569">
        <v>0</v>
      </c>
      <c r="F3569">
        <v>302</v>
      </c>
      <c r="H3569" t="s">
        <v>9</v>
      </c>
      <c r="I3569">
        <v>1111</v>
      </c>
      <c r="J3569">
        <v>3480</v>
      </c>
      <c r="K3569" t="s">
        <v>3216</v>
      </c>
      <c r="O3569" s="65">
        <v>1847839278</v>
      </c>
    </row>
    <row r="3570" spans="1:15" x14ac:dyDescent="0.25">
      <c r="A3570" s="45">
        <v>2018</v>
      </c>
      <c r="B3570" t="s">
        <v>782</v>
      </c>
      <c r="C3570">
        <v>210</v>
      </c>
      <c r="D3570">
        <v>551</v>
      </c>
      <c r="E3570">
        <v>0</v>
      </c>
      <c r="F3570">
        <v>303</v>
      </c>
      <c r="H3570" t="s">
        <v>16</v>
      </c>
      <c r="I3570">
        <v>1111</v>
      </c>
      <c r="J3570">
        <v>3480</v>
      </c>
      <c r="K3570" t="s">
        <v>3217</v>
      </c>
      <c r="O3570" s="65">
        <v>776677423</v>
      </c>
    </row>
    <row r="3571" spans="1:15" x14ac:dyDescent="0.25">
      <c r="A3571" s="45">
        <v>2018</v>
      </c>
      <c r="B3571" t="s">
        <v>782</v>
      </c>
      <c r="C3571">
        <v>210</v>
      </c>
      <c r="D3571">
        <v>551</v>
      </c>
      <c r="E3571">
        <v>0</v>
      </c>
      <c r="F3571">
        <v>304</v>
      </c>
      <c r="H3571" t="s">
        <v>9</v>
      </c>
      <c r="I3571">
        <v>1111</v>
      </c>
      <c r="J3571">
        <v>3480</v>
      </c>
      <c r="K3571" t="s">
        <v>3218</v>
      </c>
      <c r="O3571" s="65">
        <v>726314119</v>
      </c>
    </row>
    <row r="3572" spans="1:15" x14ac:dyDescent="0.25">
      <c r="A3572" s="45">
        <v>2018</v>
      </c>
      <c r="B3572" t="s">
        <v>782</v>
      </c>
      <c r="C3572">
        <v>210</v>
      </c>
      <c r="D3572">
        <v>551</v>
      </c>
      <c r="E3572">
        <v>0</v>
      </c>
      <c r="F3572">
        <v>399</v>
      </c>
      <c r="H3572" t="s">
        <v>9</v>
      </c>
      <c r="I3572">
        <v>1111</v>
      </c>
      <c r="J3572">
        <v>3480</v>
      </c>
      <c r="K3572" t="s">
        <v>3219</v>
      </c>
      <c r="O3572" s="65">
        <v>348234835</v>
      </c>
    </row>
    <row r="3573" spans="1:15" x14ac:dyDescent="0.25">
      <c r="A3573" s="45">
        <v>2018</v>
      </c>
      <c r="B3573" t="s">
        <v>782</v>
      </c>
      <c r="C3573">
        <v>210</v>
      </c>
      <c r="D3573">
        <v>551</v>
      </c>
      <c r="E3573">
        <v>0</v>
      </c>
      <c r="F3573">
        <v>401</v>
      </c>
      <c r="G3573">
        <v>200</v>
      </c>
      <c r="H3573" t="s">
        <v>9</v>
      </c>
      <c r="I3573">
        <v>1112</v>
      </c>
      <c r="J3573">
        <v>3480</v>
      </c>
      <c r="K3573" t="s">
        <v>3220</v>
      </c>
      <c r="L3573" t="s">
        <v>21</v>
      </c>
      <c r="M3573" t="s">
        <v>4546</v>
      </c>
      <c r="N3573" t="s">
        <v>22</v>
      </c>
      <c r="O3573" s="65">
        <v>907246074</v>
      </c>
    </row>
    <row r="3574" spans="1:15" x14ac:dyDescent="0.25">
      <c r="A3574" s="45">
        <v>2018</v>
      </c>
      <c r="B3574" t="s">
        <v>782</v>
      </c>
      <c r="C3574">
        <v>210</v>
      </c>
      <c r="D3574">
        <v>551</v>
      </c>
      <c r="E3574">
        <v>0</v>
      </c>
      <c r="F3574">
        <v>405</v>
      </c>
      <c r="G3574">
        <v>200</v>
      </c>
      <c r="H3574" t="s">
        <v>9</v>
      </c>
      <c r="I3574">
        <v>1112</v>
      </c>
      <c r="J3574">
        <v>3480</v>
      </c>
      <c r="K3574" t="s">
        <v>3244</v>
      </c>
      <c r="L3574" t="s">
        <v>23</v>
      </c>
      <c r="M3574" t="s">
        <v>4531</v>
      </c>
      <c r="N3574" t="s">
        <v>24</v>
      </c>
      <c r="O3574" s="65">
        <v>46533605</v>
      </c>
    </row>
    <row r="3575" spans="1:15" x14ac:dyDescent="0.25">
      <c r="A3575" s="45">
        <v>2018</v>
      </c>
      <c r="B3575" t="s">
        <v>782</v>
      </c>
      <c r="C3575">
        <v>210</v>
      </c>
      <c r="D3575">
        <v>551</v>
      </c>
      <c r="E3575">
        <v>0</v>
      </c>
      <c r="F3575">
        <v>501</v>
      </c>
      <c r="G3575">
        <v>200</v>
      </c>
      <c r="H3575" t="s">
        <v>9</v>
      </c>
      <c r="I3575">
        <v>1112</v>
      </c>
      <c r="J3575">
        <v>3480</v>
      </c>
      <c r="K3575" t="s">
        <v>3245</v>
      </c>
      <c r="L3575" t="s">
        <v>21</v>
      </c>
      <c r="M3575" t="s">
        <v>4547</v>
      </c>
      <c r="N3575" t="s">
        <v>22</v>
      </c>
      <c r="O3575" s="65">
        <v>183913652</v>
      </c>
    </row>
    <row r="3576" spans="1:15" x14ac:dyDescent="0.25">
      <c r="A3576" s="45">
        <v>2018</v>
      </c>
      <c r="B3576" t="s">
        <v>782</v>
      </c>
      <c r="C3576">
        <v>210</v>
      </c>
      <c r="D3576">
        <v>551</v>
      </c>
      <c r="E3576">
        <v>0</v>
      </c>
      <c r="F3576">
        <v>502</v>
      </c>
      <c r="G3576">
        <v>200</v>
      </c>
      <c r="H3576" t="s">
        <v>9</v>
      </c>
      <c r="I3576">
        <v>1112</v>
      </c>
      <c r="J3576">
        <v>3480</v>
      </c>
      <c r="K3576" t="s">
        <v>3246</v>
      </c>
      <c r="L3576" t="s">
        <v>21</v>
      </c>
      <c r="M3576" t="s">
        <v>4532</v>
      </c>
      <c r="N3576" t="s">
        <v>22</v>
      </c>
      <c r="O3576" s="65">
        <v>139600456</v>
      </c>
    </row>
    <row r="3577" spans="1:15" x14ac:dyDescent="0.25">
      <c r="A3577" s="45">
        <v>2018</v>
      </c>
      <c r="B3577" t="s">
        <v>782</v>
      </c>
      <c r="C3577">
        <v>210</v>
      </c>
      <c r="D3577">
        <v>551</v>
      </c>
      <c r="E3577">
        <v>0</v>
      </c>
      <c r="F3577">
        <v>503</v>
      </c>
      <c r="G3577">
        <v>200</v>
      </c>
      <c r="H3577" t="s">
        <v>9</v>
      </c>
      <c r="I3577">
        <v>1112</v>
      </c>
      <c r="J3577">
        <v>3480</v>
      </c>
      <c r="K3577" t="s">
        <v>3247</v>
      </c>
      <c r="L3577" t="s">
        <v>21</v>
      </c>
      <c r="M3577" t="s">
        <v>4533</v>
      </c>
      <c r="N3577" t="s">
        <v>22</v>
      </c>
      <c r="O3577" s="65">
        <v>279200912</v>
      </c>
    </row>
    <row r="3578" spans="1:15" x14ac:dyDescent="0.25">
      <c r="A3578" s="45">
        <v>2018</v>
      </c>
      <c r="B3578" t="s">
        <v>782</v>
      </c>
      <c r="C3578">
        <v>210</v>
      </c>
      <c r="D3578">
        <v>551</v>
      </c>
      <c r="E3578">
        <v>0</v>
      </c>
      <c r="F3578">
        <v>504</v>
      </c>
      <c r="G3578">
        <v>200</v>
      </c>
      <c r="H3578" t="s">
        <v>9</v>
      </c>
      <c r="I3578">
        <v>1112</v>
      </c>
      <c r="J3578">
        <v>3480</v>
      </c>
      <c r="K3578" t="s">
        <v>3248</v>
      </c>
      <c r="L3578" t="s">
        <v>724</v>
      </c>
      <c r="M3578" t="s">
        <v>4613</v>
      </c>
      <c r="N3578" t="s">
        <v>725</v>
      </c>
      <c r="O3578" s="65">
        <v>369741647</v>
      </c>
    </row>
    <row r="3579" spans="1:15" x14ac:dyDescent="0.25">
      <c r="A3579" s="45">
        <v>2018</v>
      </c>
      <c r="B3579" t="s">
        <v>782</v>
      </c>
      <c r="C3579">
        <v>210</v>
      </c>
      <c r="D3579">
        <v>551</v>
      </c>
      <c r="E3579">
        <v>0</v>
      </c>
      <c r="F3579">
        <v>10101</v>
      </c>
      <c r="H3579" t="s">
        <v>9</v>
      </c>
      <c r="I3579">
        <v>1120</v>
      </c>
      <c r="J3579">
        <v>3480</v>
      </c>
      <c r="K3579" t="s">
        <v>3253</v>
      </c>
      <c r="O3579" s="65">
        <v>2993941335</v>
      </c>
    </row>
    <row r="3580" spans="1:15" x14ac:dyDescent="0.25">
      <c r="A3580" s="45">
        <v>2018</v>
      </c>
      <c r="B3580" t="s">
        <v>782</v>
      </c>
      <c r="C3580">
        <v>210</v>
      </c>
      <c r="D3580">
        <v>551</v>
      </c>
      <c r="E3580">
        <v>0</v>
      </c>
      <c r="F3580">
        <v>10201</v>
      </c>
      <c r="H3580" t="s">
        <v>9</v>
      </c>
      <c r="I3580">
        <v>1120</v>
      </c>
      <c r="J3580">
        <v>3480</v>
      </c>
      <c r="K3580" t="s">
        <v>3258</v>
      </c>
      <c r="O3580" s="65">
        <v>188649287</v>
      </c>
    </row>
    <row r="3581" spans="1:15" x14ac:dyDescent="0.25">
      <c r="A3581" s="45">
        <v>2018</v>
      </c>
      <c r="B3581" t="s">
        <v>782</v>
      </c>
      <c r="C3581">
        <v>210</v>
      </c>
      <c r="D3581">
        <v>551</v>
      </c>
      <c r="E3581">
        <v>0</v>
      </c>
      <c r="F3581">
        <v>10202</v>
      </c>
      <c r="H3581" t="s">
        <v>9</v>
      </c>
      <c r="I3581">
        <v>1120</v>
      </c>
      <c r="J3581">
        <v>3480</v>
      </c>
      <c r="K3581" t="s">
        <v>3259</v>
      </c>
      <c r="O3581" s="65">
        <v>756939811</v>
      </c>
    </row>
    <row r="3582" spans="1:15" x14ac:dyDescent="0.25">
      <c r="A3582" s="45">
        <v>2018</v>
      </c>
      <c r="B3582" t="s">
        <v>782</v>
      </c>
      <c r="C3582">
        <v>210</v>
      </c>
      <c r="D3582">
        <v>551</v>
      </c>
      <c r="E3582">
        <v>0</v>
      </c>
      <c r="F3582">
        <v>10203</v>
      </c>
      <c r="H3582" t="s">
        <v>9</v>
      </c>
      <c r="I3582">
        <v>1120</v>
      </c>
      <c r="J3582">
        <v>3480</v>
      </c>
      <c r="K3582" t="s">
        <v>3260</v>
      </c>
      <c r="O3582" s="65">
        <v>192582582</v>
      </c>
    </row>
    <row r="3583" spans="1:15" x14ac:dyDescent="0.25">
      <c r="A3583" s="45">
        <v>2018</v>
      </c>
      <c r="B3583" t="s">
        <v>782</v>
      </c>
      <c r="C3583">
        <v>210</v>
      </c>
      <c r="D3583">
        <v>551</v>
      </c>
      <c r="E3583">
        <v>0</v>
      </c>
      <c r="F3583">
        <v>10204</v>
      </c>
      <c r="H3583" t="s">
        <v>9</v>
      </c>
      <c r="I3583">
        <v>1120</v>
      </c>
      <c r="J3583">
        <v>3480</v>
      </c>
      <c r="K3583" t="s">
        <v>3261</v>
      </c>
      <c r="M3583" t="s">
        <v>6089</v>
      </c>
      <c r="O3583" s="65">
        <v>11094036497</v>
      </c>
    </row>
    <row r="3584" spans="1:15" x14ac:dyDescent="0.25">
      <c r="A3584" s="45">
        <v>2018</v>
      </c>
      <c r="B3584" t="s">
        <v>782</v>
      </c>
      <c r="C3584">
        <v>210</v>
      </c>
      <c r="D3584">
        <v>551</v>
      </c>
      <c r="E3584">
        <v>0</v>
      </c>
      <c r="F3584">
        <v>10299</v>
      </c>
      <c r="H3584" t="s">
        <v>9</v>
      </c>
      <c r="I3584">
        <v>1120</v>
      </c>
      <c r="J3584">
        <v>3480</v>
      </c>
      <c r="K3584" t="s">
        <v>3262</v>
      </c>
      <c r="M3584" t="s">
        <v>6090</v>
      </c>
      <c r="O3584" s="65">
        <v>11496680</v>
      </c>
    </row>
    <row r="3585" spans="1:15" x14ac:dyDescent="0.25">
      <c r="A3585" s="45">
        <v>2018</v>
      </c>
      <c r="B3585" t="s">
        <v>782</v>
      </c>
      <c r="C3585">
        <v>210</v>
      </c>
      <c r="D3585">
        <v>551</v>
      </c>
      <c r="E3585">
        <v>0</v>
      </c>
      <c r="F3585">
        <v>10301</v>
      </c>
      <c r="H3585" t="s">
        <v>9</v>
      </c>
      <c r="I3585">
        <v>1120</v>
      </c>
      <c r="J3585">
        <v>3480</v>
      </c>
      <c r="K3585" t="s">
        <v>3263</v>
      </c>
      <c r="O3585" s="65">
        <v>37865090</v>
      </c>
    </row>
    <row r="3586" spans="1:15" x14ac:dyDescent="0.25">
      <c r="A3586" s="45">
        <v>2018</v>
      </c>
      <c r="B3586" t="s">
        <v>782</v>
      </c>
      <c r="C3586">
        <v>210</v>
      </c>
      <c r="D3586">
        <v>551</v>
      </c>
      <c r="E3586">
        <v>0</v>
      </c>
      <c r="F3586">
        <v>10302</v>
      </c>
      <c r="H3586" t="s">
        <v>9</v>
      </c>
      <c r="I3586">
        <v>1120</v>
      </c>
      <c r="J3586">
        <v>3480</v>
      </c>
      <c r="K3586" t="s">
        <v>3264</v>
      </c>
      <c r="O3586" s="65">
        <v>130000</v>
      </c>
    </row>
    <row r="3587" spans="1:15" x14ac:dyDescent="0.25">
      <c r="A3587" s="45">
        <v>2018</v>
      </c>
      <c r="B3587" t="s">
        <v>782</v>
      </c>
      <c r="C3587">
        <v>210</v>
      </c>
      <c r="D3587">
        <v>551</v>
      </c>
      <c r="E3587">
        <v>0</v>
      </c>
      <c r="F3587">
        <v>10303</v>
      </c>
      <c r="H3587" t="s">
        <v>9</v>
      </c>
      <c r="I3587">
        <v>1120</v>
      </c>
      <c r="J3587">
        <v>3480</v>
      </c>
      <c r="K3587" t="s">
        <v>3265</v>
      </c>
      <c r="O3587" s="65">
        <v>1469000</v>
      </c>
    </row>
    <row r="3588" spans="1:15" x14ac:dyDescent="0.25">
      <c r="A3588" s="45">
        <v>2018</v>
      </c>
      <c r="B3588" t="s">
        <v>782</v>
      </c>
      <c r="C3588">
        <v>210</v>
      </c>
      <c r="D3588">
        <v>551</v>
      </c>
      <c r="E3588">
        <v>0</v>
      </c>
      <c r="F3588">
        <v>10304</v>
      </c>
      <c r="H3588" t="s">
        <v>9</v>
      </c>
      <c r="I3588">
        <v>1120</v>
      </c>
      <c r="J3588">
        <v>3480</v>
      </c>
      <c r="K3588" t="s">
        <v>3266</v>
      </c>
      <c r="O3588" s="65">
        <v>1000000</v>
      </c>
    </row>
    <row r="3589" spans="1:15" x14ac:dyDescent="0.25">
      <c r="A3589" s="45">
        <v>2018</v>
      </c>
      <c r="B3589" t="s">
        <v>782</v>
      </c>
      <c r="C3589">
        <v>210</v>
      </c>
      <c r="D3589">
        <v>551</v>
      </c>
      <c r="E3589">
        <v>0</v>
      </c>
      <c r="F3589">
        <v>10307</v>
      </c>
      <c r="H3589" t="s">
        <v>9</v>
      </c>
      <c r="I3589">
        <v>1120</v>
      </c>
      <c r="J3589">
        <v>3480</v>
      </c>
      <c r="K3589" t="s">
        <v>3269</v>
      </c>
      <c r="O3589" s="65">
        <v>2307000</v>
      </c>
    </row>
    <row r="3590" spans="1:15" x14ac:dyDescent="0.25">
      <c r="A3590" s="45">
        <v>2018</v>
      </c>
      <c r="B3590" t="s">
        <v>782</v>
      </c>
      <c r="C3590">
        <v>210</v>
      </c>
      <c r="D3590">
        <v>551</v>
      </c>
      <c r="E3590">
        <v>0</v>
      </c>
      <c r="F3590">
        <v>10406</v>
      </c>
      <c r="H3590" t="s">
        <v>9</v>
      </c>
      <c r="I3590">
        <v>1120</v>
      </c>
      <c r="J3590">
        <v>3480</v>
      </c>
      <c r="K3590" t="s">
        <v>3275</v>
      </c>
      <c r="M3590" t="s">
        <v>4621</v>
      </c>
      <c r="O3590" s="65">
        <v>1227235475</v>
      </c>
    </row>
    <row r="3591" spans="1:15" x14ac:dyDescent="0.25">
      <c r="A3591" s="45">
        <v>2018</v>
      </c>
      <c r="B3591" t="s">
        <v>782</v>
      </c>
      <c r="C3591">
        <v>210</v>
      </c>
      <c r="D3591">
        <v>551</v>
      </c>
      <c r="E3591">
        <v>0</v>
      </c>
      <c r="F3591">
        <v>10499</v>
      </c>
      <c r="H3591" t="s">
        <v>9</v>
      </c>
      <c r="I3591">
        <v>1120</v>
      </c>
      <c r="J3591">
        <v>3480</v>
      </c>
      <c r="K3591" t="s">
        <v>3276</v>
      </c>
      <c r="M3591" t="s">
        <v>4622</v>
      </c>
      <c r="O3591" s="65">
        <v>43028720</v>
      </c>
    </row>
    <row r="3592" spans="1:15" x14ac:dyDescent="0.25">
      <c r="A3592" s="45">
        <v>2018</v>
      </c>
      <c r="B3592" t="s">
        <v>782</v>
      </c>
      <c r="C3592">
        <v>210</v>
      </c>
      <c r="D3592">
        <v>551</v>
      </c>
      <c r="E3592">
        <v>0</v>
      </c>
      <c r="F3592">
        <v>10501</v>
      </c>
      <c r="H3592" t="s">
        <v>9</v>
      </c>
      <c r="I3592">
        <v>1120</v>
      </c>
      <c r="J3592">
        <v>3480</v>
      </c>
      <c r="K3592" t="s">
        <v>3277</v>
      </c>
      <c r="O3592" s="65">
        <v>2536100</v>
      </c>
    </row>
    <row r="3593" spans="1:15" x14ac:dyDescent="0.25">
      <c r="A3593" s="45">
        <v>2018</v>
      </c>
      <c r="B3593" t="s">
        <v>782</v>
      </c>
      <c r="C3593">
        <v>210</v>
      </c>
      <c r="D3593">
        <v>551</v>
      </c>
      <c r="E3593">
        <v>0</v>
      </c>
      <c r="F3593">
        <v>10502</v>
      </c>
      <c r="H3593" t="s">
        <v>9</v>
      </c>
      <c r="I3593">
        <v>1120</v>
      </c>
      <c r="J3593">
        <v>3480</v>
      </c>
      <c r="K3593" t="s">
        <v>3278</v>
      </c>
      <c r="O3593" s="65">
        <v>314725400</v>
      </c>
    </row>
    <row r="3594" spans="1:15" x14ac:dyDescent="0.25">
      <c r="A3594" s="45">
        <v>2018</v>
      </c>
      <c r="B3594" t="s">
        <v>782</v>
      </c>
      <c r="C3594">
        <v>210</v>
      </c>
      <c r="D3594">
        <v>551</v>
      </c>
      <c r="E3594">
        <v>0</v>
      </c>
      <c r="F3594">
        <v>10601</v>
      </c>
      <c r="H3594" t="s">
        <v>9</v>
      </c>
      <c r="I3594">
        <v>1120</v>
      </c>
      <c r="J3594">
        <v>3480</v>
      </c>
      <c r="K3594" t="s">
        <v>3281</v>
      </c>
      <c r="O3594" s="65">
        <v>6465190393</v>
      </c>
    </row>
    <row r="3595" spans="1:15" x14ac:dyDescent="0.25">
      <c r="A3595" s="45">
        <v>2018</v>
      </c>
      <c r="B3595" t="s">
        <v>782</v>
      </c>
      <c r="C3595">
        <v>210</v>
      </c>
      <c r="D3595">
        <v>551</v>
      </c>
      <c r="E3595">
        <v>0</v>
      </c>
      <c r="F3595">
        <v>10701</v>
      </c>
      <c r="H3595" t="s">
        <v>9</v>
      </c>
      <c r="I3595">
        <v>1120</v>
      </c>
      <c r="J3595">
        <v>3480</v>
      </c>
      <c r="K3595" t="s">
        <v>3284</v>
      </c>
      <c r="M3595" t="s">
        <v>6091</v>
      </c>
      <c r="O3595" s="65">
        <v>40000000</v>
      </c>
    </row>
    <row r="3596" spans="1:15" x14ac:dyDescent="0.25">
      <c r="A3596" s="45">
        <v>2018</v>
      </c>
      <c r="B3596" t="s">
        <v>782</v>
      </c>
      <c r="C3596">
        <v>210</v>
      </c>
      <c r="D3596">
        <v>551</v>
      </c>
      <c r="E3596">
        <v>0</v>
      </c>
      <c r="F3596">
        <v>10801</v>
      </c>
      <c r="H3596" t="s">
        <v>9</v>
      </c>
      <c r="I3596">
        <v>1120</v>
      </c>
      <c r="J3596">
        <v>3480</v>
      </c>
      <c r="K3596" t="s">
        <v>3287</v>
      </c>
      <c r="O3596" s="65">
        <v>113141018</v>
      </c>
    </row>
    <row r="3597" spans="1:15" x14ac:dyDescent="0.25">
      <c r="A3597" s="45">
        <v>2018</v>
      </c>
      <c r="B3597" t="s">
        <v>782</v>
      </c>
      <c r="C3597">
        <v>210</v>
      </c>
      <c r="D3597">
        <v>551</v>
      </c>
      <c r="E3597">
        <v>0</v>
      </c>
      <c r="F3597">
        <v>10805</v>
      </c>
      <c r="H3597" t="s">
        <v>9</v>
      </c>
      <c r="I3597">
        <v>1120</v>
      </c>
      <c r="J3597">
        <v>3480</v>
      </c>
      <c r="K3597" t="s">
        <v>3291</v>
      </c>
      <c r="O3597" s="65">
        <v>225000000</v>
      </c>
    </row>
    <row r="3598" spans="1:15" x14ac:dyDescent="0.25">
      <c r="A3598" s="45">
        <v>2018</v>
      </c>
      <c r="B3598" t="s">
        <v>782</v>
      </c>
      <c r="C3598">
        <v>210</v>
      </c>
      <c r="D3598">
        <v>551</v>
      </c>
      <c r="E3598">
        <v>0</v>
      </c>
      <c r="F3598">
        <v>10806</v>
      </c>
      <c r="H3598" t="s">
        <v>9</v>
      </c>
      <c r="I3598">
        <v>1120</v>
      </c>
      <c r="J3598">
        <v>3480</v>
      </c>
      <c r="K3598" t="s">
        <v>3292</v>
      </c>
      <c r="O3598" s="65">
        <v>54730907</v>
      </c>
    </row>
    <row r="3599" spans="1:15" x14ac:dyDescent="0.25">
      <c r="A3599" s="45">
        <v>2018</v>
      </c>
      <c r="B3599" t="s">
        <v>782</v>
      </c>
      <c r="C3599">
        <v>210</v>
      </c>
      <c r="D3599">
        <v>551</v>
      </c>
      <c r="E3599">
        <v>0</v>
      </c>
      <c r="F3599">
        <v>10807</v>
      </c>
      <c r="H3599" t="s">
        <v>9</v>
      </c>
      <c r="I3599">
        <v>1120</v>
      </c>
      <c r="J3599">
        <v>3480</v>
      </c>
      <c r="K3599" t="s">
        <v>3293</v>
      </c>
      <c r="O3599" s="65">
        <v>31317512</v>
      </c>
    </row>
    <row r="3600" spans="1:15" x14ac:dyDescent="0.25">
      <c r="A3600" s="45">
        <v>2018</v>
      </c>
      <c r="B3600" t="s">
        <v>782</v>
      </c>
      <c r="C3600">
        <v>210</v>
      </c>
      <c r="D3600">
        <v>551</v>
      </c>
      <c r="E3600">
        <v>0</v>
      </c>
      <c r="F3600">
        <v>10808</v>
      </c>
      <c r="H3600" t="s">
        <v>9</v>
      </c>
      <c r="I3600">
        <v>1120</v>
      </c>
      <c r="J3600">
        <v>3480</v>
      </c>
      <c r="K3600" t="s">
        <v>3294</v>
      </c>
      <c r="O3600" s="65">
        <v>13220000</v>
      </c>
    </row>
    <row r="3601" spans="1:15" x14ac:dyDescent="0.25">
      <c r="A3601" s="45">
        <v>2018</v>
      </c>
      <c r="B3601" t="s">
        <v>782</v>
      </c>
      <c r="C3601">
        <v>210</v>
      </c>
      <c r="D3601">
        <v>551</v>
      </c>
      <c r="E3601">
        <v>0</v>
      </c>
      <c r="F3601">
        <v>10899</v>
      </c>
      <c r="H3601" t="s">
        <v>9</v>
      </c>
      <c r="I3601">
        <v>1120</v>
      </c>
      <c r="J3601">
        <v>3480</v>
      </c>
      <c r="K3601" t="s">
        <v>3295</v>
      </c>
      <c r="O3601" s="65">
        <v>2860000</v>
      </c>
    </row>
    <row r="3602" spans="1:15" x14ac:dyDescent="0.25">
      <c r="A3602" s="45">
        <v>2018</v>
      </c>
      <c r="B3602" t="s">
        <v>782</v>
      </c>
      <c r="C3602">
        <v>210</v>
      </c>
      <c r="D3602">
        <v>551</v>
      </c>
      <c r="E3602">
        <v>0</v>
      </c>
      <c r="F3602">
        <v>10999</v>
      </c>
      <c r="H3602" t="s">
        <v>9</v>
      </c>
      <c r="I3602">
        <v>1310</v>
      </c>
      <c r="J3602">
        <v>3480</v>
      </c>
      <c r="K3602" t="s">
        <v>3299</v>
      </c>
      <c r="M3602" t="s">
        <v>4379</v>
      </c>
      <c r="O3602" s="65">
        <v>5000000</v>
      </c>
    </row>
    <row r="3603" spans="1:15" x14ac:dyDescent="0.25">
      <c r="A3603" s="45">
        <v>2018</v>
      </c>
      <c r="B3603" t="s">
        <v>782</v>
      </c>
      <c r="C3603">
        <v>210</v>
      </c>
      <c r="D3603">
        <v>551</v>
      </c>
      <c r="E3603">
        <v>0</v>
      </c>
      <c r="F3603">
        <v>19905</v>
      </c>
      <c r="H3603" t="s">
        <v>9</v>
      </c>
      <c r="I3603">
        <v>1120</v>
      </c>
      <c r="J3603">
        <v>3480</v>
      </c>
      <c r="K3603" t="s">
        <v>3304</v>
      </c>
      <c r="O3603" s="65">
        <v>43000000</v>
      </c>
    </row>
    <row r="3604" spans="1:15" x14ac:dyDescent="0.25">
      <c r="A3604" s="45">
        <v>2018</v>
      </c>
      <c r="B3604" t="s">
        <v>782</v>
      </c>
      <c r="C3604">
        <v>210</v>
      </c>
      <c r="D3604">
        <v>551</v>
      </c>
      <c r="E3604">
        <v>0</v>
      </c>
      <c r="F3604">
        <v>20101</v>
      </c>
      <c r="H3604" t="s">
        <v>9</v>
      </c>
      <c r="I3604">
        <v>1120</v>
      </c>
      <c r="J3604">
        <v>3480</v>
      </c>
      <c r="K3604" t="s">
        <v>3306</v>
      </c>
      <c r="O3604" s="65">
        <v>317637000</v>
      </c>
    </row>
    <row r="3605" spans="1:15" x14ac:dyDescent="0.25">
      <c r="A3605" s="45">
        <v>2018</v>
      </c>
      <c r="B3605" t="s">
        <v>782</v>
      </c>
      <c r="C3605">
        <v>210</v>
      </c>
      <c r="D3605">
        <v>551</v>
      </c>
      <c r="E3605">
        <v>0</v>
      </c>
      <c r="F3605">
        <v>20102</v>
      </c>
      <c r="H3605" t="s">
        <v>9</v>
      </c>
      <c r="I3605">
        <v>1120</v>
      </c>
      <c r="J3605">
        <v>3480</v>
      </c>
      <c r="K3605" t="s">
        <v>3307</v>
      </c>
      <c r="O3605" s="65">
        <v>1402160</v>
      </c>
    </row>
    <row r="3606" spans="1:15" x14ac:dyDescent="0.25">
      <c r="A3606" s="45">
        <v>2018</v>
      </c>
      <c r="B3606" t="s">
        <v>782</v>
      </c>
      <c r="C3606">
        <v>210</v>
      </c>
      <c r="D3606">
        <v>551</v>
      </c>
      <c r="E3606">
        <v>0</v>
      </c>
      <c r="F3606">
        <v>20104</v>
      </c>
      <c r="H3606" t="s">
        <v>9</v>
      </c>
      <c r="I3606">
        <v>1120</v>
      </c>
      <c r="J3606">
        <v>3480</v>
      </c>
      <c r="K3606" t="s">
        <v>3309</v>
      </c>
      <c r="O3606" s="65">
        <v>8038935</v>
      </c>
    </row>
    <row r="3607" spans="1:15" x14ac:dyDescent="0.25">
      <c r="A3607" s="45">
        <v>2018</v>
      </c>
      <c r="B3607" t="s">
        <v>782</v>
      </c>
      <c r="C3607">
        <v>210</v>
      </c>
      <c r="D3607">
        <v>551</v>
      </c>
      <c r="E3607">
        <v>0</v>
      </c>
      <c r="F3607">
        <v>20199</v>
      </c>
      <c r="H3607" t="s">
        <v>9</v>
      </c>
      <c r="I3607">
        <v>1120</v>
      </c>
      <c r="J3607">
        <v>3480</v>
      </c>
      <c r="K3607" t="s">
        <v>3310</v>
      </c>
      <c r="O3607" s="65">
        <v>1254950</v>
      </c>
    </row>
    <row r="3608" spans="1:15" x14ac:dyDescent="0.25">
      <c r="A3608" s="45">
        <v>2018</v>
      </c>
      <c r="B3608" t="s">
        <v>782</v>
      </c>
      <c r="C3608">
        <v>210</v>
      </c>
      <c r="D3608">
        <v>551</v>
      </c>
      <c r="E3608">
        <v>0</v>
      </c>
      <c r="F3608">
        <v>20203</v>
      </c>
      <c r="H3608" t="s">
        <v>9</v>
      </c>
      <c r="I3608">
        <v>1120</v>
      </c>
      <c r="J3608">
        <v>3480</v>
      </c>
      <c r="K3608" t="s">
        <v>3313</v>
      </c>
      <c r="O3608" s="65">
        <v>765000</v>
      </c>
    </row>
    <row r="3609" spans="1:15" x14ac:dyDescent="0.25">
      <c r="A3609" s="45">
        <v>2018</v>
      </c>
      <c r="B3609" t="s">
        <v>782</v>
      </c>
      <c r="C3609">
        <v>210</v>
      </c>
      <c r="D3609">
        <v>551</v>
      </c>
      <c r="E3609">
        <v>0</v>
      </c>
      <c r="F3609">
        <v>20301</v>
      </c>
      <c r="H3609" t="s">
        <v>9</v>
      </c>
      <c r="I3609">
        <v>1120</v>
      </c>
      <c r="J3609">
        <v>3480</v>
      </c>
      <c r="K3609" t="s">
        <v>3315</v>
      </c>
      <c r="O3609" s="65">
        <v>1618261</v>
      </c>
    </row>
    <row r="3610" spans="1:15" x14ac:dyDescent="0.25">
      <c r="A3610" s="45">
        <v>2018</v>
      </c>
      <c r="B3610" t="s">
        <v>782</v>
      </c>
      <c r="C3610">
        <v>210</v>
      </c>
      <c r="D3610">
        <v>551</v>
      </c>
      <c r="E3610">
        <v>0</v>
      </c>
      <c r="F3610">
        <v>20302</v>
      </c>
      <c r="H3610" t="s">
        <v>9</v>
      </c>
      <c r="I3610">
        <v>1120</v>
      </c>
      <c r="J3610">
        <v>3480</v>
      </c>
      <c r="K3610" t="s">
        <v>3316</v>
      </c>
      <c r="O3610" s="65">
        <v>1019071</v>
      </c>
    </row>
    <row r="3611" spans="1:15" x14ac:dyDescent="0.25">
      <c r="A3611" s="45">
        <v>2018</v>
      </c>
      <c r="B3611" t="s">
        <v>782</v>
      </c>
      <c r="C3611">
        <v>210</v>
      </c>
      <c r="D3611">
        <v>551</v>
      </c>
      <c r="E3611">
        <v>0</v>
      </c>
      <c r="F3611">
        <v>20303</v>
      </c>
      <c r="H3611" t="s">
        <v>9</v>
      </c>
      <c r="I3611">
        <v>1120</v>
      </c>
      <c r="J3611">
        <v>3480</v>
      </c>
      <c r="K3611" t="s">
        <v>3317</v>
      </c>
      <c r="O3611" s="65">
        <v>1028600</v>
      </c>
    </row>
    <row r="3612" spans="1:15" x14ac:dyDescent="0.25">
      <c r="A3612" s="45">
        <v>2018</v>
      </c>
      <c r="B3612" t="s">
        <v>782</v>
      </c>
      <c r="C3612">
        <v>210</v>
      </c>
      <c r="D3612">
        <v>551</v>
      </c>
      <c r="E3612">
        <v>0</v>
      </c>
      <c r="F3612">
        <v>20304</v>
      </c>
      <c r="H3612" t="s">
        <v>9</v>
      </c>
      <c r="I3612">
        <v>1120</v>
      </c>
      <c r="J3612">
        <v>3480</v>
      </c>
      <c r="K3612" t="s">
        <v>3318</v>
      </c>
      <c r="O3612" s="65">
        <v>16655449</v>
      </c>
    </row>
    <row r="3613" spans="1:15" x14ac:dyDescent="0.25">
      <c r="A3613" s="45">
        <v>2018</v>
      </c>
      <c r="B3613" t="s">
        <v>782</v>
      </c>
      <c r="C3613">
        <v>210</v>
      </c>
      <c r="D3613">
        <v>551</v>
      </c>
      <c r="E3613">
        <v>0</v>
      </c>
      <c r="F3613">
        <v>20305</v>
      </c>
      <c r="H3613" t="s">
        <v>9</v>
      </c>
      <c r="I3613">
        <v>1120</v>
      </c>
      <c r="J3613">
        <v>3480</v>
      </c>
      <c r="K3613" t="s">
        <v>3319</v>
      </c>
      <c r="O3613" s="65">
        <v>1100000</v>
      </c>
    </row>
    <row r="3614" spans="1:15" x14ac:dyDescent="0.25">
      <c r="A3614" s="45">
        <v>2018</v>
      </c>
      <c r="B3614" t="s">
        <v>782</v>
      </c>
      <c r="C3614">
        <v>210</v>
      </c>
      <c r="D3614">
        <v>551</v>
      </c>
      <c r="E3614">
        <v>0</v>
      </c>
      <c r="F3614">
        <v>20306</v>
      </c>
      <c r="H3614" t="s">
        <v>9</v>
      </c>
      <c r="I3614">
        <v>1120</v>
      </c>
      <c r="J3614">
        <v>3480</v>
      </c>
      <c r="K3614" t="s">
        <v>3320</v>
      </c>
      <c r="O3614" s="65">
        <v>1174164</v>
      </c>
    </row>
    <row r="3615" spans="1:15" x14ac:dyDescent="0.25">
      <c r="A3615" s="45">
        <v>2018</v>
      </c>
      <c r="B3615" t="s">
        <v>782</v>
      </c>
      <c r="C3615">
        <v>210</v>
      </c>
      <c r="D3615">
        <v>551</v>
      </c>
      <c r="E3615">
        <v>0</v>
      </c>
      <c r="F3615">
        <v>20399</v>
      </c>
      <c r="H3615" t="s">
        <v>9</v>
      </c>
      <c r="I3615">
        <v>1120</v>
      </c>
      <c r="J3615">
        <v>3480</v>
      </c>
      <c r="K3615" t="s">
        <v>3321</v>
      </c>
      <c r="O3615" s="65">
        <v>1029203</v>
      </c>
    </row>
    <row r="3616" spans="1:15" x14ac:dyDescent="0.25">
      <c r="A3616" s="45">
        <v>2018</v>
      </c>
      <c r="B3616" t="s">
        <v>782</v>
      </c>
      <c r="C3616">
        <v>210</v>
      </c>
      <c r="D3616">
        <v>551</v>
      </c>
      <c r="E3616">
        <v>0</v>
      </c>
      <c r="F3616">
        <v>20401</v>
      </c>
      <c r="H3616" t="s">
        <v>9</v>
      </c>
      <c r="I3616">
        <v>1120</v>
      </c>
      <c r="J3616">
        <v>3480</v>
      </c>
      <c r="K3616" t="s">
        <v>3322</v>
      </c>
      <c r="O3616" s="65">
        <v>1296092</v>
      </c>
    </row>
    <row r="3617" spans="1:15" x14ac:dyDescent="0.25">
      <c r="A3617" s="45">
        <v>2018</v>
      </c>
      <c r="B3617" t="s">
        <v>782</v>
      </c>
      <c r="C3617">
        <v>210</v>
      </c>
      <c r="D3617">
        <v>551</v>
      </c>
      <c r="E3617">
        <v>0</v>
      </c>
      <c r="F3617">
        <v>20402</v>
      </c>
      <c r="H3617" t="s">
        <v>9</v>
      </c>
      <c r="I3617">
        <v>1120</v>
      </c>
      <c r="J3617">
        <v>3480</v>
      </c>
      <c r="K3617" t="s">
        <v>3323</v>
      </c>
      <c r="O3617" s="65">
        <v>121099660</v>
      </c>
    </row>
    <row r="3618" spans="1:15" x14ac:dyDescent="0.25">
      <c r="A3618" s="45">
        <v>2018</v>
      </c>
      <c r="B3618" t="s">
        <v>782</v>
      </c>
      <c r="C3618">
        <v>210</v>
      </c>
      <c r="D3618">
        <v>551</v>
      </c>
      <c r="E3618">
        <v>0</v>
      </c>
      <c r="F3618">
        <v>29901</v>
      </c>
      <c r="H3618" t="s">
        <v>9</v>
      </c>
      <c r="I3618">
        <v>1120</v>
      </c>
      <c r="J3618">
        <v>3480</v>
      </c>
      <c r="K3618" t="s">
        <v>3327</v>
      </c>
      <c r="O3618" s="65">
        <v>9926216</v>
      </c>
    </row>
    <row r="3619" spans="1:15" x14ac:dyDescent="0.25">
      <c r="A3619" s="45">
        <v>2018</v>
      </c>
      <c r="B3619" t="s">
        <v>782</v>
      </c>
      <c r="C3619">
        <v>210</v>
      </c>
      <c r="D3619">
        <v>551</v>
      </c>
      <c r="E3619">
        <v>0</v>
      </c>
      <c r="F3619">
        <v>29902</v>
      </c>
      <c r="H3619" t="s">
        <v>9</v>
      </c>
      <c r="I3619">
        <v>1120</v>
      </c>
      <c r="J3619">
        <v>3480</v>
      </c>
      <c r="K3619" t="s">
        <v>3328</v>
      </c>
      <c r="O3619" s="65">
        <v>1905765</v>
      </c>
    </row>
    <row r="3620" spans="1:15" x14ac:dyDescent="0.25">
      <c r="A3620" s="45">
        <v>2018</v>
      </c>
      <c r="B3620" t="s">
        <v>782</v>
      </c>
      <c r="C3620">
        <v>210</v>
      </c>
      <c r="D3620">
        <v>551</v>
      </c>
      <c r="E3620">
        <v>0</v>
      </c>
      <c r="F3620">
        <v>29903</v>
      </c>
      <c r="H3620" t="s">
        <v>9</v>
      </c>
      <c r="I3620">
        <v>1120</v>
      </c>
      <c r="J3620">
        <v>3480</v>
      </c>
      <c r="K3620" t="s">
        <v>3329</v>
      </c>
      <c r="O3620" s="65">
        <v>88681504</v>
      </c>
    </row>
    <row r="3621" spans="1:15" x14ac:dyDescent="0.25">
      <c r="A3621" s="45">
        <v>2018</v>
      </c>
      <c r="B3621" t="s">
        <v>782</v>
      </c>
      <c r="C3621">
        <v>210</v>
      </c>
      <c r="D3621">
        <v>551</v>
      </c>
      <c r="E3621">
        <v>0</v>
      </c>
      <c r="F3621">
        <v>29904</v>
      </c>
      <c r="H3621" t="s">
        <v>9</v>
      </c>
      <c r="I3621">
        <v>1120</v>
      </c>
      <c r="J3621">
        <v>3480</v>
      </c>
      <c r="K3621" t="s">
        <v>3330</v>
      </c>
      <c r="O3621" s="65">
        <v>398475</v>
      </c>
    </row>
    <row r="3622" spans="1:15" x14ac:dyDescent="0.25">
      <c r="A3622" s="45">
        <v>2018</v>
      </c>
      <c r="B3622" t="s">
        <v>782</v>
      </c>
      <c r="C3622">
        <v>210</v>
      </c>
      <c r="D3622">
        <v>551</v>
      </c>
      <c r="E3622">
        <v>0</v>
      </c>
      <c r="F3622">
        <v>29905</v>
      </c>
      <c r="H3622" t="s">
        <v>9</v>
      </c>
      <c r="I3622">
        <v>1120</v>
      </c>
      <c r="J3622">
        <v>3480</v>
      </c>
      <c r="K3622" t="s">
        <v>3331</v>
      </c>
      <c r="O3622" s="65">
        <v>17358994</v>
      </c>
    </row>
    <row r="3623" spans="1:15" x14ac:dyDescent="0.25">
      <c r="A3623" s="45">
        <v>2018</v>
      </c>
      <c r="B3623" t="s">
        <v>782</v>
      </c>
      <c r="C3623">
        <v>210</v>
      </c>
      <c r="D3623">
        <v>551</v>
      </c>
      <c r="E3623">
        <v>0</v>
      </c>
      <c r="F3623">
        <v>29906</v>
      </c>
      <c r="H3623" t="s">
        <v>9</v>
      </c>
      <c r="I3623">
        <v>1120</v>
      </c>
      <c r="J3623">
        <v>3480</v>
      </c>
      <c r="K3623" t="s">
        <v>3332</v>
      </c>
      <c r="O3623" s="65">
        <v>1512186</v>
      </c>
    </row>
    <row r="3624" spans="1:15" x14ac:dyDescent="0.25">
      <c r="A3624" s="45">
        <v>2018</v>
      </c>
      <c r="B3624" t="s">
        <v>782</v>
      </c>
      <c r="C3624">
        <v>210</v>
      </c>
      <c r="D3624">
        <v>551</v>
      </c>
      <c r="E3624">
        <v>0</v>
      </c>
      <c r="F3624">
        <v>29907</v>
      </c>
      <c r="H3624" t="s">
        <v>9</v>
      </c>
      <c r="I3624">
        <v>1120</v>
      </c>
      <c r="J3624">
        <v>3480</v>
      </c>
      <c r="K3624" t="s">
        <v>3333</v>
      </c>
      <c r="O3624" s="65">
        <v>101973</v>
      </c>
    </row>
    <row r="3625" spans="1:15" x14ac:dyDescent="0.25">
      <c r="A3625" s="45">
        <v>2018</v>
      </c>
      <c r="B3625" t="s">
        <v>782</v>
      </c>
      <c r="C3625">
        <v>210</v>
      </c>
      <c r="D3625">
        <v>551</v>
      </c>
      <c r="E3625">
        <v>0</v>
      </c>
      <c r="F3625">
        <v>29999</v>
      </c>
      <c r="H3625" t="s">
        <v>9</v>
      </c>
      <c r="I3625">
        <v>1120</v>
      </c>
      <c r="J3625">
        <v>3480</v>
      </c>
      <c r="K3625" t="s">
        <v>3334</v>
      </c>
      <c r="O3625" s="65">
        <v>1380178</v>
      </c>
    </row>
    <row r="3626" spans="1:15" x14ac:dyDescent="0.25">
      <c r="A3626" s="45">
        <v>2018</v>
      </c>
      <c r="B3626" t="s">
        <v>782</v>
      </c>
      <c r="C3626">
        <v>210</v>
      </c>
      <c r="D3626">
        <v>551</v>
      </c>
      <c r="E3626">
        <v>0</v>
      </c>
      <c r="F3626">
        <v>50101</v>
      </c>
      <c r="H3626" t="s">
        <v>16</v>
      </c>
      <c r="I3626">
        <v>2210</v>
      </c>
      <c r="J3626">
        <v>3480</v>
      </c>
      <c r="K3626" t="s">
        <v>3372</v>
      </c>
      <c r="O3626" s="65">
        <v>850000</v>
      </c>
    </row>
    <row r="3627" spans="1:15" x14ac:dyDescent="0.25">
      <c r="A3627" s="45">
        <v>2018</v>
      </c>
      <c r="B3627" t="s">
        <v>782</v>
      </c>
      <c r="C3627">
        <v>210</v>
      </c>
      <c r="D3627">
        <v>551</v>
      </c>
      <c r="E3627">
        <v>0</v>
      </c>
      <c r="F3627">
        <v>50102</v>
      </c>
      <c r="H3627" t="s">
        <v>16</v>
      </c>
      <c r="I3627">
        <v>2210</v>
      </c>
      <c r="J3627">
        <v>3480</v>
      </c>
      <c r="K3627" t="s">
        <v>3373</v>
      </c>
      <c r="O3627" s="65">
        <v>415263950</v>
      </c>
    </row>
    <row r="3628" spans="1:15" x14ac:dyDescent="0.25">
      <c r="A3628" s="45">
        <v>2018</v>
      </c>
      <c r="B3628" t="s">
        <v>782</v>
      </c>
      <c r="C3628">
        <v>210</v>
      </c>
      <c r="D3628">
        <v>551</v>
      </c>
      <c r="E3628">
        <v>0</v>
      </c>
      <c r="F3628">
        <v>50103</v>
      </c>
      <c r="H3628" t="s">
        <v>16</v>
      </c>
      <c r="I3628">
        <v>2210</v>
      </c>
      <c r="J3628">
        <v>3480</v>
      </c>
      <c r="K3628" t="s">
        <v>3374</v>
      </c>
      <c r="O3628" s="65">
        <v>2946617</v>
      </c>
    </row>
    <row r="3629" spans="1:15" x14ac:dyDescent="0.25">
      <c r="A3629" s="45">
        <v>2018</v>
      </c>
      <c r="B3629" t="s">
        <v>782</v>
      </c>
      <c r="C3629">
        <v>210</v>
      </c>
      <c r="D3629">
        <v>551</v>
      </c>
      <c r="E3629">
        <v>0</v>
      </c>
      <c r="F3629">
        <v>50104</v>
      </c>
      <c r="H3629" t="s">
        <v>16</v>
      </c>
      <c r="I3629">
        <v>2210</v>
      </c>
      <c r="J3629">
        <v>3480</v>
      </c>
      <c r="K3629" t="s">
        <v>3375</v>
      </c>
      <c r="O3629" s="65">
        <v>21071006</v>
      </c>
    </row>
    <row r="3630" spans="1:15" x14ac:dyDescent="0.25">
      <c r="A3630" s="45">
        <v>2018</v>
      </c>
      <c r="B3630" t="s">
        <v>782</v>
      </c>
      <c r="C3630">
        <v>210</v>
      </c>
      <c r="D3630">
        <v>551</v>
      </c>
      <c r="E3630">
        <v>0</v>
      </c>
      <c r="F3630">
        <v>50105</v>
      </c>
      <c r="H3630" t="s">
        <v>16</v>
      </c>
      <c r="I3630">
        <v>2210</v>
      </c>
      <c r="J3630">
        <v>3480</v>
      </c>
      <c r="K3630" t="s">
        <v>3376</v>
      </c>
      <c r="O3630" s="65">
        <v>55580107</v>
      </c>
    </row>
    <row r="3631" spans="1:15" x14ac:dyDescent="0.25">
      <c r="A3631" s="45">
        <v>2018</v>
      </c>
      <c r="B3631" t="s">
        <v>782</v>
      </c>
      <c r="C3631">
        <v>210</v>
      </c>
      <c r="D3631">
        <v>551</v>
      </c>
      <c r="E3631">
        <v>0</v>
      </c>
      <c r="F3631">
        <v>50106</v>
      </c>
      <c r="H3631" t="s">
        <v>16</v>
      </c>
      <c r="I3631">
        <v>2210</v>
      </c>
      <c r="J3631">
        <v>3480</v>
      </c>
      <c r="K3631" t="s">
        <v>3377</v>
      </c>
      <c r="O3631" s="65">
        <v>6834000</v>
      </c>
    </row>
    <row r="3632" spans="1:15" x14ac:dyDescent="0.25">
      <c r="A3632" s="45">
        <v>2018</v>
      </c>
      <c r="B3632" t="s">
        <v>782</v>
      </c>
      <c r="C3632">
        <v>210</v>
      </c>
      <c r="D3632">
        <v>551</v>
      </c>
      <c r="E3632">
        <v>0</v>
      </c>
      <c r="F3632">
        <v>50199</v>
      </c>
      <c r="H3632" t="s">
        <v>16</v>
      </c>
      <c r="I3632">
        <v>2210</v>
      </c>
      <c r="J3632">
        <v>3480</v>
      </c>
      <c r="K3632" t="s">
        <v>3379</v>
      </c>
      <c r="O3632" s="65">
        <v>3249070</v>
      </c>
    </row>
    <row r="3633" spans="1:15" x14ac:dyDescent="0.25">
      <c r="A3633" s="45">
        <v>2018</v>
      </c>
      <c r="B3633" t="s">
        <v>782</v>
      </c>
      <c r="C3633">
        <v>210</v>
      </c>
      <c r="D3633">
        <v>551</v>
      </c>
      <c r="E3633">
        <v>0</v>
      </c>
      <c r="F3633">
        <v>60103</v>
      </c>
      <c r="G3633">
        <v>200</v>
      </c>
      <c r="H3633" t="s">
        <v>9</v>
      </c>
      <c r="I3633">
        <v>1310</v>
      </c>
      <c r="J3633">
        <v>3480</v>
      </c>
      <c r="K3633" t="s">
        <v>3393</v>
      </c>
      <c r="L3633" t="s">
        <v>21</v>
      </c>
      <c r="M3633" t="s">
        <v>4550</v>
      </c>
      <c r="N3633" t="s">
        <v>22</v>
      </c>
      <c r="O3633" s="65">
        <v>43045671</v>
      </c>
    </row>
    <row r="3634" spans="1:15" x14ac:dyDescent="0.25">
      <c r="A3634" s="45">
        <v>2018</v>
      </c>
      <c r="B3634" t="s">
        <v>782</v>
      </c>
      <c r="C3634">
        <v>210</v>
      </c>
      <c r="D3634">
        <v>551</v>
      </c>
      <c r="E3634">
        <v>0</v>
      </c>
      <c r="F3634">
        <v>60103</v>
      </c>
      <c r="G3634">
        <v>202</v>
      </c>
      <c r="H3634" t="s">
        <v>9</v>
      </c>
      <c r="I3634">
        <v>1310</v>
      </c>
      <c r="J3634">
        <v>3480</v>
      </c>
      <c r="K3634" t="s">
        <v>3393</v>
      </c>
      <c r="L3634" t="s">
        <v>21</v>
      </c>
      <c r="M3634" t="s">
        <v>4542</v>
      </c>
      <c r="N3634" t="s">
        <v>22</v>
      </c>
      <c r="O3634" s="65">
        <v>23266719</v>
      </c>
    </row>
    <row r="3635" spans="1:15" x14ac:dyDescent="0.25">
      <c r="A3635" s="45">
        <v>2018</v>
      </c>
      <c r="B3635" t="s">
        <v>782</v>
      </c>
      <c r="C3635">
        <v>210</v>
      </c>
      <c r="D3635">
        <v>551</v>
      </c>
      <c r="E3635">
        <v>0</v>
      </c>
      <c r="F3635">
        <v>60103</v>
      </c>
      <c r="G3635">
        <v>204</v>
      </c>
      <c r="H3635" t="s">
        <v>9</v>
      </c>
      <c r="I3635">
        <v>1310</v>
      </c>
      <c r="J3635">
        <v>3480</v>
      </c>
      <c r="K3635" t="s">
        <v>3393</v>
      </c>
      <c r="L3635" t="s">
        <v>724</v>
      </c>
      <c r="M3635" t="s">
        <v>4619</v>
      </c>
      <c r="N3635" t="s">
        <v>725</v>
      </c>
      <c r="O3635" s="65">
        <v>3860913598</v>
      </c>
    </row>
    <row r="3636" spans="1:15" x14ac:dyDescent="0.25">
      <c r="A3636" s="45">
        <v>2018</v>
      </c>
      <c r="B3636" t="s">
        <v>782</v>
      </c>
      <c r="C3636">
        <v>210</v>
      </c>
      <c r="D3636">
        <v>551</v>
      </c>
      <c r="E3636">
        <v>0</v>
      </c>
      <c r="F3636">
        <v>60301</v>
      </c>
      <c r="H3636" t="s">
        <v>9</v>
      </c>
      <c r="I3636">
        <v>1320</v>
      </c>
      <c r="J3636">
        <v>3480</v>
      </c>
      <c r="K3636" t="s">
        <v>3404</v>
      </c>
      <c r="O3636" s="65">
        <v>14790061652</v>
      </c>
    </row>
    <row r="3637" spans="1:15" x14ac:dyDescent="0.25">
      <c r="A3637" s="45">
        <v>2018</v>
      </c>
      <c r="B3637" t="s">
        <v>782</v>
      </c>
      <c r="C3637">
        <v>210</v>
      </c>
      <c r="D3637">
        <v>551</v>
      </c>
      <c r="E3637">
        <v>0</v>
      </c>
      <c r="F3637">
        <v>60399</v>
      </c>
      <c r="H3637" t="s">
        <v>9</v>
      </c>
      <c r="I3637">
        <v>1320</v>
      </c>
      <c r="J3637">
        <v>3480</v>
      </c>
      <c r="K3637" t="s">
        <v>3409</v>
      </c>
      <c r="M3637" t="s">
        <v>4371</v>
      </c>
      <c r="O3637" s="65">
        <v>46821776</v>
      </c>
    </row>
    <row r="3638" spans="1:15" x14ac:dyDescent="0.25">
      <c r="A3638" s="45">
        <v>2018</v>
      </c>
      <c r="B3638" t="s">
        <v>782</v>
      </c>
      <c r="C3638">
        <v>210</v>
      </c>
      <c r="D3638">
        <v>551</v>
      </c>
      <c r="E3638">
        <v>0</v>
      </c>
      <c r="F3638">
        <v>60402</v>
      </c>
      <c r="G3638">
        <v>207</v>
      </c>
      <c r="H3638" t="s">
        <v>9</v>
      </c>
      <c r="I3638">
        <v>1320</v>
      </c>
      <c r="J3638">
        <v>3480</v>
      </c>
      <c r="K3638" t="s">
        <v>3412</v>
      </c>
      <c r="L3638" t="s">
        <v>4380</v>
      </c>
      <c r="M3638" t="s">
        <v>6092</v>
      </c>
      <c r="N3638" t="s">
        <v>4381</v>
      </c>
      <c r="O3638" s="65">
        <v>37500000</v>
      </c>
    </row>
    <row r="3639" spans="1:15" x14ac:dyDescent="0.25">
      <c r="A3639" s="45">
        <v>2018</v>
      </c>
      <c r="B3639" t="s">
        <v>782</v>
      </c>
      <c r="C3639">
        <v>210</v>
      </c>
      <c r="D3639">
        <v>551</v>
      </c>
      <c r="E3639">
        <v>0</v>
      </c>
      <c r="F3639">
        <v>60402</v>
      </c>
      <c r="G3639">
        <v>234</v>
      </c>
      <c r="H3639" t="s">
        <v>9</v>
      </c>
      <c r="I3639">
        <v>1320</v>
      </c>
      <c r="J3639">
        <v>3320</v>
      </c>
      <c r="K3639" t="s">
        <v>3412</v>
      </c>
      <c r="L3639" t="s">
        <v>4380</v>
      </c>
      <c r="M3639" t="s">
        <v>6093</v>
      </c>
      <c r="N3639" t="s">
        <v>4381</v>
      </c>
      <c r="O3639" s="65">
        <v>39000000</v>
      </c>
    </row>
    <row r="3640" spans="1:15" x14ac:dyDescent="0.25">
      <c r="A3640" s="45">
        <v>2018</v>
      </c>
      <c r="B3640" t="s">
        <v>782</v>
      </c>
      <c r="C3640">
        <v>210</v>
      </c>
      <c r="D3640">
        <v>551</v>
      </c>
      <c r="E3640">
        <v>0</v>
      </c>
      <c r="F3640">
        <v>60601</v>
      </c>
      <c r="H3640" t="s">
        <v>9</v>
      </c>
      <c r="I3640">
        <v>1320</v>
      </c>
      <c r="J3640">
        <v>3480</v>
      </c>
      <c r="K3640" t="s">
        <v>3417</v>
      </c>
      <c r="M3640" t="s">
        <v>4623</v>
      </c>
      <c r="O3640" s="65">
        <v>1504018031</v>
      </c>
    </row>
    <row r="3641" spans="1:15" x14ac:dyDescent="0.25">
      <c r="A3641" s="45">
        <v>2018</v>
      </c>
      <c r="B3641" t="s">
        <v>783</v>
      </c>
      <c r="C3641">
        <v>210</v>
      </c>
      <c r="D3641">
        <v>553</v>
      </c>
      <c r="E3641">
        <v>0</v>
      </c>
      <c r="F3641">
        <v>101</v>
      </c>
      <c r="H3641" t="s">
        <v>9</v>
      </c>
      <c r="I3641">
        <v>1111</v>
      </c>
      <c r="J3641">
        <v>3480</v>
      </c>
      <c r="K3641" t="s">
        <v>3206</v>
      </c>
      <c r="O3641" s="65">
        <v>2992251816</v>
      </c>
    </row>
    <row r="3642" spans="1:15" x14ac:dyDescent="0.25">
      <c r="A3642" s="45">
        <v>2018</v>
      </c>
      <c r="B3642" t="s">
        <v>783</v>
      </c>
      <c r="C3642">
        <v>210</v>
      </c>
      <c r="D3642">
        <v>553</v>
      </c>
      <c r="E3642">
        <v>0</v>
      </c>
      <c r="F3642">
        <v>105</v>
      </c>
      <c r="H3642" t="s">
        <v>9</v>
      </c>
      <c r="I3642">
        <v>1111</v>
      </c>
      <c r="J3642">
        <v>3480</v>
      </c>
      <c r="K3642" t="s">
        <v>3209</v>
      </c>
      <c r="O3642" s="65">
        <v>6994344</v>
      </c>
    </row>
    <row r="3643" spans="1:15" x14ac:dyDescent="0.25">
      <c r="A3643" s="45">
        <v>2018</v>
      </c>
      <c r="B3643" t="s">
        <v>783</v>
      </c>
      <c r="C3643">
        <v>210</v>
      </c>
      <c r="D3643">
        <v>553</v>
      </c>
      <c r="E3643">
        <v>0</v>
      </c>
      <c r="F3643">
        <v>201</v>
      </c>
      <c r="H3643" t="s">
        <v>9</v>
      </c>
      <c r="I3643">
        <v>1111</v>
      </c>
      <c r="J3643">
        <v>3480</v>
      </c>
      <c r="K3643" t="s">
        <v>3210</v>
      </c>
      <c r="O3643" s="65">
        <v>52073437</v>
      </c>
    </row>
    <row r="3644" spans="1:15" x14ac:dyDescent="0.25">
      <c r="A3644" s="45">
        <v>2018</v>
      </c>
      <c r="B3644" t="s">
        <v>783</v>
      </c>
      <c r="C3644">
        <v>210</v>
      </c>
      <c r="D3644">
        <v>553</v>
      </c>
      <c r="E3644">
        <v>0</v>
      </c>
      <c r="F3644">
        <v>301</v>
      </c>
      <c r="H3644" t="s">
        <v>9</v>
      </c>
      <c r="I3644">
        <v>1111</v>
      </c>
      <c r="J3644">
        <v>3480</v>
      </c>
      <c r="K3644" t="s">
        <v>3215</v>
      </c>
      <c r="O3644" s="65">
        <v>1040183675</v>
      </c>
    </row>
    <row r="3645" spans="1:15" x14ac:dyDescent="0.25">
      <c r="A3645" s="45">
        <v>2018</v>
      </c>
      <c r="B3645" t="s">
        <v>783</v>
      </c>
      <c r="C3645">
        <v>210</v>
      </c>
      <c r="D3645">
        <v>553</v>
      </c>
      <c r="E3645">
        <v>0</v>
      </c>
      <c r="F3645">
        <v>302</v>
      </c>
      <c r="H3645" t="s">
        <v>9</v>
      </c>
      <c r="I3645">
        <v>1111</v>
      </c>
      <c r="J3645">
        <v>3480</v>
      </c>
      <c r="K3645" t="s">
        <v>3216</v>
      </c>
      <c r="O3645" s="65">
        <v>1423634642</v>
      </c>
    </row>
    <row r="3646" spans="1:15" x14ac:dyDescent="0.25">
      <c r="A3646" s="45">
        <v>2018</v>
      </c>
      <c r="B3646" t="s">
        <v>783</v>
      </c>
      <c r="C3646">
        <v>210</v>
      </c>
      <c r="D3646">
        <v>553</v>
      </c>
      <c r="E3646">
        <v>0</v>
      </c>
      <c r="F3646">
        <v>303</v>
      </c>
      <c r="H3646" t="s">
        <v>16</v>
      </c>
      <c r="I3646">
        <v>1111</v>
      </c>
      <c r="J3646">
        <v>3480</v>
      </c>
      <c r="K3646" t="s">
        <v>3217</v>
      </c>
      <c r="O3646" s="65">
        <v>594827672</v>
      </c>
    </row>
    <row r="3647" spans="1:15" x14ac:dyDescent="0.25">
      <c r="A3647" s="45">
        <v>2018</v>
      </c>
      <c r="B3647" t="s">
        <v>783</v>
      </c>
      <c r="C3647">
        <v>210</v>
      </c>
      <c r="D3647">
        <v>553</v>
      </c>
      <c r="E3647">
        <v>0</v>
      </c>
      <c r="F3647">
        <v>304</v>
      </c>
      <c r="H3647" t="s">
        <v>9</v>
      </c>
      <c r="I3647">
        <v>1111</v>
      </c>
      <c r="J3647">
        <v>3480</v>
      </c>
      <c r="K3647" t="s">
        <v>3218</v>
      </c>
      <c r="O3647" s="65">
        <v>518394325</v>
      </c>
    </row>
    <row r="3648" spans="1:15" x14ac:dyDescent="0.25">
      <c r="A3648" s="45">
        <v>2018</v>
      </c>
      <c r="B3648" t="s">
        <v>783</v>
      </c>
      <c r="C3648">
        <v>210</v>
      </c>
      <c r="D3648">
        <v>553</v>
      </c>
      <c r="E3648">
        <v>0</v>
      </c>
      <c r="F3648">
        <v>399</v>
      </c>
      <c r="H3648" t="s">
        <v>9</v>
      </c>
      <c r="I3648">
        <v>1111</v>
      </c>
      <c r="J3648">
        <v>3480</v>
      </c>
      <c r="K3648" t="s">
        <v>3219</v>
      </c>
      <c r="O3648" s="65">
        <v>766516121</v>
      </c>
    </row>
    <row r="3649" spans="1:15" x14ac:dyDescent="0.25">
      <c r="A3649" s="45">
        <v>2018</v>
      </c>
      <c r="B3649" t="s">
        <v>783</v>
      </c>
      <c r="C3649">
        <v>210</v>
      </c>
      <c r="D3649">
        <v>553</v>
      </c>
      <c r="E3649">
        <v>0</v>
      </c>
      <c r="F3649">
        <v>401</v>
      </c>
      <c r="G3649">
        <v>200</v>
      </c>
      <c r="H3649" t="s">
        <v>9</v>
      </c>
      <c r="I3649">
        <v>1112</v>
      </c>
      <c r="J3649">
        <v>3480</v>
      </c>
      <c r="K3649" t="s">
        <v>3220</v>
      </c>
      <c r="L3649" t="s">
        <v>21</v>
      </c>
      <c r="M3649" t="s">
        <v>4546</v>
      </c>
      <c r="N3649" t="s">
        <v>22</v>
      </c>
      <c r="O3649" s="65">
        <v>661863405</v>
      </c>
    </row>
    <row r="3650" spans="1:15" x14ac:dyDescent="0.25">
      <c r="A3650" s="45">
        <v>2018</v>
      </c>
      <c r="B3650" t="s">
        <v>783</v>
      </c>
      <c r="C3650">
        <v>210</v>
      </c>
      <c r="D3650">
        <v>553</v>
      </c>
      <c r="E3650">
        <v>0</v>
      </c>
      <c r="F3650">
        <v>405</v>
      </c>
      <c r="G3650">
        <v>200</v>
      </c>
      <c r="H3650" t="s">
        <v>9</v>
      </c>
      <c r="I3650">
        <v>1112</v>
      </c>
      <c r="J3650">
        <v>3480</v>
      </c>
      <c r="K3650" t="s">
        <v>3244</v>
      </c>
      <c r="L3650" t="s">
        <v>23</v>
      </c>
      <c r="M3650" t="s">
        <v>4531</v>
      </c>
      <c r="N3650" t="s">
        <v>24</v>
      </c>
      <c r="O3650" s="65">
        <v>33965455</v>
      </c>
    </row>
    <row r="3651" spans="1:15" x14ac:dyDescent="0.25">
      <c r="A3651" s="45">
        <v>2018</v>
      </c>
      <c r="B3651" t="s">
        <v>783</v>
      </c>
      <c r="C3651">
        <v>210</v>
      </c>
      <c r="D3651">
        <v>553</v>
      </c>
      <c r="E3651">
        <v>0</v>
      </c>
      <c r="F3651">
        <v>501</v>
      </c>
      <c r="G3651">
        <v>200</v>
      </c>
      <c r="H3651" t="s">
        <v>9</v>
      </c>
      <c r="I3651">
        <v>1112</v>
      </c>
      <c r="J3651">
        <v>3480</v>
      </c>
      <c r="K3651" t="s">
        <v>3245</v>
      </c>
      <c r="L3651" t="s">
        <v>21</v>
      </c>
      <c r="M3651" t="s">
        <v>4547</v>
      </c>
      <c r="N3651" t="s">
        <v>22</v>
      </c>
      <c r="O3651" s="65">
        <v>107569591</v>
      </c>
    </row>
    <row r="3652" spans="1:15" x14ac:dyDescent="0.25">
      <c r="A3652" s="45">
        <v>2018</v>
      </c>
      <c r="B3652" t="s">
        <v>783</v>
      </c>
      <c r="C3652">
        <v>210</v>
      </c>
      <c r="D3652">
        <v>553</v>
      </c>
      <c r="E3652">
        <v>0</v>
      </c>
      <c r="F3652">
        <v>502</v>
      </c>
      <c r="G3652">
        <v>200</v>
      </c>
      <c r="H3652" t="s">
        <v>9</v>
      </c>
      <c r="I3652">
        <v>1112</v>
      </c>
      <c r="J3652">
        <v>3480</v>
      </c>
      <c r="K3652" t="s">
        <v>3246</v>
      </c>
      <c r="L3652" t="s">
        <v>21</v>
      </c>
      <c r="M3652" t="s">
        <v>4532</v>
      </c>
      <c r="N3652" t="s">
        <v>22</v>
      </c>
      <c r="O3652" s="65">
        <v>101893958</v>
      </c>
    </row>
    <row r="3653" spans="1:15" x14ac:dyDescent="0.25">
      <c r="A3653" s="45">
        <v>2018</v>
      </c>
      <c r="B3653" t="s">
        <v>783</v>
      </c>
      <c r="C3653">
        <v>210</v>
      </c>
      <c r="D3653">
        <v>553</v>
      </c>
      <c r="E3653">
        <v>0</v>
      </c>
      <c r="F3653">
        <v>503</v>
      </c>
      <c r="G3653">
        <v>200</v>
      </c>
      <c r="H3653" t="s">
        <v>9</v>
      </c>
      <c r="I3653">
        <v>1112</v>
      </c>
      <c r="J3653">
        <v>3480</v>
      </c>
      <c r="K3653" t="s">
        <v>3247</v>
      </c>
      <c r="L3653" t="s">
        <v>21</v>
      </c>
      <c r="M3653" t="s">
        <v>4533</v>
      </c>
      <c r="N3653" t="s">
        <v>22</v>
      </c>
      <c r="O3653" s="65">
        <v>203787916</v>
      </c>
    </row>
    <row r="3654" spans="1:15" x14ac:dyDescent="0.25">
      <c r="A3654" s="45">
        <v>2018</v>
      </c>
      <c r="B3654" t="s">
        <v>783</v>
      </c>
      <c r="C3654">
        <v>210</v>
      </c>
      <c r="D3654">
        <v>553</v>
      </c>
      <c r="E3654">
        <v>0</v>
      </c>
      <c r="F3654">
        <v>504</v>
      </c>
      <c r="G3654">
        <v>200</v>
      </c>
      <c r="H3654" t="s">
        <v>9</v>
      </c>
      <c r="I3654">
        <v>1112</v>
      </c>
      <c r="J3654">
        <v>3480</v>
      </c>
      <c r="K3654" t="s">
        <v>3248</v>
      </c>
      <c r="L3654" t="s">
        <v>724</v>
      </c>
      <c r="M3654" t="s">
        <v>4613</v>
      </c>
      <c r="N3654" t="s">
        <v>725</v>
      </c>
      <c r="O3654" s="65">
        <v>302163944</v>
      </c>
    </row>
    <row r="3655" spans="1:15" x14ac:dyDescent="0.25">
      <c r="A3655" s="45">
        <v>2018</v>
      </c>
      <c r="B3655" t="s">
        <v>783</v>
      </c>
      <c r="C3655">
        <v>210</v>
      </c>
      <c r="D3655">
        <v>553</v>
      </c>
      <c r="E3655">
        <v>0</v>
      </c>
      <c r="F3655">
        <v>10301</v>
      </c>
      <c r="H3655" t="s">
        <v>9</v>
      </c>
      <c r="I3655">
        <v>1120</v>
      </c>
      <c r="J3655">
        <v>3480</v>
      </c>
      <c r="K3655" t="s">
        <v>3263</v>
      </c>
      <c r="O3655" s="65">
        <v>79985855</v>
      </c>
    </row>
    <row r="3656" spans="1:15" x14ac:dyDescent="0.25">
      <c r="A3656" s="45">
        <v>2018</v>
      </c>
      <c r="B3656" t="s">
        <v>783</v>
      </c>
      <c r="C3656">
        <v>210</v>
      </c>
      <c r="D3656">
        <v>553</v>
      </c>
      <c r="E3656">
        <v>0</v>
      </c>
      <c r="F3656">
        <v>10303</v>
      </c>
      <c r="H3656" t="s">
        <v>9</v>
      </c>
      <c r="I3656">
        <v>1120</v>
      </c>
      <c r="J3656">
        <v>3480</v>
      </c>
      <c r="K3656" t="s">
        <v>3265</v>
      </c>
      <c r="O3656" s="65">
        <v>516350000</v>
      </c>
    </row>
    <row r="3657" spans="1:15" x14ac:dyDescent="0.25">
      <c r="A3657" s="45">
        <v>2018</v>
      </c>
      <c r="B3657" t="s">
        <v>783</v>
      </c>
      <c r="C3657">
        <v>210</v>
      </c>
      <c r="D3657">
        <v>553</v>
      </c>
      <c r="E3657">
        <v>0</v>
      </c>
      <c r="F3657">
        <v>10501</v>
      </c>
      <c r="H3657" t="s">
        <v>9</v>
      </c>
      <c r="I3657">
        <v>1120</v>
      </c>
      <c r="J3657">
        <v>3480</v>
      </c>
      <c r="K3657" t="s">
        <v>3277</v>
      </c>
      <c r="O3657" s="65">
        <v>33025778</v>
      </c>
    </row>
    <row r="3658" spans="1:15" x14ac:dyDescent="0.25">
      <c r="A3658" s="45">
        <v>2018</v>
      </c>
      <c r="B3658" t="s">
        <v>783</v>
      </c>
      <c r="C3658">
        <v>210</v>
      </c>
      <c r="D3658">
        <v>553</v>
      </c>
      <c r="E3658">
        <v>0</v>
      </c>
      <c r="F3658">
        <v>10502</v>
      </c>
      <c r="H3658" t="s">
        <v>9</v>
      </c>
      <c r="I3658">
        <v>1120</v>
      </c>
      <c r="J3658">
        <v>3480</v>
      </c>
      <c r="K3658" t="s">
        <v>3278</v>
      </c>
      <c r="O3658" s="65">
        <v>459961629</v>
      </c>
    </row>
    <row r="3659" spans="1:15" x14ac:dyDescent="0.25">
      <c r="A3659" s="45">
        <v>2018</v>
      </c>
      <c r="B3659" t="s">
        <v>783</v>
      </c>
      <c r="C3659">
        <v>210</v>
      </c>
      <c r="D3659">
        <v>553</v>
      </c>
      <c r="E3659">
        <v>0</v>
      </c>
      <c r="F3659">
        <v>10701</v>
      </c>
      <c r="H3659" t="s">
        <v>9</v>
      </c>
      <c r="I3659">
        <v>1120</v>
      </c>
      <c r="J3659">
        <v>3480</v>
      </c>
      <c r="K3659" t="s">
        <v>3284</v>
      </c>
      <c r="M3659" t="s">
        <v>4624</v>
      </c>
      <c r="O3659" s="65">
        <v>621840683</v>
      </c>
    </row>
    <row r="3660" spans="1:15" x14ac:dyDescent="0.25">
      <c r="A3660" s="45">
        <v>2018</v>
      </c>
      <c r="B3660" t="s">
        <v>783</v>
      </c>
      <c r="C3660">
        <v>210</v>
      </c>
      <c r="D3660">
        <v>553</v>
      </c>
      <c r="E3660">
        <v>0</v>
      </c>
      <c r="F3660">
        <v>20102</v>
      </c>
      <c r="H3660" t="s">
        <v>9</v>
      </c>
      <c r="I3660">
        <v>1120</v>
      </c>
      <c r="J3660">
        <v>3480</v>
      </c>
      <c r="K3660" t="s">
        <v>3307</v>
      </c>
      <c r="O3660" s="65">
        <v>5030720</v>
      </c>
    </row>
    <row r="3661" spans="1:15" x14ac:dyDescent="0.25">
      <c r="A3661" s="45">
        <v>2018</v>
      </c>
      <c r="B3661" t="s">
        <v>783</v>
      </c>
      <c r="C3661">
        <v>210</v>
      </c>
      <c r="D3661">
        <v>553</v>
      </c>
      <c r="E3661">
        <v>0</v>
      </c>
      <c r="F3661">
        <v>20104</v>
      </c>
      <c r="H3661" t="s">
        <v>9</v>
      </c>
      <c r="I3661">
        <v>1120</v>
      </c>
      <c r="J3661">
        <v>3480</v>
      </c>
      <c r="K3661" t="s">
        <v>3309</v>
      </c>
      <c r="O3661" s="65">
        <v>33515886</v>
      </c>
    </row>
    <row r="3662" spans="1:15" x14ac:dyDescent="0.25">
      <c r="A3662" s="45">
        <v>2018</v>
      </c>
      <c r="B3662" t="s">
        <v>783</v>
      </c>
      <c r="C3662">
        <v>210</v>
      </c>
      <c r="D3662">
        <v>553</v>
      </c>
      <c r="E3662">
        <v>0</v>
      </c>
      <c r="F3662">
        <v>20203</v>
      </c>
      <c r="H3662" t="s">
        <v>9</v>
      </c>
      <c r="I3662">
        <v>1120</v>
      </c>
      <c r="J3662">
        <v>3480</v>
      </c>
      <c r="K3662" t="s">
        <v>3313</v>
      </c>
      <c r="O3662" s="65">
        <v>3472465</v>
      </c>
    </row>
    <row r="3663" spans="1:15" x14ac:dyDescent="0.25">
      <c r="A3663" s="45">
        <v>2018</v>
      </c>
      <c r="B3663" t="s">
        <v>783</v>
      </c>
      <c r="C3663">
        <v>210</v>
      </c>
      <c r="D3663">
        <v>553</v>
      </c>
      <c r="E3663">
        <v>0</v>
      </c>
      <c r="F3663">
        <v>20304</v>
      </c>
      <c r="H3663" t="s">
        <v>9</v>
      </c>
      <c r="I3663">
        <v>1120</v>
      </c>
      <c r="J3663">
        <v>3480</v>
      </c>
      <c r="K3663" t="s">
        <v>3318</v>
      </c>
      <c r="O3663" s="65">
        <v>4100009</v>
      </c>
    </row>
    <row r="3664" spans="1:15" x14ac:dyDescent="0.25">
      <c r="A3664" s="45">
        <v>2018</v>
      </c>
      <c r="B3664" t="s">
        <v>783</v>
      </c>
      <c r="C3664">
        <v>210</v>
      </c>
      <c r="D3664">
        <v>553</v>
      </c>
      <c r="E3664">
        <v>0</v>
      </c>
      <c r="F3664">
        <v>20399</v>
      </c>
      <c r="H3664" t="s">
        <v>9</v>
      </c>
      <c r="I3664">
        <v>1120</v>
      </c>
      <c r="J3664">
        <v>3480</v>
      </c>
      <c r="K3664" t="s">
        <v>3321</v>
      </c>
      <c r="O3664" s="65">
        <v>45600</v>
      </c>
    </row>
    <row r="3665" spans="1:15" x14ac:dyDescent="0.25">
      <c r="A3665" s="45">
        <v>2018</v>
      </c>
      <c r="B3665" t="s">
        <v>783</v>
      </c>
      <c r="C3665">
        <v>210</v>
      </c>
      <c r="D3665">
        <v>553</v>
      </c>
      <c r="E3665">
        <v>0</v>
      </c>
      <c r="F3665">
        <v>20401</v>
      </c>
      <c r="H3665" t="s">
        <v>9</v>
      </c>
      <c r="I3665">
        <v>1120</v>
      </c>
      <c r="J3665">
        <v>3480</v>
      </c>
      <c r="K3665" t="s">
        <v>3322</v>
      </c>
      <c r="O3665" s="65">
        <v>91223315</v>
      </c>
    </row>
    <row r="3666" spans="1:15" x14ac:dyDescent="0.25">
      <c r="A3666" s="45">
        <v>2018</v>
      </c>
      <c r="B3666" t="s">
        <v>783</v>
      </c>
      <c r="C3666">
        <v>210</v>
      </c>
      <c r="D3666">
        <v>553</v>
      </c>
      <c r="E3666">
        <v>0</v>
      </c>
      <c r="F3666">
        <v>29901</v>
      </c>
      <c r="H3666" t="s">
        <v>9</v>
      </c>
      <c r="I3666">
        <v>1120</v>
      </c>
      <c r="J3666">
        <v>3480</v>
      </c>
      <c r="K3666" t="s">
        <v>3327</v>
      </c>
      <c r="O3666" s="65">
        <v>137861304</v>
      </c>
    </row>
    <row r="3667" spans="1:15" x14ac:dyDescent="0.25">
      <c r="A3667" s="45">
        <v>2018</v>
      </c>
      <c r="B3667" t="s">
        <v>783</v>
      </c>
      <c r="C3667">
        <v>210</v>
      </c>
      <c r="D3667">
        <v>553</v>
      </c>
      <c r="E3667">
        <v>0</v>
      </c>
      <c r="F3667">
        <v>29902</v>
      </c>
      <c r="H3667" t="s">
        <v>9</v>
      </c>
      <c r="I3667">
        <v>1120</v>
      </c>
      <c r="J3667">
        <v>3480</v>
      </c>
      <c r="K3667" t="s">
        <v>3328</v>
      </c>
      <c r="O3667" s="65">
        <v>959400</v>
      </c>
    </row>
    <row r="3668" spans="1:15" x14ac:dyDescent="0.25">
      <c r="A3668" s="45">
        <v>2018</v>
      </c>
      <c r="B3668" t="s">
        <v>783</v>
      </c>
      <c r="C3668">
        <v>210</v>
      </c>
      <c r="D3668">
        <v>553</v>
      </c>
      <c r="E3668">
        <v>0</v>
      </c>
      <c r="F3668">
        <v>29903</v>
      </c>
      <c r="H3668" t="s">
        <v>9</v>
      </c>
      <c r="I3668">
        <v>1120</v>
      </c>
      <c r="J3668">
        <v>3480</v>
      </c>
      <c r="K3668" t="s">
        <v>3329</v>
      </c>
      <c r="O3668" s="65">
        <v>56251964</v>
      </c>
    </row>
    <row r="3669" spans="1:15" x14ac:dyDescent="0.25">
      <c r="A3669" s="45">
        <v>2018</v>
      </c>
      <c r="B3669" t="s">
        <v>783</v>
      </c>
      <c r="C3669">
        <v>210</v>
      </c>
      <c r="D3669">
        <v>553</v>
      </c>
      <c r="E3669">
        <v>0</v>
      </c>
      <c r="F3669">
        <v>29904</v>
      </c>
      <c r="H3669" t="s">
        <v>9</v>
      </c>
      <c r="I3669">
        <v>1120</v>
      </c>
      <c r="J3669">
        <v>3480</v>
      </c>
      <c r="K3669" t="s">
        <v>3330</v>
      </c>
      <c r="O3669" s="65">
        <v>87576072</v>
      </c>
    </row>
    <row r="3670" spans="1:15" x14ac:dyDescent="0.25">
      <c r="A3670" s="45">
        <v>2018</v>
      </c>
      <c r="B3670" t="s">
        <v>783</v>
      </c>
      <c r="C3670">
        <v>210</v>
      </c>
      <c r="D3670">
        <v>553</v>
      </c>
      <c r="E3670">
        <v>0</v>
      </c>
      <c r="F3670">
        <v>29905</v>
      </c>
      <c r="H3670" t="s">
        <v>9</v>
      </c>
      <c r="I3670">
        <v>1120</v>
      </c>
      <c r="J3670">
        <v>3480</v>
      </c>
      <c r="K3670" t="s">
        <v>3331</v>
      </c>
      <c r="O3670" s="65">
        <v>2469959</v>
      </c>
    </row>
    <row r="3671" spans="1:15" x14ac:dyDescent="0.25">
      <c r="A3671" s="45">
        <v>2018</v>
      </c>
      <c r="B3671" t="s">
        <v>783</v>
      </c>
      <c r="C3671">
        <v>210</v>
      </c>
      <c r="D3671">
        <v>553</v>
      </c>
      <c r="E3671">
        <v>0</v>
      </c>
      <c r="F3671">
        <v>29906</v>
      </c>
      <c r="H3671" t="s">
        <v>9</v>
      </c>
      <c r="I3671">
        <v>1120</v>
      </c>
      <c r="J3671">
        <v>3480</v>
      </c>
      <c r="K3671" t="s">
        <v>3332</v>
      </c>
      <c r="O3671" s="65">
        <v>10759986</v>
      </c>
    </row>
    <row r="3672" spans="1:15" x14ac:dyDescent="0.25">
      <c r="A3672" s="45">
        <v>2018</v>
      </c>
      <c r="B3672" t="s">
        <v>783</v>
      </c>
      <c r="C3672">
        <v>210</v>
      </c>
      <c r="D3672">
        <v>553</v>
      </c>
      <c r="E3672">
        <v>0</v>
      </c>
      <c r="F3672">
        <v>29907</v>
      </c>
      <c r="H3672" t="s">
        <v>9</v>
      </c>
      <c r="I3672">
        <v>1120</v>
      </c>
      <c r="J3672">
        <v>3480</v>
      </c>
      <c r="K3672" t="s">
        <v>3333</v>
      </c>
      <c r="O3672" s="65">
        <v>67574872</v>
      </c>
    </row>
    <row r="3673" spans="1:15" x14ac:dyDescent="0.25">
      <c r="A3673" s="45">
        <v>2018</v>
      </c>
      <c r="B3673" t="s">
        <v>783</v>
      </c>
      <c r="C3673">
        <v>210</v>
      </c>
      <c r="D3673">
        <v>553</v>
      </c>
      <c r="E3673">
        <v>0</v>
      </c>
      <c r="F3673">
        <v>29999</v>
      </c>
      <c r="H3673" t="s">
        <v>9</v>
      </c>
      <c r="I3673">
        <v>1120</v>
      </c>
      <c r="J3673">
        <v>3480</v>
      </c>
      <c r="K3673" t="s">
        <v>3334</v>
      </c>
      <c r="O3673" s="65">
        <v>367630062</v>
      </c>
    </row>
    <row r="3674" spans="1:15" x14ac:dyDescent="0.25">
      <c r="A3674" s="45">
        <v>2018</v>
      </c>
      <c r="B3674" t="s">
        <v>783</v>
      </c>
      <c r="C3674">
        <v>210</v>
      </c>
      <c r="D3674">
        <v>553</v>
      </c>
      <c r="E3674">
        <v>0</v>
      </c>
      <c r="F3674">
        <v>50101</v>
      </c>
      <c r="H3674" t="s">
        <v>16</v>
      </c>
      <c r="I3674">
        <v>2210</v>
      </c>
      <c r="J3674">
        <v>3480</v>
      </c>
      <c r="K3674" t="s">
        <v>3372</v>
      </c>
      <c r="O3674" s="65">
        <v>599313500</v>
      </c>
    </row>
    <row r="3675" spans="1:15" x14ac:dyDescent="0.25">
      <c r="A3675" s="45">
        <v>2018</v>
      </c>
      <c r="B3675" t="s">
        <v>783</v>
      </c>
      <c r="C3675">
        <v>210</v>
      </c>
      <c r="D3675">
        <v>553</v>
      </c>
      <c r="E3675">
        <v>0</v>
      </c>
      <c r="F3675">
        <v>50102</v>
      </c>
      <c r="H3675" t="s">
        <v>16</v>
      </c>
      <c r="I3675">
        <v>2210</v>
      </c>
      <c r="J3675">
        <v>3480</v>
      </c>
      <c r="K3675" t="s">
        <v>3373</v>
      </c>
      <c r="O3675" s="65">
        <v>659875</v>
      </c>
    </row>
    <row r="3676" spans="1:15" x14ac:dyDescent="0.25">
      <c r="A3676" s="45">
        <v>2018</v>
      </c>
      <c r="B3676" t="s">
        <v>783</v>
      </c>
      <c r="C3676">
        <v>210</v>
      </c>
      <c r="D3676">
        <v>553</v>
      </c>
      <c r="E3676">
        <v>0</v>
      </c>
      <c r="F3676">
        <v>50103</v>
      </c>
      <c r="H3676" t="s">
        <v>16</v>
      </c>
      <c r="I3676">
        <v>2210</v>
      </c>
      <c r="J3676">
        <v>3480</v>
      </c>
      <c r="K3676" t="s">
        <v>3374</v>
      </c>
      <c r="O3676" s="65">
        <v>18909334</v>
      </c>
    </row>
    <row r="3677" spans="1:15" x14ac:dyDescent="0.25">
      <c r="A3677" s="45">
        <v>2018</v>
      </c>
      <c r="B3677" t="s">
        <v>783</v>
      </c>
      <c r="C3677">
        <v>210</v>
      </c>
      <c r="D3677">
        <v>553</v>
      </c>
      <c r="E3677">
        <v>0</v>
      </c>
      <c r="F3677">
        <v>50104</v>
      </c>
      <c r="H3677" t="s">
        <v>16</v>
      </c>
      <c r="I3677">
        <v>2210</v>
      </c>
      <c r="J3677">
        <v>3480</v>
      </c>
      <c r="K3677" t="s">
        <v>3375</v>
      </c>
      <c r="O3677" s="65">
        <v>62177058</v>
      </c>
    </row>
    <row r="3678" spans="1:15" x14ac:dyDescent="0.25">
      <c r="A3678" s="45">
        <v>2018</v>
      </c>
      <c r="B3678" t="s">
        <v>783</v>
      </c>
      <c r="C3678">
        <v>210</v>
      </c>
      <c r="D3678">
        <v>553</v>
      </c>
      <c r="E3678">
        <v>0</v>
      </c>
      <c r="F3678">
        <v>50105</v>
      </c>
      <c r="H3678" t="s">
        <v>16</v>
      </c>
      <c r="I3678">
        <v>2210</v>
      </c>
      <c r="J3678">
        <v>3480</v>
      </c>
      <c r="K3678" t="s">
        <v>3376</v>
      </c>
      <c r="O3678" s="65">
        <v>310316334</v>
      </c>
    </row>
    <row r="3679" spans="1:15" x14ac:dyDescent="0.25">
      <c r="A3679" s="45">
        <v>2018</v>
      </c>
      <c r="B3679" t="s">
        <v>783</v>
      </c>
      <c r="C3679">
        <v>210</v>
      </c>
      <c r="D3679">
        <v>553</v>
      </c>
      <c r="E3679">
        <v>0</v>
      </c>
      <c r="F3679">
        <v>50106</v>
      </c>
      <c r="H3679" t="s">
        <v>16</v>
      </c>
      <c r="I3679">
        <v>2210</v>
      </c>
      <c r="J3679">
        <v>3480</v>
      </c>
      <c r="K3679" t="s">
        <v>3377</v>
      </c>
      <c r="O3679" s="65">
        <v>158145000</v>
      </c>
    </row>
    <row r="3680" spans="1:15" x14ac:dyDescent="0.25">
      <c r="A3680" s="45">
        <v>2018</v>
      </c>
      <c r="B3680" t="s">
        <v>783</v>
      </c>
      <c r="C3680">
        <v>210</v>
      </c>
      <c r="D3680">
        <v>553</v>
      </c>
      <c r="E3680">
        <v>0</v>
      </c>
      <c r="F3680">
        <v>50107</v>
      </c>
      <c r="H3680" t="s">
        <v>16</v>
      </c>
      <c r="I3680">
        <v>2210</v>
      </c>
      <c r="J3680">
        <v>3480</v>
      </c>
      <c r="K3680" t="s">
        <v>3378</v>
      </c>
      <c r="O3680" s="65">
        <v>690513094</v>
      </c>
    </row>
    <row r="3681" spans="1:15" x14ac:dyDescent="0.25">
      <c r="A3681" s="45">
        <v>2018</v>
      </c>
      <c r="B3681" t="s">
        <v>783</v>
      </c>
      <c r="C3681">
        <v>210</v>
      </c>
      <c r="D3681">
        <v>553</v>
      </c>
      <c r="E3681">
        <v>0</v>
      </c>
      <c r="F3681">
        <v>50199</v>
      </c>
      <c r="H3681" t="s">
        <v>16</v>
      </c>
      <c r="I3681">
        <v>2210</v>
      </c>
      <c r="J3681">
        <v>3480</v>
      </c>
      <c r="K3681" t="s">
        <v>3379</v>
      </c>
      <c r="O3681" s="65">
        <v>164798033</v>
      </c>
    </row>
    <row r="3682" spans="1:15" x14ac:dyDescent="0.25">
      <c r="A3682" s="45">
        <v>2018</v>
      </c>
      <c r="B3682" t="s">
        <v>783</v>
      </c>
      <c r="C3682">
        <v>210</v>
      </c>
      <c r="D3682">
        <v>553</v>
      </c>
      <c r="E3682">
        <v>0</v>
      </c>
      <c r="F3682">
        <v>60102</v>
      </c>
      <c r="G3682">
        <v>200</v>
      </c>
      <c r="H3682" t="s">
        <v>9</v>
      </c>
      <c r="I3682">
        <v>1310</v>
      </c>
      <c r="J3682">
        <v>3480</v>
      </c>
      <c r="K3682" t="s">
        <v>3392</v>
      </c>
      <c r="L3682" t="s">
        <v>784</v>
      </c>
      <c r="M3682" t="s">
        <v>4748</v>
      </c>
      <c r="N3682" t="s">
        <v>785</v>
      </c>
      <c r="O3682" s="65">
        <v>1300000000</v>
      </c>
    </row>
    <row r="3683" spans="1:15" x14ac:dyDescent="0.25">
      <c r="A3683" s="45">
        <v>2018</v>
      </c>
      <c r="B3683" t="s">
        <v>783</v>
      </c>
      <c r="C3683">
        <v>210</v>
      </c>
      <c r="D3683">
        <v>553</v>
      </c>
      <c r="E3683">
        <v>0</v>
      </c>
      <c r="F3683">
        <v>60102</v>
      </c>
      <c r="G3683">
        <v>202</v>
      </c>
      <c r="H3683" t="s">
        <v>9</v>
      </c>
      <c r="I3683">
        <v>1310</v>
      </c>
      <c r="J3683">
        <v>3480</v>
      </c>
      <c r="K3683" t="s">
        <v>3392</v>
      </c>
      <c r="L3683" t="s">
        <v>4382</v>
      </c>
      <c r="M3683" t="s">
        <v>4383</v>
      </c>
      <c r="N3683" t="s">
        <v>4384</v>
      </c>
      <c r="O3683" s="65">
        <v>70000000</v>
      </c>
    </row>
    <row r="3684" spans="1:15" x14ac:dyDescent="0.25">
      <c r="A3684" s="45">
        <v>2018</v>
      </c>
      <c r="B3684" t="s">
        <v>783</v>
      </c>
      <c r="C3684">
        <v>210</v>
      </c>
      <c r="D3684">
        <v>553</v>
      </c>
      <c r="E3684">
        <v>0</v>
      </c>
      <c r="F3684">
        <v>60103</v>
      </c>
      <c r="G3684">
        <v>200</v>
      </c>
      <c r="H3684" t="s">
        <v>9</v>
      </c>
      <c r="I3684">
        <v>1310</v>
      </c>
      <c r="J3684">
        <v>3480</v>
      </c>
      <c r="K3684" t="s">
        <v>3393</v>
      </c>
      <c r="L3684" t="s">
        <v>21</v>
      </c>
      <c r="M3684" t="s">
        <v>4550</v>
      </c>
      <c r="N3684" t="s">
        <v>22</v>
      </c>
      <c r="O3684" s="65">
        <v>10572413</v>
      </c>
    </row>
    <row r="3685" spans="1:15" x14ac:dyDescent="0.25">
      <c r="A3685" s="45">
        <v>2018</v>
      </c>
      <c r="B3685" t="s">
        <v>783</v>
      </c>
      <c r="C3685">
        <v>210</v>
      </c>
      <c r="D3685">
        <v>553</v>
      </c>
      <c r="E3685">
        <v>0</v>
      </c>
      <c r="F3685">
        <v>60103</v>
      </c>
      <c r="G3685">
        <v>202</v>
      </c>
      <c r="H3685" t="s">
        <v>9</v>
      </c>
      <c r="I3685">
        <v>1310</v>
      </c>
      <c r="J3685">
        <v>3480</v>
      </c>
      <c r="K3685" t="s">
        <v>3393</v>
      </c>
      <c r="L3685" t="s">
        <v>21</v>
      </c>
      <c r="M3685" t="s">
        <v>4542</v>
      </c>
      <c r="N3685" t="s">
        <v>22</v>
      </c>
      <c r="O3685" s="65">
        <v>16982158</v>
      </c>
    </row>
    <row r="3686" spans="1:15" x14ac:dyDescent="0.25">
      <c r="A3686" s="45">
        <v>2018</v>
      </c>
      <c r="B3686" t="s">
        <v>783</v>
      </c>
      <c r="C3686">
        <v>210</v>
      </c>
      <c r="D3686">
        <v>553</v>
      </c>
      <c r="E3686">
        <v>0</v>
      </c>
      <c r="F3686">
        <v>60103</v>
      </c>
      <c r="G3686">
        <v>203</v>
      </c>
      <c r="H3686" t="s">
        <v>9</v>
      </c>
      <c r="I3686">
        <v>1310</v>
      </c>
      <c r="J3686">
        <v>3480</v>
      </c>
      <c r="K3686" t="s">
        <v>3393</v>
      </c>
      <c r="L3686" t="s">
        <v>786</v>
      </c>
      <c r="M3686" t="s">
        <v>787</v>
      </c>
      <c r="N3686" t="s">
        <v>738</v>
      </c>
      <c r="O3686" s="65">
        <v>1500000000</v>
      </c>
    </row>
    <row r="3687" spans="1:15" x14ac:dyDescent="0.25">
      <c r="A3687" s="45">
        <v>2018</v>
      </c>
      <c r="B3687" t="s">
        <v>783</v>
      </c>
      <c r="C3687">
        <v>210</v>
      </c>
      <c r="D3687">
        <v>553</v>
      </c>
      <c r="E3687">
        <v>0</v>
      </c>
      <c r="F3687">
        <v>60103</v>
      </c>
      <c r="G3687">
        <v>204</v>
      </c>
      <c r="H3687" t="s">
        <v>9</v>
      </c>
      <c r="I3687">
        <v>1310</v>
      </c>
      <c r="J3687">
        <v>3480</v>
      </c>
      <c r="K3687" t="s">
        <v>3393</v>
      </c>
      <c r="L3687" t="s">
        <v>724</v>
      </c>
      <c r="M3687" t="s">
        <v>4619</v>
      </c>
      <c r="N3687" t="s">
        <v>725</v>
      </c>
      <c r="O3687" s="65">
        <v>21421673</v>
      </c>
    </row>
    <row r="3688" spans="1:15" x14ac:dyDescent="0.25">
      <c r="A3688" s="45">
        <v>2018</v>
      </c>
      <c r="B3688" t="s">
        <v>783</v>
      </c>
      <c r="C3688">
        <v>210</v>
      </c>
      <c r="D3688">
        <v>553</v>
      </c>
      <c r="E3688">
        <v>0</v>
      </c>
      <c r="F3688">
        <v>60103</v>
      </c>
      <c r="G3688">
        <v>209</v>
      </c>
      <c r="H3688" t="s">
        <v>9</v>
      </c>
      <c r="I3688">
        <v>1310</v>
      </c>
      <c r="J3688">
        <v>3480</v>
      </c>
      <c r="K3688" t="s">
        <v>3393</v>
      </c>
      <c r="L3688" t="s">
        <v>3467</v>
      </c>
      <c r="M3688" t="s">
        <v>4773</v>
      </c>
      <c r="N3688" t="s">
        <v>738</v>
      </c>
      <c r="O3688" s="65">
        <v>558108838</v>
      </c>
    </row>
    <row r="3689" spans="1:15" x14ac:dyDescent="0.25">
      <c r="A3689" s="45">
        <v>2018</v>
      </c>
      <c r="B3689" t="s">
        <v>783</v>
      </c>
      <c r="C3689">
        <v>210</v>
      </c>
      <c r="D3689">
        <v>553</v>
      </c>
      <c r="E3689">
        <v>0</v>
      </c>
      <c r="F3689">
        <v>60103</v>
      </c>
      <c r="G3689">
        <v>210</v>
      </c>
      <c r="H3689" t="s">
        <v>9</v>
      </c>
      <c r="I3689">
        <v>1310</v>
      </c>
      <c r="J3689">
        <v>3480</v>
      </c>
      <c r="K3689" t="s">
        <v>3393</v>
      </c>
      <c r="L3689" t="s">
        <v>3467</v>
      </c>
      <c r="M3689" t="s">
        <v>4749</v>
      </c>
      <c r="N3689" t="s">
        <v>738</v>
      </c>
      <c r="O3689" s="65">
        <v>558627863</v>
      </c>
    </row>
    <row r="3690" spans="1:15" x14ac:dyDescent="0.25">
      <c r="A3690" s="45">
        <v>2018</v>
      </c>
      <c r="B3690" t="s">
        <v>783</v>
      </c>
      <c r="C3690">
        <v>210</v>
      </c>
      <c r="D3690">
        <v>553</v>
      </c>
      <c r="E3690">
        <v>0</v>
      </c>
      <c r="F3690">
        <v>60299</v>
      </c>
      <c r="H3690" t="s">
        <v>9</v>
      </c>
      <c r="I3690">
        <v>1320</v>
      </c>
      <c r="J3690">
        <v>3480</v>
      </c>
      <c r="K3690" t="s">
        <v>3403</v>
      </c>
      <c r="M3690" t="s">
        <v>6094</v>
      </c>
      <c r="O3690" s="65">
        <v>1300000</v>
      </c>
    </row>
    <row r="3691" spans="1:15" x14ac:dyDescent="0.25">
      <c r="A3691" s="45">
        <v>2018</v>
      </c>
      <c r="B3691" t="s">
        <v>783</v>
      </c>
      <c r="C3691">
        <v>210</v>
      </c>
      <c r="D3691">
        <v>553</v>
      </c>
      <c r="E3691">
        <v>0</v>
      </c>
      <c r="F3691">
        <v>60399</v>
      </c>
      <c r="H3691" t="s">
        <v>9</v>
      </c>
      <c r="I3691">
        <v>1320</v>
      </c>
      <c r="J3691">
        <v>3480</v>
      </c>
      <c r="K3691" t="s">
        <v>3409</v>
      </c>
      <c r="M3691" t="s">
        <v>4371</v>
      </c>
      <c r="O3691" s="65">
        <v>25440575</v>
      </c>
    </row>
    <row r="3692" spans="1:15" x14ac:dyDescent="0.25">
      <c r="A3692" s="45">
        <v>2018</v>
      </c>
      <c r="B3692" t="s">
        <v>783</v>
      </c>
      <c r="C3692">
        <v>210</v>
      </c>
      <c r="D3692">
        <v>553</v>
      </c>
      <c r="E3692">
        <v>0</v>
      </c>
      <c r="F3692">
        <v>60702</v>
      </c>
      <c r="G3692">
        <v>200</v>
      </c>
      <c r="H3692" t="s">
        <v>9</v>
      </c>
      <c r="I3692">
        <v>1330</v>
      </c>
      <c r="J3692">
        <v>3480</v>
      </c>
      <c r="K3692" t="s">
        <v>3420</v>
      </c>
      <c r="L3692" t="s">
        <v>788</v>
      </c>
      <c r="M3692" t="s">
        <v>4625</v>
      </c>
      <c r="N3692" t="s">
        <v>4793</v>
      </c>
      <c r="O3692" s="65">
        <v>290000000</v>
      </c>
    </row>
    <row r="3693" spans="1:15" x14ac:dyDescent="0.25">
      <c r="A3693" s="45">
        <v>2018</v>
      </c>
      <c r="B3693" t="s">
        <v>789</v>
      </c>
      <c r="C3693">
        <v>210</v>
      </c>
      <c r="D3693">
        <v>554</v>
      </c>
      <c r="E3693">
        <v>0</v>
      </c>
      <c r="F3693">
        <v>101</v>
      </c>
      <c r="H3693" t="s">
        <v>9</v>
      </c>
      <c r="I3693">
        <v>1111</v>
      </c>
      <c r="J3693">
        <v>3480</v>
      </c>
      <c r="K3693" t="s">
        <v>3206</v>
      </c>
      <c r="O3693" s="65">
        <v>797497928</v>
      </c>
    </row>
    <row r="3694" spans="1:15" x14ac:dyDescent="0.25">
      <c r="A3694" s="45">
        <v>2018</v>
      </c>
      <c r="B3694" t="s">
        <v>789</v>
      </c>
      <c r="C3694">
        <v>210</v>
      </c>
      <c r="D3694">
        <v>554</v>
      </c>
      <c r="E3694">
        <v>0</v>
      </c>
      <c r="F3694">
        <v>103</v>
      </c>
      <c r="H3694" t="s">
        <v>9</v>
      </c>
      <c r="I3694">
        <v>1111</v>
      </c>
      <c r="J3694">
        <v>3480</v>
      </c>
      <c r="K3694" t="s">
        <v>3207</v>
      </c>
      <c r="O3694" s="65">
        <v>249772173</v>
      </c>
    </row>
    <row r="3695" spans="1:15" x14ac:dyDescent="0.25">
      <c r="A3695" s="45">
        <v>2018</v>
      </c>
      <c r="B3695" t="s">
        <v>789</v>
      </c>
      <c r="C3695">
        <v>210</v>
      </c>
      <c r="D3695">
        <v>554</v>
      </c>
      <c r="E3695">
        <v>0</v>
      </c>
      <c r="F3695">
        <v>105</v>
      </c>
      <c r="H3695" t="s">
        <v>9</v>
      </c>
      <c r="I3695">
        <v>1111</v>
      </c>
      <c r="J3695">
        <v>3480</v>
      </c>
      <c r="K3695" t="s">
        <v>3209</v>
      </c>
      <c r="O3695" s="65">
        <v>7635409</v>
      </c>
    </row>
    <row r="3696" spans="1:15" x14ac:dyDescent="0.25">
      <c r="A3696" s="45">
        <v>2018</v>
      </c>
      <c r="B3696" t="s">
        <v>789</v>
      </c>
      <c r="C3696">
        <v>210</v>
      </c>
      <c r="D3696">
        <v>554</v>
      </c>
      <c r="E3696">
        <v>0</v>
      </c>
      <c r="F3696">
        <v>201</v>
      </c>
      <c r="H3696" t="s">
        <v>9</v>
      </c>
      <c r="I3696">
        <v>1111</v>
      </c>
      <c r="J3696">
        <v>3480</v>
      </c>
      <c r="K3696" t="s">
        <v>3210</v>
      </c>
      <c r="O3696" s="65">
        <v>55894015</v>
      </c>
    </row>
    <row r="3697" spans="1:15" x14ac:dyDescent="0.25">
      <c r="A3697" s="45">
        <v>2018</v>
      </c>
      <c r="B3697" t="s">
        <v>789</v>
      </c>
      <c r="C3697">
        <v>210</v>
      </c>
      <c r="D3697">
        <v>554</v>
      </c>
      <c r="E3697">
        <v>0</v>
      </c>
      <c r="F3697">
        <v>301</v>
      </c>
      <c r="H3697" t="s">
        <v>9</v>
      </c>
      <c r="I3697">
        <v>1111</v>
      </c>
      <c r="J3697">
        <v>3480</v>
      </c>
      <c r="K3697" t="s">
        <v>3215</v>
      </c>
      <c r="O3697" s="65">
        <v>184677164</v>
      </c>
    </row>
    <row r="3698" spans="1:15" x14ac:dyDescent="0.25">
      <c r="A3698" s="45">
        <v>2018</v>
      </c>
      <c r="B3698" t="s">
        <v>789</v>
      </c>
      <c r="C3698">
        <v>210</v>
      </c>
      <c r="D3698">
        <v>554</v>
      </c>
      <c r="E3698">
        <v>0</v>
      </c>
      <c r="F3698">
        <v>302</v>
      </c>
      <c r="H3698" t="s">
        <v>9</v>
      </c>
      <c r="I3698">
        <v>1111</v>
      </c>
      <c r="J3698">
        <v>3480</v>
      </c>
      <c r="K3698" t="s">
        <v>3216</v>
      </c>
      <c r="O3698" s="65">
        <v>558593608</v>
      </c>
    </row>
    <row r="3699" spans="1:15" x14ac:dyDescent="0.25">
      <c r="A3699" s="45">
        <v>2018</v>
      </c>
      <c r="B3699" t="s">
        <v>789</v>
      </c>
      <c r="C3699">
        <v>210</v>
      </c>
      <c r="D3699">
        <v>554</v>
      </c>
      <c r="E3699">
        <v>0</v>
      </c>
      <c r="F3699">
        <v>303</v>
      </c>
      <c r="H3699" t="s">
        <v>16</v>
      </c>
      <c r="I3699">
        <v>1111</v>
      </c>
      <c r="J3699">
        <v>3480</v>
      </c>
      <c r="K3699" t="s">
        <v>3217</v>
      </c>
      <c r="O3699" s="65">
        <v>173316158</v>
      </c>
    </row>
    <row r="3700" spans="1:15" x14ac:dyDescent="0.25">
      <c r="A3700" s="45">
        <v>2018</v>
      </c>
      <c r="B3700" t="s">
        <v>789</v>
      </c>
      <c r="C3700">
        <v>210</v>
      </c>
      <c r="D3700">
        <v>554</v>
      </c>
      <c r="E3700">
        <v>0</v>
      </c>
      <c r="F3700">
        <v>304</v>
      </c>
      <c r="H3700" t="s">
        <v>9</v>
      </c>
      <c r="I3700">
        <v>1111</v>
      </c>
      <c r="J3700">
        <v>3480</v>
      </c>
      <c r="K3700" t="s">
        <v>3218</v>
      </c>
      <c r="O3700" s="65">
        <v>148247274</v>
      </c>
    </row>
    <row r="3701" spans="1:15" x14ac:dyDescent="0.25">
      <c r="A3701" s="45">
        <v>2018</v>
      </c>
      <c r="B3701" t="s">
        <v>789</v>
      </c>
      <c r="C3701">
        <v>210</v>
      </c>
      <c r="D3701">
        <v>554</v>
      </c>
      <c r="E3701">
        <v>0</v>
      </c>
      <c r="F3701">
        <v>399</v>
      </c>
      <c r="H3701" t="s">
        <v>9</v>
      </c>
      <c r="I3701">
        <v>1111</v>
      </c>
      <c r="J3701">
        <v>3480</v>
      </c>
      <c r="K3701" t="s">
        <v>3219</v>
      </c>
      <c r="O3701" s="65">
        <v>88663628</v>
      </c>
    </row>
    <row r="3702" spans="1:15" x14ac:dyDescent="0.25">
      <c r="A3702" s="45">
        <v>2018</v>
      </c>
      <c r="B3702" t="s">
        <v>789</v>
      </c>
      <c r="C3702">
        <v>210</v>
      </c>
      <c r="D3702">
        <v>554</v>
      </c>
      <c r="E3702">
        <v>0</v>
      </c>
      <c r="F3702">
        <v>401</v>
      </c>
      <c r="G3702">
        <v>200</v>
      </c>
      <c r="H3702" t="s">
        <v>9</v>
      </c>
      <c r="I3702">
        <v>1112</v>
      </c>
      <c r="J3702">
        <v>3480</v>
      </c>
      <c r="K3702" t="s">
        <v>3220</v>
      </c>
      <c r="L3702" t="s">
        <v>21</v>
      </c>
      <c r="M3702" t="s">
        <v>4546</v>
      </c>
      <c r="N3702" t="s">
        <v>22</v>
      </c>
      <c r="O3702" s="65">
        <v>202678702</v>
      </c>
    </row>
    <row r="3703" spans="1:15" x14ac:dyDescent="0.25">
      <c r="A3703" s="45">
        <v>2018</v>
      </c>
      <c r="B3703" t="s">
        <v>789</v>
      </c>
      <c r="C3703">
        <v>210</v>
      </c>
      <c r="D3703">
        <v>554</v>
      </c>
      <c r="E3703">
        <v>0</v>
      </c>
      <c r="F3703">
        <v>405</v>
      </c>
      <c r="G3703">
        <v>200</v>
      </c>
      <c r="H3703" t="s">
        <v>9</v>
      </c>
      <c r="I3703">
        <v>1112</v>
      </c>
      <c r="J3703">
        <v>3480</v>
      </c>
      <c r="K3703" t="s">
        <v>3244</v>
      </c>
      <c r="L3703" t="s">
        <v>23</v>
      </c>
      <c r="M3703" t="s">
        <v>4531</v>
      </c>
      <c r="N3703" t="s">
        <v>24</v>
      </c>
      <c r="O3703" s="65">
        <v>10399410</v>
      </c>
    </row>
    <row r="3704" spans="1:15" x14ac:dyDescent="0.25">
      <c r="A3704" s="45">
        <v>2018</v>
      </c>
      <c r="B3704" t="s">
        <v>789</v>
      </c>
      <c r="C3704">
        <v>210</v>
      </c>
      <c r="D3704">
        <v>554</v>
      </c>
      <c r="E3704">
        <v>0</v>
      </c>
      <c r="F3704">
        <v>501</v>
      </c>
      <c r="G3704">
        <v>200</v>
      </c>
      <c r="H3704" t="s">
        <v>9</v>
      </c>
      <c r="I3704">
        <v>1112</v>
      </c>
      <c r="J3704">
        <v>3480</v>
      </c>
      <c r="K3704" t="s">
        <v>3245</v>
      </c>
      <c r="L3704" t="s">
        <v>21</v>
      </c>
      <c r="M3704" t="s">
        <v>4547</v>
      </c>
      <c r="N3704" t="s">
        <v>22</v>
      </c>
      <c r="O3704" s="65">
        <v>43548817</v>
      </c>
    </row>
    <row r="3705" spans="1:15" x14ac:dyDescent="0.25">
      <c r="A3705" s="45">
        <v>2018</v>
      </c>
      <c r="B3705" t="s">
        <v>789</v>
      </c>
      <c r="C3705">
        <v>210</v>
      </c>
      <c r="D3705">
        <v>554</v>
      </c>
      <c r="E3705">
        <v>0</v>
      </c>
      <c r="F3705">
        <v>502</v>
      </c>
      <c r="G3705">
        <v>200</v>
      </c>
      <c r="H3705" t="s">
        <v>9</v>
      </c>
      <c r="I3705">
        <v>1112</v>
      </c>
      <c r="J3705">
        <v>3480</v>
      </c>
      <c r="K3705" t="s">
        <v>3246</v>
      </c>
      <c r="L3705" t="s">
        <v>21</v>
      </c>
      <c r="M3705" t="s">
        <v>4532</v>
      </c>
      <c r="N3705" t="s">
        <v>22</v>
      </c>
      <c r="O3705" s="65">
        <v>31197996</v>
      </c>
    </row>
    <row r="3706" spans="1:15" x14ac:dyDescent="0.25">
      <c r="A3706" s="45">
        <v>2018</v>
      </c>
      <c r="B3706" t="s">
        <v>789</v>
      </c>
      <c r="C3706">
        <v>210</v>
      </c>
      <c r="D3706">
        <v>554</v>
      </c>
      <c r="E3706">
        <v>0</v>
      </c>
      <c r="F3706">
        <v>503</v>
      </c>
      <c r="G3706">
        <v>200</v>
      </c>
      <c r="H3706" t="s">
        <v>9</v>
      </c>
      <c r="I3706">
        <v>1112</v>
      </c>
      <c r="J3706">
        <v>3480</v>
      </c>
      <c r="K3706" t="s">
        <v>3247</v>
      </c>
      <c r="L3706" t="s">
        <v>21</v>
      </c>
      <c r="M3706" t="s">
        <v>4533</v>
      </c>
      <c r="N3706" t="s">
        <v>22</v>
      </c>
      <c r="O3706" s="65">
        <v>62395991</v>
      </c>
    </row>
    <row r="3707" spans="1:15" x14ac:dyDescent="0.25">
      <c r="A3707" s="45">
        <v>2018</v>
      </c>
      <c r="B3707" t="s">
        <v>789</v>
      </c>
      <c r="C3707">
        <v>210</v>
      </c>
      <c r="D3707">
        <v>554</v>
      </c>
      <c r="E3707">
        <v>0</v>
      </c>
      <c r="F3707">
        <v>504</v>
      </c>
      <c r="G3707">
        <v>200</v>
      </c>
      <c r="H3707" t="s">
        <v>9</v>
      </c>
      <c r="I3707">
        <v>1112</v>
      </c>
      <c r="J3707">
        <v>3480</v>
      </c>
      <c r="K3707" t="s">
        <v>3248</v>
      </c>
      <c r="L3707" t="s">
        <v>724</v>
      </c>
      <c r="M3707" t="s">
        <v>4613</v>
      </c>
      <c r="N3707" t="s">
        <v>725</v>
      </c>
      <c r="O3707" s="65">
        <v>53323962</v>
      </c>
    </row>
    <row r="3708" spans="1:15" x14ac:dyDescent="0.25">
      <c r="A3708" s="45">
        <v>2018</v>
      </c>
      <c r="B3708" t="s">
        <v>789</v>
      </c>
      <c r="C3708">
        <v>210</v>
      </c>
      <c r="D3708">
        <v>554</v>
      </c>
      <c r="E3708">
        <v>0</v>
      </c>
      <c r="F3708">
        <v>10102</v>
      </c>
      <c r="H3708" t="s">
        <v>9</v>
      </c>
      <c r="I3708">
        <v>1120</v>
      </c>
      <c r="J3708">
        <v>3480</v>
      </c>
      <c r="K3708" t="s">
        <v>3254</v>
      </c>
      <c r="O3708" s="65">
        <v>200000000</v>
      </c>
    </row>
    <row r="3709" spans="1:15" x14ac:dyDescent="0.25">
      <c r="A3709" s="45">
        <v>2018</v>
      </c>
      <c r="B3709" t="s">
        <v>789</v>
      </c>
      <c r="C3709">
        <v>210</v>
      </c>
      <c r="D3709">
        <v>554</v>
      </c>
      <c r="E3709">
        <v>0</v>
      </c>
      <c r="F3709">
        <v>10301</v>
      </c>
      <c r="H3709" t="s">
        <v>9</v>
      </c>
      <c r="I3709">
        <v>1120</v>
      </c>
      <c r="J3709">
        <v>3480</v>
      </c>
      <c r="K3709" t="s">
        <v>3263</v>
      </c>
      <c r="O3709" s="65">
        <v>72313429</v>
      </c>
    </row>
    <row r="3710" spans="1:15" x14ac:dyDescent="0.25">
      <c r="A3710" s="45">
        <v>2018</v>
      </c>
      <c r="B3710" t="s">
        <v>789</v>
      </c>
      <c r="C3710">
        <v>210</v>
      </c>
      <c r="D3710">
        <v>554</v>
      </c>
      <c r="E3710">
        <v>0</v>
      </c>
      <c r="F3710">
        <v>10303</v>
      </c>
      <c r="H3710" t="s">
        <v>9</v>
      </c>
      <c r="I3710">
        <v>1120</v>
      </c>
      <c r="J3710">
        <v>3480</v>
      </c>
      <c r="K3710" t="s">
        <v>3265</v>
      </c>
      <c r="O3710" s="65">
        <v>3898064</v>
      </c>
    </row>
    <row r="3711" spans="1:15" x14ac:dyDescent="0.25">
      <c r="A3711" s="45">
        <v>2018</v>
      </c>
      <c r="B3711" t="s">
        <v>789</v>
      </c>
      <c r="C3711">
        <v>210</v>
      </c>
      <c r="D3711">
        <v>554</v>
      </c>
      <c r="E3711">
        <v>0</v>
      </c>
      <c r="F3711">
        <v>10307</v>
      </c>
      <c r="H3711" t="s">
        <v>9</v>
      </c>
      <c r="I3711">
        <v>1120</v>
      </c>
      <c r="J3711">
        <v>3480</v>
      </c>
      <c r="K3711" t="s">
        <v>3269</v>
      </c>
      <c r="O3711" s="65">
        <v>750000</v>
      </c>
    </row>
    <row r="3712" spans="1:15" x14ac:dyDescent="0.25">
      <c r="A3712" s="45">
        <v>2018</v>
      </c>
      <c r="B3712" t="s">
        <v>789</v>
      </c>
      <c r="C3712">
        <v>210</v>
      </c>
      <c r="D3712">
        <v>554</v>
      </c>
      <c r="E3712">
        <v>0</v>
      </c>
      <c r="F3712">
        <v>10403</v>
      </c>
      <c r="H3712" t="s">
        <v>9</v>
      </c>
      <c r="I3712">
        <v>1120</v>
      </c>
      <c r="J3712">
        <v>3480</v>
      </c>
      <c r="K3712" t="s">
        <v>3272</v>
      </c>
      <c r="M3712" t="s">
        <v>6095</v>
      </c>
      <c r="O3712" s="65">
        <v>7922520042</v>
      </c>
    </row>
    <row r="3713" spans="1:15" x14ac:dyDescent="0.25">
      <c r="A3713" s="45">
        <v>2018</v>
      </c>
      <c r="B3713" t="s">
        <v>789</v>
      </c>
      <c r="C3713">
        <v>210</v>
      </c>
      <c r="D3713">
        <v>554</v>
      </c>
      <c r="E3713">
        <v>0</v>
      </c>
      <c r="F3713">
        <v>10404</v>
      </c>
      <c r="H3713" t="s">
        <v>9</v>
      </c>
      <c r="I3713">
        <v>1120</v>
      </c>
      <c r="J3713">
        <v>3480</v>
      </c>
      <c r="K3713" t="s">
        <v>3273</v>
      </c>
      <c r="M3713" t="s">
        <v>6096</v>
      </c>
      <c r="O3713" s="65">
        <v>51907490</v>
      </c>
    </row>
    <row r="3714" spans="1:15" x14ac:dyDescent="0.25">
      <c r="A3714" s="45">
        <v>2018</v>
      </c>
      <c r="B3714" t="s">
        <v>789</v>
      </c>
      <c r="C3714">
        <v>210</v>
      </c>
      <c r="D3714">
        <v>554</v>
      </c>
      <c r="E3714">
        <v>0</v>
      </c>
      <c r="F3714">
        <v>10499</v>
      </c>
      <c r="H3714" t="s">
        <v>9</v>
      </c>
      <c r="I3714">
        <v>1120</v>
      </c>
      <c r="J3714">
        <v>3480</v>
      </c>
      <c r="K3714" t="s">
        <v>3276</v>
      </c>
      <c r="M3714" t="s">
        <v>6097</v>
      </c>
      <c r="O3714" s="65">
        <v>35150000</v>
      </c>
    </row>
    <row r="3715" spans="1:15" x14ac:dyDescent="0.25">
      <c r="A3715" s="45">
        <v>2018</v>
      </c>
      <c r="B3715" t="s">
        <v>789</v>
      </c>
      <c r="C3715">
        <v>210</v>
      </c>
      <c r="D3715">
        <v>554</v>
      </c>
      <c r="E3715">
        <v>0</v>
      </c>
      <c r="F3715">
        <v>10501</v>
      </c>
      <c r="H3715" t="s">
        <v>9</v>
      </c>
      <c r="I3715">
        <v>1120</v>
      </c>
      <c r="J3715">
        <v>3480</v>
      </c>
      <c r="K3715" t="s">
        <v>3277</v>
      </c>
      <c r="O3715" s="65">
        <v>3045550</v>
      </c>
    </row>
    <row r="3716" spans="1:15" x14ac:dyDescent="0.25">
      <c r="A3716" s="45">
        <v>2018</v>
      </c>
      <c r="B3716" t="s">
        <v>789</v>
      </c>
      <c r="C3716">
        <v>210</v>
      </c>
      <c r="D3716">
        <v>554</v>
      </c>
      <c r="E3716">
        <v>0</v>
      </c>
      <c r="F3716">
        <v>10502</v>
      </c>
      <c r="H3716" t="s">
        <v>9</v>
      </c>
      <c r="I3716">
        <v>1120</v>
      </c>
      <c r="J3716">
        <v>3480</v>
      </c>
      <c r="K3716" t="s">
        <v>3278</v>
      </c>
      <c r="O3716" s="65">
        <v>86624250</v>
      </c>
    </row>
    <row r="3717" spans="1:15" x14ac:dyDescent="0.25">
      <c r="A3717" s="45">
        <v>2018</v>
      </c>
      <c r="B3717" t="s">
        <v>789</v>
      </c>
      <c r="C3717">
        <v>210</v>
      </c>
      <c r="D3717">
        <v>554</v>
      </c>
      <c r="E3717">
        <v>0</v>
      </c>
      <c r="F3717">
        <v>10701</v>
      </c>
      <c r="H3717" t="s">
        <v>9</v>
      </c>
      <c r="I3717">
        <v>1120</v>
      </c>
      <c r="J3717">
        <v>3480</v>
      </c>
      <c r="K3717" t="s">
        <v>3284</v>
      </c>
      <c r="M3717" t="s">
        <v>6098</v>
      </c>
      <c r="O3717" s="65">
        <v>66259040</v>
      </c>
    </row>
    <row r="3718" spans="1:15" x14ac:dyDescent="0.25">
      <c r="A3718" s="45">
        <v>2018</v>
      </c>
      <c r="B3718" t="s">
        <v>789</v>
      </c>
      <c r="C3718">
        <v>210</v>
      </c>
      <c r="D3718">
        <v>554</v>
      </c>
      <c r="E3718">
        <v>0</v>
      </c>
      <c r="F3718">
        <v>10808</v>
      </c>
      <c r="H3718" t="s">
        <v>9</v>
      </c>
      <c r="I3718">
        <v>1120</v>
      </c>
      <c r="J3718">
        <v>3480</v>
      </c>
      <c r="K3718" t="s">
        <v>3294</v>
      </c>
      <c r="O3718" s="65">
        <v>7000000</v>
      </c>
    </row>
    <row r="3719" spans="1:15" x14ac:dyDescent="0.25">
      <c r="A3719" s="45">
        <v>2018</v>
      </c>
      <c r="B3719" t="s">
        <v>789</v>
      </c>
      <c r="C3719">
        <v>210</v>
      </c>
      <c r="D3719">
        <v>554</v>
      </c>
      <c r="E3719">
        <v>0</v>
      </c>
      <c r="F3719">
        <v>20102</v>
      </c>
      <c r="H3719" t="s">
        <v>9</v>
      </c>
      <c r="I3719">
        <v>1120</v>
      </c>
      <c r="J3719">
        <v>3480</v>
      </c>
      <c r="K3719" t="s">
        <v>3307</v>
      </c>
      <c r="O3719" s="65">
        <v>1000000</v>
      </c>
    </row>
    <row r="3720" spans="1:15" x14ac:dyDescent="0.25">
      <c r="A3720" s="45">
        <v>2018</v>
      </c>
      <c r="B3720" t="s">
        <v>789</v>
      </c>
      <c r="C3720">
        <v>210</v>
      </c>
      <c r="D3720">
        <v>554</v>
      </c>
      <c r="E3720">
        <v>0</v>
      </c>
      <c r="F3720">
        <v>20104</v>
      </c>
      <c r="H3720" t="s">
        <v>9</v>
      </c>
      <c r="I3720">
        <v>1120</v>
      </c>
      <c r="J3720">
        <v>3480</v>
      </c>
      <c r="K3720" t="s">
        <v>3309</v>
      </c>
      <c r="O3720" s="65">
        <v>19478128</v>
      </c>
    </row>
    <row r="3721" spans="1:15" x14ac:dyDescent="0.25">
      <c r="A3721" s="45">
        <v>2018</v>
      </c>
      <c r="B3721" t="s">
        <v>789</v>
      </c>
      <c r="C3721">
        <v>210</v>
      </c>
      <c r="D3721">
        <v>554</v>
      </c>
      <c r="E3721">
        <v>0</v>
      </c>
      <c r="F3721">
        <v>20199</v>
      </c>
      <c r="H3721" t="s">
        <v>9</v>
      </c>
      <c r="I3721">
        <v>1120</v>
      </c>
      <c r="J3721">
        <v>3480</v>
      </c>
      <c r="K3721" t="s">
        <v>3310</v>
      </c>
      <c r="O3721" s="65">
        <v>532950</v>
      </c>
    </row>
    <row r="3722" spans="1:15" x14ac:dyDescent="0.25">
      <c r="A3722" s="45">
        <v>2018</v>
      </c>
      <c r="B3722" t="s">
        <v>789</v>
      </c>
      <c r="C3722">
        <v>210</v>
      </c>
      <c r="D3722">
        <v>554</v>
      </c>
      <c r="E3722">
        <v>0</v>
      </c>
      <c r="F3722">
        <v>20301</v>
      </c>
      <c r="H3722" t="s">
        <v>9</v>
      </c>
      <c r="I3722">
        <v>1120</v>
      </c>
      <c r="J3722">
        <v>3480</v>
      </c>
      <c r="K3722" t="s">
        <v>3315</v>
      </c>
      <c r="O3722" s="65">
        <v>254713</v>
      </c>
    </row>
    <row r="3723" spans="1:15" x14ac:dyDescent="0.25">
      <c r="A3723" s="45">
        <v>2018</v>
      </c>
      <c r="B3723" t="s">
        <v>789</v>
      </c>
      <c r="C3723">
        <v>210</v>
      </c>
      <c r="D3723">
        <v>554</v>
      </c>
      <c r="E3723">
        <v>0</v>
      </c>
      <c r="F3723">
        <v>20304</v>
      </c>
      <c r="H3723" t="s">
        <v>9</v>
      </c>
      <c r="I3723">
        <v>1120</v>
      </c>
      <c r="J3723">
        <v>3480</v>
      </c>
      <c r="K3723" t="s">
        <v>3318</v>
      </c>
      <c r="O3723" s="65">
        <v>1443199</v>
      </c>
    </row>
    <row r="3724" spans="1:15" x14ac:dyDescent="0.25">
      <c r="A3724" s="45">
        <v>2018</v>
      </c>
      <c r="B3724" t="s">
        <v>789</v>
      </c>
      <c r="C3724">
        <v>210</v>
      </c>
      <c r="D3724">
        <v>554</v>
      </c>
      <c r="E3724">
        <v>0</v>
      </c>
      <c r="F3724">
        <v>20401</v>
      </c>
      <c r="H3724" t="s">
        <v>9</v>
      </c>
      <c r="I3724">
        <v>1120</v>
      </c>
      <c r="J3724">
        <v>3480</v>
      </c>
      <c r="K3724" t="s">
        <v>3322</v>
      </c>
      <c r="O3724" s="65">
        <v>29439</v>
      </c>
    </row>
    <row r="3725" spans="1:15" x14ac:dyDescent="0.25">
      <c r="A3725" s="45">
        <v>2018</v>
      </c>
      <c r="B3725" t="s">
        <v>789</v>
      </c>
      <c r="C3725">
        <v>210</v>
      </c>
      <c r="D3725">
        <v>554</v>
      </c>
      <c r="E3725">
        <v>0</v>
      </c>
      <c r="F3725">
        <v>20402</v>
      </c>
      <c r="H3725" t="s">
        <v>9</v>
      </c>
      <c r="I3725">
        <v>1120</v>
      </c>
      <c r="J3725">
        <v>3480</v>
      </c>
      <c r="K3725" t="s">
        <v>3323</v>
      </c>
      <c r="O3725" s="65">
        <v>267135</v>
      </c>
    </row>
    <row r="3726" spans="1:15" x14ac:dyDescent="0.25">
      <c r="A3726" s="45">
        <v>2018</v>
      </c>
      <c r="B3726" t="s">
        <v>789</v>
      </c>
      <c r="C3726">
        <v>210</v>
      </c>
      <c r="D3726">
        <v>554</v>
      </c>
      <c r="E3726">
        <v>0</v>
      </c>
      <c r="F3726">
        <v>29901</v>
      </c>
      <c r="H3726" t="s">
        <v>9</v>
      </c>
      <c r="I3726">
        <v>1120</v>
      </c>
      <c r="J3726">
        <v>3480</v>
      </c>
      <c r="K3726" t="s">
        <v>3327</v>
      </c>
      <c r="O3726" s="65">
        <v>4615082</v>
      </c>
    </row>
    <row r="3727" spans="1:15" x14ac:dyDescent="0.25">
      <c r="A3727" s="45">
        <v>2018</v>
      </c>
      <c r="B3727" t="s">
        <v>789</v>
      </c>
      <c r="C3727">
        <v>210</v>
      </c>
      <c r="D3727">
        <v>554</v>
      </c>
      <c r="E3727">
        <v>0</v>
      </c>
      <c r="F3727">
        <v>29903</v>
      </c>
      <c r="H3727" t="s">
        <v>9</v>
      </c>
      <c r="I3727">
        <v>1120</v>
      </c>
      <c r="J3727">
        <v>3480</v>
      </c>
      <c r="K3727" t="s">
        <v>3329</v>
      </c>
      <c r="O3727" s="65">
        <v>7595990</v>
      </c>
    </row>
    <row r="3728" spans="1:15" x14ac:dyDescent="0.25">
      <c r="A3728" s="45">
        <v>2018</v>
      </c>
      <c r="B3728" t="s">
        <v>789</v>
      </c>
      <c r="C3728">
        <v>210</v>
      </c>
      <c r="D3728">
        <v>554</v>
      </c>
      <c r="E3728">
        <v>0</v>
      </c>
      <c r="F3728">
        <v>29904</v>
      </c>
      <c r="H3728" t="s">
        <v>9</v>
      </c>
      <c r="I3728">
        <v>1120</v>
      </c>
      <c r="J3728">
        <v>3480</v>
      </c>
      <c r="K3728" t="s">
        <v>3330</v>
      </c>
      <c r="O3728" s="65">
        <v>22500</v>
      </c>
    </row>
    <row r="3729" spans="1:15" x14ac:dyDescent="0.25">
      <c r="A3729" s="45">
        <v>2018</v>
      </c>
      <c r="B3729" t="s">
        <v>789</v>
      </c>
      <c r="C3729">
        <v>210</v>
      </c>
      <c r="D3729">
        <v>554</v>
      </c>
      <c r="E3729">
        <v>0</v>
      </c>
      <c r="F3729">
        <v>29905</v>
      </c>
      <c r="H3729" t="s">
        <v>9</v>
      </c>
      <c r="I3729">
        <v>1120</v>
      </c>
      <c r="J3729">
        <v>3480</v>
      </c>
      <c r="K3729" t="s">
        <v>3331</v>
      </c>
      <c r="O3729" s="65">
        <v>50000</v>
      </c>
    </row>
    <row r="3730" spans="1:15" x14ac:dyDescent="0.25">
      <c r="A3730" s="45">
        <v>2018</v>
      </c>
      <c r="B3730" t="s">
        <v>789</v>
      </c>
      <c r="C3730">
        <v>210</v>
      </c>
      <c r="D3730">
        <v>554</v>
      </c>
      <c r="E3730">
        <v>0</v>
      </c>
      <c r="F3730">
        <v>29906</v>
      </c>
      <c r="H3730" t="s">
        <v>9</v>
      </c>
      <c r="I3730">
        <v>1120</v>
      </c>
      <c r="J3730">
        <v>3480</v>
      </c>
      <c r="K3730" t="s">
        <v>3332</v>
      </c>
      <c r="O3730" s="65">
        <v>1012500</v>
      </c>
    </row>
    <row r="3731" spans="1:15" x14ac:dyDescent="0.25">
      <c r="A3731" s="45">
        <v>2018</v>
      </c>
      <c r="B3731" t="s">
        <v>789</v>
      </c>
      <c r="C3731">
        <v>210</v>
      </c>
      <c r="D3731">
        <v>554</v>
      </c>
      <c r="E3731">
        <v>0</v>
      </c>
      <c r="F3731">
        <v>29907</v>
      </c>
      <c r="H3731" t="s">
        <v>9</v>
      </c>
      <c r="I3731">
        <v>1120</v>
      </c>
      <c r="J3731">
        <v>3480</v>
      </c>
      <c r="K3731" t="s">
        <v>3333</v>
      </c>
      <c r="O3731" s="65">
        <v>14950</v>
      </c>
    </row>
    <row r="3732" spans="1:15" x14ac:dyDescent="0.25">
      <c r="A3732" s="45">
        <v>2018</v>
      </c>
      <c r="B3732" t="s">
        <v>789</v>
      </c>
      <c r="C3732">
        <v>210</v>
      </c>
      <c r="D3732">
        <v>554</v>
      </c>
      <c r="E3732">
        <v>0</v>
      </c>
      <c r="F3732">
        <v>50102</v>
      </c>
      <c r="H3732" t="s">
        <v>16</v>
      </c>
      <c r="I3732">
        <v>2210</v>
      </c>
      <c r="J3732">
        <v>3480</v>
      </c>
      <c r="K3732" t="s">
        <v>3373</v>
      </c>
      <c r="O3732" s="65">
        <v>263950</v>
      </c>
    </row>
    <row r="3733" spans="1:15" x14ac:dyDescent="0.25">
      <c r="A3733" s="45">
        <v>2018</v>
      </c>
      <c r="B3733" t="s">
        <v>789</v>
      </c>
      <c r="C3733">
        <v>210</v>
      </c>
      <c r="D3733">
        <v>554</v>
      </c>
      <c r="E3733">
        <v>0</v>
      </c>
      <c r="F3733">
        <v>50103</v>
      </c>
      <c r="H3733" t="s">
        <v>16</v>
      </c>
      <c r="I3733">
        <v>2210</v>
      </c>
      <c r="J3733">
        <v>3480</v>
      </c>
      <c r="K3733" t="s">
        <v>3374</v>
      </c>
      <c r="O3733" s="65">
        <v>3684396</v>
      </c>
    </row>
    <row r="3734" spans="1:15" x14ac:dyDescent="0.25">
      <c r="A3734" s="45">
        <v>2018</v>
      </c>
      <c r="B3734" t="s">
        <v>789</v>
      </c>
      <c r="C3734">
        <v>210</v>
      </c>
      <c r="D3734">
        <v>554</v>
      </c>
      <c r="E3734">
        <v>0</v>
      </c>
      <c r="F3734">
        <v>50104</v>
      </c>
      <c r="H3734" t="s">
        <v>16</v>
      </c>
      <c r="I3734">
        <v>2210</v>
      </c>
      <c r="J3734">
        <v>3480</v>
      </c>
      <c r="K3734" t="s">
        <v>3375</v>
      </c>
      <c r="O3734" s="65">
        <v>658984016</v>
      </c>
    </row>
    <row r="3735" spans="1:15" x14ac:dyDescent="0.25">
      <c r="A3735" s="45">
        <v>2018</v>
      </c>
      <c r="B3735" t="s">
        <v>789</v>
      </c>
      <c r="C3735">
        <v>210</v>
      </c>
      <c r="D3735">
        <v>554</v>
      </c>
      <c r="E3735">
        <v>0</v>
      </c>
      <c r="F3735">
        <v>50105</v>
      </c>
      <c r="H3735" t="s">
        <v>16</v>
      </c>
      <c r="I3735">
        <v>2210</v>
      </c>
      <c r="J3735">
        <v>3480</v>
      </c>
      <c r="K3735" t="s">
        <v>3376</v>
      </c>
      <c r="O3735" s="65">
        <v>28702083</v>
      </c>
    </row>
    <row r="3736" spans="1:15" x14ac:dyDescent="0.25">
      <c r="A3736" s="45">
        <v>2018</v>
      </c>
      <c r="B3736" t="s">
        <v>789</v>
      </c>
      <c r="C3736">
        <v>210</v>
      </c>
      <c r="D3736">
        <v>554</v>
      </c>
      <c r="E3736">
        <v>0</v>
      </c>
      <c r="F3736">
        <v>50107</v>
      </c>
      <c r="H3736" t="s">
        <v>16</v>
      </c>
      <c r="I3736">
        <v>2210</v>
      </c>
      <c r="J3736">
        <v>3480</v>
      </c>
      <c r="K3736" t="s">
        <v>3378</v>
      </c>
      <c r="O3736" s="65">
        <v>1284387200</v>
      </c>
    </row>
    <row r="3737" spans="1:15" x14ac:dyDescent="0.25">
      <c r="A3737" s="45">
        <v>2018</v>
      </c>
      <c r="B3737" t="s">
        <v>789</v>
      </c>
      <c r="C3737">
        <v>210</v>
      </c>
      <c r="D3737">
        <v>554</v>
      </c>
      <c r="E3737">
        <v>0</v>
      </c>
      <c r="F3737">
        <v>50199</v>
      </c>
      <c r="H3737" t="s">
        <v>16</v>
      </c>
      <c r="I3737">
        <v>2210</v>
      </c>
      <c r="J3737">
        <v>3480</v>
      </c>
      <c r="K3737" t="s">
        <v>3379</v>
      </c>
      <c r="O3737" s="65">
        <v>500961730</v>
      </c>
    </row>
    <row r="3738" spans="1:15" x14ac:dyDescent="0.25">
      <c r="A3738" s="45">
        <v>2018</v>
      </c>
      <c r="B3738" t="s">
        <v>789</v>
      </c>
      <c r="C3738">
        <v>210</v>
      </c>
      <c r="D3738">
        <v>554</v>
      </c>
      <c r="E3738">
        <v>0</v>
      </c>
      <c r="F3738">
        <v>50201</v>
      </c>
      <c r="H3738" t="s">
        <v>16</v>
      </c>
      <c r="I3738">
        <v>2110</v>
      </c>
      <c r="J3738">
        <v>3480</v>
      </c>
      <c r="K3738" t="s">
        <v>2211</v>
      </c>
      <c r="M3738" t="s">
        <v>6099</v>
      </c>
      <c r="O3738" s="65">
        <v>4207538756</v>
      </c>
    </row>
    <row r="3739" spans="1:15" x14ac:dyDescent="0.25">
      <c r="A3739" s="45">
        <v>2018</v>
      </c>
      <c r="B3739" t="s">
        <v>789</v>
      </c>
      <c r="C3739">
        <v>210</v>
      </c>
      <c r="D3739">
        <v>554</v>
      </c>
      <c r="E3739">
        <v>0</v>
      </c>
      <c r="F3739">
        <v>59903</v>
      </c>
      <c r="H3739" t="s">
        <v>16</v>
      </c>
      <c r="I3739">
        <v>2240</v>
      </c>
      <c r="J3739">
        <v>3480</v>
      </c>
      <c r="K3739" t="s">
        <v>3389</v>
      </c>
      <c r="O3739" s="65">
        <v>158000000</v>
      </c>
    </row>
    <row r="3740" spans="1:15" x14ac:dyDescent="0.25">
      <c r="A3740" s="45">
        <v>2018</v>
      </c>
      <c r="B3740" t="s">
        <v>789</v>
      </c>
      <c r="C3740">
        <v>210</v>
      </c>
      <c r="D3740">
        <v>554</v>
      </c>
      <c r="E3740">
        <v>0</v>
      </c>
      <c r="F3740">
        <v>60103</v>
      </c>
      <c r="G3740">
        <v>200</v>
      </c>
      <c r="H3740" t="s">
        <v>9</v>
      </c>
      <c r="I3740">
        <v>1310</v>
      </c>
      <c r="J3740">
        <v>3480</v>
      </c>
      <c r="K3740" t="s">
        <v>3393</v>
      </c>
      <c r="L3740" t="s">
        <v>21</v>
      </c>
      <c r="M3740" t="s">
        <v>4550</v>
      </c>
      <c r="N3740" t="s">
        <v>22</v>
      </c>
      <c r="O3740" s="65">
        <v>4526386</v>
      </c>
    </row>
    <row r="3741" spans="1:15" x14ac:dyDescent="0.25">
      <c r="A3741" s="45">
        <v>2018</v>
      </c>
      <c r="B3741" t="s">
        <v>789</v>
      </c>
      <c r="C3741">
        <v>210</v>
      </c>
      <c r="D3741">
        <v>554</v>
      </c>
      <c r="E3741">
        <v>0</v>
      </c>
      <c r="F3741">
        <v>60103</v>
      </c>
      <c r="G3741">
        <v>202</v>
      </c>
      <c r="H3741" t="s">
        <v>9</v>
      </c>
      <c r="I3741">
        <v>1310</v>
      </c>
      <c r="J3741">
        <v>3480</v>
      </c>
      <c r="K3741" t="s">
        <v>3393</v>
      </c>
      <c r="L3741" t="s">
        <v>21</v>
      </c>
      <c r="M3741" t="s">
        <v>4542</v>
      </c>
      <c r="N3741" t="s">
        <v>22</v>
      </c>
      <c r="O3741" s="65">
        <v>5199650</v>
      </c>
    </row>
    <row r="3742" spans="1:15" x14ac:dyDescent="0.25">
      <c r="A3742" s="45">
        <v>2018</v>
      </c>
      <c r="B3742" t="s">
        <v>789</v>
      </c>
      <c r="C3742">
        <v>210</v>
      </c>
      <c r="D3742">
        <v>554</v>
      </c>
      <c r="E3742">
        <v>0</v>
      </c>
      <c r="F3742">
        <v>60103</v>
      </c>
      <c r="G3742">
        <v>204</v>
      </c>
      <c r="H3742" t="s">
        <v>9</v>
      </c>
      <c r="I3742">
        <v>1310</v>
      </c>
      <c r="J3742">
        <v>3480</v>
      </c>
      <c r="K3742" t="s">
        <v>3393</v>
      </c>
      <c r="L3742" t="s">
        <v>724</v>
      </c>
      <c r="M3742" t="s">
        <v>4619</v>
      </c>
      <c r="N3742" t="s">
        <v>725</v>
      </c>
      <c r="O3742" s="65">
        <v>6190031</v>
      </c>
    </row>
    <row r="3743" spans="1:15" x14ac:dyDescent="0.25">
      <c r="A3743" s="45">
        <v>2018</v>
      </c>
      <c r="B3743" t="s">
        <v>789</v>
      </c>
      <c r="C3743">
        <v>210</v>
      </c>
      <c r="D3743">
        <v>554</v>
      </c>
      <c r="E3743">
        <v>0</v>
      </c>
      <c r="F3743">
        <v>60399</v>
      </c>
      <c r="H3743" t="s">
        <v>9</v>
      </c>
      <c r="I3743">
        <v>1320</v>
      </c>
      <c r="J3743">
        <v>3480</v>
      </c>
      <c r="K3743" t="s">
        <v>3409</v>
      </c>
      <c r="M3743" t="s">
        <v>4371</v>
      </c>
      <c r="O3743" s="65">
        <v>5750835</v>
      </c>
    </row>
    <row r="3744" spans="1:15" x14ac:dyDescent="0.25">
      <c r="A3744" s="45">
        <v>2018</v>
      </c>
      <c r="B3744" t="s">
        <v>789</v>
      </c>
      <c r="C3744">
        <v>210</v>
      </c>
      <c r="D3744">
        <v>554</v>
      </c>
      <c r="E3744">
        <v>0</v>
      </c>
      <c r="F3744">
        <v>70103</v>
      </c>
      <c r="G3744">
        <v>206</v>
      </c>
      <c r="H3744" t="s">
        <v>16</v>
      </c>
      <c r="I3744">
        <v>2310</v>
      </c>
      <c r="J3744">
        <v>3480</v>
      </c>
      <c r="K3744" t="s">
        <v>3424</v>
      </c>
      <c r="L3744" t="s">
        <v>786</v>
      </c>
      <c r="M3744" t="s">
        <v>790</v>
      </c>
      <c r="N3744" t="s">
        <v>738</v>
      </c>
      <c r="O3744" s="65">
        <v>44231168631</v>
      </c>
    </row>
    <row r="3745" spans="1:15" x14ac:dyDescent="0.25">
      <c r="A3745" s="45">
        <v>2018</v>
      </c>
      <c r="B3745" t="s">
        <v>789</v>
      </c>
      <c r="C3745">
        <v>210</v>
      </c>
      <c r="D3745">
        <v>554</v>
      </c>
      <c r="E3745">
        <v>0</v>
      </c>
      <c r="F3745">
        <v>70103</v>
      </c>
      <c r="G3745">
        <v>207</v>
      </c>
      <c r="H3745" t="s">
        <v>16</v>
      </c>
      <c r="I3745">
        <v>2310</v>
      </c>
      <c r="J3745">
        <v>3480</v>
      </c>
      <c r="K3745" t="s">
        <v>3424</v>
      </c>
      <c r="L3745" t="s">
        <v>786</v>
      </c>
      <c r="M3745" t="s">
        <v>791</v>
      </c>
      <c r="N3745" t="s">
        <v>738</v>
      </c>
      <c r="O3745" s="65">
        <v>9600000000</v>
      </c>
    </row>
    <row r="3746" spans="1:15" x14ac:dyDescent="0.25">
      <c r="A3746" s="45">
        <v>2018</v>
      </c>
      <c r="B3746" t="s">
        <v>789</v>
      </c>
      <c r="C3746">
        <v>210</v>
      </c>
      <c r="D3746">
        <v>554</v>
      </c>
      <c r="E3746">
        <v>0</v>
      </c>
      <c r="F3746">
        <v>70107</v>
      </c>
      <c r="G3746">
        <v>1</v>
      </c>
      <c r="H3746" t="s">
        <v>16</v>
      </c>
      <c r="I3746">
        <v>2310</v>
      </c>
      <c r="J3746">
        <v>3480</v>
      </c>
      <c r="K3746" t="s">
        <v>3428</v>
      </c>
      <c r="L3746" t="s">
        <v>6100</v>
      </c>
      <c r="M3746" t="s">
        <v>6101</v>
      </c>
      <c r="N3746" t="s">
        <v>738</v>
      </c>
      <c r="O3746" s="65">
        <v>3600000000</v>
      </c>
    </row>
    <row r="3747" spans="1:15" x14ac:dyDescent="0.25">
      <c r="A3747" s="45">
        <v>2018</v>
      </c>
      <c r="B3747" t="s">
        <v>792</v>
      </c>
      <c r="C3747">
        <v>210</v>
      </c>
      <c r="D3747">
        <v>555</v>
      </c>
      <c r="E3747">
        <v>0</v>
      </c>
      <c r="F3747">
        <v>101</v>
      </c>
      <c r="H3747" t="s">
        <v>9</v>
      </c>
      <c r="I3747">
        <v>1111</v>
      </c>
      <c r="J3747">
        <v>3480</v>
      </c>
      <c r="K3747" t="s">
        <v>3206</v>
      </c>
      <c r="O3747" s="65">
        <v>2418943293</v>
      </c>
    </row>
    <row r="3748" spans="1:15" x14ac:dyDescent="0.25">
      <c r="A3748" s="45">
        <v>2018</v>
      </c>
      <c r="B3748" t="s">
        <v>792</v>
      </c>
      <c r="C3748">
        <v>210</v>
      </c>
      <c r="D3748">
        <v>555</v>
      </c>
      <c r="E3748">
        <v>0</v>
      </c>
      <c r="F3748">
        <v>105</v>
      </c>
      <c r="H3748" t="s">
        <v>9</v>
      </c>
      <c r="I3748">
        <v>1111</v>
      </c>
      <c r="J3748">
        <v>3480</v>
      </c>
      <c r="K3748" t="s">
        <v>3209</v>
      </c>
      <c r="O3748" s="65">
        <v>16681025</v>
      </c>
    </row>
    <row r="3749" spans="1:15" x14ac:dyDescent="0.25">
      <c r="A3749" s="45">
        <v>2018</v>
      </c>
      <c r="B3749" t="s">
        <v>792</v>
      </c>
      <c r="C3749">
        <v>210</v>
      </c>
      <c r="D3749">
        <v>555</v>
      </c>
      <c r="E3749">
        <v>0</v>
      </c>
      <c r="F3749">
        <v>201</v>
      </c>
      <c r="H3749" t="s">
        <v>9</v>
      </c>
      <c r="I3749">
        <v>1111</v>
      </c>
      <c r="J3749">
        <v>3480</v>
      </c>
      <c r="K3749" t="s">
        <v>3210</v>
      </c>
      <c r="O3749" s="65">
        <v>7669796</v>
      </c>
    </row>
    <row r="3750" spans="1:15" x14ac:dyDescent="0.25">
      <c r="A3750" s="45">
        <v>2018</v>
      </c>
      <c r="B3750" t="s">
        <v>792</v>
      </c>
      <c r="C3750">
        <v>210</v>
      </c>
      <c r="D3750">
        <v>555</v>
      </c>
      <c r="E3750">
        <v>0</v>
      </c>
      <c r="F3750">
        <v>301</v>
      </c>
      <c r="H3750" t="s">
        <v>9</v>
      </c>
      <c r="I3750">
        <v>1111</v>
      </c>
      <c r="J3750">
        <v>3480</v>
      </c>
      <c r="K3750" t="s">
        <v>3215</v>
      </c>
      <c r="O3750" s="65">
        <v>727511834</v>
      </c>
    </row>
    <row r="3751" spans="1:15" x14ac:dyDescent="0.25">
      <c r="A3751" s="45">
        <v>2018</v>
      </c>
      <c r="B3751" t="s">
        <v>792</v>
      </c>
      <c r="C3751">
        <v>210</v>
      </c>
      <c r="D3751">
        <v>555</v>
      </c>
      <c r="E3751">
        <v>0</v>
      </c>
      <c r="F3751">
        <v>302</v>
      </c>
      <c r="H3751" t="s">
        <v>9</v>
      </c>
      <c r="I3751">
        <v>1111</v>
      </c>
      <c r="J3751">
        <v>3480</v>
      </c>
      <c r="K3751" t="s">
        <v>3216</v>
      </c>
      <c r="O3751" s="65">
        <v>1082816835</v>
      </c>
    </row>
    <row r="3752" spans="1:15" x14ac:dyDescent="0.25">
      <c r="A3752" s="45">
        <v>2018</v>
      </c>
      <c r="B3752" t="s">
        <v>792</v>
      </c>
      <c r="C3752">
        <v>210</v>
      </c>
      <c r="D3752">
        <v>555</v>
      </c>
      <c r="E3752">
        <v>0</v>
      </c>
      <c r="F3752">
        <v>303</v>
      </c>
      <c r="H3752" t="s">
        <v>16</v>
      </c>
      <c r="I3752">
        <v>1111</v>
      </c>
      <c r="J3752">
        <v>3480</v>
      </c>
      <c r="K3752" t="s">
        <v>3217</v>
      </c>
      <c r="O3752" s="65">
        <v>439163654</v>
      </c>
    </row>
    <row r="3753" spans="1:15" x14ac:dyDescent="0.25">
      <c r="A3753" s="45">
        <v>2018</v>
      </c>
      <c r="B3753" t="s">
        <v>792</v>
      </c>
      <c r="C3753">
        <v>210</v>
      </c>
      <c r="D3753">
        <v>555</v>
      </c>
      <c r="E3753">
        <v>0</v>
      </c>
      <c r="F3753">
        <v>304</v>
      </c>
      <c r="H3753" t="s">
        <v>9</v>
      </c>
      <c r="I3753">
        <v>1111</v>
      </c>
      <c r="J3753">
        <v>3480</v>
      </c>
      <c r="K3753" t="s">
        <v>3218</v>
      </c>
      <c r="O3753" s="65">
        <v>382150799</v>
      </c>
    </row>
    <row r="3754" spans="1:15" x14ac:dyDescent="0.25">
      <c r="A3754" s="45">
        <v>2018</v>
      </c>
      <c r="B3754" t="s">
        <v>792</v>
      </c>
      <c r="C3754">
        <v>210</v>
      </c>
      <c r="D3754">
        <v>555</v>
      </c>
      <c r="E3754">
        <v>0</v>
      </c>
      <c r="F3754">
        <v>399</v>
      </c>
      <c r="H3754" t="s">
        <v>9</v>
      </c>
      <c r="I3754">
        <v>1111</v>
      </c>
      <c r="J3754">
        <v>3480</v>
      </c>
      <c r="K3754" t="s">
        <v>3219</v>
      </c>
      <c r="O3754" s="65">
        <v>493957090</v>
      </c>
    </row>
    <row r="3755" spans="1:15" x14ac:dyDescent="0.25">
      <c r="A3755" s="45">
        <v>2018</v>
      </c>
      <c r="B3755" t="s">
        <v>792</v>
      </c>
      <c r="C3755">
        <v>210</v>
      </c>
      <c r="D3755">
        <v>555</v>
      </c>
      <c r="E3755">
        <v>0</v>
      </c>
      <c r="F3755">
        <v>401</v>
      </c>
      <c r="G3755">
        <v>200</v>
      </c>
      <c r="H3755" t="s">
        <v>9</v>
      </c>
      <c r="I3755">
        <v>1112</v>
      </c>
      <c r="J3755">
        <v>3480</v>
      </c>
      <c r="K3755" t="s">
        <v>3220</v>
      </c>
      <c r="L3755" t="s">
        <v>21</v>
      </c>
      <c r="M3755" t="s">
        <v>4546</v>
      </c>
      <c r="N3755" t="s">
        <v>22</v>
      </c>
      <c r="O3755" s="65">
        <v>498599723</v>
      </c>
    </row>
    <row r="3756" spans="1:15" x14ac:dyDescent="0.25">
      <c r="A3756" s="45">
        <v>2018</v>
      </c>
      <c r="B3756" t="s">
        <v>792</v>
      </c>
      <c r="C3756">
        <v>210</v>
      </c>
      <c r="D3756">
        <v>555</v>
      </c>
      <c r="E3756">
        <v>0</v>
      </c>
      <c r="F3756">
        <v>405</v>
      </c>
      <c r="G3756">
        <v>200</v>
      </c>
      <c r="H3756" t="s">
        <v>9</v>
      </c>
      <c r="I3756">
        <v>1112</v>
      </c>
      <c r="J3756">
        <v>3480</v>
      </c>
      <c r="K3756" t="s">
        <v>3244</v>
      </c>
      <c r="L3756" t="s">
        <v>23</v>
      </c>
      <c r="M3756" t="s">
        <v>4531</v>
      </c>
      <c r="N3756" t="s">
        <v>24</v>
      </c>
      <c r="O3756" s="65">
        <v>25586144</v>
      </c>
    </row>
    <row r="3757" spans="1:15" x14ac:dyDescent="0.25">
      <c r="A3757" s="45">
        <v>2018</v>
      </c>
      <c r="B3757" t="s">
        <v>792</v>
      </c>
      <c r="C3757">
        <v>210</v>
      </c>
      <c r="D3757">
        <v>555</v>
      </c>
      <c r="E3757">
        <v>0</v>
      </c>
      <c r="F3757">
        <v>501</v>
      </c>
      <c r="G3757">
        <v>200</v>
      </c>
      <c r="H3757" t="s">
        <v>9</v>
      </c>
      <c r="I3757">
        <v>1112</v>
      </c>
      <c r="J3757">
        <v>3480</v>
      </c>
      <c r="K3757" t="s">
        <v>3245</v>
      </c>
      <c r="L3757" t="s">
        <v>21</v>
      </c>
      <c r="M3757" t="s">
        <v>4547</v>
      </c>
      <c r="N3757" t="s">
        <v>22</v>
      </c>
      <c r="O3757" s="65">
        <v>69868489</v>
      </c>
    </row>
    <row r="3758" spans="1:15" x14ac:dyDescent="0.25">
      <c r="A3758" s="45">
        <v>2018</v>
      </c>
      <c r="B3758" t="s">
        <v>792</v>
      </c>
      <c r="C3758">
        <v>210</v>
      </c>
      <c r="D3758">
        <v>555</v>
      </c>
      <c r="E3758">
        <v>0</v>
      </c>
      <c r="F3758">
        <v>502</v>
      </c>
      <c r="G3758">
        <v>200</v>
      </c>
      <c r="H3758" t="s">
        <v>9</v>
      </c>
      <c r="I3758">
        <v>1112</v>
      </c>
      <c r="J3758">
        <v>3480</v>
      </c>
      <c r="K3758" t="s">
        <v>3246</v>
      </c>
      <c r="L3758" t="s">
        <v>21</v>
      </c>
      <c r="M3758" t="s">
        <v>4532</v>
      </c>
      <c r="N3758" t="s">
        <v>22</v>
      </c>
      <c r="O3758" s="65">
        <v>76755544</v>
      </c>
    </row>
    <row r="3759" spans="1:15" x14ac:dyDescent="0.25">
      <c r="A3759" s="45">
        <v>2018</v>
      </c>
      <c r="B3759" t="s">
        <v>792</v>
      </c>
      <c r="C3759">
        <v>210</v>
      </c>
      <c r="D3759">
        <v>555</v>
      </c>
      <c r="E3759">
        <v>0</v>
      </c>
      <c r="F3759">
        <v>503</v>
      </c>
      <c r="G3759">
        <v>200</v>
      </c>
      <c r="H3759" t="s">
        <v>9</v>
      </c>
      <c r="I3759">
        <v>1112</v>
      </c>
      <c r="J3759">
        <v>3480</v>
      </c>
      <c r="K3759" t="s">
        <v>3247</v>
      </c>
      <c r="L3759" t="s">
        <v>21</v>
      </c>
      <c r="M3759" t="s">
        <v>4533</v>
      </c>
      <c r="N3759" t="s">
        <v>22</v>
      </c>
      <c r="O3759" s="65">
        <v>153511087</v>
      </c>
    </row>
    <row r="3760" spans="1:15" x14ac:dyDescent="0.25">
      <c r="A3760" s="45">
        <v>2018</v>
      </c>
      <c r="B3760" t="s">
        <v>792</v>
      </c>
      <c r="C3760">
        <v>210</v>
      </c>
      <c r="D3760">
        <v>555</v>
      </c>
      <c r="E3760">
        <v>0</v>
      </c>
      <c r="F3760">
        <v>504</v>
      </c>
      <c r="G3760">
        <v>200</v>
      </c>
      <c r="H3760" t="s">
        <v>9</v>
      </c>
      <c r="I3760">
        <v>1112</v>
      </c>
      <c r="J3760">
        <v>3480</v>
      </c>
      <c r="K3760" t="s">
        <v>3248</v>
      </c>
      <c r="L3760" t="s">
        <v>724</v>
      </c>
      <c r="M3760" t="s">
        <v>4613</v>
      </c>
      <c r="N3760" t="s">
        <v>725</v>
      </c>
      <c r="O3760" s="65">
        <v>217632583</v>
      </c>
    </row>
    <row r="3761" spans="1:15" x14ac:dyDescent="0.25">
      <c r="A3761" s="45">
        <v>2018</v>
      </c>
      <c r="B3761" t="s">
        <v>792</v>
      </c>
      <c r="C3761">
        <v>210</v>
      </c>
      <c r="D3761">
        <v>555</v>
      </c>
      <c r="E3761">
        <v>0</v>
      </c>
      <c r="F3761">
        <v>10103</v>
      </c>
      <c r="H3761" t="s">
        <v>9</v>
      </c>
      <c r="I3761">
        <v>1120</v>
      </c>
      <c r="J3761">
        <v>3480</v>
      </c>
      <c r="K3761" t="s">
        <v>3255</v>
      </c>
      <c r="O3761" s="65">
        <v>2629367280</v>
      </c>
    </row>
    <row r="3762" spans="1:15" x14ac:dyDescent="0.25">
      <c r="A3762" s="45">
        <v>2018</v>
      </c>
      <c r="B3762" t="s">
        <v>792</v>
      </c>
      <c r="C3762">
        <v>210</v>
      </c>
      <c r="D3762">
        <v>555</v>
      </c>
      <c r="E3762">
        <v>0</v>
      </c>
      <c r="F3762">
        <v>10104</v>
      </c>
      <c r="H3762" t="s">
        <v>9</v>
      </c>
      <c r="I3762">
        <v>1120</v>
      </c>
      <c r="J3762">
        <v>3480</v>
      </c>
      <c r="K3762" t="s">
        <v>3256</v>
      </c>
      <c r="O3762" s="65">
        <v>187980000</v>
      </c>
    </row>
    <row r="3763" spans="1:15" x14ac:dyDescent="0.25">
      <c r="A3763" s="45">
        <v>2018</v>
      </c>
      <c r="B3763" t="s">
        <v>792</v>
      </c>
      <c r="C3763">
        <v>210</v>
      </c>
      <c r="D3763">
        <v>555</v>
      </c>
      <c r="E3763">
        <v>0</v>
      </c>
      <c r="F3763">
        <v>10204</v>
      </c>
      <c r="H3763" t="s">
        <v>9</v>
      </c>
      <c r="I3763">
        <v>1120</v>
      </c>
      <c r="J3763">
        <v>3480</v>
      </c>
      <c r="K3763" t="s">
        <v>3261</v>
      </c>
      <c r="O3763" s="65">
        <v>174000000</v>
      </c>
    </row>
    <row r="3764" spans="1:15" x14ac:dyDescent="0.25">
      <c r="A3764" s="45">
        <v>2018</v>
      </c>
      <c r="B3764" t="s">
        <v>792</v>
      </c>
      <c r="C3764">
        <v>210</v>
      </c>
      <c r="D3764">
        <v>555</v>
      </c>
      <c r="E3764">
        <v>0</v>
      </c>
      <c r="F3764">
        <v>10301</v>
      </c>
      <c r="H3764" t="s">
        <v>9</v>
      </c>
      <c r="I3764">
        <v>1120</v>
      </c>
      <c r="J3764">
        <v>3480</v>
      </c>
      <c r="K3764" t="s">
        <v>3263</v>
      </c>
      <c r="O3764" s="65">
        <v>30000000</v>
      </c>
    </row>
    <row r="3765" spans="1:15" x14ac:dyDescent="0.25">
      <c r="A3765" s="45">
        <v>2018</v>
      </c>
      <c r="B3765" t="s">
        <v>792</v>
      </c>
      <c r="C3765">
        <v>210</v>
      </c>
      <c r="D3765">
        <v>555</v>
      </c>
      <c r="E3765">
        <v>0</v>
      </c>
      <c r="F3765">
        <v>10302</v>
      </c>
      <c r="H3765" t="s">
        <v>9</v>
      </c>
      <c r="I3765">
        <v>1120</v>
      </c>
      <c r="J3765">
        <v>3480</v>
      </c>
      <c r="K3765" t="s">
        <v>3264</v>
      </c>
      <c r="O3765" s="65">
        <v>18730000</v>
      </c>
    </row>
    <row r="3766" spans="1:15" x14ac:dyDescent="0.25">
      <c r="A3766" s="45">
        <v>2018</v>
      </c>
      <c r="B3766" t="s">
        <v>792</v>
      </c>
      <c r="C3766">
        <v>210</v>
      </c>
      <c r="D3766">
        <v>555</v>
      </c>
      <c r="E3766">
        <v>0</v>
      </c>
      <c r="F3766">
        <v>10303</v>
      </c>
      <c r="H3766" t="s">
        <v>9</v>
      </c>
      <c r="I3766">
        <v>1120</v>
      </c>
      <c r="J3766">
        <v>3480</v>
      </c>
      <c r="K3766" t="s">
        <v>3265</v>
      </c>
      <c r="O3766" s="65">
        <v>31007100</v>
      </c>
    </row>
    <row r="3767" spans="1:15" x14ac:dyDescent="0.25">
      <c r="A3767" s="45">
        <v>2018</v>
      </c>
      <c r="B3767" t="s">
        <v>792</v>
      </c>
      <c r="C3767">
        <v>210</v>
      </c>
      <c r="D3767">
        <v>555</v>
      </c>
      <c r="E3767">
        <v>0</v>
      </c>
      <c r="F3767">
        <v>10403</v>
      </c>
      <c r="H3767" t="s">
        <v>9</v>
      </c>
      <c r="I3767">
        <v>1120</v>
      </c>
      <c r="J3767">
        <v>3480</v>
      </c>
      <c r="K3767" t="s">
        <v>3272</v>
      </c>
      <c r="M3767" t="s">
        <v>4626</v>
      </c>
      <c r="O3767" s="65">
        <v>87500000</v>
      </c>
    </row>
    <row r="3768" spans="1:15" x14ac:dyDescent="0.25">
      <c r="A3768" s="45">
        <v>2018</v>
      </c>
      <c r="B3768" t="s">
        <v>792</v>
      </c>
      <c r="C3768">
        <v>210</v>
      </c>
      <c r="D3768">
        <v>555</v>
      </c>
      <c r="E3768">
        <v>0</v>
      </c>
      <c r="F3768">
        <v>10405</v>
      </c>
      <c r="H3768" t="s">
        <v>9</v>
      </c>
      <c r="I3768">
        <v>1120</v>
      </c>
      <c r="J3768">
        <v>3480</v>
      </c>
      <c r="K3768" t="s">
        <v>3274</v>
      </c>
      <c r="M3768" t="s">
        <v>4627</v>
      </c>
      <c r="O3768" s="65">
        <v>1504200000</v>
      </c>
    </row>
    <row r="3769" spans="1:15" x14ac:dyDescent="0.25">
      <c r="A3769" s="45">
        <v>2018</v>
      </c>
      <c r="B3769" t="s">
        <v>792</v>
      </c>
      <c r="C3769">
        <v>210</v>
      </c>
      <c r="D3769">
        <v>555</v>
      </c>
      <c r="E3769">
        <v>0</v>
      </c>
      <c r="F3769">
        <v>10501</v>
      </c>
      <c r="H3769" t="s">
        <v>9</v>
      </c>
      <c r="I3769">
        <v>1120</v>
      </c>
      <c r="J3769">
        <v>3480</v>
      </c>
      <c r="K3769" t="s">
        <v>3277</v>
      </c>
      <c r="O3769" s="65">
        <v>3055030</v>
      </c>
    </row>
    <row r="3770" spans="1:15" x14ac:dyDescent="0.25">
      <c r="A3770" s="45">
        <v>2018</v>
      </c>
      <c r="B3770" t="s">
        <v>792</v>
      </c>
      <c r="C3770">
        <v>210</v>
      </c>
      <c r="D3770">
        <v>555</v>
      </c>
      <c r="E3770">
        <v>0</v>
      </c>
      <c r="F3770">
        <v>10502</v>
      </c>
      <c r="H3770" t="s">
        <v>9</v>
      </c>
      <c r="I3770">
        <v>1120</v>
      </c>
      <c r="J3770">
        <v>3480</v>
      </c>
      <c r="K3770" t="s">
        <v>3278</v>
      </c>
      <c r="O3770" s="65">
        <v>127153450</v>
      </c>
    </row>
    <row r="3771" spans="1:15" x14ac:dyDescent="0.25">
      <c r="A3771" s="45">
        <v>2018</v>
      </c>
      <c r="B3771" t="s">
        <v>792</v>
      </c>
      <c r="C3771">
        <v>210</v>
      </c>
      <c r="D3771">
        <v>555</v>
      </c>
      <c r="E3771">
        <v>0</v>
      </c>
      <c r="F3771">
        <v>10701</v>
      </c>
      <c r="H3771" t="s">
        <v>9</v>
      </c>
      <c r="I3771">
        <v>1120</v>
      </c>
      <c r="J3771">
        <v>3480</v>
      </c>
      <c r="K3771" t="s">
        <v>3284</v>
      </c>
      <c r="M3771" t="s">
        <v>6102</v>
      </c>
      <c r="O3771" s="65">
        <v>54600000</v>
      </c>
    </row>
    <row r="3772" spans="1:15" x14ac:dyDescent="0.25">
      <c r="A3772" s="45">
        <v>2018</v>
      </c>
      <c r="B3772" t="s">
        <v>792</v>
      </c>
      <c r="C3772">
        <v>210</v>
      </c>
      <c r="D3772">
        <v>555</v>
      </c>
      <c r="E3772">
        <v>0</v>
      </c>
      <c r="F3772">
        <v>10801</v>
      </c>
      <c r="H3772" t="s">
        <v>9</v>
      </c>
      <c r="I3772">
        <v>1120</v>
      </c>
      <c r="J3772">
        <v>3480</v>
      </c>
      <c r="K3772" t="s">
        <v>3287</v>
      </c>
      <c r="O3772" s="65">
        <v>11315000</v>
      </c>
    </row>
    <row r="3773" spans="1:15" x14ac:dyDescent="0.25">
      <c r="A3773" s="45">
        <v>2018</v>
      </c>
      <c r="B3773" t="s">
        <v>792</v>
      </c>
      <c r="C3773">
        <v>210</v>
      </c>
      <c r="D3773">
        <v>555</v>
      </c>
      <c r="E3773">
        <v>0</v>
      </c>
      <c r="F3773">
        <v>10806</v>
      </c>
      <c r="H3773" t="s">
        <v>9</v>
      </c>
      <c r="I3773">
        <v>1120</v>
      </c>
      <c r="J3773">
        <v>3480</v>
      </c>
      <c r="K3773" t="s">
        <v>3292</v>
      </c>
      <c r="O3773" s="65">
        <v>136124000</v>
      </c>
    </row>
    <row r="3774" spans="1:15" x14ac:dyDescent="0.25">
      <c r="A3774" s="45">
        <v>2018</v>
      </c>
      <c r="B3774" t="s">
        <v>792</v>
      </c>
      <c r="C3774">
        <v>210</v>
      </c>
      <c r="D3774">
        <v>555</v>
      </c>
      <c r="E3774">
        <v>0</v>
      </c>
      <c r="F3774">
        <v>10807</v>
      </c>
      <c r="H3774" t="s">
        <v>9</v>
      </c>
      <c r="I3774">
        <v>1120</v>
      </c>
      <c r="J3774">
        <v>3480</v>
      </c>
      <c r="K3774" t="s">
        <v>3293</v>
      </c>
      <c r="O3774" s="65">
        <v>18232810</v>
      </c>
    </row>
    <row r="3775" spans="1:15" x14ac:dyDescent="0.25">
      <c r="A3775" s="45">
        <v>2018</v>
      </c>
      <c r="B3775" t="s">
        <v>792</v>
      </c>
      <c r="C3775">
        <v>210</v>
      </c>
      <c r="D3775">
        <v>555</v>
      </c>
      <c r="E3775">
        <v>0</v>
      </c>
      <c r="F3775">
        <v>10808</v>
      </c>
      <c r="H3775" t="s">
        <v>9</v>
      </c>
      <c r="I3775">
        <v>1120</v>
      </c>
      <c r="J3775">
        <v>3480</v>
      </c>
      <c r="K3775" t="s">
        <v>3294</v>
      </c>
      <c r="O3775" s="65">
        <v>334230242</v>
      </c>
    </row>
    <row r="3776" spans="1:15" x14ac:dyDescent="0.25">
      <c r="A3776" s="45">
        <v>2018</v>
      </c>
      <c r="B3776" t="s">
        <v>792</v>
      </c>
      <c r="C3776">
        <v>210</v>
      </c>
      <c r="D3776">
        <v>555</v>
      </c>
      <c r="E3776">
        <v>0</v>
      </c>
      <c r="F3776">
        <v>20104</v>
      </c>
      <c r="H3776" t="s">
        <v>9</v>
      </c>
      <c r="I3776">
        <v>1120</v>
      </c>
      <c r="J3776">
        <v>3480</v>
      </c>
      <c r="K3776" t="s">
        <v>3309</v>
      </c>
      <c r="O3776" s="65">
        <v>1913862</v>
      </c>
    </row>
    <row r="3777" spans="1:15" x14ac:dyDescent="0.25">
      <c r="A3777" s="45">
        <v>2018</v>
      </c>
      <c r="B3777" t="s">
        <v>792</v>
      </c>
      <c r="C3777">
        <v>210</v>
      </c>
      <c r="D3777">
        <v>555</v>
      </c>
      <c r="E3777">
        <v>0</v>
      </c>
      <c r="F3777">
        <v>20304</v>
      </c>
      <c r="H3777" t="s">
        <v>9</v>
      </c>
      <c r="I3777">
        <v>1120</v>
      </c>
      <c r="J3777">
        <v>3480</v>
      </c>
      <c r="K3777" t="s">
        <v>3318</v>
      </c>
      <c r="O3777" s="65">
        <v>9864858</v>
      </c>
    </row>
    <row r="3778" spans="1:15" x14ac:dyDescent="0.25">
      <c r="A3778" s="45">
        <v>2018</v>
      </c>
      <c r="B3778" t="s">
        <v>792</v>
      </c>
      <c r="C3778">
        <v>210</v>
      </c>
      <c r="D3778">
        <v>555</v>
      </c>
      <c r="E3778">
        <v>0</v>
      </c>
      <c r="F3778">
        <v>29901</v>
      </c>
      <c r="H3778" t="s">
        <v>9</v>
      </c>
      <c r="I3778">
        <v>1120</v>
      </c>
      <c r="J3778">
        <v>3480</v>
      </c>
      <c r="K3778" t="s">
        <v>3327</v>
      </c>
      <c r="O3778" s="65">
        <v>10990902</v>
      </c>
    </row>
    <row r="3779" spans="1:15" x14ac:dyDescent="0.25">
      <c r="A3779" s="45">
        <v>2018</v>
      </c>
      <c r="B3779" t="s">
        <v>792</v>
      </c>
      <c r="C3779">
        <v>210</v>
      </c>
      <c r="D3779">
        <v>555</v>
      </c>
      <c r="E3779">
        <v>0</v>
      </c>
      <c r="F3779">
        <v>29903</v>
      </c>
      <c r="H3779" t="s">
        <v>9</v>
      </c>
      <c r="I3779">
        <v>1120</v>
      </c>
      <c r="J3779">
        <v>3480</v>
      </c>
      <c r="K3779" t="s">
        <v>3329</v>
      </c>
      <c r="O3779" s="65">
        <v>7138293</v>
      </c>
    </row>
    <row r="3780" spans="1:15" x14ac:dyDescent="0.25">
      <c r="A3780" s="45">
        <v>2018</v>
      </c>
      <c r="B3780" t="s">
        <v>792</v>
      </c>
      <c r="C3780">
        <v>210</v>
      </c>
      <c r="D3780">
        <v>555</v>
      </c>
      <c r="E3780">
        <v>0</v>
      </c>
      <c r="F3780">
        <v>29999</v>
      </c>
      <c r="H3780" t="s">
        <v>9</v>
      </c>
      <c r="I3780">
        <v>1120</v>
      </c>
      <c r="J3780">
        <v>3480</v>
      </c>
      <c r="K3780" t="s">
        <v>3334</v>
      </c>
      <c r="O3780" s="65">
        <v>502800</v>
      </c>
    </row>
    <row r="3781" spans="1:15" x14ac:dyDescent="0.25">
      <c r="A3781" s="45">
        <v>2018</v>
      </c>
      <c r="B3781" t="s">
        <v>792</v>
      </c>
      <c r="C3781">
        <v>210</v>
      </c>
      <c r="D3781">
        <v>555</v>
      </c>
      <c r="E3781">
        <v>0</v>
      </c>
      <c r="F3781">
        <v>50102</v>
      </c>
      <c r="H3781" t="s">
        <v>16</v>
      </c>
      <c r="I3781">
        <v>2210</v>
      </c>
      <c r="J3781">
        <v>3480</v>
      </c>
      <c r="K3781" t="s">
        <v>3373</v>
      </c>
      <c r="O3781" s="65">
        <v>100000000</v>
      </c>
    </row>
    <row r="3782" spans="1:15" x14ac:dyDescent="0.25">
      <c r="A3782" s="45">
        <v>2018</v>
      </c>
      <c r="B3782" t="s">
        <v>792</v>
      </c>
      <c r="C3782">
        <v>210</v>
      </c>
      <c r="D3782">
        <v>555</v>
      </c>
      <c r="E3782">
        <v>0</v>
      </c>
      <c r="F3782">
        <v>50103</v>
      </c>
      <c r="H3782" t="s">
        <v>16</v>
      </c>
      <c r="I3782">
        <v>2210</v>
      </c>
      <c r="J3782">
        <v>3480</v>
      </c>
      <c r="K3782" t="s">
        <v>3374</v>
      </c>
      <c r="O3782" s="65">
        <v>62343494</v>
      </c>
    </row>
    <row r="3783" spans="1:15" x14ac:dyDescent="0.25">
      <c r="A3783" s="45">
        <v>2018</v>
      </c>
      <c r="B3783" t="s">
        <v>792</v>
      </c>
      <c r="C3783">
        <v>210</v>
      </c>
      <c r="D3783">
        <v>555</v>
      </c>
      <c r="E3783">
        <v>0</v>
      </c>
      <c r="F3783">
        <v>50104</v>
      </c>
      <c r="H3783" t="s">
        <v>16</v>
      </c>
      <c r="I3783">
        <v>2210</v>
      </c>
      <c r="J3783">
        <v>3480</v>
      </c>
      <c r="K3783" t="s">
        <v>3375</v>
      </c>
      <c r="O3783" s="65">
        <v>67945583</v>
      </c>
    </row>
    <row r="3784" spans="1:15" x14ac:dyDescent="0.25">
      <c r="A3784" s="45">
        <v>2018</v>
      </c>
      <c r="B3784" t="s">
        <v>792</v>
      </c>
      <c r="C3784">
        <v>210</v>
      </c>
      <c r="D3784">
        <v>555</v>
      </c>
      <c r="E3784">
        <v>0</v>
      </c>
      <c r="F3784">
        <v>50105</v>
      </c>
      <c r="H3784" t="s">
        <v>16</v>
      </c>
      <c r="I3784">
        <v>2210</v>
      </c>
      <c r="J3784">
        <v>3480</v>
      </c>
      <c r="K3784" t="s">
        <v>3376</v>
      </c>
      <c r="O3784" s="65">
        <v>181973806</v>
      </c>
    </row>
    <row r="3785" spans="1:15" x14ac:dyDescent="0.25">
      <c r="A3785" s="45">
        <v>2018</v>
      </c>
      <c r="B3785" t="s">
        <v>792</v>
      </c>
      <c r="C3785">
        <v>210</v>
      </c>
      <c r="D3785">
        <v>555</v>
      </c>
      <c r="E3785">
        <v>0</v>
      </c>
      <c r="F3785">
        <v>50199</v>
      </c>
      <c r="H3785" t="s">
        <v>16</v>
      </c>
      <c r="I3785">
        <v>2210</v>
      </c>
      <c r="J3785">
        <v>3480</v>
      </c>
      <c r="K3785" t="s">
        <v>3379</v>
      </c>
      <c r="O3785" s="65">
        <v>13201000</v>
      </c>
    </row>
    <row r="3786" spans="1:15" x14ac:dyDescent="0.25">
      <c r="A3786" s="45">
        <v>2018</v>
      </c>
      <c r="B3786" t="s">
        <v>792</v>
      </c>
      <c r="C3786">
        <v>210</v>
      </c>
      <c r="D3786">
        <v>555</v>
      </c>
      <c r="E3786">
        <v>0</v>
      </c>
      <c r="F3786">
        <v>59903</v>
      </c>
      <c r="H3786" t="s">
        <v>16</v>
      </c>
      <c r="I3786">
        <v>2240</v>
      </c>
      <c r="J3786">
        <v>3480</v>
      </c>
      <c r="K3786" t="s">
        <v>3389</v>
      </c>
      <c r="O3786" s="65">
        <v>1127391772</v>
      </c>
    </row>
    <row r="3787" spans="1:15" x14ac:dyDescent="0.25">
      <c r="A3787" s="45">
        <v>2018</v>
      </c>
      <c r="B3787" t="s">
        <v>792</v>
      </c>
      <c r="C3787">
        <v>210</v>
      </c>
      <c r="D3787">
        <v>555</v>
      </c>
      <c r="E3787">
        <v>0</v>
      </c>
      <c r="F3787">
        <v>60103</v>
      </c>
      <c r="G3787">
        <v>200</v>
      </c>
      <c r="H3787" t="s">
        <v>9</v>
      </c>
      <c r="I3787">
        <v>1310</v>
      </c>
      <c r="J3787">
        <v>3480</v>
      </c>
      <c r="K3787" t="s">
        <v>3393</v>
      </c>
      <c r="L3787" t="s">
        <v>21</v>
      </c>
      <c r="M3787" t="s">
        <v>4550</v>
      </c>
      <c r="N3787" t="s">
        <v>22</v>
      </c>
      <c r="O3787" s="65">
        <v>5969364</v>
      </c>
    </row>
    <row r="3788" spans="1:15" x14ac:dyDescent="0.25">
      <c r="A3788" s="45">
        <v>2018</v>
      </c>
      <c r="B3788" t="s">
        <v>792</v>
      </c>
      <c r="C3788">
        <v>210</v>
      </c>
      <c r="D3788">
        <v>555</v>
      </c>
      <c r="E3788">
        <v>0</v>
      </c>
      <c r="F3788">
        <v>60103</v>
      </c>
      <c r="G3788">
        <v>202</v>
      </c>
      <c r="H3788" t="s">
        <v>9</v>
      </c>
      <c r="I3788">
        <v>1310</v>
      </c>
      <c r="J3788">
        <v>3480</v>
      </c>
      <c r="K3788" t="s">
        <v>3393</v>
      </c>
      <c r="L3788" t="s">
        <v>21</v>
      </c>
      <c r="M3788" t="s">
        <v>4542</v>
      </c>
      <c r="N3788" t="s">
        <v>22</v>
      </c>
      <c r="O3788" s="65">
        <v>12792370</v>
      </c>
    </row>
    <row r="3789" spans="1:15" x14ac:dyDescent="0.25">
      <c r="A3789" s="45">
        <v>2018</v>
      </c>
      <c r="B3789" t="s">
        <v>792</v>
      </c>
      <c r="C3789">
        <v>210</v>
      </c>
      <c r="D3789">
        <v>555</v>
      </c>
      <c r="E3789">
        <v>0</v>
      </c>
      <c r="F3789">
        <v>60103</v>
      </c>
      <c r="G3789">
        <v>204</v>
      </c>
      <c r="H3789" t="s">
        <v>9</v>
      </c>
      <c r="I3789">
        <v>1310</v>
      </c>
      <c r="J3789">
        <v>3480</v>
      </c>
      <c r="K3789" t="s">
        <v>3393</v>
      </c>
      <c r="L3789" t="s">
        <v>724</v>
      </c>
      <c r="M3789" t="s">
        <v>4619</v>
      </c>
      <c r="N3789" t="s">
        <v>725</v>
      </c>
      <c r="O3789" s="65">
        <v>13428192</v>
      </c>
    </row>
    <row r="3790" spans="1:15" x14ac:dyDescent="0.25">
      <c r="A3790" s="45">
        <v>2018</v>
      </c>
      <c r="B3790" t="s">
        <v>792</v>
      </c>
      <c r="C3790">
        <v>210</v>
      </c>
      <c r="D3790">
        <v>555</v>
      </c>
      <c r="E3790">
        <v>0</v>
      </c>
      <c r="F3790">
        <v>60103</v>
      </c>
      <c r="G3790">
        <v>205</v>
      </c>
      <c r="H3790" t="s">
        <v>9</v>
      </c>
      <c r="I3790">
        <v>1310</v>
      </c>
      <c r="J3790">
        <v>3480</v>
      </c>
      <c r="K3790" t="s">
        <v>3393</v>
      </c>
      <c r="L3790" t="s">
        <v>3467</v>
      </c>
      <c r="M3790" t="s">
        <v>4628</v>
      </c>
      <c r="N3790" t="s">
        <v>738</v>
      </c>
      <c r="O3790" s="65">
        <v>172125474</v>
      </c>
    </row>
    <row r="3791" spans="1:15" x14ac:dyDescent="0.25">
      <c r="A3791" s="45">
        <v>2018</v>
      </c>
      <c r="B3791" t="s">
        <v>792</v>
      </c>
      <c r="C3791">
        <v>210</v>
      </c>
      <c r="D3791">
        <v>555</v>
      </c>
      <c r="E3791">
        <v>0</v>
      </c>
      <c r="F3791">
        <v>60399</v>
      </c>
      <c r="H3791" t="s">
        <v>9</v>
      </c>
      <c r="I3791">
        <v>1320</v>
      </c>
      <c r="J3791">
        <v>3480</v>
      </c>
      <c r="K3791" t="s">
        <v>3409</v>
      </c>
      <c r="M3791" t="s">
        <v>4371</v>
      </c>
      <c r="O3791" s="65">
        <v>25889794</v>
      </c>
    </row>
    <row r="3792" spans="1:15" x14ac:dyDescent="0.25">
      <c r="A3792" s="45">
        <v>2018</v>
      </c>
      <c r="B3792" t="s">
        <v>792</v>
      </c>
      <c r="C3792">
        <v>210</v>
      </c>
      <c r="D3792">
        <v>555</v>
      </c>
      <c r="E3792">
        <v>0</v>
      </c>
      <c r="F3792">
        <v>60402</v>
      </c>
      <c r="G3792">
        <v>202</v>
      </c>
      <c r="H3792" t="s">
        <v>9</v>
      </c>
      <c r="I3792">
        <v>1320</v>
      </c>
      <c r="J3792">
        <v>3420</v>
      </c>
      <c r="K3792" t="s">
        <v>3412</v>
      </c>
      <c r="L3792" t="s">
        <v>793</v>
      </c>
      <c r="M3792" t="s">
        <v>4629</v>
      </c>
      <c r="N3792" t="s">
        <v>794</v>
      </c>
      <c r="O3792" s="65">
        <v>988461326</v>
      </c>
    </row>
    <row r="3793" spans="1:15" x14ac:dyDescent="0.25">
      <c r="A3793" s="45">
        <v>2018</v>
      </c>
      <c r="B3793" t="s">
        <v>792</v>
      </c>
      <c r="C3793">
        <v>210</v>
      </c>
      <c r="D3793">
        <v>555</v>
      </c>
      <c r="E3793">
        <v>0</v>
      </c>
      <c r="F3793">
        <v>60402</v>
      </c>
      <c r="G3793">
        <v>204</v>
      </c>
      <c r="H3793" t="s">
        <v>9</v>
      </c>
      <c r="I3793">
        <v>1320</v>
      </c>
      <c r="J3793">
        <v>3480</v>
      </c>
      <c r="K3793" t="s">
        <v>3412</v>
      </c>
      <c r="L3793" t="s">
        <v>793</v>
      </c>
      <c r="M3793" t="s">
        <v>795</v>
      </c>
      <c r="N3793" t="s">
        <v>794</v>
      </c>
      <c r="O3793" s="65">
        <v>215752160</v>
      </c>
    </row>
    <row r="3794" spans="1:15" x14ac:dyDescent="0.25">
      <c r="A3794" s="45">
        <v>2018</v>
      </c>
      <c r="B3794" t="s">
        <v>792</v>
      </c>
      <c r="C3794">
        <v>210</v>
      </c>
      <c r="D3794">
        <v>555</v>
      </c>
      <c r="E3794">
        <v>0</v>
      </c>
      <c r="F3794">
        <v>60402</v>
      </c>
      <c r="G3794">
        <v>208</v>
      </c>
      <c r="H3794" t="s">
        <v>9</v>
      </c>
      <c r="I3794">
        <v>1320</v>
      </c>
      <c r="J3794">
        <v>3410</v>
      </c>
      <c r="K3794" t="s">
        <v>3412</v>
      </c>
      <c r="L3794" t="s">
        <v>793</v>
      </c>
      <c r="M3794" t="s">
        <v>4630</v>
      </c>
      <c r="N3794" t="s">
        <v>794</v>
      </c>
      <c r="O3794" s="65">
        <v>3280777291</v>
      </c>
    </row>
    <row r="3795" spans="1:15" x14ac:dyDescent="0.25">
      <c r="A3795" s="45">
        <v>2018</v>
      </c>
      <c r="B3795" t="s">
        <v>792</v>
      </c>
      <c r="C3795">
        <v>210</v>
      </c>
      <c r="D3795">
        <v>555</v>
      </c>
      <c r="E3795">
        <v>0</v>
      </c>
      <c r="F3795">
        <v>70103</v>
      </c>
      <c r="G3795">
        <v>216</v>
      </c>
      <c r="H3795" t="s">
        <v>16</v>
      </c>
      <c r="I3795">
        <v>2310</v>
      </c>
      <c r="J3795">
        <v>3480</v>
      </c>
      <c r="K3795" t="s">
        <v>3424</v>
      </c>
      <c r="L3795" t="s">
        <v>6103</v>
      </c>
      <c r="M3795" t="s">
        <v>6104</v>
      </c>
      <c r="N3795" t="s">
        <v>738</v>
      </c>
      <c r="O3795" s="65">
        <v>1203560000</v>
      </c>
    </row>
    <row r="3796" spans="1:15" x14ac:dyDescent="0.25">
      <c r="A3796" s="45">
        <v>2018</v>
      </c>
      <c r="B3796" t="s">
        <v>792</v>
      </c>
      <c r="C3796">
        <v>210</v>
      </c>
      <c r="D3796">
        <v>555</v>
      </c>
      <c r="E3796">
        <v>0</v>
      </c>
      <c r="F3796">
        <v>70302</v>
      </c>
      <c r="G3796">
        <v>200</v>
      </c>
      <c r="H3796" t="s">
        <v>16</v>
      </c>
      <c r="I3796">
        <v>2320</v>
      </c>
      <c r="J3796">
        <v>3420</v>
      </c>
      <c r="K3796" t="s">
        <v>3433</v>
      </c>
      <c r="L3796" t="s">
        <v>793</v>
      </c>
      <c r="M3796" t="s">
        <v>6105</v>
      </c>
      <c r="N3796" t="s">
        <v>794</v>
      </c>
      <c r="O3796" s="65">
        <v>894211420</v>
      </c>
    </row>
    <row r="3797" spans="1:15" x14ac:dyDescent="0.25">
      <c r="A3797" s="45">
        <v>2018</v>
      </c>
      <c r="B3797" t="s">
        <v>792</v>
      </c>
      <c r="C3797">
        <v>210</v>
      </c>
      <c r="D3797">
        <v>555</v>
      </c>
      <c r="E3797">
        <v>0</v>
      </c>
      <c r="F3797">
        <v>70302</v>
      </c>
      <c r="G3797">
        <v>202</v>
      </c>
      <c r="H3797" t="s">
        <v>16</v>
      </c>
      <c r="I3797">
        <v>2320</v>
      </c>
      <c r="J3797">
        <v>3410</v>
      </c>
      <c r="K3797" t="s">
        <v>3433</v>
      </c>
      <c r="L3797" t="s">
        <v>793</v>
      </c>
      <c r="M3797" t="s">
        <v>6106</v>
      </c>
      <c r="N3797" t="s">
        <v>794</v>
      </c>
      <c r="O3797" s="65">
        <v>11177888228</v>
      </c>
    </row>
    <row r="3798" spans="1:15" x14ac:dyDescent="0.25">
      <c r="A3798" s="45">
        <v>2018</v>
      </c>
      <c r="B3798" t="s">
        <v>796</v>
      </c>
      <c r="C3798">
        <v>210</v>
      </c>
      <c r="D3798">
        <v>556</v>
      </c>
      <c r="E3798">
        <v>0</v>
      </c>
      <c r="F3798">
        <v>101</v>
      </c>
      <c r="H3798" t="s">
        <v>9</v>
      </c>
      <c r="I3798">
        <v>1111</v>
      </c>
      <c r="J3798">
        <v>3480</v>
      </c>
      <c r="K3798" t="s">
        <v>3206</v>
      </c>
      <c r="O3798" s="65">
        <v>674773424</v>
      </c>
    </row>
    <row r="3799" spans="1:15" x14ac:dyDescent="0.25">
      <c r="A3799" s="45">
        <v>2018</v>
      </c>
      <c r="B3799" t="s">
        <v>796</v>
      </c>
      <c r="C3799">
        <v>210</v>
      </c>
      <c r="D3799">
        <v>556</v>
      </c>
      <c r="E3799">
        <v>0</v>
      </c>
      <c r="F3799">
        <v>105</v>
      </c>
      <c r="H3799" t="s">
        <v>9</v>
      </c>
      <c r="I3799">
        <v>1111</v>
      </c>
      <c r="J3799">
        <v>3480</v>
      </c>
      <c r="K3799" t="s">
        <v>3209</v>
      </c>
      <c r="O3799" s="65">
        <v>1090412</v>
      </c>
    </row>
    <row r="3800" spans="1:15" x14ac:dyDescent="0.25">
      <c r="A3800" s="45">
        <v>2018</v>
      </c>
      <c r="B3800" t="s">
        <v>796</v>
      </c>
      <c r="C3800">
        <v>210</v>
      </c>
      <c r="D3800">
        <v>556</v>
      </c>
      <c r="E3800">
        <v>0</v>
      </c>
      <c r="F3800">
        <v>201</v>
      </c>
      <c r="H3800" t="s">
        <v>9</v>
      </c>
      <c r="I3800">
        <v>1111</v>
      </c>
      <c r="J3800">
        <v>3480</v>
      </c>
      <c r="K3800" t="s">
        <v>3210</v>
      </c>
      <c r="O3800" s="65">
        <v>448507</v>
      </c>
    </row>
    <row r="3801" spans="1:15" x14ac:dyDescent="0.25">
      <c r="A3801" s="45">
        <v>2018</v>
      </c>
      <c r="B3801" t="s">
        <v>796</v>
      </c>
      <c r="C3801">
        <v>210</v>
      </c>
      <c r="D3801">
        <v>556</v>
      </c>
      <c r="E3801">
        <v>0</v>
      </c>
      <c r="F3801">
        <v>301</v>
      </c>
      <c r="H3801" t="s">
        <v>9</v>
      </c>
      <c r="I3801">
        <v>1111</v>
      </c>
      <c r="J3801">
        <v>3480</v>
      </c>
      <c r="K3801" t="s">
        <v>3215</v>
      </c>
      <c r="O3801" s="65">
        <v>223648165</v>
      </c>
    </row>
    <row r="3802" spans="1:15" x14ac:dyDescent="0.25">
      <c r="A3802" s="45">
        <v>2018</v>
      </c>
      <c r="B3802" t="s">
        <v>796</v>
      </c>
      <c r="C3802">
        <v>210</v>
      </c>
      <c r="D3802">
        <v>556</v>
      </c>
      <c r="E3802">
        <v>0</v>
      </c>
      <c r="F3802">
        <v>302</v>
      </c>
      <c r="H3802" t="s">
        <v>9</v>
      </c>
      <c r="I3802">
        <v>1111</v>
      </c>
      <c r="J3802">
        <v>3480</v>
      </c>
      <c r="K3802" t="s">
        <v>3216</v>
      </c>
      <c r="O3802" s="65">
        <v>337933240</v>
      </c>
    </row>
    <row r="3803" spans="1:15" x14ac:dyDescent="0.25">
      <c r="A3803" s="45">
        <v>2018</v>
      </c>
      <c r="B3803" t="s">
        <v>796</v>
      </c>
      <c r="C3803">
        <v>210</v>
      </c>
      <c r="D3803">
        <v>556</v>
      </c>
      <c r="E3803">
        <v>0</v>
      </c>
      <c r="F3803">
        <v>303</v>
      </c>
      <c r="H3803" t="s">
        <v>16</v>
      </c>
      <c r="I3803">
        <v>1111</v>
      </c>
      <c r="J3803">
        <v>3480</v>
      </c>
      <c r="K3803" t="s">
        <v>3217</v>
      </c>
      <c r="O3803" s="65">
        <v>167782001</v>
      </c>
    </row>
    <row r="3804" spans="1:15" x14ac:dyDescent="0.25">
      <c r="A3804" s="45">
        <v>2018</v>
      </c>
      <c r="B3804" t="s">
        <v>796</v>
      </c>
      <c r="C3804">
        <v>210</v>
      </c>
      <c r="D3804">
        <v>556</v>
      </c>
      <c r="E3804">
        <v>0</v>
      </c>
      <c r="F3804">
        <v>304</v>
      </c>
      <c r="H3804" t="s">
        <v>9</v>
      </c>
      <c r="I3804">
        <v>1111</v>
      </c>
      <c r="J3804">
        <v>3480</v>
      </c>
      <c r="K3804" t="s">
        <v>3218</v>
      </c>
      <c r="O3804" s="65">
        <v>98196045</v>
      </c>
    </row>
    <row r="3805" spans="1:15" x14ac:dyDescent="0.25">
      <c r="A3805" s="45">
        <v>2018</v>
      </c>
      <c r="B3805" t="s">
        <v>796</v>
      </c>
      <c r="C3805">
        <v>210</v>
      </c>
      <c r="D3805">
        <v>556</v>
      </c>
      <c r="E3805">
        <v>0</v>
      </c>
      <c r="F3805">
        <v>399</v>
      </c>
      <c r="H3805" t="s">
        <v>9</v>
      </c>
      <c r="I3805">
        <v>1111</v>
      </c>
      <c r="J3805">
        <v>3480</v>
      </c>
      <c r="K3805" t="s">
        <v>3219</v>
      </c>
      <c r="O3805" s="65">
        <v>164561482</v>
      </c>
    </row>
    <row r="3806" spans="1:15" x14ac:dyDescent="0.25">
      <c r="A3806" s="45">
        <v>2018</v>
      </c>
      <c r="B3806" t="s">
        <v>796</v>
      </c>
      <c r="C3806">
        <v>210</v>
      </c>
      <c r="D3806">
        <v>556</v>
      </c>
      <c r="E3806">
        <v>0</v>
      </c>
      <c r="F3806">
        <v>401</v>
      </c>
      <c r="G3806">
        <v>200</v>
      </c>
      <c r="H3806" t="s">
        <v>9</v>
      </c>
      <c r="I3806">
        <v>1112</v>
      </c>
      <c r="J3806">
        <v>3480</v>
      </c>
      <c r="K3806" t="s">
        <v>3220</v>
      </c>
      <c r="L3806" t="s">
        <v>21</v>
      </c>
      <c r="M3806" t="s">
        <v>4546</v>
      </c>
      <c r="N3806" t="s">
        <v>22</v>
      </c>
      <c r="O3806" s="65">
        <v>145387622</v>
      </c>
    </row>
    <row r="3807" spans="1:15" x14ac:dyDescent="0.25">
      <c r="A3807" s="45">
        <v>2018</v>
      </c>
      <c r="B3807" t="s">
        <v>796</v>
      </c>
      <c r="C3807">
        <v>210</v>
      </c>
      <c r="D3807">
        <v>556</v>
      </c>
      <c r="E3807">
        <v>0</v>
      </c>
      <c r="F3807">
        <v>405</v>
      </c>
      <c r="G3807">
        <v>200</v>
      </c>
      <c r="H3807" t="s">
        <v>9</v>
      </c>
      <c r="I3807">
        <v>1112</v>
      </c>
      <c r="J3807">
        <v>3480</v>
      </c>
      <c r="K3807" t="s">
        <v>3244</v>
      </c>
      <c r="L3807" t="s">
        <v>23</v>
      </c>
      <c r="M3807" t="s">
        <v>4531</v>
      </c>
      <c r="N3807" t="s">
        <v>24</v>
      </c>
      <c r="O3807" s="65">
        <v>7462200</v>
      </c>
    </row>
    <row r="3808" spans="1:15" x14ac:dyDescent="0.25">
      <c r="A3808" s="45">
        <v>2018</v>
      </c>
      <c r="B3808" t="s">
        <v>796</v>
      </c>
      <c r="C3808">
        <v>210</v>
      </c>
      <c r="D3808">
        <v>556</v>
      </c>
      <c r="E3808">
        <v>0</v>
      </c>
      <c r="F3808">
        <v>501</v>
      </c>
      <c r="G3808">
        <v>200</v>
      </c>
      <c r="H3808" t="s">
        <v>9</v>
      </c>
      <c r="I3808">
        <v>1112</v>
      </c>
      <c r="J3808">
        <v>3480</v>
      </c>
      <c r="K3808" t="s">
        <v>3245</v>
      </c>
      <c r="L3808" t="s">
        <v>21</v>
      </c>
      <c r="M3808" t="s">
        <v>4547</v>
      </c>
      <c r="N3808" t="s">
        <v>22</v>
      </c>
      <c r="O3808" s="65">
        <v>29929530</v>
      </c>
    </row>
    <row r="3809" spans="1:15" x14ac:dyDescent="0.25">
      <c r="A3809" s="45">
        <v>2018</v>
      </c>
      <c r="B3809" t="s">
        <v>796</v>
      </c>
      <c r="C3809">
        <v>210</v>
      </c>
      <c r="D3809">
        <v>556</v>
      </c>
      <c r="E3809">
        <v>0</v>
      </c>
      <c r="F3809">
        <v>502</v>
      </c>
      <c r="G3809">
        <v>200</v>
      </c>
      <c r="H3809" t="s">
        <v>9</v>
      </c>
      <c r="I3809">
        <v>1112</v>
      </c>
      <c r="J3809">
        <v>3480</v>
      </c>
      <c r="K3809" t="s">
        <v>3246</v>
      </c>
      <c r="L3809" t="s">
        <v>21</v>
      </c>
      <c r="M3809" t="s">
        <v>4532</v>
      </c>
      <c r="N3809" t="s">
        <v>22</v>
      </c>
      <c r="O3809" s="65">
        <v>22385494</v>
      </c>
    </row>
    <row r="3810" spans="1:15" x14ac:dyDescent="0.25">
      <c r="A3810" s="45">
        <v>2018</v>
      </c>
      <c r="B3810" t="s">
        <v>796</v>
      </c>
      <c r="C3810">
        <v>210</v>
      </c>
      <c r="D3810">
        <v>556</v>
      </c>
      <c r="E3810">
        <v>0</v>
      </c>
      <c r="F3810">
        <v>503</v>
      </c>
      <c r="G3810">
        <v>200</v>
      </c>
      <c r="H3810" t="s">
        <v>9</v>
      </c>
      <c r="I3810">
        <v>1112</v>
      </c>
      <c r="J3810">
        <v>3480</v>
      </c>
      <c r="K3810" t="s">
        <v>3247</v>
      </c>
      <c r="L3810" t="s">
        <v>21</v>
      </c>
      <c r="M3810" t="s">
        <v>4533</v>
      </c>
      <c r="N3810" t="s">
        <v>22</v>
      </c>
      <c r="O3810" s="65">
        <v>44770986</v>
      </c>
    </row>
    <row r="3811" spans="1:15" x14ac:dyDescent="0.25">
      <c r="A3811" s="45">
        <v>2018</v>
      </c>
      <c r="B3811" t="s">
        <v>796</v>
      </c>
      <c r="C3811">
        <v>210</v>
      </c>
      <c r="D3811">
        <v>556</v>
      </c>
      <c r="E3811">
        <v>0</v>
      </c>
      <c r="F3811">
        <v>504</v>
      </c>
      <c r="G3811">
        <v>200</v>
      </c>
      <c r="H3811" t="s">
        <v>9</v>
      </c>
      <c r="I3811">
        <v>1112</v>
      </c>
      <c r="J3811">
        <v>3480</v>
      </c>
      <c r="K3811" t="s">
        <v>3248</v>
      </c>
      <c r="L3811" t="s">
        <v>724</v>
      </c>
      <c r="M3811" t="s">
        <v>4613</v>
      </c>
      <c r="N3811" t="s">
        <v>725</v>
      </c>
      <c r="O3811" s="65">
        <v>48447084</v>
      </c>
    </row>
    <row r="3812" spans="1:15" x14ac:dyDescent="0.25">
      <c r="A3812" s="45">
        <v>2018</v>
      </c>
      <c r="B3812" t="s">
        <v>796</v>
      </c>
      <c r="C3812">
        <v>210</v>
      </c>
      <c r="D3812">
        <v>556</v>
      </c>
      <c r="E3812">
        <v>0</v>
      </c>
      <c r="F3812">
        <v>10301</v>
      </c>
      <c r="H3812" t="s">
        <v>9</v>
      </c>
      <c r="I3812">
        <v>1120</v>
      </c>
      <c r="J3812">
        <v>3480</v>
      </c>
      <c r="K3812" t="s">
        <v>3263</v>
      </c>
      <c r="O3812" s="65">
        <v>5013117</v>
      </c>
    </row>
    <row r="3813" spans="1:15" x14ac:dyDescent="0.25">
      <c r="A3813" s="45">
        <v>2018</v>
      </c>
      <c r="B3813" t="s">
        <v>796</v>
      </c>
      <c r="C3813">
        <v>210</v>
      </c>
      <c r="D3813">
        <v>556</v>
      </c>
      <c r="E3813">
        <v>0</v>
      </c>
      <c r="F3813">
        <v>10303</v>
      </c>
      <c r="H3813" t="s">
        <v>9</v>
      </c>
      <c r="I3813">
        <v>1120</v>
      </c>
      <c r="J3813">
        <v>3480</v>
      </c>
      <c r="K3813" t="s">
        <v>3265</v>
      </c>
      <c r="O3813" s="65">
        <v>621747000</v>
      </c>
    </row>
    <row r="3814" spans="1:15" x14ac:dyDescent="0.25">
      <c r="A3814" s="45">
        <v>2018</v>
      </c>
      <c r="B3814" t="s">
        <v>796</v>
      </c>
      <c r="C3814">
        <v>210</v>
      </c>
      <c r="D3814">
        <v>556</v>
      </c>
      <c r="E3814">
        <v>0</v>
      </c>
      <c r="F3814">
        <v>10405</v>
      </c>
      <c r="H3814" t="s">
        <v>9</v>
      </c>
      <c r="I3814">
        <v>1120</v>
      </c>
      <c r="J3814">
        <v>3480</v>
      </c>
      <c r="K3814" t="s">
        <v>3274</v>
      </c>
      <c r="M3814" t="s">
        <v>4631</v>
      </c>
      <c r="O3814" s="65">
        <v>5000000</v>
      </c>
    </row>
    <row r="3815" spans="1:15" x14ac:dyDescent="0.25">
      <c r="A3815" s="45">
        <v>2018</v>
      </c>
      <c r="B3815" t="s">
        <v>796</v>
      </c>
      <c r="C3815">
        <v>210</v>
      </c>
      <c r="D3815">
        <v>556</v>
      </c>
      <c r="E3815">
        <v>0</v>
      </c>
      <c r="F3815">
        <v>10499</v>
      </c>
      <c r="H3815" t="s">
        <v>9</v>
      </c>
      <c r="I3815">
        <v>1120</v>
      </c>
      <c r="J3815">
        <v>3480</v>
      </c>
      <c r="K3815" t="s">
        <v>3276</v>
      </c>
      <c r="M3815" t="s">
        <v>6107</v>
      </c>
      <c r="O3815" s="65">
        <v>831146500</v>
      </c>
    </row>
    <row r="3816" spans="1:15" x14ac:dyDescent="0.25">
      <c r="A3816" s="45">
        <v>2018</v>
      </c>
      <c r="B3816" t="s">
        <v>796</v>
      </c>
      <c r="C3816">
        <v>210</v>
      </c>
      <c r="D3816">
        <v>556</v>
      </c>
      <c r="E3816">
        <v>0</v>
      </c>
      <c r="F3816">
        <v>10501</v>
      </c>
      <c r="H3816" t="s">
        <v>9</v>
      </c>
      <c r="I3816">
        <v>1120</v>
      </c>
      <c r="J3816">
        <v>3480</v>
      </c>
      <c r="K3816" t="s">
        <v>3277</v>
      </c>
      <c r="O3816" s="65">
        <v>3855600</v>
      </c>
    </row>
    <row r="3817" spans="1:15" x14ac:dyDescent="0.25">
      <c r="A3817" s="45">
        <v>2018</v>
      </c>
      <c r="B3817" t="s">
        <v>796</v>
      </c>
      <c r="C3817">
        <v>210</v>
      </c>
      <c r="D3817">
        <v>556</v>
      </c>
      <c r="E3817">
        <v>0</v>
      </c>
      <c r="F3817">
        <v>10502</v>
      </c>
      <c r="H3817" t="s">
        <v>9</v>
      </c>
      <c r="I3817">
        <v>1120</v>
      </c>
      <c r="J3817">
        <v>3480</v>
      </c>
      <c r="K3817" t="s">
        <v>3278</v>
      </c>
      <c r="O3817" s="65">
        <v>58709800</v>
      </c>
    </row>
    <row r="3818" spans="1:15" x14ac:dyDescent="0.25">
      <c r="A3818" s="45">
        <v>2018</v>
      </c>
      <c r="B3818" t="s">
        <v>796</v>
      </c>
      <c r="C3818">
        <v>210</v>
      </c>
      <c r="D3818">
        <v>556</v>
      </c>
      <c r="E3818">
        <v>0</v>
      </c>
      <c r="F3818">
        <v>10701</v>
      </c>
      <c r="H3818" t="s">
        <v>9</v>
      </c>
      <c r="I3818">
        <v>1120</v>
      </c>
      <c r="J3818">
        <v>3480</v>
      </c>
      <c r="K3818" t="s">
        <v>3284</v>
      </c>
      <c r="M3818" t="s">
        <v>4385</v>
      </c>
      <c r="O3818" s="65">
        <v>10830336</v>
      </c>
    </row>
    <row r="3819" spans="1:15" x14ac:dyDescent="0.25">
      <c r="A3819" s="45">
        <v>2018</v>
      </c>
      <c r="B3819" t="s">
        <v>796</v>
      </c>
      <c r="C3819">
        <v>210</v>
      </c>
      <c r="D3819">
        <v>556</v>
      </c>
      <c r="E3819">
        <v>0</v>
      </c>
      <c r="F3819">
        <v>20101</v>
      </c>
      <c r="H3819" t="s">
        <v>9</v>
      </c>
      <c r="I3819">
        <v>1120</v>
      </c>
      <c r="J3819">
        <v>3480</v>
      </c>
      <c r="K3819" t="s">
        <v>3306</v>
      </c>
      <c r="O3819" s="65">
        <v>6400</v>
      </c>
    </row>
    <row r="3820" spans="1:15" x14ac:dyDescent="0.25">
      <c r="A3820" s="45">
        <v>2018</v>
      </c>
      <c r="B3820" t="s">
        <v>796</v>
      </c>
      <c r="C3820">
        <v>210</v>
      </c>
      <c r="D3820">
        <v>556</v>
      </c>
      <c r="E3820">
        <v>0</v>
      </c>
      <c r="F3820">
        <v>20304</v>
      </c>
      <c r="H3820" t="s">
        <v>9</v>
      </c>
      <c r="I3820">
        <v>1120</v>
      </c>
      <c r="J3820">
        <v>3480</v>
      </c>
      <c r="K3820" t="s">
        <v>3318</v>
      </c>
      <c r="O3820" s="65">
        <v>5762060</v>
      </c>
    </row>
    <row r="3821" spans="1:15" x14ac:dyDescent="0.25">
      <c r="A3821" s="45">
        <v>2018</v>
      </c>
      <c r="B3821" t="s">
        <v>796</v>
      </c>
      <c r="C3821">
        <v>210</v>
      </c>
      <c r="D3821">
        <v>556</v>
      </c>
      <c r="E3821">
        <v>0</v>
      </c>
      <c r="F3821">
        <v>20401</v>
      </c>
      <c r="H3821" t="s">
        <v>9</v>
      </c>
      <c r="I3821">
        <v>1120</v>
      </c>
      <c r="J3821">
        <v>3480</v>
      </c>
      <c r="K3821" t="s">
        <v>3322</v>
      </c>
      <c r="O3821" s="65">
        <v>32980</v>
      </c>
    </row>
    <row r="3822" spans="1:15" x14ac:dyDescent="0.25">
      <c r="A3822" s="45">
        <v>2018</v>
      </c>
      <c r="B3822" t="s">
        <v>796</v>
      </c>
      <c r="C3822">
        <v>210</v>
      </c>
      <c r="D3822">
        <v>556</v>
      </c>
      <c r="E3822">
        <v>0</v>
      </c>
      <c r="F3822">
        <v>29901</v>
      </c>
      <c r="H3822" t="s">
        <v>9</v>
      </c>
      <c r="I3822">
        <v>1120</v>
      </c>
      <c r="J3822">
        <v>3480</v>
      </c>
      <c r="K3822" t="s">
        <v>3327</v>
      </c>
      <c r="O3822" s="65">
        <v>22283488</v>
      </c>
    </row>
    <row r="3823" spans="1:15" x14ac:dyDescent="0.25">
      <c r="A3823" s="45">
        <v>2018</v>
      </c>
      <c r="B3823" t="s">
        <v>796</v>
      </c>
      <c r="C3823">
        <v>210</v>
      </c>
      <c r="D3823">
        <v>556</v>
      </c>
      <c r="E3823">
        <v>0</v>
      </c>
      <c r="F3823">
        <v>29902</v>
      </c>
      <c r="H3823" t="s">
        <v>9</v>
      </c>
      <c r="I3823">
        <v>1120</v>
      </c>
      <c r="J3823">
        <v>3480</v>
      </c>
      <c r="K3823" t="s">
        <v>3328</v>
      </c>
      <c r="O3823" s="65">
        <v>16400</v>
      </c>
    </row>
    <row r="3824" spans="1:15" x14ac:dyDescent="0.25">
      <c r="A3824" s="45">
        <v>2018</v>
      </c>
      <c r="B3824" t="s">
        <v>796</v>
      </c>
      <c r="C3824">
        <v>210</v>
      </c>
      <c r="D3824">
        <v>556</v>
      </c>
      <c r="E3824">
        <v>0</v>
      </c>
      <c r="F3824">
        <v>29903</v>
      </c>
      <c r="H3824" t="s">
        <v>9</v>
      </c>
      <c r="I3824">
        <v>1120</v>
      </c>
      <c r="J3824">
        <v>3480</v>
      </c>
      <c r="K3824" t="s">
        <v>3329</v>
      </c>
      <c r="O3824" s="65">
        <v>37291448</v>
      </c>
    </row>
    <row r="3825" spans="1:15" x14ac:dyDescent="0.25">
      <c r="A3825" s="45">
        <v>2018</v>
      </c>
      <c r="B3825" t="s">
        <v>796</v>
      </c>
      <c r="C3825">
        <v>210</v>
      </c>
      <c r="D3825">
        <v>556</v>
      </c>
      <c r="E3825">
        <v>0</v>
      </c>
      <c r="F3825">
        <v>29904</v>
      </c>
      <c r="H3825" t="s">
        <v>9</v>
      </c>
      <c r="I3825">
        <v>1120</v>
      </c>
      <c r="J3825">
        <v>3480</v>
      </c>
      <c r="K3825" t="s">
        <v>3330</v>
      </c>
      <c r="O3825" s="65">
        <v>509664</v>
      </c>
    </row>
    <row r="3826" spans="1:15" x14ac:dyDescent="0.25">
      <c r="A3826" s="45">
        <v>2018</v>
      </c>
      <c r="B3826" t="s">
        <v>796</v>
      </c>
      <c r="C3826">
        <v>210</v>
      </c>
      <c r="D3826">
        <v>556</v>
      </c>
      <c r="E3826">
        <v>0</v>
      </c>
      <c r="F3826">
        <v>29905</v>
      </c>
      <c r="H3826" t="s">
        <v>9</v>
      </c>
      <c r="I3826">
        <v>1120</v>
      </c>
      <c r="J3826">
        <v>3480</v>
      </c>
      <c r="K3826" t="s">
        <v>3331</v>
      </c>
      <c r="O3826" s="65">
        <v>20265</v>
      </c>
    </row>
    <row r="3827" spans="1:15" x14ac:dyDescent="0.25">
      <c r="A3827" s="45">
        <v>2018</v>
      </c>
      <c r="B3827" t="s">
        <v>796</v>
      </c>
      <c r="C3827">
        <v>210</v>
      </c>
      <c r="D3827">
        <v>556</v>
      </c>
      <c r="E3827">
        <v>0</v>
      </c>
      <c r="F3827">
        <v>29999</v>
      </c>
      <c r="H3827" t="s">
        <v>9</v>
      </c>
      <c r="I3827">
        <v>1120</v>
      </c>
      <c r="J3827">
        <v>3480</v>
      </c>
      <c r="K3827" t="s">
        <v>3334</v>
      </c>
      <c r="O3827" s="65">
        <v>399750</v>
      </c>
    </row>
    <row r="3828" spans="1:15" x14ac:dyDescent="0.25">
      <c r="A3828" s="45">
        <v>2018</v>
      </c>
      <c r="B3828" t="s">
        <v>796</v>
      </c>
      <c r="C3828">
        <v>210</v>
      </c>
      <c r="D3828">
        <v>556</v>
      </c>
      <c r="E3828">
        <v>0</v>
      </c>
      <c r="F3828">
        <v>50103</v>
      </c>
      <c r="H3828" t="s">
        <v>16</v>
      </c>
      <c r="I3828">
        <v>2210</v>
      </c>
      <c r="J3828">
        <v>3480</v>
      </c>
      <c r="K3828" t="s">
        <v>3374</v>
      </c>
      <c r="O3828" s="65">
        <v>698642</v>
      </c>
    </row>
    <row r="3829" spans="1:15" x14ac:dyDescent="0.25">
      <c r="A3829" s="45">
        <v>2018</v>
      </c>
      <c r="B3829" t="s">
        <v>796</v>
      </c>
      <c r="C3829">
        <v>210</v>
      </c>
      <c r="D3829">
        <v>556</v>
      </c>
      <c r="E3829">
        <v>0</v>
      </c>
      <c r="F3829">
        <v>50104</v>
      </c>
      <c r="H3829" t="s">
        <v>16</v>
      </c>
      <c r="I3829">
        <v>2210</v>
      </c>
      <c r="J3829">
        <v>3480</v>
      </c>
      <c r="K3829" t="s">
        <v>3375</v>
      </c>
      <c r="O3829" s="65">
        <v>6599327</v>
      </c>
    </row>
    <row r="3830" spans="1:15" x14ac:dyDescent="0.25">
      <c r="A3830" s="45">
        <v>2018</v>
      </c>
      <c r="B3830" t="s">
        <v>796</v>
      </c>
      <c r="C3830">
        <v>210</v>
      </c>
      <c r="D3830">
        <v>556</v>
      </c>
      <c r="E3830">
        <v>0</v>
      </c>
      <c r="F3830">
        <v>50105</v>
      </c>
      <c r="H3830" t="s">
        <v>16</v>
      </c>
      <c r="I3830">
        <v>2210</v>
      </c>
      <c r="J3830">
        <v>3480</v>
      </c>
      <c r="K3830" t="s">
        <v>3376</v>
      </c>
      <c r="O3830" s="65">
        <v>317900000</v>
      </c>
    </row>
    <row r="3831" spans="1:15" x14ac:dyDescent="0.25">
      <c r="A3831" s="45">
        <v>2018</v>
      </c>
      <c r="B3831" t="s">
        <v>796</v>
      </c>
      <c r="C3831">
        <v>210</v>
      </c>
      <c r="D3831">
        <v>556</v>
      </c>
      <c r="E3831">
        <v>0</v>
      </c>
      <c r="F3831">
        <v>50199</v>
      </c>
      <c r="H3831" t="s">
        <v>16</v>
      </c>
      <c r="I3831">
        <v>2210</v>
      </c>
      <c r="J3831">
        <v>3480</v>
      </c>
      <c r="K3831" t="s">
        <v>3379</v>
      </c>
      <c r="O3831" s="65">
        <v>2053992</v>
      </c>
    </row>
    <row r="3832" spans="1:15" x14ac:dyDescent="0.25">
      <c r="A3832" s="45">
        <v>2018</v>
      </c>
      <c r="B3832" t="s">
        <v>796</v>
      </c>
      <c r="C3832">
        <v>210</v>
      </c>
      <c r="D3832">
        <v>556</v>
      </c>
      <c r="E3832">
        <v>0</v>
      </c>
      <c r="F3832">
        <v>59903</v>
      </c>
      <c r="H3832" t="s">
        <v>16</v>
      </c>
      <c r="I3832">
        <v>2240</v>
      </c>
      <c r="J3832">
        <v>3480</v>
      </c>
      <c r="K3832" t="s">
        <v>3389</v>
      </c>
      <c r="O3832" s="65">
        <v>200800000</v>
      </c>
    </row>
    <row r="3833" spans="1:15" x14ac:dyDescent="0.25">
      <c r="A3833" s="45">
        <v>2018</v>
      </c>
      <c r="B3833" t="s">
        <v>796</v>
      </c>
      <c r="C3833">
        <v>210</v>
      </c>
      <c r="D3833">
        <v>556</v>
      </c>
      <c r="E3833">
        <v>0</v>
      </c>
      <c r="F3833">
        <v>60103</v>
      </c>
      <c r="G3833">
        <v>200</v>
      </c>
      <c r="H3833" t="s">
        <v>9</v>
      </c>
      <c r="I3833">
        <v>1310</v>
      </c>
      <c r="J3833">
        <v>3480</v>
      </c>
      <c r="K3833" t="s">
        <v>3393</v>
      </c>
      <c r="L3833" t="s">
        <v>21</v>
      </c>
      <c r="M3833" t="s">
        <v>4550</v>
      </c>
      <c r="N3833" t="s">
        <v>22</v>
      </c>
      <c r="O3833" s="65">
        <v>2584719</v>
      </c>
    </row>
    <row r="3834" spans="1:15" x14ac:dyDescent="0.25">
      <c r="A3834" s="45">
        <v>2018</v>
      </c>
      <c r="B3834" t="s">
        <v>796</v>
      </c>
      <c r="C3834">
        <v>210</v>
      </c>
      <c r="D3834">
        <v>556</v>
      </c>
      <c r="E3834">
        <v>0</v>
      </c>
      <c r="F3834">
        <v>60103</v>
      </c>
      <c r="G3834">
        <v>202</v>
      </c>
      <c r="H3834" t="s">
        <v>9</v>
      </c>
      <c r="I3834">
        <v>1310</v>
      </c>
      <c r="J3834">
        <v>3480</v>
      </c>
      <c r="K3834" t="s">
        <v>3393</v>
      </c>
      <c r="L3834" t="s">
        <v>21</v>
      </c>
      <c r="M3834" t="s">
        <v>4542</v>
      </c>
      <c r="N3834" t="s">
        <v>22</v>
      </c>
      <c r="O3834" s="65">
        <v>3730882</v>
      </c>
    </row>
    <row r="3835" spans="1:15" x14ac:dyDescent="0.25">
      <c r="A3835" s="45">
        <v>2018</v>
      </c>
      <c r="B3835" t="s">
        <v>796</v>
      </c>
      <c r="C3835">
        <v>210</v>
      </c>
      <c r="D3835">
        <v>556</v>
      </c>
      <c r="E3835">
        <v>0</v>
      </c>
      <c r="F3835">
        <v>60103</v>
      </c>
      <c r="G3835">
        <v>204</v>
      </c>
      <c r="H3835" t="s">
        <v>9</v>
      </c>
      <c r="I3835">
        <v>1310</v>
      </c>
      <c r="J3835">
        <v>3480</v>
      </c>
      <c r="K3835" t="s">
        <v>3393</v>
      </c>
      <c r="L3835" t="s">
        <v>724</v>
      </c>
      <c r="M3835" t="s">
        <v>4619</v>
      </c>
      <c r="N3835" t="s">
        <v>725</v>
      </c>
      <c r="O3835" s="65">
        <v>3083848</v>
      </c>
    </row>
    <row r="3836" spans="1:15" x14ac:dyDescent="0.25">
      <c r="A3836" s="45">
        <v>2018</v>
      </c>
      <c r="B3836" t="s">
        <v>796</v>
      </c>
      <c r="C3836">
        <v>210</v>
      </c>
      <c r="D3836">
        <v>556</v>
      </c>
      <c r="E3836">
        <v>0</v>
      </c>
      <c r="F3836">
        <v>60399</v>
      </c>
      <c r="H3836" t="s">
        <v>9</v>
      </c>
      <c r="I3836">
        <v>1320</v>
      </c>
      <c r="J3836">
        <v>3480</v>
      </c>
      <c r="K3836" t="s">
        <v>3409</v>
      </c>
      <c r="M3836" t="s">
        <v>4371</v>
      </c>
      <c r="O3836" s="65">
        <v>7518441</v>
      </c>
    </row>
    <row r="3837" spans="1:15" x14ac:dyDescent="0.25">
      <c r="A3837" s="45">
        <v>2018</v>
      </c>
      <c r="B3837" t="s">
        <v>797</v>
      </c>
      <c r="C3837">
        <v>210</v>
      </c>
      <c r="D3837">
        <v>557</v>
      </c>
      <c r="E3837">
        <v>0</v>
      </c>
      <c r="F3837">
        <v>101</v>
      </c>
      <c r="H3837" t="s">
        <v>9</v>
      </c>
      <c r="I3837">
        <v>1111</v>
      </c>
      <c r="J3837">
        <v>3480</v>
      </c>
      <c r="K3837" t="s">
        <v>3206</v>
      </c>
      <c r="O3837" s="65">
        <v>10134016077</v>
      </c>
    </row>
    <row r="3838" spans="1:15" x14ac:dyDescent="0.25">
      <c r="A3838" s="45">
        <v>2018</v>
      </c>
      <c r="B3838" t="s">
        <v>797</v>
      </c>
      <c r="C3838">
        <v>210</v>
      </c>
      <c r="D3838">
        <v>557</v>
      </c>
      <c r="E3838">
        <v>0</v>
      </c>
      <c r="F3838">
        <v>105</v>
      </c>
      <c r="H3838" t="s">
        <v>9</v>
      </c>
      <c r="I3838">
        <v>1111</v>
      </c>
      <c r="J3838">
        <v>3480</v>
      </c>
      <c r="K3838" t="s">
        <v>3209</v>
      </c>
      <c r="O3838" s="65">
        <v>108358800</v>
      </c>
    </row>
    <row r="3839" spans="1:15" x14ac:dyDescent="0.25">
      <c r="A3839" s="45">
        <v>2018</v>
      </c>
      <c r="B3839" t="s">
        <v>797</v>
      </c>
      <c r="C3839">
        <v>210</v>
      </c>
      <c r="D3839">
        <v>557</v>
      </c>
      <c r="E3839">
        <v>0</v>
      </c>
      <c r="F3839">
        <v>201</v>
      </c>
      <c r="H3839" t="s">
        <v>9</v>
      </c>
      <c r="I3839">
        <v>1111</v>
      </c>
      <c r="J3839">
        <v>3480</v>
      </c>
      <c r="K3839" t="s">
        <v>3210</v>
      </c>
      <c r="O3839" s="65">
        <v>117237853</v>
      </c>
    </row>
    <row r="3840" spans="1:15" x14ac:dyDescent="0.25">
      <c r="A3840" s="45">
        <v>2018</v>
      </c>
      <c r="B3840" t="s">
        <v>797</v>
      </c>
      <c r="C3840">
        <v>210</v>
      </c>
      <c r="D3840">
        <v>557</v>
      </c>
      <c r="E3840">
        <v>0</v>
      </c>
      <c r="F3840">
        <v>301</v>
      </c>
      <c r="H3840" t="s">
        <v>9</v>
      </c>
      <c r="I3840">
        <v>1111</v>
      </c>
      <c r="J3840">
        <v>3480</v>
      </c>
      <c r="K3840" t="s">
        <v>3215</v>
      </c>
      <c r="O3840" s="65">
        <v>3521199380</v>
      </c>
    </row>
    <row r="3841" spans="1:15" x14ac:dyDescent="0.25">
      <c r="A3841" s="45">
        <v>2018</v>
      </c>
      <c r="B3841" t="s">
        <v>797</v>
      </c>
      <c r="C3841">
        <v>210</v>
      </c>
      <c r="D3841">
        <v>557</v>
      </c>
      <c r="E3841">
        <v>0</v>
      </c>
      <c r="F3841">
        <v>302</v>
      </c>
      <c r="H3841" t="s">
        <v>9</v>
      </c>
      <c r="I3841">
        <v>1111</v>
      </c>
      <c r="J3841">
        <v>3480</v>
      </c>
      <c r="K3841" t="s">
        <v>3216</v>
      </c>
      <c r="O3841" s="65">
        <v>4803568931</v>
      </c>
    </row>
    <row r="3842" spans="1:15" x14ac:dyDescent="0.25">
      <c r="A3842" s="45">
        <v>2018</v>
      </c>
      <c r="B3842" t="s">
        <v>797</v>
      </c>
      <c r="C3842">
        <v>210</v>
      </c>
      <c r="D3842">
        <v>557</v>
      </c>
      <c r="E3842">
        <v>0</v>
      </c>
      <c r="F3842">
        <v>303</v>
      </c>
      <c r="H3842" t="s">
        <v>16</v>
      </c>
      <c r="I3842">
        <v>1111</v>
      </c>
      <c r="J3842">
        <v>3480</v>
      </c>
      <c r="K3842" t="s">
        <v>3217</v>
      </c>
      <c r="O3842" s="65">
        <v>2003669907</v>
      </c>
    </row>
    <row r="3843" spans="1:15" x14ac:dyDescent="0.25">
      <c r="A3843" s="45">
        <v>2018</v>
      </c>
      <c r="B3843" t="s">
        <v>797</v>
      </c>
      <c r="C3843">
        <v>210</v>
      </c>
      <c r="D3843">
        <v>557</v>
      </c>
      <c r="E3843">
        <v>0</v>
      </c>
      <c r="F3843">
        <v>304</v>
      </c>
      <c r="H3843" t="s">
        <v>9</v>
      </c>
      <c r="I3843">
        <v>1111</v>
      </c>
      <c r="J3843">
        <v>3480</v>
      </c>
      <c r="K3843" t="s">
        <v>3218</v>
      </c>
      <c r="O3843" s="65">
        <v>1730557447</v>
      </c>
    </row>
    <row r="3844" spans="1:15" x14ac:dyDescent="0.25">
      <c r="A3844" s="45">
        <v>2018</v>
      </c>
      <c r="B3844" t="s">
        <v>797</v>
      </c>
      <c r="C3844">
        <v>210</v>
      </c>
      <c r="D3844">
        <v>557</v>
      </c>
      <c r="E3844">
        <v>0</v>
      </c>
      <c r="F3844">
        <v>399</v>
      </c>
      <c r="H3844" t="s">
        <v>9</v>
      </c>
      <c r="I3844">
        <v>1111</v>
      </c>
      <c r="J3844">
        <v>3480</v>
      </c>
      <c r="K3844" t="s">
        <v>3219</v>
      </c>
      <c r="O3844" s="65">
        <v>2590576338</v>
      </c>
    </row>
    <row r="3845" spans="1:15" x14ac:dyDescent="0.25">
      <c r="A3845" s="45">
        <v>2018</v>
      </c>
      <c r="B3845" t="s">
        <v>797</v>
      </c>
      <c r="C3845">
        <v>210</v>
      </c>
      <c r="D3845">
        <v>557</v>
      </c>
      <c r="E3845">
        <v>0</v>
      </c>
      <c r="F3845">
        <v>401</v>
      </c>
      <c r="G3845">
        <v>200</v>
      </c>
      <c r="H3845" t="s">
        <v>9</v>
      </c>
      <c r="I3845">
        <v>1112</v>
      </c>
      <c r="J3845">
        <v>3480</v>
      </c>
      <c r="K3845" t="s">
        <v>3220</v>
      </c>
      <c r="L3845" t="s">
        <v>21</v>
      </c>
      <c r="M3845" t="s">
        <v>4546</v>
      </c>
      <c r="N3845" t="s">
        <v>22</v>
      </c>
      <c r="O3845" s="65">
        <v>2228081059</v>
      </c>
    </row>
    <row r="3846" spans="1:15" x14ac:dyDescent="0.25">
      <c r="A3846" s="45">
        <v>2018</v>
      </c>
      <c r="B3846" t="s">
        <v>797</v>
      </c>
      <c r="C3846">
        <v>210</v>
      </c>
      <c r="D3846">
        <v>557</v>
      </c>
      <c r="E3846">
        <v>0</v>
      </c>
      <c r="F3846">
        <v>405</v>
      </c>
      <c r="G3846">
        <v>200</v>
      </c>
      <c r="H3846" t="s">
        <v>9</v>
      </c>
      <c r="I3846">
        <v>1112</v>
      </c>
      <c r="J3846">
        <v>3480</v>
      </c>
      <c r="K3846" t="s">
        <v>3244</v>
      </c>
      <c r="L3846" t="s">
        <v>23</v>
      </c>
      <c r="M3846" t="s">
        <v>4531</v>
      </c>
      <c r="N3846" t="s">
        <v>24</v>
      </c>
      <c r="O3846" s="65">
        <v>114355274</v>
      </c>
    </row>
    <row r="3847" spans="1:15" x14ac:dyDescent="0.25">
      <c r="A3847" s="45">
        <v>2018</v>
      </c>
      <c r="B3847" t="s">
        <v>797</v>
      </c>
      <c r="C3847">
        <v>210</v>
      </c>
      <c r="D3847">
        <v>557</v>
      </c>
      <c r="E3847">
        <v>0</v>
      </c>
      <c r="F3847">
        <v>501</v>
      </c>
      <c r="G3847">
        <v>200</v>
      </c>
      <c r="H3847" t="s">
        <v>9</v>
      </c>
      <c r="I3847">
        <v>1112</v>
      </c>
      <c r="J3847">
        <v>3480</v>
      </c>
      <c r="K3847" t="s">
        <v>3245</v>
      </c>
      <c r="L3847" t="s">
        <v>21</v>
      </c>
      <c r="M3847" t="s">
        <v>4547</v>
      </c>
      <c r="N3847" t="s">
        <v>22</v>
      </c>
      <c r="O3847" s="65">
        <v>217452104</v>
      </c>
    </row>
    <row r="3848" spans="1:15" x14ac:dyDescent="0.25">
      <c r="A3848" s="45">
        <v>2018</v>
      </c>
      <c r="B3848" t="s">
        <v>797</v>
      </c>
      <c r="C3848">
        <v>210</v>
      </c>
      <c r="D3848">
        <v>557</v>
      </c>
      <c r="E3848">
        <v>0</v>
      </c>
      <c r="F3848">
        <v>502</v>
      </c>
      <c r="G3848">
        <v>200</v>
      </c>
      <c r="H3848" t="s">
        <v>9</v>
      </c>
      <c r="I3848">
        <v>1112</v>
      </c>
      <c r="J3848">
        <v>3480</v>
      </c>
      <c r="K3848" t="s">
        <v>3246</v>
      </c>
      <c r="L3848" t="s">
        <v>21</v>
      </c>
      <c r="M3848" t="s">
        <v>4532</v>
      </c>
      <c r="N3848" t="s">
        <v>22</v>
      </c>
      <c r="O3848" s="65">
        <v>343051906</v>
      </c>
    </row>
    <row r="3849" spans="1:15" x14ac:dyDescent="0.25">
      <c r="A3849" s="45">
        <v>2018</v>
      </c>
      <c r="B3849" t="s">
        <v>797</v>
      </c>
      <c r="C3849">
        <v>210</v>
      </c>
      <c r="D3849">
        <v>557</v>
      </c>
      <c r="E3849">
        <v>0</v>
      </c>
      <c r="F3849">
        <v>503</v>
      </c>
      <c r="G3849">
        <v>200</v>
      </c>
      <c r="H3849" t="s">
        <v>9</v>
      </c>
      <c r="I3849">
        <v>1112</v>
      </c>
      <c r="J3849">
        <v>3480</v>
      </c>
      <c r="K3849" t="s">
        <v>3247</v>
      </c>
      <c r="L3849" t="s">
        <v>21</v>
      </c>
      <c r="M3849" t="s">
        <v>4533</v>
      </c>
      <c r="N3849" t="s">
        <v>22</v>
      </c>
      <c r="O3849" s="65">
        <v>686103810</v>
      </c>
    </row>
    <row r="3850" spans="1:15" x14ac:dyDescent="0.25">
      <c r="A3850" s="45">
        <v>2018</v>
      </c>
      <c r="B3850" t="s">
        <v>797</v>
      </c>
      <c r="C3850">
        <v>210</v>
      </c>
      <c r="D3850">
        <v>557</v>
      </c>
      <c r="E3850">
        <v>0</v>
      </c>
      <c r="F3850">
        <v>504</v>
      </c>
      <c r="G3850">
        <v>200</v>
      </c>
      <c r="H3850" t="s">
        <v>9</v>
      </c>
      <c r="I3850">
        <v>1112</v>
      </c>
      <c r="J3850">
        <v>3480</v>
      </c>
      <c r="K3850" t="s">
        <v>3248</v>
      </c>
      <c r="L3850" t="s">
        <v>724</v>
      </c>
      <c r="M3850" t="s">
        <v>4613</v>
      </c>
      <c r="N3850" t="s">
        <v>725</v>
      </c>
      <c r="O3850" s="65">
        <v>1190812778</v>
      </c>
    </row>
    <row r="3851" spans="1:15" x14ac:dyDescent="0.25">
      <c r="A3851" s="45">
        <v>2018</v>
      </c>
      <c r="B3851" t="s">
        <v>797</v>
      </c>
      <c r="C3851">
        <v>210</v>
      </c>
      <c r="D3851">
        <v>557</v>
      </c>
      <c r="E3851">
        <v>0</v>
      </c>
      <c r="F3851">
        <v>10101</v>
      </c>
      <c r="H3851" t="s">
        <v>9</v>
      </c>
      <c r="I3851">
        <v>1120</v>
      </c>
      <c r="J3851">
        <v>3480</v>
      </c>
      <c r="K3851" t="s">
        <v>3253</v>
      </c>
      <c r="O3851" s="65">
        <v>2057186462</v>
      </c>
    </row>
    <row r="3852" spans="1:15" x14ac:dyDescent="0.25">
      <c r="A3852" s="45">
        <v>2018</v>
      </c>
      <c r="B3852" t="s">
        <v>797</v>
      </c>
      <c r="C3852">
        <v>210</v>
      </c>
      <c r="D3852">
        <v>557</v>
      </c>
      <c r="E3852">
        <v>0</v>
      </c>
      <c r="F3852">
        <v>10102</v>
      </c>
      <c r="H3852" t="s">
        <v>9</v>
      </c>
      <c r="I3852">
        <v>1120</v>
      </c>
      <c r="J3852">
        <v>3480</v>
      </c>
      <c r="K3852" t="s">
        <v>3254</v>
      </c>
      <c r="O3852" s="65">
        <v>108000000</v>
      </c>
    </row>
    <row r="3853" spans="1:15" x14ac:dyDescent="0.25">
      <c r="A3853" s="45">
        <v>2018</v>
      </c>
      <c r="B3853" t="s">
        <v>797</v>
      </c>
      <c r="C3853">
        <v>210</v>
      </c>
      <c r="D3853">
        <v>557</v>
      </c>
      <c r="E3853">
        <v>0</v>
      </c>
      <c r="F3853">
        <v>10301</v>
      </c>
      <c r="H3853" t="s">
        <v>9</v>
      </c>
      <c r="I3853">
        <v>1120</v>
      </c>
      <c r="J3853">
        <v>3480</v>
      </c>
      <c r="K3853" t="s">
        <v>3263</v>
      </c>
      <c r="O3853" s="65">
        <v>342690</v>
      </c>
    </row>
    <row r="3854" spans="1:15" x14ac:dyDescent="0.25">
      <c r="A3854" s="45">
        <v>2018</v>
      </c>
      <c r="B3854" t="s">
        <v>797</v>
      </c>
      <c r="C3854">
        <v>210</v>
      </c>
      <c r="D3854">
        <v>557</v>
      </c>
      <c r="E3854">
        <v>0</v>
      </c>
      <c r="F3854">
        <v>10302</v>
      </c>
      <c r="H3854" t="s">
        <v>9</v>
      </c>
      <c r="I3854">
        <v>1120</v>
      </c>
      <c r="J3854">
        <v>3480</v>
      </c>
      <c r="K3854" t="s">
        <v>3264</v>
      </c>
      <c r="O3854" s="65">
        <v>1150000</v>
      </c>
    </row>
    <row r="3855" spans="1:15" x14ac:dyDescent="0.25">
      <c r="A3855" s="45">
        <v>2018</v>
      </c>
      <c r="B3855" t="s">
        <v>797</v>
      </c>
      <c r="C3855">
        <v>210</v>
      </c>
      <c r="D3855">
        <v>557</v>
      </c>
      <c r="E3855">
        <v>0</v>
      </c>
      <c r="F3855">
        <v>10303</v>
      </c>
      <c r="H3855" t="s">
        <v>9</v>
      </c>
      <c r="I3855">
        <v>1120</v>
      </c>
      <c r="J3855">
        <v>3480</v>
      </c>
      <c r="K3855" t="s">
        <v>3265</v>
      </c>
      <c r="O3855" s="65">
        <v>13341000</v>
      </c>
    </row>
    <row r="3856" spans="1:15" x14ac:dyDescent="0.25">
      <c r="A3856" s="45">
        <v>2018</v>
      </c>
      <c r="B3856" t="s">
        <v>797</v>
      </c>
      <c r="C3856">
        <v>210</v>
      </c>
      <c r="D3856">
        <v>557</v>
      </c>
      <c r="E3856">
        <v>0</v>
      </c>
      <c r="F3856">
        <v>10406</v>
      </c>
      <c r="H3856" t="s">
        <v>9</v>
      </c>
      <c r="I3856">
        <v>1120</v>
      </c>
      <c r="J3856">
        <v>3480</v>
      </c>
      <c r="K3856" t="s">
        <v>3275</v>
      </c>
      <c r="M3856" t="s">
        <v>798</v>
      </c>
      <c r="O3856" s="65">
        <v>8360000</v>
      </c>
    </row>
    <row r="3857" spans="1:15" x14ac:dyDescent="0.25">
      <c r="A3857" s="45">
        <v>2018</v>
      </c>
      <c r="B3857" t="s">
        <v>797</v>
      </c>
      <c r="C3857">
        <v>210</v>
      </c>
      <c r="D3857">
        <v>557</v>
      </c>
      <c r="E3857">
        <v>0</v>
      </c>
      <c r="F3857">
        <v>10499</v>
      </c>
      <c r="H3857" t="s">
        <v>9</v>
      </c>
      <c r="I3857">
        <v>1120</v>
      </c>
      <c r="J3857">
        <v>3480</v>
      </c>
      <c r="K3857" t="s">
        <v>3276</v>
      </c>
      <c r="M3857" t="s">
        <v>4632</v>
      </c>
      <c r="O3857" s="65">
        <v>6325000</v>
      </c>
    </row>
    <row r="3858" spans="1:15" x14ac:dyDescent="0.25">
      <c r="A3858" s="45">
        <v>2018</v>
      </c>
      <c r="B3858" t="s">
        <v>797</v>
      </c>
      <c r="C3858">
        <v>210</v>
      </c>
      <c r="D3858">
        <v>557</v>
      </c>
      <c r="E3858">
        <v>0</v>
      </c>
      <c r="F3858">
        <v>10501</v>
      </c>
      <c r="H3858" t="s">
        <v>9</v>
      </c>
      <c r="I3858">
        <v>1120</v>
      </c>
      <c r="J3858">
        <v>3480</v>
      </c>
      <c r="K3858" t="s">
        <v>3277</v>
      </c>
      <c r="O3858" s="65">
        <v>59661670</v>
      </c>
    </row>
    <row r="3859" spans="1:15" x14ac:dyDescent="0.25">
      <c r="A3859" s="45">
        <v>2018</v>
      </c>
      <c r="B3859" t="s">
        <v>797</v>
      </c>
      <c r="C3859">
        <v>210</v>
      </c>
      <c r="D3859">
        <v>557</v>
      </c>
      <c r="E3859">
        <v>0</v>
      </c>
      <c r="F3859">
        <v>10502</v>
      </c>
      <c r="H3859" t="s">
        <v>9</v>
      </c>
      <c r="I3859">
        <v>1120</v>
      </c>
      <c r="J3859">
        <v>3480</v>
      </c>
      <c r="K3859" t="s">
        <v>3278</v>
      </c>
      <c r="O3859" s="65">
        <v>374165749</v>
      </c>
    </row>
    <row r="3860" spans="1:15" x14ac:dyDescent="0.25">
      <c r="A3860" s="45">
        <v>2018</v>
      </c>
      <c r="B3860" t="s">
        <v>797</v>
      </c>
      <c r="C3860">
        <v>210</v>
      </c>
      <c r="D3860">
        <v>557</v>
      </c>
      <c r="E3860">
        <v>0</v>
      </c>
      <c r="F3860">
        <v>10701</v>
      </c>
      <c r="H3860" t="s">
        <v>9</v>
      </c>
      <c r="I3860">
        <v>1120</v>
      </c>
      <c r="J3860">
        <v>3480</v>
      </c>
      <c r="K3860" t="s">
        <v>3284</v>
      </c>
      <c r="M3860" t="s">
        <v>4633</v>
      </c>
      <c r="O3860" s="65">
        <v>152976500</v>
      </c>
    </row>
    <row r="3861" spans="1:15" x14ac:dyDescent="0.25">
      <c r="A3861" s="45">
        <v>2018</v>
      </c>
      <c r="B3861" t="s">
        <v>797</v>
      </c>
      <c r="C3861">
        <v>210</v>
      </c>
      <c r="D3861">
        <v>557</v>
      </c>
      <c r="E3861">
        <v>0</v>
      </c>
      <c r="F3861">
        <v>10801</v>
      </c>
      <c r="H3861" t="s">
        <v>9</v>
      </c>
      <c r="I3861">
        <v>1120</v>
      </c>
      <c r="J3861">
        <v>3480</v>
      </c>
      <c r="K3861" t="s">
        <v>3287</v>
      </c>
      <c r="O3861" s="65">
        <v>8416095</v>
      </c>
    </row>
    <row r="3862" spans="1:15" x14ac:dyDescent="0.25">
      <c r="A3862" s="45">
        <v>2018</v>
      </c>
      <c r="B3862" t="s">
        <v>797</v>
      </c>
      <c r="C3862">
        <v>210</v>
      </c>
      <c r="D3862">
        <v>557</v>
      </c>
      <c r="E3862">
        <v>0</v>
      </c>
      <c r="F3862">
        <v>10803</v>
      </c>
      <c r="H3862" t="s">
        <v>9</v>
      </c>
      <c r="I3862">
        <v>1120</v>
      </c>
      <c r="J3862">
        <v>3480</v>
      </c>
      <c r="K3862" t="s">
        <v>3289</v>
      </c>
      <c r="O3862" s="65">
        <v>780000</v>
      </c>
    </row>
    <row r="3863" spans="1:15" x14ac:dyDescent="0.25">
      <c r="A3863" s="45">
        <v>2018</v>
      </c>
      <c r="B3863" t="s">
        <v>797</v>
      </c>
      <c r="C3863">
        <v>210</v>
      </c>
      <c r="D3863">
        <v>557</v>
      </c>
      <c r="E3863">
        <v>0</v>
      </c>
      <c r="F3863">
        <v>10804</v>
      </c>
      <c r="H3863" t="s">
        <v>9</v>
      </c>
      <c r="I3863">
        <v>1120</v>
      </c>
      <c r="J3863">
        <v>3480</v>
      </c>
      <c r="K3863" t="s">
        <v>3290</v>
      </c>
      <c r="O3863" s="65">
        <v>11890000</v>
      </c>
    </row>
    <row r="3864" spans="1:15" x14ac:dyDescent="0.25">
      <c r="A3864" s="45">
        <v>2018</v>
      </c>
      <c r="B3864" t="s">
        <v>797</v>
      </c>
      <c r="C3864">
        <v>210</v>
      </c>
      <c r="D3864">
        <v>557</v>
      </c>
      <c r="E3864">
        <v>0</v>
      </c>
      <c r="F3864">
        <v>10806</v>
      </c>
      <c r="H3864" t="s">
        <v>9</v>
      </c>
      <c r="I3864">
        <v>1120</v>
      </c>
      <c r="J3864">
        <v>3480</v>
      </c>
      <c r="K3864" t="s">
        <v>3292</v>
      </c>
      <c r="O3864" s="65">
        <v>33500000</v>
      </c>
    </row>
    <row r="3865" spans="1:15" x14ac:dyDescent="0.25">
      <c r="A3865" s="45">
        <v>2018</v>
      </c>
      <c r="B3865" t="s">
        <v>797</v>
      </c>
      <c r="C3865">
        <v>210</v>
      </c>
      <c r="D3865">
        <v>557</v>
      </c>
      <c r="E3865">
        <v>0</v>
      </c>
      <c r="F3865">
        <v>10807</v>
      </c>
      <c r="H3865" t="s">
        <v>9</v>
      </c>
      <c r="I3865">
        <v>1120</v>
      </c>
      <c r="J3865">
        <v>3480</v>
      </c>
      <c r="K3865" t="s">
        <v>3293</v>
      </c>
      <c r="O3865" s="65">
        <v>52920000</v>
      </c>
    </row>
    <row r="3866" spans="1:15" x14ac:dyDescent="0.25">
      <c r="A3866" s="45">
        <v>2018</v>
      </c>
      <c r="B3866" t="s">
        <v>797</v>
      </c>
      <c r="C3866">
        <v>210</v>
      </c>
      <c r="D3866">
        <v>557</v>
      </c>
      <c r="E3866">
        <v>0</v>
      </c>
      <c r="F3866">
        <v>10808</v>
      </c>
      <c r="H3866" t="s">
        <v>9</v>
      </c>
      <c r="I3866">
        <v>1120</v>
      </c>
      <c r="J3866">
        <v>3480</v>
      </c>
      <c r="K3866" t="s">
        <v>3294</v>
      </c>
      <c r="O3866" s="65">
        <v>26290729</v>
      </c>
    </row>
    <row r="3867" spans="1:15" x14ac:dyDescent="0.25">
      <c r="A3867" s="45">
        <v>2018</v>
      </c>
      <c r="B3867" t="s">
        <v>797</v>
      </c>
      <c r="C3867">
        <v>210</v>
      </c>
      <c r="D3867">
        <v>557</v>
      </c>
      <c r="E3867">
        <v>0</v>
      </c>
      <c r="F3867">
        <v>10899</v>
      </c>
      <c r="H3867" t="s">
        <v>9</v>
      </c>
      <c r="I3867">
        <v>1120</v>
      </c>
      <c r="J3867">
        <v>3480</v>
      </c>
      <c r="K3867" t="s">
        <v>3295</v>
      </c>
      <c r="O3867" s="65">
        <v>733490</v>
      </c>
    </row>
    <row r="3868" spans="1:15" x14ac:dyDescent="0.25">
      <c r="A3868" s="45">
        <v>2018</v>
      </c>
      <c r="B3868" t="s">
        <v>797</v>
      </c>
      <c r="C3868">
        <v>210</v>
      </c>
      <c r="D3868">
        <v>557</v>
      </c>
      <c r="E3868">
        <v>0</v>
      </c>
      <c r="F3868">
        <v>20101</v>
      </c>
      <c r="H3868" t="s">
        <v>9</v>
      </c>
      <c r="I3868">
        <v>1120</v>
      </c>
      <c r="J3868">
        <v>3480</v>
      </c>
      <c r="K3868" t="s">
        <v>3306</v>
      </c>
      <c r="O3868" s="65">
        <v>310800</v>
      </c>
    </row>
    <row r="3869" spans="1:15" x14ac:dyDescent="0.25">
      <c r="A3869" s="45">
        <v>2018</v>
      </c>
      <c r="B3869" t="s">
        <v>797</v>
      </c>
      <c r="C3869">
        <v>210</v>
      </c>
      <c r="D3869">
        <v>557</v>
      </c>
      <c r="E3869">
        <v>0</v>
      </c>
      <c r="F3869">
        <v>20102</v>
      </c>
      <c r="H3869" t="s">
        <v>9</v>
      </c>
      <c r="I3869">
        <v>1120</v>
      </c>
      <c r="J3869">
        <v>3480</v>
      </c>
      <c r="K3869" t="s">
        <v>3307</v>
      </c>
      <c r="O3869" s="65">
        <v>4188952</v>
      </c>
    </row>
    <row r="3870" spans="1:15" x14ac:dyDescent="0.25">
      <c r="A3870" s="45">
        <v>2018</v>
      </c>
      <c r="B3870" t="s">
        <v>797</v>
      </c>
      <c r="C3870">
        <v>210</v>
      </c>
      <c r="D3870">
        <v>557</v>
      </c>
      <c r="E3870">
        <v>0</v>
      </c>
      <c r="F3870">
        <v>20104</v>
      </c>
      <c r="H3870" t="s">
        <v>9</v>
      </c>
      <c r="I3870">
        <v>1120</v>
      </c>
      <c r="J3870">
        <v>3480</v>
      </c>
      <c r="K3870" t="s">
        <v>3309</v>
      </c>
      <c r="O3870" s="65">
        <v>86870612</v>
      </c>
    </row>
    <row r="3871" spans="1:15" x14ac:dyDescent="0.25">
      <c r="A3871" s="45">
        <v>2018</v>
      </c>
      <c r="B3871" t="s">
        <v>797</v>
      </c>
      <c r="C3871">
        <v>210</v>
      </c>
      <c r="D3871">
        <v>557</v>
      </c>
      <c r="E3871">
        <v>0</v>
      </c>
      <c r="F3871">
        <v>20199</v>
      </c>
      <c r="H3871" t="s">
        <v>9</v>
      </c>
      <c r="I3871">
        <v>1120</v>
      </c>
      <c r="J3871">
        <v>3480</v>
      </c>
      <c r="K3871" t="s">
        <v>3310</v>
      </c>
      <c r="O3871" s="65">
        <v>4964080</v>
      </c>
    </row>
    <row r="3872" spans="1:15" x14ac:dyDescent="0.25">
      <c r="A3872" s="45">
        <v>2018</v>
      </c>
      <c r="B3872" t="s">
        <v>797</v>
      </c>
      <c r="C3872">
        <v>210</v>
      </c>
      <c r="D3872">
        <v>557</v>
      </c>
      <c r="E3872">
        <v>0</v>
      </c>
      <c r="F3872">
        <v>20204</v>
      </c>
      <c r="H3872" t="s">
        <v>9</v>
      </c>
      <c r="I3872">
        <v>1120</v>
      </c>
      <c r="J3872">
        <v>3480</v>
      </c>
      <c r="K3872" t="s">
        <v>3314</v>
      </c>
      <c r="O3872" s="65">
        <v>280000</v>
      </c>
    </row>
    <row r="3873" spans="1:15" x14ac:dyDescent="0.25">
      <c r="A3873" s="45">
        <v>2018</v>
      </c>
      <c r="B3873" t="s">
        <v>797</v>
      </c>
      <c r="C3873">
        <v>210</v>
      </c>
      <c r="D3873">
        <v>557</v>
      </c>
      <c r="E3873">
        <v>0</v>
      </c>
      <c r="F3873">
        <v>20301</v>
      </c>
      <c r="H3873" t="s">
        <v>9</v>
      </c>
      <c r="I3873">
        <v>1120</v>
      </c>
      <c r="J3873">
        <v>3480</v>
      </c>
      <c r="K3873" t="s">
        <v>3315</v>
      </c>
      <c r="O3873" s="65">
        <v>3732618</v>
      </c>
    </row>
    <row r="3874" spans="1:15" x14ac:dyDescent="0.25">
      <c r="A3874" s="45">
        <v>2018</v>
      </c>
      <c r="B3874" t="s">
        <v>797</v>
      </c>
      <c r="C3874">
        <v>210</v>
      </c>
      <c r="D3874">
        <v>557</v>
      </c>
      <c r="E3874">
        <v>0</v>
      </c>
      <c r="F3874">
        <v>20302</v>
      </c>
      <c r="H3874" t="s">
        <v>9</v>
      </c>
      <c r="I3874">
        <v>1120</v>
      </c>
      <c r="J3874">
        <v>3480</v>
      </c>
      <c r="K3874" t="s">
        <v>3316</v>
      </c>
      <c r="O3874" s="65">
        <v>220744</v>
      </c>
    </row>
    <row r="3875" spans="1:15" x14ac:dyDescent="0.25">
      <c r="A3875" s="45">
        <v>2018</v>
      </c>
      <c r="B3875" t="s">
        <v>797</v>
      </c>
      <c r="C3875">
        <v>210</v>
      </c>
      <c r="D3875">
        <v>557</v>
      </c>
      <c r="E3875">
        <v>0</v>
      </c>
      <c r="F3875">
        <v>20304</v>
      </c>
      <c r="H3875" t="s">
        <v>9</v>
      </c>
      <c r="I3875">
        <v>1120</v>
      </c>
      <c r="J3875">
        <v>3480</v>
      </c>
      <c r="K3875" t="s">
        <v>3318</v>
      </c>
      <c r="O3875" s="65">
        <v>31055912</v>
      </c>
    </row>
    <row r="3876" spans="1:15" x14ac:dyDescent="0.25">
      <c r="A3876" s="45">
        <v>2018</v>
      </c>
      <c r="B3876" t="s">
        <v>797</v>
      </c>
      <c r="C3876">
        <v>210</v>
      </c>
      <c r="D3876">
        <v>557</v>
      </c>
      <c r="E3876">
        <v>0</v>
      </c>
      <c r="F3876">
        <v>20306</v>
      </c>
      <c r="H3876" t="s">
        <v>9</v>
      </c>
      <c r="I3876">
        <v>1120</v>
      </c>
      <c r="J3876">
        <v>3480</v>
      </c>
      <c r="K3876" t="s">
        <v>3320</v>
      </c>
      <c r="O3876" s="65">
        <v>1139782</v>
      </c>
    </row>
    <row r="3877" spans="1:15" x14ac:dyDescent="0.25">
      <c r="A3877" s="45">
        <v>2018</v>
      </c>
      <c r="B3877" t="s">
        <v>797</v>
      </c>
      <c r="C3877">
        <v>210</v>
      </c>
      <c r="D3877">
        <v>557</v>
      </c>
      <c r="E3877">
        <v>0</v>
      </c>
      <c r="F3877">
        <v>20399</v>
      </c>
      <c r="H3877" t="s">
        <v>9</v>
      </c>
      <c r="I3877">
        <v>1120</v>
      </c>
      <c r="J3877">
        <v>3480</v>
      </c>
      <c r="K3877" t="s">
        <v>3321</v>
      </c>
      <c r="O3877" s="65">
        <v>348612</v>
      </c>
    </row>
    <row r="3878" spans="1:15" x14ac:dyDescent="0.25">
      <c r="A3878" s="45">
        <v>2018</v>
      </c>
      <c r="B3878" t="s">
        <v>797</v>
      </c>
      <c r="C3878">
        <v>210</v>
      </c>
      <c r="D3878">
        <v>557</v>
      </c>
      <c r="E3878">
        <v>0</v>
      </c>
      <c r="F3878">
        <v>20401</v>
      </c>
      <c r="H3878" t="s">
        <v>9</v>
      </c>
      <c r="I3878">
        <v>1120</v>
      </c>
      <c r="J3878">
        <v>3480</v>
      </c>
      <c r="K3878" t="s">
        <v>3322</v>
      </c>
      <c r="O3878" s="65">
        <v>2298110</v>
      </c>
    </row>
    <row r="3879" spans="1:15" x14ac:dyDescent="0.25">
      <c r="A3879" s="45">
        <v>2018</v>
      </c>
      <c r="B3879" t="s">
        <v>797</v>
      </c>
      <c r="C3879">
        <v>210</v>
      </c>
      <c r="D3879">
        <v>557</v>
      </c>
      <c r="E3879">
        <v>0</v>
      </c>
      <c r="F3879">
        <v>20402</v>
      </c>
      <c r="H3879" t="s">
        <v>9</v>
      </c>
      <c r="I3879">
        <v>1120</v>
      </c>
      <c r="J3879">
        <v>3480</v>
      </c>
      <c r="K3879" t="s">
        <v>3323</v>
      </c>
      <c r="O3879" s="65">
        <v>4767381</v>
      </c>
    </row>
    <row r="3880" spans="1:15" x14ac:dyDescent="0.25">
      <c r="A3880" s="45">
        <v>2018</v>
      </c>
      <c r="B3880" t="s">
        <v>797</v>
      </c>
      <c r="C3880">
        <v>210</v>
      </c>
      <c r="D3880">
        <v>557</v>
      </c>
      <c r="E3880">
        <v>0</v>
      </c>
      <c r="F3880">
        <v>29901</v>
      </c>
      <c r="H3880" t="s">
        <v>9</v>
      </c>
      <c r="I3880">
        <v>1120</v>
      </c>
      <c r="J3880">
        <v>3480</v>
      </c>
      <c r="K3880" t="s">
        <v>3327</v>
      </c>
      <c r="O3880" s="65">
        <v>70197197</v>
      </c>
    </row>
    <row r="3881" spans="1:15" x14ac:dyDescent="0.25">
      <c r="A3881" s="45">
        <v>2018</v>
      </c>
      <c r="B3881" t="s">
        <v>797</v>
      </c>
      <c r="C3881">
        <v>210</v>
      </c>
      <c r="D3881">
        <v>557</v>
      </c>
      <c r="E3881">
        <v>0</v>
      </c>
      <c r="F3881">
        <v>29902</v>
      </c>
      <c r="H3881" t="s">
        <v>9</v>
      </c>
      <c r="I3881">
        <v>1120</v>
      </c>
      <c r="J3881">
        <v>3480</v>
      </c>
      <c r="K3881" t="s">
        <v>3328</v>
      </c>
      <c r="O3881" s="65">
        <v>1513380</v>
      </c>
    </row>
    <row r="3882" spans="1:15" x14ac:dyDescent="0.25">
      <c r="A3882" s="45">
        <v>2018</v>
      </c>
      <c r="B3882" t="s">
        <v>797</v>
      </c>
      <c r="C3882">
        <v>210</v>
      </c>
      <c r="D3882">
        <v>557</v>
      </c>
      <c r="E3882">
        <v>0</v>
      </c>
      <c r="F3882">
        <v>29903</v>
      </c>
      <c r="H3882" t="s">
        <v>9</v>
      </c>
      <c r="I3882">
        <v>1120</v>
      </c>
      <c r="J3882">
        <v>3480</v>
      </c>
      <c r="K3882" t="s">
        <v>3329</v>
      </c>
      <c r="O3882" s="65">
        <v>186956880</v>
      </c>
    </row>
    <row r="3883" spans="1:15" x14ac:dyDescent="0.25">
      <c r="A3883" s="45">
        <v>2018</v>
      </c>
      <c r="B3883" t="s">
        <v>797</v>
      </c>
      <c r="C3883">
        <v>210</v>
      </c>
      <c r="D3883">
        <v>557</v>
      </c>
      <c r="E3883">
        <v>0</v>
      </c>
      <c r="F3883">
        <v>29904</v>
      </c>
      <c r="H3883" t="s">
        <v>9</v>
      </c>
      <c r="I3883">
        <v>1120</v>
      </c>
      <c r="J3883">
        <v>3480</v>
      </c>
      <c r="K3883" t="s">
        <v>3330</v>
      </c>
      <c r="O3883" s="65">
        <v>5523105</v>
      </c>
    </row>
    <row r="3884" spans="1:15" x14ac:dyDescent="0.25">
      <c r="A3884" s="45">
        <v>2018</v>
      </c>
      <c r="B3884" t="s">
        <v>797</v>
      </c>
      <c r="C3884">
        <v>210</v>
      </c>
      <c r="D3884">
        <v>557</v>
      </c>
      <c r="E3884">
        <v>0</v>
      </c>
      <c r="F3884">
        <v>29905</v>
      </c>
      <c r="H3884" t="s">
        <v>9</v>
      </c>
      <c r="I3884">
        <v>1120</v>
      </c>
      <c r="J3884">
        <v>3480</v>
      </c>
      <c r="K3884" t="s">
        <v>3331</v>
      </c>
      <c r="O3884" s="65">
        <v>65833503</v>
      </c>
    </row>
    <row r="3885" spans="1:15" x14ac:dyDescent="0.25">
      <c r="A3885" s="45">
        <v>2018</v>
      </c>
      <c r="B3885" t="s">
        <v>797</v>
      </c>
      <c r="C3885">
        <v>210</v>
      </c>
      <c r="D3885">
        <v>557</v>
      </c>
      <c r="E3885">
        <v>0</v>
      </c>
      <c r="F3885">
        <v>29906</v>
      </c>
      <c r="H3885" t="s">
        <v>9</v>
      </c>
      <c r="I3885">
        <v>1120</v>
      </c>
      <c r="J3885">
        <v>3480</v>
      </c>
      <c r="K3885" t="s">
        <v>3332</v>
      </c>
      <c r="O3885" s="65">
        <v>3934222</v>
      </c>
    </row>
    <row r="3886" spans="1:15" x14ac:dyDescent="0.25">
      <c r="A3886" s="45">
        <v>2018</v>
      </c>
      <c r="B3886" t="s">
        <v>797</v>
      </c>
      <c r="C3886">
        <v>210</v>
      </c>
      <c r="D3886">
        <v>557</v>
      </c>
      <c r="E3886">
        <v>0</v>
      </c>
      <c r="F3886">
        <v>29907</v>
      </c>
      <c r="H3886" t="s">
        <v>9</v>
      </c>
      <c r="I3886">
        <v>1120</v>
      </c>
      <c r="J3886">
        <v>3480</v>
      </c>
      <c r="K3886" t="s">
        <v>3333</v>
      </c>
      <c r="O3886" s="65">
        <v>3951463</v>
      </c>
    </row>
    <row r="3887" spans="1:15" x14ac:dyDescent="0.25">
      <c r="A3887" s="45">
        <v>2018</v>
      </c>
      <c r="B3887" t="s">
        <v>797</v>
      </c>
      <c r="C3887">
        <v>210</v>
      </c>
      <c r="D3887">
        <v>557</v>
      </c>
      <c r="E3887">
        <v>0</v>
      </c>
      <c r="F3887">
        <v>29999</v>
      </c>
      <c r="H3887" t="s">
        <v>9</v>
      </c>
      <c r="I3887">
        <v>1120</v>
      </c>
      <c r="J3887">
        <v>3480</v>
      </c>
      <c r="K3887" t="s">
        <v>3334</v>
      </c>
      <c r="O3887" s="65">
        <v>7963942</v>
      </c>
    </row>
    <row r="3888" spans="1:15" x14ac:dyDescent="0.25">
      <c r="A3888" s="45">
        <v>2018</v>
      </c>
      <c r="B3888" t="s">
        <v>797</v>
      </c>
      <c r="C3888">
        <v>210</v>
      </c>
      <c r="D3888">
        <v>557</v>
      </c>
      <c r="E3888">
        <v>0</v>
      </c>
      <c r="F3888">
        <v>50101</v>
      </c>
      <c r="H3888" t="s">
        <v>16</v>
      </c>
      <c r="I3888">
        <v>2210</v>
      </c>
      <c r="J3888">
        <v>3480</v>
      </c>
      <c r="K3888" t="s">
        <v>3372</v>
      </c>
      <c r="O3888" s="65">
        <v>5568553</v>
      </c>
    </row>
    <row r="3889" spans="1:15" x14ac:dyDescent="0.25">
      <c r="A3889" s="45">
        <v>2018</v>
      </c>
      <c r="B3889" t="s">
        <v>797</v>
      </c>
      <c r="C3889">
        <v>210</v>
      </c>
      <c r="D3889">
        <v>557</v>
      </c>
      <c r="E3889">
        <v>0</v>
      </c>
      <c r="F3889">
        <v>50102</v>
      </c>
      <c r="H3889" t="s">
        <v>16</v>
      </c>
      <c r="I3889">
        <v>2210</v>
      </c>
      <c r="J3889">
        <v>3480</v>
      </c>
      <c r="K3889" t="s">
        <v>3373</v>
      </c>
      <c r="O3889" s="65">
        <v>1469712</v>
      </c>
    </row>
    <row r="3890" spans="1:15" x14ac:dyDescent="0.25">
      <c r="A3890" s="45">
        <v>2018</v>
      </c>
      <c r="B3890" t="s">
        <v>797</v>
      </c>
      <c r="C3890">
        <v>210</v>
      </c>
      <c r="D3890">
        <v>557</v>
      </c>
      <c r="E3890">
        <v>0</v>
      </c>
      <c r="F3890">
        <v>50103</v>
      </c>
      <c r="H3890" t="s">
        <v>16</v>
      </c>
      <c r="I3890">
        <v>2210</v>
      </c>
      <c r="J3890">
        <v>3480</v>
      </c>
      <c r="K3890" t="s">
        <v>3374</v>
      </c>
      <c r="O3890" s="65">
        <v>105393193</v>
      </c>
    </row>
    <row r="3891" spans="1:15" x14ac:dyDescent="0.25">
      <c r="A3891" s="45">
        <v>2018</v>
      </c>
      <c r="B3891" t="s">
        <v>797</v>
      </c>
      <c r="C3891">
        <v>210</v>
      </c>
      <c r="D3891">
        <v>557</v>
      </c>
      <c r="E3891">
        <v>0</v>
      </c>
      <c r="F3891">
        <v>50104</v>
      </c>
      <c r="H3891" t="s">
        <v>16</v>
      </c>
      <c r="I3891">
        <v>2210</v>
      </c>
      <c r="J3891">
        <v>3480</v>
      </c>
      <c r="K3891" t="s">
        <v>3375</v>
      </c>
      <c r="O3891" s="65">
        <v>234309993</v>
      </c>
    </row>
    <row r="3892" spans="1:15" x14ac:dyDescent="0.25">
      <c r="A3892" s="45">
        <v>2018</v>
      </c>
      <c r="B3892" t="s">
        <v>797</v>
      </c>
      <c r="C3892">
        <v>210</v>
      </c>
      <c r="D3892">
        <v>557</v>
      </c>
      <c r="E3892">
        <v>0</v>
      </c>
      <c r="F3892">
        <v>50105</v>
      </c>
      <c r="H3892" t="s">
        <v>16</v>
      </c>
      <c r="I3892">
        <v>2210</v>
      </c>
      <c r="J3892">
        <v>3480</v>
      </c>
      <c r="K3892" t="s">
        <v>3376</v>
      </c>
      <c r="O3892" s="65">
        <v>165833245</v>
      </c>
    </row>
    <row r="3893" spans="1:15" x14ac:dyDescent="0.25">
      <c r="A3893" s="45">
        <v>2018</v>
      </c>
      <c r="B3893" t="s">
        <v>797</v>
      </c>
      <c r="C3893">
        <v>210</v>
      </c>
      <c r="D3893">
        <v>557</v>
      </c>
      <c r="E3893">
        <v>0</v>
      </c>
      <c r="F3893">
        <v>50199</v>
      </c>
      <c r="H3893" t="s">
        <v>16</v>
      </c>
      <c r="I3893">
        <v>2210</v>
      </c>
      <c r="J3893">
        <v>3480</v>
      </c>
      <c r="K3893" t="s">
        <v>3379</v>
      </c>
      <c r="O3893" s="65">
        <v>41739042</v>
      </c>
    </row>
    <row r="3894" spans="1:15" x14ac:dyDescent="0.25">
      <c r="A3894" s="45">
        <v>2018</v>
      </c>
      <c r="B3894" t="s">
        <v>797</v>
      </c>
      <c r="C3894">
        <v>210</v>
      </c>
      <c r="D3894">
        <v>557</v>
      </c>
      <c r="E3894">
        <v>0</v>
      </c>
      <c r="F3894">
        <v>60103</v>
      </c>
      <c r="G3894">
        <v>200</v>
      </c>
      <c r="H3894" t="s">
        <v>9</v>
      </c>
      <c r="I3894">
        <v>1310</v>
      </c>
      <c r="J3894">
        <v>3480</v>
      </c>
      <c r="K3894" t="s">
        <v>3393</v>
      </c>
      <c r="L3894" t="s">
        <v>21</v>
      </c>
      <c r="M3894" t="s">
        <v>4550</v>
      </c>
      <c r="N3894" t="s">
        <v>22</v>
      </c>
      <c r="O3894" s="65">
        <v>20151102</v>
      </c>
    </row>
    <row r="3895" spans="1:15" x14ac:dyDescent="0.25">
      <c r="A3895" s="45">
        <v>2018</v>
      </c>
      <c r="B3895" t="s">
        <v>797</v>
      </c>
      <c r="C3895">
        <v>210</v>
      </c>
      <c r="D3895">
        <v>557</v>
      </c>
      <c r="E3895">
        <v>0</v>
      </c>
      <c r="F3895">
        <v>60103</v>
      </c>
      <c r="G3895">
        <v>202</v>
      </c>
      <c r="H3895" t="s">
        <v>9</v>
      </c>
      <c r="I3895">
        <v>1310</v>
      </c>
      <c r="J3895">
        <v>3480</v>
      </c>
      <c r="K3895" t="s">
        <v>3393</v>
      </c>
      <c r="L3895" t="s">
        <v>21</v>
      </c>
      <c r="M3895" t="s">
        <v>4542</v>
      </c>
      <c r="N3895" t="s">
        <v>22</v>
      </c>
      <c r="O3895" s="65">
        <v>57174304</v>
      </c>
    </row>
    <row r="3896" spans="1:15" x14ac:dyDescent="0.25">
      <c r="A3896" s="45">
        <v>2018</v>
      </c>
      <c r="B3896" t="s">
        <v>797</v>
      </c>
      <c r="C3896">
        <v>210</v>
      </c>
      <c r="D3896">
        <v>557</v>
      </c>
      <c r="E3896">
        <v>0</v>
      </c>
      <c r="F3896">
        <v>60103</v>
      </c>
      <c r="G3896">
        <v>204</v>
      </c>
      <c r="H3896" t="s">
        <v>9</v>
      </c>
      <c r="I3896">
        <v>1310</v>
      </c>
      <c r="J3896">
        <v>3480</v>
      </c>
      <c r="K3896" t="s">
        <v>3393</v>
      </c>
      <c r="L3896" t="s">
        <v>724</v>
      </c>
      <c r="M3896" t="s">
        <v>4619</v>
      </c>
      <c r="N3896" t="s">
        <v>725</v>
      </c>
      <c r="O3896" s="65">
        <v>81584561</v>
      </c>
    </row>
    <row r="3897" spans="1:15" x14ac:dyDescent="0.25">
      <c r="A3897" s="45">
        <v>2018</v>
      </c>
      <c r="B3897" t="s">
        <v>797</v>
      </c>
      <c r="C3897">
        <v>210</v>
      </c>
      <c r="D3897">
        <v>557</v>
      </c>
      <c r="E3897">
        <v>0</v>
      </c>
      <c r="F3897">
        <v>60399</v>
      </c>
      <c r="H3897" t="s">
        <v>9</v>
      </c>
      <c r="I3897">
        <v>1320</v>
      </c>
      <c r="J3897">
        <v>3480</v>
      </c>
      <c r="K3897" t="s">
        <v>3409</v>
      </c>
      <c r="M3897" t="s">
        <v>4371</v>
      </c>
      <c r="O3897" s="65">
        <v>134235936</v>
      </c>
    </row>
    <row r="3898" spans="1:15" x14ac:dyDescent="0.25">
      <c r="A3898" s="45">
        <v>2018</v>
      </c>
      <c r="B3898" t="s">
        <v>799</v>
      </c>
      <c r="C3898">
        <v>210</v>
      </c>
      <c r="D3898">
        <v>558</v>
      </c>
      <c r="E3898">
        <v>0</v>
      </c>
      <c r="F3898">
        <v>101</v>
      </c>
      <c r="H3898" t="s">
        <v>9</v>
      </c>
      <c r="I3898">
        <v>1111</v>
      </c>
      <c r="J3898">
        <v>3460</v>
      </c>
      <c r="K3898" t="s">
        <v>3206</v>
      </c>
      <c r="O3898" s="65">
        <v>351451131</v>
      </c>
    </row>
    <row r="3899" spans="1:15" x14ac:dyDescent="0.25">
      <c r="A3899" s="45">
        <v>2018</v>
      </c>
      <c r="B3899" t="s">
        <v>799</v>
      </c>
      <c r="C3899">
        <v>210</v>
      </c>
      <c r="D3899">
        <v>558</v>
      </c>
      <c r="E3899">
        <v>0</v>
      </c>
      <c r="F3899">
        <v>105</v>
      </c>
      <c r="H3899" t="s">
        <v>9</v>
      </c>
      <c r="I3899">
        <v>1111</v>
      </c>
      <c r="J3899">
        <v>3460</v>
      </c>
      <c r="K3899" t="s">
        <v>3209</v>
      </c>
      <c r="O3899" s="65">
        <v>7572182</v>
      </c>
    </row>
    <row r="3900" spans="1:15" x14ac:dyDescent="0.25">
      <c r="A3900" s="45">
        <v>2018</v>
      </c>
      <c r="B3900" t="s">
        <v>799</v>
      </c>
      <c r="C3900">
        <v>210</v>
      </c>
      <c r="D3900">
        <v>558</v>
      </c>
      <c r="E3900">
        <v>0</v>
      </c>
      <c r="F3900">
        <v>201</v>
      </c>
      <c r="H3900" t="s">
        <v>9</v>
      </c>
      <c r="I3900">
        <v>1111</v>
      </c>
      <c r="J3900">
        <v>3460</v>
      </c>
      <c r="K3900" t="s">
        <v>3210</v>
      </c>
      <c r="O3900" s="65">
        <v>16082510</v>
      </c>
    </row>
    <row r="3901" spans="1:15" x14ac:dyDescent="0.25">
      <c r="A3901" s="45">
        <v>2018</v>
      </c>
      <c r="B3901" t="s">
        <v>799</v>
      </c>
      <c r="C3901">
        <v>210</v>
      </c>
      <c r="D3901">
        <v>558</v>
      </c>
      <c r="E3901">
        <v>0</v>
      </c>
      <c r="F3901">
        <v>301</v>
      </c>
      <c r="H3901" t="s">
        <v>9</v>
      </c>
      <c r="I3901">
        <v>1111</v>
      </c>
      <c r="J3901">
        <v>3460</v>
      </c>
      <c r="K3901" t="s">
        <v>3215</v>
      </c>
      <c r="O3901" s="65">
        <v>99848733</v>
      </c>
    </row>
    <row r="3902" spans="1:15" x14ac:dyDescent="0.25">
      <c r="A3902" s="45">
        <v>2018</v>
      </c>
      <c r="B3902" t="s">
        <v>799</v>
      </c>
      <c r="C3902">
        <v>210</v>
      </c>
      <c r="D3902">
        <v>558</v>
      </c>
      <c r="E3902">
        <v>0</v>
      </c>
      <c r="F3902">
        <v>302</v>
      </c>
      <c r="H3902" t="s">
        <v>9</v>
      </c>
      <c r="I3902">
        <v>1111</v>
      </c>
      <c r="J3902">
        <v>3460</v>
      </c>
      <c r="K3902" t="s">
        <v>3216</v>
      </c>
      <c r="O3902" s="65">
        <v>146219340</v>
      </c>
    </row>
    <row r="3903" spans="1:15" x14ac:dyDescent="0.25">
      <c r="A3903" s="45">
        <v>2018</v>
      </c>
      <c r="B3903" t="s">
        <v>799</v>
      </c>
      <c r="C3903">
        <v>210</v>
      </c>
      <c r="D3903">
        <v>558</v>
      </c>
      <c r="E3903">
        <v>0</v>
      </c>
      <c r="F3903">
        <v>303</v>
      </c>
      <c r="H3903" t="s">
        <v>16</v>
      </c>
      <c r="I3903">
        <v>1111</v>
      </c>
      <c r="J3903">
        <v>3460</v>
      </c>
      <c r="K3903" t="s">
        <v>3217</v>
      </c>
      <c r="O3903" s="65">
        <v>59101555</v>
      </c>
    </row>
    <row r="3904" spans="1:15" x14ac:dyDescent="0.25">
      <c r="A3904" s="45">
        <v>2018</v>
      </c>
      <c r="B3904" t="s">
        <v>799</v>
      </c>
      <c r="C3904">
        <v>210</v>
      </c>
      <c r="D3904">
        <v>558</v>
      </c>
      <c r="E3904">
        <v>0</v>
      </c>
      <c r="F3904">
        <v>304</v>
      </c>
      <c r="H3904" t="s">
        <v>9</v>
      </c>
      <c r="I3904">
        <v>1111</v>
      </c>
      <c r="J3904">
        <v>3460</v>
      </c>
      <c r="K3904" t="s">
        <v>3218</v>
      </c>
      <c r="O3904" s="65">
        <v>53886625</v>
      </c>
    </row>
    <row r="3905" spans="1:15" x14ac:dyDescent="0.25">
      <c r="A3905" s="45">
        <v>2018</v>
      </c>
      <c r="B3905" t="s">
        <v>799</v>
      </c>
      <c r="C3905">
        <v>210</v>
      </c>
      <c r="D3905">
        <v>558</v>
      </c>
      <c r="E3905">
        <v>0</v>
      </c>
      <c r="F3905">
        <v>399</v>
      </c>
      <c r="H3905" t="s">
        <v>9</v>
      </c>
      <c r="I3905">
        <v>1111</v>
      </c>
      <c r="J3905">
        <v>3460</v>
      </c>
      <c r="K3905" t="s">
        <v>3219</v>
      </c>
      <c r="O3905" s="65">
        <v>37465656</v>
      </c>
    </row>
    <row r="3906" spans="1:15" x14ac:dyDescent="0.25">
      <c r="A3906" s="45">
        <v>2018</v>
      </c>
      <c r="B3906" t="s">
        <v>799</v>
      </c>
      <c r="C3906">
        <v>210</v>
      </c>
      <c r="D3906">
        <v>558</v>
      </c>
      <c r="E3906">
        <v>0</v>
      </c>
      <c r="F3906">
        <v>401</v>
      </c>
      <c r="G3906">
        <v>200</v>
      </c>
      <c r="H3906" t="s">
        <v>9</v>
      </c>
      <c r="I3906">
        <v>1112</v>
      </c>
      <c r="J3906">
        <v>3460</v>
      </c>
      <c r="K3906" t="s">
        <v>3220</v>
      </c>
      <c r="L3906" t="s">
        <v>21</v>
      </c>
      <c r="M3906" t="s">
        <v>4546</v>
      </c>
      <c r="N3906" t="s">
        <v>22</v>
      </c>
      <c r="O3906" s="65">
        <v>68942009</v>
      </c>
    </row>
    <row r="3907" spans="1:15" x14ac:dyDescent="0.25">
      <c r="A3907" s="45">
        <v>2018</v>
      </c>
      <c r="B3907" t="s">
        <v>799</v>
      </c>
      <c r="C3907">
        <v>210</v>
      </c>
      <c r="D3907">
        <v>558</v>
      </c>
      <c r="E3907">
        <v>0</v>
      </c>
      <c r="F3907">
        <v>405</v>
      </c>
      <c r="G3907">
        <v>200</v>
      </c>
      <c r="H3907" t="s">
        <v>9</v>
      </c>
      <c r="I3907">
        <v>1112</v>
      </c>
      <c r="J3907">
        <v>3460</v>
      </c>
      <c r="K3907" t="s">
        <v>3244</v>
      </c>
      <c r="L3907" t="s">
        <v>23</v>
      </c>
      <c r="M3907" t="s">
        <v>4531</v>
      </c>
      <c r="N3907" t="s">
        <v>24</v>
      </c>
      <c r="O3907" s="65">
        <v>3546093</v>
      </c>
    </row>
    <row r="3908" spans="1:15" x14ac:dyDescent="0.25">
      <c r="A3908" s="45">
        <v>2018</v>
      </c>
      <c r="B3908" t="s">
        <v>799</v>
      </c>
      <c r="C3908">
        <v>210</v>
      </c>
      <c r="D3908">
        <v>558</v>
      </c>
      <c r="E3908">
        <v>0</v>
      </c>
      <c r="F3908">
        <v>501</v>
      </c>
      <c r="G3908">
        <v>200</v>
      </c>
      <c r="H3908" t="s">
        <v>9</v>
      </c>
      <c r="I3908">
        <v>1112</v>
      </c>
      <c r="J3908">
        <v>3460</v>
      </c>
      <c r="K3908" t="s">
        <v>3245</v>
      </c>
      <c r="L3908" t="s">
        <v>21</v>
      </c>
      <c r="M3908" t="s">
        <v>4547</v>
      </c>
      <c r="N3908" t="s">
        <v>22</v>
      </c>
      <c r="O3908" s="65">
        <v>12658967</v>
      </c>
    </row>
    <row r="3909" spans="1:15" x14ac:dyDescent="0.25">
      <c r="A3909" s="45">
        <v>2018</v>
      </c>
      <c r="B3909" t="s">
        <v>799</v>
      </c>
      <c r="C3909">
        <v>210</v>
      </c>
      <c r="D3909">
        <v>558</v>
      </c>
      <c r="E3909">
        <v>0</v>
      </c>
      <c r="F3909">
        <v>502</v>
      </c>
      <c r="G3909">
        <v>200</v>
      </c>
      <c r="H3909" t="s">
        <v>9</v>
      </c>
      <c r="I3909">
        <v>1112</v>
      </c>
      <c r="J3909">
        <v>3460</v>
      </c>
      <c r="K3909" t="s">
        <v>3246</v>
      </c>
      <c r="L3909" t="s">
        <v>21</v>
      </c>
      <c r="M3909" t="s">
        <v>4532</v>
      </c>
      <c r="N3909" t="s">
        <v>22</v>
      </c>
      <c r="O3909" s="65">
        <v>10638280</v>
      </c>
    </row>
    <row r="3910" spans="1:15" x14ac:dyDescent="0.25">
      <c r="A3910" s="45">
        <v>2018</v>
      </c>
      <c r="B3910" t="s">
        <v>799</v>
      </c>
      <c r="C3910">
        <v>210</v>
      </c>
      <c r="D3910">
        <v>558</v>
      </c>
      <c r="E3910">
        <v>0</v>
      </c>
      <c r="F3910">
        <v>503</v>
      </c>
      <c r="G3910">
        <v>200</v>
      </c>
      <c r="H3910" t="s">
        <v>9</v>
      </c>
      <c r="I3910">
        <v>1112</v>
      </c>
      <c r="J3910">
        <v>3460</v>
      </c>
      <c r="K3910" t="s">
        <v>3247</v>
      </c>
      <c r="L3910" t="s">
        <v>21</v>
      </c>
      <c r="M3910" t="s">
        <v>4533</v>
      </c>
      <c r="N3910" t="s">
        <v>22</v>
      </c>
      <c r="O3910" s="65">
        <v>21276560</v>
      </c>
    </row>
    <row r="3911" spans="1:15" x14ac:dyDescent="0.25">
      <c r="A3911" s="45">
        <v>2018</v>
      </c>
      <c r="B3911" t="s">
        <v>799</v>
      </c>
      <c r="C3911">
        <v>210</v>
      </c>
      <c r="D3911">
        <v>558</v>
      </c>
      <c r="E3911">
        <v>0</v>
      </c>
      <c r="F3911">
        <v>504</v>
      </c>
      <c r="G3911">
        <v>200</v>
      </c>
      <c r="H3911" t="s">
        <v>9</v>
      </c>
      <c r="I3911">
        <v>1112</v>
      </c>
      <c r="J3911">
        <v>3460</v>
      </c>
      <c r="K3911" t="s">
        <v>3248</v>
      </c>
      <c r="L3911" t="s">
        <v>724</v>
      </c>
      <c r="M3911" t="s">
        <v>4613</v>
      </c>
      <c r="N3911" t="s">
        <v>725</v>
      </c>
      <c r="O3911" s="65">
        <v>27809947</v>
      </c>
    </row>
    <row r="3912" spans="1:15" x14ac:dyDescent="0.25">
      <c r="A3912" s="45">
        <v>2018</v>
      </c>
      <c r="B3912" t="s">
        <v>799</v>
      </c>
      <c r="C3912">
        <v>210</v>
      </c>
      <c r="D3912">
        <v>558</v>
      </c>
      <c r="E3912">
        <v>0</v>
      </c>
      <c r="F3912">
        <v>10303</v>
      </c>
      <c r="H3912" t="s">
        <v>9</v>
      </c>
      <c r="I3912">
        <v>1120</v>
      </c>
      <c r="J3912">
        <v>3460</v>
      </c>
      <c r="K3912" t="s">
        <v>3265</v>
      </c>
      <c r="O3912" s="65">
        <v>231154000</v>
      </c>
    </row>
    <row r="3913" spans="1:15" x14ac:dyDescent="0.25">
      <c r="A3913" s="45">
        <v>2018</v>
      </c>
      <c r="B3913" t="s">
        <v>799</v>
      </c>
      <c r="C3913">
        <v>210</v>
      </c>
      <c r="D3913">
        <v>558</v>
      </c>
      <c r="E3913">
        <v>0</v>
      </c>
      <c r="F3913">
        <v>10403</v>
      </c>
      <c r="H3913" t="s">
        <v>9</v>
      </c>
      <c r="I3913">
        <v>1120</v>
      </c>
      <c r="J3913">
        <v>3460</v>
      </c>
      <c r="K3913" t="s">
        <v>3272</v>
      </c>
      <c r="M3913" t="s">
        <v>6108</v>
      </c>
      <c r="O3913" s="65">
        <v>100000000</v>
      </c>
    </row>
    <row r="3914" spans="1:15" x14ac:dyDescent="0.25">
      <c r="A3914" s="45">
        <v>2018</v>
      </c>
      <c r="B3914" t="s">
        <v>799</v>
      </c>
      <c r="C3914">
        <v>210</v>
      </c>
      <c r="D3914">
        <v>558</v>
      </c>
      <c r="E3914">
        <v>0</v>
      </c>
      <c r="F3914">
        <v>10499</v>
      </c>
      <c r="H3914" t="s">
        <v>9</v>
      </c>
      <c r="I3914">
        <v>1120</v>
      </c>
      <c r="J3914">
        <v>3460</v>
      </c>
      <c r="K3914" t="s">
        <v>3276</v>
      </c>
      <c r="M3914" t="s">
        <v>4634</v>
      </c>
      <c r="O3914" s="65">
        <v>1300000000</v>
      </c>
    </row>
    <row r="3915" spans="1:15" x14ac:dyDescent="0.25">
      <c r="A3915" s="45">
        <v>2018</v>
      </c>
      <c r="B3915" t="s">
        <v>799</v>
      </c>
      <c r="C3915">
        <v>210</v>
      </c>
      <c r="D3915">
        <v>558</v>
      </c>
      <c r="E3915">
        <v>0</v>
      </c>
      <c r="F3915">
        <v>10501</v>
      </c>
      <c r="H3915" t="s">
        <v>9</v>
      </c>
      <c r="I3915">
        <v>1120</v>
      </c>
      <c r="J3915">
        <v>3460</v>
      </c>
      <c r="K3915" t="s">
        <v>3277</v>
      </c>
      <c r="O3915" s="65">
        <v>5814101254</v>
      </c>
    </row>
    <row r="3916" spans="1:15" x14ac:dyDescent="0.25">
      <c r="A3916" s="45">
        <v>2018</v>
      </c>
      <c r="B3916" t="s">
        <v>799</v>
      </c>
      <c r="C3916">
        <v>210</v>
      </c>
      <c r="D3916">
        <v>558</v>
      </c>
      <c r="E3916">
        <v>0</v>
      </c>
      <c r="F3916">
        <v>10502</v>
      </c>
      <c r="H3916" t="s">
        <v>9</v>
      </c>
      <c r="I3916">
        <v>1120</v>
      </c>
      <c r="J3916">
        <v>3460</v>
      </c>
      <c r="K3916" t="s">
        <v>3278</v>
      </c>
      <c r="O3916" s="65">
        <v>29419600</v>
      </c>
    </row>
    <row r="3917" spans="1:15" x14ac:dyDescent="0.25">
      <c r="A3917" s="45">
        <v>2018</v>
      </c>
      <c r="B3917" t="s">
        <v>799</v>
      </c>
      <c r="C3917">
        <v>210</v>
      </c>
      <c r="D3917">
        <v>558</v>
      </c>
      <c r="E3917">
        <v>0</v>
      </c>
      <c r="F3917">
        <v>10701</v>
      </c>
      <c r="H3917" t="s">
        <v>9</v>
      </c>
      <c r="I3917">
        <v>1120</v>
      </c>
      <c r="J3917">
        <v>3460</v>
      </c>
      <c r="K3917" t="s">
        <v>3284</v>
      </c>
      <c r="M3917" t="s">
        <v>6091</v>
      </c>
      <c r="O3917" s="65">
        <v>5000000</v>
      </c>
    </row>
    <row r="3918" spans="1:15" x14ac:dyDescent="0.25">
      <c r="A3918" s="45">
        <v>2018</v>
      </c>
      <c r="B3918" t="s">
        <v>799</v>
      </c>
      <c r="C3918">
        <v>210</v>
      </c>
      <c r="D3918">
        <v>558</v>
      </c>
      <c r="E3918">
        <v>0</v>
      </c>
      <c r="F3918">
        <v>19901</v>
      </c>
      <c r="H3918" t="s">
        <v>9</v>
      </c>
      <c r="I3918">
        <v>1120</v>
      </c>
      <c r="J3918">
        <v>3460</v>
      </c>
      <c r="K3918" t="s">
        <v>3300</v>
      </c>
      <c r="M3918" t="s">
        <v>6109</v>
      </c>
      <c r="O3918" s="65">
        <v>150000000</v>
      </c>
    </row>
    <row r="3919" spans="1:15" x14ac:dyDescent="0.25">
      <c r="A3919" s="45">
        <v>2018</v>
      </c>
      <c r="B3919" t="s">
        <v>799</v>
      </c>
      <c r="C3919">
        <v>210</v>
      </c>
      <c r="D3919">
        <v>558</v>
      </c>
      <c r="E3919">
        <v>0</v>
      </c>
      <c r="F3919">
        <v>20102</v>
      </c>
      <c r="H3919" t="s">
        <v>9</v>
      </c>
      <c r="I3919">
        <v>1120</v>
      </c>
      <c r="J3919">
        <v>3460</v>
      </c>
      <c r="K3919" t="s">
        <v>3307</v>
      </c>
      <c r="O3919" s="65">
        <v>34560</v>
      </c>
    </row>
    <row r="3920" spans="1:15" x14ac:dyDescent="0.25">
      <c r="A3920" s="45">
        <v>2018</v>
      </c>
      <c r="B3920" t="s">
        <v>799</v>
      </c>
      <c r="C3920">
        <v>210</v>
      </c>
      <c r="D3920">
        <v>558</v>
      </c>
      <c r="E3920">
        <v>0</v>
      </c>
      <c r="F3920">
        <v>20104</v>
      </c>
      <c r="H3920" t="s">
        <v>9</v>
      </c>
      <c r="I3920">
        <v>1120</v>
      </c>
      <c r="J3920">
        <v>3460</v>
      </c>
      <c r="K3920" t="s">
        <v>3309</v>
      </c>
      <c r="O3920" s="65">
        <v>11083774</v>
      </c>
    </row>
    <row r="3921" spans="1:15" x14ac:dyDescent="0.25">
      <c r="A3921" s="45">
        <v>2018</v>
      </c>
      <c r="B3921" t="s">
        <v>799</v>
      </c>
      <c r="C3921">
        <v>210</v>
      </c>
      <c r="D3921">
        <v>558</v>
      </c>
      <c r="E3921">
        <v>0</v>
      </c>
      <c r="F3921">
        <v>20203</v>
      </c>
      <c r="H3921" t="s">
        <v>9</v>
      </c>
      <c r="I3921">
        <v>1120</v>
      </c>
      <c r="J3921">
        <v>3460</v>
      </c>
      <c r="K3921" t="s">
        <v>3313</v>
      </c>
      <c r="O3921" s="65">
        <v>1100000000</v>
      </c>
    </row>
    <row r="3922" spans="1:15" x14ac:dyDescent="0.25">
      <c r="A3922" s="45">
        <v>2018</v>
      </c>
      <c r="B3922" t="s">
        <v>799</v>
      </c>
      <c r="C3922">
        <v>210</v>
      </c>
      <c r="D3922">
        <v>558</v>
      </c>
      <c r="E3922">
        <v>0</v>
      </c>
      <c r="F3922">
        <v>20301</v>
      </c>
      <c r="H3922" t="s">
        <v>9</v>
      </c>
      <c r="I3922">
        <v>1120</v>
      </c>
      <c r="J3922">
        <v>3460</v>
      </c>
      <c r="K3922" t="s">
        <v>3315</v>
      </c>
      <c r="O3922" s="65">
        <v>50943</v>
      </c>
    </row>
    <row r="3923" spans="1:15" x14ac:dyDescent="0.25">
      <c r="A3923" s="45">
        <v>2018</v>
      </c>
      <c r="B3923" t="s">
        <v>799</v>
      </c>
      <c r="C3923">
        <v>210</v>
      </c>
      <c r="D3923">
        <v>558</v>
      </c>
      <c r="E3923">
        <v>0</v>
      </c>
      <c r="F3923">
        <v>20304</v>
      </c>
      <c r="H3923" t="s">
        <v>9</v>
      </c>
      <c r="I3923">
        <v>1120</v>
      </c>
      <c r="J3923">
        <v>3460</v>
      </c>
      <c r="K3923" t="s">
        <v>3318</v>
      </c>
      <c r="O3923" s="65">
        <v>2053254</v>
      </c>
    </row>
    <row r="3924" spans="1:15" x14ac:dyDescent="0.25">
      <c r="A3924" s="45">
        <v>2018</v>
      </c>
      <c r="B3924" t="s">
        <v>799</v>
      </c>
      <c r="C3924">
        <v>210</v>
      </c>
      <c r="D3924">
        <v>558</v>
      </c>
      <c r="E3924">
        <v>0</v>
      </c>
      <c r="F3924">
        <v>20401</v>
      </c>
      <c r="H3924" t="s">
        <v>9</v>
      </c>
      <c r="I3924">
        <v>1120</v>
      </c>
      <c r="J3924">
        <v>3460</v>
      </c>
      <c r="K3924" t="s">
        <v>3322</v>
      </c>
      <c r="O3924" s="65">
        <v>3517</v>
      </c>
    </row>
    <row r="3925" spans="1:15" x14ac:dyDescent="0.25">
      <c r="A3925" s="45">
        <v>2018</v>
      </c>
      <c r="B3925" t="s">
        <v>799</v>
      </c>
      <c r="C3925">
        <v>210</v>
      </c>
      <c r="D3925">
        <v>558</v>
      </c>
      <c r="E3925">
        <v>0</v>
      </c>
      <c r="F3925">
        <v>20402</v>
      </c>
      <c r="H3925" t="s">
        <v>9</v>
      </c>
      <c r="I3925">
        <v>1120</v>
      </c>
      <c r="J3925">
        <v>3460</v>
      </c>
      <c r="K3925" t="s">
        <v>3323</v>
      </c>
      <c r="O3925" s="65">
        <v>16490</v>
      </c>
    </row>
    <row r="3926" spans="1:15" x14ac:dyDescent="0.25">
      <c r="A3926" s="45">
        <v>2018</v>
      </c>
      <c r="B3926" t="s">
        <v>799</v>
      </c>
      <c r="C3926">
        <v>210</v>
      </c>
      <c r="D3926">
        <v>558</v>
      </c>
      <c r="E3926">
        <v>0</v>
      </c>
      <c r="F3926">
        <v>29901</v>
      </c>
      <c r="H3926" t="s">
        <v>9</v>
      </c>
      <c r="I3926">
        <v>1120</v>
      </c>
      <c r="J3926">
        <v>3460</v>
      </c>
      <c r="K3926" t="s">
        <v>3327</v>
      </c>
      <c r="O3926" s="65">
        <v>3112472</v>
      </c>
    </row>
    <row r="3927" spans="1:15" x14ac:dyDescent="0.25">
      <c r="A3927" s="45">
        <v>2018</v>
      </c>
      <c r="B3927" t="s">
        <v>799</v>
      </c>
      <c r="C3927">
        <v>210</v>
      </c>
      <c r="D3927">
        <v>558</v>
      </c>
      <c r="E3927">
        <v>0</v>
      </c>
      <c r="F3927">
        <v>29903</v>
      </c>
      <c r="H3927" t="s">
        <v>9</v>
      </c>
      <c r="I3927">
        <v>1120</v>
      </c>
      <c r="J3927">
        <v>3460</v>
      </c>
      <c r="K3927" t="s">
        <v>3329</v>
      </c>
      <c r="O3927" s="65">
        <v>4967485</v>
      </c>
    </row>
    <row r="3928" spans="1:15" x14ac:dyDescent="0.25">
      <c r="A3928" s="45">
        <v>2018</v>
      </c>
      <c r="B3928" t="s">
        <v>799</v>
      </c>
      <c r="C3928">
        <v>210</v>
      </c>
      <c r="D3928">
        <v>558</v>
      </c>
      <c r="E3928">
        <v>0</v>
      </c>
      <c r="F3928">
        <v>29904</v>
      </c>
      <c r="H3928" t="s">
        <v>9</v>
      </c>
      <c r="I3928">
        <v>1120</v>
      </c>
      <c r="J3928">
        <v>3460</v>
      </c>
      <c r="K3928" t="s">
        <v>3330</v>
      </c>
      <c r="O3928" s="65">
        <v>97727</v>
      </c>
    </row>
    <row r="3929" spans="1:15" x14ac:dyDescent="0.25">
      <c r="A3929" s="45">
        <v>2018</v>
      </c>
      <c r="B3929" t="s">
        <v>799</v>
      </c>
      <c r="C3929">
        <v>210</v>
      </c>
      <c r="D3929">
        <v>558</v>
      </c>
      <c r="E3929">
        <v>0</v>
      </c>
      <c r="F3929">
        <v>29905</v>
      </c>
      <c r="H3929" t="s">
        <v>9</v>
      </c>
      <c r="I3929">
        <v>1120</v>
      </c>
      <c r="J3929">
        <v>3460</v>
      </c>
      <c r="K3929" t="s">
        <v>3331</v>
      </c>
      <c r="O3929" s="65">
        <v>80581</v>
      </c>
    </row>
    <row r="3930" spans="1:15" x14ac:dyDescent="0.25">
      <c r="A3930" s="45">
        <v>2018</v>
      </c>
      <c r="B3930" t="s">
        <v>799</v>
      </c>
      <c r="C3930">
        <v>210</v>
      </c>
      <c r="D3930">
        <v>558</v>
      </c>
      <c r="E3930">
        <v>0</v>
      </c>
      <c r="F3930">
        <v>29906</v>
      </c>
      <c r="H3930" t="s">
        <v>9</v>
      </c>
      <c r="I3930">
        <v>1120</v>
      </c>
      <c r="J3930">
        <v>3460</v>
      </c>
      <c r="K3930" t="s">
        <v>3332</v>
      </c>
      <c r="O3930" s="65">
        <v>126000</v>
      </c>
    </row>
    <row r="3931" spans="1:15" x14ac:dyDescent="0.25">
      <c r="A3931" s="45">
        <v>2018</v>
      </c>
      <c r="B3931" t="s">
        <v>799</v>
      </c>
      <c r="C3931">
        <v>210</v>
      </c>
      <c r="D3931">
        <v>558</v>
      </c>
      <c r="E3931">
        <v>0</v>
      </c>
      <c r="F3931">
        <v>29999</v>
      </c>
      <c r="H3931" t="s">
        <v>9</v>
      </c>
      <c r="I3931">
        <v>1120</v>
      </c>
      <c r="J3931">
        <v>3460</v>
      </c>
      <c r="K3931" t="s">
        <v>3334</v>
      </c>
      <c r="O3931" s="65">
        <v>206150</v>
      </c>
    </row>
    <row r="3932" spans="1:15" x14ac:dyDescent="0.25">
      <c r="A3932" s="45">
        <v>2018</v>
      </c>
      <c r="B3932" t="s">
        <v>799</v>
      </c>
      <c r="C3932">
        <v>210</v>
      </c>
      <c r="D3932">
        <v>558</v>
      </c>
      <c r="E3932">
        <v>0</v>
      </c>
      <c r="F3932">
        <v>50102</v>
      </c>
      <c r="H3932" t="s">
        <v>16</v>
      </c>
      <c r="I3932">
        <v>2210</v>
      </c>
      <c r="J3932">
        <v>3460</v>
      </c>
      <c r="K3932" t="s">
        <v>3373</v>
      </c>
      <c r="O3932" s="65">
        <v>150033180</v>
      </c>
    </row>
    <row r="3933" spans="1:15" x14ac:dyDescent="0.25">
      <c r="A3933" s="45">
        <v>2018</v>
      </c>
      <c r="B3933" t="s">
        <v>799</v>
      </c>
      <c r="C3933">
        <v>210</v>
      </c>
      <c r="D3933">
        <v>558</v>
      </c>
      <c r="E3933">
        <v>0</v>
      </c>
      <c r="F3933">
        <v>50103</v>
      </c>
      <c r="H3933" t="s">
        <v>16</v>
      </c>
      <c r="I3933">
        <v>2210</v>
      </c>
      <c r="J3933">
        <v>3460</v>
      </c>
      <c r="K3933" t="s">
        <v>3374</v>
      </c>
      <c r="O3933" s="65">
        <v>2060146</v>
      </c>
    </row>
    <row r="3934" spans="1:15" x14ac:dyDescent="0.25">
      <c r="A3934" s="45">
        <v>2018</v>
      </c>
      <c r="B3934" t="s">
        <v>799</v>
      </c>
      <c r="C3934">
        <v>210</v>
      </c>
      <c r="D3934">
        <v>558</v>
      </c>
      <c r="E3934">
        <v>0</v>
      </c>
      <c r="F3934">
        <v>50104</v>
      </c>
      <c r="H3934" t="s">
        <v>16</v>
      </c>
      <c r="I3934">
        <v>2210</v>
      </c>
      <c r="J3934">
        <v>3460</v>
      </c>
      <c r="K3934" t="s">
        <v>3375</v>
      </c>
      <c r="O3934" s="65">
        <v>1228442</v>
      </c>
    </row>
    <row r="3935" spans="1:15" x14ac:dyDescent="0.25">
      <c r="A3935" s="45">
        <v>2018</v>
      </c>
      <c r="B3935" t="s">
        <v>799</v>
      </c>
      <c r="C3935">
        <v>210</v>
      </c>
      <c r="D3935">
        <v>558</v>
      </c>
      <c r="E3935">
        <v>0</v>
      </c>
      <c r="F3935">
        <v>50199</v>
      </c>
      <c r="H3935" t="s">
        <v>16</v>
      </c>
      <c r="I3935">
        <v>2210</v>
      </c>
      <c r="J3935">
        <v>3460</v>
      </c>
      <c r="K3935" t="s">
        <v>3379</v>
      </c>
      <c r="O3935" s="65">
        <v>464521</v>
      </c>
    </row>
    <row r="3936" spans="1:15" x14ac:dyDescent="0.25">
      <c r="A3936" s="45">
        <v>2018</v>
      </c>
      <c r="B3936" t="s">
        <v>799</v>
      </c>
      <c r="C3936">
        <v>210</v>
      </c>
      <c r="D3936">
        <v>558</v>
      </c>
      <c r="E3936">
        <v>0</v>
      </c>
      <c r="F3936">
        <v>60102</v>
      </c>
      <c r="G3936">
        <v>219</v>
      </c>
      <c r="H3936" t="s">
        <v>9</v>
      </c>
      <c r="I3936">
        <v>1310</v>
      </c>
      <c r="J3936">
        <v>3460</v>
      </c>
      <c r="K3936" t="s">
        <v>3392</v>
      </c>
      <c r="L3936" t="s">
        <v>800</v>
      </c>
      <c r="M3936" t="s">
        <v>801</v>
      </c>
      <c r="N3936" t="s">
        <v>802</v>
      </c>
      <c r="O3936" s="65">
        <v>4393654425</v>
      </c>
    </row>
    <row r="3937" spans="1:15" x14ac:dyDescent="0.25">
      <c r="A3937" s="45">
        <v>2018</v>
      </c>
      <c r="B3937" t="s">
        <v>799</v>
      </c>
      <c r="C3937">
        <v>210</v>
      </c>
      <c r="D3937">
        <v>558</v>
      </c>
      <c r="E3937">
        <v>0</v>
      </c>
      <c r="F3937">
        <v>60102</v>
      </c>
      <c r="G3937">
        <v>222</v>
      </c>
      <c r="H3937" t="s">
        <v>9</v>
      </c>
      <c r="I3937">
        <v>1310</v>
      </c>
      <c r="J3937">
        <v>3460</v>
      </c>
      <c r="K3937" t="s">
        <v>3392</v>
      </c>
      <c r="L3937" t="s">
        <v>803</v>
      </c>
      <c r="M3937" t="s">
        <v>6110</v>
      </c>
      <c r="N3937" t="s">
        <v>802</v>
      </c>
      <c r="O3937" s="65">
        <v>7382066400</v>
      </c>
    </row>
    <row r="3938" spans="1:15" x14ac:dyDescent="0.25">
      <c r="A3938" s="45">
        <v>2018</v>
      </c>
      <c r="B3938" t="s">
        <v>799</v>
      </c>
      <c r="C3938">
        <v>210</v>
      </c>
      <c r="D3938">
        <v>558</v>
      </c>
      <c r="E3938">
        <v>0</v>
      </c>
      <c r="F3938">
        <v>60102</v>
      </c>
      <c r="G3938">
        <v>223</v>
      </c>
      <c r="H3938" t="s">
        <v>9</v>
      </c>
      <c r="I3938">
        <v>1310</v>
      </c>
      <c r="J3938">
        <v>3460</v>
      </c>
      <c r="K3938" t="s">
        <v>3392</v>
      </c>
      <c r="L3938" t="s">
        <v>803</v>
      </c>
      <c r="M3938" t="s">
        <v>4386</v>
      </c>
      <c r="N3938" t="s">
        <v>802</v>
      </c>
      <c r="O3938" s="65">
        <v>467208000</v>
      </c>
    </row>
    <row r="3939" spans="1:15" x14ac:dyDescent="0.25">
      <c r="A3939" s="45">
        <v>2018</v>
      </c>
      <c r="B3939" t="s">
        <v>799</v>
      </c>
      <c r="C3939">
        <v>210</v>
      </c>
      <c r="D3939">
        <v>558</v>
      </c>
      <c r="E3939">
        <v>0</v>
      </c>
      <c r="F3939">
        <v>60102</v>
      </c>
      <c r="G3939">
        <v>229</v>
      </c>
      <c r="H3939" t="s">
        <v>9</v>
      </c>
      <c r="I3939">
        <v>1310</v>
      </c>
      <c r="J3939">
        <v>3460</v>
      </c>
      <c r="K3939" t="s">
        <v>3392</v>
      </c>
      <c r="L3939" t="s">
        <v>803</v>
      </c>
      <c r="M3939" t="s">
        <v>6111</v>
      </c>
      <c r="N3939" t="s">
        <v>802</v>
      </c>
      <c r="O3939" s="65">
        <v>18972576000</v>
      </c>
    </row>
    <row r="3940" spans="1:15" x14ac:dyDescent="0.25">
      <c r="A3940" s="45">
        <v>2018</v>
      </c>
      <c r="B3940" t="s">
        <v>799</v>
      </c>
      <c r="C3940">
        <v>210</v>
      </c>
      <c r="D3940">
        <v>558</v>
      </c>
      <c r="E3940">
        <v>0</v>
      </c>
      <c r="F3940">
        <v>60102</v>
      </c>
      <c r="G3940">
        <v>230</v>
      </c>
      <c r="H3940" t="s">
        <v>9</v>
      </c>
      <c r="I3940">
        <v>1310</v>
      </c>
      <c r="J3940">
        <v>3430</v>
      </c>
      <c r="K3940" t="s">
        <v>3392</v>
      </c>
      <c r="L3940" t="s">
        <v>803</v>
      </c>
      <c r="M3940" t="s">
        <v>6112</v>
      </c>
      <c r="N3940" t="s">
        <v>802</v>
      </c>
      <c r="O3940" s="65">
        <v>1294800000</v>
      </c>
    </row>
    <row r="3941" spans="1:15" x14ac:dyDescent="0.25">
      <c r="A3941" s="45">
        <v>2018</v>
      </c>
      <c r="B3941" t="s">
        <v>799</v>
      </c>
      <c r="C3941">
        <v>210</v>
      </c>
      <c r="D3941">
        <v>558</v>
      </c>
      <c r="E3941">
        <v>0</v>
      </c>
      <c r="F3941">
        <v>60102</v>
      </c>
      <c r="G3941">
        <v>231</v>
      </c>
      <c r="H3941" t="s">
        <v>9</v>
      </c>
      <c r="I3941">
        <v>1310</v>
      </c>
      <c r="J3941">
        <v>3460</v>
      </c>
      <c r="K3941" t="s">
        <v>3392</v>
      </c>
      <c r="L3941" t="s">
        <v>803</v>
      </c>
      <c r="M3941" t="s">
        <v>6113</v>
      </c>
      <c r="N3941" t="s">
        <v>802</v>
      </c>
      <c r="O3941" s="65">
        <v>857613600</v>
      </c>
    </row>
    <row r="3942" spans="1:15" x14ac:dyDescent="0.25">
      <c r="A3942" s="45">
        <v>2018</v>
      </c>
      <c r="B3942" t="s">
        <v>799</v>
      </c>
      <c r="C3942">
        <v>210</v>
      </c>
      <c r="D3942">
        <v>558</v>
      </c>
      <c r="E3942">
        <v>0</v>
      </c>
      <c r="F3942">
        <v>60102</v>
      </c>
      <c r="G3942">
        <v>232</v>
      </c>
      <c r="H3942" t="s">
        <v>9</v>
      </c>
      <c r="I3942">
        <v>1310</v>
      </c>
      <c r="J3942">
        <v>3460</v>
      </c>
      <c r="K3942" t="s">
        <v>3392</v>
      </c>
      <c r="L3942" t="s">
        <v>803</v>
      </c>
      <c r="M3942" t="s">
        <v>6114</v>
      </c>
      <c r="N3942" t="s">
        <v>802</v>
      </c>
      <c r="O3942" s="65">
        <v>3295537800</v>
      </c>
    </row>
    <row r="3943" spans="1:15" x14ac:dyDescent="0.25">
      <c r="A3943" s="45">
        <v>2018</v>
      </c>
      <c r="B3943" t="s">
        <v>799</v>
      </c>
      <c r="C3943">
        <v>210</v>
      </c>
      <c r="D3943">
        <v>558</v>
      </c>
      <c r="E3943">
        <v>0</v>
      </c>
      <c r="F3943">
        <v>60102</v>
      </c>
      <c r="G3943">
        <v>233</v>
      </c>
      <c r="H3943" t="s">
        <v>9</v>
      </c>
      <c r="I3943">
        <v>1310</v>
      </c>
      <c r="J3943">
        <v>3460</v>
      </c>
      <c r="K3943" t="s">
        <v>3392</v>
      </c>
      <c r="L3943" t="s">
        <v>803</v>
      </c>
      <c r="M3943" t="s">
        <v>6115</v>
      </c>
      <c r="N3943" t="s">
        <v>802</v>
      </c>
      <c r="O3943" s="65">
        <v>414060000</v>
      </c>
    </row>
    <row r="3944" spans="1:15" x14ac:dyDescent="0.25">
      <c r="A3944" s="45">
        <v>2018</v>
      </c>
      <c r="B3944" t="s">
        <v>799</v>
      </c>
      <c r="C3944">
        <v>210</v>
      </c>
      <c r="D3944">
        <v>558</v>
      </c>
      <c r="E3944">
        <v>0</v>
      </c>
      <c r="F3944">
        <v>60102</v>
      </c>
      <c r="G3944">
        <v>234</v>
      </c>
      <c r="H3944" t="s">
        <v>9</v>
      </c>
      <c r="I3944">
        <v>1310</v>
      </c>
      <c r="J3944">
        <v>3460</v>
      </c>
      <c r="K3944" t="s">
        <v>3392</v>
      </c>
      <c r="L3944" t="s">
        <v>800</v>
      </c>
      <c r="M3944" t="s">
        <v>4387</v>
      </c>
      <c r="N3944" t="s">
        <v>804</v>
      </c>
      <c r="O3944" s="65">
        <v>15000000</v>
      </c>
    </row>
    <row r="3945" spans="1:15" x14ac:dyDescent="0.25">
      <c r="A3945" s="45">
        <v>2018</v>
      </c>
      <c r="B3945" t="s">
        <v>799</v>
      </c>
      <c r="C3945">
        <v>210</v>
      </c>
      <c r="D3945">
        <v>558</v>
      </c>
      <c r="E3945">
        <v>0</v>
      </c>
      <c r="F3945">
        <v>60103</v>
      </c>
      <c r="G3945">
        <v>200</v>
      </c>
      <c r="H3945" t="s">
        <v>9</v>
      </c>
      <c r="I3945">
        <v>1310</v>
      </c>
      <c r="J3945">
        <v>3460</v>
      </c>
      <c r="K3945" t="s">
        <v>3393</v>
      </c>
      <c r="L3945" t="s">
        <v>21</v>
      </c>
      <c r="M3945" t="s">
        <v>4550</v>
      </c>
      <c r="N3945" t="s">
        <v>22</v>
      </c>
      <c r="O3945" s="65">
        <v>1418676</v>
      </c>
    </row>
    <row r="3946" spans="1:15" x14ac:dyDescent="0.25">
      <c r="A3946" s="45">
        <v>2018</v>
      </c>
      <c r="B3946" t="s">
        <v>799</v>
      </c>
      <c r="C3946">
        <v>210</v>
      </c>
      <c r="D3946">
        <v>558</v>
      </c>
      <c r="E3946">
        <v>0</v>
      </c>
      <c r="F3946">
        <v>60103</v>
      </c>
      <c r="G3946">
        <v>202</v>
      </c>
      <c r="H3946" t="s">
        <v>9</v>
      </c>
      <c r="I3946">
        <v>1310</v>
      </c>
      <c r="J3946">
        <v>3460</v>
      </c>
      <c r="K3946" t="s">
        <v>3393</v>
      </c>
      <c r="L3946" t="s">
        <v>21</v>
      </c>
      <c r="M3946" t="s">
        <v>4542</v>
      </c>
      <c r="N3946" t="s">
        <v>22</v>
      </c>
      <c r="O3946" s="65">
        <v>1773047</v>
      </c>
    </row>
    <row r="3947" spans="1:15" x14ac:dyDescent="0.25">
      <c r="A3947" s="45">
        <v>2018</v>
      </c>
      <c r="B3947" t="s">
        <v>799</v>
      </c>
      <c r="C3947">
        <v>210</v>
      </c>
      <c r="D3947">
        <v>558</v>
      </c>
      <c r="E3947">
        <v>0</v>
      </c>
      <c r="F3947">
        <v>60103</v>
      </c>
      <c r="G3947">
        <v>204</v>
      </c>
      <c r="H3947" t="s">
        <v>9</v>
      </c>
      <c r="I3947">
        <v>1310</v>
      </c>
      <c r="J3947">
        <v>3460</v>
      </c>
      <c r="K3947" t="s">
        <v>3393</v>
      </c>
      <c r="L3947" t="s">
        <v>724</v>
      </c>
      <c r="M3947" t="s">
        <v>4619</v>
      </c>
      <c r="N3947" t="s">
        <v>725</v>
      </c>
      <c r="O3947" s="65">
        <v>3020239</v>
      </c>
    </row>
    <row r="3948" spans="1:15" x14ac:dyDescent="0.25">
      <c r="A3948" s="45">
        <v>2018</v>
      </c>
      <c r="B3948" t="s">
        <v>799</v>
      </c>
      <c r="C3948">
        <v>210</v>
      </c>
      <c r="D3948">
        <v>558</v>
      </c>
      <c r="E3948">
        <v>0</v>
      </c>
      <c r="F3948">
        <v>60103</v>
      </c>
      <c r="G3948">
        <v>209</v>
      </c>
      <c r="H3948" t="s">
        <v>9</v>
      </c>
      <c r="I3948">
        <v>1310</v>
      </c>
      <c r="J3948">
        <v>3460</v>
      </c>
      <c r="K3948" t="s">
        <v>3393</v>
      </c>
      <c r="L3948" t="s">
        <v>805</v>
      </c>
      <c r="M3948" t="s">
        <v>806</v>
      </c>
      <c r="N3948" t="s">
        <v>807</v>
      </c>
      <c r="O3948" s="65">
        <v>50000000000</v>
      </c>
    </row>
    <row r="3949" spans="1:15" x14ac:dyDescent="0.25">
      <c r="A3949" s="45">
        <v>2018</v>
      </c>
      <c r="B3949" t="s">
        <v>799</v>
      </c>
      <c r="C3949">
        <v>210</v>
      </c>
      <c r="D3949">
        <v>558</v>
      </c>
      <c r="E3949">
        <v>0</v>
      </c>
      <c r="F3949">
        <v>60103</v>
      </c>
      <c r="G3949">
        <v>210</v>
      </c>
      <c r="H3949" t="s">
        <v>9</v>
      </c>
      <c r="I3949">
        <v>1310</v>
      </c>
      <c r="J3949">
        <v>3460</v>
      </c>
      <c r="K3949" t="s">
        <v>3393</v>
      </c>
      <c r="L3949" t="s">
        <v>786</v>
      </c>
      <c r="M3949" t="s">
        <v>4388</v>
      </c>
      <c r="N3949" t="s">
        <v>738</v>
      </c>
      <c r="O3949" s="65">
        <v>350000000</v>
      </c>
    </row>
    <row r="3950" spans="1:15" x14ac:dyDescent="0.25">
      <c r="A3950" s="45">
        <v>2018</v>
      </c>
      <c r="B3950" t="s">
        <v>799</v>
      </c>
      <c r="C3950">
        <v>210</v>
      </c>
      <c r="D3950">
        <v>558</v>
      </c>
      <c r="E3950">
        <v>0</v>
      </c>
      <c r="F3950">
        <v>60103</v>
      </c>
      <c r="G3950">
        <v>218</v>
      </c>
      <c r="H3950" t="s">
        <v>9</v>
      </c>
      <c r="I3950">
        <v>1310</v>
      </c>
      <c r="J3950">
        <v>3460</v>
      </c>
      <c r="K3950" t="s">
        <v>3393</v>
      </c>
      <c r="L3950" t="s">
        <v>786</v>
      </c>
      <c r="M3950" t="s">
        <v>808</v>
      </c>
      <c r="N3950" t="s">
        <v>738</v>
      </c>
      <c r="O3950" s="65">
        <v>32500000000</v>
      </c>
    </row>
    <row r="3951" spans="1:15" x14ac:dyDescent="0.25">
      <c r="A3951" s="45">
        <v>2018</v>
      </c>
      <c r="B3951" t="s">
        <v>799</v>
      </c>
      <c r="C3951">
        <v>210</v>
      </c>
      <c r="D3951">
        <v>558</v>
      </c>
      <c r="E3951">
        <v>0</v>
      </c>
      <c r="F3951">
        <v>60103</v>
      </c>
      <c r="G3951">
        <v>230</v>
      </c>
      <c r="H3951" t="s">
        <v>9</v>
      </c>
      <c r="I3951">
        <v>1310</v>
      </c>
      <c r="J3951">
        <v>3460</v>
      </c>
      <c r="K3951" t="s">
        <v>3393</v>
      </c>
      <c r="L3951" t="s">
        <v>786</v>
      </c>
      <c r="M3951" t="s">
        <v>809</v>
      </c>
      <c r="N3951" t="s">
        <v>738</v>
      </c>
      <c r="O3951" s="65">
        <v>17738274829</v>
      </c>
    </row>
    <row r="3952" spans="1:15" x14ac:dyDescent="0.25">
      <c r="A3952" s="45">
        <v>2018</v>
      </c>
      <c r="B3952" t="s">
        <v>799</v>
      </c>
      <c r="C3952">
        <v>210</v>
      </c>
      <c r="D3952">
        <v>558</v>
      </c>
      <c r="E3952">
        <v>0</v>
      </c>
      <c r="F3952">
        <v>60103</v>
      </c>
      <c r="G3952">
        <v>232</v>
      </c>
      <c r="H3952" t="s">
        <v>9</v>
      </c>
      <c r="I3952">
        <v>1310</v>
      </c>
      <c r="J3952">
        <v>3460</v>
      </c>
      <c r="K3952" t="s">
        <v>3393</v>
      </c>
      <c r="L3952" t="s">
        <v>786</v>
      </c>
      <c r="M3952" t="s">
        <v>810</v>
      </c>
      <c r="N3952" t="s">
        <v>738</v>
      </c>
      <c r="O3952" s="65">
        <v>22106519020</v>
      </c>
    </row>
    <row r="3953" spans="1:15" x14ac:dyDescent="0.25">
      <c r="A3953" s="45">
        <v>2018</v>
      </c>
      <c r="B3953" t="s">
        <v>799</v>
      </c>
      <c r="C3953">
        <v>210</v>
      </c>
      <c r="D3953">
        <v>558</v>
      </c>
      <c r="E3953">
        <v>0</v>
      </c>
      <c r="F3953">
        <v>60103</v>
      </c>
      <c r="G3953">
        <v>233</v>
      </c>
      <c r="H3953" t="s">
        <v>9</v>
      </c>
      <c r="I3953">
        <v>1310</v>
      </c>
      <c r="J3953">
        <v>3460</v>
      </c>
      <c r="K3953" t="s">
        <v>3393</v>
      </c>
      <c r="L3953" t="s">
        <v>786</v>
      </c>
      <c r="M3953" t="s">
        <v>811</v>
      </c>
      <c r="N3953" t="s">
        <v>738</v>
      </c>
      <c r="O3953" s="65">
        <v>9501672630</v>
      </c>
    </row>
    <row r="3954" spans="1:15" x14ac:dyDescent="0.25">
      <c r="A3954" s="45">
        <v>2018</v>
      </c>
      <c r="B3954" t="s">
        <v>799</v>
      </c>
      <c r="C3954">
        <v>210</v>
      </c>
      <c r="D3954">
        <v>558</v>
      </c>
      <c r="E3954">
        <v>0</v>
      </c>
      <c r="F3954">
        <v>60103</v>
      </c>
      <c r="G3954">
        <v>234</v>
      </c>
      <c r="H3954" t="s">
        <v>9</v>
      </c>
      <c r="I3954">
        <v>1310</v>
      </c>
      <c r="J3954">
        <v>3460</v>
      </c>
      <c r="K3954" t="s">
        <v>3393</v>
      </c>
      <c r="L3954" t="s">
        <v>786</v>
      </c>
      <c r="M3954" t="s">
        <v>6116</v>
      </c>
      <c r="N3954" t="s">
        <v>738</v>
      </c>
      <c r="O3954" s="65">
        <v>48597068951</v>
      </c>
    </row>
    <row r="3955" spans="1:15" x14ac:dyDescent="0.25">
      <c r="A3955" s="45">
        <v>2018</v>
      </c>
      <c r="B3955" t="s">
        <v>799</v>
      </c>
      <c r="C3955">
        <v>210</v>
      </c>
      <c r="D3955">
        <v>558</v>
      </c>
      <c r="E3955">
        <v>0</v>
      </c>
      <c r="F3955">
        <v>60103</v>
      </c>
      <c r="G3955">
        <v>237</v>
      </c>
      <c r="H3955" t="s">
        <v>9</v>
      </c>
      <c r="I3955">
        <v>1310</v>
      </c>
      <c r="J3955">
        <v>3460</v>
      </c>
      <c r="K3955" t="s">
        <v>3393</v>
      </c>
      <c r="L3955" t="s">
        <v>786</v>
      </c>
      <c r="M3955" t="s">
        <v>812</v>
      </c>
      <c r="N3955" t="s">
        <v>738</v>
      </c>
      <c r="O3955" s="65">
        <v>1000000000</v>
      </c>
    </row>
    <row r="3956" spans="1:15" x14ac:dyDescent="0.25">
      <c r="A3956" s="45">
        <v>2018</v>
      </c>
      <c r="B3956" t="s">
        <v>799</v>
      </c>
      <c r="C3956">
        <v>210</v>
      </c>
      <c r="D3956">
        <v>558</v>
      </c>
      <c r="E3956">
        <v>0</v>
      </c>
      <c r="F3956">
        <v>60103</v>
      </c>
      <c r="G3956">
        <v>238</v>
      </c>
      <c r="H3956" t="s">
        <v>9</v>
      </c>
      <c r="I3956">
        <v>1310</v>
      </c>
      <c r="J3956">
        <v>3460</v>
      </c>
      <c r="K3956" t="s">
        <v>3393</v>
      </c>
      <c r="L3956" t="s">
        <v>813</v>
      </c>
      <c r="M3956" t="s">
        <v>814</v>
      </c>
      <c r="N3956" t="s">
        <v>738</v>
      </c>
      <c r="O3956" s="65">
        <v>9251367568</v>
      </c>
    </row>
    <row r="3957" spans="1:15" x14ac:dyDescent="0.25">
      <c r="A3957" s="45">
        <v>2018</v>
      </c>
      <c r="B3957" t="s">
        <v>799</v>
      </c>
      <c r="C3957">
        <v>210</v>
      </c>
      <c r="D3957">
        <v>558</v>
      </c>
      <c r="E3957">
        <v>0</v>
      </c>
      <c r="F3957">
        <v>60103</v>
      </c>
      <c r="G3957">
        <v>239</v>
      </c>
      <c r="H3957" t="s">
        <v>9</v>
      </c>
      <c r="I3957">
        <v>1310</v>
      </c>
      <c r="J3957">
        <v>3460</v>
      </c>
      <c r="K3957" t="s">
        <v>3393</v>
      </c>
      <c r="L3957" t="s">
        <v>4389</v>
      </c>
      <c r="M3957" t="s">
        <v>6117</v>
      </c>
      <c r="N3957" t="s">
        <v>807</v>
      </c>
      <c r="O3957" s="65">
        <v>18000000000</v>
      </c>
    </row>
    <row r="3958" spans="1:15" x14ac:dyDescent="0.25">
      <c r="A3958" s="45">
        <v>2018</v>
      </c>
      <c r="B3958" t="s">
        <v>799</v>
      </c>
      <c r="C3958">
        <v>210</v>
      </c>
      <c r="D3958">
        <v>558</v>
      </c>
      <c r="E3958">
        <v>0</v>
      </c>
      <c r="F3958">
        <v>60103</v>
      </c>
      <c r="G3958">
        <v>240</v>
      </c>
      <c r="H3958" t="s">
        <v>9</v>
      </c>
      <c r="I3958">
        <v>1310</v>
      </c>
      <c r="J3958">
        <v>3460</v>
      </c>
      <c r="K3958" t="s">
        <v>3393</v>
      </c>
      <c r="L3958" t="s">
        <v>4390</v>
      </c>
      <c r="M3958" t="s">
        <v>4391</v>
      </c>
      <c r="N3958" t="s">
        <v>807</v>
      </c>
      <c r="O3958" s="65">
        <v>1000000000</v>
      </c>
    </row>
    <row r="3959" spans="1:15" x14ac:dyDescent="0.25">
      <c r="A3959" s="45">
        <v>2018</v>
      </c>
      <c r="B3959" t="s">
        <v>799</v>
      </c>
      <c r="C3959">
        <v>210</v>
      </c>
      <c r="D3959">
        <v>558</v>
      </c>
      <c r="E3959">
        <v>0</v>
      </c>
      <c r="F3959">
        <v>60103</v>
      </c>
      <c r="G3959">
        <v>241</v>
      </c>
      <c r="H3959" t="s">
        <v>9</v>
      </c>
      <c r="I3959">
        <v>1310</v>
      </c>
      <c r="J3959">
        <v>3460</v>
      </c>
      <c r="K3959" t="s">
        <v>3393</v>
      </c>
      <c r="L3959" t="s">
        <v>786</v>
      </c>
      <c r="M3959" t="s">
        <v>4392</v>
      </c>
      <c r="N3959" t="s">
        <v>738</v>
      </c>
      <c r="O3959" s="65">
        <v>200000000</v>
      </c>
    </row>
    <row r="3960" spans="1:15" x14ac:dyDescent="0.25">
      <c r="A3960" s="45">
        <v>2018</v>
      </c>
      <c r="B3960" t="s">
        <v>799</v>
      </c>
      <c r="C3960">
        <v>210</v>
      </c>
      <c r="D3960">
        <v>558</v>
      </c>
      <c r="E3960">
        <v>0</v>
      </c>
      <c r="F3960">
        <v>60103</v>
      </c>
      <c r="G3960">
        <v>242</v>
      </c>
      <c r="H3960" t="s">
        <v>9</v>
      </c>
      <c r="I3960">
        <v>1310</v>
      </c>
      <c r="J3960">
        <v>3460</v>
      </c>
      <c r="K3960" t="s">
        <v>3393</v>
      </c>
      <c r="L3960" t="s">
        <v>3467</v>
      </c>
      <c r="M3960" t="s">
        <v>4635</v>
      </c>
      <c r="N3960" t="s">
        <v>738</v>
      </c>
      <c r="O3960" s="65">
        <v>100000000</v>
      </c>
    </row>
    <row r="3961" spans="1:15" x14ac:dyDescent="0.25">
      <c r="A3961" s="45">
        <v>2018</v>
      </c>
      <c r="B3961" t="s">
        <v>799</v>
      </c>
      <c r="C3961">
        <v>210</v>
      </c>
      <c r="D3961">
        <v>558</v>
      </c>
      <c r="E3961">
        <v>0</v>
      </c>
      <c r="F3961">
        <v>60399</v>
      </c>
      <c r="H3961" t="s">
        <v>9</v>
      </c>
      <c r="I3961">
        <v>1320</v>
      </c>
      <c r="J3961">
        <v>3460</v>
      </c>
      <c r="K3961" t="s">
        <v>3409</v>
      </c>
      <c r="M3961" t="s">
        <v>4371</v>
      </c>
      <c r="O3961" s="65">
        <v>4940147</v>
      </c>
    </row>
    <row r="3962" spans="1:15" x14ac:dyDescent="0.25">
      <c r="A3962" s="45">
        <v>2018</v>
      </c>
      <c r="B3962" t="s">
        <v>799</v>
      </c>
      <c r="C3962">
        <v>210</v>
      </c>
      <c r="D3962">
        <v>558</v>
      </c>
      <c r="E3962">
        <v>0</v>
      </c>
      <c r="F3962">
        <v>70103</v>
      </c>
      <c r="G3962">
        <v>212</v>
      </c>
      <c r="H3962" t="s">
        <v>16</v>
      </c>
      <c r="I3962">
        <v>2310</v>
      </c>
      <c r="J3962">
        <v>3460</v>
      </c>
      <c r="K3962" t="s">
        <v>3424</v>
      </c>
      <c r="L3962" t="s">
        <v>786</v>
      </c>
      <c r="M3962" t="s">
        <v>815</v>
      </c>
      <c r="N3962" t="s">
        <v>738</v>
      </c>
      <c r="O3962" s="65">
        <v>5500000000</v>
      </c>
    </row>
    <row r="3963" spans="1:15" x14ac:dyDescent="0.25">
      <c r="A3963" s="45">
        <v>2018</v>
      </c>
      <c r="B3963" t="s">
        <v>816</v>
      </c>
      <c r="C3963">
        <v>210</v>
      </c>
      <c r="D3963">
        <v>573</v>
      </c>
      <c r="E3963">
        <v>1</v>
      </c>
      <c r="F3963">
        <v>101</v>
      </c>
      <c r="H3963" t="s">
        <v>16</v>
      </c>
      <c r="I3963">
        <v>1111</v>
      </c>
      <c r="J3963">
        <v>3410</v>
      </c>
      <c r="K3963" t="s">
        <v>3206</v>
      </c>
      <c r="O3963" s="65">
        <v>265723689606</v>
      </c>
    </row>
    <row r="3964" spans="1:15" x14ac:dyDescent="0.25">
      <c r="A3964" s="45">
        <v>2018</v>
      </c>
      <c r="B3964" t="s">
        <v>816</v>
      </c>
      <c r="C3964">
        <v>210</v>
      </c>
      <c r="D3964">
        <v>573</v>
      </c>
      <c r="E3964">
        <v>1</v>
      </c>
      <c r="F3964">
        <v>105</v>
      </c>
      <c r="H3964" t="s">
        <v>16</v>
      </c>
      <c r="I3964">
        <v>1111</v>
      </c>
      <c r="J3964">
        <v>3410</v>
      </c>
      <c r="K3964" t="s">
        <v>3209</v>
      </c>
      <c r="O3964" s="65">
        <v>19756503557</v>
      </c>
    </row>
    <row r="3965" spans="1:15" x14ac:dyDescent="0.25">
      <c r="A3965" s="45">
        <v>2018</v>
      </c>
      <c r="B3965" t="s">
        <v>816</v>
      </c>
      <c r="C3965">
        <v>210</v>
      </c>
      <c r="D3965">
        <v>573</v>
      </c>
      <c r="E3965">
        <v>1</v>
      </c>
      <c r="F3965">
        <v>203</v>
      </c>
      <c r="H3965" t="s">
        <v>16</v>
      </c>
      <c r="I3965">
        <v>1111</v>
      </c>
      <c r="J3965">
        <v>3410</v>
      </c>
      <c r="K3965" t="s">
        <v>3212</v>
      </c>
      <c r="O3965" s="65">
        <v>397046886</v>
      </c>
    </row>
    <row r="3966" spans="1:15" x14ac:dyDescent="0.25">
      <c r="A3966" s="45">
        <v>2018</v>
      </c>
      <c r="B3966" t="s">
        <v>816</v>
      </c>
      <c r="C3966">
        <v>210</v>
      </c>
      <c r="D3966">
        <v>573</v>
      </c>
      <c r="E3966">
        <v>1</v>
      </c>
      <c r="F3966">
        <v>301</v>
      </c>
      <c r="H3966" t="s">
        <v>16</v>
      </c>
      <c r="I3966">
        <v>1111</v>
      </c>
      <c r="J3966">
        <v>3410</v>
      </c>
      <c r="K3966" t="s">
        <v>3215</v>
      </c>
      <c r="O3966" s="65">
        <v>74045376835</v>
      </c>
    </row>
    <row r="3967" spans="1:15" x14ac:dyDescent="0.25">
      <c r="A3967" s="45">
        <v>2018</v>
      </c>
      <c r="B3967" t="s">
        <v>816</v>
      </c>
      <c r="C3967">
        <v>210</v>
      </c>
      <c r="D3967">
        <v>573</v>
      </c>
      <c r="E3967">
        <v>1</v>
      </c>
      <c r="F3967">
        <v>302</v>
      </c>
      <c r="H3967" t="s">
        <v>16</v>
      </c>
      <c r="I3967">
        <v>1111</v>
      </c>
      <c r="J3967">
        <v>3410</v>
      </c>
      <c r="K3967" t="s">
        <v>3216</v>
      </c>
      <c r="O3967" s="65">
        <v>9686802963</v>
      </c>
    </row>
    <row r="3968" spans="1:15" x14ac:dyDescent="0.25">
      <c r="A3968" s="45">
        <v>2018</v>
      </c>
      <c r="B3968" t="s">
        <v>816</v>
      </c>
      <c r="C3968">
        <v>210</v>
      </c>
      <c r="D3968">
        <v>573</v>
      </c>
      <c r="E3968">
        <v>1</v>
      </c>
      <c r="F3968">
        <v>303</v>
      </c>
      <c r="H3968" t="s">
        <v>16</v>
      </c>
      <c r="I3968">
        <v>1111</v>
      </c>
      <c r="J3968">
        <v>3410</v>
      </c>
      <c r="K3968" t="s">
        <v>3217</v>
      </c>
      <c r="O3968" s="65">
        <v>44058018551</v>
      </c>
    </row>
    <row r="3969" spans="1:15" x14ac:dyDescent="0.25">
      <c r="A3969" s="45">
        <v>2018</v>
      </c>
      <c r="B3969" t="s">
        <v>816</v>
      </c>
      <c r="C3969">
        <v>210</v>
      </c>
      <c r="D3969">
        <v>573</v>
      </c>
      <c r="E3969">
        <v>1</v>
      </c>
      <c r="F3969">
        <v>304</v>
      </c>
      <c r="H3969" t="s">
        <v>16</v>
      </c>
      <c r="I3969">
        <v>1111</v>
      </c>
      <c r="J3969">
        <v>3410</v>
      </c>
      <c r="K3969" t="s">
        <v>3218</v>
      </c>
      <c r="O3969" s="65">
        <v>42875905942</v>
      </c>
    </row>
    <row r="3970" spans="1:15" x14ac:dyDescent="0.25">
      <c r="A3970" s="45">
        <v>2018</v>
      </c>
      <c r="B3970" t="s">
        <v>816</v>
      </c>
      <c r="C3970">
        <v>210</v>
      </c>
      <c r="D3970">
        <v>573</v>
      </c>
      <c r="E3970">
        <v>1</v>
      </c>
      <c r="F3970">
        <v>399</v>
      </c>
      <c r="H3970" t="s">
        <v>16</v>
      </c>
      <c r="I3970">
        <v>1111</v>
      </c>
      <c r="J3970">
        <v>3410</v>
      </c>
      <c r="K3970" t="s">
        <v>3219</v>
      </c>
      <c r="O3970" s="65">
        <v>151306547783</v>
      </c>
    </row>
    <row r="3971" spans="1:15" x14ac:dyDescent="0.25">
      <c r="A3971" s="45">
        <v>2018</v>
      </c>
      <c r="B3971" t="s">
        <v>816</v>
      </c>
      <c r="C3971">
        <v>210</v>
      </c>
      <c r="D3971">
        <v>573</v>
      </c>
      <c r="E3971">
        <v>1</v>
      </c>
      <c r="F3971">
        <v>401</v>
      </c>
      <c r="G3971">
        <v>200</v>
      </c>
      <c r="H3971" t="s">
        <v>16</v>
      </c>
      <c r="I3971">
        <v>1112</v>
      </c>
      <c r="J3971">
        <v>3410</v>
      </c>
      <c r="K3971" t="s">
        <v>3220</v>
      </c>
      <c r="L3971" t="s">
        <v>21</v>
      </c>
      <c r="M3971" t="s">
        <v>4546</v>
      </c>
      <c r="N3971" t="s">
        <v>22</v>
      </c>
      <c r="O3971" s="65">
        <v>56413713887</v>
      </c>
    </row>
    <row r="3972" spans="1:15" x14ac:dyDescent="0.25">
      <c r="A3972" s="45">
        <v>2018</v>
      </c>
      <c r="B3972" t="s">
        <v>816</v>
      </c>
      <c r="C3972">
        <v>210</v>
      </c>
      <c r="D3972">
        <v>573</v>
      </c>
      <c r="E3972">
        <v>1</v>
      </c>
      <c r="F3972">
        <v>405</v>
      </c>
      <c r="G3972">
        <v>200</v>
      </c>
      <c r="H3972" t="s">
        <v>16</v>
      </c>
      <c r="I3972">
        <v>1112</v>
      </c>
      <c r="J3972">
        <v>3410</v>
      </c>
      <c r="K3972" t="s">
        <v>3244</v>
      </c>
      <c r="L3972" t="s">
        <v>23</v>
      </c>
      <c r="M3972" t="s">
        <v>4531</v>
      </c>
      <c r="N3972" t="s">
        <v>24</v>
      </c>
      <c r="O3972" s="65">
        <v>2927556732</v>
      </c>
    </row>
    <row r="3973" spans="1:15" x14ac:dyDescent="0.25">
      <c r="A3973" s="45">
        <v>2018</v>
      </c>
      <c r="B3973" t="s">
        <v>816</v>
      </c>
      <c r="C3973">
        <v>210</v>
      </c>
      <c r="D3973">
        <v>573</v>
      </c>
      <c r="E3973">
        <v>1</v>
      </c>
      <c r="F3973">
        <v>501</v>
      </c>
      <c r="G3973">
        <v>200</v>
      </c>
      <c r="H3973" t="s">
        <v>16</v>
      </c>
      <c r="I3973">
        <v>1112</v>
      </c>
      <c r="J3973">
        <v>3410</v>
      </c>
      <c r="K3973" t="s">
        <v>3245</v>
      </c>
      <c r="L3973" t="s">
        <v>21</v>
      </c>
      <c r="M3973" t="s">
        <v>4547</v>
      </c>
      <c r="N3973" t="s">
        <v>22</v>
      </c>
      <c r="O3973" s="65">
        <v>3520756103</v>
      </c>
    </row>
    <row r="3974" spans="1:15" x14ac:dyDescent="0.25">
      <c r="A3974" s="45">
        <v>2018</v>
      </c>
      <c r="B3974" t="s">
        <v>816</v>
      </c>
      <c r="C3974">
        <v>210</v>
      </c>
      <c r="D3974">
        <v>573</v>
      </c>
      <c r="E3974">
        <v>1</v>
      </c>
      <c r="F3974">
        <v>502</v>
      </c>
      <c r="G3974">
        <v>200</v>
      </c>
      <c r="H3974" t="s">
        <v>16</v>
      </c>
      <c r="I3974">
        <v>1112</v>
      </c>
      <c r="J3974">
        <v>3410</v>
      </c>
      <c r="K3974" t="s">
        <v>3246</v>
      </c>
      <c r="L3974" t="s">
        <v>21</v>
      </c>
      <c r="M3974" t="s">
        <v>4532</v>
      </c>
      <c r="N3974" t="s">
        <v>22</v>
      </c>
      <c r="O3974" s="65">
        <v>8688962360</v>
      </c>
    </row>
    <row r="3975" spans="1:15" x14ac:dyDescent="0.25">
      <c r="A3975" s="45">
        <v>2018</v>
      </c>
      <c r="B3975" t="s">
        <v>816</v>
      </c>
      <c r="C3975">
        <v>210</v>
      </c>
      <c r="D3975">
        <v>573</v>
      </c>
      <c r="E3975">
        <v>1</v>
      </c>
      <c r="F3975">
        <v>503</v>
      </c>
      <c r="G3975">
        <v>200</v>
      </c>
      <c r="H3975" t="s">
        <v>16</v>
      </c>
      <c r="I3975">
        <v>1112</v>
      </c>
      <c r="J3975">
        <v>3410</v>
      </c>
      <c r="K3975" t="s">
        <v>3247</v>
      </c>
      <c r="L3975" t="s">
        <v>21</v>
      </c>
      <c r="M3975" t="s">
        <v>4533</v>
      </c>
      <c r="N3975" t="s">
        <v>22</v>
      </c>
      <c r="O3975" s="65">
        <v>17377924630</v>
      </c>
    </row>
    <row r="3976" spans="1:15" x14ac:dyDescent="0.25">
      <c r="A3976" s="45">
        <v>2018</v>
      </c>
      <c r="B3976" t="s">
        <v>816</v>
      </c>
      <c r="C3976">
        <v>210</v>
      </c>
      <c r="D3976">
        <v>573</v>
      </c>
      <c r="E3976">
        <v>1</v>
      </c>
      <c r="F3976">
        <v>504</v>
      </c>
      <c r="G3976">
        <v>200</v>
      </c>
      <c r="H3976" t="s">
        <v>16</v>
      </c>
      <c r="I3976">
        <v>1112</v>
      </c>
      <c r="J3976">
        <v>3410</v>
      </c>
      <c r="K3976" t="s">
        <v>3248</v>
      </c>
      <c r="L3976" t="s">
        <v>724</v>
      </c>
      <c r="M3976" t="s">
        <v>4613</v>
      </c>
      <c r="N3976" t="s">
        <v>725</v>
      </c>
      <c r="O3976" s="65">
        <v>29916815790</v>
      </c>
    </row>
    <row r="3977" spans="1:15" x14ac:dyDescent="0.25">
      <c r="A3977" s="45">
        <v>2018</v>
      </c>
      <c r="B3977" t="s">
        <v>816</v>
      </c>
      <c r="C3977">
        <v>210</v>
      </c>
      <c r="D3977">
        <v>573</v>
      </c>
      <c r="E3977">
        <v>1</v>
      </c>
      <c r="F3977">
        <v>60103</v>
      </c>
      <c r="G3977">
        <v>200</v>
      </c>
      <c r="H3977" t="s">
        <v>9</v>
      </c>
      <c r="I3977">
        <v>1310</v>
      </c>
      <c r="J3977">
        <v>3410</v>
      </c>
      <c r="K3977" t="s">
        <v>3393</v>
      </c>
      <c r="L3977" t="s">
        <v>21</v>
      </c>
      <c r="M3977" t="s">
        <v>4550</v>
      </c>
      <c r="N3977" t="s">
        <v>22</v>
      </c>
      <c r="O3977" s="65">
        <v>333086943</v>
      </c>
    </row>
    <row r="3978" spans="1:15" x14ac:dyDescent="0.25">
      <c r="A3978" s="45">
        <v>2018</v>
      </c>
      <c r="B3978" t="s">
        <v>816</v>
      </c>
      <c r="C3978">
        <v>210</v>
      </c>
      <c r="D3978">
        <v>573</v>
      </c>
      <c r="E3978">
        <v>1</v>
      </c>
      <c r="F3978">
        <v>60103</v>
      </c>
      <c r="G3978">
        <v>202</v>
      </c>
      <c r="H3978" t="s">
        <v>9</v>
      </c>
      <c r="I3978">
        <v>1310</v>
      </c>
      <c r="J3978">
        <v>3410</v>
      </c>
      <c r="K3978" t="s">
        <v>3393</v>
      </c>
      <c r="L3978" t="s">
        <v>21</v>
      </c>
      <c r="M3978" t="s">
        <v>4542</v>
      </c>
      <c r="N3978" t="s">
        <v>22</v>
      </c>
      <c r="O3978" s="65">
        <v>1443966551</v>
      </c>
    </row>
    <row r="3979" spans="1:15" x14ac:dyDescent="0.25">
      <c r="A3979" s="45">
        <v>2018</v>
      </c>
      <c r="B3979" t="s">
        <v>816</v>
      </c>
      <c r="C3979">
        <v>210</v>
      </c>
      <c r="D3979">
        <v>573</v>
      </c>
      <c r="E3979">
        <v>1</v>
      </c>
      <c r="F3979">
        <v>60103</v>
      </c>
      <c r="G3979">
        <v>204</v>
      </c>
      <c r="H3979" t="s">
        <v>9</v>
      </c>
      <c r="I3979">
        <v>1310</v>
      </c>
      <c r="J3979">
        <v>3410</v>
      </c>
      <c r="K3979" t="s">
        <v>3393</v>
      </c>
      <c r="L3979" t="s">
        <v>817</v>
      </c>
      <c r="M3979" t="s">
        <v>818</v>
      </c>
      <c r="N3979" t="s">
        <v>738</v>
      </c>
      <c r="O3979" s="65">
        <v>250393000</v>
      </c>
    </row>
    <row r="3980" spans="1:15" x14ac:dyDescent="0.25">
      <c r="A3980" s="45">
        <v>2018</v>
      </c>
      <c r="B3980" t="s">
        <v>816</v>
      </c>
      <c r="C3980">
        <v>210</v>
      </c>
      <c r="D3980">
        <v>573</v>
      </c>
      <c r="E3980">
        <v>1</v>
      </c>
      <c r="F3980">
        <v>60103</v>
      </c>
      <c r="G3980">
        <v>205</v>
      </c>
      <c r="H3980" t="s">
        <v>9</v>
      </c>
      <c r="I3980">
        <v>1310</v>
      </c>
      <c r="J3980">
        <v>3410</v>
      </c>
      <c r="K3980" t="s">
        <v>3393</v>
      </c>
      <c r="L3980" t="s">
        <v>724</v>
      </c>
      <c r="M3980" t="s">
        <v>4619</v>
      </c>
      <c r="N3980" t="s">
        <v>725</v>
      </c>
      <c r="O3980" s="65">
        <v>2337727998</v>
      </c>
    </row>
    <row r="3981" spans="1:15" x14ac:dyDescent="0.25">
      <c r="A3981" s="45">
        <v>2018</v>
      </c>
      <c r="B3981" t="s">
        <v>816</v>
      </c>
      <c r="C3981">
        <v>210</v>
      </c>
      <c r="D3981">
        <v>573</v>
      </c>
      <c r="E3981">
        <v>1</v>
      </c>
      <c r="F3981">
        <v>60103</v>
      </c>
      <c r="G3981">
        <v>208</v>
      </c>
      <c r="H3981" t="s">
        <v>9</v>
      </c>
      <c r="I3981">
        <v>1310</v>
      </c>
      <c r="J3981">
        <v>3410</v>
      </c>
      <c r="K3981" t="s">
        <v>3393</v>
      </c>
      <c r="L3981" t="s">
        <v>817</v>
      </c>
      <c r="M3981" t="s">
        <v>4393</v>
      </c>
      <c r="N3981" t="s">
        <v>738</v>
      </c>
      <c r="O3981" s="65">
        <v>48340599396</v>
      </c>
    </row>
    <row r="3982" spans="1:15" x14ac:dyDescent="0.25">
      <c r="A3982" s="45">
        <v>2018</v>
      </c>
      <c r="B3982" t="s">
        <v>816</v>
      </c>
      <c r="C3982">
        <v>210</v>
      </c>
      <c r="D3982">
        <v>573</v>
      </c>
      <c r="E3982">
        <v>1</v>
      </c>
      <c r="F3982">
        <v>60103</v>
      </c>
      <c r="G3982">
        <v>209</v>
      </c>
      <c r="H3982" t="s">
        <v>9</v>
      </c>
      <c r="I3982">
        <v>1310</v>
      </c>
      <c r="J3982">
        <v>3410</v>
      </c>
      <c r="K3982" t="s">
        <v>3393</v>
      </c>
      <c r="L3982" t="s">
        <v>817</v>
      </c>
      <c r="M3982" t="s">
        <v>6118</v>
      </c>
      <c r="N3982" t="s">
        <v>738</v>
      </c>
      <c r="O3982" s="65">
        <v>21000000</v>
      </c>
    </row>
    <row r="3983" spans="1:15" x14ac:dyDescent="0.25">
      <c r="A3983" s="45">
        <v>2018</v>
      </c>
      <c r="B3983" t="s">
        <v>816</v>
      </c>
      <c r="C3983">
        <v>210</v>
      </c>
      <c r="D3983">
        <v>573</v>
      </c>
      <c r="E3983">
        <v>1</v>
      </c>
      <c r="F3983">
        <v>60103</v>
      </c>
      <c r="G3983">
        <v>211</v>
      </c>
      <c r="H3983" t="s">
        <v>9</v>
      </c>
      <c r="I3983">
        <v>1310</v>
      </c>
      <c r="J3983">
        <v>3410</v>
      </c>
      <c r="K3983" t="s">
        <v>3393</v>
      </c>
      <c r="L3983" t="s">
        <v>819</v>
      </c>
      <c r="M3983" t="s">
        <v>820</v>
      </c>
      <c r="N3983" t="s">
        <v>738</v>
      </c>
      <c r="O3983" s="65">
        <v>60000000</v>
      </c>
    </row>
    <row r="3984" spans="1:15" x14ac:dyDescent="0.25">
      <c r="A3984" s="45">
        <v>2018</v>
      </c>
      <c r="B3984" t="s">
        <v>816</v>
      </c>
      <c r="C3984">
        <v>210</v>
      </c>
      <c r="D3984">
        <v>573</v>
      </c>
      <c r="E3984">
        <v>1</v>
      </c>
      <c r="F3984">
        <v>60399</v>
      </c>
      <c r="H3984" t="s">
        <v>9</v>
      </c>
      <c r="I3984">
        <v>1320</v>
      </c>
      <c r="J3984">
        <v>3410</v>
      </c>
      <c r="K3984" t="s">
        <v>3409</v>
      </c>
      <c r="M3984" t="s">
        <v>4371</v>
      </c>
      <c r="O3984" s="65">
        <v>3527000906</v>
      </c>
    </row>
    <row r="3985" spans="1:15" x14ac:dyDescent="0.25">
      <c r="A3985" s="45">
        <v>2018</v>
      </c>
      <c r="B3985" t="s">
        <v>816</v>
      </c>
      <c r="C3985">
        <v>210</v>
      </c>
      <c r="D3985">
        <v>573</v>
      </c>
      <c r="E3985">
        <v>1</v>
      </c>
      <c r="F3985">
        <v>60404</v>
      </c>
      <c r="G3985">
        <v>200</v>
      </c>
      <c r="H3985" t="s">
        <v>9</v>
      </c>
      <c r="I3985">
        <v>1320</v>
      </c>
      <c r="J3985">
        <v>3410</v>
      </c>
      <c r="K3985" t="s">
        <v>3414</v>
      </c>
      <c r="L3985" t="s">
        <v>821</v>
      </c>
      <c r="M3985" t="s">
        <v>6119</v>
      </c>
      <c r="N3985" t="s">
        <v>822</v>
      </c>
      <c r="O3985" s="65">
        <v>190670144</v>
      </c>
    </row>
    <row r="3986" spans="1:15" x14ac:dyDescent="0.25">
      <c r="A3986" s="45">
        <v>2018</v>
      </c>
      <c r="B3986" t="s">
        <v>823</v>
      </c>
      <c r="C3986">
        <v>210</v>
      </c>
      <c r="D3986">
        <v>573</v>
      </c>
      <c r="E3986">
        <v>2</v>
      </c>
      <c r="F3986">
        <v>101</v>
      </c>
      <c r="H3986" t="s">
        <v>16</v>
      </c>
      <c r="I3986">
        <v>1111</v>
      </c>
      <c r="J3986">
        <v>3420</v>
      </c>
      <c r="K3986" t="s">
        <v>3206</v>
      </c>
      <c r="O3986" s="65">
        <v>141961436179</v>
      </c>
    </row>
    <row r="3987" spans="1:15" x14ac:dyDescent="0.25">
      <c r="A3987" s="45">
        <v>2018</v>
      </c>
      <c r="B3987" t="s">
        <v>823</v>
      </c>
      <c r="C3987">
        <v>210</v>
      </c>
      <c r="D3987">
        <v>573</v>
      </c>
      <c r="E3987">
        <v>2</v>
      </c>
      <c r="F3987">
        <v>105</v>
      </c>
      <c r="H3987" t="s">
        <v>16</v>
      </c>
      <c r="I3987">
        <v>1111</v>
      </c>
      <c r="J3987">
        <v>3420</v>
      </c>
      <c r="K3987" t="s">
        <v>3209</v>
      </c>
      <c r="O3987" s="65">
        <v>5776717007</v>
      </c>
    </row>
    <row r="3988" spans="1:15" x14ac:dyDescent="0.25">
      <c r="A3988" s="45">
        <v>2018</v>
      </c>
      <c r="B3988" t="s">
        <v>823</v>
      </c>
      <c r="C3988">
        <v>210</v>
      </c>
      <c r="D3988">
        <v>573</v>
      </c>
      <c r="E3988">
        <v>2</v>
      </c>
      <c r="F3988">
        <v>203</v>
      </c>
      <c r="H3988" t="s">
        <v>16</v>
      </c>
      <c r="I3988">
        <v>1111</v>
      </c>
      <c r="J3988">
        <v>3420</v>
      </c>
      <c r="K3988" t="s">
        <v>3212</v>
      </c>
      <c r="O3988" s="65">
        <v>129727080</v>
      </c>
    </row>
    <row r="3989" spans="1:15" x14ac:dyDescent="0.25">
      <c r="A3989" s="45">
        <v>2018</v>
      </c>
      <c r="B3989" t="s">
        <v>823</v>
      </c>
      <c r="C3989">
        <v>210</v>
      </c>
      <c r="D3989">
        <v>573</v>
      </c>
      <c r="E3989">
        <v>2</v>
      </c>
      <c r="F3989">
        <v>301</v>
      </c>
      <c r="H3989" t="s">
        <v>16</v>
      </c>
      <c r="I3989">
        <v>1111</v>
      </c>
      <c r="J3989">
        <v>3420</v>
      </c>
      <c r="K3989" t="s">
        <v>3215</v>
      </c>
      <c r="O3989" s="65">
        <v>35992433860</v>
      </c>
    </row>
    <row r="3990" spans="1:15" x14ac:dyDescent="0.25">
      <c r="A3990" s="45">
        <v>2018</v>
      </c>
      <c r="B3990" t="s">
        <v>823</v>
      </c>
      <c r="C3990">
        <v>210</v>
      </c>
      <c r="D3990">
        <v>573</v>
      </c>
      <c r="E3990">
        <v>2</v>
      </c>
      <c r="F3990">
        <v>302</v>
      </c>
      <c r="H3990" t="s">
        <v>16</v>
      </c>
      <c r="I3990">
        <v>1111</v>
      </c>
      <c r="J3990">
        <v>3420</v>
      </c>
      <c r="K3990" t="s">
        <v>3216</v>
      </c>
      <c r="O3990" s="65">
        <v>8206045806</v>
      </c>
    </row>
    <row r="3991" spans="1:15" x14ac:dyDescent="0.25">
      <c r="A3991" s="45">
        <v>2018</v>
      </c>
      <c r="B3991" t="s">
        <v>823</v>
      </c>
      <c r="C3991">
        <v>210</v>
      </c>
      <c r="D3991">
        <v>573</v>
      </c>
      <c r="E3991">
        <v>2</v>
      </c>
      <c r="F3991">
        <v>303</v>
      </c>
      <c r="H3991" t="s">
        <v>16</v>
      </c>
      <c r="I3991">
        <v>1111</v>
      </c>
      <c r="J3991">
        <v>3420</v>
      </c>
      <c r="K3991" t="s">
        <v>3217</v>
      </c>
      <c r="O3991" s="65">
        <v>22177321178</v>
      </c>
    </row>
    <row r="3992" spans="1:15" x14ac:dyDescent="0.25">
      <c r="A3992" s="45">
        <v>2018</v>
      </c>
      <c r="B3992" t="s">
        <v>823</v>
      </c>
      <c r="C3992">
        <v>210</v>
      </c>
      <c r="D3992">
        <v>573</v>
      </c>
      <c r="E3992">
        <v>2</v>
      </c>
      <c r="F3992">
        <v>304</v>
      </c>
      <c r="H3992" t="s">
        <v>16</v>
      </c>
      <c r="I3992">
        <v>1111</v>
      </c>
      <c r="J3992">
        <v>3420</v>
      </c>
      <c r="K3992" t="s">
        <v>3218</v>
      </c>
      <c r="O3992" s="65">
        <v>19767650069</v>
      </c>
    </row>
    <row r="3993" spans="1:15" x14ac:dyDescent="0.25">
      <c r="A3993" s="45">
        <v>2018</v>
      </c>
      <c r="B3993" t="s">
        <v>823</v>
      </c>
      <c r="C3993">
        <v>210</v>
      </c>
      <c r="D3993">
        <v>573</v>
      </c>
      <c r="E3993">
        <v>2</v>
      </c>
      <c r="F3993">
        <v>399</v>
      </c>
      <c r="H3993" t="s">
        <v>16</v>
      </c>
      <c r="I3993">
        <v>1111</v>
      </c>
      <c r="J3993">
        <v>3420</v>
      </c>
      <c r="K3993" t="s">
        <v>3219</v>
      </c>
      <c r="O3993" s="65">
        <v>52470788988</v>
      </c>
    </row>
    <row r="3994" spans="1:15" x14ac:dyDescent="0.25">
      <c r="A3994" s="45">
        <v>2018</v>
      </c>
      <c r="B3994" t="s">
        <v>823</v>
      </c>
      <c r="C3994">
        <v>210</v>
      </c>
      <c r="D3994">
        <v>573</v>
      </c>
      <c r="E3994">
        <v>2</v>
      </c>
      <c r="F3994">
        <v>401</v>
      </c>
      <c r="G3994">
        <v>200</v>
      </c>
      <c r="H3994" t="s">
        <v>16</v>
      </c>
      <c r="I3994">
        <v>1112</v>
      </c>
      <c r="J3994">
        <v>3420</v>
      </c>
      <c r="K3994" t="s">
        <v>3220</v>
      </c>
      <c r="L3994" t="s">
        <v>21</v>
      </c>
      <c r="M3994" t="s">
        <v>4546</v>
      </c>
      <c r="N3994" t="s">
        <v>22</v>
      </c>
      <c r="O3994" s="65">
        <v>26345934985</v>
      </c>
    </row>
    <row r="3995" spans="1:15" x14ac:dyDescent="0.25">
      <c r="A3995" s="45">
        <v>2018</v>
      </c>
      <c r="B3995" t="s">
        <v>823</v>
      </c>
      <c r="C3995">
        <v>210</v>
      </c>
      <c r="D3995">
        <v>573</v>
      </c>
      <c r="E3995">
        <v>2</v>
      </c>
      <c r="F3995">
        <v>405</v>
      </c>
      <c r="G3995">
        <v>200</v>
      </c>
      <c r="H3995" t="s">
        <v>16</v>
      </c>
      <c r="I3995">
        <v>1112</v>
      </c>
      <c r="J3995">
        <v>3420</v>
      </c>
      <c r="K3995" t="s">
        <v>3244</v>
      </c>
      <c r="L3995" t="s">
        <v>23</v>
      </c>
      <c r="M3995" t="s">
        <v>4531</v>
      </c>
      <c r="N3995" t="s">
        <v>24</v>
      </c>
      <c r="O3995" s="65">
        <v>1364242631</v>
      </c>
    </row>
    <row r="3996" spans="1:15" x14ac:dyDescent="0.25">
      <c r="A3996" s="45">
        <v>2018</v>
      </c>
      <c r="B3996" t="s">
        <v>823</v>
      </c>
      <c r="C3996">
        <v>210</v>
      </c>
      <c r="D3996">
        <v>573</v>
      </c>
      <c r="E3996">
        <v>2</v>
      </c>
      <c r="F3996">
        <v>501</v>
      </c>
      <c r="G3996">
        <v>200</v>
      </c>
      <c r="H3996" t="s">
        <v>16</v>
      </c>
      <c r="I3996">
        <v>1112</v>
      </c>
      <c r="J3996">
        <v>3420</v>
      </c>
      <c r="K3996" t="s">
        <v>3245</v>
      </c>
      <c r="L3996" t="s">
        <v>21</v>
      </c>
      <c r="M3996" t="s">
        <v>4547</v>
      </c>
      <c r="N3996" t="s">
        <v>22</v>
      </c>
      <c r="O3996" s="65">
        <v>1641052292</v>
      </c>
    </row>
    <row r="3997" spans="1:15" x14ac:dyDescent="0.25">
      <c r="A3997" s="45">
        <v>2018</v>
      </c>
      <c r="B3997" t="s">
        <v>823</v>
      </c>
      <c r="C3997">
        <v>210</v>
      </c>
      <c r="D3997">
        <v>573</v>
      </c>
      <c r="E3997">
        <v>2</v>
      </c>
      <c r="F3997">
        <v>502</v>
      </c>
      <c r="G3997">
        <v>200</v>
      </c>
      <c r="H3997" t="s">
        <v>16</v>
      </c>
      <c r="I3997">
        <v>1112</v>
      </c>
      <c r="J3997">
        <v>3420</v>
      </c>
      <c r="K3997" t="s">
        <v>3246</v>
      </c>
      <c r="L3997" t="s">
        <v>21</v>
      </c>
      <c r="M3997" t="s">
        <v>4532</v>
      </c>
      <c r="N3997" t="s">
        <v>22</v>
      </c>
      <c r="O3997" s="65">
        <v>4057265633</v>
      </c>
    </row>
    <row r="3998" spans="1:15" x14ac:dyDescent="0.25">
      <c r="A3998" s="45">
        <v>2018</v>
      </c>
      <c r="B3998" t="s">
        <v>823</v>
      </c>
      <c r="C3998">
        <v>210</v>
      </c>
      <c r="D3998">
        <v>573</v>
      </c>
      <c r="E3998">
        <v>2</v>
      </c>
      <c r="F3998">
        <v>503</v>
      </c>
      <c r="G3998">
        <v>200</v>
      </c>
      <c r="H3998" t="s">
        <v>16</v>
      </c>
      <c r="I3998">
        <v>1112</v>
      </c>
      <c r="J3998">
        <v>3420</v>
      </c>
      <c r="K3998" t="s">
        <v>3247</v>
      </c>
      <c r="L3998" t="s">
        <v>21</v>
      </c>
      <c r="M3998" t="s">
        <v>4533</v>
      </c>
      <c r="N3998" t="s">
        <v>22</v>
      </c>
      <c r="O3998" s="65">
        <v>8114531266</v>
      </c>
    </row>
    <row r="3999" spans="1:15" x14ac:dyDescent="0.25">
      <c r="A3999" s="45">
        <v>2018</v>
      </c>
      <c r="B3999" t="s">
        <v>823</v>
      </c>
      <c r="C3999">
        <v>210</v>
      </c>
      <c r="D3999">
        <v>573</v>
      </c>
      <c r="E3999">
        <v>2</v>
      </c>
      <c r="F3999">
        <v>504</v>
      </c>
      <c r="G3999">
        <v>200</v>
      </c>
      <c r="H3999" t="s">
        <v>16</v>
      </c>
      <c r="I3999">
        <v>1112</v>
      </c>
      <c r="J3999">
        <v>3420</v>
      </c>
      <c r="K3999" t="s">
        <v>3248</v>
      </c>
      <c r="L3999" t="s">
        <v>724</v>
      </c>
      <c r="M3999" t="s">
        <v>4613</v>
      </c>
      <c r="N3999" t="s">
        <v>725</v>
      </c>
      <c r="O3999" s="65">
        <v>13934640283</v>
      </c>
    </row>
    <row r="4000" spans="1:15" x14ac:dyDescent="0.25">
      <c r="A4000" s="45">
        <v>2018</v>
      </c>
      <c r="B4000" t="s">
        <v>823</v>
      </c>
      <c r="C4000">
        <v>210</v>
      </c>
      <c r="D4000">
        <v>573</v>
      </c>
      <c r="E4000">
        <v>2</v>
      </c>
      <c r="F4000">
        <v>60103</v>
      </c>
      <c r="G4000">
        <v>200</v>
      </c>
      <c r="H4000" t="s">
        <v>9</v>
      </c>
      <c r="I4000">
        <v>1310</v>
      </c>
      <c r="J4000">
        <v>3420</v>
      </c>
      <c r="K4000" t="s">
        <v>3393</v>
      </c>
      <c r="L4000" t="s">
        <v>21</v>
      </c>
      <c r="M4000" t="s">
        <v>4550</v>
      </c>
      <c r="N4000" t="s">
        <v>22</v>
      </c>
      <c r="O4000" s="65">
        <v>159400071</v>
      </c>
    </row>
    <row r="4001" spans="1:15" x14ac:dyDescent="0.25">
      <c r="A4001" s="45">
        <v>2018</v>
      </c>
      <c r="B4001" t="s">
        <v>823</v>
      </c>
      <c r="C4001">
        <v>210</v>
      </c>
      <c r="D4001">
        <v>573</v>
      </c>
      <c r="E4001">
        <v>2</v>
      </c>
      <c r="F4001">
        <v>60103</v>
      </c>
      <c r="G4001">
        <v>202</v>
      </c>
      <c r="H4001" t="s">
        <v>9</v>
      </c>
      <c r="I4001">
        <v>1310</v>
      </c>
      <c r="J4001">
        <v>3420</v>
      </c>
      <c r="K4001" t="s">
        <v>3393</v>
      </c>
      <c r="L4001" t="s">
        <v>21</v>
      </c>
      <c r="M4001" t="s">
        <v>4542</v>
      </c>
      <c r="N4001" t="s">
        <v>22</v>
      </c>
      <c r="O4001" s="65">
        <v>674638808</v>
      </c>
    </row>
    <row r="4002" spans="1:15" x14ac:dyDescent="0.25">
      <c r="A4002" s="45">
        <v>2018</v>
      </c>
      <c r="B4002" t="s">
        <v>823</v>
      </c>
      <c r="C4002">
        <v>210</v>
      </c>
      <c r="D4002">
        <v>573</v>
      </c>
      <c r="E4002">
        <v>2</v>
      </c>
      <c r="F4002">
        <v>60103</v>
      </c>
      <c r="G4002">
        <v>204</v>
      </c>
      <c r="H4002" t="s">
        <v>9</v>
      </c>
      <c r="I4002">
        <v>1310</v>
      </c>
      <c r="J4002">
        <v>3420</v>
      </c>
      <c r="K4002" t="s">
        <v>3393</v>
      </c>
      <c r="L4002" t="s">
        <v>724</v>
      </c>
      <c r="M4002" t="s">
        <v>4619</v>
      </c>
      <c r="N4002" t="s">
        <v>725</v>
      </c>
      <c r="O4002" s="65">
        <v>1129853913</v>
      </c>
    </row>
    <row r="4003" spans="1:15" x14ac:dyDescent="0.25">
      <c r="A4003" s="45">
        <v>2018</v>
      </c>
      <c r="B4003" t="s">
        <v>823</v>
      </c>
      <c r="C4003">
        <v>210</v>
      </c>
      <c r="D4003">
        <v>573</v>
      </c>
      <c r="E4003">
        <v>2</v>
      </c>
      <c r="F4003">
        <v>60103</v>
      </c>
      <c r="G4003">
        <v>210</v>
      </c>
      <c r="H4003" t="s">
        <v>9</v>
      </c>
      <c r="I4003">
        <v>1310</v>
      </c>
      <c r="J4003">
        <v>3420</v>
      </c>
      <c r="K4003" t="s">
        <v>3393</v>
      </c>
      <c r="L4003" t="s">
        <v>824</v>
      </c>
      <c r="M4003" t="s">
        <v>4394</v>
      </c>
      <c r="N4003" t="s">
        <v>738</v>
      </c>
      <c r="O4003" s="65">
        <v>17014180751</v>
      </c>
    </row>
    <row r="4004" spans="1:15" x14ac:dyDescent="0.25">
      <c r="A4004" s="45">
        <v>2018</v>
      </c>
      <c r="B4004" t="s">
        <v>823</v>
      </c>
      <c r="C4004">
        <v>210</v>
      </c>
      <c r="D4004">
        <v>573</v>
      </c>
      <c r="E4004">
        <v>2</v>
      </c>
      <c r="F4004">
        <v>60103</v>
      </c>
      <c r="G4004">
        <v>211</v>
      </c>
      <c r="H4004" t="s">
        <v>9</v>
      </c>
      <c r="I4004">
        <v>1310</v>
      </c>
      <c r="J4004">
        <v>3420</v>
      </c>
      <c r="K4004" t="s">
        <v>3393</v>
      </c>
      <c r="L4004" t="s">
        <v>825</v>
      </c>
      <c r="M4004" t="s">
        <v>4636</v>
      </c>
      <c r="N4004" t="s">
        <v>738</v>
      </c>
      <c r="O4004" s="65">
        <v>40000000</v>
      </c>
    </row>
    <row r="4005" spans="1:15" x14ac:dyDescent="0.25">
      <c r="A4005" s="45">
        <v>2018</v>
      </c>
      <c r="B4005" t="s">
        <v>823</v>
      </c>
      <c r="C4005">
        <v>210</v>
      </c>
      <c r="D4005">
        <v>573</v>
      </c>
      <c r="E4005">
        <v>2</v>
      </c>
      <c r="F4005">
        <v>60103</v>
      </c>
      <c r="G4005">
        <v>221</v>
      </c>
      <c r="H4005" t="s">
        <v>9</v>
      </c>
      <c r="I4005">
        <v>1310</v>
      </c>
      <c r="J4005">
        <v>3420</v>
      </c>
      <c r="K4005" t="s">
        <v>3393</v>
      </c>
      <c r="L4005" t="s">
        <v>827</v>
      </c>
      <c r="M4005" t="s">
        <v>4750</v>
      </c>
      <c r="N4005" t="s">
        <v>828</v>
      </c>
      <c r="O4005" s="65">
        <v>150430374</v>
      </c>
    </row>
    <row r="4006" spans="1:15" x14ac:dyDescent="0.25">
      <c r="A4006" s="45">
        <v>2018</v>
      </c>
      <c r="B4006" t="s">
        <v>823</v>
      </c>
      <c r="C4006">
        <v>210</v>
      </c>
      <c r="D4006">
        <v>573</v>
      </c>
      <c r="E4006">
        <v>2</v>
      </c>
      <c r="F4006">
        <v>60103</v>
      </c>
      <c r="G4006">
        <v>222</v>
      </c>
      <c r="H4006" t="s">
        <v>9</v>
      </c>
      <c r="I4006">
        <v>1310</v>
      </c>
      <c r="J4006">
        <v>3420</v>
      </c>
      <c r="K4006" t="s">
        <v>3393</v>
      </c>
      <c r="L4006" t="s">
        <v>829</v>
      </c>
      <c r="M4006" t="s">
        <v>4637</v>
      </c>
      <c r="N4006" t="s">
        <v>830</v>
      </c>
      <c r="O4006" s="65">
        <v>166685765</v>
      </c>
    </row>
    <row r="4007" spans="1:15" x14ac:dyDescent="0.25">
      <c r="A4007" s="45">
        <v>2018</v>
      </c>
      <c r="B4007" t="s">
        <v>823</v>
      </c>
      <c r="C4007">
        <v>210</v>
      </c>
      <c r="D4007">
        <v>573</v>
      </c>
      <c r="E4007">
        <v>2</v>
      </c>
      <c r="F4007">
        <v>60103</v>
      </c>
      <c r="G4007">
        <v>223</v>
      </c>
      <c r="H4007" t="s">
        <v>9</v>
      </c>
      <c r="I4007">
        <v>1310</v>
      </c>
      <c r="J4007">
        <v>3420</v>
      </c>
      <c r="K4007" t="s">
        <v>3393</v>
      </c>
      <c r="L4007" t="s">
        <v>831</v>
      </c>
      <c r="M4007" t="s">
        <v>4637</v>
      </c>
      <c r="N4007" t="s">
        <v>832</v>
      </c>
      <c r="O4007" s="65">
        <v>136533472</v>
      </c>
    </row>
    <row r="4008" spans="1:15" x14ac:dyDescent="0.25">
      <c r="A4008" s="45">
        <v>2018</v>
      </c>
      <c r="B4008" t="s">
        <v>823</v>
      </c>
      <c r="C4008">
        <v>210</v>
      </c>
      <c r="D4008">
        <v>573</v>
      </c>
      <c r="E4008">
        <v>2</v>
      </c>
      <c r="F4008">
        <v>60103</v>
      </c>
      <c r="G4008">
        <v>224</v>
      </c>
      <c r="H4008" t="s">
        <v>9</v>
      </c>
      <c r="I4008">
        <v>1310</v>
      </c>
      <c r="J4008">
        <v>3420</v>
      </c>
      <c r="K4008" t="s">
        <v>3393</v>
      </c>
      <c r="L4008" t="s">
        <v>833</v>
      </c>
      <c r="M4008" t="s">
        <v>4637</v>
      </c>
      <c r="N4008" t="s">
        <v>834</v>
      </c>
      <c r="O4008" s="65">
        <v>151898949</v>
      </c>
    </row>
    <row r="4009" spans="1:15" x14ac:dyDescent="0.25">
      <c r="A4009" s="45">
        <v>2018</v>
      </c>
      <c r="B4009" t="s">
        <v>823</v>
      </c>
      <c r="C4009">
        <v>210</v>
      </c>
      <c r="D4009">
        <v>573</v>
      </c>
      <c r="E4009">
        <v>2</v>
      </c>
      <c r="F4009">
        <v>60103</v>
      </c>
      <c r="G4009">
        <v>225</v>
      </c>
      <c r="H4009" t="s">
        <v>9</v>
      </c>
      <c r="I4009">
        <v>1310</v>
      </c>
      <c r="J4009">
        <v>3420</v>
      </c>
      <c r="K4009" t="s">
        <v>3393</v>
      </c>
      <c r="L4009" t="s">
        <v>835</v>
      </c>
      <c r="M4009" t="s">
        <v>4637</v>
      </c>
      <c r="N4009" t="s">
        <v>836</v>
      </c>
      <c r="O4009" s="65">
        <v>147560949</v>
      </c>
    </row>
    <row r="4010" spans="1:15" x14ac:dyDescent="0.25">
      <c r="A4010" s="45">
        <v>2018</v>
      </c>
      <c r="B4010" t="s">
        <v>823</v>
      </c>
      <c r="C4010">
        <v>210</v>
      </c>
      <c r="D4010">
        <v>573</v>
      </c>
      <c r="E4010">
        <v>2</v>
      </c>
      <c r="F4010">
        <v>60103</v>
      </c>
      <c r="G4010">
        <v>226</v>
      </c>
      <c r="H4010" t="s">
        <v>9</v>
      </c>
      <c r="I4010">
        <v>1310</v>
      </c>
      <c r="J4010">
        <v>3420</v>
      </c>
      <c r="K4010" t="s">
        <v>3393</v>
      </c>
      <c r="L4010" t="s">
        <v>837</v>
      </c>
      <c r="M4010" t="s">
        <v>4637</v>
      </c>
      <c r="N4010" t="s">
        <v>838</v>
      </c>
      <c r="O4010" s="65">
        <v>139371171</v>
      </c>
    </row>
    <row r="4011" spans="1:15" x14ac:dyDescent="0.25">
      <c r="A4011" s="45">
        <v>2018</v>
      </c>
      <c r="B4011" t="s">
        <v>823</v>
      </c>
      <c r="C4011">
        <v>210</v>
      </c>
      <c r="D4011">
        <v>573</v>
      </c>
      <c r="E4011">
        <v>2</v>
      </c>
      <c r="F4011">
        <v>60103</v>
      </c>
      <c r="G4011">
        <v>227</v>
      </c>
      <c r="H4011" t="s">
        <v>9</v>
      </c>
      <c r="I4011">
        <v>1310</v>
      </c>
      <c r="J4011">
        <v>3420</v>
      </c>
      <c r="K4011" t="s">
        <v>3393</v>
      </c>
      <c r="L4011" t="s">
        <v>839</v>
      </c>
      <c r="M4011" t="s">
        <v>840</v>
      </c>
      <c r="N4011" t="s">
        <v>841</v>
      </c>
      <c r="O4011" s="65">
        <v>256514166</v>
      </c>
    </row>
    <row r="4012" spans="1:15" x14ac:dyDescent="0.25">
      <c r="A4012" s="45">
        <v>2018</v>
      </c>
      <c r="B4012" t="s">
        <v>823</v>
      </c>
      <c r="C4012">
        <v>210</v>
      </c>
      <c r="D4012">
        <v>573</v>
      </c>
      <c r="E4012">
        <v>2</v>
      </c>
      <c r="F4012">
        <v>60103</v>
      </c>
      <c r="G4012">
        <v>228</v>
      </c>
      <c r="H4012" t="s">
        <v>9</v>
      </c>
      <c r="I4012">
        <v>1310</v>
      </c>
      <c r="J4012">
        <v>3420</v>
      </c>
      <c r="K4012" t="s">
        <v>3393</v>
      </c>
      <c r="L4012" t="s">
        <v>842</v>
      </c>
      <c r="M4012" t="s">
        <v>843</v>
      </c>
      <c r="N4012" t="s">
        <v>844</v>
      </c>
      <c r="O4012" s="65">
        <v>13303993</v>
      </c>
    </row>
    <row r="4013" spans="1:15" x14ac:dyDescent="0.25">
      <c r="A4013" s="45">
        <v>2018</v>
      </c>
      <c r="B4013" t="s">
        <v>823</v>
      </c>
      <c r="C4013">
        <v>210</v>
      </c>
      <c r="D4013">
        <v>573</v>
      </c>
      <c r="E4013">
        <v>2</v>
      </c>
      <c r="F4013">
        <v>60103</v>
      </c>
      <c r="G4013">
        <v>229</v>
      </c>
      <c r="H4013" t="s">
        <v>9</v>
      </c>
      <c r="I4013">
        <v>1310</v>
      </c>
      <c r="J4013">
        <v>3420</v>
      </c>
      <c r="K4013" t="s">
        <v>3393</v>
      </c>
      <c r="L4013" t="s">
        <v>845</v>
      </c>
      <c r="M4013" t="s">
        <v>4637</v>
      </c>
      <c r="N4013" t="s">
        <v>846</v>
      </c>
      <c r="O4013" s="65">
        <v>146163540</v>
      </c>
    </row>
    <row r="4014" spans="1:15" x14ac:dyDescent="0.25">
      <c r="A4014" s="45">
        <v>2018</v>
      </c>
      <c r="B4014" t="s">
        <v>823</v>
      </c>
      <c r="C4014">
        <v>210</v>
      </c>
      <c r="D4014">
        <v>573</v>
      </c>
      <c r="E4014">
        <v>2</v>
      </c>
      <c r="F4014">
        <v>60103</v>
      </c>
      <c r="G4014">
        <v>230</v>
      </c>
      <c r="H4014" t="s">
        <v>9</v>
      </c>
      <c r="I4014">
        <v>1310</v>
      </c>
      <c r="J4014">
        <v>3420</v>
      </c>
      <c r="K4014" t="s">
        <v>3393</v>
      </c>
      <c r="L4014" t="s">
        <v>847</v>
      </c>
      <c r="M4014" t="s">
        <v>4637</v>
      </c>
      <c r="N4014" t="s">
        <v>848</v>
      </c>
      <c r="O4014" s="65">
        <v>135814037</v>
      </c>
    </row>
    <row r="4015" spans="1:15" x14ac:dyDescent="0.25">
      <c r="A4015" s="45">
        <v>2018</v>
      </c>
      <c r="B4015" t="s">
        <v>823</v>
      </c>
      <c r="C4015">
        <v>210</v>
      </c>
      <c r="D4015">
        <v>573</v>
      </c>
      <c r="E4015">
        <v>2</v>
      </c>
      <c r="F4015">
        <v>60103</v>
      </c>
      <c r="G4015">
        <v>231</v>
      </c>
      <c r="H4015" t="s">
        <v>9</v>
      </c>
      <c r="I4015">
        <v>1310</v>
      </c>
      <c r="J4015">
        <v>3420</v>
      </c>
      <c r="K4015" t="s">
        <v>3393</v>
      </c>
      <c r="L4015" t="s">
        <v>849</v>
      </c>
      <c r="M4015" t="s">
        <v>4637</v>
      </c>
      <c r="N4015" t="s">
        <v>850</v>
      </c>
      <c r="O4015" s="65">
        <v>133414884</v>
      </c>
    </row>
    <row r="4016" spans="1:15" x14ac:dyDescent="0.25">
      <c r="A4016" s="45">
        <v>2018</v>
      </c>
      <c r="B4016" t="s">
        <v>823</v>
      </c>
      <c r="C4016">
        <v>210</v>
      </c>
      <c r="D4016">
        <v>573</v>
      </c>
      <c r="E4016">
        <v>2</v>
      </c>
      <c r="F4016">
        <v>60103</v>
      </c>
      <c r="G4016">
        <v>232</v>
      </c>
      <c r="H4016" t="s">
        <v>9</v>
      </c>
      <c r="I4016">
        <v>1310</v>
      </c>
      <c r="J4016">
        <v>3420</v>
      </c>
      <c r="K4016" t="s">
        <v>3393</v>
      </c>
      <c r="L4016" t="s">
        <v>4395</v>
      </c>
      <c r="M4016" t="s">
        <v>4638</v>
      </c>
      <c r="N4016" t="s">
        <v>4396</v>
      </c>
      <c r="O4016" s="65">
        <v>133000000</v>
      </c>
    </row>
    <row r="4017" spans="1:15" x14ac:dyDescent="0.25">
      <c r="A4017" s="45">
        <v>2018</v>
      </c>
      <c r="B4017" t="s">
        <v>823</v>
      </c>
      <c r="C4017">
        <v>210</v>
      </c>
      <c r="D4017">
        <v>573</v>
      </c>
      <c r="E4017">
        <v>2</v>
      </c>
      <c r="F4017">
        <v>60103</v>
      </c>
      <c r="G4017">
        <v>235</v>
      </c>
      <c r="H4017" t="s">
        <v>9</v>
      </c>
      <c r="I4017">
        <v>1310</v>
      </c>
      <c r="J4017">
        <v>3420</v>
      </c>
      <c r="K4017" t="s">
        <v>3393</v>
      </c>
      <c r="L4017" t="s">
        <v>4398</v>
      </c>
      <c r="M4017" t="s">
        <v>4397</v>
      </c>
      <c r="N4017" t="s">
        <v>4399</v>
      </c>
      <c r="O4017" s="65">
        <v>133000000</v>
      </c>
    </row>
    <row r="4018" spans="1:15" x14ac:dyDescent="0.25">
      <c r="A4018" s="45">
        <v>2018</v>
      </c>
      <c r="B4018" t="s">
        <v>823</v>
      </c>
      <c r="C4018">
        <v>210</v>
      </c>
      <c r="D4018">
        <v>573</v>
      </c>
      <c r="E4018">
        <v>2</v>
      </c>
      <c r="F4018">
        <v>60399</v>
      </c>
      <c r="H4018" t="s">
        <v>9</v>
      </c>
      <c r="I4018">
        <v>1320</v>
      </c>
      <c r="J4018">
        <v>3420</v>
      </c>
      <c r="K4018" t="s">
        <v>3409</v>
      </c>
      <c r="M4018" t="s">
        <v>4371</v>
      </c>
      <c r="O4018" s="65">
        <v>1445976109</v>
      </c>
    </row>
    <row r="4019" spans="1:15" x14ac:dyDescent="0.25">
      <c r="A4019" s="45">
        <v>2018</v>
      </c>
      <c r="B4019" t="s">
        <v>823</v>
      </c>
      <c r="C4019">
        <v>210</v>
      </c>
      <c r="D4019">
        <v>573</v>
      </c>
      <c r="E4019">
        <v>2</v>
      </c>
      <c r="F4019">
        <v>60402</v>
      </c>
      <c r="G4019">
        <v>204</v>
      </c>
      <c r="H4019" t="s">
        <v>9</v>
      </c>
      <c r="I4019">
        <v>1320</v>
      </c>
      <c r="J4019">
        <v>3420</v>
      </c>
      <c r="K4019" t="s">
        <v>3412</v>
      </c>
      <c r="L4019" t="s">
        <v>6120</v>
      </c>
      <c r="M4019" t="s">
        <v>6121</v>
      </c>
      <c r="N4019" t="s">
        <v>6122</v>
      </c>
      <c r="O4019" s="65">
        <v>72175000</v>
      </c>
    </row>
    <row r="4020" spans="1:15" x14ac:dyDescent="0.25">
      <c r="A4020" s="45">
        <v>2018</v>
      </c>
      <c r="B4020" t="s">
        <v>823</v>
      </c>
      <c r="C4020">
        <v>210</v>
      </c>
      <c r="D4020">
        <v>573</v>
      </c>
      <c r="E4020">
        <v>2</v>
      </c>
      <c r="F4020">
        <v>60402</v>
      </c>
      <c r="G4020">
        <v>206</v>
      </c>
      <c r="H4020" t="s">
        <v>9</v>
      </c>
      <c r="I4020">
        <v>1320</v>
      </c>
      <c r="J4020">
        <v>3420</v>
      </c>
      <c r="K4020" t="s">
        <v>3412</v>
      </c>
      <c r="L4020" t="s">
        <v>851</v>
      </c>
      <c r="M4020" t="s">
        <v>852</v>
      </c>
      <c r="N4020" t="s">
        <v>853</v>
      </c>
      <c r="O4020" s="65">
        <v>18286659</v>
      </c>
    </row>
    <row r="4021" spans="1:15" x14ac:dyDescent="0.25">
      <c r="A4021" s="45">
        <v>2018</v>
      </c>
      <c r="B4021" t="s">
        <v>823</v>
      </c>
      <c r="C4021">
        <v>210</v>
      </c>
      <c r="D4021">
        <v>573</v>
      </c>
      <c r="E4021">
        <v>2</v>
      </c>
      <c r="F4021">
        <v>60404</v>
      </c>
      <c r="G4021">
        <v>200</v>
      </c>
      <c r="H4021" t="s">
        <v>9</v>
      </c>
      <c r="I4021">
        <v>1320</v>
      </c>
      <c r="J4021">
        <v>3420</v>
      </c>
      <c r="K4021" t="s">
        <v>3414</v>
      </c>
      <c r="L4021" t="s">
        <v>821</v>
      </c>
      <c r="M4021" t="s">
        <v>6123</v>
      </c>
      <c r="N4021" t="s">
        <v>822</v>
      </c>
      <c r="O4021" s="65">
        <v>267614871</v>
      </c>
    </row>
    <row r="4022" spans="1:15" x14ac:dyDescent="0.25">
      <c r="A4022" s="45">
        <v>2018</v>
      </c>
      <c r="B4022" t="s">
        <v>854</v>
      </c>
      <c r="C4022">
        <v>210</v>
      </c>
      <c r="D4022">
        <v>573</v>
      </c>
      <c r="E4022">
        <v>3</v>
      </c>
      <c r="F4022">
        <v>101</v>
      </c>
      <c r="H4022" t="s">
        <v>16</v>
      </c>
      <c r="I4022">
        <v>1111</v>
      </c>
      <c r="J4022">
        <v>3420</v>
      </c>
      <c r="K4022" t="s">
        <v>3206</v>
      </c>
      <c r="O4022" s="65">
        <v>76400585195</v>
      </c>
    </row>
    <row r="4023" spans="1:15" x14ac:dyDescent="0.25">
      <c r="A4023" s="45">
        <v>2018</v>
      </c>
      <c r="B4023" t="s">
        <v>854</v>
      </c>
      <c r="C4023">
        <v>210</v>
      </c>
      <c r="D4023">
        <v>573</v>
      </c>
      <c r="E4023">
        <v>3</v>
      </c>
      <c r="F4023">
        <v>105</v>
      </c>
      <c r="H4023" t="s">
        <v>16</v>
      </c>
      <c r="I4023">
        <v>1111</v>
      </c>
      <c r="J4023">
        <v>3420</v>
      </c>
      <c r="K4023" t="s">
        <v>3209</v>
      </c>
      <c r="O4023" s="65">
        <v>2984832338</v>
      </c>
    </row>
    <row r="4024" spans="1:15" x14ac:dyDescent="0.25">
      <c r="A4024" s="45">
        <v>2018</v>
      </c>
      <c r="B4024" t="s">
        <v>854</v>
      </c>
      <c r="C4024">
        <v>210</v>
      </c>
      <c r="D4024">
        <v>573</v>
      </c>
      <c r="E4024">
        <v>3</v>
      </c>
      <c r="F4024">
        <v>203</v>
      </c>
      <c r="H4024" t="s">
        <v>16</v>
      </c>
      <c r="I4024">
        <v>1111</v>
      </c>
      <c r="J4024">
        <v>3420</v>
      </c>
      <c r="K4024" t="s">
        <v>3212</v>
      </c>
      <c r="O4024" s="65">
        <v>58629115</v>
      </c>
    </row>
    <row r="4025" spans="1:15" x14ac:dyDescent="0.25">
      <c r="A4025" s="45">
        <v>2018</v>
      </c>
      <c r="B4025" t="s">
        <v>854</v>
      </c>
      <c r="C4025">
        <v>210</v>
      </c>
      <c r="D4025">
        <v>573</v>
      </c>
      <c r="E4025">
        <v>3</v>
      </c>
      <c r="F4025">
        <v>301</v>
      </c>
      <c r="H4025" t="s">
        <v>16</v>
      </c>
      <c r="I4025">
        <v>1111</v>
      </c>
      <c r="J4025">
        <v>3420</v>
      </c>
      <c r="K4025" t="s">
        <v>3215</v>
      </c>
      <c r="O4025" s="65">
        <v>17282075494</v>
      </c>
    </row>
    <row r="4026" spans="1:15" x14ac:dyDescent="0.25">
      <c r="A4026" s="45">
        <v>2018</v>
      </c>
      <c r="B4026" t="s">
        <v>854</v>
      </c>
      <c r="C4026">
        <v>210</v>
      </c>
      <c r="D4026">
        <v>573</v>
      </c>
      <c r="E4026">
        <v>3</v>
      </c>
      <c r="F4026">
        <v>302</v>
      </c>
      <c r="H4026" t="s">
        <v>16</v>
      </c>
      <c r="I4026">
        <v>1111</v>
      </c>
      <c r="J4026">
        <v>3420</v>
      </c>
      <c r="K4026" t="s">
        <v>3216</v>
      </c>
      <c r="O4026" s="65">
        <v>3504797246</v>
      </c>
    </row>
    <row r="4027" spans="1:15" x14ac:dyDescent="0.25">
      <c r="A4027" s="45">
        <v>2018</v>
      </c>
      <c r="B4027" t="s">
        <v>854</v>
      </c>
      <c r="C4027">
        <v>210</v>
      </c>
      <c r="D4027">
        <v>573</v>
      </c>
      <c r="E4027">
        <v>3</v>
      </c>
      <c r="F4027">
        <v>303</v>
      </c>
      <c r="H4027" t="s">
        <v>16</v>
      </c>
      <c r="I4027">
        <v>1111</v>
      </c>
      <c r="J4027">
        <v>3420</v>
      </c>
      <c r="K4027" t="s">
        <v>3217</v>
      </c>
      <c r="O4027" s="65">
        <v>12664526293</v>
      </c>
    </row>
    <row r="4028" spans="1:15" x14ac:dyDescent="0.25">
      <c r="A4028" s="45">
        <v>2018</v>
      </c>
      <c r="B4028" t="s">
        <v>854</v>
      </c>
      <c r="C4028">
        <v>210</v>
      </c>
      <c r="D4028">
        <v>573</v>
      </c>
      <c r="E4028">
        <v>3</v>
      </c>
      <c r="F4028">
        <v>304</v>
      </c>
      <c r="H4028" t="s">
        <v>16</v>
      </c>
      <c r="I4028">
        <v>1111</v>
      </c>
      <c r="J4028">
        <v>3420</v>
      </c>
      <c r="K4028" t="s">
        <v>3218</v>
      </c>
      <c r="O4028" s="65">
        <v>11469877981</v>
      </c>
    </row>
    <row r="4029" spans="1:15" x14ac:dyDescent="0.25">
      <c r="A4029" s="45">
        <v>2018</v>
      </c>
      <c r="B4029" t="s">
        <v>854</v>
      </c>
      <c r="C4029">
        <v>210</v>
      </c>
      <c r="D4029">
        <v>573</v>
      </c>
      <c r="E4029">
        <v>3</v>
      </c>
      <c r="F4029">
        <v>399</v>
      </c>
      <c r="H4029" t="s">
        <v>16</v>
      </c>
      <c r="I4029">
        <v>1111</v>
      </c>
      <c r="J4029">
        <v>3420</v>
      </c>
      <c r="K4029" t="s">
        <v>3219</v>
      </c>
      <c r="O4029" s="65">
        <v>38990548680</v>
      </c>
    </row>
    <row r="4030" spans="1:15" x14ac:dyDescent="0.25">
      <c r="A4030" s="45">
        <v>2018</v>
      </c>
      <c r="B4030" t="s">
        <v>854</v>
      </c>
      <c r="C4030">
        <v>210</v>
      </c>
      <c r="D4030">
        <v>573</v>
      </c>
      <c r="E4030">
        <v>3</v>
      </c>
      <c r="F4030">
        <v>401</v>
      </c>
      <c r="G4030">
        <v>200</v>
      </c>
      <c r="H4030" t="s">
        <v>16</v>
      </c>
      <c r="I4030">
        <v>1112</v>
      </c>
      <c r="J4030">
        <v>3420</v>
      </c>
      <c r="K4030" t="s">
        <v>3220</v>
      </c>
      <c r="L4030" t="s">
        <v>21</v>
      </c>
      <c r="M4030" t="s">
        <v>4546</v>
      </c>
      <c r="N4030" t="s">
        <v>22</v>
      </c>
      <c r="O4030" s="65">
        <v>15162831738</v>
      </c>
    </row>
    <row r="4031" spans="1:15" x14ac:dyDescent="0.25">
      <c r="A4031" s="45">
        <v>2018</v>
      </c>
      <c r="B4031" t="s">
        <v>854</v>
      </c>
      <c r="C4031">
        <v>210</v>
      </c>
      <c r="D4031">
        <v>573</v>
      </c>
      <c r="E4031">
        <v>3</v>
      </c>
      <c r="F4031">
        <v>405</v>
      </c>
      <c r="G4031">
        <v>200</v>
      </c>
      <c r="H4031" t="s">
        <v>16</v>
      </c>
      <c r="I4031">
        <v>1112</v>
      </c>
      <c r="J4031">
        <v>3420</v>
      </c>
      <c r="K4031" t="s">
        <v>3244</v>
      </c>
      <c r="L4031" t="s">
        <v>23</v>
      </c>
      <c r="M4031" t="s">
        <v>4531</v>
      </c>
      <c r="N4031" t="s">
        <v>24</v>
      </c>
      <c r="O4031" s="65">
        <v>787041963</v>
      </c>
    </row>
    <row r="4032" spans="1:15" x14ac:dyDescent="0.25">
      <c r="A4032" s="45">
        <v>2018</v>
      </c>
      <c r="B4032" t="s">
        <v>854</v>
      </c>
      <c r="C4032">
        <v>210</v>
      </c>
      <c r="D4032">
        <v>573</v>
      </c>
      <c r="E4032">
        <v>3</v>
      </c>
      <c r="F4032">
        <v>501</v>
      </c>
      <c r="G4032">
        <v>200</v>
      </c>
      <c r="H4032" t="s">
        <v>16</v>
      </c>
      <c r="I4032">
        <v>1112</v>
      </c>
      <c r="J4032">
        <v>3420</v>
      </c>
      <c r="K4032" t="s">
        <v>3245</v>
      </c>
      <c r="L4032" t="s">
        <v>21</v>
      </c>
      <c r="M4032" t="s">
        <v>4547</v>
      </c>
      <c r="N4032" t="s">
        <v>22</v>
      </c>
      <c r="O4032" s="65">
        <v>827650346</v>
      </c>
    </row>
    <row r="4033" spans="1:15" x14ac:dyDescent="0.25">
      <c r="A4033" s="45">
        <v>2018</v>
      </c>
      <c r="B4033" t="s">
        <v>854</v>
      </c>
      <c r="C4033">
        <v>210</v>
      </c>
      <c r="D4033">
        <v>573</v>
      </c>
      <c r="E4033">
        <v>3</v>
      </c>
      <c r="F4033">
        <v>502</v>
      </c>
      <c r="G4033">
        <v>200</v>
      </c>
      <c r="H4033" t="s">
        <v>16</v>
      </c>
      <c r="I4033">
        <v>1112</v>
      </c>
      <c r="J4033">
        <v>3420</v>
      </c>
      <c r="K4033" t="s">
        <v>3246</v>
      </c>
      <c r="L4033" t="s">
        <v>21</v>
      </c>
      <c r="M4033" t="s">
        <v>4532</v>
      </c>
      <c r="N4033" t="s">
        <v>22</v>
      </c>
      <c r="O4033" s="65">
        <v>2335267734</v>
      </c>
    </row>
    <row r="4034" spans="1:15" x14ac:dyDescent="0.25">
      <c r="A4034" s="45">
        <v>2018</v>
      </c>
      <c r="B4034" t="s">
        <v>854</v>
      </c>
      <c r="C4034">
        <v>210</v>
      </c>
      <c r="D4034">
        <v>573</v>
      </c>
      <c r="E4034">
        <v>3</v>
      </c>
      <c r="F4034">
        <v>503</v>
      </c>
      <c r="G4034">
        <v>200</v>
      </c>
      <c r="H4034" t="s">
        <v>16</v>
      </c>
      <c r="I4034">
        <v>1112</v>
      </c>
      <c r="J4034">
        <v>3420</v>
      </c>
      <c r="K4034" t="s">
        <v>3247</v>
      </c>
      <c r="L4034" t="s">
        <v>21</v>
      </c>
      <c r="M4034" t="s">
        <v>4533</v>
      </c>
      <c r="N4034" t="s">
        <v>22</v>
      </c>
      <c r="O4034" s="65">
        <v>4670535391</v>
      </c>
    </row>
    <row r="4035" spans="1:15" x14ac:dyDescent="0.25">
      <c r="A4035" s="45">
        <v>2018</v>
      </c>
      <c r="B4035" t="s">
        <v>854</v>
      </c>
      <c r="C4035">
        <v>210</v>
      </c>
      <c r="D4035">
        <v>573</v>
      </c>
      <c r="E4035">
        <v>3</v>
      </c>
      <c r="F4035">
        <v>504</v>
      </c>
      <c r="G4035">
        <v>200</v>
      </c>
      <c r="H4035" t="s">
        <v>16</v>
      </c>
      <c r="I4035">
        <v>1112</v>
      </c>
      <c r="J4035">
        <v>3420</v>
      </c>
      <c r="K4035" t="s">
        <v>3248</v>
      </c>
      <c r="L4035" t="s">
        <v>724</v>
      </c>
      <c r="M4035" t="s">
        <v>4613</v>
      </c>
      <c r="N4035" t="s">
        <v>725</v>
      </c>
      <c r="O4035" s="65">
        <v>7988277450</v>
      </c>
    </row>
    <row r="4036" spans="1:15" x14ac:dyDescent="0.25">
      <c r="A4036" s="45">
        <v>2018</v>
      </c>
      <c r="B4036" t="s">
        <v>854</v>
      </c>
      <c r="C4036">
        <v>210</v>
      </c>
      <c r="D4036">
        <v>573</v>
      </c>
      <c r="E4036">
        <v>3</v>
      </c>
      <c r="F4036">
        <v>60103</v>
      </c>
      <c r="G4036">
        <v>200</v>
      </c>
      <c r="H4036" t="s">
        <v>9</v>
      </c>
      <c r="I4036">
        <v>1310</v>
      </c>
      <c r="J4036">
        <v>3420</v>
      </c>
      <c r="K4036" t="s">
        <v>3393</v>
      </c>
      <c r="L4036" t="s">
        <v>21</v>
      </c>
      <c r="M4036" t="s">
        <v>4550</v>
      </c>
      <c r="N4036" t="s">
        <v>22</v>
      </c>
      <c r="O4036" s="65">
        <v>80077540</v>
      </c>
    </row>
    <row r="4037" spans="1:15" x14ac:dyDescent="0.25">
      <c r="A4037" s="45">
        <v>2018</v>
      </c>
      <c r="B4037" t="s">
        <v>854</v>
      </c>
      <c r="C4037">
        <v>210</v>
      </c>
      <c r="D4037">
        <v>573</v>
      </c>
      <c r="E4037">
        <v>3</v>
      </c>
      <c r="F4037">
        <v>60103</v>
      </c>
      <c r="G4037">
        <v>202</v>
      </c>
      <c r="H4037" t="s">
        <v>9</v>
      </c>
      <c r="I4037">
        <v>1310</v>
      </c>
      <c r="J4037">
        <v>3420</v>
      </c>
      <c r="K4037" t="s">
        <v>3393</v>
      </c>
      <c r="L4037" t="s">
        <v>21</v>
      </c>
      <c r="M4037" t="s">
        <v>4542</v>
      </c>
      <c r="N4037" t="s">
        <v>22</v>
      </c>
      <c r="O4037" s="65">
        <v>388060712</v>
      </c>
    </row>
    <row r="4038" spans="1:15" x14ac:dyDescent="0.25">
      <c r="A4038" s="45">
        <v>2018</v>
      </c>
      <c r="B4038" t="s">
        <v>854</v>
      </c>
      <c r="C4038">
        <v>210</v>
      </c>
      <c r="D4038">
        <v>573</v>
      </c>
      <c r="E4038">
        <v>3</v>
      </c>
      <c r="F4038">
        <v>60103</v>
      </c>
      <c r="G4038">
        <v>204</v>
      </c>
      <c r="H4038" t="s">
        <v>9</v>
      </c>
      <c r="I4038">
        <v>1310</v>
      </c>
      <c r="J4038">
        <v>3420</v>
      </c>
      <c r="K4038" t="s">
        <v>3393</v>
      </c>
      <c r="L4038" t="s">
        <v>855</v>
      </c>
      <c r="M4038" t="s">
        <v>856</v>
      </c>
      <c r="N4038" t="s">
        <v>738</v>
      </c>
      <c r="O4038" s="65">
        <v>35000000</v>
      </c>
    </row>
    <row r="4039" spans="1:15" x14ac:dyDescent="0.25">
      <c r="A4039" s="45">
        <v>2018</v>
      </c>
      <c r="B4039" t="s">
        <v>854</v>
      </c>
      <c r="C4039">
        <v>210</v>
      </c>
      <c r="D4039">
        <v>573</v>
      </c>
      <c r="E4039">
        <v>3</v>
      </c>
      <c r="F4039">
        <v>60103</v>
      </c>
      <c r="G4039">
        <v>205</v>
      </c>
      <c r="H4039" t="s">
        <v>9</v>
      </c>
      <c r="I4039">
        <v>1310</v>
      </c>
      <c r="J4039">
        <v>3420</v>
      </c>
      <c r="K4039" t="s">
        <v>3393</v>
      </c>
      <c r="L4039" t="s">
        <v>724</v>
      </c>
      <c r="M4039" t="s">
        <v>4619</v>
      </c>
      <c r="N4039" t="s">
        <v>725</v>
      </c>
      <c r="O4039" s="65">
        <v>707536595</v>
      </c>
    </row>
    <row r="4040" spans="1:15" x14ac:dyDescent="0.25">
      <c r="A4040" s="45">
        <v>2018</v>
      </c>
      <c r="B4040" t="s">
        <v>854</v>
      </c>
      <c r="C4040">
        <v>210</v>
      </c>
      <c r="D4040">
        <v>573</v>
      </c>
      <c r="E4040">
        <v>3</v>
      </c>
      <c r="F4040">
        <v>60103</v>
      </c>
      <c r="G4040">
        <v>210</v>
      </c>
      <c r="H4040" t="s">
        <v>9</v>
      </c>
      <c r="I4040">
        <v>1310</v>
      </c>
      <c r="J4040">
        <v>3420</v>
      </c>
      <c r="K4040" t="s">
        <v>3393</v>
      </c>
      <c r="L4040" t="s">
        <v>857</v>
      </c>
      <c r="M4040" t="s">
        <v>4400</v>
      </c>
      <c r="N4040" t="s">
        <v>738</v>
      </c>
      <c r="O4040" s="65">
        <v>5987892883</v>
      </c>
    </row>
    <row r="4041" spans="1:15" x14ac:dyDescent="0.25">
      <c r="A4041" s="45">
        <v>2018</v>
      </c>
      <c r="B4041" t="s">
        <v>854</v>
      </c>
      <c r="C4041">
        <v>210</v>
      </c>
      <c r="D4041">
        <v>573</v>
      </c>
      <c r="E4041">
        <v>3</v>
      </c>
      <c r="F4041">
        <v>60103</v>
      </c>
      <c r="G4041">
        <v>212</v>
      </c>
      <c r="H4041" t="s">
        <v>9</v>
      </c>
      <c r="I4041">
        <v>1310</v>
      </c>
      <c r="J4041">
        <v>3420</v>
      </c>
      <c r="K4041" t="s">
        <v>3393</v>
      </c>
      <c r="L4041" t="s">
        <v>858</v>
      </c>
      <c r="M4041" t="s">
        <v>859</v>
      </c>
      <c r="N4041" t="s">
        <v>738</v>
      </c>
      <c r="O4041" s="65">
        <v>4975815961</v>
      </c>
    </row>
    <row r="4042" spans="1:15" x14ac:dyDescent="0.25">
      <c r="A4042" s="45">
        <v>2018</v>
      </c>
      <c r="B4042" t="s">
        <v>854</v>
      </c>
      <c r="C4042">
        <v>210</v>
      </c>
      <c r="D4042">
        <v>573</v>
      </c>
      <c r="E4042">
        <v>3</v>
      </c>
      <c r="F4042">
        <v>60103</v>
      </c>
      <c r="G4042">
        <v>215</v>
      </c>
      <c r="H4042" t="s">
        <v>9</v>
      </c>
      <c r="I4042">
        <v>1310</v>
      </c>
      <c r="J4042">
        <v>3420</v>
      </c>
      <c r="K4042" t="s">
        <v>3393</v>
      </c>
      <c r="L4042" t="s">
        <v>860</v>
      </c>
      <c r="M4042" t="s">
        <v>4639</v>
      </c>
      <c r="N4042" t="s">
        <v>738</v>
      </c>
      <c r="O4042" s="65">
        <v>60000000</v>
      </c>
    </row>
    <row r="4043" spans="1:15" x14ac:dyDescent="0.25">
      <c r="A4043" s="45">
        <v>2018</v>
      </c>
      <c r="B4043" t="s">
        <v>854</v>
      </c>
      <c r="C4043">
        <v>210</v>
      </c>
      <c r="D4043">
        <v>573</v>
      </c>
      <c r="E4043">
        <v>3</v>
      </c>
      <c r="F4043">
        <v>60399</v>
      </c>
      <c r="H4043" t="s">
        <v>9</v>
      </c>
      <c r="I4043">
        <v>1320</v>
      </c>
      <c r="J4043">
        <v>3420</v>
      </c>
      <c r="K4043" t="s">
        <v>3409</v>
      </c>
      <c r="M4043" t="s">
        <v>4371</v>
      </c>
      <c r="O4043" s="65">
        <v>904769843</v>
      </c>
    </row>
    <row r="4044" spans="1:15" x14ac:dyDescent="0.25">
      <c r="A4044" s="45">
        <v>2018</v>
      </c>
      <c r="B4044" t="s">
        <v>854</v>
      </c>
      <c r="C4044">
        <v>210</v>
      </c>
      <c r="D4044">
        <v>573</v>
      </c>
      <c r="E4044">
        <v>3</v>
      </c>
      <c r="F4044">
        <v>60401</v>
      </c>
      <c r="G4044">
        <v>204</v>
      </c>
      <c r="H4044" t="s">
        <v>9</v>
      </c>
      <c r="I4044">
        <v>1320</v>
      </c>
      <c r="J4044">
        <v>3420</v>
      </c>
      <c r="K4044" t="s">
        <v>3411</v>
      </c>
      <c r="L4044" t="s">
        <v>861</v>
      </c>
      <c r="M4044" t="s">
        <v>862</v>
      </c>
      <c r="N4044" t="s">
        <v>863</v>
      </c>
      <c r="O4044" s="65">
        <v>6334829</v>
      </c>
    </row>
    <row r="4045" spans="1:15" x14ac:dyDescent="0.25">
      <c r="A4045" s="45">
        <v>2018</v>
      </c>
      <c r="B4045" t="s">
        <v>854</v>
      </c>
      <c r="C4045">
        <v>210</v>
      </c>
      <c r="D4045">
        <v>573</v>
      </c>
      <c r="E4045">
        <v>3</v>
      </c>
      <c r="F4045">
        <v>60402</v>
      </c>
      <c r="G4045">
        <v>200</v>
      </c>
      <c r="H4045" t="s">
        <v>9</v>
      </c>
      <c r="I4045">
        <v>1320</v>
      </c>
      <c r="J4045">
        <v>3420</v>
      </c>
      <c r="K4045" t="s">
        <v>3412</v>
      </c>
      <c r="L4045" t="s">
        <v>851</v>
      </c>
      <c r="M4045" t="s">
        <v>864</v>
      </c>
      <c r="N4045" t="s">
        <v>853</v>
      </c>
      <c r="O4045" s="65">
        <v>18018810</v>
      </c>
    </row>
    <row r="4046" spans="1:15" x14ac:dyDescent="0.25">
      <c r="A4046" s="45">
        <v>2018</v>
      </c>
      <c r="B4046" t="s">
        <v>854</v>
      </c>
      <c r="C4046">
        <v>210</v>
      </c>
      <c r="D4046">
        <v>573</v>
      </c>
      <c r="E4046">
        <v>3</v>
      </c>
      <c r="F4046">
        <v>60402</v>
      </c>
      <c r="G4046">
        <v>202</v>
      </c>
      <c r="H4046" t="s">
        <v>9</v>
      </c>
      <c r="I4046">
        <v>1320</v>
      </c>
      <c r="J4046">
        <v>3420</v>
      </c>
      <c r="K4046" t="s">
        <v>3412</v>
      </c>
      <c r="L4046" t="s">
        <v>851</v>
      </c>
      <c r="M4046" t="s">
        <v>4774</v>
      </c>
      <c r="N4046" t="s">
        <v>853</v>
      </c>
      <c r="O4046" s="65">
        <v>76512847</v>
      </c>
    </row>
    <row r="4047" spans="1:15" x14ac:dyDescent="0.25">
      <c r="A4047" s="45">
        <v>2018</v>
      </c>
      <c r="B4047" t="s">
        <v>854</v>
      </c>
      <c r="C4047">
        <v>210</v>
      </c>
      <c r="D4047">
        <v>573</v>
      </c>
      <c r="E4047">
        <v>3</v>
      </c>
      <c r="F4047">
        <v>60404</v>
      </c>
      <c r="G4047">
        <v>200</v>
      </c>
      <c r="H4047" t="s">
        <v>9</v>
      </c>
      <c r="I4047">
        <v>1320</v>
      </c>
      <c r="J4047">
        <v>3420</v>
      </c>
      <c r="K4047" t="s">
        <v>3414</v>
      </c>
      <c r="L4047" t="s">
        <v>865</v>
      </c>
      <c r="M4047" t="s">
        <v>4640</v>
      </c>
      <c r="N4047" t="s">
        <v>866</v>
      </c>
      <c r="O4047" s="65">
        <v>718775025</v>
      </c>
    </row>
    <row r="4048" spans="1:15" x14ac:dyDescent="0.25">
      <c r="A4048" s="45">
        <v>2018</v>
      </c>
      <c r="B4048" t="s">
        <v>854</v>
      </c>
      <c r="C4048">
        <v>210</v>
      </c>
      <c r="D4048">
        <v>573</v>
      </c>
      <c r="E4048">
        <v>3</v>
      </c>
      <c r="F4048">
        <v>60404</v>
      </c>
      <c r="G4048">
        <v>202</v>
      </c>
      <c r="H4048" t="s">
        <v>9</v>
      </c>
      <c r="I4048">
        <v>1320</v>
      </c>
      <c r="J4048">
        <v>3430</v>
      </c>
      <c r="K4048" t="s">
        <v>3414</v>
      </c>
      <c r="L4048" t="s">
        <v>867</v>
      </c>
      <c r="M4048" t="s">
        <v>868</v>
      </c>
      <c r="N4048" t="s">
        <v>869</v>
      </c>
      <c r="O4048" s="65">
        <v>1570077755</v>
      </c>
    </row>
    <row r="4049" spans="1:15" x14ac:dyDescent="0.25">
      <c r="A4049" s="45">
        <v>2018</v>
      </c>
      <c r="B4049" t="s">
        <v>870</v>
      </c>
      <c r="C4049">
        <v>210</v>
      </c>
      <c r="D4049">
        <v>573</v>
      </c>
      <c r="E4049">
        <v>4</v>
      </c>
      <c r="F4049">
        <v>101</v>
      </c>
      <c r="H4049" t="s">
        <v>16</v>
      </c>
      <c r="I4049">
        <v>1111</v>
      </c>
      <c r="J4049">
        <v>3480</v>
      </c>
      <c r="K4049" t="s">
        <v>3206</v>
      </c>
      <c r="O4049" s="65">
        <v>68186493629</v>
      </c>
    </row>
    <row r="4050" spans="1:15" x14ac:dyDescent="0.25">
      <c r="A4050" s="45">
        <v>2018</v>
      </c>
      <c r="B4050" t="s">
        <v>870</v>
      </c>
      <c r="C4050">
        <v>210</v>
      </c>
      <c r="D4050">
        <v>573</v>
      </c>
      <c r="E4050">
        <v>4</v>
      </c>
      <c r="F4050">
        <v>105</v>
      </c>
      <c r="H4050" t="s">
        <v>16</v>
      </c>
      <c r="I4050">
        <v>1111</v>
      </c>
      <c r="J4050">
        <v>3480</v>
      </c>
      <c r="K4050" t="s">
        <v>3209</v>
      </c>
      <c r="O4050" s="65">
        <v>2436148505</v>
      </c>
    </row>
    <row r="4051" spans="1:15" x14ac:dyDescent="0.25">
      <c r="A4051" s="45">
        <v>2018</v>
      </c>
      <c r="B4051" t="s">
        <v>870</v>
      </c>
      <c r="C4051">
        <v>210</v>
      </c>
      <c r="D4051">
        <v>573</v>
      </c>
      <c r="E4051">
        <v>4</v>
      </c>
      <c r="F4051">
        <v>203</v>
      </c>
      <c r="H4051" t="s">
        <v>16</v>
      </c>
      <c r="I4051">
        <v>1111</v>
      </c>
      <c r="J4051">
        <v>3480</v>
      </c>
      <c r="K4051" t="s">
        <v>3212</v>
      </c>
      <c r="O4051" s="65">
        <v>8908144</v>
      </c>
    </row>
    <row r="4052" spans="1:15" x14ac:dyDescent="0.25">
      <c r="A4052" s="45">
        <v>2018</v>
      </c>
      <c r="B4052" t="s">
        <v>870</v>
      </c>
      <c r="C4052">
        <v>210</v>
      </c>
      <c r="D4052">
        <v>573</v>
      </c>
      <c r="E4052">
        <v>4</v>
      </c>
      <c r="F4052">
        <v>301</v>
      </c>
      <c r="H4052" t="s">
        <v>16</v>
      </c>
      <c r="I4052">
        <v>1111</v>
      </c>
      <c r="J4052">
        <v>3480</v>
      </c>
      <c r="K4052" t="s">
        <v>3215</v>
      </c>
      <c r="O4052" s="65">
        <v>13403463612</v>
      </c>
    </row>
    <row r="4053" spans="1:15" x14ac:dyDescent="0.25">
      <c r="A4053" s="45">
        <v>2018</v>
      </c>
      <c r="B4053" t="s">
        <v>870</v>
      </c>
      <c r="C4053">
        <v>210</v>
      </c>
      <c r="D4053">
        <v>573</v>
      </c>
      <c r="E4053">
        <v>4</v>
      </c>
      <c r="F4053">
        <v>302</v>
      </c>
      <c r="H4053" t="s">
        <v>16</v>
      </c>
      <c r="I4053">
        <v>1111</v>
      </c>
      <c r="J4053">
        <v>3480</v>
      </c>
      <c r="K4053" t="s">
        <v>3216</v>
      </c>
      <c r="O4053" s="65">
        <v>953839264</v>
      </c>
    </row>
    <row r="4054" spans="1:15" x14ac:dyDescent="0.25">
      <c r="A4054" s="45">
        <v>2018</v>
      </c>
      <c r="B4054" t="s">
        <v>870</v>
      </c>
      <c r="C4054">
        <v>210</v>
      </c>
      <c r="D4054">
        <v>573</v>
      </c>
      <c r="E4054">
        <v>4</v>
      </c>
      <c r="F4054">
        <v>303</v>
      </c>
      <c r="H4054" t="s">
        <v>16</v>
      </c>
      <c r="I4054">
        <v>1111</v>
      </c>
      <c r="J4054">
        <v>3480</v>
      </c>
      <c r="K4054" t="s">
        <v>3217</v>
      </c>
      <c r="O4054" s="65">
        <v>9374712036</v>
      </c>
    </row>
    <row r="4055" spans="1:15" x14ac:dyDescent="0.25">
      <c r="A4055" s="45">
        <v>2018</v>
      </c>
      <c r="B4055" t="s">
        <v>870</v>
      </c>
      <c r="C4055">
        <v>210</v>
      </c>
      <c r="D4055">
        <v>573</v>
      </c>
      <c r="E4055">
        <v>4</v>
      </c>
      <c r="F4055">
        <v>304</v>
      </c>
      <c r="H4055" t="s">
        <v>16</v>
      </c>
      <c r="I4055">
        <v>1111</v>
      </c>
      <c r="J4055">
        <v>3480</v>
      </c>
      <c r="K4055" t="s">
        <v>3218</v>
      </c>
      <c r="O4055" s="65">
        <v>8166422525</v>
      </c>
    </row>
    <row r="4056" spans="1:15" x14ac:dyDescent="0.25">
      <c r="A4056" s="45">
        <v>2018</v>
      </c>
      <c r="B4056" t="s">
        <v>870</v>
      </c>
      <c r="C4056">
        <v>210</v>
      </c>
      <c r="D4056">
        <v>573</v>
      </c>
      <c r="E4056">
        <v>4</v>
      </c>
      <c r="F4056">
        <v>399</v>
      </c>
      <c r="H4056" t="s">
        <v>16</v>
      </c>
      <c r="I4056">
        <v>1111</v>
      </c>
      <c r="J4056">
        <v>3480</v>
      </c>
      <c r="K4056" t="s">
        <v>3219</v>
      </c>
      <c r="O4056" s="65">
        <v>18981542791</v>
      </c>
    </row>
    <row r="4057" spans="1:15" x14ac:dyDescent="0.25">
      <c r="A4057" s="45">
        <v>2018</v>
      </c>
      <c r="B4057" t="s">
        <v>870</v>
      </c>
      <c r="C4057">
        <v>210</v>
      </c>
      <c r="D4057">
        <v>573</v>
      </c>
      <c r="E4057">
        <v>4</v>
      </c>
      <c r="F4057">
        <v>401</v>
      </c>
      <c r="G4057">
        <v>200</v>
      </c>
      <c r="H4057" t="s">
        <v>16</v>
      </c>
      <c r="I4057">
        <v>1112</v>
      </c>
      <c r="J4057">
        <v>3480</v>
      </c>
      <c r="K4057" t="s">
        <v>3220</v>
      </c>
      <c r="L4057" t="s">
        <v>21</v>
      </c>
      <c r="M4057" t="s">
        <v>4546</v>
      </c>
      <c r="N4057" t="s">
        <v>22</v>
      </c>
      <c r="O4057" s="65">
        <v>11178514281</v>
      </c>
    </row>
    <row r="4058" spans="1:15" x14ac:dyDescent="0.25">
      <c r="A4058" s="45">
        <v>2018</v>
      </c>
      <c r="B4058" t="s">
        <v>870</v>
      </c>
      <c r="C4058">
        <v>210</v>
      </c>
      <c r="D4058">
        <v>573</v>
      </c>
      <c r="E4058">
        <v>4</v>
      </c>
      <c r="F4058">
        <v>405</v>
      </c>
      <c r="G4058">
        <v>200</v>
      </c>
      <c r="H4058" t="s">
        <v>16</v>
      </c>
      <c r="I4058">
        <v>1112</v>
      </c>
      <c r="J4058">
        <v>3480</v>
      </c>
      <c r="K4058" t="s">
        <v>3244</v>
      </c>
      <c r="L4058" t="s">
        <v>23</v>
      </c>
      <c r="M4058" t="s">
        <v>4531</v>
      </c>
      <c r="N4058" t="s">
        <v>24</v>
      </c>
      <c r="O4058" s="65">
        <v>578602048</v>
      </c>
    </row>
    <row r="4059" spans="1:15" x14ac:dyDescent="0.25">
      <c r="A4059" s="45">
        <v>2018</v>
      </c>
      <c r="B4059" t="s">
        <v>870</v>
      </c>
      <c r="C4059">
        <v>210</v>
      </c>
      <c r="D4059">
        <v>573</v>
      </c>
      <c r="E4059">
        <v>4</v>
      </c>
      <c r="F4059">
        <v>501</v>
      </c>
      <c r="G4059">
        <v>200</v>
      </c>
      <c r="H4059" t="s">
        <v>16</v>
      </c>
      <c r="I4059">
        <v>1112</v>
      </c>
      <c r="J4059">
        <v>3480</v>
      </c>
      <c r="K4059" t="s">
        <v>3245</v>
      </c>
      <c r="L4059" t="s">
        <v>21</v>
      </c>
      <c r="M4059" t="s">
        <v>4547</v>
      </c>
      <c r="N4059" t="s">
        <v>22</v>
      </c>
      <c r="O4059" s="65">
        <v>429178415</v>
      </c>
    </row>
    <row r="4060" spans="1:15" x14ac:dyDescent="0.25">
      <c r="A4060" s="45">
        <v>2018</v>
      </c>
      <c r="B4060" t="s">
        <v>870</v>
      </c>
      <c r="C4060">
        <v>210</v>
      </c>
      <c r="D4060">
        <v>573</v>
      </c>
      <c r="E4060">
        <v>4</v>
      </c>
      <c r="F4060">
        <v>502</v>
      </c>
      <c r="G4060">
        <v>200</v>
      </c>
      <c r="H4060" t="s">
        <v>16</v>
      </c>
      <c r="I4060">
        <v>1112</v>
      </c>
      <c r="J4060">
        <v>3480</v>
      </c>
      <c r="K4060" t="s">
        <v>3246</v>
      </c>
      <c r="L4060" t="s">
        <v>21</v>
      </c>
      <c r="M4060" t="s">
        <v>4532</v>
      </c>
      <c r="N4060" t="s">
        <v>22</v>
      </c>
      <c r="O4060" s="65">
        <v>1721521314</v>
      </c>
    </row>
    <row r="4061" spans="1:15" x14ac:dyDescent="0.25">
      <c r="A4061" s="45">
        <v>2018</v>
      </c>
      <c r="B4061" t="s">
        <v>870</v>
      </c>
      <c r="C4061">
        <v>210</v>
      </c>
      <c r="D4061">
        <v>573</v>
      </c>
      <c r="E4061">
        <v>4</v>
      </c>
      <c r="F4061">
        <v>503</v>
      </c>
      <c r="G4061">
        <v>200</v>
      </c>
      <c r="H4061" t="s">
        <v>16</v>
      </c>
      <c r="I4061">
        <v>1112</v>
      </c>
      <c r="J4061">
        <v>3480</v>
      </c>
      <c r="K4061" t="s">
        <v>3247</v>
      </c>
      <c r="L4061" t="s">
        <v>21</v>
      </c>
      <c r="M4061" t="s">
        <v>4533</v>
      </c>
      <c r="N4061" t="s">
        <v>22</v>
      </c>
      <c r="O4061" s="65">
        <v>3443042619</v>
      </c>
    </row>
    <row r="4062" spans="1:15" x14ac:dyDescent="0.25">
      <c r="A4062" s="45">
        <v>2018</v>
      </c>
      <c r="B4062" t="s">
        <v>870</v>
      </c>
      <c r="C4062">
        <v>210</v>
      </c>
      <c r="D4062">
        <v>573</v>
      </c>
      <c r="E4062">
        <v>4</v>
      </c>
      <c r="F4062">
        <v>504</v>
      </c>
      <c r="G4062">
        <v>200</v>
      </c>
      <c r="H4062" t="s">
        <v>16</v>
      </c>
      <c r="I4062">
        <v>1112</v>
      </c>
      <c r="J4062">
        <v>3480</v>
      </c>
      <c r="K4062" t="s">
        <v>3248</v>
      </c>
      <c r="L4062" t="s">
        <v>724</v>
      </c>
      <c r="M4062" t="s">
        <v>4613</v>
      </c>
      <c r="N4062" t="s">
        <v>725</v>
      </c>
      <c r="O4062" s="65">
        <v>6034169349</v>
      </c>
    </row>
    <row r="4063" spans="1:15" x14ac:dyDescent="0.25">
      <c r="A4063" s="45">
        <v>2018</v>
      </c>
      <c r="B4063" t="s">
        <v>870</v>
      </c>
      <c r="C4063">
        <v>210</v>
      </c>
      <c r="D4063">
        <v>573</v>
      </c>
      <c r="E4063">
        <v>4</v>
      </c>
      <c r="F4063">
        <v>60103</v>
      </c>
      <c r="G4063">
        <v>200</v>
      </c>
      <c r="H4063" t="s">
        <v>9</v>
      </c>
      <c r="I4063">
        <v>1310</v>
      </c>
      <c r="J4063">
        <v>3480</v>
      </c>
      <c r="K4063" t="s">
        <v>3393</v>
      </c>
      <c r="L4063" t="s">
        <v>21</v>
      </c>
      <c r="M4063" t="s">
        <v>4550</v>
      </c>
      <c r="N4063" t="s">
        <v>22</v>
      </c>
      <c r="O4063" s="65">
        <v>39637707</v>
      </c>
    </row>
    <row r="4064" spans="1:15" x14ac:dyDescent="0.25">
      <c r="A4064" s="45">
        <v>2018</v>
      </c>
      <c r="B4064" t="s">
        <v>870</v>
      </c>
      <c r="C4064">
        <v>210</v>
      </c>
      <c r="D4064">
        <v>573</v>
      </c>
      <c r="E4064">
        <v>4</v>
      </c>
      <c r="F4064">
        <v>60103</v>
      </c>
      <c r="G4064">
        <v>201</v>
      </c>
      <c r="H4064" t="s">
        <v>9</v>
      </c>
      <c r="I4064">
        <v>1310</v>
      </c>
      <c r="J4064">
        <v>3480</v>
      </c>
      <c r="K4064" t="s">
        <v>3393</v>
      </c>
      <c r="L4064" t="s">
        <v>871</v>
      </c>
      <c r="M4064" t="s">
        <v>872</v>
      </c>
      <c r="N4064" t="s">
        <v>738</v>
      </c>
      <c r="O4064" s="65">
        <v>251938000</v>
      </c>
    </row>
    <row r="4065" spans="1:15" x14ac:dyDescent="0.25">
      <c r="A4065" s="45">
        <v>2018</v>
      </c>
      <c r="B4065" t="s">
        <v>870</v>
      </c>
      <c r="C4065">
        <v>210</v>
      </c>
      <c r="D4065">
        <v>573</v>
      </c>
      <c r="E4065">
        <v>4</v>
      </c>
      <c r="F4065">
        <v>60103</v>
      </c>
      <c r="G4065">
        <v>202</v>
      </c>
      <c r="H4065" t="s">
        <v>9</v>
      </c>
      <c r="I4065">
        <v>1310</v>
      </c>
      <c r="J4065">
        <v>3480</v>
      </c>
      <c r="K4065" t="s">
        <v>3393</v>
      </c>
      <c r="L4065" t="s">
        <v>21</v>
      </c>
      <c r="M4065" t="s">
        <v>4542</v>
      </c>
      <c r="N4065" t="s">
        <v>22</v>
      </c>
      <c r="O4065" s="65">
        <v>286288406</v>
      </c>
    </row>
    <row r="4066" spans="1:15" x14ac:dyDescent="0.25">
      <c r="A4066" s="45">
        <v>2018</v>
      </c>
      <c r="B4066" t="s">
        <v>870</v>
      </c>
      <c r="C4066">
        <v>210</v>
      </c>
      <c r="D4066">
        <v>573</v>
      </c>
      <c r="E4066">
        <v>4</v>
      </c>
      <c r="F4066">
        <v>60103</v>
      </c>
      <c r="G4066">
        <v>204</v>
      </c>
      <c r="H4066" t="s">
        <v>9</v>
      </c>
      <c r="I4066">
        <v>1310</v>
      </c>
      <c r="J4066">
        <v>3480</v>
      </c>
      <c r="K4066" t="s">
        <v>3393</v>
      </c>
      <c r="L4066" t="s">
        <v>873</v>
      </c>
      <c r="M4066" t="s">
        <v>4641</v>
      </c>
      <c r="N4066" t="s">
        <v>874</v>
      </c>
      <c r="O4066" s="65">
        <v>8151969</v>
      </c>
    </row>
    <row r="4067" spans="1:15" x14ac:dyDescent="0.25">
      <c r="A4067" s="45">
        <v>2018</v>
      </c>
      <c r="B4067" t="s">
        <v>870</v>
      </c>
      <c r="C4067">
        <v>210</v>
      </c>
      <c r="D4067">
        <v>573</v>
      </c>
      <c r="E4067">
        <v>4</v>
      </c>
      <c r="F4067">
        <v>60103</v>
      </c>
      <c r="G4067">
        <v>205</v>
      </c>
      <c r="H4067" t="s">
        <v>9</v>
      </c>
      <c r="I4067">
        <v>1310</v>
      </c>
      <c r="J4067">
        <v>3480</v>
      </c>
      <c r="K4067" t="s">
        <v>3393</v>
      </c>
      <c r="L4067" t="s">
        <v>724</v>
      </c>
      <c r="M4067" t="s">
        <v>4619</v>
      </c>
      <c r="N4067" t="s">
        <v>725</v>
      </c>
      <c r="O4067" s="65">
        <v>501299586</v>
      </c>
    </row>
    <row r="4068" spans="1:15" x14ac:dyDescent="0.25">
      <c r="A4068" s="45">
        <v>2018</v>
      </c>
      <c r="B4068" t="s">
        <v>870</v>
      </c>
      <c r="C4068">
        <v>210</v>
      </c>
      <c r="D4068">
        <v>573</v>
      </c>
      <c r="E4068">
        <v>4</v>
      </c>
      <c r="F4068">
        <v>60103</v>
      </c>
      <c r="G4068">
        <v>206</v>
      </c>
      <c r="H4068" t="s">
        <v>9</v>
      </c>
      <c r="I4068">
        <v>1310</v>
      </c>
      <c r="J4068">
        <v>3480</v>
      </c>
      <c r="K4068" t="s">
        <v>3393</v>
      </c>
      <c r="L4068" t="s">
        <v>875</v>
      </c>
      <c r="M4068" t="s">
        <v>4401</v>
      </c>
      <c r="N4068" t="s">
        <v>738</v>
      </c>
      <c r="O4068" s="65">
        <v>11225614426</v>
      </c>
    </row>
    <row r="4069" spans="1:15" x14ac:dyDescent="0.25">
      <c r="A4069" s="45">
        <v>2018</v>
      </c>
      <c r="B4069" t="s">
        <v>870</v>
      </c>
      <c r="C4069">
        <v>210</v>
      </c>
      <c r="D4069">
        <v>573</v>
      </c>
      <c r="E4069">
        <v>4</v>
      </c>
      <c r="F4069">
        <v>60103</v>
      </c>
      <c r="G4069">
        <v>208</v>
      </c>
      <c r="H4069" t="s">
        <v>9</v>
      </c>
      <c r="I4069">
        <v>1310</v>
      </c>
      <c r="J4069">
        <v>3480</v>
      </c>
      <c r="K4069" t="s">
        <v>3393</v>
      </c>
      <c r="L4069" t="s">
        <v>876</v>
      </c>
      <c r="M4069" t="s">
        <v>4751</v>
      </c>
      <c r="N4069" t="s">
        <v>877</v>
      </c>
      <c r="O4069" s="65">
        <v>44315050</v>
      </c>
    </row>
    <row r="4070" spans="1:15" x14ac:dyDescent="0.25">
      <c r="A4070" s="45">
        <v>2018</v>
      </c>
      <c r="B4070" t="s">
        <v>870</v>
      </c>
      <c r="C4070">
        <v>210</v>
      </c>
      <c r="D4070">
        <v>573</v>
      </c>
      <c r="E4070">
        <v>4</v>
      </c>
      <c r="F4070">
        <v>60103</v>
      </c>
      <c r="G4070">
        <v>210</v>
      </c>
      <c r="H4070" t="s">
        <v>9</v>
      </c>
      <c r="I4070">
        <v>1310</v>
      </c>
      <c r="J4070">
        <v>3480</v>
      </c>
      <c r="K4070" t="s">
        <v>3393</v>
      </c>
      <c r="L4070" t="s">
        <v>786</v>
      </c>
      <c r="M4070" t="s">
        <v>4642</v>
      </c>
      <c r="N4070" t="s">
        <v>738</v>
      </c>
      <c r="O4070" s="65">
        <v>15540609</v>
      </c>
    </row>
    <row r="4071" spans="1:15" x14ac:dyDescent="0.25">
      <c r="A4071" s="45">
        <v>2018</v>
      </c>
      <c r="B4071" t="s">
        <v>870</v>
      </c>
      <c r="C4071">
        <v>210</v>
      </c>
      <c r="D4071">
        <v>573</v>
      </c>
      <c r="E4071">
        <v>4</v>
      </c>
      <c r="F4071">
        <v>60103</v>
      </c>
      <c r="G4071">
        <v>212</v>
      </c>
      <c r="H4071" t="s">
        <v>9</v>
      </c>
      <c r="I4071">
        <v>1310</v>
      </c>
      <c r="J4071">
        <v>3480</v>
      </c>
      <c r="K4071" t="s">
        <v>3393</v>
      </c>
      <c r="L4071" t="s">
        <v>786</v>
      </c>
      <c r="M4071" t="s">
        <v>878</v>
      </c>
      <c r="N4071" t="s">
        <v>738</v>
      </c>
      <c r="O4071" s="65">
        <v>672102269</v>
      </c>
    </row>
    <row r="4072" spans="1:15" x14ac:dyDescent="0.25">
      <c r="A4072" s="45">
        <v>2018</v>
      </c>
      <c r="B4072" t="s">
        <v>870</v>
      </c>
      <c r="C4072">
        <v>210</v>
      </c>
      <c r="D4072">
        <v>573</v>
      </c>
      <c r="E4072">
        <v>4</v>
      </c>
      <c r="F4072">
        <v>60103</v>
      </c>
      <c r="G4072">
        <v>213</v>
      </c>
      <c r="H4072" t="s">
        <v>9</v>
      </c>
      <c r="I4072">
        <v>1310</v>
      </c>
      <c r="J4072">
        <v>3480</v>
      </c>
      <c r="K4072" t="s">
        <v>3393</v>
      </c>
      <c r="L4072" t="s">
        <v>786</v>
      </c>
      <c r="M4072" t="s">
        <v>4643</v>
      </c>
      <c r="N4072" t="s">
        <v>738</v>
      </c>
      <c r="O4072" s="65">
        <v>20000000</v>
      </c>
    </row>
    <row r="4073" spans="1:15" x14ac:dyDescent="0.25">
      <c r="A4073" s="45">
        <v>2018</v>
      </c>
      <c r="B4073" t="s">
        <v>870</v>
      </c>
      <c r="C4073">
        <v>210</v>
      </c>
      <c r="D4073">
        <v>573</v>
      </c>
      <c r="E4073">
        <v>4</v>
      </c>
      <c r="F4073">
        <v>60103</v>
      </c>
      <c r="G4073">
        <v>214</v>
      </c>
      <c r="H4073" t="s">
        <v>9</v>
      </c>
      <c r="I4073">
        <v>1310</v>
      </c>
      <c r="J4073">
        <v>3480</v>
      </c>
      <c r="K4073" t="s">
        <v>3393</v>
      </c>
      <c r="L4073" t="s">
        <v>4520</v>
      </c>
      <c r="M4073" t="s">
        <v>4752</v>
      </c>
      <c r="N4073" t="s">
        <v>879</v>
      </c>
      <c r="O4073" s="65">
        <v>3525915</v>
      </c>
    </row>
    <row r="4074" spans="1:15" x14ac:dyDescent="0.25">
      <c r="A4074" s="45">
        <v>2018</v>
      </c>
      <c r="B4074" t="s">
        <v>870</v>
      </c>
      <c r="C4074">
        <v>210</v>
      </c>
      <c r="D4074">
        <v>573</v>
      </c>
      <c r="E4074">
        <v>4</v>
      </c>
      <c r="F4074">
        <v>60399</v>
      </c>
      <c r="H4074" t="s">
        <v>9</v>
      </c>
      <c r="I4074">
        <v>1320</v>
      </c>
      <c r="J4074">
        <v>3480</v>
      </c>
      <c r="K4074" t="s">
        <v>3409</v>
      </c>
      <c r="M4074" t="s">
        <v>4371</v>
      </c>
      <c r="O4074" s="65">
        <v>664032365</v>
      </c>
    </row>
    <row r="4075" spans="1:15" x14ac:dyDescent="0.25">
      <c r="A4075" s="45">
        <v>2018</v>
      </c>
      <c r="B4075" t="s">
        <v>870</v>
      </c>
      <c r="C4075">
        <v>210</v>
      </c>
      <c r="D4075">
        <v>573</v>
      </c>
      <c r="E4075">
        <v>4</v>
      </c>
      <c r="F4075">
        <v>60401</v>
      </c>
      <c r="G4075">
        <v>201</v>
      </c>
      <c r="H4075" t="s">
        <v>9</v>
      </c>
      <c r="I4075">
        <v>1320</v>
      </c>
      <c r="J4075">
        <v>3310</v>
      </c>
      <c r="K4075" t="s">
        <v>3411</v>
      </c>
      <c r="L4075" t="s">
        <v>880</v>
      </c>
      <c r="M4075" t="s">
        <v>881</v>
      </c>
      <c r="N4075" t="s">
        <v>882</v>
      </c>
      <c r="O4075" s="65">
        <v>74057000</v>
      </c>
    </row>
    <row r="4076" spans="1:15" x14ac:dyDescent="0.25">
      <c r="A4076" s="45">
        <v>2018</v>
      </c>
      <c r="B4076" t="s">
        <v>870</v>
      </c>
      <c r="C4076">
        <v>210</v>
      </c>
      <c r="D4076">
        <v>573</v>
      </c>
      <c r="E4076">
        <v>4</v>
      </c>
      <c r="F4076">
        <v>60401</v>
      </c>
      <c r="G4076">
        <v>202</v>
      </c>
      <c r="H4076" t="s">
        <v>9</v>
      </c>
      <c r="I4076">
        <v>1320</v>
      </c>
      <c r="J4076">
        <v>3310</v>
      </c>
      <c r="K4076" t="s">
        <v>3411</v>
      </c>
      <c r="L4076" t="s">
        <v>883</v>
      </c>
      <c r="M4076" t="s">
        <v>884</v>
      </c>
      <c r="N4076" t="s">
        <v>885</v>
      </c>
      <c r="O4076" s="65">
        <v>173040000</v>
      </c>
    </row>
    <row r="4077" spans="1:15" x14ac:dyDescent="0.25">
      <c r="A4077" s="45">
        <v>2018</v>
      </c>
      <c r="B4077" t="s">
        <v>886</v>
      </c>
      <c r="C4077">
        <v>210</v>
      </c>
      <c r="D4077">
        <v>573</v>
      </c>
      <c r="E4077">
        <v>5</v>
      </c>
      <c r="F4077">
        <v>101</v>
      </c>
      <c r="H4077" t="s">
        <v>16</v>
      </c>
      <c r="I4077">
        <v>1111</v>
      </c>
      <c r="J4077">
        <v>3480</v>
      </c>
      <c r="K4077" t="s">
        <v>3206</v>
      </c>
      <c r="O4077" s="65">
        <v>45026505248</v>
      </c>
    </row>
    <row r="4078" spans="1:15" x14ac:dyDescent="0.25">
      <c r="A4078" s="45">
        <v>2018</v>
      </c>
      <c r="B4078" t="s">
        <v>886</v>
      </c>
      <c r="C4078">
        <v>210</v>
      </c>
      <c r="D4078">
        <v>573</v>
      </c>
      <c r="E4078">
        <v>5</v>
      </c>
      <c r="F4078">
        <v>105</v>
      </c>
      <c r="H4078" t="s">
        <v>16</v>
      </c>
      <c r="I4078">
        <v>1111</v>
      </c>
      <c r="J4078">
        <v>3480</v>
      </c>
      <c r="K4078" t="s">
        <v>3209</v>
      </c>
      <c r="O4078" s="65">
        <v>1559768392</v>
      </c>
    </row>
    <row r="4079" spans="1:15" x14ac:dyDescent="0.25">
      <c r="A4079" s="45">
        <v>2018</v>
      </c>
      <c r="B4079" t="s">
        <v>886</v>
      </c>
      <c r="C4079">
        <v>210</v>
      </c>
      <c r="D4079">
        <v>573</v>
      </c>
      <c r="E4079">
        <v>5</v>
      </c>
      <c r="F4079">
        <v>203</v>
      </c>
      <c r="H4079" t="s">
        <v>16</v>
      </c>
      <c r="I4079">
        <v>1111</v>
      </c>
      <c r="J4079">
        <v>3480</v>
      </c>
      <c r="K4079" t="s">
        <v>3212</v>
      </c>
      <c r="O4079" s="65">
        <v>33245712</v>
      </c>
    </row>
    <row r="4080" spans="1:15" x14ac:dyDescent="0.25">
      <c r="A4080" s="45">
        <v>2018</v>
      </c>
      <c r="B4080" t="s">
        <v>886</v>
      </c>
      <c r="C4080">
        <v>210</v>
      </c>
      <c r="D4080">
        <v>573</v>
      </c>
      <c r="E4080">
        <v>5</v>
      </c>
      <c r="F4080">
        <v>301</v>
      </c>
      <c r="H4080" t="s">
        <v>16</v>
      </c>
      <c r="I4080">
        <v>1111</v>
      </c>
      <c r="J4080">
        <v>3480</v>
      </c>
      <c r="K4080" t="s">
        <v>3215</v>
      </c>
      <c r="O4080" s="65">
        <v>6707692944</v>
      </c>
    </row>
    <row r="4081" spans="1:15" x14ac:dyDescent="0.25">
      <c r="A4081" s="45">
        <v>2018</v>
      </c>
      <c r="B4081" t="s">
        <v>886</v>
      </c>
      <c r="C4081">
        <v>210</v>
      </c>
      <c r="D4081">
        <v>573</v>
      </c>
      <c r="E4081">
        <v>5</v>
      </c>
      <c r="F4081">
        <v>302</v>
      </c>
      <c r="H4081" t="s">
        <v>16</v>
      </c>
      <c r="I4081">
        <v>1111</v>
      </c>
      <c r="J4081">
        <v>3480</v>
      </c>
      <c r="K4081" t="s">
        <v>3216</v>
      </c>
      <c r="O4081" s="65">
        <v>2411670241</v>
      </c>
    </row>
    <row r="4082" spans="1:15" x14ac:dyDescent="0.25">
      <c r="A4082" s="45">
        <v>2018</v>
      </c>
      <c r="B4082" t="s">
        <v>886</v>
      </c>
      <c r="C4082">
        <v>210</v>
      </c>
      <c r="D4082">
        <v>573</v>
      </c>
      <c r="E4082">
        <v>5</v>
      </c>
      <c r="F4082">
        <v>303</v>
      </c>
      <c r="H4082" t="s">
        <v>16</v>
      </c>
      <c r="I4082">
        <v>1111</v>
      </c>
      <c r="J4082">
        <v>3480</v>
      </c>
      <c r="K4082" t="s">
        <v>3217</v>
      </c>
      <c r="O4082" s="65">
        <v>6000587320</v>
      </c>
    </row>
    <row r="4083" spans="1:15" x14ac:dyDescent="0.25">
      <c r="A4083" s="45">
        <v>2018</v>
      </c>
      <c r="B4083" t="s">
        <v>886</v>
      </c>
      <c r="C4083">
        <v>210</v>
      </c>
      <c r="D4083">
        <v>573</v>
      </c>
      <c r="E4083">
        <v>5</v>
      </c>
      <c r="F4083">
        <v>304</v>
      </c>
      <c r="H4083" t="s">
        <v>16</v>
      </c>
      <c r="I4083">
        <v>1111</v>
      </c>
      <c r="J4083">
        <v>3480</v>
      </c>
      <c r="K4083" t="s">
        <v>3218</v>
      </c>
      <c r="O4083" s="65">
        <v>4682616242</v>
      </c>
    </row>
    <row r="4084" spans="1:15" x14ac:dyDescent="0.25">
      <c r="A4084" s="45">
        <v>2018</v>
      </c>
      <c r="B4084" t="s">
        <v>886</v>
      </c>
      <c r="C4084">
        <v>210</v>
      </c>
      <c r="D4084">
        <v>573</v>
      </c>
      <c r="E4084">
        <v>5</v>
      </c>
      <c r="F4084">
        <v>399</v>
      </c>
      <c r="H4084" t="s">
        <v>16</v>
      </c>
      <c r="I4084">
        <v>1111</v>
      </c>
      <c r="J4084">
        <v>3480</v>
      </c>
      <c r="K4084" t="s">
        <v>3219</v>
      </c>
      <c r="O4084" s="65">
        <v>11266558243</v>
      </c>
    </row>
    <row r="4085" spans="1:15" x14ac:dyDescent="0.25">
      <c r="A4085" s="45">
        <v>2018</v>
      </c>
      <c r="B4085" t="s">
        <v>886</v>
      </c>
      <c r="C4085">
        <v>210</v>
      </c>
      <c r="D4085">
        <v>573</v>
      </c>
      <c r="E4085">
        <v>5</v>
      </c>
      <c r="F4085">
        <v>401</v>
      </c>
      <c r="G4085">
        <v>200</v>
      </c>
      <c r="H4085" t="s">
        <v>16</v>
      </c>
      <c r="I4085">
        <v>1112</v>
      </c>
      <c r="J4085">
        <v>3480</v>
      </c>
      <c r="K4085" t="s">
        <v>3220</v>
      </c>
      <c r="L4085" t="s">
        <v>21</v>
      </c>
      <c r="M4085" t="s">
        <v>4546</v>
      </c>
      <c r="N4085" t="s">
        <v>22</v>
      </c>
      <c r="O4085" s="65">
        <v>7137261146</v>
      </c>
    </row>
    <row r="4086" spans="1:15" x14ac:dyDescent="0.25">
      <c r="A4086" s="45">
        <v>2018</v>
      </c>
      <c r="B4086" t="s">
        <v>886</v>
      </c>
      <c r="C4086">
        <v>210</v>
      </c>
      <c r="D4086">
        <v>573</v>
      </c>
      <c r="E4086">
        <v>5</v>
      </c>
      <c r="F4086">
        <v>405</v>
      </c>
      <c r="G4086">
        <v>200</v>
      </c>
      <c r="H4086" t="s">
        <v>16</v>
      </c>
      <c r="I4086">
        <v>1112</v>
      </c>
      <c r="J4086">
        <v>3480</v>
      </c>
      <c r="K4086" t="s">
        <v>3244</v>
      </c>
      <c r="L4086" t="s">
        <v>23</v>
      </c>
      <c r="M4086" t="s">
        <v>4531</v>
      </c>
      <c r="N4086" t="s">
        <v>24</v>
      </c>
      <c r="O4086" s="65">
        <v>369532303</v>
      </c>
    </row>
    <row r="4087" spans="1:15" x14ac:dyDescent="0.25">
      <c r="A4087" s="45">
        <v>2018</v>
      </c>
      <c r="B4087" t="s">
        <v>886</v>
      </c>
      <c r="C4087">
        <v>210</v>
      </c>
      <c r="D4087">
        <v>573</v>
      </c>
      <c r="E4087">
        <v>5</v>
      </c>
      <c r="F4087">
        <v>501</v>
      </c>
      <c r="G4087">
        <v>200</v>
      </c>
      <c r="H4087" t="s">
        <v>16</v>
      </c>
      <c r="I4087">
        <v>1112</v>
      </c>
      <c r="J4087">
        <v>3480</v>
      </c>
      <c r="K4087" t="s">
        <v>3245</v>
      </c>
      <c r="L4087" t="s">
        <v>21</v>
      </c>
      <c r="M4087" t="s">
        <v>4547</v>
      </c>
      <c r="N4087" t="s">
        <v>22</v>
      </c>
      <c r="O4087" s="65">
        <v>308200671</v>
      </c>
    </row>
    <row r="4088" spans="1:15" x14ac:dyDescent="0.25">
      <c r="A4088" s="45">
        <v>2018</v>
      </c>
      <c r="B4088" t="s">
        <v>886</v>
      </c>
      <c r="C4088">
        <v>210</v>
      </c>
      <c r="D4088">
        <v>573</v>
      </c>
      <c r="E4088">
        <v>5</v>
      </c>
      <c r="F4088">
        <v>502</v>
      </c>
      <c r="G4088">
        <v>200</v>
      </c>
      <c r="H4088" t="s">
        <v>16</v>
      </c>
      <c r="I4088">
        <v>1112</v>
      </c>
      <c r="J4088">
        <v>3480</v>
      </c>
      <c r="K4088" t="s">
        <v>3246</v>
      </c>
      <c r="L4088" t="s">
        <v>21</v>
      </c>
      <c r="M4088" t="s">
        <v>4532</v>
      </c>
      <c r="N4088" t="s">
        <v>22</v>
      </c>
      <c r="O4088" s="65">
        <v>1098998523</v>
      </c>
    </row>
    <row r="4089" spans="1:15" x14ac:dyDescent="0.25">
      <c r="A4089" s="45">
        <v>2018</v>
      </c>
      <c r="B4089" t="s">
        <v>886</v>
      </c>
      <c r="C4089">
        <v>210</v>
      </c>
      <c r="D4089">
        <v>573</v>
      </c>
      <c r="E4089">
        <v>5</v>
      </c>
      <c r="F4089">
        <v>503</v>
      </c>
      <c r="G4089">
        <v>200</v>
      </c>
      <c r="H4089" t="s">
        <v>16</v>
      </c>
      <c r="I4089">
        <v>1112</v>
      </c>
      <c r="J4089">
        <v>3480</v>
      </c>
      <c r="K4089" t="s">
        <v>3247</v>
      </c>
      <c r="L4089" t="s">
        <v>21</v>
      </c>
      <c r="M4089" t="s">
        <v>4533</v>
      </c>
      <c r="N4089" t="s">
        <v>22</v>
      </c>
      <c r="O4089" s="65">
        <v>2197997036</v>
      </c>
    </row>
    <row r="4090" spans="1:15" x14ac:dyDescent="0.25">
      <c r="A4090" s="45">
        <v>2018</v>
      </c>
      <c r="B4090" t="s">
        <v>886</v>
      </c>
      <c r="C4090">
        <v>210</v>
      </c>
      <c r="D4090">
        <v>573</v>
      </c>
      <c r="E4090">
        <v>5</v>
      </c>
      <c r="F4090">
        <v>504</v>
      </c>
      <c r="G4090">
        <v>200</v>
      </c>
      <c r="H4090" t="s">
        <v>16</v>
      </c>
      <c r="I4090">
        <v>1112</v>
      </c>
      <c r="J4090">
        <v>3480</v>
      </c>
      <c r="K4090" t="s">
        <v>3248</v>
      </c>
      <c r="L4090" t="s">
        <v>724</v>
      </c>
      <c r="M4090" t="s">
        <v>4613</v>
      </c>
      <c r="N4090" t="s">
        <v>725</v>
      </c>
      <c r="O4090" s="65">
        <v>3223261986</v>
      </c>
    </row>
    <row r="4091" spans="1:15" x14ac:dyDescent="0.25">
      <c r="A4091" s="45">
        <v>2018</v>
      </c>
      <c r="B4091" t="s">
        <v>886</v>
      </c>
      <c r="C4091">
        <v>210</v>
      </c>
      <c r="D4091">
        <v>573</v>
      </c>
      <c r="E4091">
        <v>5</v>
      </c>
      <c r="F4091">
        <v>60103</v>
      </c>
      <c r="G4091">
        <v>200</v>
      </c>
      <c r="H4091" t="s">
        <v>9</v>
      </c>
      <c r="I4091">
        <v>1310</v>
      </c>
      <c r="J4091">
        <v>3480</v>
      </c>
      <c r="K4091" t="s">
        <v>3393</v>
      </c>
      <c r="L4091" t="s">
        <v>21</v>
      </c>
      <c r="M4091" t="s">
        <v>4550</v>
      </c>
      <c r="N4091" t="s">
        <v>22</v>
      </c>
      <c r="O4091" s="65">
        <v>24411678</v>
      </c>
    </row>
    <row r="4092" spans="1:15" x14ac:dyDescent="0.25">
      <c r="A4092" s="45">
        <v>2018</v>
      </c>
      <c r="B4092" t="s">
        <v>886</v>
      </c>
      <c r="C4092">
        <v>210</v>
      </c>
      <c r="D4092">
        <v>573</v>
      </c>
      <c r="E4092">
        <v>5</v>
      </c>
      <c r="F4092">
        <v>60103</v>
      </c>
      <c r="G4092">
        <v>202</v>
      </c>
      <c r="H4092" t="s">
        <v>9</v>
      </c>
      <c r="I4092">
        <v>1310</v>
      </c>
      <c r="J4092">
        <v>3480</v>
      </c>
      <c r="K4092" t="s">
        <v>3393</v>
      </c>
      <c r="L4092" t="s">
        <v>21</v>
      </c>
      <c r="M4092" t="s">
        <v>4542</v>
      </c>
      <c r="N4092" t="s">
        <v>22</v>
      </c>
      <c r="O4092" s="65">
        <v>182741007</v>
      </c>
    </row>
    <row r="4093" spans="1:15" x14ac:dyDescent="0.25">
      <c r="A4093" s="45">
        <v>2018</v>
      </c>
      <c r="B4093" t="s">
        <v>886</v>
      </c>
      <c r="C4093">
        <v>210</v>
      </c>
      <c r="D4093">
        <v>573</v>
      </c>
      <c r="E4093">
        <v>5</v>
      </c>
      <c r="F4093">
        <v>60103</v>
      </c>
      <c r="G4093">
        <v>204</v>
      </c>
      <c r="H4093" t="s">
        <v>9</v>
      </c>
      <c r="I4093">
        <v>1310</v>
      </c>
      <c r="J4093">
        <v>3480</v>
      </c>
      <c r="K4093" t="s">
        <v>3393</v>
      </c>
      <c r="L4093" t="s">
        <v>724</v>
      </c>
      <c r="M4093" t="s">
        <v>4619</v>
      </c>
      <c r="N4093" t="s">
        <v>725</v>
      </c>
      <c r="O4093" s="65">
        <v>229653660</v>
      </c>
    </row>
    <row r="4094" spans="1:15" x14ac:dyDescent="0.25">
      <c r="A4094" s="45">
        <v>2018</v>
      </c>
      <c r="B4094" t="s">
        <v>886</v>
      </c>
      <c r="C4094">
        <v>210</v>
      </c>
      <c r="D4094">
        <v>573</v>
      </c>
      <c r="E4094">
        <v>5</v>
      </c>
      <c r="F4094">
        <v>60103</v>
      </c>
      <c r="G4094">
        <v>208</v>
      </c>
      <c r="H4094" t="s">
        <v>9</v>
      </c>
      <c r="I4094">
        <v>1310</v>
      </c>
      <c r="J4094">
        <v>3480</v>
      </c>
      <c r="K4094" t="s">
        <v>3393</v>
      </c>
      <c r="L4094" t="s">
        <v>887</v>
      </c>
      <c r="M4094" t="s">
        <v>4402</v>
      </c>
      <c r="N4094" t="s">
        <v>738</v>
      </c>
      <c r="O4094" s="65">
        <v>9710481626</v>
      </c>
    </row>
    <row r="4095" spans="1:15" x14ac:dyDescent="0.25">
      <c r="A4095" s="45">
        <v>2018</v>
      </c>
      <c r="B4095" t="s">
        <v>886</v>
      </c>
      <c r="C4095">
        <v>210</v>
      </c>
      <c r="D4095">
        <v>573</v>
      </c>
      <c r="E4095">
        <v>5</v>
      </c>
      <c r="F4095">
        <v>60103</v>
      </c>
      <c r="G4095">
        <v>209</v>
      </c>
      <c r="H4095" t="s">
        <v>9</v>
      </c>
      <c r="I4095">
        <v>1310</v>
      </c>
      <c r="J4095">
        <v>3480</v>
      </c>
      <c r="K4095" t="s">
        <v>3393</v>
      </c>
      <c r="L4095" t="s">
        <v>888</v>
      </c>
      <c r="M4095" t="s">
        <v>826</v>
      </c>
      <c r="N4095" t="s">
        <v>738</v>
      </c>
      <c r="O4095" s="65">
        <v>20000000</v>
      </c>
    </row>
    <row r="4096" spans="1:15" x14ac:dyDescent="0.25">
      <c r="A4096" s="45">
        <v>2018</v>
      </c>
      <c r="B4096" t="s">
        <v>886</v>
      </c>
      <c r="C4096">
        <v>210</v>
      </c>
      <c r="D4096">
        <v>573</v>
      </c>
      <c r="E4096">
        <v>5</v>
      </c>
      <c r="F4096">
        <v>60399</v>
      </c>
      <c r="H4096" t="s">
        <v>9</v>
      </c>
      <c r="I4096">
        <v>1320</v>
      </c>
      <c r="J4096">
        <v>3480</v>
      </c>
      <c r="K4096" t="s">
        <v>3409</v>
      </c>
      <c r="M4096" t="s">
        <v>4371</v>
      </c>
      <c r="O4096" s="65">
        <v>330814238</v>
      </c>
    </row>
    <row r="4097" spans="1:15" x14ac:dyDescent="0.25">
      <c r="A4097" s="45">
        <v>2018</v>
      </c>
      <c r="B4097" t="s">
        <v>886</v>
      </c>
      <c r="C4097">
        <v>210</v>
      </c>
      <c r="D4097">
        <v>573</v>
      </c>
      <c r="E4097">
        <v>5</v>
      </c>
      <c r="F4097">
        <v>60402</v>
      </c>
      <c r="G4097">
        <v>200</v>
      </c>
      <c r="H4097" t="s">
        <v>9</v>
      </c>
      <c r="I4097">
        <v>1320</v>
      </c>
      <c r="J4097">
        <v>3480</v>
      </c>
      <c r="K4097" t="s">
        <v>3412</v>
      </c>
      <c r="L4097" t="s">
        <v>851</v>
      </c>
      <c r="M4097" t="s">
        <v>4403</v>
      </c>
      <c r="N4097" t="s">
        <v>853</v>
      </c>
      <c r="O4097" s="65">
        <v>13859247</v>
      </c>
    </row>
    <row r="4098" spans="1:15" x14ac:dyDescent="0.25">
      <c r="A4098" s="45">
        <v>2018</v>
      </c>
      <c r="B4098" t="s">
        <v>889</v>
      </c>
      <c r="C4098">
        <v>211</v>
      </c>
      <c r="D4098">
        <v>630</v>
      </c>
      <c r="E4098">
        <v>0</v>
      </c>
      <c r="F4098">
        <v>101</v>
      </c>
      <c r="H4098" t="s">
        <v>9</v>
      </c>
      <c r="I4098">
        <v>1111</v>
      </c>
      <c r="J4098">
        <v>3250</v>
      </c>
      <c r="K4098" t="s">
        <v>3206</v>
      </c>
      <c r="O4098" s="65">
        <v>2644360000</v>
      </c>
    </row>
    <row r="4099" spans="1:15" x14ac:dyDescent="0.25">
      <c r="A4099" s="45">
        <v>2018</v>
      </c>
      <c r="B4099" t="s">
        <v>889</v>
      </c>
      <c r="C4099">
        <v>211</v>
      </c>
      <c r="D4099">
        <v>630</v>
      </c>
      <c r="E4099">
        <v>0</v>
      </c>
      <c r="F4099">
        <v>201</v>
      </c>
      <c r="H4099" t="s">
        <v>9</v>
      </c>
      <c r="I4099">
        <v>1111</v>
      </c>
      <c r="J4099">
        <v>3250</v>
      </c>
      <c r="K4099" t="s">
        <v>3210</v>
      </c>
      <c r="O4099" s="65">
        <v>25000000</v>
      </c>
    </row>
    <row r="4100" spans="1:15" x14ac:dyDescent="0.25">
      <c r="A4100" s="45">
        <v>2018</v>
      </c>
      <c r="B4100" t="s">
        <v>889</v>
      </c>
      <c r="C4100">
        <v>211</v>
      </c>
      <c r="D4100">
        <v>630</v>
      </c>
      <c r="E4100">
        <v>0</v>
      </c>
      <c r="F4100">
        <v>301</v>
      </c>
      <c r="H4100" t="s">
        <v>9</v>
      </c>
      <c r="I4100">
        <v>1111</v>
      </c>
      <c r="J4100">
        <v>3250</v>
      </c>
      <c r="K4100" t="s">
        <v>3215</v>
      </c>
      <c r="O4100" s="65">
        <v>1209962000</v>
      </c>
    </row>
    <row r="4101" spans="1:15" x14ac:dyDescent="0.25">
      <c r="A4101" s="45">
        <v>2018</v>
      </c>
      <c r="B4101" t="s">
        <v>889</v>
      </c>
      <c r="C4101">
        <v>211</v>
      </c>
      <c r="D4101">
        <v>630</v>
      </c>
      <c r="E4101">
        <v>0</v>
      </c>
      <c r="F4101">
        <v>302</v>
      </c>
      <c r="H4101" t="s">
        <v>9</v>
      </c>
      <c r="I4101">
        <v>1111</v>
      </c>
      <c r="J4101">
        <v>3250</v>
      </c>
      <c r="K4101" t="s">
        <v>3216</v>
      </c>
      <c r="O4101" s="65">
        <v>1159870000</v>
      </c>
    </row>
    <row r="4102" spans="1:15" x14ac:dyDescent="0.25">
      <c r="A4102" s="45">
        <v>2018</v>
      </c>
      <c r="B4102" t="s">
        <v>889</v>
      </c>
      <c r="C4102">
        <v>211</v>
      </c>
      <c r="D4102">
        <v>630</v>
      </c>
      <c r="E4102">
        <v>0</v>
      </c>
      <c r="F4102">
        <v>303</v>
      </c>
      <c r="H4102" t="s">
        <v>16</v>
      </c>
      <c r="I4102">
        <v>1111</v>
      </c>
      <c r="J4102">
        <v>3250</v>
      </c>
      <c r="K4102" t="s">
        <v>3217</v>
      </c>
      <c r="O4102" s="65">
        <v>470000000</v>
      </c>
    </row>
    <row r="4103" spans="1:15" x14ac:dyDescent="0.25">
      <c r="A4103" s="45">
        <v>2018</v>
      </c>
      <c r="B4103" t="s">
        <v>889</v>
      </c>
      <c r="C4103">
        <v>211</v>
      </c>
      <c r="D4103">
        <v>630</v>
      </c>
      <c r="E4103">
        <v>0</v>
      </c>
      <c r="F4103">
        <v>304</v>
      </c>
      <c r="H4103" t="s">
        <v>9</v>
      </c>
      <c r="I4103">
        <v>1111</v>
      </c>
      <c r="J4103">
        <v>3250</v>
      </c>
      <c r="K4103" t="s">
        <v>3218</v>
      </c>
      <c r="O4103" s="65">
        <v>412780000</v>
      </c>
    </row>
    <row r="4104" spans="1:15" x14ac:dyDescent="0.25">
      <c r="A4104" s="45">
        <v>2018</v>
      </c>
      <c r="B4104" t="s">
        <v>889</v>
      </c>
      <c r="C4104">
        <v>211</v>
      </c>
      <c r="D4104">
        <v>630</v>
      </c>
      <c r="E4104">
        <v>0</v>
      </c>
      <c r="F4104">
        <v>399</v>
      </c>
      <c r="H4104" t="s">
        <v>9</v>
      </c>
      <c r="I4104">
        <v>1111</v>
      </c>
      <c r="J4104">
        <v>3250</v>
      </c>
      <c r="K4104" t="s">
        <v>3219</v>
      </c>
      <c r="O4104" s="65">
        <v>387288000</v>
      </c>
    </row>
    <row r="4105" spans="1:15" x14ac:dyDescent="0.25">
      <c r="A4105" s="45">
        <v>2018</v>
      </c>
      <c r="B4105" t="s">
        <v>889</v>
      </c>
      <c r="C4105">
        <v>211</v>
      </c>
      <c r="D4105">
        <v>630</v>
      </c>
      <c r="E4105">
        <v>0</v>
      </c>
      <c r="F4105">
        <v>401</v>
      </c>
      <c r="G4105">
        <v>200</v>
      </c>
      <c r="H4105" t="s">
        <v>9</v>
      </c>
      <c r="I4105">
        <v>1112</v>
      </c>
      <c r="J4105">
        <v>3250</v>
      </c>
      <c r="K4105" t="s">
        <v>3220</v>
      </c>
      <c r="L4105" t="s">
        <v>21</v>
      </c>
      <c r="M4105" t="s">
        <v>4546</v>
      </c>
      <c r="N4105" t="s">
        <v>22</v>
      </c>
      <c r="O4105" s="65">
        <v>540132000</v>
      </c>
    </row>
    <row r="4106" spans="1:15" x14ac:dyDescent="0.25">
      <c r="A4106" s="45">
        <v>2018</v>
      </c>
      <c r="B4106" t="s">
        <v>889</v>
      </c>
      <c r="C4106">
        <v>211</v>
      </c>
      <c r="D4106">
        <v>630</v>
      </c>
      <c r="E4106">
        <v>0</v>
      </c>
      <c r="F4106">
        <v>405</v>
      </c>
      <c r="G4106">
        <v>200</v>
      </c>
      <c r="H4106" t="s">
        <v>9</v>
      </c>
      <c r="I4106">
        <v>1112</v>
      </c>
      <c r="J4106">
        <v>3250</v>
      </c>
      <c r="K4106" t="s">
        <v>3244</v>
      </c>
      <c r="L4106" t="s">
        <v>23</v>
      </c>
      <c r="M4106" t="s">
        <v>4531</v>
      </c>
      <c r="N4106" t="s">
        <v>24</v>
      </c>
      <c r="O4106" s="65">
        <v>29196000</v>
      </c>
    </row>
    <row r="4107" spans="1:15" x14ac:dyDescent="0.25">
      <c r="A4107" s="45">
        <v>2018</v>
      </c>
      <c r="B4107" t="s">
        <v>889</v>
      </c>
      <c r="C4107">
        <v>211</v>
      </c>
      <c r="D4107">
        <v>630</v>
      </c>
      <c r="E4107">
        <v>0</v>
      </c>
      <c r="F4107">
        <v>501</v>
      </c>
      <c r="G4107">
        <v>200</v>
      </c>
      <c r="H4107" t="s">
        <v>9</v>
      </c>
      <c r="I4107">
        <v>1112</v>
      </c>
      <c r="J4107">
        <v>3250</v>
      </c>
      <c r="K4107" t="s">
        <v>3245</v>
      </c>
      <c r="L4107" t="s">
        <v>21</v>
      </c>
      <c r="M4107" t="s">
        <v>4547</v>
      </c>
      <c r="N4107" t="s">
        <v>22</v>
      </c>
      <c r="O4107" s="65">
        <v>296634000</v>
      </c>
    </row>
    <row r="4108" spans="1:15" x14ac:dyDescent="0.25">
      <c r="A4108" s="45">
        <v>2018</v>
      </c>
      <c r="B4108" t="s">
        <v>889</v>
      </c>
      <c r="C4108">
        <v>211</v>
      </c>
      <c r="D4108">
        <v>630</v>
      </c>
      <c r="E4108">
        <v>0</v>
      </c>
      <c r="F4108">
        <v>502</v>
      </c>
      <c r="G4108">
        <v>200</v>
      </c>
      <c r="H4108" t="s">
        <v>9</v>
      </c>
      <c r="I4108">
        <v>1112</v>
      </c>
      <c r="J4108">
        <v>3250</v>
      </c>
      <c r="K4108" t="s">
        <v>3246</v>
      </c>
      <c r="L4108" t="s">
        <v>21</v>
      </c>
      <c r="M4108" t="s">
        <v>4532</v>
      </c>
      <c r="N4108" t="s">
        <v>22</v>
      </c>
      <c r="O4108" s="65">
        <v>87589000</v>
      </c>
    </row>
    <row r="4109" spans="1:15" x14ac:dyDescent="0.25">
      <c r="A4109" s="45">
        <v>2018</v>
      </c>
      <c r="B4109" t="s">
        <v>889</v>
      </c>
      <c r="C4109">
        <v>211</v>
      </c>
      <c r="D4109">
        <v>630</v>
      </c>
      <c r="E4109">
        <v>0</v>
      </c>
      <c r="F4109">
        <v>503</v>
      </c>
      <c r="G4109">
        <v>200</v>
      </c>
      <c r="H4109" t="s">
        <v>9</v>
      </c>
      <c r="I4109">
        <v>1112</v>
      </c>
      <c r="J4109">
        <v>3250</v>
      </c>
      <c r="K4109" t="s">
        <v>3247</v>
      </c>
      <c r="L4109" t="s">
        <v>21</v>
      </c>
      <c r="M4109" t="s">
        <v>4533</v>
      </c>
      <c r="N4109" t="s">
        <v>22</v>
      </c>
      <c r="O4109" s="65">
        <v>175178000</v>
      </c>
    </row>
    <row r="4110" spans="1:15" x14ac:dyDescent="0.25">
      <c r="A4110" s="45">
        <v>2018</v>
      </c>
      <c r="B4110" t="s">
        <v>889</v>
      </c>
      <c r="C4110">
        <v>211</v>
      </c>
      <c r="D4110">
        <v>630</v>
      </c>
      <c r="E4110">
        <v>0</v>
      </c>
      <c r="F4110">
        <v>505</v>
      </c>
      <c r="G4110">
        <v>200</v>
      </c>
      <c r="H4110" t="s">
        <v>9</v>
      </c>
      <c r="I4110">
        <v>1112</v>
      </c>
      <c r="J4110">
        <v>3250</v>
      </c>
      <c r="K4110" t="s">
        <v>3249</v>
      </c>
      <c r="L4110" t="s">
        <v>4521</v>
      </c>
      <c r="M4110" t="s">
        <v>4753</v>
      </c>
      <c r="N4110" t="s">
        <v>4507</v>
      </c>
      <c r="O4110" s="65">
        <v>153719000</v>
      </c>
    </row>
    <row r="4111" spans="1:15" x14ac:dyDescent="0.25">
      <c r="A4111" s="45">
        <v>2018</v>
      </c>
      <c r="B4111" t="s">
        <v>889</v>
      </c>
      <c r="C4111">
        <v>211</v>
      </c>
      <c r="D4111">
        <v>630</v>
      </c>
      <c r="E4111">
        <v>0</v>
      </c>
      <c r="F4111">
        <v>10201</v>
      </c>
      <c r="H4111" t="s">
        <v>9</v>
      </c>
      <c r="I4111">
        <v>1120</v>
      </c>
      <c r="J4111">
        <v>3250</v>
      </c>
      <c r="K4111" t="s">
        <v>3258</v>
      </c>
      <c r="O4111" s="65">
        <v>359742000</v>
      </c>
    </row>
    <row r="4112" spans="1:15" x14ac:dyDescent="0.25">
      <c r="A4112" s="45">
        <v>2018</v>
      </c>
      <c r="B4112" t="s">
        <v>889</v>
      </c>
      <c r="C4112">
        <v>211</v>
      </c>
      <c r="D4112">
        <v>630</v>
      </c>
      <c r="E4112">
        <v>0</v>
      </c>
      <c r="F4112">
        <v>10202</v>
      </c>
      <c r="H4112" t="s">
        <v>9</v>
      </c>
      <c r="I4112">
        <v>1120</v>
      </c>
      <c r="J4112">
        <v>3250</v>
      </c>
      <c r="K4112" t="s">
        <v>3259</v>
      </c>
      <c r="O4112" s="65">
        <v>482506800</v>
      </c>
    </row>
    <row r="4113" spans="1:15" x14ac:dyDescent="0.25">
      <c r="A4113" s="45">
        <v>2018</v>
      </c>
      <c r="B4113" t="s">
        <v>889</v>
      </c>
      <c r="C4113">
        <v>211</v>
      </c>
      <c r="D4113">
        <v>630</v>
      </c>
      <c r="E4113">
        <v>0</v>
      </c>
      <c r="F4113">
        <v>10203</v>
      </c>
      <c r="H4113" t="s">
        <v>9</v>
      </c>
      <c r="I4113">
        <v>1120</v>
      </c>
      <c r="J4113">
        <v>3250</v>
      </c>
      <c r="K4113" t="s">
        <v>3260</v>
      </c>
      <c r="O4113" s="65">
        <v>6136597</v>
      </c>
    </row>
    <row r="4114" spans="1:15" x14ac:dyDescent="0.25">
      <c r="A4114" s="45">
        <v>2018</v>
      </c>
      <c r="B4114" t="s">
        <v>889</v>
      </c>
      <c r="C4114">
        <v>211</v>
      </c>
      <c r="D4114">
        <v>630</v>
      </c>
      <c r="E4114">
        <v>0</v>
      </c>
      <c r="F4114">
        <v>10204</v>
      </c>
      <c r="H4114" t="s">
        <v>9</v>
      </c>
      <c r="I4114">
        <v>1120</v>
      </c>
      <c r="J4114">
        <v>3250</v>
      </c>
      <c r="K4114" t="s">
        <v>3261</v>
      </c>
      <c r="O4114" s="65">
        <v>199788000</v>
      </c>
    </row>
    <row r="4115" spans="1:15" x14ac:dyDescent="0.25">
      <c r="A4115" s="45">
        <v>2018</v>
      </c>
      <c r="B4115" t="s">
        <v>889</v>
      </c>
      <c r="C4115">
        <v>211</v>
      </c>
      <c r="D4115">
        <v>630</v>
      </c>
      <c r="E4115">
        <v>0</v>
      </c>
      <c r="F4115">
        <v>10299</v>
      </c>
      <c r="H4115" t="s">
        <v>9</v>
      </c>
      <c r="I4115">
        <v>1120</v>
      </c>
      <c r="J4115">
        <v>3250</v>
      </c>
      <c r="K4115" t="s">
        <v>3262</v>
      </c>
      <c r="M4115" t="s">
        <v>4644</v>
      </c>
      <c r="O4115" s="65">
        <v>23016000</v>
      </c>
    </row>
    <row r="4116" spans="1:15" x14ac:dyDescent="0.25">
      <c r="A4116" s="45">
        <v>2018</v>
      </c>
      <c r="B4116" t="s">
        <v>889</v>
      </c>
      <c r="C4116">
        <v>211</v>
      </c>
      <c r="D4116">
        <v>630</v>
      </c>
      <c r="E4116">
        <v>0</v>
      </c>
      <c r="F4116">
        <v>10301</v>
      </c>
      <c r="H4116" t="s">
        <v>9</v>
      </c>
      <c r="I4116">
        <v>1120</v>
      </c>
      <c r="J4116">
        <v>3250</v>
      </c>
      <c r="K4116" t="s">
        <v>3263</v>
      </c>
      <c r="O4116" s="65">
        <v>11331000</v>
      </c>
    </row>
    <row r="4117" spans="1:15" x14ac:dyDescent="0.25">
      <c r="A4117" s="45">
        <v>2018</v>
      </c>
      <c r="B4117" t="s">
        <v>889</v>
      </c>
      <c r="C4117">
        <v>211</v>
      </c>
      <c r="D4117">
        <v>630</v>
      </c>
      <c r="E4117">
        <v>0</v>
      </c>
      <c r="F4117">
        <v>10406</v>
      </c>
      <c r="H4117" t="s">
        <v>9</v>
      </c>
      <c r="I4117">
        <v>1120</v>
      </c>
      <c r="J4117">
        <v>3250</v>
      </c>
      <c r="K4117" t="s">
        <v>3275</v>
      </c>
      <c r="M4117" t="s">
        <v>4645</v>
      </c>
      <c r="O4117" s="65">
        <v>2794500000</v>
      </c>
    </row>
    <row r="4118" spans="1:15" x14ac:dyDescent="0.25">
      <c r="A4118" s="45">
        <v>2018</v>
      </c>
      <c r="B4118" t="s">
        <v>889</v>
      </c>
      <c r="C4118">
        <v>211</v>
      </c>
      <c r="D4118">
        <v>630</v>
      </c>
      <c r="E4118">
        <v>0</v>
      </c>
      <c r="F4118">
        <v>10499</v>
      </c>
      <c r="H4118" t="s">
        <v>9</v>
      </c>
      <c r="I4118">
        <v>1120</v>
      </c>
      <c r="J4118">
        <v>3250</v>
      </c>
      <c r="K4118" t="s">
        <v>3276</v>
      </c>
      <c r="M4118" t="s">
        <v>4646</v>
      </c>
      <c r="O4118" s="65">
        <v>540000</v>
      </c>
    </row>
    <row r="4119" spans="1:15" x14ac:dyDescent="0.25">
      <c r="A4119" s="45">
        <v>2018</v>
      </c>
      <c r="B4119" t="s">
        <v>889</v>
      </c>
      <c r="C4119">
        <v>211</v>
      </c>
      <c r="D4119">
        <v>630</v>
      </c>
      <c r="E4119">
        <v>0</v>
      </c>
      <c r="F4119">
        <v>10501</v>
      </c>
      <c r="H4119" t="s">
        <v>9</v>
      </c>
      <c r="I4119">
        <v>1120</v>
      </c>
      <c r="J4119">
        <v>3250</v>
      </c>
      <c r="K4119" t="s">
        <v>3277</v>
      </c>
      <c r="O4119" s="65">
        <v>2163000</v>
      </c>
    </row>
    <row r="4120" spans="1:15" x14ac:dyDescent="0.25">
      <c r="A4120" s="45">
        <v>2018</v>
      </c>
      <c r="B4120" t="s">
        <v>889</v>
      </c>
      <c r="C4120">
        <v>211</v>
      </c>
      <c r="D4120">
        <v>630</v>
      </c>
      <c r="E4120">
        <v>0</v>
      </c>
      <c r="F4120">
        <v>10502</v>
      </c>
      <c r="H4120" t="s">
        <v>9</v>
      </c>
      <c r="I4120">
        <v>1120</v>
      </c>
      <c r="J4120">
        <v>3250</v>
      </c>
      <c r="K4120" t="s">
        <v>3278</v>
      </c>
      <c r="O4120" s="65">
        <v>35000000</v>
      </c>
    </row>
    <row r="4121" spans="1:15" x14ac:dyDescent="0.25">
      <c r="A4121" s="45">
        <v>2018</v>
      </c>
      <c r="B4121" t="s">
        <v>889</v>
      </c>
      <c r="C4121">
        <v>211</v>
      </c>
      <c r="D4121">
        <v>630</v>
      </c>
      <c r="E4121">
        <v>0</v>
      </c>
      <c r="F4121">
        <v>10601</v>
      </c>
      <c r="H4121" t="s">
        <v>9</v>
      </c>
      <c r="I4121">
        <v>1120</v>
      </c>
      <c r="J4121">
        <v>3250</v>
      </c>
      <c r="K4121" t="s">
        <v>3281</v>
      </c>
      <c r="O4121" s="65">
        <v>42702563</v>
      </c>
    </row>
    <row r="4122" spans="1:15" x14ac:dyDescent="0.25">
      <c r="A4122" s="45">
        <v>2018</v>
      </c>
      <c r="B4122" t="s">
        <v>889</v>
      </c>
      <c r="C4122">
        <v>211</v>
      </c>
      <c r="D4122">
        <v>630</v>
      </c>
      <c r="E4122">
        <v>0</v>
      </c>
      <c r="F4122">
        <v>10999</v>
      </c>
      <c r="H4122" t="s">
        <v>9</v>
      </c>
      <c r="I4122">
        <v>1310</v>
      </c>
      <c r="J4122">
        <v>3250</v>
      </c>
      <c r="K4122" t="s">
        <v>3299</v>
      </c>
      <c r="M4122" t="s">
        <v>6124</v>
      </c>
      <c r="O4122" s="65">
        <v>5516160</v>
      </c>
    </row>
    <row r="4123" spans="1:15" x14ac:dyDescent="0.25">
      <c r="A4123" s="45">
        <v>2018</v>
      </c>
      <c r="B4123" t="s">
        <v>889</v>
      </c>
      <c r="C4123">
        <v>211</v>
      </c>
      <c r="D4123">
        <v>630</v>
      </c>
      <c r="E4123">
        <v>0</v>
      </c>
      <c r="F4123">
        <v>19905</v>
      </c>
      <c r="H4123" t="s">
        <v>9</v>
      </c>
      <c r="I4123">
        <v>1120</v>
      </c>
      <c r="J4123">
        <v>3250</v>
      </c>
      <c r="K4123" t="s">
        <v>3304</v>
      </c>
      <c r="O4123" s="65">
        <v>5348880</v>
      </c>
    </row>
    <row r="4124" spans="1:15" x14ac:dyDescent="0.25">
      <c r="A4124" s="45">
        <v>2018</v>
      </c>
      <c r="B4124" t="s">
        <v>889</v>
      </c>
      <c r="C4124">
        <v>211</v>
      </c>
      <c r="D4124">
        <v>630</v>
      </c>
      <c r="E4124">
        <v>0</v>
      </c>
      <c r="F4124">
        <v>20101</v>
      </c>
      <c r="H4124" t="s">
        <v>9</v>
      </c>
      <c r="I4124">
        <v>1120</v>
      </c>
      <c r="J4124">
        <v>3250</v>
      </c>
      <c r="K4124" t="s">
        <v>3306</v>
      </c>
      <c r="O4124" s="65">
        <v>25293516</v>
      </c>
    </row>
    <row r="4125" spans="1:15" x14ac:dyDescent="0.25">
      <c r="A4125" s="45">
        <v>2018</v>
      </c>
      <c r="B4125" t="s">
        <v>889</v>
      </c>
      <c r="C4125">
        <v>211</v>
      </c>
      <c r="D4125">
        <v>630</v>
      </c>
      <c r="E4125">
        <v>0</v>
      </c>
      <c r="F4125">
        <v>20402</v>
      </c>
      <c r="H4125" t="s">
        <v>9</v>
      </c>
      <c r="I4125">
        <v>1120</v>
      </c>
      <c r="J4125">
        <v>3250</v>
      </c>
      <c r="K4125" t="s">
        <v>3323</v>
      </c>
      <c r="O4125" s="65">
        <v>8463484</v>
      </c>
    </row>
    <row r="4126" spans="1:15" x14ac:dyDescent="0.25">
      <c r="A4126" s="45">
        <v>2018</v>
      </c>
      <c r="B4126" t="s">
        <v>889</v>
      </c>
      <c r="C4126">
        <v>211</v>
      </c>
      <c r="D4126">
        <v>630</v>
      </c>
      <c r="E4126">
        <v>0</v>
      </c>
      <c r="F4126">
        <v>60103</v>
      </c>
      <c r="G4126">
        <v>200</v>
      </c>
      <c r="H4126" t="s">
        <v>9</v>
      </c>
      <c r="I4126">
        <v>1310</v>
      </c>
      <c r="J4126">
        <v>3250</v>
      </c>
      <c r="K4126" t="s">
        <v>3393</v>
      </c>
      <c r="L4126" t="s">
        <v>21</v>
      </c>
      <c r="M4126" t="s">
        <v>4550</v>
      </c>
      <c r="N4126" t="s">
        <v>22</v>
      </c>
      <c r="O4126" s="65">
        <v>33868000</v>
      </c>
    </row>
    <row r="4127" spans="1:15" x14ac:dyDescent="0.25">
      <c r="A4127" s="45">
        <v>2018</v>
      </c>
      <c r="B4127" t="s">
        <v>889</v>
      </c>
      <c r="C4127">
        <v>211</v>
      </c>
      <c r="D4127">
        <v>630</v>
      </c>
      <c r="E4127">
        <v>0</v>
      </c>
      <c r="F4127">
        <v>60103</v>
      </c>
      <c r="G4127">
        <v>202</v>
      </c>
      <c r="H4127" t="s">
        <v>9</v>
      </c>
      <c r="I4127">
        <v>1310</v>
      </c>
      <c r="J4127">
        <v>3250</v>
      </c>
      <c r="K4127" t="s">
        <v>3393</v>
      </c>
      <c r="L4127" t="s">
        <v>21</v>
      </c>
      <c r="M4127" t="s">
        <v>4542</v>
      </c>
      <c r="N4127" t="s">
        <v>22</v>
      </c>
      <c r="O4127" s="65">
        <v>14598000</v>
      </c>
    </row>
    <row r="4128" spans="1:15" x14ac:dyDescent="0.25">
      <c r="A4128" s="45">
        <v>2018</v>
      </c>
      <c r="B4128" t="s">
        <v>889</v>
      </c>
      <c r="C4128">
        <v>211</v>
      </c>
      <c r="D4128">
        <v>630</v>
      </c>
      <c r="E4128">
        <v>0</v>
      </c>
      <c r="F4128">
        <v>60301</v>
      </c>
      <c r="H4128" t="s">
        <v>9</v>
      </c>
      <c r="I4128">
        <v>1320</v>
      </c>
      <c r="J4128">
        <v>3250</v>
      </c>
      <c r="K4128" t="s">
        <v>3404</v>
      </c>
      <c r="O4128" s="65">
        <v>206300000</v>
      </c>
    </row>
    <row r="4129" spans="1:15" x14ac:dyDescent="0.25">
      <c r="A4129" s="45">
        <v>2018</v>
      </c>
      <c r="B4129" t="s">
        <v>889</v>
      </c>
      <c r="C4129">
        <v>211</v>
      </c>
      <c r="D4129">
        <v>630</v>
      </c>
      <c r="E4129">
        <v>0</v>
      </c>
      <c r="F4129">
        <v>60399</v>
      </c>
      <c r="H4129" t="s">
        <v>9</v>
      </c>
      <c r="I4129">
        <v>1320</v>
      </c>
      <c r="J4129">
        <v>3250</v>
      </c>
      <c r="K4129" t="s">
        <v>3409</v>
      </c>
      <c r="M4129" t="s">
        <v>4266</v>
      </c>
      <c r="O4129" s="65">
        <v>54000000</v>
      </c>
    </row>
    <row r="4130" spans="1:15" x14ac:dyDescent="0.25">
      <c r="A4130" s="45">
        <v>2018</v>
      </c>
      <c r="B4130" t="s">
        <v>889</v>
      </c>
      <c r="C4130">
        <v>211</v>
      </c>
      <c r="D4130">
        <v>630</v>
      </c>
      <c r="E4130">
        <v>0</v>
      </c>
      <c r="F4130">
        <v>60601</v>
      </c>
      <c r="H4130" t="s">
        <v>9</v>
      </c>
      <c r="I4130">
        <v>1320</v>
      </c>
      <c r="J4130">
        <v>3250</v>
      </c>
      <c r="K4130" t="s">
        <v>3417</v>
      </c>
      <c r="M4130" t="s">
        <v>6125</v>
      </c>
      <c r="O4130" s="65">
        <v>30000000</v>
      </c>
    </row>
    <row r="4131" spans="1:15" x14ac:dyDescent="0.25">
      <c r="A4131" s="45">
        <v>2018</v>
      </c>
      <c r="B4131" t="s">
        <v>890</v>
      </c>
      <c r="C4131">
        <v>211</v>
      </c>
      <c r="D4131">
        <v>631</v>
      </c>
      <c r="E4131">
        <v>1</v>
      </c>
      <c r="F4131">
        <v>101</v>
      </c>
      <c r="H4131" t="s">
        <v>9</v>
      </c>
      <c r="I4131">
        <v>1111</v>
      </c>
      <c r="J4131">
        <v>3250</v>
      </c>
      <c r="K4131" t="s">
        <v>3206</v>
      </c>
      <c r="O4131" s="65">
        <v>13708850000</v>
      </c>
    </row>
    <row r="4132" spans="1:15" x14ac:dyDescent="0.25">
      <c r="A4132" s="45">
        <v>2018</v>
      </c>
      <c r="B4132" t="s">
        <v>890</v>
      </c>
      <c r="C4132">
        <v>211</v>
      </c>
      <c r="D4132">
        <v>631</v>
      </c>
      <c r="E4132">
        <v>1</v>
      </c>
      <c r="F4132">
        <v>201</v>
      </c>
      <c r="H4132" t="s">
        <v>9</v>
      </c>
      <c r="I4132">
        <v>1111</v>
      </c>
      <c r="J4132">
        <v>3250</v>
      </c>
      <c r="K4132" t="s">
        <v>3210</v>
      </c>
      <c r="M4132" t="s">
        <v>891</v>
      </c>
      <c r="O4132" s="65">
        <v>250000000</v>
      </c>
    </row>
    <row r="4133" spans="1:15" x14ac:dyDescent="0.25">
      <c r="A4133" s="45">
        <v>2018</v>
      </c>
      <c r="B4133" t="s">
        <v>890</v>
      </c>
      <c r="C4133">
        <v>211</v>
      </c>
      <c r="D4133">
        <v>631</v>
      </c>
      <c r="E4133">
        <v>1</v>
      </c>
      <c r="F4133">
        <v>301</v>
      </c>
      <c r="H4133" t="s">
        <v>9</v>
      </c>
      <c r="I4133">
        <v>1111</v>
      </c>
      <c r="J4133">
        <v>3250</v>
      </c>
      <c r="K4133" t="s">
        <v>3215</v>
      </c>
      <c r="O4133" s="65">
        <v>8323367000</v>
      </c>
    </row>
    <row r="4134" spans="1:15" x14ac:dyDescent="0.25">
      <c r="A4134" s="45">
        <v>2018</v>
      </c>
      <c r="B4134" t="s">
        <v>890</v>
      </c>
      <c r="C4134">
        <v>211</v>
      </c>
      <c r="D4134">
        <v>631</v>
      </c>
      <c r="E4134">
        <v>1</v>
      </c>
      <c r="F4134">
        <v>302</v>
      </c>
      <c r="H4134" t="s">
        <v>9</v>
      </c>
      <c r="I4134">
        <v>1111</v>
      </c>
      <c r="J4134">
        <v>3250</v>
      </c>
      <c r="K4134" t="s">
        <v>3216</v>
      </c>
      <c r="O4134" s="65">
        <v>4716741000</v>
      </c>
    </row>
    <row r="4135" spans="1:15" x14ac:dyDescent="0.25">
      <c r="A4135" s="45">
        <v>2018</v>
      </c>
      <c r="B4135" t="s">
        <v>890</v>
      </c>
      <c r="C4135">
        <v>211</v>
      </c>
      <c r="D4135">
        <v>631</v>
      </c>
      <c r="E4135">
        <v>1</v>
      </c>
      <c r="F4135">
        <v>303</v>
      </c>
      <c r="H4135" t="s">
        <v>16</v>
      </c>
      <c r="I4135">
        <v>1111</v>
      </c>
      <c r="J4135">
        <v>3250</v>
      </c>
      <c r="K4135" t="s">
        <v>3217</v>
      </c>
      <c r="M4135" t="s">
        <v>892</v>
      </c>
      <c r="O4135" s="65">
        <v>2718040000</v>
      </c>
    </row>
    <row r="4136" spans="1:15" x14ac:dyDescent="0.25">
      <c r="A4136" s="45">
        <v>2018</v>
      </c>
      <c r="B4136" t="s">
        <v>890</v>
      </c>
      <c r="C4136">
        <v>211</v>
      </c>
      <c r="D4136">
        <v>631</v>
      </c>
      <c r="E4136">
        <v>1</v>
      </c>
      <c r="F4136">
        <v>304</v>
      </c>
      <c r="H4136" t="s">
        <v>9</v>
      </c>
      <c r="I4136">
        <v>1111</v>
      </c>
      <c r="J4136">
        <v>3250</v>
      </c>
      <c r="K4136" t="s">
        <v>3218</v>
      </c>
      <c r="M4136" t="s">
        <v>892</v>
      </c>
      <c r="O4136" s="65">
        <v>2307560000</v>
      </c>
    </row>
    <row r="4137" spans="1:15" x14ac:dyDescent="0.25">
      <c r="A4137" s="45">
        <v>2018</v>
      </c>
      <c r="B4137" t="s">
        <v>890</v>
      </c>
      <c r="C4137">
        <v>211</v>
      </c>
      <c r="D4137">
        <v>631</v>
      </c>
      <c r="E4137">
        <v>1</v>
      </c>
      <c r="F4137">
        <v>399</v>
      </c>
      <c r="H4137" t="s">
        <v>9</v>
      </c>
      <c r="I4137">
        <v>1111</v>
      </c>
      <c r="J4137">
        <v>3250</v>
      </c>
      <c r="K4137" t="s">
        <v>3219</v>
      </c>
      <c r="O4137" s="65">
        <v>5072812000</v>
      </c>
    </row>
    <row r="4138" spans="1:15" x14ac:dyDescent="0.25">
      <c r="A4138" s="45">
        <v>2018</v>
      </c>
      <c r="B4138" t="s">
        <v>890</v>
      </c>
      <c r="C4138">
        <v>211</v>
      </c>
      <c r="D4138">
        <v>631</v>
      </c>
      <c r="E4138">
        <v>1</v>
      </c>
      <c r="F4138">
        <v>401</v>
      </c>
      <c r="G4138">
        <v>200</v>
      </c>
      <c r="H4138" t="s">
        <v>9</v>
      </c>
      <c r="I4138">
        <v>1112</v>
      </c>
      <c r="J4138">
        <v>3250</v>
      </c>
      <c r="K4138" t="s">
        <v>3220</v>
      </c>
      <c r="L4138" t="s">
        <v>21</v>
      </c>
      <c r="M4138" t="s">
        <v>4546</v>
      </c>
      <c r="N4138" t="s">
        <v>22</v>
      </c>
      <c r="O4138" s="65">
        <v>3180088000</v>
      </c>
    </row>
    <row r="4139" spans="1:15" x14ac:dyDescent="0.25">
      <c r="A4139" s="45">
        <v>2018</v>
      </c>
      <c r="B4139" t="s">
        <v>890</v>
      </c>
      <c r="C4139">
        <v>211</v>
      </c>
      <c r="D4139">
        <v>631</v>
      </c>
      <c r="E4139">
        <v>1</v>
      </c>
      <c r="F4139">
        <v>405</v>
      </c>
      <c r="G4139">
        <v>200</v>
      </c>
      <c r="H4139" t="s">
        <v>9</v>
      </c>
      <c r="I4139">
        <v>1112</v>
      </c>
      <c r="J4139">
        <v>3250</v>
      </c>
      <c r="K4139" t="s">
        <v>3244</v>
      </c>
      <c r="L4139" t="s">
        <v>23</v>
      </c>
      <c r="M4139" t="s">
        <v>4531</v>
      </c>
      <c r="N4139" t="s">
        <v>24</v>
      </c>
      <c r="O4139" s="65">
        <v>171897000</v>
      </c>
    </row>
    <row r="4140" spans="1:15" x14ac:dyDescent="0.25">
      <c r="A4140" s="45">
        <v>2018</v>
      </c>
      <c r="B4140" t="s">
        <v>890</v>
      </c>
      <c r="C4140">
        <v>211</v>
      </c>
      <c r="D4140">
        <v>631</v>
      </c>
      <c r="E4140">
        <v>1</v>
      </c>
      <c r="F4140">
        <v>501</v>
      </c>
      <c r="G4140">
        <v>200</v>
      </c>
      <c r="H4140" t="s">
        <v>9</v>
      </c>
      <c r="I4140">
        <v>1112</v>
      </c>
      <c r="J4140">
        <v>3250</v>
      </c>
      <c r="K4140" t="s">
        <v>3245</v>
      </c>
      <c r="L4140" t="s">
        <v>21</v>
      </c>
      <c r="M4140" t="s">
        <v>4547</v>
      </c>
      <c r="N4140" t="s">
        <v>22</v>
      </c>
      <c r="O4140" s="65">
        <v>1746470000</v>
      </c>
    </row>
    <row r="4141" spans="1:15" x14ac:dyDescent="0.25">
      <c r="A4141" s="45">
        <v>2018</v>
      </c>
      <c r="B4141" t="s">
        <v>890</v>
      </c>
      <c r="C4141">
        <v>211</v>
      </c>
      <c r="D4141">
        <v>631</v>
      </c>
      <c r="E4141">
        <v>1</v>
      </c>
      <c r="F4141">
        <v>502</v>
      </c>
      <c r="G4141">
        <v>200</v>
      </c>
      <c r="H4141" t="s">
        <v>9</v>
      </c>
      <c r="I4141">
        <v>1112</v>
      </c>
      <c r="J4141">
        <v>3250</v>
      </c>
      <c r="K4141" t="s">
        <v>3246</v>
      </c>
      <c r="L4141" t="s">
        <v>21</v>
      </c>
      <c r="M4141" t="s">
        <v>4532</v>
      </c>
      <c r="N4141" t="s">
        <v>22</v>
      </c>
      <c r="O4141" s="65">
        <v>515690000</v>
      </c>
    </row>
    <row r="4142" spans="1:15" x14ac:dyDescent="0.25">
      <c r="A4142" s="45">
        <v>2018</v>
      </c>
      <c r="B4142" t="s">
        <v>890</v>
      </c>
      <c r="C4142">
        <v>211</v>
      </c>
      <c r="D4142">
        <v>631</v>
      </c>
      <c r="E4142">
        <v>1</v>
      </c>
      <c r="F4142">
        <v>503</v>
      </c>
      <c r="G4142">
        <v>200</v>
      </c>
      <c r="H4142" t="s">
        <v>9</v>
      </c>
      <c r="I4142">
        <v>1112</v>
      </c>
      <c r="J4142">
        <v>3250</v>
      </c>
      <c r="K4142" t="s">
        <v>3247</v>
      </c>
      <c r="L4142" t="s">
        <v>21</v>
      </c>
      <c r="M4142" t="s">
        <v>4533</v>
      </c>
      <c r="N4142" t="s">
        <v>22</v>
      </c>
      <c r="O4142" s="65">
        <v>1031380000</v>
      </c>
    </row>
    <row r="4143" spans="1:15" x14ac:dyDescent="0.25">
      <c r="A4143" s="45">
        <v>2018</v>
      </c>
      <c r="B4143" t="s">
        <v>890</v>
      </c>
      <c r="C4143">
        <v>211</v>
      </c>
      <c r="D4143">
        <v>631</v>
      </c>
      <c r="E4143">
        <v>1</v>
      </c>
      <c r="F4143">
        <v>10101</v>
      </c>
      <c r="H4143" t="s">
        <v>9</v>
      </c>
      <c r="I4143">
        <v>1120</v>
      </c>
      <c r="J4143">
        <v>3250</v>
      </c>
      <c r="K4143" t="s">
        <v>3253</v>
      </c>
      <c r="O4143" s="65">
        <v>416957560</v>
      </c>
    </row>
    <row r="4144" spans="1:15" x14ac:dyDescent="0.25">
      <c r="A4144" s="45">
        <v>2018</v>
      </c>
      <c r="B4144" t="s">
        <v>890</v>
      </c>
      <c r="C4144">
        <v>211</v>
      </c>
      <c r="D4144">
        <v>631</v>
      </c>
      <c r="E4144">
        <v>1</v>
      </c>
      <c r="F4144">
        <v>10199</v>
      </c>
      <c r="H4144" t="s">
        <v>9</v>
      </c>
      <c r="I4144">
        <v>1120</v>
      </c>
      <c r="J4144">
        <v>3250</v>
      </c>
      <c r="K4144" t="s">
        <v>3257</v>
      </c>
      <c r="M4144" t="s">
        <v>4647</v>
      </c>
      <c r="O4144" s="65">
        <v>191152000</v>
      </c>
    </row>
    <row r="4145" spans="1:15" x14ac:dyDescent="0.25">
      <c r="A4145" s="45">
        <v>2018</v>
      </c>
      <c r="B4145" t="s">
        <v>890</v>
      </c>
      <c r="C4145">
        <v>211</v>
      </c>
      <c r="D4145">
        <v>631</v>
      </c>
      <c r="E4145">
        <v>1</v>
      </c>
      <c r="F4145">
        <v>10301</v>
      </c>
      <c r="H4145" t="s">
        <v>9</v>
      </c>
      <c r="I4145">
        <v>1120</v>
      </c>
      <c r="J4145">
        <v>3250</v>
      </c>
      <c r="K4145" t="s">
        <v>3263</v>
      </c>
      <c r="O4145" s="65">
        <v>9800415</v>
      </c>
    </row>
    <row r="4146" spans="1:15" x14ac:dyDescent="0.25">
      <c r="A4146" s="45">
        <v>2018</v>
      </c>
      <c r="B4146" t="s">
        <v>890</v>
      </c>
      <c r="C4146">
        <v>211</v>
      </c>
      <c r="D4146">
        <v>631</v>
      </c>
      <c r="E4146">
        <v>1</v>
      </c>
      <c r="F4146">
        <v>10501</v>
      </c>
      <c r="H4146" t="s">
        <v>9</v>
      </c>
      <c r="I4146">
        <v>1120</v>
      </c>
      <c r="J4146">
        <v>3250</v>
      </c>
      <c r="K4146" t="s">
        <v>3277</v>
      </c>
      <c r="O4146" s="65">
        <v>10000000</v>
      </c>
    </row>
    <row r="4147" spans="1:15" x14ac:dyDescent="0.25">
      <c r="A4147" s="45">
        <v>2018</v>
      </c>
      <c r="B4147" t="s">
        <v>890</v>
      </c>
      <c r="C4147">
        <v>211</v>
      </c>
      <c r="D4147">
        <v>631</v>
      </c>
      <c r="E4147">
        <v>1</v>
      </c>
      <c r="F4147">
        <v>10502</v>
      </c>
      <c r="H4147" t="s">
        <v>9</v>
      </c>
      <c r="I4147">
        <v>1120</v>
      </c>
      <c r="J4147">
        <v>3250</v>
      </c>
      <c r="K4147" t="s">
        <v>3278</v>
      </c>
      <c r="O4147" s="65">
        <v>410888153</v>
      </c>
    </row>
    <row r="4148" spans="1:15" x14ac:dyDescent="0.25">
      <c r="A4148" s="45">
        <v>2018</v>
      </c>
      <c r="B4148" t="s">
        <v>890</v>
      </c>
      <c r="C4148">
        <v>211</v>
      </c>
      <c r="D4148">
        <v>631</v>
      </c>
      <c r="E4148">
        <v>1</v>
      </c>
      <c r="F4148">
        <v>10601</v>
      </c>
      <c r="H4148" t="s">
        <v>9</v>
      </c>
      <c r="I4148">
        <v>1120</v>
      </c>
      <c r="J4148">
        <v>3250</v>
      </c>
      <c r="K4148" t="s">
        <v>3281</v>
      </c>
      <c r="O4148" s="65">
        <v>341627712</v>
      </c>
    </row>
    <row r="4149" spans="1:15" x14ac:dyDescent="0.25">
      <c r="A4149" s="45">
        <v>2018</v>
      </c>
      <c r="B4149" t="s">
        <v>890</v>
      </c>
      <c r="C4149">
        <v>211</v>
      </c>
      <c r="D4149">
        <v>631</v>
      </c>
      <c r="E4149">
        <v>1</v>
      </c>
      <c r="F4149">
        <v>10808</v>
      </c>
      <c r="H4149" t="s">
        <v>9</v>
      </c>
      <c r="I4149">
        <v>1120</v>
      </c>
      <c r="J4149">
        <v>3250</v>
      </c>
      <c r="K4149" t="s">
        <v>3294</v>
      </c>
      <c r="O4149" s="65">
        <v>7900000</v>
      </c>
    </row>
    <row r="4150" spans="1:15" x14ac:dyDescent="0.25">
      <c r="A4150" s="45">
        <v>2018</v>
      </c>
      <c r="B4150" t="s">
        <v>890</v>
      </c>
      <c r="C4150">
        <v>211</v>
      </c>
      <c r="D4150">
        <v>631</v>
      </c>
      <c r="E4150">
        <v>1</v>
      </c>
      <c r="F4150">
        <v>10999</v>
      </c>
      <c r="H4150" t="s">
        <v>9</v>
      </c>
      <c r="I4150">
        <v>1310</v>
      </c>
      <c r="J4150">
        <v>3250</v>
      </c>
      <c r="K4150" t="s">
        <v>3299</v>
      </c>
      <c r="M4150" t="s">
        <v>6126</v>
      </c>
      <c r="O4150" s="65">
        <v>5516160</v>
      </c>
    </row>
    <row r="4151" spans="1:15" x14ac:dyDescent="0.25">
      <c r="A4151" s="45">
        <v>2018</v>
      </c>
      <c r="B4151" t="s">
        <v>890</v>
      </c>
      <c r="C4151">
        <v>211</v>
      </c>
      <c r="D4151">
        <v>631</v>
      </c>
      <c r="E4151">
        <v>1</v>
      </c>
      <c r="F4151">
        <v>19905</v>
      </c>
      <c r="H4151" t="s">
        <v>9</v>
      </c>
      <c r="I4151">
        <v>1120</v>
      </c>
      <c r="J4151">
        <v>3250</v>
      </c>
      <c r="K4151" t="s">
        <v>3304</v>
      </c>
      <c r="O4151" s="65">
        <v>7571000</v>
      </c>
    </row>
    <row r="4152" spans="1:15" x14ac:dyDescent="0.25">
      <c r="A4152" s="45">
        <v>2018</v>
      </c>
      <c r="B4152" t="s">
        <v>890</v>
      </c>
      <c r="C4152">
        <v>211</v>
      </c>
      <c r="D4152">
        <v>631</v>
      </c>
      <c r="E4152">
        <v>1</v>
      </c>
      <c r="F4152">
        <v>20101</v>
      </c>
      <c r="H4152" t="s">
        <v>9</v>
      </c>
      <c r="I4152">
        <v>1120</v>
      </c>
      <c r="J4152">
        <v>3250</v>
      </c>
      <c r="K4152" t="s">
        <v>3306</v>
      </c>
      <c r="O4152" s="65">
        <v>237031605</v>
      </c>
    </row>
    <row r="4153" spans="1:15" x14ac:dyDescent="0.25">
      <c r="A4153" s="45">
        <v>2018</v>
      </c>
      <c r="B4153" t="s">
        <v>890</v>
      </c>
      <c r="C4153">
        <v>211</v>
      </c>
      <c r="D4153">
        <v>631</v>
      </c>
      <c r="E4153">
        <v>1</v>
      </c>
      <c r="F4153">
        <v>20402</v>
      </c>
      <c r="H4153" t="s">
        <v>9</v>
      </c>
      <c r="I4153">
        <v>1120</v>
      </c>
      <c r="J4153">
        <v>3250</v>
      </c>
      <c r="K4153" t="s">
        <v>3323</v>
      </c>
      <c r="O4153" s="65">
        <v>44122395</v>
      </c>
    </row>
    <row r="4154" spans="1:15" x14ac:dyDescent="0.25">
      <c r="A4154" s="45">
        <v>2018</v>
      </c>
      <c r="B4154" t="s">
        <v>890</v>
      </c>
      <c r="C4154">
        <v>211</v>
      </c>
      <c r="D4154">
        <v>631</v>
      </c>
      <c r="E4154">
        <v>1</v>
      </c>
      <c r="F4154">
        <v>59903</v>
      </c>
      <c r="H4154" t="s">
        <v>16</v>
      </c>
      <c r="I4154">
        <v>2240</v>
      </c>
      <c r="J4154">
        <v>3250</v>
      </c>
      <c r="K4154" t="s">
        <v>3389</v>
      </c>
      <c r="O4154" s="65">
        <v>6816000</v>
      </c>
    </row>
    <row r="4155" spans="1:15" x14ac:dyDescent="0.25">
      <c r="A4155" s="45">
        <v>2018</v>
      </c>
      <c r="B4155" t="s">
        <v>890</v>
      </c>
      <c r="C4155">
        <v>211</v>
      </c>
      <c r="D4155">
        <v>631</v>
      </c>
      <c r="E4155">
        <v>1</v>
      </c>
      <c r="F4155">
        <v>60103</v>
      </c>
      <c r="G4155">
        <v>200</v>
      </c>
      <c r="H4155" t="s">
        <v>9</v>
      </c>
      <c r="I4155">
        <v>1310</v>
      </c>
      <c r="J4155">
        <v>3250</v>
      </c>
      <c r="K4155" t="s">
        <v>3393</v>
      </c>
      <c r="L4155" t="s">
        <v>21</v>
      </c>
      <c r="M4155" t="s">
        <v>4550</v>
      </c>
      <c r="N4155" t="s">
        <v>22</v>
      </c>
      <c r="O4155" s="65">
        <v>200829672</v>
      </c>
    </row>
    <row r="4156" spans="1:15" x14ac:dyDescent="0.25">
      <c r="A4156" s="45">
        <v>2018</v>
      </c>
      <c r="B4156" t="s">
        <v>890</v>
      </c>
      <c r="C4156">
        <v>211</v>
      </c>
      <c r="D4156">
        <v>631</v>
      </c>
      <c r="E4156">
        <v>1</v>
      </c>
      <c r="F4156">
        <v>60103</v>
      </c>
      <c r="G4156">
        <v>202</v>
      </c>
      <c r="H4156" t="s">
        <v>9</v>
      </c>
      <c r="I4156">
        <v>1310</v>
      </c>
      <c r="J4156">
        <v>3250</v>
      </c>
      <c r="K4156" t="s">
        <v>3393</v>
      </c>
      <c r="L4156" t="s">
        <v>21</v>
      </c>
      <c r="M4156" t="s">
        <v>4542</v>
      </c>
      <c r="N4156" t="s">
        <v>22</v>
      </c>
      <c r="O4156" s="65">
        <v>85948328</v>
      </c>
    </row>
    <row r="4157" spans="1:15" x14ac:dyDescent="0.25">
      <c r="A4157" s="45">
        <v>2018</v>
      </c>
      <c r="B4157" t="s">
        <v>890</v>
      </c>
      <c r="C4157">
        <v>211</v>
      </c>
      <c r="D4157">
        <v>631</v>
      </c>
      <c r="E4157">
        <v>1</v>
      </c>
      <c r="F4157">
        <v>60399</v>
      </c>
      <c r="H4157" t="s">
        <v>9</v>
      </c>
      <c r="I4157">
        <v>1320</v>
      </c>
      <c r="J4157">
        <v>3250</v>
      </c>
      <c r="K4157" t="s">
        <v>3409</v>
      </c>
      <c r="M4157" t="s">
        <v>4505</v>
      </c>
      <c r="O4157" s="65">
        <v>250000000</v>
      </c>
    </row>
    <row r="4158" spans="1:15" x14ac:dyDescent="0.25">
      <c r="A4158" s="45">
        <v>2018</v>
      </c>
      <c r="B4158" t="s">
        <v>890</v>
      </c>
      <c r="C4158">
        <v>211</v>
      </c>
      <c r="D4158">
        <v>631</v>
      </c>
      <c r="E4158">
        <v>1</v>
      </c>
      <c r="F4158">
        <v>60601</v>
      </c>
      <c r="H4158" t="s">
        <v>9</v>
      </c>
      <c r="I4158">
        <v>1320</v>
      </c>
      <c r="J4158">
        <v>3250</v>
      </c>
      <c r="K4158" t="s">
        <v>3417</v>
      </c>
      <c r="M4158" t="s">
        <v>6125</v>
      </c>
      <c r="O4158" s="65">
        <v>50000000</v>
      </c>
    </row>
    <row r="4159" spans="1:15" x14ac:dyDescent="0.25">
      <c r="A4159" s="45">
        <v>2018</v>
      </c>
      <c r="B4159" t="s">
        <v>893</v>
      </c>
      <c r="C4159">
        <v>211</v>
      </c>
      <c r="D4159">
        <v>631</v>
      </c>
      <c r="E4159">
        <v>2</v>
      </c>
      <c r="F4159">
        <v>10102</v>
      </c>
      <c r="H4159" t="s">
        <v>9</v>
      </c>
      <c r="I4159">
        <v>1120</v>
      </c>
      <c r="J4159">
        <v>3250</v>
      </c>
      <c r="K4159" t="s">
        <v>3254</v>
      </c>
      <c r="O4159" s="65">
        <v>40000000</v>
      </c>
    </row>
    <row r="4160" spans="1:15" x14ac:dyDescent="0.25">
      <c r="A4160" s="45">
        <v>2018</v>
      </c>
      <c r="B4160" t="s">
        <v>893</v>
      </c>
      <c r="C4160">
        <v>211</v>
      </c>
      <c r="D4160">
        <v>631</v>
      </c>
      <c r="E4160">
        <v>2</v>
      </c>
      <c r="F4160">
        <v>10299</v>
      </c>
      <c r="H4160" t="s">
        <v>9</v>
      </c>
      <c r="I4160">
        <v>1120</v>
      </c>
      <c r="J4160">
        <v>3250</v>
      </c>
      <c r="K4160" t="s">
        <v>3262</v>
      </c>
      <c r="M4160" t="s">
        <v>4648</v>
      </c>
      <c r="O4160" s="65">
        <v>20000000</v>
      </c>
    </row>
    <row r="4161" spans="1:15" x14ac:dyDescent="0.25">
      <c r="A4161" s="45">
        <v>2018</v>
      </c>
      <c r="B4161" t="s">
        <v>893</v>
      </c>
      <c r="C4161">
        <v>211</v>
      </c>
      <c r="D4161">
        <v>631</v>
      </c>
      <c r="E4161">
        <v>2</v>
      </c>
      <c r="F4161">
        <v>10301</v>
      </c>
      <c r="H4161" t="s">
        <v>9</v>
      </c>
      <c r="I4161">
        <v>1120</v>
      </c>
      <c r="J4161">
        <v>3250</v>
      </c>
      <c r="K4161" t="s">
        <v>3263</v>
      </c>
      <c r="O4161" s="65">
        <v>300000000</v>
      </c>
    </row>
    <row r="4162" spans="1:15" x14ac:dyDescent="0.25">
      <c r="A4162" s="45">
        <v>2018</v>
      </c>
      <c r="B4162" t="s">
        <v>893</v>
      </c>
      <c r="C4162">
        <v>211</v>
      </c>
      <c r="D4162">
        <v>631</v>
      </c>
      <c r="E4162">
        <v>2</v>
      </c>
      <c r="F4162">
        <v>10303</v>
      </c>
      <c r="H4162" t="s">
        <v>9</v>
      </c>
      <c r="I4162">
        <v>1120</v>
      </c>
      <c r="J4162">
        <v>3250</v>
      </c>
      <c r="K4162" t="s">
        <v>3265</v>
      </c>
      <c r="O4162" s="65">
        <v>100000000</v>
      </c>
    </row>
    <row r="4163" spans="1:15" x14ac:dyDescent="0.25">
      <c r="A4163" s="45">
        <v>2018</v>
      </c>
      <c r="B4163" t="s">
        <v>893</v>
      </c>
      <c r="C4163">
        <v>211</v>
      </c>
      <c r="D4163">
        <v>631</v>
      </c>
      <c r="E4163">
        <v>2</v>
      </c>
      <c r="F4163">
        <v>10304</v>
      </c>
      <c r="H4163" t="s">
        <v>9</v>
      </c>
      <c r="I4163">
        <v>1120</v>
      </c>
      <c r="J4163">
        <v>3250</v>
      </c>
      <c r="K4163" t="s">
        <v>3266</v>
      </c>
      <c r="O4163" s="65">
        <v>5000000</v>
      </c>
    </row>
    <row r="4164" spans="1:15" x14ac:dyDescent="0.25">
      <c r="A4164" s="45">
        <v>2018</v>
      </c>
      <c r="B4164" t="s">
        <v>893</v>
      </c>
      <c r="C4164">
        <v>211</v>
      </c>
      <c r="D4164">
        <v>631</v>
      </c>
      <c r="E4164">
        <v>2</v>
      </c>
      <c r="F4164">
        <v>10307</v>
      </c>
      <c r="H4164" t="s">
        <v>9</v>
      </c>
      <c r="I4164">
        <v>1120</v>
      </c>
      <c r="J4164">
        <v>3250</v>
      </c>
      <c r="K4164" t="s">
        <v>3269</v>
      </c>
      <c r="O4164" s="65">
        <v>1000000</v>
      </c>
    </row>
    <row r="4165" spans="1:15" x14ac:dyDescent="0.25">
      <c r="A4165" s="45">
        <v>2018</v>
      </c>
      <c r="B4165" t="s">
        <v>893</v>
      </c>
      <c r="C4165">
        <v>211</v>
      </c>
      <c r="D4165">
        <v>631</v>
      </c>
      <c r="E4165">
        <v>2</v>
      </c>
      <c r="F4165">
        <v>10404</v>
      </c>
      <c r="H4165" t="s">
        <v>9</v>
      </c>
      <c r="I4165">
        <v>1120</v>
      </c>
      <c r="J4165">
        <v>3250</v>
      </c>
      <c r="K4165" t="s">
        <v>3273</v>
      </c>
      <c r="M4165" t="s">
        <v>6127</v>
      </c>
      <c r="O4165" s="65">
        <v>398000000</v>
      </c>
    </row>
    <row r="4166" spans="1:15" x14ac:dyDescent="0.25">
      <c r="A4166" s="45">
        <v>2018</v>
      </c>
      <c r="B4166" t="s">
        <v>893</v>
      </c>
      <c r="C4166">
        <v>211</v>
      </c>
      <c r="D4166">
        <v>631</v>
      </c>
      <c r="E4166">
        <v>2</v>
      </c>
      <c r="F4166">
        <v>10405</v>
      </c>
      <c r="H4166" t="s">
        <v>9</v>
      </c>
      <c r="I4166">
        <v>1120</v>
      </c>
      <c r="J4166">
        <v>3250</v>
      </c>
      <c r="K4166" t="s">
        <v>3274</v>
      </c>
      <c r="M4166" t="s">
        <v>6128</v>
      </c>
      <c r="O4166" s="65">
        <v>1872056000</v>
      </c>
    </row>
    <row r="4167" spans="1:15" x14ac:dyDescent="0.25">
      <c r="A4167" s="45">
        <v>2018</v>
      </c>
      <c r="B4167" t="s">
        <v>893</v>
      </c>
      <c r="C4167">
        <v>211</v>
      </c>
      <c r="D4167">
        <v>631</v>
      </c>
      <c r="E4167">
        <v>2</v>
      </c>
      <c r="F4167">
        <v>10499</v>
      </c>
      <c r="H4167" t="s">
        <v>9</v>
      </c>
      <c r="I4167">
        <v>1120</v>
      </c>
      <c r="J4167">
        <v>3250</v>
      </c>
      <c r="K4167" t="s">
        <v>3276</v>
      </c>
      <c r="M4167" t="s">
        <v>6129</v>
      </c>
      <c r="O4167" s="65">
        <v>900000000</v>
      </c>
    </row>
    <row r="4168" spans="1:15" x14ac:dyDescent="0.25">
      <c r="A4168" s="45">
        <v>2018</v>
      </c>
      <c r="B4168" t="s">
        <v>893</v>
      </c>
      <c r="C4168">
        <v>211</v>
      </c>
      <c r="D4168">
        <v>631</v>
      </c>
      <c r="E4168">
        <v>2</v>
      </c>
      <c r="F4168">
        <v>10601</v>
      </c>
      <c r="H4168" t="s">
        <v>9</v>
      </c>
      <c r="I4168">
        <v>1120</v>
      </c>
      <c r="J4168">
        <v>3250</v>
      </c>
      <c r="K4168" t="s">
        <v>3281</v>
      </c>
      <c r="O4168" s="65">
        <v>140000000</v>
      </c>
    </row>
    <row r="4169" spans="1:15" x14ac:dyDescent="0.25">
      <c r="A4169" s="45">
        <v>2018</v>
      </c>
      <c r="B4169" t="s">
        <v>893</v>
      </c>
      <c r="C4169">
        <v>211</v>
      </c>
      <c r="D4169">
        <v>631</v>
      </c>
      <c r="E4169">
        <v>2</v>
      </c>
      <c r="F4169">
        <v>10701</v>
      </c>
      <c r="H4169" t="s">
        <v>9</v>
      </c>
      <c r="I4169">
        <v>1120</v>
      </c>
      <c r="J4169">
        <v>3250</v>
      </c>
      <c r="K4169" t="s">
        <v>3284</v>
      </c>
      <c r="M4169" t="s">
        <v>4649</v>
      </c>
      <c r="O4169" s="65">
        <v>265000000</v>
      </c>
    </row>
    <row r="4170" spans="1:15" x14ac:dyDescent="0.25">
      <c r="A4170" s="45">
        <v>2018</v>
      </c>
      <c r="B4170" t="s">
        <v>893</v>
      </c>
      <c r="C4170">
        <v>211</v>
      </c>
      <c r="D4170">
        <v>631</v>
      </c>
      <c r="E4170">
        <v>2</v>
      </c>
      <c r="F4170">
        <v>10702</v>
      </c>
      <c r="H4170" t="s">
        <v>9</v>
      </c>
      <c r="I4170">
        <v>1120</v>
      </c>
      <c r="J4170">
        <v>3250</v>
      </c>
      <c r="K4170" t="s">
        <v>3285</v>
      </c>
      <c r="M4170" t="s">
        <v>6130</v>
      </c>
      <c r="O4170" s="65">
        <v>20000000</v>
      </c>
    </row>
    <row r="4171" spans="1:15" x14ac:dyDescent="0.25">
      <c r="A4171" s="45">
        <v>2018</v>
      </c>
      <c r="B4171" t="s">
        <v>893</v>
      </c>
      <c r="C4171">
        <v>211</v>
      </c>
      <c r="D4171">
        <v>631</v>
      </c>
      <c r="E4171">
        <v>2</v>
      </c>
      <c r="F4171">
        <v>10805</v>
      </c>
      <c r="H4171" t="s">
        <v>9</v>
      </c>
      <c r="I4171">
        <v>1120</v>
      </c>
      <c r="J4171">
        <v>3250</v>
      </c>
      <c r="K4171" t="s">
        <v>3291</v>
      </c>
      <c r="O4171" s="65">
        <v>100000000</v>
      </c>
    </row>
    <row r="4172" spans="1:15" x14ac:dyDescent="0.25">
      <c r="A4172" s="45">
        <v>2018</v>
      </c>
      <c r="B4172" t="s">
        <v>893</v>
      </c>
      <c r="C4172">
        <v>211</v>
      </c>
      <c r="D4172">
        <v>631</v>
      </c>
      <c r="E4172">
        <v>2</v>
      </c>
      <c r="F4172">
        <v>10808</v>
      </c>
      <c r="H4172" t="s">
        <v>9</v>
      </c>
      <c r="I4172">
        <v>1120</v>
      </c>
      <c r="J4172">
        <v>3250</v>
      </c>
      <c r="K4172" t="s">
        <v>3294</v>
      </c>
      <c r="O4172" s="65">
        <v>68756000</v>
      </c>
    </row>
    <row r="4173" spans="1:15" x14ac:dyDescent="0.25">
      <c r="A4173" s="45">
        <v>2018</v>
      </c>
      <c r="B4173" t="s">
        <v>893</v>
      </c>
      <c r="C4173">
        <v>211</v>
      </c>
      <c r="D4173">
        <v>631</v>
      </c>
      <c r="E4173">
        <v>2</v>
      </c>
      <c r="F4173">
        <v>10899</v>
      </c>
      <c r="H4173" t="s">
        <v>9</v>
      </c>
      <c r="I4173">
        <v>1120</v>
      </c>
      <c r="J4173">
        <v>3250</v>
      </c>
      <c r="K4173" t="s">
        <v>3295</v>
      </c>
      <c r="O4173" s="65">
        <v>25000000</v>
      </c>
    </row>
    <row r="4174" spans="1:15" x14ac:dyDescent="0.25">
      <c r="A4174" s="45">
        <v>2018</v>
      </c>
      <c r="B4174" t="s">
        <v>893</v>
      </c>
      <c r="C4174">
        <v>211</v>
      </c>
      <c r="D4174">
        <v>631</v>
      </c>
      <c r="E4174">
        <v>2</v>
      </c>
      <c r="F4174">
        <v>10999</v>
      </c>
      <c r="H4174" t="s">
        <v>9</v>
      </c>
      <c r="I4174">
        <v>1310</v>
      </c>
      <c r="J4174">
        <v>3250</v>
      </c>
      <c r="K4174" t="s">
        <v>3299</v>
      </c>
      <c r="M4174" t="s">
        <v>4243</v>
      </c>
      <c r="O4174" s="65">
        <v>100000000</v>
      </c>
    </row>
    <row r="4175" spans="1:15" x14ac:dyDescent="0.25">
      <c r="A4175" s="45">
        <v>2018</v>
      </c>
      <c r="B4175" t="s">
        <v>893</v>
      </c>
      <c r="C4175">
        <v>211</v>
      </c>
      <c r="D4175">
        <v>631</v>
      </c>
      <c r="E4175">
        <v>2</v>
      </c>
      <c r="F4175">
        <v>20101</v>
      </c>
      <c r="H4175" t="s">
        <v>9</v>
      </c>
      <c r="I4175">
        <v>1120</v>
      </c>
      <c r="J4175">
        <v>3250</v>
      </c>
      <c r="K4175" t="s">
        <v>3306</v>
      </c>
      <c r="O4175" s="65">
        <v>100000000</v>
      </c>
    </row>
    <row r="4176" spans="1:15" x14ac:dyDescent="0.25">
      <c r="A4176" s="45">
        <v>2018</v>
      </c>
      <c r="B4176" t="s">
        <v>893</v>
      </c>
      <c r="C4176">
        <v>211</v>
      </c>
      <c r="D4176">
        <v>631</v>
      </c>
      <c r="E4176">
        <v>2</v>
      </c>
      <c r="F4176">
        <v>20104</v>
      </c>
      <c r="H4176" t="s">
        <v>9</v>
      </c>
      <c r="I4176">
        <v>1120</v>
      </c>
      <c r="J4176">
        <v>3250</v>
      </c>
      <c r="K4176" t="s">
        <v>3309</v>
      </c>
      <c r="O4176" s="65">
        <v>10000000</v>
      </c>
    </row>
    <row r="4177" spans="1:15" x14ac:dyDescent="0.25">
      <c r="A4177" s="45">
        <v>2018</v>
      </c>
      <c r="B4177" t="s">
        <v>893</v>
      </c>
      <c r="C4177">
        <v>211</v>
      </c>
      <c r="D4177">
        <v>631</v>
      </c>
      <c r="E4177">
        <v>2</v>
      </c>
      <c r="F4177">
        <v>20304</v>
      </c>
      <c r="H4177" t="s">
        <v>9</v>
      </c>
      <c r="I4177">
        <v>1120</v>
      </c>
      <c r="J4177">
        <v>3250</v>
      </c>
      <c r="K4177" t="s">
        <v>3318</v>
      </c>
      <c r="O4177" s="65">
        <v>5000000</v>
      </c>
    </row>
    <row r="4178" spans="1:15" x14ac:dyDescent="0.25">
      <c r="A4178" s="45">
        <v>2018</v>
      </c>
      <c r="B4178" t="s">
        <v>893</v>
      </c>
      <c r="C4178">
        <v>211</v>
      </c>
      <c r="D4178">
        <v>631</v>
      </c>
      <c r="E4178">
        <v>2</v>
      </c>
      <c r="F4178">
        <v>20401</v>
      </c>
      <c r="H4178" t="s">
        <v>9</v>
      </c>
      <c r="I4178">
        <v>1120</v>
      </c>
      <c r="J4178">
        <v>3250</v>
      </c>
      <c r="K4178" t="s">
        <v>3322</v>
      </c>
      <c r="O4178" s="65">
        <v>5000000</v>
      </c>
    </row>
    <row r="4179" spans="1:15" x14ac:dyDescent="0.25">
      <c r="A4179" s="45">
        <v>2018</v>
      </c>
      <c r="B4179" t="s">
        <v>893</v>
      </c>
      <c r="C4179">
        <v>211</v>
      </c>
      <c r="D4179">
        <v>631</v>
      </c>
      <c r="E4179">
        <v>2</v>
      </c>
      <c r="F4179">
        <v>20402</v>
      </c>
      <c r="H4179" t="s">
        <v>9</v>
      </c>
      <c r="I4179">
        <v>1120</v>
      </c>
      <c r="J4179">
        <v>3250</v>
      </c>
      <c r="K4179" t="s">
        <v>3323</v>
      </c>
      <c r="O4179" s="65">
        <v>100000000</v>
      </c>
    </row>
    <row r="4180" spans="1:15" x14ac:dyDescent="0.25">
      <c r="A4180" s="45">
        <v>2018</v>
      </c>
      <c r="B4180" t="s">
        <v>893</v>
      </c>
      <c r="C4180">
        <v>211</v>
      </c>
      <c r="D4180">
        <v>631</v>
      </c>
      <c r="E4180">
        <v>2</v>
      </c>
      <c r="F4180">
        <v>29901</v>
      </c>
      <c r="H4180" t="s">
        <v>9</v>
      </c>
      <c r="I4180">
        <v>1120</v>
      </c>
      <c r="J4180">
        <v>3250</v>
      </c>
      <c r="K4180" t="s">
        <v>3327</v>
      </c>
      <c r="O4180" s="65">
        <v>20000000</v>
      </c>
    </row>
    <row r="4181" spans="1:15" x14ac:dyDescent="0.25">
      <c r="A4181" s="45">
        <v>2018</v>
      </c>
      <c r="B4181" t="s">
        <v>893</v>
      </c>
      <c r="C4181">
        <v>211</v>
      </c>
      <c r="D4181">
        <v>631</v>
      </c>
      <c r="E4181">
        <v>2</v>
      </c>
      <c r="F4181">
        <v>29903</v>
      </c>
      <c r="H4181" t="s">
        <v>9</v>
      </c>
      <c r="I4181">
        <v>1120</v>
      </c>
      <c r="J4181">
        <v>3250</v>
      </c>
      <c r="K4181" t="s">
        <v>3329</v>
      </c>
      <c r="O4181" s="65">
        <v>20000000</v>
      </c>
    </row>
    <row r="4182" spans="1:15" x14ac:dyDescent="0.25">
      <c r="A4182" s="45">
        <v>2018</v>
      </c>
      <c r="B4182" t="s">
        <v>893</v>
      </c>
      <c r="C4182">
        <v>211</v>
      </c>
      <c r="D4182">
        <v>631</v>
      </c>
      <c r="E4182">
        <v>2</v>
      </c>
      <c r="F4182">
        <v>29904</v>
      </c>
      <c r="H4182" t="s">
        <v>9</v>
      </c>
      <c r="I4182">
        <v>1120</v>
      </c>
      <c r="J4182">
        <v>3250</v>
      </c>
      <c r="K4182" t="s">
        <v>3330</v>
      </c>
      <c r="O4182" s="65">
        <v>50000000</v>
      </c>
    </row>
    <row r="4183" spans="1:15" x14ac:dyDescent="0.25">
      <c r="A4183" s="45">
        <v>2018</v>
      </c>
      <c r="B4183" t="s">
        <v>893</v>
      </c>
      <c r="C4183">
        <v>211</v>
      </c>
      <c r="D4183">
        <v>631</v>
      </c>
      <c r="E4183">
        <v>2</v>
      </c>
      <c r="F4183">
        <v>29907</v>
      </c>
      <c r="H4183" t="s">
        <v>9</v>
      </c>
      <c r="I4183">
        <v>1120</v>
      </c>
      <c r="J4183">
        <v>3250</v>
      </c>
      <c r="K4183" t="s">
        <v>3333</v>
      </c>
      <c r="O4183" s="65">
        <v>20000000</v>
      </c>
    </row>
    <row r="4184" spans="1:15" x14ac:dyDescent="0.25">
      <c r="A4184" s="45">
        <v>2018</v>
      </c>
      <c r="B4184" t="s">
        <v>893</v>
      </c>
      <c r="C4184">
        <v>211</v>
      </c>
      <c r="D4184">
        <v>631</v>
      </c>
      <c r="E4184">
        <v>2</v>
      </c>
      <c r="F4184">
        <v>29999</v>
      </c>
      <c r="H4184" t="s">
        <v>9</v>
      </c>
      <c r="I4184">
        <v>1120</v>
      </c>
      <c r="J4184">
        <v>3250</v>
      </c>
      <c r="K4184" t="s">
        <v>3334</v>
      </c>
      <c r="O4184" s="65">
        <v>20000000</v>
      </c>
    </row>
    <row r="4185" spans="1:15" x14ac:dyDescent="0.25">
      <c r="A4185" s="45">
        <v>2018</v>
      </c>
      <c r="B4185" t="s">
        <v>893</v>
      </c>
      <c r="C4185">
        <v>211</v>
      </c>
      <c r="D4185">
        <v>631</v>
      </c>
      <c r="E4185">
        <v>2</v>
      </c>
      <c r="F4185">
        <v>50103</v>
      </c>
      <c r="H4185" t="s">
        <v>16</v>
      </c>
      <c r="I4185">
        <v>2210</v>
      </c>
      <c r="J4185">
        <v>3250</v>
      </c>
      <c r="K4185" t="s">
        <v>3374</v>
      </c>
      <c r="O4185" s="65">
        <v>70000000</v>
      </c>
    </row>
    <row r="4186" spans="1:15" x14ac:dyDescent="0.25">
      <c r="A4186" s="45">
        <v>2018</v>
      </c>
      <c r="B4186" t="s">
        <v>893</v>
      </c>
      <c r="C4186">
        <v>211</v>
      </c>
      <c r="D4186">
        <v>631</v>
      </c>
      <c r="E4186">
        <v>2</v>
      </c>
      <c r="F4186">
        <v>50104</v>
      </c>
      <c r="H4186" t="s">
        <v>16</v>
      </c>
      <c r="I4186">
        <v>2210</v>
      </c>
      <c r="J4186">
        <v>3250</v>
      </c>
      <c r="K4186" t="s">
        <v>3375</v>
      </c>
      <c r="O4186" s="65">
        <v>30000000</v>
      </c>
    </row>
    <row r="4187" spans="1:15" x14ac:dyDescent="0.25">
      <c r="A4187" s="45">
        <v>2018</v>
      </c>
      <c r="B4187" t="s">
        <v>893</v>
      </c>
      <c r="C4187">
        <v>211</v>
      </c>
      <c r="D4187">
        <v>631</v>
      </c>
      <c r="E4187">
        <v>2</v>
      </c>
      <c r="F4187">
        <v>50105</v>
      </c>
      <c r="H4187" t="s">
        <v>16</v>
      </c>
      <c r="I4187">
        <v>2210</v>
      </c>
      <c r="J4187">
        <v>3250</v>
      </c>
      <c r="K4187" t="s">
        <v>3376</v>
      </c>
      <c r="O4187" s="65">
        <v>70000000</v>
      </c>
    </row>
    <row r="4188" spans="1:15" x14ac:dyDescent="0.25">
      <c r="A4188" s="45">
        <v>2018</v>
      </c>
      <c r="B4188" t="s">
        <v>893</v>
      </c>
      <c r="C4188">
        <v>211</v>
      </c>
      <c r="D4188">
        <v>631</v>
      </c>
      <c r="E4188">
        <v>2</v>
      </c>
      <c r="F4188">
        <v>50106</v>
      </c>
      <c r="H4188" t="s">
        <v>16</v>
      </c>
      <c r="I4188">
        <v>2210</v>
      </c>
      <c r="J4188">
        <v>3250</v>
      </c>
      <c r="K4188" t="s">
        <v>3377</v>
      </c>
      <c r="O4188" s="65">
        <v>100000000</v>
      </c>
    </row>
    <row r="4189" spans="1:15" x14ac:dyDescent="0.25">
      <c r="A4189" s="45">
        <v>2018</v>
      </c>
      <c r="B4189" t="s">
        <v>893</v>
      </c>
      <c r="C4189">
        <v>211</v>
      </c>
      <c r="D4189">
        <v>631</v>
      </c>
      <c r="E4189">
        <v>2</v>
      </c>
      <c r="F4189">
        <v>50107</v>
      </c>
      <c r="H4189" t="s">
        <v>16</v>
      </c>
      <c r="I4189">
        <v>2210</v>
      </c>
      <c r="J4189">
        <v>3250</v>
      </c>
      <c r="K4189" t="s">
        <v>3378</v>
      </c>
      <c r="O4189" s="65">
        <v>25000000</v>
      </c>
    </row>
    <row r="4190" spans="1:15" x14ac:dyDescent="0.25">
      <c r="A4190" s="45">
        <v>2018</v>
      </c>
      <c r="B4190" t="s">
        <v>893</v>
      </c>
      <c r="C4190">
        <v>211</v>
      </c>
      <c r="D4190">
        <v>631</v>
      </c>
      <c r="E4190">
        <v>2</v>
      </c>
      <c r="F4190">
        <v>59903</v>
      </c>
      <c r="H4190" t="s">
        <v>16</v>
      </c>
      <c r="I4190">
        <v>2240</v>
      </c>
      <c r="J4190">
        <v>3250</v>
      </c>
      <c r="K4190" t="s">
        <v>3389</v>
      </c>
      <c r="O4190" s="65">
        <v>40000000</v>
      </c>
    </row>
    <row r="4191" spans="1:15" x14ac:dyDescent="0.25">
      <c r="A4191" s="45">
        <v>2018</v>
      </c>
      <c r="B4191" t="s">
        <v>893</v>
      </c>
      <c r="C4191">
        <v>211</v>
      </c>
      <c r="D4191">
        <v>631</v>
      </c>
      <c r="E4191">
        <v>2</v>
      </c>
      <c r="F4191">
        <v>60102</v>
      </c>
      <c r="G4191">
        <v>210</v>
      </c>
      <c r="H4191" t="s">
        <v>9</v>
      </c>
      <c r="I4191">
        <v>1310</v>
      </c>
      <c r="J4191">
        <v>3230</v>
      </c>
      <c r="K4191" t="s">
        <v>3392</v>
      </c>
      <c r="L4191" t="s">
        <v>894</v>
      </c>
      <c r="M4191" t="s">
        <v>4650</v>
      </c>
      <c r="N4191" t="s">
        <v>895</v>
      </c>
      <c r="O4191" s="65">
        <v>3130200000</v>
      </c>
    </row>
    <row r="4192" spans="1:15" x14ac:dyDescent="0.25">
      <c r="A4192" s="45">
        <v>2018</v>
      </c>
      <c r="B4192" t="s">
        <v>893</v>
      </c>
      <c r="C4192">
        <v>211</v>
      </c>
      <c r="D4192">
        <v>631</v>
      </c>
      <c r="E4192">
        <v>2</v>
      </c>
      <c r="F4192">
        <v>60103</v>
      </c>
      <c r="G4192">
        <v>211</v>
      </c>
      <c r="H4192" t="s">
        <v>9</v>
      </c>
      <c r="I4192">
        <v>1310</v>
      </c>
      <c r="J4192">
        <v>3240</v>
      </c>
      <c r="K4192" t="s">
        <v>3393</v>
      </c>
      <c r="L4192" t="s">
        <v>896</v>
      </c>
      <c r="M4192" t="s">
        <v>6131</v>
      </c>
      <c r="N4192" t="s">
        <v>897</v>
      </c>
      <c r="O4192" s="65">
        <v>100000000</v>
      </c>
    </row>
    <row r="4193" spans="1:15" x14ac:dyDescent="0.25">
      <c r="A4193" s="45">
        <v>2018</v>
      </c>
      <c r="B4193" t="s">
        <v>893</v>
      </c>
      <c r="C4193">
        <v>211</v>
      </c>
      <c r="D4193">
        <v>631</v>
      </c>
      <c r="E4193">
        <v>2</v>
      </c>
      <c r="F4193">
        <v>60103</v>
      </c>
      <c r="G4193">
        <v>212</v>
      </c>
      <c r="H4193" t="s">
        <v>9</v>
      </c>
      <c r="I4193">
        <v>1310</v>
      </c>
      <c r="J4193">
        <v>3310</v>
      </c>
      <c r="K4193" t="s">
        <v>3393</v>
      </c>
      <c r="L4193" t="s">
        <v>735</v>
      </c>
      <c r="M4193" t="s">
        <v>4651</v>
      </c>
      <c r="N4193" t="s">
        <v>736</v>
      </c>
      <c r="O4193" s="65">
        <v>3130200000</v>
      </c>
    </row>
    <row r="4194" spans="1:15" x14ac:dyDescent="0.25">
      <c r="A4194" s="45">
        <v>2018</v>
      </c>
      <c r="B4194" t="s">
        <v>893</v>
      </c>
      <c r="C4194">
        <v>211</v>
      </c>
      <c r="D4194">
        <v>631</v>
      </c>
      <c r="E4194">
        <v>2</v>
      </c>
      <c r="F4194">
        <v>60103</v>
      </c>
      <c r="G4194">
        <v>216</v>
      </c>
      <c r="H4194" t="s">
        <v>9</v>
      </c>
      <c r="I4194">
        <v>1310</v>
      </c>
      <c r="J4194">
        <v>3230</v>
      </c>
      <c r="K4194" t="s">
        <v>3393</v>
      </c>
      <c r="L4194" t="s">
        <v>898</v>
      </c>
      <c r="M4194" t="s">
        <v>4775</v>
      </c>
      <c r="N4194" t="s">
        <v>22</v>
      </c>
      <c r="O4194" s="65">
        <v>18781200000</v>
      </c>
    </row>
    <row r="4195" spans="1:15" x14ac:dyDescent="0.25">
      <c r="A4195" s="45">
        <v>2018</v>
      </c>
      <c r="B4195" t="s">
        <v>893</v>
      </c>
      <c r="C4195">
        <v>211</v>
      </c>
      <c r="D4195">
        <v>631</v>
      </c>
      <c r="E4195">
        <v>2</v>
      </c>
      <c r="F4195">
        <v>60104</v>
      </c>
      <c r="G4195">
        <v>245</v>
      </c>
      <c r="H4195" t="s">
        <v>9</v>
      </c>
      <c r="I4195">
        <v>1310</v>
      </c>
      <c r="J4195">
        <v>3250</v>
      </c>
      <c r="K4195" t="s">
        <v>3394</v>
      </c>
      <c r="L4195" t="s">
        <v>899</v>
      </c>
      <c r="M4195" t="s">
        <v>6132</v>
      </c>
      <c r="N4195" t="s">
        <v>900</v>
      </c>
      <c r="O4195" s="65">
        <v>100000000</v>
      </c>
    </row>
    <row r="4196" spans="1:15" x14ac:dyDescent="0.25">
      <c r="A4196" s="45">
        <v>2018</v>
      </c>
      <c r="B4196" t="s">
        <v>893</v>
      </c>
      <c r="C4196">
        <v>211</v>
      </c>
      <c r="D4196">
        <v>631</v>
      </c>
      <c r="E4196">
        <v>2</v>
      </c>
      <c r="F4196">
        <v>60104</v>
      </c>
      <c r="G4196">
        <v>246</v>
      </c>
      <c r="H4196" t="s">
        <v>9</v>
      </c>
      <c r="I4196">
        <v>1310</v>
      </c>
      <c r="J4196">
        <v>3250</v>
      </c>
      <c r="K4196" t="s">
        <v>3394</v>
      </c>
      <c r="L4196" t="s">
        <v>149</v>
      </c>
      <c r="M4196" t="s">
        <v>6133</v>
      </c>
      <c r="N4196" t="s">
        <v>617</v>
      </c>
      <c r="O4196" s="65">
        <v>100000000</v>
      </c>
    </row>
    <row r="4197" spans="1:15" x14ac:dyDescent="0.25">
      <c r="A4197" s="45">
        <v>2018</v>
      </c>
      <c r="B4197" t="s">
        <v>893</v>
      </c>
      <c r="C4197">
        <v>211</v>
      </c>
      <c r="D4197">
        <v>631</v>
      </c>
      <c r="E4197">
        <v>2</v>
      </c>
      <c r="F4197">
        <v>60104</v>
      </c>
      <c r="G4197">
        <v>247</v>
      </c>
      <c r="H4197" t="s">
        <v>9</v>
      </c>
      <c r="I4197">
        <v>1310</v>
      </c>
      <c r="J4197">
        <v>3250</v>
      </c>
      <c r="K4197" t="s">
        <v>3394</v>
      </c>
      <c r="L4197" t="s">
        <v>646</v>
      </c>
      <c r="M4197" t="s">
        <v>6133</v>
      </c>
      <c r="N4197" t="s">
        <v>647</v>
      </c>
      <c r="O4197" s="65">
        <v>100000000</v>
      </c>
    </row>
    <row r="4198" spans="1:15" x14ac:dyDescent="0.25">
      <c r="A4198" s="45">
        <v>2018</v>
      </c>
      <c r="B4198" t="s">
        <v>893</v>
      </c>
      <c r="C4198">
        <v>211</v>
      </c>
      <c r="D4198">
        <v>631</v>
      </c>
      <c r="E4198">
        <v>2</v>
      </c>
      <c r="F4198">
        <v>60104</v>
      </c>
      <c r="G4198">
        <v>248</v>
      </c>
      <c r="H4198" t="s">
        <v>9</v>
      </c>
      <c r="I4198">
        <v>1310</v>
      </c>
      <c r="J4198">
        <v>3250</v>
      </c>
      <c r="K4198" t="s">
        <v>3394</v>
      </c>
      <c r="L4198" t="s">
        <v>665</v>
      </c>
      <c r="M4198" t="s">
        <v>6133</v>
      </c>
      <c r="N4198" t="s">
        <v>666</v>
      </c>
      <c r="O4198" s="65">
        <v>100000000</v>
      </c>
    </row>
    <row r="4199" spans="1:15" x14ac:dyDescent="0.25">
      <c r="A4199" s="45">
        <v>2018</v>
      </c>
      <c r="B4199" t="s">
        <v>893</v>
      </c>
      <c r="C4199">
        <v>211</v>
      </c>
      <c r="D4199">
        <v>631</v>
      </c>
      <c r="E4199">
        <v>2</v>
      </c>
      <c r="F4199">
        <v>60104</v>
      </c>
      <c r="G4199">
        <v>249</v>
      </c>
      <c r="H4199" t="s">
        <v>9</v>
      </c>
      <c r="I4199">
        <v>1310</v>
      </c>
      <c r="J4199">
        <v>3250</v>
      </c>
      <c r="K4199" t="s">
        <v>3394</v>
      </c>
      <c r="L4199" t="s">
        <v>373</v>
      </c>
      <c r="M4199" t="s">
        <v>6133</v>
      </c>
      <c r="N4199" t="s">
        <v>375</v>
      </c>
      <c r="O4199" s="65">
        <v>100000000</v>
      </c>
    </row>
    <row r="4200" spans="1:15" x14ac:dyDescent="0.25">
      <c r="A4200" s="45">
        <v>2018</v>
      </c>
      <c r="B4200" t="s">
        <v>893</v>
      </c>
      <c r="C4200">
        <v>211</v>
      </c>
      <c r="D4200">
        <v>631</v>
      </c>
      <c r="E4200">
        <v>2</v>
      </c>
      <c r="F4200">
        <v>60104</v>
      </c>
      <c r="G4200">
        <v>250</v>
      </c>
      <c r="H4200" t="s">
        <v>9</v>
      </c>
      <c r="I4200">
        <v>1310</v>
      </c>
      <c r="J4200">
        <v>3250</v>
      </c>
      <c r="K4200" t="s">
        <v>3394</v>
      </c>
      <c r="L4200" t="s">
        <v>686</v>
      </c>
      <c r="M4200" t="s">
        <v>6133</v>
      </c>
      <c r="N4200" t="s">
        <v>687</v>
      </c>
      <c r="O4200" s="65">
        <v>100000000</v>
      </c>
    </row>
    <row r="4201" spans="1:15" x14ac:dyDescent="0.25">
      <c r="A4201" s="45">
        <v>2018</v>
      </c>
      <c r="B4201" t="s">
        <v>893</v>
      </c>
      <c r="C4201">
        <v>211</v>
      </c>
      <c r="D4201">
        <v>631</v>
      </c>
      <c r="E4201">
        <v>2</v>
      </c>
      <c r="F4201">
        <v>60104</v>
      </c>
      <c r="G4201">
        <v>251</v>
      </c>
      <c r="H4201" t="s">
        <v>9</v>
      </c>
      <c r="I4201">
        <v>1310</v>
      </c>
      <c r="J4201">
        <v>3250</v>
      </c>
      <c r="K4201" t="s">
        <v>3394</v>
      </c>
      <c r="L4201" t="s">
        <v>127</v>
      </c>
      <c r="M4201" t="s">
        <v>6133</v>
      </c>
      <c r="N4201" t="s">
        <v>129</v>
      </c>
      <c r="O4201" s="65">
        <v>100000000</v>
      </c>
    </row>
    <row r="4202" spans="1:15" x14ac:dyDescent="0.25">
      <c r="A4202" s="45">
        <v>2018</v>
      </c>
      <c r="B4202" t="s">
        <v>893</v>
      </c>
      <c r="C4202">
        <v>211</v>
      </c>
      <c r="D4202">
        <v>631</v>
      </c>
      <c r="E4202">
        <v>2</v>
      </c>
      <c r="F4202">
        <v>60104</v>
      </c>
      <c r="G4202">
        <v>254</v>
      </c>
      <c r="H4202" t="s">
        <v>9</v>
      </c>
      <c r="I4202">
        <v>1310</v>
      </c>
      <c r="J4202">
        <v>3250</v>
      </c>
      <c r="K4202" t="s">
        <v>3394</v>
      </c>
      <c r="L4202" t="s">
        <v>612</v>
      </c>
      <c r="M4202" t="s">
        <v>6133</v>
      </c>
      <c r="N4202" t="s">
        <v>613</v>
      </c>
      <c r="O4202" s="65">
        <v>100000000</v>
      </c>
    </row>
    <row r="4203" spans="1:15" x14ac:dyDescent="0.25">
      <c r="A4203" s="45">
        <v>2018</v>
      </c>
      <c r="B4203" t="s">
        <v>893</v>
      </c>
      <c r="C4203">
        <v>211</v>
      </c>
      <c r="D4203">
        <v>631</v>
      </c>
      <c r="E4203">
        <v>2</v>
      </c>
      <c r="F4203">
        <v>60201</v>
      </c>
      <c r="H4203" t="s">
        <v>9</v>
      </c>
      <c r="I4203">
        <v>1320</v>
      </c>
      <c r="J4203">
        <v>3250</v>
      </c>
      <c r="K4203" t="s">
        <v>3400</v>
      </c>
      <c r="O4203" s="65">
        <v>62700000</v>
      </c>
    </row>
    <row r="4204" spans="1:15" x14ac:dyDescent="0.25">
      <c r="A4204" s="45">
        <v>2018</v>
      </c>
      <c r="B4204" t="s">
        <v>893</v>
      </c>
      <c r="C4204">
        <v>211</v>
      </c>
      <c r="D4204">
        <v>631</v>
      </c>
      <c r="E4204">
        <v>2</v>
      </c>
      <c r="F4204">
        <v>60701</v>
      </c>
      <c r="G4204">
        <v>208</v>
      </c>
      <c r="H4204" t="s">
        <v>9</v>
      </c>
      <c r="I4204">
        <v>1330</v>
      </c>
      <c r="J4204">
        <v>3250</v>
      </c>
      <c r="K4204" t="s">
        <v>3419</v>
      </c>
      <c r="L4204" t="s">
        <v>901</v>
      </c>
      <c r="M4204" t="s">
        <v>902</v>
      </c>
      <c r="N4204" t="s">
        <v>903</v>
      </c>
      <c r="O4204" s="65">
        <v>8200000</v>
      </c>
    </row>
    <row r="4205" spans="1:15" x14ac:dyDescent="0.25">
      <c r="A4205" s="45">
        <v>2018</v>
      </c>
      <c r="B4205" t="s">
        <v>905</v>
      </c>
      <c r="C4205">
        <v>211</v>
      </c>
      <c r="D4205">
        <v>635</v>
      </c>
      <c r="E4205">
        <v>0</v>
      </c>
      <c r="F4205">
        <v>60102</v>
      </c>
      <c r="G4205">
        <v>223</v>
      </c>
      <c r="H4205" t="s">
        <v>9</v>
      </c>
      <c r="I4205">
        <v>1310</v>
      </c>
      <c r="J4205">
        <v>3230</v>
      </c>
      <c r="K4205" t="s">
        <v>3392</v>
      </c>
      <c r="L4205" t="s">
        <v>894</v>
      </c>
      <c r="M4205" t="s">
        <v>4404</v>
      </c>
      <c r="N4205" t="s">
        <v>895</v>
      </c>
      <c r="O4205" s="65">
        <v>7271000000</v>
      </c>
    </row>
    <row r="4206" spans="1:15" x14ac:dyDescent="0.25">
      <c r="A4206" s="45">
        <v>2018</v>
      </c>
      <c r="B4206" t="s">
        <v>905</v>
      </c>
      <c r="C4206">
        <v>211</v>
      </c>
      <c r="D4206">
        <v>635</v>
      </c>
      <c r="E4206">
        <v>0</v>
      </c>
      <c r="F4206">
        <v>60102</v>
      </c>
      <c r="G4206">
        <v>224</v>
      </c>
      <c r="H4206" t="s">
        <v>9</v>
      </c>
      <c r="I4206">
        <v>1310</v>
      </c>
      <c r="J4206">
        <v>3230</v>
      </c>
      <c r="K4206" t="s">
        <v>3392</v>
      </c>
      <c r="L4206" t="s">
        <v>894</v>
      </c>
      <c r="M4206" t="s">
        <v>4754</v>
      </c>
      <c r="N4206" t="s">
        <v>895</v>
      </c>
      <c r="O4206" s="65">
        <v>402100000</v>
      </c>
    </row>
    <row r="4207" spans="1:15" x14ac:dyDescent="0.25">
      <c r="A4207" s="45">
        <v>2018</v>
      </c>
      <c r="B4207" t="s">
        <v>905</v>
      </c>
      <c r="C4207">
        <v>211</v>
      </c>
      <c r="D4207">
        <v>635</v>
      </c>
      <c r="E4207">
        <v>0</v>
      </c>
      <c r="F4207">
        <v>60102</v>
      </c>
      <c r="G4207">
        <v>225</v>
      </c>
      <c r="H4207" t="s">
        <v>9</v>
      </c>
      <c r="I4207">
        <v>1310</v>
      </c>
      <c r="J4207">
        <v>3230</v>
      </c>
      <c r="K4207" t="s">
        <v>3392</v>
      </c>
      <c r="L4207" t="s">
        <v>894</v>
      </c>
      <c r="M4207" t="s">
        <v>906</v>
      </c>
      <c r="N4207" t="s">
        <v>895</v>
      </c>
      <c r="O4207" s="65">
        <v>204400000</v>
      </c>
    </row>
    <row r="4208" spans="1:15" x14ac:dyDescent="0.25">
      <c r="A4208" s="45">
        <v>2018</v>
      </c>
      <c r="B4208" t="s">
        <v>905</v>
      </c>
      <c r="C4208">
        <v>211</v>
      </c>
      <c r="D4208">
        <v>635</v>
      </c>
      <c r="E4208">
        <v>0</v>
      </c>
      <c r="F4208">
        <v>60102</v>
      </c>
      <c r="G4208">
        <v>226</v>
      </c>
      <c r="H4208" t="s">
        <v>9</v>
      </c>
      <c r="I4208">
        <v>1310</v>
      </c>
      <c r="J4208">
        <v>3230</v>
      </c>
      <c r="K4208" t="s">
        <v>3392</v>
      </c>
      <c r="L4208" t="s">
        <v>907</v>
      </c>
      <c r="M4208" t="s">
        <v>4652</v>
      </c>
      <c r="N4208" t="s">
        <v>908</v>
      </c>
      <c r="O4208" s="65">
        <v>196000000</v>
      </c>
    </row>
    <row r="4209" spans="1:15" x14ac:dyDescent="0.25">
      <c r="A4209" s="45">
        <v>2018</v>
      </c>
      <c r="B4209" t="s">
        <v>905</v>
      </c>
      <c r="C4209">
        <v>211</v>
      </c>
      <c r="D4209">
        <v>635</v>
      </c>
      <c r="E4209">
        <v>0</v>
      </c>
      <c r="F4209">
        <v>60102</v>
      </c>
      <c r="G4209">
        <v>232</v>
      </c>
      <c r="H4209" t="s">
        <v>9</v>
      </c>
      <c r="I4209">
        <v>1310</v>
      </c>
      <c r="J4209">
        <v>3230</v>
      </c>
      <c r="K4209" t="s">
        <v>3392</v>
      </c>
      <c r="L4209" t="s">
        <v>909</v>
      </c>
      <c r="M4209" t="s">
        <v>4776</v>
      </c>
      <c r="N4209" t="s">
        <v>910</v>
      </c>
      <c r="O4209" s="65">
        <v>1292100000</v>
      </c>
    </row>
    <row r="4210" spans="1:15" x14ac:dyDescent="0.25">
      <c r="A4210" s="45">
        <v>2018</v>
      </c>
      <c r="B4210" t="s">
        <v>905</v>
      </c>
      <c r="C4210">
        <v>211</v>
      </c>
      <c r="D4210">
        <v>635</v>
      </c>
      <c r="E4210">
        <v>0</v>
      </c>
      <c r="F4210">
        <v>60102</v>
      </c>
      <c r="G4210">
        <v>233</v>
      </c>
      <c r="H4210" t="s">
        <v>9</v>
      </c>
      <c r="I4210">
        <v>1310</v>
      </c>
      <c r="J4210">
        <v>3230</v>
      </c>
      <c r="K4210" t="s">
        <v>3392</v>
      </c>
      <c r="L4210" t="s">
        <v>911</v>
      </c>
      <c r="M4210" t="s">
        <v>4755</v>
      </c>
      <c r="N4210" t="s">
        <v>912</v>
      </c>
      <c r="O4210" s="65">
        <v>4781300000</v>
      </c>
    </row>
    <row r="4211" spans="1:15" x14ac:dyDescent="0.25">
      <c r="A4211" s="45">
        <v>2018</v>
      </c>
      <c r="B4211" t="s">
        <v>905</v>
      </c>
      <c r="C4211">
        <v>211</v>
      </c>
      <c r="D4211">
        <v>635</v>
      </c>
      <c r="E4211">
        <v>0</v>
      </c>
      <c r="F4211">
        <v>60102</v>
      </c>
      <c r="G4211">
        <v>235</v>
      </c>
      <c r="H4211" t="s">
        <v>9</v>
      </c>
      <c r="I4211">
        <v>1310</v>
      </c>
      <c r="J4211">
        <v>3230</v>
      </c>
      <c r="K4211" t="s">
        <v>3392</v>
      </c>
      <c r="L4211" t="s">
        <v>4528</v>
      </c>
      <c r="M4211" t="s">
        <v>6134</v>
      </c>
      <c r="N4211" t="s">
        <v>4508</v>
      </c>
      <c r="O4211" s="65">
        <v>27846200000</v>
      </c>
    </row>
    <row r="4212" spans="1:15" x14ac:dyDescent="0.25">
      <c r="A4212" s="45">
        <v>2018</v>
      </c>
      <c r="B4212" t="s">
        <v>905</v>
      </c>
      <c r="C4212">
        <v>211</v>
      </c>
      <c r="D4212">
        <v>635</v>
      </c>
      <c r="E4212">
        <v>0</v>
      </c>
      <c r="F4212">
        <v>60103</v>
      </c>
      <c r="G4212">
        <v>204</v>
      </c>
      <c r="H4212" t="s">
        <v>9</v>
      </c>
      <c r="I4212">
        <v>1310</v>
      </c>
      <c r="J4212">
        <v>3230</v>
      </c>
      <c r="K4212" t="s">
        <v>3393</v>
      </c>
      <c r="L4212" t="s">
        <v>122</v>
      </c>
      <c r="M4212" t="s">
        <v>913</v>
      </c>
      <c r="N4212" t="s">
        <v>22</v>
      </c>
      <c r="O4212" s="65">
        <v>8535300000</v>
      </c>
    </row>
    <row r="4213" spans="1:15" x14ac:dyDescent="0.25">
      <c r="A4213" s="45">
        <v>2018</v>
      </c>
      <c r="B4213" t="s">
        <v>905</v>
      </c>
      <c r="C4213">
        <v>211</v>
      </c>
      <c r="D4213">
        <v>635</v>
      </c>
      <c r="E4213">
        <v>0</v>
      </c>
      <c r="F4213">
        <v>60103</v>
      </c>
      <c r="G4213">
        <v>209</v>
      </c>
      <c r="H4213" t="s">
        <v>9</v>
      </c>
      <c r="I4213">
        <v>1310</v>
      </c>
      <c r="J4213">
        <v>3230</v>
      </c>
      <c r="K4213" t="s">
        <v>3393</v>
      </c>
      <c r="L4213" t="s">
        <v>122</v>
      </c>
      <c r="M4213" t="s">
        <v>914</v>
      </c>
      <c r="N4213" t="s">
        <v>22</v>
      </c>
      <c r="O4213" s="65">
        <v>32200580000</v>
      </c>
    </row>
    <row r="4214" spans="1:15" x14ac:dyDescent="0.25">
      <c r="A4214" s="45">
        <v>2018</v>
      </c>
      <c r="B4214" t="s">
        <v>905</v>
      </c>
      <c r="C4214">
        <v>211</v>
      </c>
      <c r="D4214">
        <v>635</v>
      </c>
      <c r="E4214">
        <v>0</v>
      </c>
      <c r="F4214">
        <v>60103</v>
      </c>
      <c r="G4214">
        <v>210</v>
      </c>
      <c r="H4214" t="s">
        <v>9</v>
      </c>
      <c r="I4214">
        <v>1310</v>
      </c>
      <c r="J4214">
        <v>3210</v>
      </c>
      <c r="K4214" t="s">
        <v>3393</v>
      </c>
      <c r="L4214" t="s">
        <v>122</v>
      </c>
      <c r="M4214" t="s">
        <v>4653</v>
      </c>
      <c r="N4214" t="s">
        <v>22</v>
      </c>
      <c r="O4214" s="65">
        <v>600000000</v>
      </c>
    </row>
    <row r="4215" spans="1:15" x14ac:dyDescent="0.25">
      <c r="A4215" s="45">
        <v>2018</v>
      </c>
      <c r="B4215" t="s">
        <v>905</v>
      </c>
      <c r="C4215">
        <v>211</v>
      </c>
      <c r="D4215">
        <v>635</v>
      </c>
      <c r="E4215">
        <v>0</v>
      </c>
      <c r="F4215">
        <v>60103</v>
      </c>
      <c r="G4215">
        <v>213</v>
      </c>
      <c r="H4215" t="s">
        <v>9</v>
      </c>
      <c r="I4215">
        <v>1310</v>
      </c>
      <c r="J4215">
        <v>3230</v>
      </c>
      <c r="K4215" t="s">
        <v>3393</v>
      </c>
      <c r="L4215" t="s">
        <v>122</v>
      </c>
      <c r="M4215" t="s">
        <v>915</v>
      </c>
      <c r="N4215" t="s">
        <v>22</v>
      </c>
      <c r="O4215" s="65">
        <v>65085800000</v>
      </c>
    </row>
    <row r="4216" spans="1:15" x14ac:dyDescent="0.25">
      <c r="A4216" s="45">
        <v>2018</v>
      </c>
      <c r="B4216" t="s">
        <v>905</v>
      </c>
      <c r="C4216">
        <v>211</v>
      </c>
      <c r="D4216">
        <v>635</v>
      </c>
      <c r="E4216">
        <v>0</v>
      </c>
      <c r="F4216">
        <v>60103</v>
      </c>
      <c r="G4216">
        <v>214</v>
      </c>
      <c r="H4216" t="s">
        <v>9</v>
      </c>
      <c r="I4216">
        <v>1310</v>
      </c>
      <c r="J4216">
        <v>3230</v>
      </c>
      <c r="K4216" t="s">
        <v>3393</v>
      </c>
      <c r="L4216" t="s">
        <v>122</v>
      </c>
      <c r="M4216" t="s">
        <v>916</v>
      </c>
      <c r="N4216" t="s">
        <v>22</v>
      </c>
      <c r="O4216" s="65">
        <v>15167500000</v>
      </c>
    </row>
    <row r="4217" spans="1:15" x14ac:dyDescent="0.25">
      <c r="A4217" s="45">
        <v>2018</v>
      </c>
      <c r="B4217" t="s">
        <v>905</v>
      </c>
      <c r="C4217">
        <v>211</v>
      </c>
      <c r="D4217">
        <v>635</v>
      </c>
      <c r="E4217">
        <v>0</v>
      </c>
      <c r="F4217">
        <v>60103</v>
      </c>
      <c r="G4217">
        <v>217</v>
      </c>
      <c r="H4217" t="s">
        <v>9</v>
      </c>
      <c r="I4217">
        <v>1310</v>
      </c>
      <c r="J4217">
        <v>3230</v>
      </c>
      <c r="K4217" t="s">
        <v>3393</v>
      </c>
      <c r="L4217" t="s">
        <v>898</v>
      </c>
      <c r="M4217" t="s">
        <v>917</v>
      </c>
      <c r="N4217" t="s">
        <v>22</v>
      </c>
      <c r="O4217" s="65">
        <v>26522500000</v>
      </c>
    </row>
    <row r="4218" spans="1:15" x14ac:dyDescent="0.25">
      <c r="A4218" s="45">
        <v>2018</v>
      </c>
      <c r="B4218" t="s">
        <v>905</v>
      </c>
      <c r="C4218">
        <v>211</v>
      </c>
      <c r="D4218">
        <v>635</v>
      </c>
      <c r="E4218">
        <v>0</v>
      </c>
      <c r="F4218">
        <v>60103</v>
      </c>
      <c r="G4218">
        <v>218</v>
      </c>
      <c r="H4218" t="s">
        <v>9</v>
      </c>
      <c r="I4218">
        <v>1310</v>
      </c>
      <c r="J4218">
        <v>3230</v>
      </c>
      <c r="K4218" t="s">
        <v>3393</v>
      </c>
      <c r="L4218" t="s">
        <v>898</v>
      </c>
      <c r="M4218" t="s">
        <v>4654</v>
      </c>
      <c r="N4218" t="s">
        <v>22</v>
      </c>
      <c r="O4218" s="65">
        <v>35786400000</v>
      </c>
    </row>
    <row r="4219" spans="1:15" x14ac:dyDescent="0.25">
      <c r="A4219" s="45">
        <v>2018</v>
      </c>
      <c r="B4219" t="s">
        <v>905</v>
      </c>
      <c r="C4219">
        <v>211</v>
      </c>
      <c r="D4219">
        <v>635</v>
      </c>
      <c r="E4219">
        <v>0</v>
      </c>
      <c r="F4219">
        <v>60103</v>
      </c>
      <c r="G4219">
        <v>219</v>
      </c>
      <c r="H4219" t="s">
        <v>9</v>
      </c>
      <c r="I4219">
        <v>1310</v>
      </c>
      <c r="J4219">
        <v>3230</v>
      </c>
      <c r="K4219" t="s">
        <v>3393</v>
      </c>
      <c r="L4219" t="s">
        <v>898</v>
      </c>
      <c r="M4219" t="s">
        <v>4777</v>
      </c>
      <c r="N4219" t="s">
        <v>22</v>
      </c>
      <c r="O4219" s="65">
        <v>2766000000</v>
      </c>
    </row>
    <row r="4220" spans="1:15" x14ac:dyDescent="0.25">
      <c r="A4220" s="45">
        <v>2018</v>
      </c>
      <c r="B4220" t="s">
        <v>905</v>
      </c>
      <c r="C4220">
        <v>211</v>
      </c>
      <c r="D4220">
        <v>635</v>
      </c>
      <c r="E4220">
        <v>0</v>
      </c>
      <c r="F4220">
        <v>60103</v>
      </c>
      <c r="G4220">
        <v>231</v>
      </c>
      <c r="H4220" t="s">
        <v>9</v>
      </c>
      <c r="I4220">
        <v>1310</v>
      </c>
      <c r="J4220">
        <v>3230</v>
      </c>
      <c r="K4220" t="s">
        <v>3393</v>
      </c>
      <c r="L4220" t="s">
        <v>918</v>
      </c>
      <c r="M4220" t="s">
        <v>4405</v>
      </c>
      <c r="N4220" t="s">
        <v>919</v>
      </c>
      <c r="O4220" s="65">
        <v>129400000</v>
      </c>
    </row>
    <row r="4221" spans="1:15" x14ac:dyDescent="0.25">
      <c r="A4221" s="45">
        <v>2018</v>
      </c>
      <c r="B4221" t="s">
        <v>905</v>
      </c>
      <c r="C4221">
        <v>211</v>
      </c>
      <c r="D4221">
        <v>635</v>
      </c>
      <c r="E4221">
        <v>0</v>
      </c>
      <c r="F4221">
        <v>60103</v>
      </c>
      <c r="G4221">
        <v>236</v>
      </c>
      <c r="H4221" t="s">
        <v>9</v>
      </c>
      <c r="I4221">
        <v>1310</v>
      </c>
      <c r="J4221">
        <v>3310</v>
      </c>
      <c r="K4221" t="s">
        <v>3393</v>
      </c>
      <c r="L4221" t="s">
        <v>735</v>
      </c>
      <c r="M4221" t="s">
        <v>4778</v>
      </c>
      <c r="N4221" t="s">
        <v>736</v>
      </c>
      <c r="O4221" s="65">
        <v>2798900000</v>
      </c>
    </row>
    <row r="4222" spans="1:15" x14ac:dyDescent="0.25">
      <c r="A4222" s="45">
        <v>2018</v>
      </c>
      <c r="B4222" t="s">
        <v>905</v>
      </c>
      <c r="C4222">
        <v>211</v>
      </c>
      <c r="D4222">
        <v>635</v>
      </c>
      <c r="E4222">
        <v>0</v>
      </c>
      <c r="F4222">
        <v>60103</v>
      </c>
      <c r="G4222">
        <v>238</v>
      </c>
      <c r="H4222" t="s">
        <v>9</v>
      </c>
      <c r="I4222">
        <v>1310</v>
      </c>
      <c r="J4222">
        <v>3310</v>
      </c>
      <c r="K4222" t="s">
        <v>3393</v>
      </c>
      <c r="L4222" t="s">
        <v>735</v>
      </c>
      <c r="M4222" t="s">
        <v>4655</v>
      </c>
      <c r="N4222" t="s">
        <v>736</v>
      </c>
      <c r="O4222" s="65">
        <v>1300000000</v>
      </c>
    </row>
    <row r="4223" spans="1:15" x14ac:dyDescent="0.25">
      <c r="A4223" s="45">
        <v>2018</v>
      </c>
      <c r="B4223" t="s">
        <v>905</v>
      </c>
      <c r="C4223">
        <v>211</v>
      </c>
      <c r="D4223">
        <v>635</v>
      </c>
      <c r="E4223">
        <v>0</v>
      </c>
      <c r="F4223">
        <v>60401</v>
      </c>
      <c r="G4223">
        <v>209</v>
      </c>
      <c r="H4223" t="s">
        <v>9</v>
      </c>
      <c r="I4223">
        <v>1320</v>
      </c>
      <c r="J4223">
        <v>3230</v>
      </c>
      <c r="K4223" t="s">
        <v>3411</v>
      </c>
      <c r="L4223" t="s">
        <v>920</v>
      </c>
      <c r="M4223" t="s">
        <v>4779</v>
      </c>
      <c r="N4223" t="s">
        <v>921</v>
      </c>
      <c r="O4223" s="65">
        <v>2548300000</v>
      </c>
    </row>
    <row r="4224" spans="1:15" x14ac:dyDescent="0.25">
      <c r="A4224" s="45">
        <v>2018</v>
      </c>
      <c r="B4224" t="s">
        <v>905</v>
      </c>
      <c r="C4224">
        <v>211</v>
      </c>
      <c r="D4224">
        <v>635</v>
      </c>
      <c r="E4224">
        <v>0</v>
      </c>
      <c r="F4224">
        <v>60401</v>
      </c>
      <c r="G4224">
        <v>211</v>
      </c>
      <c r="H4224" t="s">
        <v>9</v>
      </c>
      <c r="I4224">
        <v>1320</v>
      </c>
      <c r="J4224">
        <v>3230</v>
      </c>
      <c r="K4224" t="s">
        <v>3411</v>
      </c>
      <c r="L4224" t="s">
        <v>920</v>
      </c>
      <c r="M4224" t="s">
        <v>4406</v>
      </c>
      <c r="N4224" t="s">
        <v>921</v>
      </c>
      <c r="O4224" s="65">
        <v>106400000</v>
      </c>
    </row>
    <row r="4225" spans="1:15" x14ac:dyDescent="0.25">
      <c r="A4225" s="45">
        <v>2018</v>
      </c>
      <c r="B4225" t="s">
        <v>905</v>
      </c>
      <c r="C4225">
        <v>211</v>
      </c>
      <c r="D4225">
        <v>635</v>
      </c>
      <c r="E4225">
        <v>0</v>
      </c>
      <c r="F4225">
        <v>60701</v>
      </c>
      <c r="G4225">
        <v>200</v>
      </c>
      <c r="H4225" t="s">
        <v>9</v>
      </c>
      <c r="I4225">
        <v>1330</v>
      </c>
      <c r="J4225">
        <v>3250</v>
      </c>
      <c r="K4225" t="s">
        <v>3419</v>
      </c>
      <c r="L4225" t="s">
        <v>901</v>
      </c>
      <c r="M4225" t="s">
        <v>922</v>
      </c>
      <c r="N4225" t="s">
        <v>903</v>
      </c>
      <c r="O4225" s="65">
        <v>102675558</v>
      </c>
    </row>
    <row r="4226" spans="1:15" x14ac:dyDescent="0.25">
      <c r="A4226" s="45">
        <v>2018</v>
      </c>
      <c r="B4226" t="s">
        <v>905</v>
      </c>
      <c r="C4226">
        <v>211</v>
      </c>
      <c r="D4226">
        <v>635</v>
      </c>
      <c r="E4226">
        <v>0</v>
      </c>
      <c r="F4226">
        <v>60701</v>
      </c>
      <c r="G4226">
        <v>201</v>
      </c>
      <c r="H4226" t="s">
        <v>9</v>
      </c>
      <c r="I4226">
        <v>1330</v>
      </c>
      <c r="J4226">
        <v>3250</v>
      </c>
      <c r="K4226" t="s">
        <v>3419</v>
      </c>
      <c r="L4226" t="s">
        <v>923</v>
      </c>
      <c r="M4226" t="s">
        <v>924</v>
      </c>
      <c r="N4226" t="s">
        <v>903</v>
      </c>
      <c r="O4226" s="65">
        <v>123670684</v>
      </c>
    </row>
    <row r="4227" spans="1:15" x14ac:dyDescent="0.25">
      <c r="A4227" s="45">
        <v>2018</v>
      </c>
      <c r="B4227" t="s">
        <v>905</v>
      </c>
      <c r="C4227">
        <v>211</v>
      </c>
      <c r="D4227">
        <v>635</v>
      </c>
      <c r="E4227">
        <v>0</v>
      </c>
      <c r="F4227">
        <v>60701</v>
      </c>
      <c r="G4227">
        <v>204</v>
      </c>
      <c r="H4227" t="s">
        <v>9</v>
      </c>
      <c r="I4227">
        <v>1330</v>
      </c>
      <c r="J4227">
        <v>3250</v>
      </c>
      <c r="K4227" t="s">
        <v>3419</v>
      </c>
      <c r="L4227" t="s">
        <v>925</v>
      </c>
      <c r="M4227" t="s">
        <v>926</v>
      </c>
      <c r="N4227" t="s">
        <v>927</v>
      </c>
      <c r="O4227" s="65">
        <v>26979750</v>
      </c>
    </row>
    <row r="4228" spans="1:15" x14ac:dyDescent="0.25">
      <c r="A4228" s="45">
        <v>2018</v>
      </c>
      <c r="B4228" t="s">
        <v>905</v>
      </c>
      <c r="C4228">
        <v>211</v>
      </c>
      <c r="D4228">
        <v>635</v>
      </c>
      <c r="E4228">
        <v>0</v>
      </c>
      <c r="F4228">
        <v>60701</v>
      </c>
      <c r="G4228">
        <v>205</v>
      </c>
      <c r="H4228" t="s">
        <v>9</v>
      </c>
      <c r="I4228">
        <v>1330</v>
      </c>
      <c r="J4228">
        <v>2240</v>
      </c>
      <c r="K4228" t="s">
        <v>3419</v>
      </c>
      <c r="L4228" t="s">
        <v>928</v>
      </c>
      <c r="M4228" t="s">
        <v>929</v>
      </c>
      <c r="N4228" t="s">
        <v>927</v>
      </c>
      <c r="O4228" s="65">
        <v>1337328</v>
      </c>
    </row>
    <row r="4229" spans="1:15" x14ac:dyDescent="0.25">
      <c r="A4229" s="45">
        <v>2018</v>
      </c>
      <c r="B4229" t="s">
        <v>905</v>
      </c>
      <c r="C4229">
        <v>211</v>
      </c>
      <c r="D4229">
        <v>635</v>
      </c>
      <c r="E4229">
        <v>0</v>
      </c>
      <c r="F4229">
        <v>60701</v>
      </c>
      <c r="G4229">
        <v>206</v>
      </c>
      <c r="H4229" t="s">
        <v>9</v>
      </c>
      <c r="I4229">
        <v>1330</v>
      </c>
      <c r="J4229">
        <v>2134</v>
      </c>
      <c r="K4229" t="s">
        <v>3419</v>
      </c>
      <c r="L4229" t="s">
        <v>930</v>
      </c>
      <c r="M4229" t="s">
        <v>931</v>
      </c>
      <c r="N4229" t="s">
        <v>927</v>
      </c>
      <c r="O4229" s="65">
        <v>15015000</v>
      </c>
    </row>
    <row r="4230" spans="1:15" x14ac:dyDescent="0.25">
      <c r="A4230" s="45">
        <v>2018</v>
      </c>
      <c r="B4230" t="s">
        <v>905</v>
      </c>
      <c r="C4230">
        <v>211</v>
      </c>
      <c r="D4230">
        <v>635</v>
      </c>
      <c r="E4230">
        <v>0</v>
      </c>
      <c r="F4230">
        <v>60701</v>
      </c>
      <c r="G4230">
        <v>220</v>
      </c>
      <c r="H4230" t="s">
        <v>9</v>
      </c>
      <c r="I4230">
        <v>1330</v>
      </c>
      <c r="J4230">
        <v>3230</v>
      </c>
      <c r="K4230" t="s">
        <v>3419</v>
      </c>
      <c r="L4230" t="s">
        <v>932</v>
      </c>
      <c r="M4230" t="s">
        <v>933</v>
      </c>
      <c r="N4230" t="s">
        <v>903</v>
      </c>
      <c r="O4230" s="65">
        <v>29317680</v>
      </c>
    </row>
    <row r="4231" spans="1:15" x14ac:dyDescent="0.25">
      <c r="A4231" s="45">
        <v>2018</v>
      </c>
      <c r="B4231" t="s">
        <v>905</v>
      </c>
      <c r="C4231">
        <v>211</v>
      </c>
      <c r="D4231">
        <v>635</v>
      </c>
      <c r="E4231">
        <v>0</v>
      </c>
      <c r="F4231">
        <v>70102</v>
      </c>
      <c r="G4231">
        <v>234</v>
      </c>
      <c r="H4231" t="s">
        <v>16</v>
      </c>
      <c r="I4231">
        <v>2310</v>
      </c>
      <c r="J4231">
        <v>3250</v>
      </c>
      <c r="K4231" t="s">
        <v>3423</v>
      </c>
      <c r="L4231" t="s">
        <v>6135</v>
      </c>
      <c r="M4231" t="s">
        <v>6136</v>
      </c>
      <c r="N4231" t="s">
        <v>912</v>
      </c>
      <c r="O4231" s="65">
        <v>1013000000</v>
      </c>
    </row>
    <row r="4232" spans="1:15" x14ac:dyDescent="0.25">
      <c r="A4232" s="45">
        <v>2018</v>
      </c>
      <c r="B4232" t="s">
        <v>936</v>
      </c>
      <c r="C4232">
        <v>212</v>
      </c>
      <c r="D4232">
        <v>729</v>
      </c>
      <c r="E4232">
        <v>0</v>
      </c>
      <c r="F4232">
        <v>101</v>
      </c>
      <c r="H4232" t="s">
        <v>9</v>
      </c>
      <c r="I4232">
        <v>1111</v>
      </c>
      <c r="J4232">
        <v>2112</v>
      </c>
      <c r="K4232" t="s">
        <v>3206</v>
      </c>
      <c r="O4232" s="65">
        <v>1610617334</v>
      </c>
    </row>
    <row r="4233" spans="1:15" x14ac:dyDescent="0.25">
      <c r="A4233" s="45">
        <v>2018</v>
      </c>
      <c r="B4233" t="s">
        <v>936</v>
      </c>
      <c r="C4233">
        <v>212</v>
      </c>
      <c r="D4233">
        <v>729</v>
      </c>
      <c r="E4233">
        <v>0</v>
      </c>
      <c r="F4233">
        <v>201</v>
      </c>
      <c r="H4233" t="s">
        <v>9</v>
      </c>
      <c r="I4233">
        <v>1111</v>
      </c>
      <c r="J4233">
        <v>2112</v>
      </c>
      <c r="K4233" t="s">
        <v>3210</v>
      </c>
      <c r="O4233" s="65">
        <v>10000000</v>
      </c>
    </row>
    <row r="4234" spans="1:15" x14ac:dyDescent="0.25">
      <c r="A4234" s="45">
        <v>2018</v>
      </c>
      <c r="B4234" t="s">
        <v>936</v>
      </c>
      <c r="C4234">
        <v>212</v>
      </c>
      <c r="D4234">
        <v>729</v>
      </c>
      <c r="E4234">
        <v>0</v>
      </c>
      <c r="F4234">
        <v>202</v>
      </c>
      <c r="H4234" t="s">
        <v>9</v>
      </c>
      <c r="I4234">
        <v>1111</v>
      </c>
      <c r="J4234">
        <v>2112</v>
      </c>
      <c r="K4234" t="s">
        <v>3211</v>
      </c>
      <c r="O4234" s="65">
        <v>3110790</v>
      </c>
    </row>
    <row r="4235" spans="1:15" x14ac:dyDescent="0.25">
      <c r="A4235" s="45">
        <v>2018</v>
      </c>
      <c r="B4235" t="s">
        <v>936</v>
      </c>
      <c r="C4235">
        <v>212</v>
      </c>
      <c r="D4235">
        <v>729</v>
      </c>
      <c r="E4235">
        <v>0</v>
      </c>
      <c r="F4235">
        <v>205</v>
      </c>
      <c r="H4235" t="s">
        <v>9</v>
      </c>
      <c r="I4235">
        <v>1111</v>
      </c>
      <c r="J4235">
        <v>2112</v>
      </c>
      <c r="K4235" t="s">
        <v>3214</v>
      </c>
      <c r="O4235" s="65">
        <v>6110536</v>
      </c>
    </row>
    <row r="4236" spans="1:15" x14ac:dyDescent="0.25">
      <c r="A4236" s="45">
        <v>2018</v>
      </c>
      <c r="B4236" t="s">
        <v>936</v>
      </c>
      <c r="C4236">
        <v>212</v>
      </c>
      <c r="D4236">
        <v>729</v>
      </c>
      <c r="E4236">
        <v>0</v>
      </c>
      <c r="F4236">
        <v>301</v>
      </c>
      <c r="H4236" t="s">
        <v>9</v>
      </c>
      <c r="I4236">
        <v>1111</v>
      </c>
      <c r="J4236">
        <v>2112</v>
      </c>
      <c r="K4236" t="s">
        <v>3215</v>
      </c>
      <c r="O4236" s="65">
        <v>617140182</v>
      </c>
    </row>
    <row r="4237" spans="1:15" x14ac:dyDescent="0.25">
      <c r="A4237" s="45">
        <v>2018</v>
      </c>
      <c r="B4237" t="s">
        <v>936</v>
      </c>
      <c r="C4237">
        <v>212</v>
      </c>
      <c r="D4237">
        <v>729</v>
      </c>
      <c r="E4237">
        <v>0</v>
      </c>
      <c r="F4237">
        <v>302</v>
      </c>
      <c r="H4237" t="s">
        <v>9</v>
      </c>
      <c r="I4237">
        <v>1111</v>
      </c>
      <c r="J4237">
        <v>2112</v>
      </c>
      <c r="K4237" t="s">
        <v>3216</v>
      </c>
      <c r="O4237" s="65">
        <v>788709491</v>
      </c>
    </row>
    <row r="4238" spans="1:15" x14ac:dyDescent="0.25">
      <c r="A4238" s="45">
        <v>2018</v>
      </c>
      <c r="B4238" t="s">
        <v>936</v>
      </c>
      <c r="C4238">
        <v>212</v>
      </c>
      <c r="D4238">
        <v>729</v>
      </c>
      <c r="E4238">
        <v>0</v>
      </c>
      <c r="F4238">
        <v>303</v>
      </c>
      <c r="H4238" t="s">
        <v>16</v>
      </c>
      <c r="I4238">
        <v>1111</v>
      </c>
      <c r="J4238">
        <v>2112</v>
      </c>
      <c r="K4238" t="s">
        <v>3217</v>
      </c>
      <c r="O4238" s="65">
        <v>288669226</v>
      </c>
    </row>
    <row r="4239" spans="1:15" x14ac:dyDescent="0.25">
      <c r="A4239" s="45">
        <v>2018</v>
      </c>
      <c r="B4239" t="s">
        <v>936</v>
      </c>
      <c r="C4239">
        <v>212</v>
      </c>
      <c r="D4239">
        <v>729</v>
      </c>
      <c r="E4239">
        <v>0</v>
      </c>
      <c r="F4239">
        <v>304</v>
      </c>
      <c r="H4239" t="s">
        <v>9</v>
      </c>
      <c r="I4239">
        <v>1111</v>
      </c>
      <c r="J4239">
        <v>2112</v>
      </c>
      <c r="K4239" t="s">
        <v>3218</v>
      </c>
      <c r="O4239" s="65">
        <v>235215832</v>
      </c>
    </row>
    <row r="4240" spans="1:15" x14ac:dyDescent="0.25">
      <c r="A4240" s="45">
        <v>2018</v>
      </c>
      <c r="B4240" t="s">
        <v>936</v>
      </c>
      <c r="C4240">
        <v>212</v>
      </c>
      <c r="D4240">
        <v>729</v>
      </c>
      <c r="E4240">
        <v>0</v>
      </c>
      <c r="F4240">
        <v>399</v>
      </c>
      <c r="H4240" t="s">
        <v>9</v>
      </c>
      <c r="I4240">
        <v>1111</v>
      </c>
      <c r="J4240">
        <v>2112</v>
      </c>
      <c r="K4240" t="s">
        <v>3219</v>
      </c>
      <c r="O4240" s="65">
        <v>222506214</v>
      </c>
    </row>
    <row r="4241" spans="1:15" x14ac:dyDescent="0.25">
      <c r="A4241" s="45">
        <v>2018</v>
      </c>
      <c r="B4241" t="s">
        <v>936</v>
      </c>
      <c r="C4241">
        <v>212</v>
      </c>
      <c r="D4241">
        <v>729</v>
      </c>
      <c r="E4241">
        <v>0</v>
      </c>
      <c r="F4241">
        <v>401</v>
      </c>
      <c r="G4241">
        <v>200</v>
      </c>
      <c r="H4241" t="s">
        <v>9</v>
      </c>
      <c r="I4241">
        <v>1112</v>
      </c>
      <c r="J4241">
        <v>2112</v>
      </c>
      <c r="K4241" t="s">
        <v>3220</v>
      </c>
      <c r="L4241" t="s">
        <v>21</v>
      </c>
      <c r="M4241" t="s">
        <v>4546</v>
      </c>
      <c r="N4241" t="s">
        <v>22</v>
      </c>
      <c r="O4241" s="65">
        <v>322575235</v>
      </c>
    </row>
    <row r="4242" spans="1:15" x14ac:dyDescent="0.25">
      <c r="A4242" s="45">
        <v>2018</v>
      </c>
      <c r="B4242" t="s">
        <v>936</v>
      </c>
      <c r="C4242">
        <v>212</v>
      </c>
      <c r="D4242">
        <v>729</v>
      </c>
      <c r="E4242">
        <v>0</v>
      </c>
      <c r="F4242">
        <v>405</v>
      </c>
      <c r="G4242">
        <v>200</v>
      </c>
      <c r="H4242" t="s">
        <v>9</v>
      </c>
      <c r="I4242">
        <v>1112</v>
      </c>
      <c r="J4242">
        <v>2112</v>
      </c>
      <c r="K4242" t="s">
        <v>3244</v>
      </c>
      <c r="L4242" t="s">
        <v>23</v>
      </c>
      <c r="M4242" t="s">
        <v>4531</v>
      </c>
      <c r="N4242" t="s">
        <v>24</v>
      </c>
      <c r="O4242" s="65">
        <v>17436499</v>
      </c>
    </row>
    <row r="4243" spans="1:15" x14ac:dyDescent="0.25">
      <c r="A4243" s="45">
        <v>2018</v>
      </c>
      <c r="B4243" t="s">
        <v>936</v>
      </c>
      <c r="C4243">
        <v>212</v>
      </c>
      <c r="D4243">
        <v>729</v>
      </c>
      <c r="E4243">
        <v>0</v>
      </c>
      <c r="F4243">
        <v>501</v>
      </c>
      <c r="G4243">
        <v>200</v>
      </c>
      <c r="H4243" t="s">
        <v>9</v>
      </c>
      <c r="I4243">
        <v>1112</v>
      </c>
      <c r="J4243">
        <v>2112</v>
      </c>
      <c r="K4243" t="s">
        <v>3245</v>
      </c>
      <c r="L4243" t="s">
        <v>21</v>
      </c>
      <c r="M4243" t="s">
        <v>4547</v>
      </c>
      <c r="N4243" t="s">
        <v>22</v>
      </c>
      <c r="O4243" s="65">
        <v>177154832</v>
      </c>
    </row>
    <row r="4244" spans="1:15" x14ac:dyDescent="0.25">
      <c r="A4244" s="45">
        <v>2018</v>
      </c>
      <c r="B4244" t="s">
        <v>936</v>
      </c>
      <c r="C4244">
        <v>212</v>
      </c>
      <c r="D4244">
        <v>729</v>
      </c>
      <c r="E4244">
        <v>0</v>
      </c>
      <c r="F4244">
        <v>502</v>
      </c>
      <c r="G4244">
        <v>200</v>
      </c>
      <c r="H4244" t="s">
        <v>9</v>
      </c>
      <c r="I4244">
        <v>1112</v>
      </c>
      <c r="J4244">
        <v>2112</v>
      </c>
      <c r="K4244" t="s">
        <v>3246</v>
      </c>
      <c r="L4244" t="s">
        <v>21</v>
      </c>
      <c r="M4244" t="s">
        <v>4532</v>
      </c>
      <c r="N4244" t="s">
        <v>22</v>
      </c>
      <c r="O4244" s="65">
        <v>52309498</v>
      </c>
    </row>
    <row r="4245" spans="1:15" x14ac:dyDescent="0.25">
      <c r="A4245" s="45">
        <v>2018</v>
      </c>
      <c r="B4245" t="s">
        <v>936</v>
      </c>
      <c r="C4245">
        <v>212</v>
      </c>
      <c r="D4245">
        <v>729</v>
      </c>
      <c r="E4245">
        <v>0</v>
      </c>
      <c r="F4245">
        <v>503</v>
      </c>
      <c r="G4245">
        <v>200</v>
      </c>
      <c r="H4245" t="s">
        <v>9</v>
      </c>
      <c r="I4245">
        <v>1112</v>
      </c>
      <c r="J4245">
        <v>2112</v>
      </c>
      <c r="K4245" t="s">
        <v>3247</v>
      </c>
      <c r="L4245" t="s">
        <v>21</v>
      </c>
      <c r="M4245" t="s">
        <v>4533</v>
      </c>
      <c r="N4245" t="s">
        <v>22</v>
      </c>
      <c r="O4245" s="65">
        <v>104618995</v>
      </c>
    </row>
    <row r="4246" spans="1:15" x14ac:dyDescent="0.25">
      <c r="A4246" s="45">
        <v>2018</v>
      </c>
      <c r="B4246" t="s">
        <v>936</v>
      </c>
      <c r="C4246">
        <v>212</v>
      </c>
      <c r="D4246">
        <v>729</v>
      </c>
      <c r="E4246">
        <v>0</v>
      </c>
      <c r="F4246">
        <v>505</v>
      </c>
      <c r="G4246">
        <v>200</v>
      </c>
      <c r="H4246" t="s">
        <v>9</v>
      </c>
      <c r="I4246">
        <v>1112</v>
      </c>
      <c r="J4246">
        <v>2112</v>
      </c>
      <c r="K4246" t="s">
        <v>3249</v>
      </c>
      <c r="L4246" t="s">
        <v>937</v>
      </c>
      <c r="M4246" t="s">
        <v>1110</v>
      </c>
      <c r="N4246" t="s">
        <v>938</v>
      </c>
      <c r="O4246" s="65">
        <v>480000000</v>
      </c>
    </row>
    <row r="4247" spans="1:15" x14ac:dyDescent="0.25">
      <c r="A4247" s="45">
        <v>2018</v>
      </c>
      <c r="B4247" t="s">
        <v>936</v>
      </c>
      <c r="C4247">
        <v>212</v>
      </c>
      <c r="D4247">
        <v>729</v>
      </c>
      <c r="E4247">
        <v>0</v>
      </c>
      <c r="F4247">
        <v>10101</v>
      </c>
      <c r="H4247" t="s">
        <v>9</v>
      </c>
      <c r="I4247">
        <v>1120</v>
      </c>
      <c r="J4247">
        <v>2112</v>
      </c>
      <c r="K4247" t="s">
        <v>3253</v>
      </c>
      <c r="O4247" s="65">
        <v>66198000</v>
      </c>
    </row>
    <row r="4248" spans="1:15" x14ac:dyDescent="0.25">
      <c r="A4248" s="45">
        <v>2018</v>
      </c>
      <c r="B4248" t="s">
        <v>936</v>
      </c>
      <c r="C4248">
        <v>212</v>
      </c>
      <c r="D4248">
        <v>729</v>
      </c>
      <c r="E4248">
        <v>0</v>
      </c>
      <c r="F4248">
        <v>10103</v>
      </c>
      <c r="H4248" t="s">
        <v>9</v>
      </c>
      <c r="I4248">
        <v>1120</v>
      </c>
      <c r="J4248">
        <v>2112</v>
      </c>
      <c r="K4248" t="s">
        <v>3255</v>
      </c>
      <c r="O4248" s="65">
        <v>112515000</v>
      </c>
    </row>
    <row r="4249" spans="1:15" x14ac:dyDescent="0.25">
      <c r="A4249" s="45">
        <v>2018</v>
      </c>
      <c r="B4249" t="s">
        <v>936</v>
      </c>
      <c r="C4249">
        <v>212</v>
      </c>
      <c r="D4249">
        <v>729</v>
      </c>
      <c r="E4249">
        <v>0</v>
      </c>
      <c r="F4249">
        <v>10104</v>
      </c>
      <c r="H4249" t="s">
        <v>9</v>
      </c>
      <c r="I4249">
        <v>1120</v>
      </c>
      <c r="J4249">
        <v>2112</v>
      </c>
      <c r="K4249" t="s">
        <v>3256</v>
      </c>
      <c r="O4249" s="65">
        <v>975000</v>
      </c>
    </row>
    <row r="4250" spans="1:15" x14ac:dyDescent="0.25">
      <c r="A4250" s="45">
        <v>2018</v>
      </c>
      <c r="B4250" t="s">
        <v>936</v>
      </c>
      <c r="C4250">
        <v>212</v>
      </c>
      <c r="D4250">
        <v>729</v>
      </c>
      <c r="E4250">
        <v>0</v>
      </c>
      <c r="F4250">
        <v>10199</v>
      </c>
      <c r="H4250" t="s">
        <v>9</v>
      </c>
      <c r="I4250">
        <v>1120</v>
      </c>
      <c r="J4250">
        <v>2112</v>
      </c>
      <c r="K4250" t="s">
        <v>3257</v>
      </c>
      <c r="M4250" t="s">
        <v>6137</v>
      </c>
      <c r="O4250" s="65">
        <v>33393240</v>
      </c>
    </row>
    <row r="4251" spans="1:15" x14ac:dyDescent="0.25">
      <c r="A4251" s="45">
        <v>2018</v>
      </c>
      <c r="B4251" t="s">
        <v>936</v>
      </c>
      <c r="C4251">
        <v>212</v>
      </c>
      <c r="D4251">
        <v>729</v>
      </c>
      <c r="E4251">
        <v>0</v>
      </c>
      <c r="F4251">
        <v>10201</v>
      </c>
      <c r="H4251" t="s">
        <v>9</v>
      </c>
      <c r="I4251">
        <v>1120</v>
      </c>
      <c r="J4251">
        <v>2112</v>
      </c>
      <c r="K4251" t="s">
        <v>3258</v>
      </c>
      <c r="O4251" s="65">
        <v>20400000</v>
      </c>
    </row>
    <row r="4252" spans="1:15" x14ac:dyDescent="0.25">
      <c r="A4252" s="45">
        <v>2018</v>
      </c>
      <c r="B4252" t="s">
        <v>936</v>
      </c>
      <c r="C4252">
        <v>212</v>
      </c>
      <c r="D4252">
        <v>729</v>
      </c>
      <c r="E4252">
        <v>0</v>
      </c>
      <c r="F4252">
        <v>10202</v>
      </c>
      <c r="H4252" t="s">
        <v>9</v>
      </c>
      <c r="I4252">
        <v>1120</v>
      </c>
      <c r="J4252">
        <v>2112</v>
      </c>
      <c r="K4252" t="s">
        <v>3259</v>
      </c>
      <c r="O4252" s="65">
        <v>88800000</v>
      </c>
    </row>
    <row r="4253" spans="1:15" x14ac:dyDescent="0.25">
      <c r="A4253" s="45">
        <v>2018</v>
      </c>
      <c r="B4253" t="s">
        <v>936</v>
      </c>
      <c r="C4253">
        <v>212</v>
      </c>
      <c r="D4253">
        <v>729</v>
      </c>
      <c r="E4253">
        <v>0</v>
      </c>
      <c r="F4253">
        <v>10203</v>
      </c>
      <c r="H4253" t="s">
        <v>9</v>
      </c>
      <c r="I4253">
        <v>1120</v>
      </c>
      <c r="J4253">
        <v>2112</v>
      </c>
      <c r="K4253" t="s">
        <v>3260</v>
      </c>
      <c r="O4253" s="65">
        <v>7200000</v>
      </c>
    </row>
    <row r="4254" spans="1:15" x14ac:dyDescent="0.25">
      <c r="A4254" s="45">
        <v>2018</v>
      </c>
      <c r="B4254" t="s">
        <v>936</v>
      </c>
      <c r="C4254">
        <v>212</v>
      </c>
      <c r="D4254">
        <v>729</v>
      </c>
      <c r="E4254">
        <v>0</v>
      </c>
      <c r="F4254">
        <v>10204</v>
      </c>
      <c r="H4254" t="s">
        <v>9</v>
      </c>
      <c r="I4254">
        <v>1120</v>
      </c>
      <c r="J4254">
        <v>2112</v>
      </c>
      <c r="K4254" t="s">
        <v>3261</v>
      </c>
      <c r="O4254" s="65">
        <v>85815600</v>
      </c>
    </row>
    <row r="4255" spans="1:15" x14ac:dyDescent="0.25">
      <c r="A4255" s="45">
        <v>2018</v>
      </c>
      <c r="B4255" t="s">
        <v>936</v>
      </c>
      <c r="C4255">
        <v>212</v>
      </c>
      <c r="D4255">
        <v>729</v>
      </c>
      <c r="E4255">
        <v>0</v>
      </c>
      <c r="F4255">
        <v>10299</v>
      </c>
      <c r="H4255" t="s">
        <v>9</v>
      </c>
      <c r="I4255">
        <v>1120</v>
      </c>
      <c r="J4255">
        <v>2112</v>
      </c>
      <c r="K4255" t="s">
        <v>3262</v>
      </c>
      <c r="M4255" t="s">
        <v>6138</v>
      </c>
      <c r="O4255" s="65">
        <v>3740000</v>
      </c>
    </row>
    <row r="4256" spans="1:15" x14ac:dyDescent="0.25">
      <c r="A4256" s="45">
        <v>2018</v>
      </c>
      <c r="B4256" t="s">
        <v>936</v>
      </c>
      <c r="C4256">
        <v>212</v>
      </c>
      <c r="D4256">
        <v>729</v>
      </c>
      <c r="E4256">
        <v>0</v>
      </c>
      <c r="F4256">
        <v>10301</v>
      </c>
      <c r="H4256" t="s">
        <v>9</v>
      </c>
      <c r="I4256">
        <v>1120</v>
      </c>
      <c r="J4256">
        <v>2112</v>
      </c>
      <c r="K4256" t="s">
        <v>3263</v>
      </c>
      <c r="O4256" s="65">
        <v>8560000</v>
      </c>
    </row>
    <row r="4257" spans="1:15" x14ac:dyDescent="0.25">
      <c r="A4257" s="45">
        <v>2018</v>
      </c>
      <c r="B4257" t="s">
        <v>936</v>
      </c>
      <c r="C4257">
        <v>212</v>
      </c>
      <c r="D4257">
        <v>729</v>
      </c>
      <c r="E4257">
        <v>0</v>
      </c>
      <c r="F4257">
        <v>10302</v>
      </c>
      <c r="H4257" t="s">
        <v>9</v>
      </c>
      <c r="I4257">
        <v>1120</v>
      </c>
      <c r="J4257">
        <v>2112</v>
      </c>
      <c r="K4257" t="s">
        <v>3264</v>
      </c>
      <c r="O4257" s="65">
        <v>5485000</v>
      </c>
    </row>
    <row r="4258" spans="1:15" x14ac:dyDescent="0.25">
      <c r="A4258" s="45">
        <v>2018</v>
      </c>
      <c r="B4258" t="s">
        <v>936</v>
      </c>
      <c r="C4258">
        <v>212</v>
      </c>
      <c r="D4258">
        <v>729</v>
      </c>
      <c r="E4258">
        <v>0</v>
      </c>
      <c r="F4258">
        <v>10303</v>
      </c>
      <c r="H4258" t="s">
        <v>9</v>
      </c>
      <c r="I4258">
        <v>1120</v>
      </c>
      <c r="J4258">
        <v>2112</v>
      </c>
      <c r="K4258" t="s">
        <v>3265</v>
      </c>
      <c r="O4258" s="65">
        <v>450000</v>
      </c>
    </row>
    <row r="4259" spans="1:15" x14ac:dyDescent="0.25">
      <c r="A4259" s="45">
        <v>2018</v>
      </c>
      <c r="B4259" t="s">
        <v>936</v>
      </c>
      <c r="C4259">
        <v>212</v>
      </c>
      <c r="D4259">
        <v>729</v>
      </c>
      <c r="E4259">
        <v>0</v>
      </c>
      <c r="F4259">
        <v>10304</v>
      </c>
      <c r="H4259" t="s">
        <v>9</v>
      </c>
      <c r="I4259">
        <v>1120</v>
      </c>
      <c r="J4259">
        <v>2112</v>
      </c>
      <c r="K4259" t="s">
        <v>3266</v>
      </c>
      <c r="O4259" s="65">
        <v>6600000</v>
      </c>
    </row>
    <row r="4260" spans="1:15" x14ac:dyDescent="0.25">
      <c r="A4260" s="45">
        <v>2018</v>
      </c>
      <c r="B4260" t="s">
        <v>936</v>
      </c>
      <c r="C4260">
        <v>212</v>
      </c>
      <c r="D4260">
        <v>729</v>
      </c>
      <c r="E4260">
        <v>0</v>
      </c>
      <c r="F4260">
        <v>10307</v>
      </c>
      <c r="H4260" t="s">
        <v>9</v>
      </c>
      <c r="I4260">
        <v>1120</v>
      </c>
      <c r="J4260">
        <v>2112</v>
      </c>
      <c r="K4260" t="s">
        <v>3269</v>
      </c>
      <c r="O4260" s="65">
        <v>2875000</v>
      </c>
    </row>
    <row r="4261" spans="1:15" x14ac:dyDescent="0.25">
      <c r="A4261" s="45">
        <v>2018</v>
      </c>
      <c r="B4261" t="s">
        <v>936</v>
      </c>
      <c r="C4261">
        <v>212</v>
      </c>
      <c r="D4261">
        <v>729</v>
      </c>
      <c r="E4261">
        <v>0</v>
      </c>
      <c r="F4261">
        <v>10405</v>
      </c>
      <c r="H4261" t="s">
        <v>9</v>
      </c>
      <c r="I4261">
        <v>1120</v>
      </c>
      <c r="J4261">
        <v>2112</v>
      </c>
      <c r="K4261" t="s">
        <v>3274</v>
      </c>
      <c r="M4261" t="s">
        <v>6139</v>
      </c>
      <c r="O4261" s="65">
        <v>37000000</v>
      </c>
    </row>
    <row r="4262" spans="1:15" x14ac:dyDescent="0.25">
      <c r="A4262" s="45">
        <v>2018</v>
      </c>
      <c r="B4262" t="s">
        <v>936</v>
      </c>
      <c r="C4262">
        <v>212</v>
      </c>
      <c r="D4262">
        <v>729</v>
      </c>
      <c r="E4262">
        <v>0</v>
      </c>
      <c r="F4262">
        <v>10406</v>
      </c>
      <c r="H4262" t="s">
        <v>9</v>
      </c>
      <c r="I4262">
        <v>1120</v>
      </c>
      <c r="J4262">
        <v>2112</v>
      </c>
      <c r="K4262" t="s">
        <v>3275</v>
      </c>
      <c r="M4262" t="s">
        <v>4656</v>
      </c>
      <c r="O4262" s="65">
        <v>381075000</v>
      </c>
    </row>
    <row r="4263" spans="1:15" x14ac:dyDescent="0.25">
      <c r="A4263" s="45">
        <v>2018</v>
      </c>
      <c r="B4263" t="s">
        <v>936</v>
      </c>
      <c r="C4263">
        <v>212</v>
      </c>
      <c r="D4263">
        <v>729</v>
      </c>
      <c r="E4263">
        <v>0</v>
      </c>
      <c r="F4263">
        <v>10499</v>
      </c>
      <c r="H4263" t="s">
        <v>9</v>
      </c>
      <c r="I4263">
        <v>1120</v>
      </c>
      <c r="J4263">
        <v>2112</v>
      </c>
      <c r="K4263" t="s">
        <v>3276</v>
      </c>
      <c r="M4263" t="s">
        <v>6140</v>
      </c>
      <c r="O4263" s="65">
        <v>4740800</v>
      </c>
    </row>
    <row r="4264" spans="1:15" x14ac:dyDescent="0.25">
      <c r="A4264" s="45">
        <v>2018</v>
      </c>
      <c r="B4264" t="s">
        <v>936</v>
      </c>
      <c r="C4264">
        <v>212</v>
      </c>
      <c r="D4264">
        <v>729</v>
      </c>
      <c r="E4264">
        <v>0</v>
      </c>
      <c r="F4264">
        <v>10501</v>
      </c>
      <c r="H4264" t="s">
        <v>9</v>
      </c>
      <c r="I4264">
        <v>1120</v>
      </c>
      <c r="J4264">
        <v>2112</v>
      </c>
      <c r="K4264" t="s">
        <v>3277</v>
      </c>
      <c r="O4264" s="65">
        <v>2690000</v>
      </c>
    </row>
    <row r="4265" spans="1:15" x14ac:dyDescent="0.25">
      <c r="A4265" s="45">
        <v>2018</v>
      </c>
      <c r="B4265" t="s">
        <v>936</v>
      </c>
      <c r="C4265">
        <v>212</v>
      </c>
      <c r="D4265">
        <v>729</v>
      </c>
      <c r="E4265">
        <v>0</v>
      </c>
      <c r="F4265">
        <v>10502</v>
      </c>
      <c r="H4265" t="s">
        <v>9</v>
      </c>
      <c r="I4265">
        <v>1120</v>
      </c>
      <c r="J4265">
        <v>2112</v>
      </c>
      <c r="K4265" t="s">
        <v>3278</v>
      </c>
      <c r="O4265" s="65">
        <v>45863373</v>
      </c>
    </row>
    <row r="4266" spans="1:15" x14ac:dyDescent="0.25">
      <c r="A4266" s="45">
        <v>2018</v>
      </c>
      <c r="B4266" t="s">
        <v>936</v>
      </c>
      <c r="C4266">
        <v>212</v>
      </c>
      <c r="D4266">
        <v>729</v>
      </c>
      <c r="E4266">
        <v>0</v>
      </c>
      <c r="F4266">
        <v>10503</v>
      </c>
      <c r="H4266" t="s">
        <v>9</v>
      </c>
      <c r="I4266">
        <v>1120</v>
      </c>
      <c r="J4266">
        <v>2112</v>
      </c>
      <c r="K4266" t="s">
        <v>3279</v>
      </c>
      <c r="O4266" s="65">
        <v>16600000</v>
      </c>
    </row>
    <row r="4267" spans="1:15" x14ac:dyDescent="0.25">
      <c r="A4267" s="45">
        <v>2018</v>
      </c>
      <c r="B4267" t="s">
        <v>936</v>
      </c>
      <c r="C4267">
        <v>212</v>
      </c>
      <c r="D4267">
        <v>729</v>
      </c>
      <c r="E4267">
        <v>0</v>
      </c>
      <c r="F4267">
        <v>10504</v>
      </c>
      <c r="H4267" t="s">
        <v>9</v>
      </c>
      <c r="I4267">
        <v>1120</v>
      </c>
      <c r="J4267">
        <v>2112</v>
      </c>
      <c r="K4267" t="s">
        <v>3280</v>
      </c>
      <c r="O4267" s="65">
        <v>26012050</v>
      </c>
    </row>
    <row r="4268" spans="1:15" x14ac:dyDescent="0.25">
      <c r="A4268" s="45">
        <v>2018</v>
      </c>
      <c r="B4268" t="s">
        <v>936</v>
      </c>
      <c r="C4268">
        <v>212</v>
      </c>
      <c r="D4268">
        <v>729</v>
      </c>
      <c r="E4268">
        <v>0</v>
      </c>
      <c r="F4268">
        <v>10601</v>
      </c>
      <c r="H4268" t="s">
        <v>9</v>
      </c>
      <c r="I4268">
        <v>1120</v>
      </c>
      <c r="J4268">
        <v>2112</v>
      </c>
      <c r="K4268" t="s">
        <v>3281</v>
      </c>
      <c r="O4268" s="65">
        <v>93540000</v>
      </c>
    </row>
    <row r="4269" spans="1:15" x14ac:dyDescent="0.25">
      <c r="A4269" s="45">
        <v>2018</v>
      </c>
      <c r="B4269" t="s">
        <v>936</v>
      </c>
      <c r="C4269">
        <v>212</v>
      </c>
      <c r="D4269">
        <v>729</v>
      </c>
      <c r="E4269">
        <v>0</v>
      </c>
      <c r="F4269">
        <v>10702</v>
      </c>
      <c r="H4269" t="s">
        <v>9</v>
      </c>
      <c r="I4269">
        <v>1120</v>
      </c>
      <c r="J4269">
        <v>2112</v>
      </c>
      <c r="K4269" t="s">
        <v>3285</v>
      </c>
      <c r="M4269" t="s">
        <v>4657</v>
      </c>
      <c r="O4269" s="65">
        <v>572000</v>
      </c>
    </row>
    <row r="4270" spans="1:15" x14ac:dyDescent="0.25">
      <c r="A4270" s="45">
        <v>2018</v>
      </c>
      <c r="B4270" t="s">
        <v>936</v>
      </c>
      <c r="C4270">
        <v>212</v>
      </c>
      <c r="D4270">
        <v>729</v>
      </c>
      <c r="E4270">
        <v>0</v>
      </c>
      <c r="F4270">
        <v>10801</v>
      </c>
      <c r="H4270" t="s">
        <v>9</v>
      </c>
      <c r="I4270">
        <v>1120</v>
      </c>
      <c r="J4270">
        <v>2112</v>
      </c>
      <c r="K4270" t="s">
        <v>3287</v>
      </c>
      <c r="O4270" s="65">
        <v>257900000</v>
      </c>
    </row>
    <row r="4271" spans="1:15" x14ac:dyDescent="0.25">
      <c r="A4271" s="45">
        <v>2018</v>
      </c>
      <c r="B4271" t="s">
        <v>936</v>
      </c>
      <c r="C4271">
        <v>212</v>
      </c>
      <c r="D4271">
        <v>729</v>
      </c>
      <c r="E4271">
        <v>0</v>
      </c>
      <c r="F4271">
        <v>10804</v>
      </c>
      <c r="H4271" t="s">
        <v>9</v>
      </c>
      <c r="I4271">
        <v>1120</v>
      </c>
      <c r="J4271">
        <v>2112</v>
      </c>
      <c r="K4271" t="s">
        <v>3290</v>
      </c>
      <c r="O4271" s="65">
        <v>3270000</v>
      </c>
    </row>
    <row r="4272" spans="1:15" x14ac:dyDescent="0.25">
      <c r="A4272" s="45">
        <v>2018</v>
      </c>
      <c r="B4272" t="s">
        <v>936</v>
      </c>
      <c r="C4272">
        <v>212</v>
      </c>
      <c r="D4272">
        <v>729</v>
      </c>
      <c r="E4272">
        <v>0</v>
      </c>
      <c r="F4272">
        <v>10805</v>
      </c>
      <c r="H4272" t="s">
        <v>9</v>
      </c>
      <c r="I4272">
        <v>1120</v>
      </c>
      <c r="J4272">
        <v>2112</v>
      </c>
      <c r="K4272" t="s">
        <v>3291</v>
      </c>
      <c r="O4272" s="65">
        <v>70700000</v>
      </c>
    </row>
    <row r="4273" spans="1:15" x14ac:dyDescent="0.25">
      <c r="A4273" s="45">
        <v>2018</v>
      </c>
      <c r="B4273" t="s">
        <v>936</v>
      </c>
      <c r="C4273">
        <v>212</v>
      </c>
      <c r="D4273">
        <v>729</v>
      </c>
      <c r="E4273">
        <v>0</v>
      </c>
      <c r="F4273">
        <v>10806</v>
      </c>
      <c r="H4273" t="s">
        <v>9</v>
      </c>
      <c r="I4273">
        <v>1120</v>
      </c>
      <c r="J4273">
        <v>2112</v>
      </c>
      <c r="K4273" t="s">
        <v>3292</v>
      </c>
      <c r="O4273" s="65">
        <v>4400000</v>
      </c>
    </row>
    <row r="4274" spans="1:15" x14ac:dyDescent="0.25">
      <c r="A4274" s="45">
        <v>2018</v>
      </c>
      <c r="B4274" t="s">
        <v>936</v>
      </c>
      <c r="C4274">
        <v>212</v>
      </c>
      <c r="D4274">
        <v>729</v>
      </c>
      <c r="E4274">
        <v>0</v>
      </c>
      <c r="F4274">
        <v>10807</v>
      </c>
      <c r="H4274" t="s">
        <v>9</v>
      </c>
      <c r="I4274">
        <v>1120</v>
      </c>
      <c r="J4274">
        <v>2112</v>
      </c>
      <c r="K4274" t="s">
        <v>3293</v>
      </c>
      <c r="O4274" s="65">
        <v>211055000</v>
      </c>
    </row>
    <row r="4275" spans="1:15" x14ac:dyDescent="0.25">
      <c r="A4275" s="45">
        <v>2018</v>
      </c>
      <c r="B4275" t="s">
        <v>936</v>
      </c>
      <c r="C4275">
        <v>212</v>
      </c>
      <c r="D4275">
        <v>729</v>
      </c>
      <c r="E4275">
        <v>0</v>
      </c>
      <c r="F4275">
        <v>10808</v>
      </c>
      <c r="H4275" t="s">
        <v>9</v>
      </c>
      <c r="I4275">
        <v>1120</v>
      </c>
      <c r="J4275">
        <v>2112</v>
      </c>
      <c r="K4275" t="s">
        <v>3294</v>
      </c>
      <c r="O4275" s="65">
        <v>36900000</v>
      </c>
    </row>
    <row r="4276" spans="1:15" x14ac:dyDescent="0.25">
      <c r="A4276" s="45">
        <v>2018</v>
      </c>
      <c r="B4276" t="s">
        <v>936</v>
      </c>
      <c r="C4276">
        <v>212</v>
      </c>
      <c r="D4276">
        <v>729</v>
      </c>
      <c r="E4276">
        <v>0</v>
      </c>
      <c r="F4276">
        <v>10899</v>
      </c>
      <c r="H4276" t="s">
        <v>9</v>
      </c>
      <c r="I4276">
        <v>1120</v>
      </c>
      <c r="J4276">
        <v>2112</v>
      </c>
      <c r="K4276" t="s">
        <v>3295</v>
      </c>
      <c r="O4276" s="65">
        <v>6840000</v>
      </c>
    </row>
    <row r="4277" spans="1:15" x14ac:dyDescent="0.25">
      <c r="A4277" s="45">
        <v>2018</v>
      </c>
      <c r="B4277" t="s">
        <v>936</v>
      </c>
      <c r="C4277">
        <v>212</v>
      </c>
      <c r="D4277">
        <v>729</v>
      </c>
      <c r="E4277">
        <v>0</v>
      </c>
      <c r="F4277">
        <v>10999</v>
      </c>
      <c r="H4277" t="s">
        <v>9</v>
      </c>
      <c r="I4277">
        <v>1310</v>
      </c>
      <c r="J4277">
        <v>2112</v>
      </c>
      <c r="K4277" t="s">
        <v>3299</v>
      </c>
      <c r="M4277" t="s">
        <v>6141</v>
      </c>
      <c r="O4277" s="65">
        <v>1370000</v>
      </c>
    </row>
    <row r="4278" spans="1:15" x14ac:dyDescent="0.25">
      <c r="A4278" s="45">
        <v>2018</v>
      </c>
      <c r="B4278" t="s">
        <v>936</v>
      </c>
      <c r="C4278">
        <v>212</v>
      </c>
      <c r="D4278">
        <v>729</v>
      </c>
      <c r="E4278">
        <v>0</v>
      </c>
      <c r="F4278">
        <v>19905</v>
      </c>
      <c r="H4278" t="s">
        <v>9</v>
      </c>
      <c r="I4278">
        <v>1120</v>
      </c>
      <c r="J4278">
        <v>2112</v>
      </c>
      <c r="K4278" t="s">
        <v>3304</v>
      </c>
      <c r="O4278" s="65">
        <v>4800000</v>
      </c>
    </row>
    <row r="4279" spans="1:15" x14ac:dyDescent="0.25">
      <c r="A4279" s="45">
        <v>2018</v>
      </c>
      <c r="B4279" t="s">
        <v>936</v>
      </c>
      <c r="C4279">
        <v>212</v>
      </c>
      <c r="D4279">
        <v>729</v>
      </c>
      <c r="E4279">
        <v>0</v>
      </c>
      <c r="F4279">
        <v>20101</v>
      </c>
      <c r="H4279" t="s">
        <v>9</v>
      </c>
      <c r="I4279">
        <v>1120</v>
      </c>
      <c r="J4279">
        <v>2112</v>
      </c>
      <c r="K4279" t="s">
        <v>3306</v>
      </c>
      <c r="O4279" s="65">
        <v>42570715</v>
      </c>
    </row>
    <row r="4280" spans="1:15" x14ac:dyDescent="0.25">
      <c r="A4280" s="45">
        <v>2018</v>
      </c>
      <c r="B4280" t="s">
        <v>936</v>
      </c>
      <c r="C4280">
        <v>212</v>
      </c>
      <c r="D4280">
        <v>729</v>
      </c>
      <c r="E4280">
        <v>0</v>
      </c>
      <c r="F4280">
        <v>20102</v>
      </c>
      <c r="H4280" t="s">
        <v>9</v>
      </c>
      <c r="I4280">
        <v>1120</v>
      </c>
      <c r="J4280">
        <v>2112</v>
      </c>
      <c r="K4280" t="s">
        <v>3307</v>
      </c>
      <c r="O4280" s="65">
        <v>1670000</v>
      </c>
    </row>
    <row r="4281" spans="1:15" x14ac:dyDescent="0.25">
      <c r="A4281" s="45">
        <v>2018</v>
      </c>
      <c r="B4281" t="s">
        <v>936</v>
      </c>
      <c r="C4281">
        <v>212</v>
      </c>
      <c r="D4281">
        <v>729</v>
      </c>
      <c r="E4281">
        <v>0</v>
      </c>
      <c r="F4281">
        <v>20104</v>
      </c>
      <c r="H4281" t="s">
        <v>9</v>
      </c>
      <c r="I4281">
        <v>1120</v>
      </c>
      <c r="J4281">
        <v>2112</v>
      </c>
      <c r="K4281" t="s">
        <v>3309</v>
      </c>
      <c r="O4281" s="65">
        <v>8723000</v>
      </c>
    </row>
    <row r="4282" spans="1:15" x14ac:dyDescent="0.25">
      <c r="A4282" s="45">
        <v>2018</v>
      </c>
      <c r="B4282" t="s">
        <v>936</v>
      </c>
      <c r="C4282">
        <v>212</v>
      </c>
      <c r="D4282">
        <v>729</v>
      </c>
      <c r="E4282">
        <v>0</v>
      </c>
      <c r="F4282">
        <v>20199</v>
      </c>
      <c r="H4282" t="s">
        <v>9</v>
      </c>
      <c r="I4282">
        <v>1120</v>
      </c>
      <c r="J4282">
        <v>2112</v>
      </c>
      <c r="K4282" t="s">
        <v>3310</v>
      </c>
      <c r="O4282" s="65">
        <v>600000</v>
      </c>
    </row>
    <row r="4283" spans="1:15" x14ac:dyDescent="0.25">
      <c r="A4283" s="45">
        <v>2018</v>
      </c>
      <c r="B4283" t="s">
        <v>936</v>
      </c>
      <c r="C4283">
        <v>212</v>
      </c>
      <c r="D4283">
        <v>729</v>
      </c>
      <c r="E4283">
        <v>0</v>
      </c>
      <c r="F4283">
        <v>20203</v>
      </c>
      <c r="H4283" t="s">
        <v>9</v>
      </c>
      <c r="I4283">
        <v>1120</v>
      </c>
      <c r="J4283">
        <v>2112</v>
      </c>
      <c r="K4283" t="s">
        <v>3313</v>
      </c>
      <c r="O4283" s="65">
        <v>2700000</v>
      </c>
    </row>
    <row r="4284" spans="1:15" x14ac:dyDescent="0.25">
      <c r="A4284" s="45">
        <v>2018</v>
      </c>
      <c r="B4284" t="s">
        <v>936</v>
      </c>
      <c r="C4284">
        <v>212</v>
      </c>
      <c r="D4284">
        <v>729</v>
      </c>
      <c r="E4284">
        <v>0</v>
      </c>
      <c r="F4284">
        <v>20301</v>
      </c>
      <c r="H4284" t="s">
        <v>9</v>
      </c>
      <c r="I4284">
        <v>1120</v>
      </c>
      <c r="J4284">
        <v>2112</v>
      </c>
      <c r="K4284" t="s">
        <v>3315</v>
      </c>
      <c r="O4284" s="65">
        <v>1434000</v>
      </c>
    </row>
    <row r="4285" spans="1:15" x14ac:dyDescent="0.25">
      <c r="A4285" s="45">
        <v>2018</v>
      </c>
      <c r="B4285" t="s">
        <v>936</v>
      </c>
      <c r="C4285">
        <v>212</v>
      </c>
      <c r="D4285">
        <v>729</v>
      </c>
      <c r="E4285">
        <v>0</v>
      </c>
      <c r="F4285">
        <v>20302</v>
      </c>
      <c r="H4285" t="s">
        <v>9</v>
      </c>
      <c r="I4285">
        <v>1120</v>
      </c>
      <c r="J4285">
        <v>2112</v>
      </c>
      <c r="K4285" t="s">
        <v>3316</v>
      </c>
      <c r="O4285" s="65">
        <v>788000</v>
      </c>
    </row>
    <row r="4286" spans="1:15" x14ac:dyDescent="0.25">
      <c r="A4286" s="45">
        <v>2018</v>
      </c>
      <c r="B4286" t="s">
        <v>936</v>
      </c>
      <c r="C4286">
        <v>212</v>
      </c>
      <c r="D4286">
        <v>729</v>
      </c>
      <c r="E4286">
        <v>0</v>
      </c>
      <c r="F4286">
        <v>20303</v>
      </c>
      <c r="H4286" t="s">
        <v>9</v>
      </c>
      <c r="I4286">
        <v>1120</v>
      </c>
      <c r="J4286">
        <v>2112</v>
      </c>
      <c r="K4286" t="s">
        <v>3317</v>
      </c>
      <c r="O4286" s="65">
        <v>604000</v>
      </c>
    </row>
    <row r="4287" spans="1:15" x14ac:dyDescent="0.25">
      <c r="A4287" s="45">
        <v>2018</v>
      </c>
      <c r="B4287" t="s">
        <v>936</v>
      </c>
      <c r="C4287">
        <v>212</v>
      </c>
      <c r="D4287">
        <v>729</v>
      </c>
      <c r="E4287">
        <v>0</v>
      </c>
      <c r="F4287">
        <v>20304</v>
      </c>
      <c r="H4287" t="s">
        <v>9</v>
      </c>
      <c r="I4287">
        <v>1120</v>
      </c>
      <c r="J4287">
        <v>2112</v>
      </c>
      <c r="K4287" t="s">
        <v>3318</v>
      </c>
      <c r="O4287" s="65">
        <v>20800000</v>
      </c>
    </row>
    <row r="4288" spans="1:15" x14ac:dyDescent="0.25">
      <c r="A4288" s="45">
        <v>2018</v>
      </c>
      <c r="B4288" t="s">
        <v>936</v>
      </c>
      <c r="C4288">
        <v>212</v>
      </c>
      <c r="D4288">
        <v>729</v>
      </c>
      <c r="E4288">
        <v>0</v>
      </c>
      <c r="F4288">
        <v>20305</v>
      </c>
      <c r="H4288" t="s">
        <v>9</v>
      </c>
      <c r="I4288">
        <v>1120</v>
      </c>
      <c r="J4288">
        <v>2112</v>
      </c>
      <c r="K4288" t="s">
        <v>3319</v>
      </c>
      <c r="O4288" s="65">
        <v>2500000</v>
      </c>
    </row>
    <row r="4289" spans="1:15" x14ac:dyDescent="0.25">
      <c r="A4289" s="45">
        <v>2018</v>
      </c>
      <c r="B4289" t="s">
        <v>936</v>
      </c>
      <c r="C4289">
        <v>212</v>
      </c>
      <c r="D4289">
        <v>729</v>
      </c>
      <c r="E4289">
        <v>0</v>
      </c>
      <c r="F4289">
        <v>20306</v>
      </c>
      <c r="H4289" t="s">
        <v>9</v>
      </c>
      <c r="I4289">
        <v>1120</v>
      </c>
      <c r="J4289">
        <v>2112</v>
      </c>
      <c r="K4289" t="s">
        <v>3320</v>
      </c>
      <c r="O4289" s="65">
        <v>250000</v>
      </c>
    </row>
    <row r="4290" spans="1:15" x14ac:dyDescent="0.25">
      <c r="A4290" s="45">
        <v>2018</v>
      </c>
      <c r="B4290" t="s">
        <v>936</v>
      </c>
      <c r="C4290">
        <v>212</v>
      </c>
      <c r="D4290">
        <v>729</v>
      </c>
      <c r="E4290">
        <v>0</v>
      </c>
      <c r="F4290">
        <v>20399</v>
      </c>
      <c r="H4290" t="s">
        <v>9</v>
      </c>
      <c r="I4290">
        <v>1120</v>
      </c>
      <c r="J4290">
        <v>2112</v>
      </c>
      <c r="K4290" t="s">
        <v>3321</v>
      </c>
      <c r="O4290" s="65">
        <v>691000</v>
      </c>
    </row>
    <row r="4291" spans="1:15" x14ac:dyDescent="0.25">
      <c r="A4291" s="45">
        <v>2018</v>
      </c>
      <c r="B4291" t="s">
        <v>936</v>
      </c>
      <c r="C4291">
        <v>212</v>
      </c>
      <c r="D4291">
        <v>729</v>
      </c>
      <c r="E4291">
        <v>0</v>
      </c>
      <c r="F4291">
        <v>20401</v>
      </c>
      <c r="H4291" t="s">
        <v>9</v>
      </c>
      <c r="I4291">
        <v>1120</v>
      </c>
      <c r="J4291">
        <v>2112</v>
      </c>
      <c r="K4291" t="s">
        <v>3322</v>
      </c>
      <c r="O4291" s="65">
        <v>1676000</v>
      </c>
    </row>
    <row r="4292" spans="1:15" x14ac:dyDescent="0.25">
      <c r="A4292" s="45">
        <v>2018</v>
      </c>
      <c r="B4292" t="s">
        <v>936</v>
      </c>
      <c r="C4292">
        <v>212</v>
      </c>
      <c r="D4292">
        <v>729</v>
      </c>
      <c r="E4292">
        <v>0</v>
      </c>
      <c r="F4292">
        <v>20402</v>
      </c>
      <c r="H4292" t="s">
        <v>9</v>
      </c>
      <c r="I4292">
        <v>1120</v>
      </c>
      <c r="J4292">
        <v>2112</v>
      </c>
      <c r="K4292" t="s">
        <v>3323</v>
      </c>
      <c r="O4292" s="65">
        <v>8320000</v>
      </c>
    </row>
    <row r="4293" spans="1:15" x14ac:dyDescent="0.25">
      <c r="A4293" s="45">
        <v>2018</v>
      </c>
      <c r="B4293" t="s">
        <v>936</v>
      </c>
      <c r="C4293">
        <v>212</v>
      </c>
      <c r="D4293">
        <v>729</v>
      </c>
      <c r="E4293">
        <v>0</v>
      </c>
      <c r="F4293">
        <v>29901</v>
      </c>
      <c r="H4293" t="s">
        <v>9</v>
      </c>
      <c r="I4293">
        <v>1120</v>
      </c>
      <c r="J4293">
        <v>2112</v>
      </c>
      <c r="K4293" t="s">
        <v>3327</v>
      </c>
      <c r="O4293" s="65">
        <v>7133000</v>
      </c>
    </row>
    <row r="4294" spans="1:15" x14ac:dyDescent="0.25">
      <c r="A4294" s="45">
        <v>2018</v>
      </c>
      <c r="B4294" t="s">
        <v>936</v>
      </c>
      <c r="C4294">
        <v>212</v>
      </c>
      <c r="D4294">
        <v>729</v>
      </c>
      <c r="E4294">
        <v>0</v>
      </c>
      <c r="F4294">
        <v>29902</v>
      </c>
      <c r="H4294" t="s">
        <v>9</v>
      </c>
      <c r="I4294">
        <v>1120</v>
      </c>
      <c r="J4294">
        <v>2112</v>
      </c>
      <c r="K4294" t="s">
        <v>3328</v>
      </c>
      <c r="O4294" s="65">
        <v>2228965</v>
      </c>
    </row>
    <row r="4295" spans="1:15" x14ac:dyDescent="0.25">
      <c r="A4295" s="45">
        <v>2018</v>
      </c>
      <c r="B4295" t="s">
        <v>936</v>
      </c>
      <c r="C4295">
        <v>212</v>
      </c>
      <c r="D4295">
        <v>729</v>
      </c>
      <c r="E4295">
        <v>0</v>
      </c>
      <c r="F4295">
        <v>29903</v>
      </c>
      <c r="H4295" t="s">
        <v>9</v>
      </c>
      <c r="I4295">
        <v>1120</v>
      </c>
      <c r="J4295">
        <v>2112</v>
      </c>
      <c r="K4295" t="s">
        <v>3329</v>
      </c>
      <c r="O4295" s="65">
        <v>10042932</v>
      </c>
    </row>
    <row r="4296" spans="1:15" x14ac:dyDescent="0.25">
      <c r="A4296" s="45">
        <v>2018</v>
      </c>
      <c r="B4296" t="s">
        <v>936</v>
      </c>
      <c r="C4296">
        <v>212</v>
      </c>
      <c r="D4296">
        <v>729</v>
      </c>
      <c r="E4296">
        <v>0</v>
      </c>
      <c r="F4296">
        <v>29904</v>
      </c>
      <c r="H4296" t="s">
        <v>9</v>
      </c>
      <c r="I4296">
        <v>1120</v>
      </c>
      <c r="J4296">
        <v>2112</v>
      </c>
      <c r="K4296" t="s">
        <v>3330</v>
      </c>
      <c r="O4296" s="65">
        <v>1930000</v>
      </c>
    </row>
    <row r="4297" spans="1:15" x14ac:dyDescent="0.25">
      <c r="A4297" s="45">
        <v>2018</v>
      </c>
      <c r="B4297" t="s">
        <v>936</v>
      </c>
      <c r="C4297">
        <v>212</v>
      </c>
      <c r="D4297">
        <v>729</v>
      </c>
      <c r="E4297">
        <v>0</v>
      </c>
      <c r="F4297">
        <v>29905</v>
      </c>
      <c r="H4297" t="s">
        <v>9</v>
      </c>
      <c r="I4297">
        <v>1120</v>
      </c>
      <c r="J4297">
        <v>2112</v>
      </c>
      <c r="K4297" t="s">
        <v>3331</v>
      </c>
      <c r="O4297" s="65">
        <v>2962000</v>
      </c>
    </row>
    <row r="4298" spans="1:15" x14ac:dyDescent="0.25">
      <c r="A4298" s="45">
        <v>2018</v>
      </c>
      <c r="B4298" t="s">
        <v>936</v>
      </c>
      <c r="C4298">
        <v>212</v>
      </c>
      <c r="D4298">
        <v>729</v>
      </c>
      <c r="E4298">
        <v>0</v>
      </c>
      <c r="F4298">
        <v>29906</v>
      </c>
      <c r="H4298" t="s">
        <v>9</v>
      </c>
      <c r="I4298">
        <v>1120</v>
      </c>
      <c r="J4298">
        <v>2112</v>
      </c>
      <c r="K4298" t="s">
        <v>3332</v>
      </c>
      <c r="O4298" s="65">
        <v>4527000</v>
      </c>
    </row>
    <row r="4299" spans="1:15" x14ac:dyDescent="0.25">
      <c r="A4299" s="45">
        <v>2018</v>
      </c>
      <c r="B4299" t="s">
        <v>936</v>
      </c>
      <c r="C4299">
        <v>212</v>
      </c>
      <c r="D4299">
        <v>729</v>
      </c>
      <c r="E4299">
        <v>0</v>
      </c>
      <c r="F4299">
        <v>29907</v>
      </c>
      <c r="H4299" t="s">
        <v>9</v>
      </c>
      <c r="I4299">
        <v>1120</v>
      </c>
      <c r="J4299">
        <v>2112</v>
      </c>
      <c r="K4299" t="s">
        <v>3333</v>
      </c>
      <c r="O4299" s="65">
        <v>39000</v>
      </c>
    </row>
    <row r="4300" spans="1:15" x14ac:dyDescent="0.25">
      <c r="A4300" s="45">
        <v>2018</v>
      </c>
      <c r="B4300" t="s">
        <v>936</v>
      </c>
      <c r="C4300">
        <v>212</v>
      </c>
      <c r="D4300">
        <v>729</v>
      </c>
      <c r="E4300">
        <v>0</v>
      </c>
      <c r="F4300">
        <v>29999</v>
      </c>
      <c r="H4300" t="s">
        <v>9</v>
      </c>
      <c r="I4300">
        <v>1120</v>
      </c>
      <c r="J4300">
        <v>2112</v>
      </c>
      <c r="K4300" t="s">
        <v>3334</v>
      </c>
      <c r="O4300" s="65">
        <v>4712000</v>
      </c>
    </row>
    <row r="4301" spans="1:15" x14ac:dyDescent="0.25">
      <c r="A4301" s="45">
        <v>2018</v>
      </c>
      <c r="B4301" t="s">
        <v>936</v>
      </c>
      <c r="C4301">
        <v>212</v>
      </c>
      <c r="D4301">
        <v>729</v>
      </c>
      <c r="E4301">
        <v>0</v>
      </c>
      <c r="F4301">
        <v>50101</v>
      </c>
      <c r="H4301" t="s">
        <v>16</v>
      </c>
      <c r="I4301">
        <v>2210</v>
      </c>
      <c r="J4301">
        <v>2112</v>
      </c>
      <c r="K4301" t="s">
        <v>3372</v>
      </c>
      <c r="O4301" s="65">
        <v>2248000</v>
      </c>
    </row>
    <row r="4302" spans="1:15" x14ac:dyDescent="0.25">
      <c r="A4302" s="45">
        <v>2018</v>
      </c>
      <c r="B4302" t="s">
        <v>936</v>
      </c>
      <c r="C4302">
        <v>212</v>
      </c>
      <c r="D4302">
        <v>729</v>
      </c>
      <c r="E4302">
        <v>0</v>
      </c>
      <c r="F4302">
        <v>50103</v>
      </c>
      <c r="H4302" t="s">
        <v>16</v>
      </c>
      <c r="I4302">
        <v>2210</v>
      </c>
      <c r="J4302">
        <v>2112</v>
      </c>
      <c r="K4302" t="s">
        <v>3374</v>
      </c>
      <c r="O4302" s="65">
        <v>3100000</v>
      </c>
    </row>
    <row r="4303" spans="1:15" x14ac:dyDescent="0.25">
      <c r="A4303" s="45">
        <v>2018</v>
      </c>
      <c r="B4303" t="s">
        <v>936</v>
      </c>
      <c r="C4303">
        <v>212</v>
      </c>
      <c r="D4303">
        <v>729</v>
      </c>
      <c r="E4303">
        <v>0</v>
      </c>
      <c r="F4303">
        <v>50104</v>
      </c>
      <c r="H4303" t="s">
        <v>16</v>
      </c>
      <c r="I4303">
        <v>2210</v>
      </c>
      <c r="J4303">
        <v>2112</v>
      </c>
      <c r="K4303" t="s">
        <v>3375</v>
      </c>
      <c r="O4303" s="65">
        <v>16720000</v>
      </c>
    </row>
    <row r="4304" spans="1:15" x14ac:dyDescent="0.25">
      <c r="A4304" s="45">
        <v>2018</v>
      </c>
      <c r="B4304" t="s">
        <v>936</v>
      </c>
      <c r="C4304">
        <v>212</v>
      </c>
      <c r="D4304">
        <v>729</v>
      </c>
      <c r="E4304">
        <v>0</v>
      </c>
      <c r="F4304">
        <v>50105</v>
      </c>
      <c r="H4304" t="s">
        <v>16</v>
      </c>
      <c r="I4304">
        <v>2210</v>
      </c>
      <c r="J4304">
        <v>2112</v>
      </c>
      <c r="K4304" t="s">
        <v>3376</v>
      </c>
      <c r="O4304" s="65">
        <v>68350000</v>
      </c>
    </row>
    <row r="4305" spans="1:15" x14ac:dyDescent="0.25">
      <c r="A4305" s="45">
        <v>2018</v>
      </c>
      <c r="B4305" t="s">
        <v>936</v>
      </c>
      <c r="C4305">
        <v>212</v>
      </c>
      <c r="D4305">
        <v>729</v>
      </c>
      <c r="E4305">
        <v>0</v>
      </c>
      <c r="F4305">
        <v>50106</v>
      </c>
      <c r="H4305" t="s">
        <v>16</v>
      </c>
      <c r="I4305">
        <v>2210</v>
      </c>
      <c r="J4305">
        <v>2112</v>
      </c>
      <c r="K4305" t="s">
        <v>3377</v>
      </c>
      <c r="O4305" s="65">
        <v>4315000</v>
      </c>
    </row>
    <row r="4306" spans="1:15" x14ac:dyDescent="0.25">
      <c r="A4306" s="45">
        <v>2018</v>
      </c>
      <c r="B4306" t="s">
        <v>936</v>
      </c>
      <c r="C4306">
        <v>212</v>
      </c>
      <c r="D4306">
        <v>729</v>
      </c>
      <c r="E4306">
        <v>0</v>
      </c>
      <c r="F4306">
        <v>50199</v>
      </c>
      <c r="H4306" t="s">
        <v>16</v>
      </c>
      <c r="I4306">
        <v>2210</v>
      </c>
      <c r="J4306">
        <v>2112</v>
      </c>
      <c r="K4306" t="s">
        <v>3379</v>
      </c>
      <c r="O4306" s="65">
        <v>845000</v>
      </c>
    </row>
    <row r="4307" spans="1:15" x14ac:dyDescent="0.25">
      <c r="A4307" s="45">
        <v>2018</v>
      </c>
      <c r="B4307" t="s">
        <v>936</v>
      </c>
      <c r="C4307">
        <v>212</v>
      </c>
      <c r="D4307">
        <v>729</v>
      </c>
      <c r="E4307">
        <v>0</v>
      </c>
      <c r="F4307">
        <v>60102</v>
      </c>
      <c r="G4307">
        <v>200</v>
      </c>
      <c r="H4307" t="s">
        <v>9</v>
      </c>
      <c r="I4307">
        <v>1310</v>
      </c>
      <c r="J4307">
        <v>2112</v>
      </c>
      <c r="K4307" t="s">
        <v>3392</v>
      </c>
      <c r="L4307" t="s">
        <v>939</v>
      </c>
      <c r="M4307" t="s">
        <v>4658</v>
      </c>
      <c r="N4307" t="s">
        <v>940</v>
      </c>
      <c r="O4307" s="65">
        <v>222300000</v>
      </c>
    </row>
    <row r="4308" spans="1:15" x14ac:dyDescent="0.25">
      <c r="A4308" s="45">
        <v>2018</v>
      </c>
      <c r="B4308" t="s">
        <v>936</v>
      </c>
      <c r="C4308">
        <v>212</v>
      </c>
      <c r="D4308">
        <v>729</v>
      </c>
      <c r="E4308">
        <v>0</v>
      </c>
      <c r="F4308">
        <v>60103</v>
      </c>
      <c r="G4308">
        <v>200</v>
      </c>
      <c r="H4308" t="s">
        <v>9</v>
      </c>
      <c r="I4308">
        <v>1310</v>
      </c>
      <c r="J4308">
        <v>2112</v>
      </c>
      <c r="K4308" t="s">
        <v>3393</v>
      </c>
      <c r="L4308" t="s">
        <v>21</v>
      </c>
      <c r="M4308" t="s">
        <v>4550</v>
      </c>
      <c r="N4308" t="s">
        <v>22</v>
      </c>
      <c r="O4308" s="65">
        <v>20226339</v>
      </c>
    </row>
    <row r="4309" spans="1:15" x14ac:dyDescent="0.25">
      <c r="A4309" s="45">
        <v>2018</v>
      </c>
      <c r="B4309" t="s">
        <v>936</v>
      </c>
      <c r="C4309">
        <v>212</v>
      </c>
      <c r="D4309">
        <v>729</v>
      </c>
      <c r="E4309">
        <v>0</v>
      </c>
      <c r="F4309">
        <v>60103</v>
      </c>
      <c r="G4309">
        <v>202</v>
      </c>
      <c r="H4309" t="s">
        <v>9</v>
      </c>
      <c r="I4309">
        <v>1310</v>
      </c>
      <c r="J4309">
        <v>2112</v>
      </c>
      <c r="K4309" t="s">
        <v>3393</v>
      </c>
      <c r="L4309" t="s">
        <v>21</v>
      </c>
      <c r="M4309" t="s">
        <v>4542</v>
      </c>
      <c r="N4309" t="s">
        <v>22</v>
      </c>
      <c r="O4309" s="65">
        <v>8718250</v>
      </c>
    </row>
    <row r="4310" spans="1:15" x14ac:dyDescent="0.25">
      <c r="A4310" s="45">
        <v>2018</v>
      </c>
      <c r="B4310" t="s">
        <v>936</v>
      </c>
      <c r="C4310">
        <v>212</v>
      </c>
      <c r="D4310">
        <v>729</v>
      </c>
      <c r="E4310">
        <v>0</v>
      </c>
      <c r="F4310">
        <v>60103</v>
      </c>
      <c r="G4310">
        <v>203</v>
      </c>
      <c r="H4310" t="s">
        <v>9</v>
      </c>
      <c r="I4310">
        <v>1310</v>
      </c>
      <c r="J4310">
        <v>2112</v>
      </c>
      <c r="K4310" t="s">
        <v>3393</v>
      </c>
      <c r="L4310" t="s">
        <v>4407</v>
      </c>
      <c r="M4310" t="s">
        <v>4756</v>
      </c>
      <c r="N4310" t="s">
        <v>22</v>
      </c>
      <c r="O4310" s="65">
        <v>1608000000</v>
      </c>
    </row>
    <row r="4311" spans="1:15" x14ac:dyDescent="0.25">
      <c r="A4311" s="45">
        <v>2018</v>
      </c>
      <c r="B4311" t="s">
        <v>936</v>
      </c>
      <c r="C4311">
        <v>212</v>
      </c>
      <c r="D4311">
        <v>729</v>
      </c>
      <c r="E4311">
        <v>0</v>
      </c>
      <c r="F4311">
        <v>60103</v>
      </c>
      <c r="G4311">
        <v>204</v>
      </c>
      <c r="H4311" t="s">
        <v>9</v>
      </c>
      <c r="I4311">
        <v>1310</v>
      </c>
      <c r="J4311">
        <v>3530</v>
      </c>
      <c r="K4311" t="s">
        <v>3393</v>
      </c>
      <c r="L4311" t="s">
        <v>941</v>
      </c>
      <c r="M4311" t="s">
        <v>4659</v>
      </c>
      <c r="N4311" t="s">
        <v>942</v>
      </c>
      <c r="O4311" s="65">
        <v>83710600000</v>
      </c>
    </row>
    <row r="4312" spans="1:15" x14ac:dyDescent="0.25">
      <c r="A4312" s="45">
        <v>2018</v>
      </c>
      <c r="B4312" t="s">
        <v>936</v>
      </c>
      <c r="C4312">
        <v>212</v>
      </c>
      <c r="D4312">
        <v>729</v>
      </c>
      <c r="E4312">
        <v>0</v>
      </c>
      <c r="F4312">
        <v>60103</v>
      </c>
      <c r="G4312">
        <v>205</v>
      </c>
      <c r="H4312" t="s">
        <v>9</v>
      </c>
      <c r="I4312">
        <v>1310</v>
      </c>
      <c r="J4312">
        <v>3530</v>
      </c>
      <c r="K4312" t="s">
        <v>3393</v>
      </c>
      <c r="L4312" t="s">
        <v>941</v>
      </c>
      <c r="M4312" t="s">
        <v>6142</v>
      </c>
      <c r="N4312" t="s">
        <v>942</v>
      </c>
      <c r="O4312" s="65">
        <v>2828200000</v>
      </c>
    </row>
    <row r="4313" spans="1:15" x14ac:dyDescent="0.25">
      <c r="A4313" s="45">
        <v>2018</v>
      </c>
      <c r="B4313" t="s">
        <v>936</v>
      </c>
      <c r="C4313">
        <v>212</v>
      </c>
      <c r="D4313">
        <v>729</v>
      </c>
      <c r="E4313">
        <v>0</v>
      </c>
      <c r="F4313">
        <v>60103</v>
      </c>
      <c r="G4313">
        <v>207</v>
      </c>
      <c r="H4313" t="s">
        <v>9</v>
      </c>
      <c r="I4313">
        <v>1310</v>
      </c>
      <c r="J4313">
        <v>3550</v>
      </c>
      <c r="K4313" t="s">
        <v>3393</v>
      </c>
      <c r="L4313" t="s">
        <v>943</v>
      </c>
      <c r="M4313" t="s">
        <v>4660</v>
      </c>
      <c r="N4313" t="s">
        <v>944</v>
      </c>
      <c r="O4313" s="65">
        <v>479000000</v>
      </c>
    </row>
    <row r="4314" spans="1:15" x14ac:dyDescent="0.25">
      <c r="A4314" s="45">
        <v>2018</v>
      </c>
      <c r="B4314" t="s">
        <v>936</v>
      </c>
      <c r="C4314">
        <v>212</v>
      </c>
      <c r="D4314">
        <v>729</v>
      </c>
      <c r="E4314">
        <v>0</v>
      </c>
      <c r="F4314">
        <v>60103</v>
      </c>
      <c r="G4314">
        <v>214</v>
      </c>
      <c r="H4314" t="s">
        <v>9</v>
      </c>
      <c r="I4314">
        <v>1310</v>
      </c>
      <c r="J4314">
        <v>3524</v>
      </c>
      <c r="K4314" t="s">
        <v>3393</v>
      </c>
      <c r="L4314" t="s">
        <v>4407</v>
      </c>
      <c r="M4314" t="s">
        <v>945</v>
      </c>
      <c r="N4314" t="s">
        <v>22</v>
      </c>
      <c r="O4314" s="65">
        <v>3025800000</v>
      </c>
    </row>
    <row r="4315" spans="1:15" x14ac:dyDescent="0.25">
      <c r="A4315" s="45">
        <v>2018</v>
      </c>
      <c r="B4315" t="s">
        <v>936</v>
      </c>
      <c r="C4315">
        <v>212</v>
      </c>
      <c r="D4315">
        <v>729</v>
      </c>
      <c r="E4315">
        <v>0</v>
      </c>
      <c r="F4315">
        <v>60103</v>
      </c>
      <c r="G4315">
        <v>215</v>
      </c>
      <c r="H4315" t="s">
        <v>9</v>
      </c>
      <c r="I4315">
        <v>1310</v>
      </c>
      <c r="J4315">
        <v>3530</v>
      </c>
      <c r="K4315" t="s">
        <v>3393</v>
      </c>
      <c r="L4315" t="s">
        <v>941</v>
      </c>
      <c r="M4315" t="s">
        <v>6143</v>
      </c>
      <c r="N4315" t="s">
        <v>942</v>
      </c>
      <c r="O4315" s="65">
        <v>621500000</v>
      </c>
    </row>
    <row r="4316" spans="1:15" x14ac:dyDescent="0.25">
      <c r="A4316" s="45">
        <v>2018</v>
      </c>
      <c r="B4316" t="s">
        <v>936</v>
      </c>
      <c r="C4316">
        <v>212</v>
      </c>
      <c r="D4316">
        <v>729</v>
      </c>
      <c r="E4316">
        <v>0</v>
      </c>
      <c r="F4316">
        <v>60103</v>
      </c>
      <c r="G4316">
        <v>219</v>
      </c>
      <c r="H4316" t="s">
        <v>9</v>
      </c>
      <c r="I4316">
        <v>1310</v>
      </c>
      <c r="J4316">
        <v>3524</v>
      </c>
      <c r="K4316" t="s">
        <v>3393</v>
      </c>
      <c r="L4316" t="s">
        <v>898</v>
      </c>
      <c r="M4316" t="s">
        <v>4661</v>
      </c>
      <c r="N4316" t="s">
        <v>123</v>
      </c>
      <c r="O4316" s="65">
        <v>94000000</v>
      </c>
    </row>
    <row r="4317" spans="1:15" x14ac:dyDescent="0.25">
      <c r="A4317" s="45">
        <v>2018</v>
      </c>
      <c r="B4317" t="s">
        <v>936</v>
      </c>
      <c r="C4317">
        <v>212</v>
      </c>
      <c r="D4317">
        <v>729</v>
      </c>
      <c r="E4317">
        <v>0</v>
      </c>
      <c r="F4317">
        <v>60103</v>
      </c>
      <c r="G4317">
        <v>220</v>
      </c>
      <c r="H4317" t="s">
        <v>9</v>
      </c>
      <c r="I4317">
        <v>1310</v>
      </c>
      <c r="J4317">
        <v>3570</v>
      </c>
      <c r="K4317" t="s">
        <v>3393</v>
      </c>
      <c r="L4317" t="s">
        <v>4522</v>
      </c>
      <c r="M4317" t="s">
        <v>4757</v>
      </c>
      <c r="N4317" t="s">
        <v>4796</v>
      </c>
      <c r="O4317" s="65">
        <v>2318211970</v>
      </c>
    </row>
    <row r="4318" spans="1:15" x14ac:dyDescent="0.25">
      <c r="A4318" s="45">
        <v>2018</v>
      </c>
      <c r="B4318" t="s">
        <v>936</v>
      </c>
      <c r="C4318">
        <v>212</v>
      </c>
      <c r="D4318">
        <v>729</v>
      </c>
      <c r="E4318">
        <v>0</v>
      </c>
      <c r="F4318">
        <v>60106</v>
      </c>
      <c r="G4318">
        <v>200</v>
      </c>
      <c r="H4318" t="s">
        <v>9</v>
      </c>
      <c r="I4318">
        <v>1310</v>
      </c>
      <c r="J4318">
        <v>2190</v>
      </c>
      <c r="K4318" t="s">
        <v>3396</v>
      </c>
      <c r="L4318" t="s">
        <v>947</v>
      </c>
      <c r="M4318" t="s">
        <v>4662</v>
      </c>
      <c r="N4318" t="s">
        <v>948</v>
      </c>
      <c r="O4318" s="65">
        <v>17000000</v>
      </c>
    </row>
    <row r="4319" spans="1:15" x14ac:dyDescent="0.25">
      <c r="A4319" s="45">
        <v>2018</v>
      </c>
      <c r="B4319" t="s">
        <v>936</v>
      </c>
      <c r="C4319">
        <v>212</v>
      </c>
      <c r="D4319">
        <v>729</v>
      </c>
      <c r="E4319">
        <v>0</v>
      </c>
      <c r="F4319">
        <v>60301</v>
      </c>
      <c r="H4319" t="s">
        <v>9</v>
      </c>
      <c r="I4319">
        <v>1320</v>
      </c>
      <c r="J4319">
        <v>2112</v>
      </c>
      <c r="K4319" t="s">
        <v>3404</v>
      </c>
      <c r="O4319" s="65">
        <v>40000000</v>
      </c>
    </row>
    <row r="4320" spans="1:15" x14ac:dyDescent="0.25">
      <c r="A4320" s="45">
        <v>2018</v>
      </c>
      <c r="B4320" t="s">
        <v>936</v>
      </c>
      <c r="C4320">
        <v>212</v>
      </c>
      <c r="D4320">
        <v>729</v>
      </c>
      <c r="E4320">
        <v>0</v>
      </c>
      <c r="F4320">
        <v>60399</v>
      </c>
      <c r="H4320" t="s">
        <v>9</v>
      </c>
      <c r="I4320">
        <v>1320</v>
      </c>
      <c r="J4320">
        <v>2112</v>
      </c>
      <c r="K4320" t="s">
        <v>3409</v>
      </c>
      <c r="M4320" t="s">
        <v>4408</v>
      </c>
      <c r="O4320" s="65">
        <v>25000000</v>
      </c>
    </row>
    <row r="4321" spans="1:15" x14ac:dyDescent="0.25">
      <c r="A4321" s="45">
        <v>2018</v>
      </c>
      <c r="B4321" t="s">
        <v>936</v>
      </c>
      <c r="C4321">
        <v>212</v>
      </c>
      <c r="D4321">
        <v>729</v>
      </c>
      <c r="E4321">
        <v>0</v>
      </c>
      <c r="F4321">
        <v>60401</v>
      </c>
      <c r="G4321">
        <v>200</v>
      </c>
      <c r="H4321" t="s">
        <v>9</v>
      </c>
      <c r="I4321">
        <v>1320</v>
      </c>
      <c r="J4321">
        <v>3530</v>
      </c>
      <c r="K4321" t="s">
        <v>3411</v>
      </c>
      <c r="L4321" t="s">
        <v>949</v>
      </c>
      <c r="M4321" t="s">
        <v>4663</v>
      </c>
      <c r="N4321" t="s">
        <v>950</v>
      </c>
      <c r="O4321" s="65">
        <v>117884000</v>
      </c>
    </row>
    <row r="4322" spans="1:15" x14ac:dyDescent="0.25">
      <c r="A4322" s="45">
        <v>2018</v>
      </c>
      <c r="B4322" t="s">
        <v>936</v>
      </c>
      <c r="C4322">
        <v>212</v>
      </c>
      <c r="D4322">
        <v>729</v>
      </c>
      <c r="E4322">
        <v>0</v>
      </c>
      <c r="F4322">
        <v>60401</v>
      </c>
      <c r="G4322">
        <v>205</v>
      </c>
      <c r="H4322" t="s">
        <v>9</v>
      </c>
      <c r="I4322">
        <v>1320</v>
      </c>
      <c r="J4322">
        <v>3530</v>
      </c>
      <c r="K4322" t="s">
        <v>3411</v>
      </c>
      <c r="L4322" t="s">
        <v>951</v>
      </c>
      <c r="M4322" t="s">
        <v>6144</v>
      </c>
      <c r="N4322" t="s">
        <v>952</v>
      </c>
      <c r="O4322" s="65">
        <v>367000000</v>
      </c>
    </row>
    <row r="4323" spans="1:15" x14ac:dyDescent="0.25">
      <c r="A4323" s="45">
        <v>2018</v>
      </c>
      <c r="B4323" t="s">
        <v>936</v>
      </c>
      <c r="C4323">
        <v>212</v>
      </c>
      <c r="D4323">
        <v>729</v>
      </c>
      <c r="E4323">
        <v>0</v>
      </c>
      <c r="F4323">
        <v>60402</v>
      </c>
      <c r="G4323">
        <v>202</v>
      </c>
      <c r="H4323" t="s">
        <v>9</v>
      </c>
      <c r="I4323">
        <v>1320</v>
      </c>
      <c r="J4323">
        <v>2112</v>
      </c>
      <c r="K4323" t="s">
        <v>3412</v>
      </c>
      <c r="L4323" t="s">
        <v>953</v>
      </c>
      <c r="M4323" t="s">
        <v>4780</v>
      </c>
      <c r="N4323" t="s">
        <v>954</v>
      </c>
      <c r="O4323" s="65">
        <v>442000000</v>
      </c>
    </row>
    <row r="4324" spans="1:15" x14ac:dyDescent="0.25">
      <c r="A4324" s="45">
        <v>2018</v>
      </c>
      <c r="B4324" t="s">
        <v>936</v>
      </c>
      <c r="C4324">
        <v>212</v>
      </c>
      <c r="D4324">
        <v>729</v>
      </c>
      <c r="E4324">
        <v>0</v>
      </c>
      <c r="F4324">
        <v>60404</v>
      </c>
      <c r="G4324">
        <v>208</v>
      </c>
      <c r="H4324" t="s">
        <v>9</v>
      </c>
      <c r="I4324">
        <v>1320</v>
      </c>
      <c r="J4324">
        <v>3530</v>
      </c>
      <c r="K4324" t="s">
        <v>3414</v>
      </c>
      <c r="L4324" t="s">
        <v>865</v>
      </c>
      <c r="M4324" t="s">
        <v>4758</v>
      </c>
      <c r="N4324" t="s">
        <v>866</v>
      </c>
      <c r="O4324" s="65">
        <v>396839040</v>
      </c>
    </row>
    <row r="4325" spans="1:15" x14ac:dyDescent="0.25">
      <c r="A4325" s="45">
        <v>2018</v>
      </c>
      <c r="B4325" t="s">
        <v>936</v>
      </c>
      <c r="C4325">
        <v>212</v>
      </c>
      <c r="D4325">
        <v>729</v>
      </c>
      <c r="E4325">
        <v>0</v>
      </c>
      <c r="F4325">
        <v>60404</v>
      </c>
      <c r="G4325">
        <v>210</v>
      </c>
      <c r="H4325" t="s">
        <v>9</v>
      </c>
      <c r="I4325">
        <v>1320</v>
      </c>
      <c r="J4325">
        <v>3530</v>
      </c>
      <c r="K4325" t="s">
        <v>3414</v>
      </c>
      <c r="L4325" t="s">
        <v>955</v>
      </c>
      <c r="M4325" t="s">
        <v>4664</v>
      </c>
      <c r="N4325" t="s">
        <v>866</v>
      </c>
      <c r="O4325" s="65">
        <v>520993</v>
      </c>
    </row>
    <row r="4326" spans="1:15" x14ac:dyDescent="0.25">
      <c r="A4326" s="45">
        <v>2018</v>
      </c>
      <c r="B4326" t="s">
        <v>936</v>
      </c>
      <c r="C4326">
        <v>212</v>
      </c>
      <c r="D4326">
        <v>729</v>
      </c>
      <c r="E4326">
        <v>0</v>
      </c>
      <c r="F4326">
        <v>60601</v>
      </c>
      <c r="H4326" t="s">
        <v>9</v>
      </c>
      <c r="I4326">
        <v>1320</v>
      </c>
      <c r="J4326">
        <v>2112</v>
      </c>
      <c r="K4326" t="s">
        <v>3417</v>
      </c>
      <c r="M4326" t="s">
        <v>4409</v>
      </c>
      <c r="O4326" s="65">
        <v>4000000</v>
      </c>
    </row>
    <row r="4327" spans="1:15" x14ac:dyDescent="0.25">
      <c r="A4327" s="45">
        <v>2018</v>
      </c>
      <c r="B4327" t="s">
        <v>936</v>
      </c>
      <c r="C4327">
        <v>212</v>
      </c>
      <c r="D4327">
        <v>729</v>
      </c>
      <c r="E4327">
        <v>0</v>
      </c>
      <c r="F4327">
        <v>60701</v>
      </c>
      <c r="G4327">
        <v>200</v>
      </c>
      <c r="H4327" t="s">
        <v>9</v>
      </c>
      <c r="I4327">
        <v>1330</v>
      </c>
      <c r="J4327">
        <v>3560</v>
      </c>
      <c r="K4327" t="s">
        <v>3419</v>
      </c>
      <c r="L4327" t="s">
        <v>956</v>
      </c>
      <c r="M4327" t="s">
        <v>4759</v>
      </c>
      <c r="N4327" t="s">
        <v>957</v>
      </c>
      <c r="O4327" s="65">
        <v>10470972</v>
      </c>
    </row>
    <row r="4328" spans="1:15" x14ac:dyDescent="0.25">
      <c r="A4328" s="45">
        <v>2018</v>
      </c>
      <c r="B4328" t="s">
        <v>936</v>
      </c>
      <c r="C4328">
        <v>212</v>
      </c>
      <c r="D4328">
        <v>729</v>
      </c>
      <c r="E4328">
        <v>0</v>
      </c>
      <c r="F4328">
        <v>60701</v>
      </c>
      <c r="G4328">
        <v>202</v>
      </c>
      <c r="H4328" t="s">
        <v>9</v>
      </c>
      <c r="I4328">
        <v>1330</v>
      </c>
      <c r="J4328">
        <v>2112</v>
      </c>
      <c r="K4328" t="s">
        <v>3419</v>
      </c>
      <c r="L4328" t="s">
        <v>958</v>
      </c>
      <c r="M4328" t="s">
        <v>959</v>
      </c>
      <c r="N4328" t="s">
        <v>960</v>
      </c>
      <c r="O4328" s="65">
        <v>101513468</v>
      </c>
    </row>
    <row r="4329" spans="1:15" x14ac:dyDescent="0.25">
      <c r="A4329" s="45">
        <v>2018</v>
      </c>
      <c r="B4329" t="s">
        <v>936</v>
      </c>
      <c r="C4329">
        <v>212</v>
      </c>
      <c r="D4329">
        <v>729</v>
      </c>
      <c r="E4329">
        <v>0</v>
      </c>
      <c r="F4329">
        <v>60701</v>
      </c>
      <c r="G4329">
        <v>204</v>
      </c>
      <c r="H4329" t="s">
        <v>9</v>
      </c>
      <c r="I4329">
        <v>1330</v>
      </c>
      <c r="J4329">
        <v>3560</v>
      </c>
      <c r="K4329" t="s">
        <v>3419</v>
      </c>
      <c r="L4329" t="s">
        <v>961</v>
      </c>
      <c r="M4329" t="s">
        <v>4665</v>
      </c>
      <c r="N4329" t="s">
        <v>962</v>
      </c>
      <c r="O4329" s="65">
        <v>29362197</v>
      </c>
    </row>
    <row r="4330" spans="1:15" x14ac:dyDescent="0.25">
      <c r="A4330" s="45">
        <v>2018</v>
      </c>
      <c r="B4330" t="s">
        <v>936</v>
      </c>
      <c r="C4330">
        <v>212</v>
      </c>
      <c r="D4330">
        <v>729</v>
      </c>
      <c r="E4330">
        <v>0</v>
      </c>
      <c r="F4330">
        <v>60701</v>
      </c>
      <c r="G4330">
        <v>205</v>
      </c>
      <c r="H4330" t="s">
        <v>9</v>
      </c>
      <c r="I4330">
        <v>1330</v>
      </c>
      <c r="J4330">
        <v>3560</v>
      </c>
      <c r="K4330" t="s">
        <v>3419</v>
      </c>
      <c r="L4330" t="s">
        <v>961</v>
      </c>
      <c r="M4330" t="s">
        <v>4781</v>
      </c>
      <c r="N4330" t="s">
        <v>962</v>
      </c>
      <c r="O4330" s="65">
        <v>5219801</v>
      </c>
    </row>
    <row r="4331" spans="1:15" x14ac:dyDescent="0.25">
      <c r="A4331" s="45">
        <v>2018</v>
      </c>
      <c r="B4331" t="s">
        <v>963</v>
      </c>
      <c r="C4331">
        <v>212</v>
      </c>
      <c r="D4331">
        <v>731</v>
      </c>
      <c r="E4331">
        <v>0</v>
      </c>
      <c r="F4331">
        <v>101</v>
      </c>
      <c r="H4331" t="s">
        <v>9</v>
      </c>
      <c r="I4331">
        <v>1111</v>
      </c>
      <c r="J4331">
        <v>2112</v>
      </c>
      <c r="K4331" t="s">
        <v>3206</v>
      </c>
      <c r="O4331" s="65">
        <v>2576728490</v>
      </c>
    </row>
    <row r="4332" spans="1:15" x14ac:dyDescent="0.25">
      <c r="A4332" s="45">
        <v>2018</v>
      </c>
      <c r="B4332" t="s">
        <v>963</v>
      </c>
      <c r="C4332">
        <v>212</v>
      </c>
      <c r="D4332">
        <v>731</v>
      </c>
      <c r="E4332">
        <v>0</v>
      </c>
      <c r="F4332">
        <v>201</v>
      </c>
      <c r="H4332" t="s">
        <v>9</v>
      </c>
      <c r="I4332">
        <v>1111</v>
      </c>
      <c r="J4332">
        <v>2112</v>
      </c>
      <c r="K4332" t="s">
        <v>3210</v>
      </c>
      <c r="O4332" s="65">
        <v>1000000</v>
      </c>
    </row>
    <row r="4333" spans="1:15" x14ac:dyDescent="0.25">
      <c r="A4333" s="45">
        <v>2018</v>
      </c>
      <c r="B4333" t="s">
        <v>963</v>
      </c>
      <c r="C4333">
        <v>212</v>
      </c>
      <c r="D4333">
        <v>731</v>
      </c>
      <c r="E4333">
        <v>0</v>
      </c>
      <c r="F4333">
        <v>205</v>
      </c>
      <c r="H4333" t="s">
        <v>9</v>
      </c>
      <c r="I4333">
        <v>1111</v>
      </c>
      <c r="J4333">
        <v>2112</v>
      </c>
      <c r="K4333" t="s">
        <v>3214</v>
      </c>
      <c r="O4333" s="65">
        <v>64160631</v>
      </c>
    </row>
    <row r="4334" spans="1:15" x14ac:dyDescent="0.25">
      <c r="A4334" s="45">
        <v>2018</v>
      </c>
      <c r="B4334" t="s">
        <v>963</v>
      </c>
      <c r="C4334">
        <v>212</v>
      </c>
      <c r="D4334">
        <v>731</v>
      </c>
      <c r="E4334">
        <v>0</v>
      </c>
      <c r="F4334">
        <v>301</v>
      </c>
      <c r="H4334" t="s">
        <v>9</v>
      </c>
      <c r="I4334">
        <v>1111</v>
      </c>
      <c r="J4334">
        <v>2112</v>
      </c>
      <c r="K4334" t="s">
        <v>3215</v>
      </c>
      <c r="O4334" s="65">
        <v>927977929</v>
      </c>
    </row>
    <row r="4335" spans="1:15" x14ac:dyDescent="0.25">
      <c r="A4335" s="45">
        <v>2018</v>
      </c>
      <c r="B4335" t="s">
        <v>963</v>
      </c>
      <c r="C4335">
        <v>212</v>
      </c>
      <c r="D4335">
        <v>731</v>
      </c>
      <c r="E4335">
        <v>0</v>
      </c>
      <c r="F4335">
        <v>302</v>
      </c>
      <c r="H4335" t="s">
        <v>9</v>
      </c>
      <c r="I4335">
        <v>1111</v>
      </c>
      <c r="J4335">
        <v>2112</v>
      </c>
      <c r="K4335" t="s">
        <v>3216</v>
      </c>
      <c r="O4335" s="65">
        <v>1508311903</v>
      </c>
    </row>
    <row r="4336" spans="1:15" x14ac:dyDescent="0.25">
      <c r="A4336" s="45">
        <v>2018</v>
      </c>
      <c r="B4336" t="s">
        <v>963</v>
      </c>
      <c r="C4336">
        <v>212</v>
      </c>
      <c r="D4336">
        <v>731</v>
      </c>
      <c r="E4336">
        <v>0</v>
      </c>
      <c r="F4336">
        <v>303</v>
      </c>
      <c r="H4336" t="s">
        <v>16</v>
      </c>
      <c r="I4336">
        <v>1111</v>
      </c>
      <c r="J4336">
        <v>2112</v>
      </c>
      <c r="K4336" t="s">
        <v>3217</v>
      </c>
      <c r="O4336" s="65">
        <v>491648356</v>
      </c>
    </row>
    <row r="4337" spans="1:15" x14ac:dyDescent="0.25">
      <c r="A4337" s="45">
        <v>2018</v>
      </c>
      <c r="B4337" t="s">
        <v>963</v>
      </c>
      <c r="C4337">
        <v>212</v>
      </c>
      <c r="D4337">
        <v>731</v>
      </c>
      <c r="E4337">
        <v>0</v>
      </c>
      <c r="F4337">
        <v>304</v>
      </c>
      <c r="H4337" t="s">
        <v>9</v>
      </c>
      <c r="I4337">
        <v>1111</v>
      </c>
      <c r="J4337">
        <v>2112</v>
      </c>
      <c r="K4337" t="s">
        <v>3218</v>
      </c>
      <c r="O4337" s="65">
        <v>403493660</v>
      </c>
    </row>
    <row r="4338" spans="1:15" x14ac:dyDescent="0.25">
      <c r="A4338" s="45">
        <v>2018</v>
      </c>
      <c r="B4338" t="s">
        <v>963</v>
      </c>
      <c r="C4338">
        <v>212</v>
      </c>
      <c r="D4338">
        <v>731</v>
      </c>
      <c r="E4338">
        <v>0</v>
      </c>
      <c r="F4338">
        <v>399</v>
      </c>
      <c r="H4338" t="s">
        <v>9</v>
      </c>
      <c r="I4338">
        <v>1111</v>
      </c>
      <c r="J4338">
        <v>2112</v>
      </c>
      <c r="K4338" t="s">
        <v>3219</v>
      </c>
      <c r="O4338" s="65">
        <v>322799799</v>
      </c>
    </row>
    <row r="4339" spans="1:15" x14ac:dyDescent="0.25">
      <c r="A4339" s="45">
        <v>2018</v>
      </c>
      <c r="B4339" t="s">
        <v>963</v>
      </c>
      <c r="C4339">
        <v>212</v>
      </c>
      <c r="D4339">
        <v>731</v>
      </c>
      <c r="E4339">
        <v>0</v>
      </c>
      <c r="F4339">
        <v>401</v>
      </c>
      <c r="G4339">
        <v>200</v>
      </c>
      <c r="H4339" t="s">
        <v>9</v>
      </c>
      <c r="I4339">
        <v>1112</v>
      </c>
      <c r="J4339">
        <v>2112</v>
      </c>
      <c r="K4339" t="s">
        <v>3220</v>
      </c>
      <c r="L4339" t="s">
        <v>21</v>
      </c>
      <c r="M4339" t="s">
        <v>4546</v>
      </c>
      <c r="N4339" t="s">
        <v>22</v>
      </c>
      <c r="O4339" s="65">
        <v>530978840</v>
      </c>
    </row>
    <row r="4340" spans="1:15" x14ac:dyDescent="0.25">
      <c r="A4340" s="45">
        <v>2018</v>
      </c>
      <c r="B4340" t="s">
        <v>963</v>
      </c>
      <c r="C4340">
        <v>212</v>
      </c>
      <c r="D4340">
        <v>731</v>
      </c>
      <c r="E4340">
        <v>0</v>
      </c>
      <c r="F4340">
        <v>405</v>
      </c>
      <c r="G4340">
        <v>200</v>
      </c>
      <c r="H4340" t="s">
        <v>9</v>
      </c>
      <c r="I4340">
        <v>1112</v>
      </c>
      <c r="J4340">
        <v>2112</v>
      </c>
      <c r="K4340" t="s">
        <v>3244</v>
      </c>
      <c r="L4340" t="s">
        <v>23</v>
      </c>
      <c r="M4340" t="s">
        <v>4531</v>
      </c>
      <c r="N4340" t="s">
        <v>24</v>
      </c>
      <c r="O4340" s="65">
        <v>28701559</v>
      </c>
    </row>
    <row r="4341" spans="1:15" x14ac:dyDescent="0.25">
      <c r="A4341" s="45">
        <v>2018</v>
      </c>
      <c r="B4341" t="s">
        <v>963</v>
      </c>
      <c r="C4341">
        <v>212</v>
      </c>
      <c r="D4341">
        <v>731</v>
      </c>
      <c r="E4341">
        <v>0</v>
      </c>
      <c r="F4341">
        <v>501</v>
      </c>
      <c r="G4341">
        <v>200</v>
      </c>
      <c r="H4341" t="s">
        <v>9</v>
      </c>
      <c r="I4341">
        <v>1112</v>
      </c>
      <c r="J4341">
        <v>2112</v>
      </c>
      <c r="K4341" t="s">
        <v>3245</v>
      </c>
      <c r="L4341" t="s">
        <v>21</v>
      </c>
      <c r="M4341" t="s">
        <v>4547</v>
      </c>
      <c r="N4341" t="s">
        <v>22</v>
      </c>
      <c r="O4341" s="65">
        <v>291607838</v>
      </c>
    </row>
    <row r="4342" spans="1:15" x14ac:dyDescent="0.25">
      <c r="A4342" s="45">
        <v>2018</v>
      </c>
      <c r="B4342" t="s">
        <v>963</v>
      </c>
      <c r="C4342">
        <v>212</v>
      </c>
      <c r="D4342">
        <v>731</v>
      </c>
      <c r="E4342">
        <v>0</v>
      </c>
      <c r="F4342">
        <v>502</v>
      </c>
      <c r="G4342">
        <v>200</v>
      </c>
      <c r="H4342" t="s">
        <v>9</v>
      </c>
      <c r="I4342">
        <v>1112</v>
      </c>
      <c r="J4342">
        <v>2112</v>
      </c>
      <c r="K4342" t="s">
        <v>3246</v>
      </c>
      <c r="L4342" t="s">
        <v>21</v>
      </c>
      <c r="M4342" t="s">
        <v>4532</v>
      </c>
      <c r="N4342" t="s">
        <v>22</v>
      </c>
      <c r="O4342" s="65">
        <v>86104677</v>
      </c>
    </row>
    <row r="4343" spans="1:15" x14ac:dyDescent="0.25">
      <c r="A4343" s="45">
        <v>2018</v>
      </c>
      <c r="B4343" t="s">
        <v>963</v>
      </c>
      <c r="C4343">
        <v>212</v>
      </c>
      <c r="D4343">
        <v>731</v>
      </c>
      <c r="E4343">
        <v>0</v>
      </c>
      <c r="F4343">
        <v>503</v>
      </c>
      <c r="G4343">
        <v>200</v>
      </c>
      <c r="H4343" t="s">
        <v>9</v>
      </c>
      <c r="I4343">
        <v>1112</v>
      </c>
      <c r="J4343">
        <v>2112</v>
      </c>
      <c r="K4343" t="s">
        <v>3247</v>
      </c>
      <c r="L4343" t="s">
        <v>21</v>
      </c>
      <c r="M4343" t="s">
        <v>4533</v>
      </c>
      <c r="N4343" t="s">
        <v>22</v>
      </c>
      <c r="O4343" s="65">
        <v>172209353</v>
      </c>
    </row>
    <row r="4344" spans="1:15" x14ac:dyDescent="0.25">
      <c r="A4344" s="45">
        <v>2018</v>
      </c>
      <c r="B4344" t="s">
        <v>963</v>
      </c>
      <c r="C4344">
        <v>212</v>
      </c>
      <c r="D4344">
        <v>731</v>
      </c>
      <c r="E4344">
        <v>0</v>
      </c>
      <c r="F4344">
        <v>10101</v>
      </c>
      <c r="H4344" t="s">
        <v>9</v>
      </c>
      <c r="I4344">
        <v>1120</v>
      </c>
      <c r="J4344">
        <v>2112</v>
      </c>
      <c r="K4344" t="s">
        <v>3253</v>
      </c>
      <c r="O4344" s="65">
        <v>643499998</v>
      </c>
    </row>
    <row r="4345" spans="1:15" x14ac:dyDescent="0.25">
      <c r="A4345" s="45">
        <v>2018</v>
      </c>
      <c r="B4345" t="s">
        <v>963</v>
      </c>
      <c r="C4345">
        <v>212</v>
      </c>
      <c r="D4345">
        <v>731</v>
      </c>
      <c r="E4345">
        <v>0</v>
      </c>
      <c r="F4345">
        <v>10103</v>
      </c>
      <c r="H4345" t="s">
        <v>9</v>
      </c>
      <c r="I4345">
        <v>1120</v>
      </c>
      <c r="J4345">
        <v>2112</v>
      </c>
      <c r="K4345" t="s">
        <v>3255</v>
      </c>
      <c r="O4345" s="65">
        <v>116975001</v>
      </c>
    </row>
    <row r="4346" spans="1:15" x14ac:dyDescent="0.25">
      <c r="A4346" s="45">
        <v>2018</v>
      </c>
      <c r="B4346" t="s">
        <v>963</v>
      </c>
      <c r="C4346">
        <v>212</v>
      </c>
      <c r="D4346">
        <v>731</v>
      </c>
      <c r="E4346">
        <v>0</v>
      </c>
      <c r="F4346">
        <v>10201</v>
      </c>
      <c r="H4346" t="s">
        <v>9</v>
      </c>
      <c r="I4346">
        <v>1120</v>
      </c>
      <c r="J4346">
        <v>2112</v>
      </c>
      <c r="K4346" t="s">
        <v>3258</v>
      </c>
      <c r="O4346" s="65">
        <v>12000000</v>
      </c>
    </row>
    <row r="4347" spans="1:15" x14ac:dyDescent="0.25">
      <c r="A4347" s="45">
        <v>2018</v>
      </c>
      <c r="B4347" t="s">
        <v>963</v>
      </c>
      <c r="C4347">
        <v>212</v>
      </c>
      <c r="D4347">
        <v>731</v>
      </c>
      <c r="E4347">
        <v>0</v>
      </c>
      <c r="F4347">
        <v>10202</v>
      </c>
      <c r="H4347" t="s">
        <v>9</v>
      </c>
      <c r="I4347">
        <v>1120</v>
      </c>
      <c r="J4347">
        <v>2112</v>
      </c>
      <c r="K4347" t="s">
        <v>3259</v>
      </c>
      <c r="O4347" s="65">
        <v>40000000</v>
      </c>
    </row>
    <row r="4348" spans="1:15" x14ac:dyDescent="0.25">
      <c r="A4348" s="45">
        <v>2018</v>
      </c>
      <c r="B4348" t="s">
        <v>963</v>
      </c>
      <c r="C4348">
        <v>212</v>
      </c>
      <c r="D4348">
        <v>731</v>
      </c>
      <c r="E4348">
        <v>0</v>
      </c>
      <c r="F4348">
        <v>10204</v>
      </c>
      <c r="H4348" t="s">
        <v>9</v>
      </c>
      <c r="I4348">
        <v>1120</v>
      </c>
      <c r="J4348">
        <v>2112</v>
      </c>
      <c r="K4348" t="s">
        <v>3261</v>
      </c>
      <c r="O4348" s="65">
        <v>60000000</v>
      </c>
    </row>
    <row r="4349" spans="1:15" x14ac:dyDescent="0.25">
      <c r="A4349" s="45">
        <v>2018</v>
      </c>
      <c r="B4349" t="s">
        <v>963</v>
      </c>
      <c r="C4349">
        <v>212</v>
      </c>
      <c r="D4349">
        <v>731</v>
      </c>
      <c r="E4349">
        <v>0</v>
      </c>
      <c r="F4349">
        <v>10301</v>
      </c>
      <c r="H4349" t="s">
        <v>9</v>
      </c>
      <c r="I4349">
        <v>1120</v>
      </c>
      <c r="J4349">
        <v>2112</v>
      </c>
      <c r="K4349" t="s">
        <v>3263</v>
      </c>
      <c r="O4349" s="65">
        <v>8881479</v>
      </c>
    </row>
    <row r="4350" spans="1:15" x14ac:dyDescent="0.25">
      <c r="A4350" s="45">
        <v>2018</v>
      </c>
      <c r="B4350" t="s">
        <v>963</v>
      </c>
      <c r="C4350">
        <v>212</v>
      </c>
      <c r="D4350">
        <v>731</v>
      </c>
      <c r="E4350">
        <v>0</v>
      </c>
      <c r="F4350">
        <v>10303</v>
      </c>
      <c r="H4350" t="s">
        <v>9</v>
      </c>
      <c r="I4350">
        <v>1120</v>
      </c>
      <c r="J4350">
        <v>2112</v>
      </c>
      <c r="K4350" t="s">
        <v>3265</v>
      </c>
      <c r="O4350" s="65">
        <v>9243461</v>
      </c>
    </row>
    <row r="4351" spans="1:15" x14ac:dyDescent="0.25">
      <c r="A4351" s="45">
        <v>2018</v>
      </c>
      <c r="B4351" t="s">
        <v>963</v>
      </c>
      <c r="C4351">
        <v>212</v>
      </c>
      <c r="D4351">
        <v>731</v>
      </c>
      <c r="E4351">
        <v>0</v>
      </c>
      <c r="F4351">
        <v>10402</v>
      </c>
      <c r="H4351" t="s">
        <v>9</v>
      </c>
      <c r="I4351">
        <v>1120</v>
      </c>
      <c r="J4351">
        <v>2112</v>
      </c>
      <c r="K4351" t="s">
        <v>3271</v>
      </c>
      <c r="M4351" t="s">
        <v>4666</v>
      </c>
      <c r="O4351" s="65">
        <v>47500000</v>
      </c>
    </row>
    <row r="4352" spans="1:15" x14ac:dyDescent="0.25">
      <c r="A4352" s="45">
        <v>2018</v>
      </c>
      <c r="B4352" t="s">
        <v>963</v>
      </c>
      <c r="C4352">
        <v>212</v>
      </c>
      <c r="D4352">
        <v>731</v>
      </c>
      <c r="E4352">
        <v>0</v>
      </c>
      <c r="F4352">
        <v>10405</v>
      </c>
      <c r="H4352" t="s">
        <v>9</v>
      </c>
      <c r="I4352">
        <v>1120</v>
      </c>
      <c r="J4352">
        <v>2112</v>
      </c>
      <c r="K4352" t="s">
        <v>3274</v>
      </c>
      <c r="M4352" t="s">
        <v>6145</v>
      </c>
      <c r="O4352" s="65">
        <v>42125000</v>
      </c>
    </row>
    <row r="4353" spans="1:15" x14ac:dyDescent="0.25">
      <c r="A4353" s="45">
        <v>2018</v>
      </c>
      <c r="B4353" t="s">
        <v>963</v>
      </c>
      <c r="C4353">
        <v>212</v>
      </c>
      <c r="D4353">
        <v>731</v>
      </c>
      <c r="E4353">
        <v>0</v>
      </c>
      <c r="F4353">
        <v>10406</v>
      </c>
      <c r="H4353" t="s">
        <v>9</v>
      </c>
      <c r="I4353">
        <v>1120</v>
      </c>
      <c r="J4353">
        <v>2112</v>
      </c>
      <c r="K4353" t="s">
        <v>3275</v>
      </c>
      <c r="M4353" t="s">
        <v>6146</v>
      </c>
      <c r="O4353" s="65">
        <v>30000000</v>
      </c>
    </row>
    <row r="4354" spans="1:15" x14ac:dyDescent="0.25">
      <c r="A4354" s="45">
        <v>2018</v>
      </c>
      <c r="B4354" t="s">
        <v>963</v>
      </c>
      <c r="C4354">
        <v>212</v>
      </c>
      <c r="D4354">
        <v>731</v>
      </c>
      <c r="E4354">
        <v>0</v>
      </c>
      <c r="F4354">
        <v>10501</v>
      </c>
      <c r="H4354" t="s">
        <v>9</v>
      </c>
      <c r="I4354">
        <v>1120</v>
      </c>
      <c r="J4354">
        <v>2112</v>
      </c>
      <c r="K4354" t="s">
        <v>3277</v>
      </c>
      <c r="O4354" s="65">
        <v>3853345</v>
      </c>
    </row>
    <row r="4355" spans="1:15" x14ac:dyDescent="0.25">
      <c r="A4355" s="45">
        <v>2018</v>
      </c>
      <c r="B4355" t="s">
        <v>963</v>
      </c>
      <c r="C4355">
        <v>212</v>
      </c>
      <c r="D4355">
        <v>731</v>
      </c>
      <c r="E4355">
        <v>0</v>
      </c>
      <c r="F4355">
        <v>10502</v>
      </c>
      <c r="H4355" t="s">
        <v>9</v>
      </c>
      <c r="I4355">
        <v>1120</v>
      </c>
      <c r="J4355">
        <v>2112</v>
      </c>
      <c r="K4355" t="s">
        <v>3278</v>
      </c>
      <c r="O4355" s="65">
        <v>44305253</v>
      </c>
    </row>
    <row r="4356" spans="1:15" x14ac:dyDescent="0.25">
      <c r="A4356" s="45">
        <v>2018</v>
      </c>
      <c r="B4356" t="s">
        <v>963</v>
      </c>
      <c r="C4356">
        <v>212</v>
      </c>
      <c r="D4356">
        <v>731</v>
      </c>
      <c r="E4356">
        <v>0</v>
      </c>
      <c r="F4356">
        <v>10601</v>
      </c>
      <c r="H4356" t="s">
        <v>9</v>
      </c>
      <c r="I4356">
        <v>1120</v>
      </c>
      <c r="J4356">
        <v>2112</v>
      </c>
      <c r="K4356" t="s">
        <v>3281</v>
      </c>
      <c r="O4356" s="65">
        <v>30000000</v>
      </c>
    </row>
    <row r="4357" spans="1:15" x14ac:dyDescent="0.25">
      <c r="A4357" s="45">
        <v>2018</v>
      </c>
      <c r="B4357" t="s">
        <v>963</v>
      </c>
      <c r="C4357">
        <v>212</v>
      </c>
      <c r="D4357">
        <v>731</v>
      </c>
      <c r="E4357">
        <v>0</v>
      </c>
      <c r="F4357">
        <v>10701</v>
      </c>
      <c r="H4357" t="s">
        <v>9</v>
      </c>
      <c r="I4357">
        <v>1120</v>
      </c>
      <c r="J4357">
        <v>2112</v>
      </c>
      <c r="K4357" t="s">
        <v>3284</v>
      </c>
      <c r="M4357" t="s">
        <v>6147</v>
      </c>
      <c r="O4357" s="65">
        <v>15000000</v>
      </c>
    </row>
    <row r="4358" spans="1:15" x14ac:dyDescent="0.25">
      <c r="A4358" s="45">
        <v>2018</v>
      </c>
      <c r="B4358" t="s">
        <v>963</v>
      </c>
      <c r="C4358">
        <v>212</v>
      </c>
      <c r="D4358">
        <v>731</v>
      </c>
      <c r="E4358">
        <v>0</v>
      </c>
      <c r="F4358">
        <v>10805</v>
      </c>
      <c r="H4358" t="s">
        <v>9</v>
      </c>
      <c r="I4358">
        <v>1120</v>
      </c>
      <c r="J4358">
        <v>2112</v>
      </c>
      <c r="K4358" t="s">
        <v>3291</v>
      </c>
      <c r="O4358" s="65">
        <v>15478572</v>
      </c>
    </row>
    <row r="4359" spans="1:15" x14ac:dyDescent="0.25">
      <c r="A4359" s="45">
        <v>2018</v>
      </c>
      <c r="B4359" t="s">
        <v>963</v>
      </c>
      <c r="C4359">
        <v>212</v>
      </c>
      <c r="D4359">
        <v>731</v>
      </c>
      <c r="E4359">
        <v>0</v>
      </c>
      <c r="F4359">
        <v>10807</v>
      </c>
      <c r="H4359" t="s">
        <v>9</v>
      </c>
      <c r="I4359">
        <v>1120</v>
      </c>
      <c r="J4359">
        <v>2112</v>
      </c>
      <c r="K4359" t="s">
        <v>3293</v>
      </c>
      <c r="O4359" s="65">
        <v>20870000</v>
      </c>
    </row>
    <row r="4360" spans="1:15" x14ac:dyDescent="0.25">
      <c r="A4360" s="45">
        <v>2018</v>
      </c>
      <c r="B4360" t="s">
        <v>963</v>
      </c>
      <c r="C4360">
        <v>212</v>
      </c>
      <c r="D4360">
        <v>731</v>
      </c>
      <c r="E4360">
        <v>0</v>
      </c>
      <c r="F4360">
        <v>10808</v>
      </c>
      <c r="H4360" t="s">
        <v>9</v>
      </c>
      <c r="I4360">
        <v>1120</v>
      </c>
      <c r="J4360">
        <v>2112</v>
      </c>
      <c r="K4360" t="s">
        <v>3294</v>
      </c>
      <c r="O4360" s="65">
        <v>41739629</v>
      </c>
    </row>
    <row r="4361" spans="1:15" x14ac:dyDescent="0.25">
      <c r="A4361" s="45">
        <v>2018</v>
      </c>
      <c r="B4361" t="s">
        <v>963</v>
      </c>
      <c r="C4361">
        <v>212</v>
      </c>
      <c r="D4361">
        <v>731</v>
      </c>
      <c r="E4361">
        <v>0</v>
      </c>
      <c r="F4361">
        <v>10999</v>
      </c>
      <c r="H4361" t="s">
        <v>9</v>
      </c>
      <c r="I4361">
        <v>1310</v>
      </c>
      <c r="J4361">
        <v>2112</v>
      </c>
      <c r="K4361" t="s">
        <v>3299</v>
      </c>
      <c r="M4361" t="s">
        <v>6141</v>
      </c>
      <c r="O4361" s="65">
        <v>800000</v>
      </c>
    </row>
    <row r="4362" spans="1:15" x14ac:dyDescent="0.25">
      <c r="A4362" s="45">
        <v>2018</v>
      </c>
      <c r="B4362" t="s">
        <v>963</v>
      </c>
      <c r="C4362">
        <v>212</v>
      </c>
      <c r="D4362">
        <v>731</v>
      </c>
      <c r="E4362">
        <v>0</v>
      </c>
      <c r="F4362">
        <v>20101</v>
      </c>
      <c r="H4362" t="s">
        <v>9</v>
      </c>
      <c r="I4362">
        <v>1120</v>
      </c>
      <c r="J4362">
        <v>2112</v>
      </c>
      <c r="K4362" t="s">
        <v>3306</v>
      </c>
      <c r="O4362" s="65">
        <v>11429181</v>
      </c>
    </row>
    <row r="4363" spans="1:15" x14ac:dyDescent="0.25">
      <c r="A4363" s="45">
        <v>2018</v>
      </c>
      <c r="B4363" t="s">
        <v>963</v>
      </c>
      <c r="C4363">
        <v>212</v>
      </c>
      <c r="D4363">
        <v>731</v>
      </c>
      <c r="E4363">
        <v>0</v>
      </c>
      <c r="F4363">
        <v>20104</v>
      </c>
      <c r="H4363" t="s">
        <v>9</v>
      </c>
      <c r="I4363">
        <v>1120</v>
      </c>
      <c r="J4363">
        <v>2112</v>
      </c>
      <c r="K4363" t="s">
        <v>3309</v>
      </c>
      <c r="O4363" s="65">
        <v>3079300</v>
      </c>
    </row>
    <row r="4364" spans="1:15" x14ac:dyDescent="0.25">
      <c r="A4364" s="45">
        <v>2018</v>
      </c>
      <c r="B4364" t="s">
        <v>963</v>
      </c>
      <c r="C4364">
        <v>212</v>
      </c>
      <c r="D4364">
        <v>731</v>
      </c>
      <c r="E4364">
        <v>0</v>
      </c>
      <c r="F4364">
        <v>20203</v>
      </c>
      <c r="H4364" t="s">
        <v>9</v>
      </c>
      <c r="I4364">
        <v>1120</v>
      </c>
      <c r="J4364">
        <v>2112</v>
      </c>
      <c r="K4364" t="s">
        <v>3313</v>
      </c>
      <c r="O4364" s="65">
        <v>274260</v>
      </c>
    </row>
    <row r="4365" spans="1:15" x14ac:dyDescent="0.25">
      <c r="A4365" s="45">
        <v>2018</v>
      </c>
      <c r="B4365" t="s">
        <v>963</v>
      </c>
      <c r="C4365">
        <v>212</v>
      </c>
      <c r="D4365">
        <v>731</v>
      </c>
      <c r="E4365">
        <v>0</v>
      </c>
      <c r="F4365">
        <v>20301</v>
      </c>
      <c r="H4365" t="s">
        <v>9</v>
      </c>
      <c r="I4365">
        <v>1120</v>
      </c>
      <c r="J4365">
        <v>2112</v>
      </c>
      <c r="K4365" t="s">
        <v>3315</v>
      </c>
      <c r="O4365" s="65">
        <v>1000000</v>
      </c>
    </row>
    <row r="4366" spans="1:15" x14ac:dyDescent="0.25">
      <c r="A4366" s="45">
        <v>2018</v>
      </c>
      <c r="B4366" t="s">
        <v>963</v>
      </c>
      <c r="C4366">
        <v>212</v>
      </c>
      <c r="D4366">
        <v>731</v>
      </c>
      <c r="E4366">
        <v>0</v>
      </c>
      <c r="F4366">
        <v>20304</v>
      </c>
      <c r="H4366" t="s">
        <v>9</v>
      </c>
      <c r="I4366">
        <v>1120</v>
      </c>
      <c r="J4366">
        <v>2112</v>
      </c>
      <c r="K4366" t="s">
        <v>3318</v>
      </c>
      <c r="O4366" s="65">
        <v>1575000</v>
      </c>
    </row>
    <row r="4367" spans="1:15" x14ac:dyDescent="0.25">
      <c r="A4367" s="45">
        <v>2018</v>
      </c>
      <c r="B4367" t="s">
        <v>963</v>
      </c>
      <c r="C4367">
        <v>212</v>
      </c>
      <c r="D4367">
        <v>731</v>
      </c>
      <c r="E4367">
        <v>0</v>
      </c>
      <c r="F4367">
        <v>20399</v>
      </c>
      <c r="H4367" t="s">
        <v>9</v>
      </c>
      <c r="I4367">
        <v>1120</v>
      </c>
      <c r="J4367">
        <v>2112</v>
      </c>
      <c r="K4367" t="s">
        <v>3321</v>
      </c>
      <c r="O4367" s="65">
        <v>3000000</v>
      </c>
    </row>
    <row r="4368" spans="1:15" x14ac:dyDescent="0.25">
      <c r="A4368" s="45">
        <v>2018</v>
      </c>
      <c r="B4368" t="s">
        <v>963</v>
      </c>
      <c r="C4368">
        <v>212</v>
      </c>
      <c r="D4368">
        <v>731</v>
      </c>
      <c r="E4368">
        <v>0</v>
      </c>
      <c r="F4368">
        <v>20402</v>
      </c>
      <c r="H4368" t="s">
        <v>9</v>
      </c>
      <c r="I4368">
        <v>1120</v>
      </c>
      <c r="J4368">
        <v>2112</v>
      </c>
      <c r="K4368" t="s">
        <v>3323</v>
      </c>
      <c r="O4368" s="65">
        <v>9428572</v>
      </c>
    </row>
    <row r="4369" spans="1:15" x14ac:dyDescent="0.25">
      <c r="A4369" s="45">
        <v>2018</v>
      </c>
      <c r="B4369" t="s">
        <v>963</v>
      </c>
      <c r="C4369">
        <v>212</v>
      </c>
      <c r="D4369">
        <v>731</v>
      </c>
      <c r="E4369">
        <v>0</v>
      </c>
      <c r="F4369">
        <v>29901</v>
      </c>
      <c r="H4369" t="s">
        <v>9</v>
      </c>
      <c r="I4369">
        <v>1120</v>
      </c>
      <c r="J4369">
        <v>2112</v>
      </c>
      <c r="K4369" t="s">
        <v>3327</v>
      </c>
      <c r="O4369" s="65">
        <v>13436500</v>
      </c>
    </row>
    <row r="4370" spans="1:15" x14ac:dyDescent="0.25">
      <c r="A4370" s="45">
        <v>2018</v>
      </c>
      <c r="B4370" t="s">
        <v>963</v>
      </c>
      <c r="C4370">
        <v>212</v>
      </c>
      <c r="D4370">
        <v>731</v>
      </c>
      <c r="E4370">
        <v>0</v>
      </c>
      <c r="F4370">
        <v>29903</v>
      </c>
      <c r="H4370" t="s">
        <v>9</v>
      </c>
      <c r="I4370">
        <v>1120</v>
      </c>
      <c r="J4370">
        <v>2112</v>
      </c>
      <c r="K4370" t="s">
        <v>3329</v>
      </c>
      <c r="O4370" s="65">
        <v>10290000</v>
      </c>
    </row>
    <row r="4371" spans="1:15" x14ac:dyDescent="0.25">
      <c r="A4371" s="45">
        <v>2018</v>
      </c>
      <c r="B4371" t="s">
        <v>963</v>
      </c>
      <c r="C4371">
        <v>212</v>
      </c>
      <c r="D4371">
        <v>731</v>
      </c>
      <c r="E4371">
        <v>0</v>
      </c>
      <c r="F4371">
        <v>29905</v>
      </c>
      <c r="H4371" t="s">
        <v>9</v>
      </c>
      <c r="I4371">
        <v>1120</v>
      </c>
      <c r="J4371">
        <v>2112</v>
      </c>
      <c r="K4371" t="s">
        <v>3331</v>
      </c>
      <c r="O4371" s="65">
        <v>2592264</v>
      </c>
    </row>
    <row r="4372" spans="1:15" x14ac:dyDescent="0.25">
      <c r="A4372" s="45">
        <v>2018</v>
      </c>
      <c r="B4372" t="s">
        <v>963</v>
      </c>
      <c r="C4372">
        <v>212</v>
      </c>
      <c r="D4372">
        <v>731</v>
      </c>
      <c r="E4372">
        <v>0</v>
      </c>
      <c r="F4372">
        <v>29906</v>
      </c>
      <c r="H4372" t="s">
        <v>9</v>
      </c>
      <c r="I4372">
        <v>1120</v>
      </c>
      <c r="J4372">
        <v>2112</v>
      </c>
      <c r="K4372" t="s">
        <v>3332</v>
      </c>
      <c r="O4372" s="65">
        <v>11130218</v>
      </c>
    </row>
    <row r="4373" spans="1:15" x14ac:dyDescent="0.25">
      <c r="A4373" s="45">
        <v>2018</v>
      </c>
      <c r="B4373" t="s">
        <v>963</v>
      </c>
      <c r="C4373">
        <v>212</v>
      </c>
      <c r="D4373">
        <v>731</v>
      </c>
      <c r="E4373">
        <v>0</v>
      </c>
      <c r="F4373">
        <v>50105</v>
      </c>
      <c r="H4373" t="s">
        <v>16</v>
      </c>
      <c r="I4373">
        <v>2210</v>
      </c>
      <c r="J4373">
        <v>2112</v>
      </c>
      <c r="K4373" t="s">
        <v>3376</v>
      </c>
      <c r="O4373" s="65">
        <v>47875000</v>
      </c>
    </row>
    <row r="4374" spans="1:15" x14ac:dyDescent="0.25">
      <c r="A4374" s="45">
        <v>2018</v>
      </c>
      <c r="B4374" t="s">
        <v>963</v>
      </c>
      <c r="C4374">
        <v>212</v>
      </c>
      <c r="D4374">
        <v>731</v>
      </c>
      <c r="E4374">
        <v>0</v>
      </c>
      <c r="F4374">
        <v>60103</v>
      </c>
      <c r="G4374">
        <v>200</v>
      </c>
      <c r="H4374" t="s">
        <v>9</v>
      </c>
      <c r="I4374">
        <v>1310</v>
      </c>
      <c r="J4374">
        <v>2112</v>
      </c>
      <c r="K4374" t="s">
        <v>3393</v>
      </c>
      <c r="L4374" t="s">
        <v>21</v>
      </c>
      <c r="M4374" t="s">
        <v>4550</v>
      </c>
      <c r="N4374" t="s">
        <v>22</v>
      </c>
      <c r="O4374" s="65">
        <v>33293808</v>
      </c>
    </row>
    <row r="4375" spans="1:15" x14ac:dyDescent="0.25">
      <c r="A4375" s="45">
        <v>2018</v>
      </c>
      <c r="B4375" t="s">
        <v>963</v>
      </c>
      <c r="C4375">
        <v>212</v>
      </c>
      <c r="D4375">
        <v>731</v>
      </c>
      <c r="E4375">
        <v>0</v>
      </c>
      <c r="F4375">
        <v>60103</v>
      </c>
      <c r="G4375">
        <v>202</v>
      </c>
      <c r="H4375" t="s">
        <v>9</v>
      </c>
      <c r="I4375">
        <v>1310</v>
      </c>
      <c r="J4375">
        <v>2112</v>
      </c>
      <c r="K4375" t="s">
        <v>3393</v>
      </c>
      <c r="L4375" t="s">
        <v>21</v>
      </c>
      <c r="M4375" t="s">
        <v>4542</v>
      </c>
      <c r="N4375" t="s">
        <v>22</v>
      </c>
      <c r="O4375" s="65">
        <v>14350779</v>
      </c>
    </row>
    <row r="4376" spans="1:15" x14ac:dyDescent="0.25">
      <c r="A4376" s="45">
        <v>2018</v>
      </c>
      <c r="B4376" t="s">
        <v>963</v>
      </c>
      <c r="C4376">
        <v>212</v>
      </c>
      <c r="D4376">
        <v>731</v>
      </c>
      <c r="E4376">
        <v>0</v>
      </c>
      <c r="F4376">
        <v>60301</v>
      </c>
      <c r="H4376" t="s">
        <v>9</v>
      </c>
      <c r="I4376">
        <v>1320</v>
      </c>
      <c r="J4376">
        <v>2112</v>
      </c>
      <c r="K4376" t="s">
        <v>3404</v>
      </c>
      <c r="O4376" s="65">
        <v>120000000</v>
      </c>
    </row>
    <row r="4377" spans="1:15" x14ac:dyDescent="0.25">
      <c r="A4377" s="45">
        <v>2018</v>
      </c>
      <c r="B4377" t="s">
        <v>963</v>
      </c>
      <c r="C4377">
        <v>212</v>
      </c>
      <c r="D4377">
        <v>731</v>
      </c>
      <c r="E4377">
        <v>0</v>
      </c>
      <c r="F4377">
        <v>60399</v>
      </c>
      <c r="H4377" t="s">
        <v>9</v>
      </c>
      <c r="I4377">
        <v>1320</v>
      </c>
      <c r="J4377">
        <v>2112</v>
      </c>
      <c r="K4377" t="s">
        <v>3409</v>
      </c>
      <c r="M4377" t="s">
        <v>4410</v>
      </c>
      <c r="O4377" s="65">
        <v>35000000</v>
      </c>
    </row>
    <row r="4378" spans="1:15" x14ac:dyDescent="0.25">
      <c r="A4378" s="45">
        <v>2018</v>
      </c>
      <c r="B4378" t="s">
        <v>964</v>
      </c>
      <c r="C4378">
        <v>212</v>
      </c>
      <c r="D4378">
        <v>732</v>
      </c>
      <c r="E4378">
        <v>1</v>
      </c>
      <c r="F4378">
        <v>101</v>
      </c>
      <c r="H4378" t="s">
        <v>9</v>
      </c>
      <c r="I4378">
        <v>1111</v>
      </c>
      <c r="J4378">
        <v>3530</v>
      </c>
      <c r="K4378" t="s">
        <v>3206</v>
      </c>
      <c r="O4378" s="65">
        <v>433754933</v>
      </c>
    </row>
    <row r="4379" spans="1:15" x14ac:dyDescent="0.25">
      <c r="A4379" s="45">
        <v>2018</v>
      </c>
      <c r="B4379" t="s">
        <v>964</v>
      </c>
      <c r="C4379">
        <v>212</v>
      </c>
      <c r="D4379">
        <v>732</v>
      </c>
      <c r="E4379">
        <v>1</v>
      </c>
      <c r="F4379">
        <v>201</v>
      </c>
      <c r="H4379" t="s">
        <v>9</v>
      </c>
      <c r="I4379">
        <v>1111</v>
      </c>
      <c r="J4379">
        <v>3530</v>
      </c>
      <c r="K4379" t="s">
        <v>3210</v>
      </c>
      <c r="O4379" s="65">
        <v>500000</v>
      </c>
    </row>
    <row r="4380" spans="1:15" x14ac:dyDescent="0.25">
      <c r="A4380" s="45">
        <v>2018</v>
      </c>
      <c r="B4380" t="s">
        <v>964</v>
      </c>
      <c r="C4380">
        <v>212</v>
      </c>
      <c r="D4380">
        <v>732</v>
      </c>
      <c r="E4380">
        <v>1</v>
      </c>
      <c r="F4380">
        <v>202</v>
      </c>
      <c r="H4380" t="s">
        <v>9</v>
      </c>
      <c r="I4380">
        <v>1111</v>
      </c>
      <c r="J4380">
        <v>3530</v>
      </c>
      <c r="K4380" t="s">
        <v>3211</v>
      </c>
      <c r="O4380" s="65">
        <v>1036930</v>
      </c>
    </row>
    <row r="4381" spans="1:15" x14ac:dyDescent="0.25">
      <c r="A4381" s="45">
        <v>2018</v>
      </c>
      <c r="B4381" t="s">
        <v>964</v>
      </c>
      <c r="C4381">
        <v>212</v>
      </c>
      <c r="D4381">
        <v>732</v>
      </c>
      <c r="E4381">
        <v>1</v>
      </c>
      <c r="F4381">
        <v>301</v>
      </c>
      <c r="H4381" t="s">
        <v>9</v>
      </c>
      <c r="I4381">
        <v>1111</v>
      </c>
      <c r="J4381">
        <v>3530</v>
      </c>
      <c r="K4381" t="s">
        <v>3215</v>
      </c>
      <c r="O4381" s="65">
        <v>167029844</v>
      </c>
    </row>
    <row r="4382" spans="1:15" x14ac:dyDescent="0.25">
      <c r="A4382" s="45">
        <v>2018</v>
      </c>
      <c r="B4382" t="s">
        <v>964</v>
      </c>
      <c r="C4382">
        <v>212</v>
      </c>
      <c r="D4382">
        <v>732</v>
      </c>
      <c r="E4382">
        <v>1</v>
      </c>
      <c r="F4382">
        <v>302</v>
      </c>
      <c r="H4382" t="s">
        <v>9</v>
      </c>
      <c r="I4382">
        <v>1111</v>
      </c>
      <c r="J4382">
        <v>3530</v>
      </c>
      <c r="K4382" t="s">
        <v>3216</v>
      </c>
      <c r="O4382" s="65">
        <v>246148053</v>
      </c>
    </row>
    <row r="4383" spans="1:15" x14ac:dyDescent="0.25">
      <c r="A4383" s="45">
        <v>2018</v>
      </c>
      <c r="B4383" t="s">
        <v>964</v>
      </c>
      <c r="C4383">
        <v>212</v>
      </c>
      <c r="D4383">
        <v>732</v>
      </c>
      <c r="E4383">
        <v>1</v>
      </c>
      <c r="F4383">
        <v>303</v>
      </c>
      <c r="H4383" t="s">
        <v>16</v>
      </c>
      <c r="I4383">
        <v>1111</v>
      </c>
      <c r="J4383">
        <v>3530</v>
      </c>
      <c r="K4383" t="s">
        <v>3217</v>
      </c>
      <c r="O4383" s="65">
        <v>80578682</v>
      </c>
    </row>
    <row r="4384" spans="1:15" x14ac:dyDescent="0.25">
      <c r="A4384" s="45">
        <v>2018</v>
      </c>
      <c r="B4384" t="s">
        <v>964</v>
      </c>
      <c r="C4384">
        <v>212</v>
      </c>
      <c r="D4384">
        <v>732</v>
      </c>
      <c r="E4384">
        <v>1</v>
      </c>
      <c r="F4384">
        <v>304</v>
      </c>
      <c r="H4384" t="s">
        <v>9</v>
      </c>
      <c r="I4384">
        <v>1111</v>
      </c>
      <c r="J4384">
        <v>3530</v>
      </c>
      <c r="K4384" t="s">
        <v>3218</v>
      </c>
      <c r="O4384" s="65">
        <v>68230863</v>
      </c>
    </row>
    <row r="4385" spans="1:15" x14ac:dyDescent="0.25">
      <c r="A4385" s="45">
        <v>2018</v>
      </c>
      <c r="B4385" t="s">
        <v>964</v>
      </c>
      <c r="C4385">
        <v>212</v>
      </c>
      <c r="D4385">
        <v>732</v>
      </c>
      <c r="E4385">
        <v>1</v>
      </c>
      <c r="F4385">
        <v>399</v>
      </c>
      <c r="H4385" t="s">
        <v>9</v>
      </c>
      <c r="I4385">
        <v>1111</v>
      </c>
      <c r="J4385">
        <v>3530</v>
      </c>
      <c r="K4385" t="s">
        <v>3219</v>
      </c>
      <c r="O4385" s="65">
        <v>59475786</v>
      </c>
    </row>
    <row r="4386" spans="1:15" x14ac:dyDescent="0.25">
      <c r="A4386" s="45">
        <v>2018</v>
      </c>
      <c r="B4386" t="s">
        <v>964</v>
      </c>
      <c r="C4386">
        <v>212</v>
      </c>
      <c r="D4386">
        <v>732</v>
      </c>
      <c r="E4386">
        <v>1</v>
      </c>
      <c r="F4386">
        <v>401</v>
      </c>
      <c r="G4386">
        <v>200</v>
      </c>
      <c r="H4386" t="s">
        <v>9</v>
      </c>
      <c r="I4386">
        <v>1112</v>
      </c>
      <c r="J4386">
        <v>3530</v>
      </c>
      <c r="K4386" t="s">
        <v>3220</v>
      </c>
      <c r="L4386" t="s">
        <v>21</v>
      </c>
      <c r="M4386" t="s">
        <v>4546</v>
      </c>
      <c r="N4386" t="s">
        <v>22</v>
      </c>
      <c r="O4386" s="65">
        <v>90296318</v>
      </c>
    </row>
    <row r="4387" spans="1:15" x14ac:dyDescent="0.25">
      <c r="A4387" s="45">
        <v>2018</v>
      </c>
      <c r="B4387" t="s">
        <v>964</v>
      </c>
      <c r="C4387">
        <v>212</v>
      </c>
      <c r="D4387">
        <v>732</v>
      </c>
      <c r="E4387">
        <v>1</v>
      </c>
      <c r="F4387">
        <v>405</v>
      </c>
      <c r="G4387">
        <v>200</v>
      </c>
      <c r="H4387" t="s">
        <v>9</v>
      </c>
      <c r="I4387">
        <v>1112</v>
      </c>
      <c r="J4387">
        <v>3530</v>
      </c>
      <c r="K4387" t="s">
        <v>3244</v>
      </c>
      <c r="L4387" t="s">
        <v>23</v>
      </c>
      <c r="M4387" t="s">
        <v>4531</v>
      </c>
      <c r="N4387" t="s">
        <v>24</v>
      </c>
      <c r="O4387" s="65">
        <v>4880882</v>
      </c>
    </row>
    <row r="4388" spans="1:15" x14ac:dyDescent="0.25">
      <c r="A4388" s="45">
        <v>2018</v>
      </c>
      <c r="B4388" t="s">
        <v>964</v>
      </c>
      <c r="C4388">
        <v>212</v>
      </c>
      <c r="D4388">
        <v>732</v>
      </c>
      <c r="E4388">
        <v>1</v>
      </c>
      <c r="F4388">
        <v>501</v>
      </c>
      <c r="G4388">
        <v>200</v>
      </c>
      <c r="H4388" t="s">
        <v>9</v>
      </c>
      <c r="I4388">
        <v>1112</v>
      </c>
      <c r="J4388">
        <v>3530</v>
      </c>
      <c r="K4388" t="s">
        <v>3245</v>
      </c>
      <c r="L4388" t="s">
        <v>21</v>
      </c>
      <c r="M4388" t="s">
        <v>4547</v>
      </c>
      <c r="N4388" t="s">
        <v>22</v>
      </c>
      <c r="O4388" s="65">
        <v>49589762</v>
      </c>
    </row>
    <row r="4389" spans="1:15" x14ac:dyDescent="0.25">
      <c r="A4389" s="45">
        <v>2018</v>
      </c>
      <c r="B4389" t="s">
        <v>964</v>
      </c>
      <c r="C4389">
        <v>212</v>
      </c>
      <c r="D4389">
        <v>732</v>
      </c>
      <c r="E4389">
        <v>1</v>
      </c>
      <c r="F4389">
        <v>502</v>
      </c>
      <c r="G4389">
        <v>200</v>
      </c>
      <c r="H4389" t="s">
        <v>9</v>
      </c>
      <c r="I4389">
        <v>1112</v>
      </c>
      <c r="J4389">
        <v>3530</v>
      </c>
      <c r="K4389" t="s">
        <v>3246</v>
      </c>
      <c r="L4389" t="s">
        <v>21</v>
      </c>
      <c r="M4389" t="s">
        <v>4532</v>
      </c>
      <c r="N4389" t="s">
        <v>22</v>
      </c>
      <c r="O4389" s="65">
        <v>14642646</v>
      </c>
    </row>
    <row r="4390" spans="1:15" x14ac:dyDescent="0.25">
      <c r="A4390" s="45">
        <v>2018</v>
      </c>
      <c r="B4390" t="s">
        <v>964</v>
      </c>
      <c r="C4390">
        <v>212</v>
      </c>
      <c r="D4390">
        <v>732</v>
      </c>
      <c r="E4390">
        <v>1</v>
      </c>
      <c r="F4390">
        <v>503</v>
      </c>
      <c r="G4390">
        <v>200</v>
      </c>
      <c r="H4390" t="s">
        <v>9</v>
      </c>
      <c r="I4390">
        <v>1112</v>
      </c>
      <c r="J4390">
        <v>3530</v>
      </c>
      <c r="K4390" t="s">
        <v>3247</v>
      </c>
      <c r="L4390" t="s">
        <v>21</v>
      </c>
      <c r="M4390" t="s">
        <v>4533</v>
      </c>
      <c r="N4390" t="s">
        <v>22</v>
      </c>
      <c r="O4390" s="65">
        <v>29285292</v>
      </c>
    </row>
    <row r="4391" spans="1:15" x14ac:dyDescent="0.25">
      <c r="A4391" s="45">
        <v>2018</v>
      </c>
      <c r="B4391" t="s">
        <v>964</v>
      </c>
      <c r="C4391">
        <v>212</v>
      </c>
      <c r="D4391">
        <v>732</v>
      </c>
      <c r="E4391">
        <v>1</v>
      </c>
      <c r="F4391">
        <v>10104</v>
      </c>
      <c r="H4391" t="s">
        <v>9</v>
      </c>
      <c r="I4391">
        <v>1120</v>
      </c>
      <c r="J4391">
        <v>3530</v>
      </c>
      <c r="K4391" t="s">
        <v>3256</v>
      </c>
      <c r="O4391" s="65">
        <v>1000000</v>
      </c>
    </row>
    <row r="4392" spans="1:15" x14ac:dyDescent="0.25">
      <c r="A4392" s="45">
        <v>2018</v>
      </c>
      <c r="B4392" t="s">
        <v>964</v>
      </c>
      <c r="C4392">
        <v>212</v>
      </c>
      <c r="D4392">
        <v>732</v>
      </c>
      <c r="E4392">
        <v>1</v>
      </c>
      <c r="F4392">
        <v>10201</v>
      </c>
      <c r="H4392" t="s">
        <v>9</v>
      </c>
      <c r="I4392">
        <v>1120</v>
      </c>
      <c r="J4392">
        <v>3530</v>
      </c>
      <c r="K4392" t="s">
        <v>3258</v>
      </c>
      <c r="O4392" s="65">
        <v>3960000</v>
      </c>
    </row>
    <row r="4393" spans="1:15" x14ac:dyDescent="0.25">
      <c r="A4393" s="45">
        <v>2018</v>
      </c>
      <c r="B4393" t="s">
        <v>964</v>
      </c>
      <c r="C4393">
        <v>212</v>
      </c>
      <c r="D4393">
        <v>732</v>
      </c>
      <c r="E4393">
        <v>1</v>
      </c>
      <c r="F4393">
        <v>10202</v>
      </c>
      <c r="H4393" t="s">
        <v>9</v>
      </c>
      <c r="I4393">
        <v>1120</v>
      </c>
      <c r="J4393">
        <v>3530</v>
      </c>
      <c r="K4393" t="s">
        <v>3259</v>
      </c>
      <c r="O4393" s="65">
        <v>8580000</v>
      </c>
    </row>
    <row r="4394" spans="1:15" x14ac:dyDescent="0.25">
      <c r="A4394" s="45">
        <v>2018</v>
      </c>
      <c r="B4394" t="s">
        <v>964</v>
      </c>
      <c r="C4394">
        <v>212</v>
      </c>
      <c r="D4394">
        <v>732</v>
      </c>
      <c r="E4394">
        <v>1</v>
      </c>
      <c r="F4394">
        <v>10203</v>
      </c>
      <c r="H4394" t="s">
        <v>9</v>
      </c>
      <c r="I4394">
        <v>1120</v>
      </c>
      <c r="J4394">
        <v>3530</v>
      </c>
      <c r="K4394" t="s">
        <v>3260</v>
      </c>
      <c r="O4394" s="65">
        <v>1700000</v>
      </c>
    </row>
    <row r="4395" spans="1:15" x14ac:dyDescent="0.25">
      <c r="A4395" s="45">
        <v>2018</v>
      </c>
      <c r="B4395" t="s">
        <v>964</v>
      </c>
      <c r="C4395">
        <v>212</v>
      </c>
      <c r="D4395">
        <v>732</v>
      </c>
      <c r="E4395">
        <v>1</v>
      </c>
      <c r="F4395">
        <v>10204</v>
      </c>
      <c r="H4395" t="s">
        <v>9</v>
      </c>
      <c r="I4395">
        <v>1120</v>
      </c>
      <c r="J4395">
        <v>3530</v>
      </c>
      <c r="K4395" t="s">
        <v>3261</v>
      </c>
      <c r="O4395" s="65">
        <v>129740000</v>
      </c>
    </row>
    <row r="4396" spans="1:15" x14ac:dyDescent="0.25">
      <c r="A4396" s="45">
        <v>2018</v>
      </c>
      <c r="B4396" t="s">
        <v>964</v>
      </c>
      <c r="C4396">
        <v>212</v>
      </c>
      <c r="D4396">
        <v>732</v>
      </c>
      <c r="E4396">
        <v>1</v>
      </c>
      <c r="F4396">
        <v>10299</v>
      </c>
      <c r="H4396" t="s">
        <v>9</v>
      </c>
      <c r="I4396">
        <v>1120</v>
      </c>
      <c r="J4396">
        <v>3530</v>
      </c>
      <c r="K4396" t="s">
        <v>3262</v>
      </c>
      <c r="M4396" t="s">
        <v>6148</v>
      </c>
      <c r="O4396" s="65">
        <v>1650000</v>
      </c>
    </row>
    <row r="4397" spans="1:15" x14ac:dyDescent="0.25">
      <c r="A4397" s="45">
        <v>2018</v>
      </c>
      <c r="B4397" t="s">
        <v>964</v>
      </c>
      <c r="C4397">
        <v>212</v>
      </c>
      <c r="D4397">
        <v>732</v>
      </c>
      <c r="E4397">
        <v>1</v>
      </c>
      <c r="F4397">
        <v>10301</v>
      </c>
      <c r="H4397" t="s">
        <v>9</v>
      </c>
      <c r="I4397">
        <v>1120</v>
      </c>
      <c r="J4397">
        <v>3530</v>
      </c>
      <c r="K4397" t="s">
        <v>3263</v>
      </c>
      <c r="O4397" s="65">
        <v>500000</v>
      </c>
    </row>
    <row r="4398" spans="1:15" x14ac:dyDescent="0.25">
      <c r="A4398" s="45">
        <v>2018</v>
      </c>
      <c r="B4398" t="s">
        <v>964</v>
      </c>
      <c r="C4398">
        <v>212</v>
      </c>
      <c r="D4398">
        <v>732</v>
      </c>
      <c r="E4398">
        <v>1</v>
      </c>
      <c r="F4398">
        <v>10302</v>
      </c>
      <c r="H4398" t="s">
        <v>9</v>
      </c>
      <c r="I4398">
        <v>1120</v>
      </c>
      <c r="J4398">
        <v>3530</v>
      </c>
      <c r="K4398" t="s">
        <v>3264</v>
      </c>
      <c r="O4398" s="65">
        <v>100000000</v>
      </c>
    </row>
    <row r="4399" spans="1:15" x14ac:dyDescent="0.25">
      <c r="A4399" s="45">
        <v>2018</v>
      </c>
      <c r="B4399" t="s">
        <v>964</v>
      </c>
      <c r="C4399">
        <v>212</v>
      </c>
      <c r="D4399">
        <v>732</v>
      </c>
      <c r="E4399">
        <v>1</v>
      </c>
      <c r="F4399">
        <v>10307</v>
      </c>
      <c r="H4399" t="s">
        <v>9</v>
      </c>
      <c r="I4399">
        <v>1120</v>
      </c>
      <c r="J4399">
        <v>3530</v>
      </c>
      <c r="K4399" t="s">
        <v>3269</v>
      </c>
      <c r="O4399" s="65">
        <v>17150000</v>
      </c>
    </row>
    <row r="4400" spans="1:15" x14ac:dyDescent="0.25">
      <c r="A4400" s="45">
        <v>2018</v>
      </c>
      <c r="B4400" t="s">
        <v>964</v>
      </c>
      <c r="C4400">
        <v>212</v>
      </c>
      <c r="D4400">
        <v>732</v>
      </c>
      <c r="E4400">
        <v>1</v>
      </c>
      <c r="F4400">
        <v>10402</v>
      </c>
      <c r="H4400" t="s">
        <v>9</v>
      </c>
      <c r="I4400">
        <v>1120</v>
      </c>
      <c r="J4400">
        <v>3530</v>
      </c>
      <c r="K4400" t="s">
        <v>3271</v>
      </c>
      <c r="M4400" t="s">
        <v>6149</v>
      </c>
      <c r="O4400" s="65">
        <v>60000000</v>
      </c>
    </row>
    <row r="4401" spans="1:15" x14ac:dyDescent="0.25">
      <c r="A4401" s="45">
        <v>2018</v>
      </c>
      <c r="B4401" t="s">
        <v>964</v>
      </c>
      <c r="C4401">
        <v>212</v>
      </c>
      <c r="D4401">
        <v>732</v>
      </c>
      <c r="E4401">
        <v>1</v>
      </c>
      <c r="F4401">
        <v>10403</v>
      </c>
      <c r="H4401" t="s">
        <v>9</v>
      </c>
      <c r="I4401">
        <v>1120</v>
      </c>
      <c r="J4401">
        <v>3530</v>
      </c>
      <c r="K4401" t="s">
        <v>3272</v>
      </c>
      <c r="M4401" t="s">
        <v>6150</v>
      </c>
      <c r="O4401" s="65">
        <v>8660000</v>
      </c>
    </row>
    <row r="4402" spans="1:15" x14ac:dyDescent="0.25">
      <c r="A4402" s="45">
        <v>2018</v>
      </c>
      <c r="B4402" t="s">
        <v>964</v>
      </c>
      <c r="C4402">
        <v>212</v>
      </c>
      <c r="D4402">
        <v>732</v>
      </c>
      <c r="E4402">
        <v>1</v>
      </c>
      <c r="F4402">
        <v>10404</v>
      </c>
      <c r="H4402" t="s">
        <v>9</v>
      </c>
      <c r="I4402">
        <v>1120</v>
      </c>
      <c r="J4402">
        <v>3530</v>
      </c>
      <c r="K4402" t="s">
        <v>3273</v>
      </c>
      <c r="M4402" t="s">
        <v>6151</v>
      </c>
      <c r="O4402" s="65">
        <v>58000000</v>
      </c>
    </row>
    <row r="4403" spans="1:15" x14ac:dyDescent="0.25">
      <c r="A4403" s="45">
        <v>2018</v>
      </c>
      <c r="B4403" t="s">
        <v>964</v>
      </c>
      <c r="C4403">
        <v>212</v>
      </c>
      <c r="D4403">
        <v>732</v>
      </c>
      <c r="E4403">
        <v>1</v>
      </c>
      <c r="F4403">
        <v>10405</v>
      </c>
      <c r="H4403" t="s">
        <v>9</v>
      </c>
      <c r="I4403">
        <v>1120</v>
      </c>
      <c r="J4403">
        <v>3530</v>
      </c>
      <c r="K4403" t="s">
        <v>3274</v>
      </c>
      <c r="M4403" t="s">
        <v>6152</v>
      </c>
      <c r="O4403" s="65">
        <v>39326514</v>
      </c>
    </row>
    <row r="4404" spans="1:15" x14ac:dyDescent="0.25">
      <c r="A4404" s="45">
        <v>2018</v>
      </c>
      <c r="B4404" t="s">
        <v>964</v>
      </c>
      <c r="C4404">
        <v>212</v>
      </c>
      <c r="D4404">
        <v>732</v>
      </c>
      <c r="E4404">
        <v>1</v>
      </c>
      <c r="F4404">
        <v>10406</v>
      </c>
      <c r="H4404" t="s">
        <v>9</v>
      </c>
      <c r="I4404">
        <v>1120</v>
      </c>
      <c r="J4404">
        <v>3530</v>
      </c>
      <c r="K4404" t="s">
        <v>3275</v>
      </c>
      <c r="M4404" t="s">
        <v>6153</v>
      </c>
      <c r="O4404" s="65">
        <v>67608000</v>
      </c>
    </row>
    <row r="4405" spans="1:15" x14ac:dyDescent="0.25">
      <c r="A4405" s="45">
        <v>2018</v>
      </c>
      <c r="B4405" t="s">
        <v>964</v>
      </c>
      <c r="C4405">
        <v>212</v>
      </c>
      <c r="D4405">
        <v>732</v>
      </c>
      <c r="E4405">
        <v>1</v>
      </c>
      <c r="F4405">
        <v>10499</v>
      </c>
      <c r="H4405" t="s">
        <v>9</v>
      </c>
      <c r="I4405">
        <v>1120</v>
      </c>
      <c r="J4405">
        <v>3530</v>
      </c>
      <c r="K4405" t="s">
        <v>3276</v>
      </c>
      <c r="M4405" t="s">
        <v>6154</v>
      </c>
      <c r="O4405" s="65">
        <v>904672981</v>
      </c>
    </row>
    <row r="4406" spans="1:15" x14ac:dyDescent="0.25">
      <c r="A4406" s="45">
        <v>2018</v>
      </c>
      <c r="B4406" t="s">
        <v>964</v>
      </c>
      <c r="C4406">
        <v>212</v>
      </c>
      <c r="D4406">
        <v>732</v>
      </c>
      <c r="E4406">
        <v>1</v>
      </c>
      <c r="F4406">
        <v>10502</v>
      </c>
      <c r="H4406" t="s">
        <v>9</v>
      </c>
      <c r="I4406">
        <v>1120</v>
      </c>
      <c r="J4406">
        <v>3530</v>
      </c>
      <c r="K4406" t="s">
        <v>3278</v>
      </c>
      <c r="O4406" s="65">
        <v>3500000</v>
      </c>
    </row>
    <row r="4407" spans="1:15" x14ac:dyDescent="0.25">
      <c r="A4407" s="45">
        <v>2018</v>
      </c>
      <c r="B4407" t="s">
        <v>964</v>
      </c>
      <c r="C4407">
        <v>212</v>
      </c>
      <c r="D4407">
        <v>732</v>
      </c>
      <c r="E4407">
        <v>1</v>
      </c>
      <c r="F4407">
        <v>10601</v>
      </c>
      <c r="H4407" t="s">
        <v>9</v>
      </c>
      <c r="I4407">
        <v>1120</v>
      </c>
      <c r="J4407">
        <v>3530</v>
      </c>
      <c r="K4407" t="s">
        <v>3281</v>
      </c>
      <c r="O4407" s="65">
        <v>6600000</v>
      </c>
    </row>
    <row r="4408" spans="1:15" x14ac:dyDescent="0.25">
      <c r="A4408" s="45">
        <v>2018</v>
      </c>
      <c r="B4408" t="s">
        <v>964</v>
      </c>
      <c r="C4408">
        <v>212</v>
      </c>
      <c r="D4408">
        <v>732</v>
      </c>
      <c r="E4408">
        <v>1</v>
      </c>
      <c r="F4408">
        <v>10701</v>
      </c>
      <c r="H4408" t="s">
        <v>9</v>
      </c>
      <c r="I4408">
        <v>1120</v>
      </c>
      <c r="J4408">
        <v>3530</v>
      </c>
      <c r="K4408" t="s">
        <v>3284</v>
      </c>
      <c r="M4408" t="s">
        <v>6155</v>
      </c>
      <c r="O4408" s="65">
        <v>8000000</v>
      </c>
    </row>
    <row r="4409" spans="1:15" x14ac:dyDescent="0.25">
      <c r="A4409" s="45">
        <v>2018</v>
      </c>
      <c r="B4409" t="s">
        <v>964</v>
      </c>
      <c r="C4409">
        <v>212</v>
      </c>
      <c r="D4409">
        <v>732</v>
      </c>
      <c r="E4409">
        <v>1</v>
      </c>
      <c r="F4409">
        <v>10801</v>
      </c>
      <c r="H4409" t="s">
        <v>9</v>
      </c>
      <c r="I4409">
        <v>1120</v>
      </c>
      <c r="J4409">
        <v>3530</v>
      </c>
      <c r="K4409" t="s">
        <v>3287</v>
      </c>
      <c r="O4409" s="65">
        <v>112800000</v>
      </c>
    </row>
    <row r="4410" spans="1:15" x14ac:dyDescent="0.25">
      <c r="A4410" s="45">
        <v>2018</v>
      </c>
      <c r="B4410" t="s">
        <v>964</v>
      </c>
      <c r="C4410">
        <v>212</v>
      </c>
      <c r="D4410">
        <v>732</v>
      </c>
      <c r="E4410">
        <v>1</v>
      </c>
      <c r="F4410">
        <v>10804</v>
      </c>
      <c r="H4410" t="s">
        <v>9</v>
      </c>
      <c r="I4410">
        <v>1120</v>
      </c>
      <c r="J4410">
        <v>3530</v>
      </c>
      <c r="K4410" t="s">
        <v>3290</v>
      </c>
      <c r="O4410" s="65">
        <v>2020000</v>
      </c>
    </row>
    <row r="4411" spans="1:15" x14ac:dyDescent="0.25">
      <c r="A4411" s="45">
        <v>2018</v>
      </c>
      <c r="B4411" t="s">
        <v>964</v>
      </c>
      <c r="C4411">
        <v>212</v>
      </c>
      <c r="D4411">
        <v>732</v>
      </c>
      <c r="E4411">
        <v>1</v>
      </c>
      <c r="F4411">
        <v>10805</v>
      </c>
      <c r="H4411" t="s">
        <v>9</v>
      </c>
      <c r="I4411">
        <v>1120</v>
      </c>
      <c r="J4411">
        <v>3530</v>
      </c>
      <c r="K4411" t="s">
        <v>3291</v>
      </c>
      <c r="O4411" s="65">
        <v>3000000</v>
      </c>
    </row>
    <row r="4412" spans="1:15" x14ac:dyDescent="0.25">
      <c r="A4412" s="45">
        <v>2018</v>
      </c>
      <c r="B4412" t="s">
        <v>964</v>
      </c>
      <c r="C4412">
        <v>212</v>
      </c>
      <c r="D4412">
        <v>732</v>
      </c>
      <c r="E4412">
        <v>1</v>
      </c>
      <c r="F4412">
        <v>10807</v>
      </c>
      <c r="H4412" t="s">
        <v>9</v>
      </c>
      <c r="I4412">
        <v>1120</v>
      </c>
      <c r="J4412">
        <v>3530</v>
      </c>
      <c r="K4412" t="s">
        <v>3293</v>
      </c>
      <c r="O4412" s="65">
        <v>1000000</v>
      </c>
    </row>
    <row r="4413" spans="1:15" x14ac:dyDescent="0.25">
      <c r="A4413" s="45">
        <v>2018</v>
      </c>
      <c r="B4413" t="s">
        <v>964</v>
      </c>
      <c r="C4413">
        <v>212</v>
      </c>
      <c r="D4413">
        <v>732</v>
      </c>
      <c r="E4413">
        <v>1</v>
      </c>
      <c r="F4413">
        <v>10808</v>
      </c>
      <c r="H4413" t="s">
        <v>9</v>
      </c>
      <c r="I4413">
        <v>1120</v>
      </c>
      <c r="J4413">
        <v>3530</v>
      </c>
      <c r="K4413" t="s">
        <v>3294</v>
      </c>
      <c r="O4413" s="65">
        <v>31500000</v>
      </c>
    </row>
    <row r="4414" spans="1:15" x14ac:dyDescent="0.25">
      <c r="A4414" s="45">
        <v>2018</v>
      </c>
      <c r="B4414" t="s">
        <v>964</v>
      </c>
      <c r="C4414">
        <v>212</v>
      </c>
      <c r="D4414">
        <v>732</v>
      </c>
      <c r="E4414">
        <v>1</v>
      </c>
      <c r="F4414">
        <v>10899</v>
      </c>
      <c r="H4414" t="s">
        <v>9</v>
      </c>
      <c r="I4414">
        <v>1120</v>
      </c>
      <c r="J4414">
        <v>3530</v>
      </c>
      <c r="K4414" t="s">
        <v>3295</v>
      </c>
      <c r="O4414" s="65">
        <v>200000</v>
      </c>
    </row>
    <row r="4415" spans="1:15" x14ac:dyDescent="0.25">
      <c r="A4415" s="45">
        <v>2018</v>
      </c>
      <c r="B4415" t="s">
        <v>964</v>
      </c>
      <c r="C4415">
        <v>212</v>
      </c>
      <c r="D4415">
        <v>732</v>
      </c>
      <c r="E4415">
        <v>1</v>
      </c>
      <c r="F4415">
        <v>10999</v>
      </c>
      <c r="H4415" t="s">
        <v>9</v>
      </c>
      <c r="I4415">
        <v>1310</v>
      </c>
      <c r="J4415">
        <v>3530</v>
      </c>
      <c r="K4415" t="s">
        <v>3299</v>
      </c>
      <c r="M4415" t="s">
        <v>6141</v>
      </c>
      <c r="O4415" s="65">
        <v>100000</v>
      </c>
    </row>
    <row r="4416" spans="1:15" x14ac:dyDescent="0.25">
      <c r="A4416" s="45">
        <v>2018</v>
      </c>
      <c r="B4416" t="s">
        <v>964</v>
      </c>
      <c r="C4416">
        <v>212</v>
      </c>
      <c r="D4416">
        <v>732</v>
      </c>
      <c r="E4416">
        <v>1</v>
      </c>
      <c r="F4416">
        <v>20101</v>
      </c>
      <c r="H4416" t="s">
        <v>9</v>
      </c>
      <c r="I4416">
        <v>1120</v>
      </c>
      <c r="J4416">
        <v>3530</v>
      </c>
      <c r="K4416" t="s">
        <v>3306</v>
      </c>
      <c r="O4416" s="65">
        <v>2500000</v>
      </c>
    </row>
    <row r="4417" spans="1:15" x14ac:dyDescent="0.25">
      <c r="A4417" s="45">
        <v>2018</v>
      </c>
      <c r="B4417" t="s">
        <v>964</v>
      </c>
      <c r="C4417">
        <v>212</v>
      </c>
      <c r="D4417">
        <v>732</v>
      </c>
      <c r="E4417">
        <v>1</v>
      </c>
      <c r="F4417">
        <v>20102</v>
      </c>
      <c r="H4417" t="s">
        <v>9</v>
      </c>
      <c r="I4417">
        <v>1120</v>
      </c>
      <c r="J4417">
        <v>3530</v>
      </c>
      <c r="K4417" t="s">
        <v>3307</v>
      </c>
      <c r="O4417" s="65">
        <v>400000</v>
      </c>
    </row>
    <row r="4418" spans="1:15" x14ac:dyDescent="0.25">
      <c r="A4418" s="45">
        <v>2018</v>
      </c>
      <c r="B4418" t="s">
        <v>964</v>
      </c>
      <c r="C4418">
        <v>212</v>
      </c>
      <c r="D4418">
        <v>732</v>
      </c>
      <c r="E4418">
        <v>1</v>
      </c>
      <c r="F4418">
        <v>20104</v>
      </c>
      <c r="H4418" t="s">
        <v>9</v>
      </c>
      <c r="I4418">
        <v>1120</v>
      </c>
      <c r="J4418">
        <v>3530</v>
      </c>
      <c r="K4418" t="s">
        <v>3309</v>
      </c>
      <c r="O4418" s="65">
        <v>1600000</v>
      </c>
    </row>
    <row r="4419" spans="1:15" x14ac:dyDescent="0.25">
      <c r="A4419" s="45">
        <v>2018</v>
      </c>
      <c r="B4419" t="s">
        <v>964</v>
      </c>
      <c r="C4419">
        <v>212</v>
      </c>
      <c r="D4419">
        <v>732</v>
      </c>
      <c r="E4419">
        <v>1</v>
      </c>
      <c r="F4419">
        <v>20203</v>
      </c>
      <c r="H4419" t="s">
        <v>9</v>
      </c>
      <c r="I4419">
        <v>1120</v>
      </c>
      <c r="J4419">
        <v>3530</v>
      </c>
      <c r="K4419" t="s">
        <v>3313</v>
      </c>
      <c r="O4419" s="65">
        <v>200000</v>
      </c>
    </row>
    <row r="4420" spans="1:15" x14ac:dyDescent="0.25">
      <c r="A4420" s="45">
        <v>2018</v>
      </c>
      <c r="B4420" t="s">
        <v>964</v>
      </c>
      <c r="C4420">
        <v>212</v>
      </c>
      <c r="D4420">
        <v>732</v>
      </c>
      <c r="E4420">
        <v>1</v>
      </c>
      <c r="F4420">
        <v>20304</v>
      </c>
      <c r="H4420" t="s">
        <v>9</v>
      </c>
      <c r="I4420">
        <v>1120</v>
      </c>
      <c r="J4420">
        <v>3530</v>
      </c>
      <c r="K4420" t="s">
        <v>3318</v>
      </c>
      <c r="O4420" s="65">
        <v>2000000</v>
      </c>
    </row>
    <row r="4421" spans="1:15" x14ac:dyDescent="0.25">
      <c r="A4421" s="45">
        <v>2018</v>
      </c>
      <c r="B4421" t="s">
        <v>964</v>
      </c>
      <c r="C4421">
        <v>212</v>
      </c>
      <c r="D4421">
        <v>732</v>
      </c>
      <c r="E4421">
        <v>1</v>
      </c>
      <c r="F4421">
        <v>20402</v>
      </c>
      <c r="H4421" t="s">
        <v>9</v>
      </c>
      <c r="I4421">
        <v>1120</v>
      </c>
      <c r="J4421">
        <v>3530</v>
      </c>
      <c r="K4421" t="s">
        <v>3323</v>
      </c>
      <c r="O4421" s="65">
        <v>3000000</v>
      </c>
    </row>
    <row r="4422" spans="1:15" x14ac:dyDescent="0.25">
      <c r="A4422" s="45">
        <v>2018</v>
      </c>
      <c r="B4422" t="s">
        <v>964</v>
      </c>
      <c r="C4422">
        <v>212</v>
      </c>
      <c r="D4422">
        <v>732</v>
      </c>
      <c r="E4422">
        <v>1</v>
      </c>
      <c r="F4422">
        <v>29901</v>
      </c>
      <c r="H4422" t="s">
        <v>9</v>
      </c>
      <c r="I4422">
        <v>1120</v>
      </c>
      <c r="J4422">
        <v>3530</v>
      </c>
      <c r="K4422" t="s">
        <v>3327</v>
      </c>
      <c r="O4422" s="65">
        <v>2100000</v>
      </c>
    </row>
    <row r="4423" spans="1:15" x14ac:dyDescent="0.25">
      <c r="A4423" s="45">
        <v>2018</v>
      </c>
      <c r="B4423" t="s">
        <v>964</v>
      </c>
      <c r="C4423">
        <v>212</v>
      </c>
      <c r="D4423">
        <v>732</v>
      </c>
      <c r="E4423">
        <v>1</v>
      </c>
      <c r="F4423">
        <v>29903</v>
      </c>
      <c r="H4423" t="s">
        <v>9</v>
      </c>
      <c r="I4423">
        <v>1120</v>
      </c>
      <c r="J4423">
        <v>3530</v>
      </c>
      <c r="K4423" t="s">
        <v>3329</v>
      </c>
      <c r="O4423" s="65">
        <v>3900000</v>
      </c>
    </row>
    <row r="4424" spans="1:15" x14ac:dyDescent="0.25">
      <c r="A4424" s="45">
        <v>2018</v>
      </c>
      <c r="B4424" t="s">
        <v>964</v>
      </c>
      <c r="C4424">
        <v>212</v>
      </c>
      <c r="D4424">
        <v>732</v>
      </c>
      <c r="E4424">
        <v>1</v>
      </c>
      <c r="F4424">
        <v>29905</v>
      </c>
      <c r="H4424" t="s">
        <v>9</v>
      </c>
      <c r="I4424">
        <v>1120</v>
      </c>
      <c r="J4424">
        <v>3530</v>
      </c>
      <c r="K4424" t="s">
        <v>3331</v>
      </c>
      <c r="O4424" s="65">
        <v>51000</v>
      </c>
    </row>
    <row r="4425" spans="1:15" x14ac:dyDescent="0.25">
      <c r="A4425" s="45">
        <v>2018</v>
      </c>
      <c r="B4425" t="s">
        <v>964</v>
      </c>
      <c r="C4425">
        <v>212</v>
      </c>
      <c r="D4425">
        <v>732</v>
      </c>
      <c r="E4425">
        <v>1</v>
      </c>
      <c r="F4425">
        <v>29999</v>
      </c>
      <c r="H4425" t="s">
        <v>9</v>
      </c>
      <c r="I4425">
        <v>1120</v>
      </c>
      <c r="J4425">
        <v>3530</v>
      </c>
      <c r="K4425" t="s">
        <v>3334</v>
      </c>
      <c r="O4425" s="65">
        <v>30000</v>
      </c>
    </row>
    <row r="4426" spans="1:15" x14ac:dyDescent="0.25">
      <c r="A4426" s="45">
        <v>2018</v>
      </c>
      <c r="B4426" t="s">
        <v>964</v>
      </c>
      <c r="C4426">
        <v>212</v>
      </c>
      <c r="D4426">
        <v>732</v>
      </c>
      <c r="E4426">
        <v>1</v>
      </c>
      <c r="F4426">
        <v>50104</v>
      </c>
      <c r="H4426" t="s">
        <v>16</v>
      </c>
      <c r="I4426">
        <v>2210</v>
      </c>
      <c r="J4426">
        <v>3530</v>
      </c>
      <c r="K4426" t="s">
        <v>3375</v>
      </c>
      <c r="O4426" s="65">
        <v>3000000</v>
      </c>
    </row>
    <row r="4427" spans="1:15" x14ac:dyDescent="0.25">
      <c r="A4427" s="45">
        <v>2018</v>
      </c>
      <c r="B4427" t="s">
        <v>964</v>
      </c>
      <c r="C4427">
        <v>212</v>
      </c>
      <c r="D4427">
        <v>732</v>
      </c>
      <c r="E4427">
        <v>1</v>
      </c>
      <c r="F4427">
        <v>50199</v>
      </c>
      <c r="H4427" t="s">
        <v>16</v>
      </c>
      <c r="I4427">
        <v>2210</v>
      </c>
      <c r="J4427">
        <v>3530</v>
      </c>
      <c r="K4427" t="s">
        <v>3379</v>
      </c>
      <c r="O4427" s="65">
        <v>500000</v>
      </c>
    </row>
    <row r="4428" spans="1:15" x14ac:dyDescent="0.25">
      <c r="A4428" s="45">
        <v>2018</v>
      </c>
      <c r="B4428" t="s">
        <v>964</v>
      </c>
      <c r="C4428">
        <v>212</v>
      </c>
      <c r="D4428">
        <v>732</v>
      </c>
      <c r="E4428">
        <v>1</v>
      </c>
      <c r="F4428">
        <v>59903</v>
      </c>
      <c r="H4428" t="s">
        <v>16</v>
      </c>
      <c r="I4428">
        <v>2240</v>
      </c>
      <c r="J4428">
        <v>3530</v>
      </c>
      <c r="K4428" t="s">
        <v>3389</v>
      </c>
      <c r="O4428" s="65">
        <v>6150000</v>
      </c>
    </row>
    <row r="4429" spans="1:15" x14ac:dyDescent="0.25">
      <c r="A4429" s="45">
        <v>2018</v>
      </c>
      <c r="B4429" t="s">
        <v>964</v>
      </c>
      <c r="C4429">
        <v>212</v>
      </c>
      <c r="D4429">
        <v>732</v>
      </c>
      <c r="E4429">
        <v>1</v>
      </c>
      <c r="F4429">
        <v>60102</v>
      </c>
      <c r="G4429">
        <v>200</v>
      </c>
      <c r="H4429" t="s">
        <v>9</v>
      </c>
      <c r="I4429">
        <v>1310</v>
      </c>
      <c r="J4429">
        <v>3530</v>
      </c>
      <c r="K4429" t="s">
        <v>3392</v>
      </c>
      <c r="L4429" t="s">
        <v>965</v>
      </c>
      <c r="M4429" t="s">
        <v>4411</v>
      </c>
      <c r="N4429" t="s">
        <v>966</v>
      </c>
      <c r="O4429" s="65">
        <v>252736600000</v>
      </c>
    </row>
    <row r="4430" spans="1:15" x14ac:dyDescent="0.25">
      <c r="A4430" s="45">
        <v>2018</v>
      </c>
      <c r="B4430" t="s">
        <v>964</v>
      </c>
      <c r="C4430">
        <v>212</v>
      </c>
      <c r="D4430">
        <v>732</v>
      </c>
      <c r="E4430">
        <v>1</v>
      </c>
      <c r="F4430">
        <v>60103</v>
      </c>
      <c r="G4430">
        <v>200</v>
      </c>
      <c r="H4430" t="s">
        <v>9</v>
      </c>
      <c r="I4430">
        <v>1310</v>
      </c>
      <c r="J4430">
        <v>3530</v>
      </c>
      <c r="K4430" t="s">
        <v>3393</v>
      </c>
      <c r="L4430" t="s">
        <v>21</v>
      </c>
      <c r="M4430" t="s">
        <v>4550</v>
      </c>
      <c r="N4430" t="s">
        <v>22</v>
      </c>
      <c r="O4430" s="65">
        <v>5661823</v>
      </c>
    </row>
    <row r="4431" spans="1:15" x14ac:dyDescent="0.25">
      <c r="A4431" s="45">
        <v>2018</v>
      </c>
      <c r="B4431" t="s">
        <v>964</v>
      </c>
      <c r="C4431">
        <v>212</v>
      </c>
      <c r="D4431">
        <v>732</v>
      </c>
      <c r="E4431">
        <v>1</v>
      </c>
      <c r="F4431">
        <v>60103</v>
      </c>
      <c r="G4431">
        <v>202</v>
      </c>
      <c r="H4431" t="s">
        <v>9</v>
      </c>
      <c r="I4431">
        <v>1310</v>
      </c>
      <c r="J4431">
        <v>3530</v>
      </c>
      <c r="K4431" t="s">
        <v>3393</v>
      </c>
      <c r="L4431" t="s">
        <v>21</v>
      </c>
      <c r="M4431" t="s">
        <v>4542</v>
      </c>
      <c r="N4431" t="s">
        <v>22</v>
      </c>
      <c r="O4431" s="65">
        <v>2440441</v>
      </c>
    </row>
    <row r="4432" spans="1:15" x14ac:dyDescent="0.25">
      <c r="A4432" s="45">
        <v>2018</v>
      </c>
      <c r="B4432" t="s">
        <v>964</v>
      </c>
      <c r="C4432">
        <v>212</v>
      </c>
      <c r="D4432">
        <v>732</v>
      </c>
      <c r="E4432">
        <v>1</v>
      </c>
      <c r="F4432">
        <v>60103</v>
      </c>
      <c r="G4432">
        <v>220</v>
      </c>
      <c r="H4432" t="s">
        <v>9</v>
      </c>
      <c r="I4432">
        <v>1310</v>
      </c>
      <c r="J4432">
        <v>3524</v>
      </c>
      <c r="K4432" t="s">
        <v>3393</v>
      </c>
      <c r="L4432" t="s">
        <v>4407</v>
      </c>
      <c r="M4432" t="s">
        <v>4760</v>
      </c>
      <c r="N4432" t="s">
        <v>22</v>
      </c>
      <c r="O4432" s="65">
        <v>4710099985</v>
      </c>
    </row>
    <row r="4433" spans="1:15" x14ac:dyDescent="0.25">
      <c r="A4433" s="45">
        <v>2018</v>
      </c>
      <c r="B4433" t="s">
        <v>964</v>
      </c>
      <c r="C4433">
        <v>212</v>
      </c>
      <c r="D4433">
        <v>732</v>
      </c>
      <c r="E4433">
        <v>1</v>
      </c>
      <c r="F4433">
        <v>60103</v>
      </c>
      <c r="G4433">
        <v>230</v>
      </c>
      <c r="H4433" t="s">
        <v>9</v>
      </c>
      <c r="I4433">
        <v>1310</v>
      </c>
      <c r="J4433">
        <v>3524</v>
      </c>
      <c r="K4433" t="s">
        <v>3393</v>
      </c>
      <c r="L4433" t="s">
        <v>4407</v>
      </c>
      <c r="M4433" t="s">
        <v>4667</v>
      </c>
      <c r="N4433" t="s">
        <v>22</v>
      </c>
      <c r="O4433" s="65">
        <v>72134536390</v>
      </c>
    </row>
    <row r="4434" spans="1:15" x14ac:dyDescent="0.25">
      <c r="A4434" s="45">
        <v>2018</v>
      </c>
      <c r="B4434" t="s">
        <v>964</v>
      </c>
      <c r="C4434">
        <v>212</v>
      </c>
      <c r="D4434">
        <v>732</v>
      </c>
      <c r="E4434">
        <v>1</v>
      </c>
      <c r="F4434">
        <v>60103</v>
      </c>
      <c r="G4434">
        <v>235</v>
      </c>
      <c r="H4434" t="s">
        <v>9</v>
      </c>
      <c r="I4434">
        <v>1310</v>
      </c>
      <c r="J4434">
        <v>3530</v>
      </c>
      <c r="K4434" t="s">
        <v>3393</v>
      </c>
      <c r="L4434" t="s">
        <v>946</v>
      </c>
      <c r="M4434" t="s">
        <v>967</v>
      </c>
      <c r="N4434" t="s">
        <v>807</v>
      </c>
      <c r="O4434" s="65">
        <v>7177242240</v>
      </c>
    </row>
    <row r="4435" spans="1:15" x14ac:dyDescent="0.25">
      <c r="A4435" s="45">
        <v>2018</v>
      </c>
      <c r="B4435" t="s">
        <v>964</v>
      </c>
      <c r="C4435">
        <v>212</v>
      </c>
      <c r="D4435">
        <v>732</v>
      </c>
      <c r="E4435">
        <v>1</v>
      </c>
      <c r="F4435">
        <v>60103</v>
      </c>
      <c r="G4435">
        <v>240</v>
      </c>
      <c r="H4435" t="s">
        <v>9</v>
      </c>
      <c r="I4435">
        <v>1310</v>
      </c>
      <c r="J4435">
        <v>3530</v>
      </c>
      <c r="K4435" t="s">
        <v>3393</v>
      </c>
      <c r="L4435" t="s">
        <v>968</v>
      </c>
      <c r="M4435" t="s">
        <v>4761</v>
      </c>
      <c r="N4435" t="s">
        <v>969</v>
      </c>
      <c r="O4435" s="65">
        <v>14733000</v>
      </c>
    </row>
    <row r="4436" spans="1:15" x14ac:dyDescent="0.25">
      <c r="A4436" s="45">
        <v>2018</v>
      </c>
      <c r="B4436" t="s">
        <v>964</v>
      </c>
      <c r="C4436">
        <v>212</v>
      </c>
      <c r="D4436">
        <v>732</v>
      </c>
      <c r="E4436">
        <v>1</v>
      </c>
      <c r="F4436">
        <v>60301</v>
      </c>
      <c r="H4436" t="s">
        <v>9</v>
      </c>
      <c r="I4436">
        <v>1320</v>
      </c>
      <c r="J4436">
        <v>3530</v>
      </c>
      <c r="K4436" t="s">
        <v>3404</v>
      </c>
      <c r="O4436" s="65">
        <v>30000000</v>
      </c>
    </row>
    <row r="4437" spans="1:15" x14ac:dyDescent="0.25">
      <c r="A4437" s="45">
        <v>2018</v>
      </c>
      <c r="B4437" t="s">
        <v>964</v>
      </c>
      <c r="C4437">
        <v>212</v>
      </c>
      <c r="D4437">
        <v>732</v>
      </c>
      <c r="E4437">
        <v>1</v>
      </c>
      <c r="F4437">
        <v>60399</v>
      </c>
      <c r="H4437" t="s">
        <v>9</v>
      </c>
      <c r="I4437">
        <v>1320</v>
      </c>
      <c r="J4437">
        <v>3530</v>
      </c>
      <c r="K4437" t="s">
        <v>3409</v>
      </c>
      <c r="M4437" t="s">
        <v>4668</v>
      </c>
      <c r="O4437" s="65">
        <v>6000000</v>
      </c>
    </row>
    <row r="4438" spans="1:15" x14ac:dyDescent="0.25">
      <c r="A4438" s="45">
        <v>2018</v>
      </c>
      <c r="B4438" t="s">
        <v>964</v>
      </c>
      <c r="C4438">
        <v>212</v>
      </c>
      <c r="D4438">
        <v>732</v>
      </c>
      <c r="E4438">
        <v>1</v>
      </c>
      <c r="F4438">
        <v>60601</v>
      </c>
      <c r="H4438" t="s">
        <v>9</v>
      </c>
      <c r="I4438">
        <v>1320</v>
      </c>
      <c r="J4438">
        <v>3530</v>
      </c>
      <c r="K4438" t="s">
        <v>3417</v>
      </c>
      <c r="M4438" t="s">
        <v>4409</v>
      </c>
      <c r="O4438" s="65">
        <v>150000000</v>
      </c>
    </row>
    <row r="4439" spans="1:15" x14ac:dyDescent="0.25">
      <c r="A4439" s="45">
        <v>2018</v>
      </c>
      <c r="B4439" t="s">
        <v>970</v>
      </c>
      <c r="C4439">
        <v>212</v>
      </c>
      <c r="D4439">
        <v>732</v>
      </c>
      <c r="E4439">
        <v>2</v>
      </c>
      <c r="F4439">
        <v>101</v>
      </c>
      <c r="H4439" t="s">
        <v>9</v>
      </c>
      <c r="I4439">
        <v>1111</v>
      </c>
      <c r="J4439">
        <v>3570</v>
      </c>
      <c r="K4439" t="s">
        <v>3206</v>
      </c>
      <c r="O4439" s="65">
        <v>453832009</v>
      </c>
    </row>
    <row r="4440" spans="1:15" x14ac:dyDescent="0.25">
      <c r="A4440" s="45">
        <v>2018</v>
      </c>
      <c r="B4440" t="s">
        <v>970</v>
      </c>
      <c r="C4440">
        <v>212</v>
      </c>
      <c r="D4440">
        <v>732</v>
      </c>
      <c r="E4440">
        <v>2</v>
      </c>
      <c r="F4440">
        <v>201</v>
      </c>
      <c r="H4440" t="s">
        <v>9</v>
      </c>
      <c r="I4440">
        <v>1111</v>
      </c>
      <c r="J4440">
        <v>3570</v>
      </c>
      <c r="K4440" t="s">
        <v>3210</v>
      </c>
      <c r="O4440" s="65">
        <v>2000000</v>
      </c>
    </row>
    <row r="4441" spans="1:15" x14ac:dyDescent="0.25">
      <c r="A4441" s="45">
        <v>2018</v>
      </c>
      <c r="B4441" t="s">
        <v>970</v>
      </c>
      <c r="C4441">
        <v>212</v>
      </c>
      <c r="D4441">
        <v>732</v>
      </c>
      <c r="E4441">
        <v>2</v>
      </c>
      <c r="F4441">
        <v>202</v>
      </c>
      <c r="H4441" t="s">
        <v>9</v>
      </c>
      <c r="I4441">
        <v>1111</v>
      </c>
      <c r="J4441">
        <v>3570</v>
      </c>
      <c r="K4441" t="s">
        <v>3211</v>
      </c>
      <c r="O4441" s="65">
        <v>518465</v>
      </c>
    </row>
    <row r="4442" spans="1:15" x14ac:dyDescent="0.25">
      <c r="A4442" s="45">
        <v>2018</v>
      </c>
      <c r="B4442" t="s">
        <v>970</v>
      </c>
      <c r="C4442">
        <v>212</v>
      </c>
      <c r="D4442">
        <v>732</v>
      </c>
      <c r="E4442">
        <v>2</v>
      </c>
      <c r="F4442">
        <v>301</v>
      </c>
      <c r="H4442" t="s">
        <v>9</v>
      </c>
      <c r="I4442">
        <v>1111</v>
      </c>
      <c r="J4442">
        <v>3570</v>
      </c>
      <c r="K4442" t="s">
        <v>3215</v>
      </c>
      <c r="O4442" s="65">
        <v>173919742</v>
      </c>
    </row>
    <row r="4443" spans="1:15" x14ac:dyDescent="0.25">
      <c r="A4443" s="45">
        <v>2018</v>
      </c>
      <c r="B4443" t="s">
        <v>970</v>
      </c>
      <c r="C4443">
        <v>212</v>
      </c>
      <c r="D4443">
        <v>732</v>
      </c>
      <c r="E4443">
        <v>2</v>
      </c>
      <c r="F4443">
        <v>302</v>
      </c>
      <c r="H4443" t="s">
        <v>9</v>
      </c>
      <c r="I4443">
        <v>1111</v>
      </c>
      <c r="J4443">
        <v>3570</v>
      </c>
      <c r="K4443" t="s">
        <v>3216</v>
      </c>
      <c r="O4443" s="65">
        <v>218971842</v>
      </c>
    </row>
    <row r="4444" spans="1:15" x14ac:dyDescent="0.25">
      <c r="A4444" s="45">
        <v>2018</v>
      </c>
      <c r="B4444" t="s">
        <v>970</v>
      </c>
      <c r="C4444">
        <v>212</v>
      </c>
      <c r="D4444">
        <v>732</v>
      </c>
      <c r="E4444">
        <v>2</v>
      </c>
      <c r="F4444">
        <v>303</v>
      </c>
      <c r="H4444" t="s">
        <v>16</v>
      </c>
      <c r="I4444">
        <v>1111</v>
      </c>
      <c r="J4444">
        <v>3570</v>
      </c>
      <c r="K4444" t="s">
        <v>3217</v>
      </c>
      <c r="O4444" s="65">
        <v>80844758</v>
      </c>
    </row>
    <row r="4445" spans="1:15" x14ac:dyDescent="0.25">
      <c r="A4445" s="45">
        <v>2018</v>
      </c>
      <c r="B4445" t="s">
        <v>970</v>
      </c>
      <c r="C4445">
        <v>212</v>
      </c>
      <c r="D4445">
        <v>732</v>
      </c>
      <c r="E4445">
        <v>2</v>
      </c>
      <c r="F4445">
        <v>304</v>
      </c>
      <c r="H4445" t="s">
        <v>9</v>
      </c>
      <c r="I4445">
        <v>1111</v>
      </c>
      <c r="J4445">
        <v>3570</v>
      </c>
      <c r="K4445" t="s">
        <v>3218</v>
      </c>
      <c r="O4445" s="65">
        <v>67116513</v>
      </c>
    </row>
    <row r="4446" spans="1:15" x14ac:dyDescent="0.25">
      <c r="A4446" s="45">
        <v>2018</v>
      </c>
      <c r="B4446" t="s">
        <v>970</v>
      </c>
      <c r="C4446">
        <v>212</v>
      </c>
      <c r="D4446">
        <v>732</v>
      </c>
      <c r="E4446">
        <v>2</v>
      </c>
      <c r="F4446">
        <v>399</v>
      </c>
      <c r="H4446" t="s">
        <v>9</v>
      </c>
      <c r="I4446">
        <v>1111</v>
      </c>
      <c r="J4446">
        <v>3570</v>
      </c>
      <c r="K4446" t="s">
        <v>3219</v>
      </c>
      <c r="O4446" s="65">
        <v>66494804</v>
      </c>
    </row>
    <row r="4447" spans="1:15" x14ac:dyDescent="0.25">
      <c r="A4447" s="45">
        <v>2018</v>
      </c>
      <c r="B4447" t="s">
        <v>970</v>
      </c>
      <c r="C4447">
        <v>212</v>
      </c>
      <c r="D4447">
        <v>732</v>
      </c>
      <c r="E4447">
        <v>2</v>
      </c>
      <c r="F4447">
        <v>401</v>
      </c>
      <c r="G4447">
        <v>200</v>
      </c>
      <c r="H4447" t="s">
        <v>9</v>
      </c>
      <c r="I4447">
        <v>1112</v>
      </c>
      <c r="J4447">
        <v>3570</v>
      </c>
      <c r="K4447" t="s">
        <v>3220</v>
      </c>
      <c r="L4447" t="s">
        <v>21</v>
      </c>
      <c r="M4447" t="s">
        <v>4546</v>
      </c>
      <c r="N4447" t="s">
        <v>22</v>
      </c>
      <c r="O4447" s="65">
        <v>90913937</v>
      </c>
    </row>
    <row r="4448" spans="1:15" x14ac:dyDescent="0.25">
      <c r="A4448" s="45">
        <v>2018</v>
      </c>
      <c r="B4448" t="s">
        <v>970</v>
      </c>
      <c r="C4448">
        <v>212</v>
      </c>
      <c r="D4448">
        <v>732</v>
      </c>
      <c r="E4448">
        <v>2</v>
      </c>
      <c r="F4448">
        <v>405</v>
      </c>
      <c r="G4448">
        <v>200</v>
      </c>
      <c r="H4448" t="s">
        <v>9</v>
      </c>
      <c r="I4448">
        <v>1112</v>
      </c>
      <c r="J4448">
        <v>3570</v>
      </c>
      <c r="K4448" t="s">
        <v>3244</v>
      </c>
      <c r="L4448" t="s">
        <v>23</v>
      </c>
      <c r="M4448" t="s">
        <v>4531</v>
      </c>
      <c r="N4448" t="s">
        <v>24</v>
      </c>
      <c r="O4448" s="65">
        <v>4914267</v>
      </c>
    </row>
    <row r="4449" spans="1:15" x14ac:dyDescent="0.25">
      <c r="A4449" s="45">
        <v>2018</v>
      </c>
      <c r="B4449" t="s">
        <v>970</v>
      </c>
      <c r="C4449">
        <v>212</v>
      </c>
      <c r="D4449">
        <v>732</v>
      </c>
      <c r="E4449">
        <v>2</v>
      </c>
      <c r="F4449">
        <v>501</v>
      </c>
      <c r="G4449">
        <v>200</v>
      </c>
      <c r="H4449" t="s">
        <v>9</v>
      </c>
      <c r="I4449">
        <v>1112</v>
      </c>
      <c r="J4449">
        <v>3570</v>
      </c>
      <c r="K4449" t="s">
        <v>3245</v>
      </c>
      <c r="L4449" t="s">
        <v>21</v>
      </c>
      <c r="M4449" t="s">
        <v>4547</v>
      </c>
      <c r="N4449" t="s">
        <v>22</v>
      </c>
      <c r="O4449" s="65">
        <v>49928951</v>
      </c>
    </row>
    <row r="4450" spans="1:15" x14ac:dyDescent="0.25">
      <c r="A4450" s="45">
        <v>2018</v>
      </c>
      <c r="B4450" t="s">
        <v>970</v>
      </c>
      <c r="C4450">
        <v>212</v>
      </c>
      <c r="D4450">
        <v>732</v>
      </c>
      <c r="E4450">
        <v>2</v>
      </c>
      <c r="F4450">
        <v>502</v>
      </c>
      <c r="G4450">
        <v>200</v>
      </c>
      <c r="H4450" t="s">
        <v>9</v>
      </c>
      <c r="I4450">
        <v>1112</v>
      </c>
      <c r="J4450">
        <v>3570</v>
      </c>
      <c r="K4450" t="s">
        <v>3246</v>
      </c>
      <c r="L4450" t="s">
        <v>21</v>
      </c>
      <c r="M4450" t="s">
        <v>4532</v>
      </c>
      <c r="N4450" t="s">
        <v>22</v>
      </c>
      <c r="O4450" s="65">
        <v>14742801</v>
      </c>
    </row>
    <row r="4451" spans="1:15" x14ac:dyDescent="0.25">
      <c r="A4451" s="45">
        <v>2018</v>
      </c>
      <c r="B4451" t="s">
        <v>970</v>
      </c>
      <c r="C4451">
        <v>212</v>
      </c>
      <c r="D4451">
        <v>732</v>
      </c>
      <c r="E4451">
        <v>2</v>
      </c>
      <c r="F4451">
        <v>503</v>
      </c>
      <c r="G4451">
        <v>200</v>
      </c>
      <c r="H4451" t="s">
        <v>9</v>
      </c>
      <c r="I4451">
        <v>1112</v>
      </c>
      <c r="J4451">
        <v>3570</v>
      </c>
      <c r="K4451" t="s">
        <v>3247</v>
      </c>
      <c r="L4451" t="s">
        <v>21</v>
      </c>
      <c r="M4451" t="s">
        <v>4533</v>
      </c>
      <c r="N4451" t="s">
        <v>22</v>
      </c>
      <c r="O4451" s="65">
        <v>29485601</v>
      </c>
    </row>
    <row r="4452" spans="1:15" x14ac:dyDescent="0.25">
      <c r="A4452" s="45">
        <v>2018</v>
      </c>
      <c r="B4452" t="s">
        <v>970</v>
      </c>
      <c r="C4452">
        <v>212</v>
      </c>
      <c r="D4452">
        <v>732</v>
      </c>
      <c r="E4452">
        <v>2</v>
      </c>
      <c r="F4452">
        <v>10101</v>
      </c>
      <c r="H4452" t="s">
        <v>9</v>
      </c>
      <c r="I4452">
        <v>1120</v>
      </c>
      <c r="J4452">
        <v>3570</v>
      </c>
      <c r="K4452" t="s">
        <v>3253</v>
      </c>
      <c r="O4452" s="65">
        <v>203000000</v>
      </c>
    </row>
    <row r="4453" spans="1:15" x14ac:dyDescent="0.25">
      <c r="A4453" s="45">
        <v>2018</v>
      </c>
      <c r="B4453" t="s">
        <v>970</v>
      </c>
      <c r="C4453">
        <v>212</v>
      </c>
      <c r="D4453">
        <v>732</v>
      </c>
      <c r="E4453">
        <v>2</v>
      </c>
      <c r="F4453">
        <v>10199</v>
      </c>
      <c r="H4453" t="s">
        <v>9</v>
      </c>
      <c r="I4453">
        <v>1120</v>
      </c>
      <c r="J4453">
        <v>3570</v>
      </c>
      <c r="K4453" t="s">
        <v>3257</v>
      </c>
      <c r="M4453" t="s">
        <v>6156</v>
      </c>
      <c r="O4453" s="65">
        <v>425000</v>
      </c>
    </row>
    <row r="4454" spans="1:15" x14ac:dyDescent="0.25">
      <c r="A4454" s="45">
        <v>2018</v>
      </c>
      <c r="B4454" t="s">
        <v>970</v>
      </c>
      <c r="C4454">
        <v>212</v>
      </c>
      <c r="D4454">
        <v>732</v>
      </c>
      <c r="E4454">
        <v>2</v>
      </c>
      <c r="F4454">
        <v>10201</v>
      </c>
      <c r="H4454" t="s">
        <v>9</v>
      </c>
      <c r="I4454">
        <v>1120</v>
      </c>
      <c r="J4454">
        <v>3570</v>
      </c>
      <c r="K4454" t="s">
        <v>3258</v>
      </c>
      <c r="O4454" s="65">
        <v>5000000</v>
      </c>
    </row>
    <row r="4455" spans="1:15" x14ac:dyDescent="0.25">
      <c r="A4455" s="45">
        <v>2018</v>
      </c>
      <c r="B4455" t="s">
        <v>970</v>
      </c>
      <c r="C4455">
        <v>212</v>
      </c>
      <c r="D4455">
        <v>732</v>
      </c>
      <c r="E4455">
        <v>2</v>
      </c>
      <c r="F4455">
        <v>10202</v>
      </c>
      <c r="H4455" t="s">
        <v>9</v>
      </c>
      <c r="I4455">
        <v>1120</v>
      </c>
      <c r="J4455">
        <v>3570</v>
      </c>
      <c r="K4455" t="s">
        <v>3259</v>
      </c>
      <c r="O4455" s="65">
        <v>16000000</v>
      </c>
    </row>
    <row r="4456" spans="1:15" x14ac:dyDescent="0.25">
      <c r="A4456" s="45">
        <v>2018</v>
      </c>
      <c r="B4456" t="s">
        <v>970</v>
      </c>
      <c r="C4456">
        <v>212</v>
      </c>
      <c r="D4456">
        <v>732</v>
      </c>
      <c r="E4456">
        <v>2</v>
      </c>
      <c r="F4456">
        <v>10204</v>
      </c>
      <c r="H4456" t="s">
        <v>9</v>
      </c>
      <c r="I4456">
        <v>1120</v>
      </c>
      <c r="J4456">
        <v>3570</v>
      </c>
      <c r="K4456" t="s">
        <v>3261</v>
      </c>
      <c r="O4456" s="65">
        <v>5500000</v>
      </c>
    </row>
    <row r="4457" spans="1:15" x14ac:dyDescent="0.25">
      <c r="A4457" s="45">
        <v>2018</v>
      </c>
      <c r="B4457" t="s">
        <v>970</v>
      </c>
      <c r="C4457">
        <v>212</v>
      </c>
      <c r="D4457">
        <v>732</v>
      </c>
      <c r="E4457">
        <v>2</v>
      </c>
      <c r="F4457">
        <v>10301</v>
      </c>
      <c r="H4457" t="s">
        <v>9</v>
      </c>
      <c r="I4457">
        <v>1120</v>
      </c>
      <c r="J4457">
        <v>3570</v>
      </c>
      <c r="K4457" t="s">
        <v>3263</v>
      </c>
      <c r="O4457" s="65">
        <v>500000</v>
      </c>
    </row>
    <row r="4458" spans="1:15" x14ac:dyDescent="0.25">
      <c r="A4458" s="45">
        <v>2018</v>
      </c>
      <c r="B4458" t="s">
        <v>970</v>
      </c>
      <c r="C4458">
        <v>212</v>
      </c>
      <c r="D4458">
        <v>732</v>
      </c>
      <c r="E4458">
        <v>2</v>
      </c>
      <c r="F4458">
        <v>10303</v>
      </c>
      <c r="H4458" t="s">
        <v>9</v>
      </c>
      <c r="I4458">
        <v>1120</v>
      </c>
      <c r="J4458">
        <v>3570</v>
      </c>
      <c r="K4458" t="s">
        <v>3265</v>
      </c>
      <c r="O4458" s="65">
        <v>5000000</v>
      </c>
    </row>
    <row r="4459" spans="1:15" x14ac:dyDescent="0.25">
      <c r="A4459" s="45">
        <v>2018</v>
      </c>
      <c r="B4459" t="s">
        <v>970</v>
      </c>
      <c r="C4459">
        <v>212</v>
      </c>
      <c r="D4459">
        <v>732</v>
      </c>
      <c r="E4459">
        <v>2</v>
      </c>
      <c r="F4459">
        <v>10501</v>
      </c>
      <c r="H4459" t="s">
        <v>9</v>
      </c>
      <c r="I4459">
        <v>1120</v>
      </c>
      <c r="J4459">
        <v>3570</v>
      </c>
      <c r="K4459" t="s">
        <v>3277</v>
      </c>
      <c r="O4459" s="65">
        <v>850000</v>
      </c>
    </row>
    <row r="4460" spans="1:15" x14ac:dyDescent="0.25">
      <c r="A4460" s="45">
        <v>2018</v>
      </c>
      <c r="B4460" t="s">
        <v>970</v>
      </c>
      <c r="C4460">
        <v>212</v>
      </c>
      <c r="D4460">
        <v>732</v>
      </c>
      <c r="E4460">
        <v>2</v>
      </c>
      <c r="F4460">
        <v>10502</v>
      </c>
      <c r="H4460" t="s">
        <v>9</v>
      </c>
      <c r="I4460">
        <v>1120</v>
      </c>
      <c r="J4460">
        <v>3570</v>
      </c>
      <c r="K4460" t="s">
        <v>3278</v>
      </c>
      <c r="O4460" s="65">
        <v>28500000</v>
      </c>
    </row>
    <row r="4461" spans="1:15" x14ac:dyDescent="0.25">
      <c r="A4461" s="45">
        <v>2018</v>
      </c>
      <c r="B4461" t="s">
        <v>970</v>
      </c>
      <c r="C4461">
        <v>212</v>
      </c>
      <c r="D4461">
        <v>732</v>
      </c>
      <c r="E4461">
        <v>2</v>
      </c>
      <c r="F4461">
        <v>10601</v>
      </c>
      <c r="H4461" t="s">
        <v>9</v>
      </c>
      <c r="I4461">
        <v>1120</v>
      </c>
      <c r="J4461">
        <v>3570</v>
      </c>
      <c r="K4461" t="s">
        <v>3281</v>
      </c>
      <c r="O4461" s="65">
        <v>3500000</v>
      </c>
    </row>
    <row r="4462" spans="1:15" x14ac:dyDescent="0.25">
      <c r="A4462" s="45">
        <v>2018</v>
      </c>
      <c r="B4462" t="s">
        <v>970</v>
      </c>
      <c r="C4462">
        <v>212</v>
      </c>
      <c r="D4462">
        <v>732</v>
      </c>
      <c r="E4462">
        <v>2</v>
      </c>
      <c r="F4462">
        <v>10805</v>
      </c>
      <c r="H4462" t="s">
        <v>9</v>
      </c>
      <c r="I4462">
        <v>1120</v>
      </c>
      <c r="J4462">
        <v>3570</v>
      </c>
      <c r="K4462" t="s">
        <v>3291</v>
      </c>
      <c r="O4462" s="65">
        <v>4000000</v>
      </c>
    </row>
    <row r="4463" spans="1:15" x14ac:dyDescent="0.25">
      <c r="A4463" s="45">
        <v>2018</v>
      </c>
      <c r="B4463" t="s">
        <v>970</v>
      </c>
      <c r="C4463">
        <v>212</v>
      </c>
      <c r="D4463">
        <v>732</v>
      </c>
      <c r="E4463">
        <v>2</v>
      </c>
      <c r="F4463">
        <v>10808</v>
      </c>
      <c r="H4463" t="s">
        <v>9</v>
      </c>
      <c r="I4463">
        <v>1120</v>
      </c>
      <c r="J4463">
        <v>3570</v>
      </c>
      <c r="K4463" t="s">
        <v>3294</v>
      </c>
      <c r="O4463" s="65">
        <v>26000000</v>
      </c>
    </row>
    <row r="4464" spans="1:15" x14ac:dyDescent="0.25">
      <c r="A4464" s="45">
        <v>2018</v>
      </c>
      <c r="B4464" t="s">
        <v>970</v>
      </c>
      <c r="C4464">
        <v>212</v>
      </c>
      <c r="D4464">
        <v>732</v>
      </c>
      <c r="E4464">
        <v>2</v>
      </c>
      <c r="F4464">
        <v>20101</v>
      </c>
      <c r="H4464" t="s">
        <v>9</v>
      </c>
      <c r="I4464">
        <v>1120</v>
      </c>
      <c r="J4464">
        <v>3570</v>
      </c>
      <c r="K4464" t="s">
        <v>3306</v>
      </c>
      <c r="O4464" s="65">
        <v>2150000</v>
      </c>
    </row>
    <row r="4465" spans="1:15" x14ac:dyDescent="0.25">
      <c r="A4465" s="45">
        <v>2018</v>
      </c>
      <c r="B4465" t="s">
        <v>970</v>
      </c>
      <c r="C4465">
        <v>212</v>
      </c>
      <c r="D4465">
        <v>732</v>
      </c>
      <c r="E4465">
        <v>2</v>
      </c>
      <c r="F4465">
        <v>20104</v>
      </c>
      <c r="H4465" t="s">
        <v>9</v>
      </c>
      <c r="I4465">
        <v>1120</v>
      </c>
      <c r="J4465">
        <v>3570</v>
      </c>
      <c r="K4465" t="s">
        <v>3309</v>
      </c>
      <c r="O4465" s="65">
        <v>3500000</v>
      </c>
    </row>
    <row r="4466" spans="1:15" x14ac:dyDescent="0.25">
      <c r="A4466" s="45">
        <v>2018</v>
      </c>
      <c r="B4466" t="s">
        <v>970</v>
      </c>
      <c r="C4466">
        <v>212</v>
      </c>
      <c r="D4466">
        <v>732</v>
      </c>
      <c r="E4466">
        <v>2</v>
      </c>
      <c r="F4466">
        <v>20203</v>
      </c>
      <c r="H4466" t="s">
        <v>9</v>
      </c>
      <c r="I4466">
        <v>1120</v>
      </c>
      <c r="J4466">
        <v>3570</v>
      </c>
      <c r="K4466" t="s">
        <v>3313</v>
      </c>
      <c r="O4466" s="65">
        <v>1000000</v>
      </c>
    </row>
    <row r="4467" spans="1:15" x14ac:dyDescent="0.25">
      <c r="A4467" s="45">
        <v>2018</v>
      </c>
      <c r="B4467" t="s">
        <v>970</v>
      </c>
      <c r="C4467">
        <v>212</v>
      </c>
      <c r="D4467">
        <v>732</v>
      </c>
      <c r="E4467">
        <v>2</v>
      </c>
      <c r="F4467">
        <v>20304</v>
      </c>
      <c r="H4467" t="s">
        <v>9</v>
      </c>
      <c r="I4467">
        <v>1120</v>
      </c>
      <c r="J4467">
        <v>3570</v>
      </c>
      <c r="K4467" t="s">
        <v>3318</v>
      </c>
      <c r="O4467" s="65">
        <v>500000</v>
      </c>
    </row>
    <row r="4468" spans="1:15" x14ac:dyDescent="0.25">
      <c r="A4468" s="45">
        <v>2018</v>
      </c>
      <c r="B4468" t="s">
        <v>970</v>
      </c>
      <c r="C4468">
        <v>212</v>
      </c>
      <c r="D4468">
        <v>732</v>
      </c>
      <c r="E4468">
        <v>2</v>
      </c>
      <c r="F4468">
        <v>20402</v>
      </c>
      <c r="H4468" t="s">
        <v>9</v>
      </c>
      <c r="I4468">
        <v>1120</v>
      </c>
      <c r="J4468">
        <v>3570</v>
      </c>
      <c r="K4468" t="s">
        <v>3323</v>
      </c>
      <c r="O4468" s="65">
        <v>2000000</v>
      </c>
    </row>
    <row r="4469" spans="1:15" x14ac:dyDescent="0.25">
      <c r="A4469" s="45">
        <v>2018</v>
      </c>
      <c r="B4469" t="s">
        <v>970</v>
      </c>
      <c r="C4469">
        <v>212</v>
      </c>
      <c r="D4469">
        <v>732</v>
      </c>
      <c r="E4469">
        <v>2</v>
      </c>
      <c r="F4469">
        <v>29901</v>
      </c>
      <c r="H4469" t="s">
        <v>9</v>
      </c>
      <c r="I4469">
        <v>1120</v>
      </c>
      <c r="J4469">
        <v>3570</v>
      </c>
      <c r="K4469" t="s">
        <v>3327</v>
      </c>
      <c r="O4469" s="65">
        <v>2300000</v>
      </c>
    </row>
    <row r="4470" spans="1:15" x14ac:dyDescent="0.25">
      <c r="A4470" s="45">
        <v>2018</v>
      </c>
      <c r="B4470" t="s">
        <v>970</v>
      </c>
      <c r="C4470">
        <v>212</v>
      </c>
      <c r="D4470">
        <v>732</v>
      </c>
      <c r="E4470">
        <v>2</v>
      </c>
      <c r="F4470">
        <v>29903</v>
      </c>
      <c r="H4470" t="s">
        <v>9</v>
      </c>
      <c r="I4470">
        <v>1120</v>
      </c>
      <c r="J4470">
        <v>3570</v>
      </c>
      <c r="K4470" t="s">
        <v>3329</v>
      </c>
      <c r="O4470" s="65">
        <v>4000000</v>
      </c>
    </row>
    <row r="4471" spans="1:15" x14ac:dyDescent="0.25">
      <c r="A4471" s="45">
        <v>2018</v>
      </c>
      <c r="B4471" t="s">
        <v>970</v>
      </c>
      <c r="C4471">
        <v>212</v>
      </c>
      <c r="D4471">
        <v>732</v>
      </c>
      <c r="E4471">
        <v>2</v>
      </c>
      <c r="F4471">
        <v>29907</v>
      </c>
      <c r="H4471" t="s">
        <v>9</v>
      </c>
      <c r="I4471">
        <v>1120</v>
      </c>
      <c r="J4471">
        <v>3570</v>
      </c>
      <c r="K4471" t="s">
        <v>3333</v>
      </c>
      <c r="O4471" s="65">
        <v>400000</v>
      </c>
    </row>
    <row r="4472" spans="1:15" x14ac:dyDescent="0.25">
      <c r="A4472" s="45">
        <v>2018</v>
      </c>
      <c r="B4472" t="s">
        <v>970</v>
      </c>
      <c r="C4472">
        <v>212</v>
      </c>
      <c r="D4472">
        <v>732</v>
      </c>
      <c r="E4472">
        <v>2</v>
      </c>
      <c r="F4472">
        <v>50103</v>
      </c>
      <c r="H4472" t="s">
        <v>16</v>
      </c>
      <c r="I4472">
        <v>2210</v>
      </c>
      <c r="J4472">
        <v>3570</v>
      </c>
      <c r="K4472" t="s">
        <v>3374</v>
      </c>
      <c r="O4472" s="65">
        <v>1050000</v>
      </c>
    </row>
    <row r="4473" spans="1:15" x14ac:dyDescent="0.25">
      <c r="A4473" s="45">
        <v>2018</v>
      </c>
      <c r="B4473" t="s">
        <v>970</v>
      </c>
      <c r="C4473">
        <v>212</v>
      </c>
      <c r="D4473">
        <v>732</v>
      </c>
      <c r="E4473">
        <v>2</v>
      </c>
      <c r="F4473">
        <v>50104</v>
      </c>
      <c r="H4473" t="s">
        <v>16</v>
      </c>
      <c r="I4473">
        <v>2210</v>
      </c>
      <c r="J4473">
        <v>3570</v>
      </c>
      <c r="K4473" t="s">
        <v>3375</v>
      </c>
      <c r="O4473" s="65">
        <v>11700000</v>
      </c>
    </row>
    <row r="4474" spans="1:15" x14ac:dyDescent="0.25">
      <c r="A4474" s="45">
        <v>2018</v>
      </c>
      <c r="B4474" t="s">
        <v>970</v>
      </c>
      <c r="C4474">
        <v>212</v>
      </c>
      <c r="D4474">
        <v>732</v>
      </c>
      <c r="E4474">
        <v>2</v>
      </c>
      <c r="F4474">
        <v>50105</v>
      </c>
      <c r="H4474" t="s">
        <v>16</v>
      </c>
      <c r="I4474">
        <v>2210</v>
      </c>
      <c r="J4474">
        <v>3570</v>
      </c>
      <c r="K4474" t="s">
        <v>3376</v>
      </c>
      <c r="O4474" s="65">
        <v>24000000</v>
      </c>
    </row>
    <row r="4475" spans="1:15" x14ac:dyDescent="0.25">
      <c r="A4475" s="45">
        <v>2018</v>
      </c>
      <c r="B4475" t="s">
        <v>970</v>
      </c>
      <c r="C4475">
        <v>212</v>
      </c>
      <c r="D4475">
        <v>732</v>
      </c>
      <c r="E4475">
        <v>2</v>
      </c>
      <c r="F4475">
        <v>50107</v>
      </c>
      <c r="H4475" t="s">
        <v>16</v>
      </c>
      <c r="I4475">
        <v>2210</v>
      </c>
      <c r="J4475">
        <v>3570</v>
      </c>
      <c r="K4475" t="s">
        <v>3378</v>
      </c>
      <c r="O4475" s="65">
        <v>500000</v>
      </c>
    </row>
    <row r="4476" spans="1:15" x14ac:dyDescent="0.25">
      <c r="A4476" s="45">
        <v>2018</v>
      </c>
      <c r="B4476" t="s">
        <v>970</v>
      </c>
      <c r="C4476">
        <v>212</v>
      </c>
      <c r="D4476">
        <v>732</v>
      </c>
      <c r="E4476">
        <v>2</v>
      </c>
      <c r="F4476">
        <v>50199</v>
      </c>
      <c r="H4476" t="s">
        <v>16</v>
      </c>
      <c r="I4476">
        <v>2210</v>
      </c>
      <c r="J4476">
        <v>3570</v>
      </c>
      <c r="K4476" t="s">
        <v>3379</v>
      </c>
      <c r="O4476" s="65">
        <v>250000</v>
      </c>
    </row>
    <row r="4477" spans="1:15" x14ac:dyDescent="0.25">
      <c r="A4477" s="45">
        <v>2018</v>
      </c>
      <c r="B4477" t="s">
        <v>970</v>
      </c>
      <c r="C4477">
        <v>212</v>
      </c>
      <c r="D4477">
        <v>732</v>
      </c>
      <c r="E4477">
        <v>2</v>
      </c>
      <c r="F4477">
        <v>60102</v>
      </c>
      <c r="G4477">
        <v>211</v>
      </c>
      <c r="H4477" t="s">
        <v>9</v>
      </c>
      <c r="I4477">
        <v>1310</v>
      </c>
      <c r="J4477">
        <v>3570</v>
      </c>
      <c r="K4477" t="s">
        <v>3392</v>
      </c>
      <c r="L4477" t="s">
        <v>971</v>
      </c>
      <c r="M4477" t="s">
        <v>4762</v>
      </c>
      <c r="N4477" t="s">
        <v>4794</v>
      </c>
      <c r="O4477" s="65">
        <v>2280000000</v>
      </c>
    </row>
    <row r="4478" spans="1:15" x14ac:dyDescent="0.25">
      <c r="A4478" s="45">
        <v>2018</v>
      </c>
      <c r="B4478" t="s">
        <v>970</v>
      </c>
      <c r="C4478">
        <v>212</v>
      </c>
      <c r="D4478">
        <v>732</v>
      </c>
      <c r="E4478">
        <v>2</v>
      </c>
      <c r="F4478">
        <v>60102</v>
      </c>
      <c r="G4478">
        <v>212</v>
      </c>
      <c r="H4478" t="s">
        <v>9</v>
      </c>
      <c r="I4478">
        <v>1310</v>
      </c>
      <c r="J4478">
        <v>3570</v>
      </c>
      <c r="K4478" t="s">
        <v>3392</v>
      </c>
      <c r="L4478" t="s">
        <v>971</v>
      </c>
      <c r="M4478" t="s">
        <v>6157</v>
      </c>
      <c r="N4478" t="s">
        <v>4794</v>
      </c>
      <c r="O4478" s="65">
        <v>497800000</v>
      </c>
    </row>
    <row r="4479" spans="1:15" x14ac:dyDescent="0.25">
      <c r="A4479" s="45">
        <v>2018</v>
      </c>
      <c r="B4479" t="s">
        <v>970</v>
      </c>
      <c r="C4479">
        <v>212</v>
      </c>
      <c r="D4479">
        <v>732</v>
      </c>
      <c r="E4479">
        <v>2</v>
      </c>
      <c r="F4479">
        <v>60103</v>
      </c>
      <c r="G4479">
        <v>200</v>
      </c>
      <c r="H4479" t="s">
        <v>9</v>
      </c>
      <c r="I4479">
        <v>1310</v>
      </c>
      <c r="J4479">
        <v>3570</v>
      </c>
      <c r="K4479" t="s">
        <v>3393</v>
      </c>
      <c r="L4479" t="s">
        <v>21</v>
      </c>
      <c r="M4479" t="s">
        <v>4550</v>
      </c>
      <c r="N4479" t="s">
        <v>22</v>
      </c>
      <c r="O4479" s="65">
        <v>5700550</v>
      </c>
    </row>
    <row r="4480" spans="1:15" x14ac:dyDescent="0.25">
      <c r="A4480" s="45">
        <v>2018</v>
      </c>
      <c r="B4480" t="s">
        <v>970</v>
      </c>
      <c r="C4480">
        <v>212</v>
      </c>
      <c r="D4480">
        <v>732</v>
      </c>
      <c r="E4480">
        <v>2</v>
      </c>
      <c r="F4480">
        <v>60103</v>
      </c>
      <c r="G4480">
        <v>202</v>
      </c>
      <c r="H4480" t="s">
        <v>9</v>
      </c>
      <c r="I4480">
        <v>1310</v>
      </c>
      <c r="J4480">
        <v>3570</v>
      </c>
      <c r="K4480" t="s">
        <v>3393</v>
      </c>
      <c r="L4480" t="s">
        <v>21</v>
      </c>
      <c r="M4480" t="s">
        <v>4542</v>
      </c>
      <c r="N4480" t="s">
        <v>22</v>
      </c>
      <c r="O4480" s="65">
        <v>2457133</v>
      </c>
    </row>
    <row r="4481" spans="1:15" x14ac:dyDescent="0.25">
      <c r="A4481" s="45">
        <v>2018</v>
      </c>
      <c r="B4481" t="s">
        <v>970</v>
      </c>
      <c r="C4481">
        <v>212</v>
      </c>
      <c r="D4481">
        <v>732</v>
      </c>
      <c r="E4481">
        <v>2</v>
      </c>
      <c r="F4481">
        <v>60108</v>
      </c>
      <c r="G4481">
        <v>200</v>
      </c>
      <c r="H4481" t="s">
        <v>9</v>
      </c>
      <c r="I4481">
        <v>1310</v>
      </c>
      <c r="J4481">
        <v>3570</v>
      </c>
      <c r="K4481" t="s">
        <v>3398</v>
      </c>
      <c r="L4481" t="s">
        <v>6158</v>
      </c>
      <c r="M4481" t="s">
        <v>6159</v>
      </c>
      <c r="N4481" t="s">
        <v>6160</v>
      </c>
      <c r="O4481" s="65">
        <v>1800000000</v>
      </c>
    </row>
    <row r="4482" spans="1:15" x14ac:dyDescent="0.25">
      <c r="A4482" s="45">
        <v>2018</v>
      </c>
      <c r="B4482" t="s">
        <v>970</v>
      </c>
      <c r="C4482">
        <v>212</v>
      </c>
      <c r="D4482">
        <v>732</v>
      </c>
      <c r="E4482">
        <v>2</v>
      </c>
      <c r="F4482">
        <v>60108</v>
      </c>
      <c r="G4482">
        <v>203</v>
      </c>
      <c r="H4482" t="s">
        <v>9</v>
      </c>
      <c r="I4482">
        <v>1310</v>
      </c>
      <c r="J4482">
        <v>3570</v>
      </c>
      <c r="K4482" t="s">
        <v>3398</v>
      </c>
      <c r="L4482" t="s">
        <v>6161</v>
      </c>
      <c r="M4482" t="s">
        <v>6162</v>
      </c>
      <c r="N4482" t="s">
        <v>6160</v>
      </c>
      <c r="O4482" s="65">
        <v>1000000000</v>
      </c>
    </row>
    <row r="4483" spans="1:15" x14ac:dyDescent="0.25">
      <c r="A4483" s="45">
        <v>2018</v>
      </c>
      <c r="B4483" t="s">
        <v>970</v>
      </c>
      <c r="C4483">
        <v>212</v>
      </c>
      <c r="D4483">
        <v>732</v>
      </c>
      <c r="E4483">
        <v>2</v>
      </c>
      <c r="F4483">
        <v>60301</v>
      </c>
      <c r="H4483" t="s">
        <v>9</v>
      </c>
      <c r="I4483">
        <v>1320</v>
      </c>
      <c r="J4483">
        <v>3570</v>
      </c>
      <c r="K4483" t="s">
        <v>3404</v>
      </c>
      <c r="O4483" s="65">
        <v>35000000</v>
      </c>
    </row>
    <row r="4484" spans="1:15" x14ac:dyDescent="0.25">
      <c r="A4484" s="45">
        <v>2018</v>
      </c>
      <c r="B4484" t="s">
        <v>970</v>
      </c>
      <c r="C4484">
        <v>212</v>
      </c>
      <c r="D4484">
        <v>732</v>
      </c>
      <c r="E4484">
        <v>2</v>
      </c>
      <c r="F4484">
        <v>60399</v>
      </c>
      <c r="H4484" t="s">
        <v>9</v>
      </c>
      <c r="I4484">
        <v>1320</v>
      </c>
      <c r="J4484">
        <v>3570</v>
      </c>
      <c r="K4484" t="s">
        <v>3409</v>
      </c>
      <c r="M4484" t="s">
        <v>6163</v>
      </c>
      <c r="O4484" s="65">
        <v>12409452525</v>
      </c>
    </row>
    <row r="4485" spans="1:15" x14ac:dyDescent="0.25">
      <c r="A4485" s="45">
        <v>2018</v>
      </c>
      <c r="B4485" t="s">
        <v>970</v>
      </c>
      <c r="C4485">
        <v>212</v>
      </c>
      <c r="D4485">
        <v>732</v>
      </c>
      <c r="E4485">
        <v>2</v>
      </c>
      <c r="F4485">
        <v>60601</v>
      </c>
      <c r="H4485" t="s">
        <v>9</v>
      </c>
      <c r="I4485">
        <v>1320</v>
      </c>
      <c r="J4485">
        <v>3570</v>
      </c>
      <c r="K4485" t="s">
        <v>3417</v>
      </c>
      <c r="M4485" t="s">
        <v>4409</v>
      </c>
      <c r="O4485" s="65">
        <v>1000000</v>
      </c>
    </row>
    <row r="4486" spans="1:15" x14ac:dyDescent="0.25">
      <c r="A4486" s="45">
        <v>2018</v>
      </c>
      <c r="B4486" t="s">
        <v>973</v>
      </c>
      <c r="C4486">
        <v>212</v>
      </c>
      <c r="D4486">
        <v>733</v>
      </c>
      <c r="E4486">
        <v>0</v>
      </c>
      <c r="F4486">
        <v>101</v>
      </c>
      <c r="H4486" t="s">
        <v>9</v>
      </c>
      <c r="I4486">
        <v>1111</v>
      </c>
      <c r="J4486">
        <v>3522</v>
      </c>
      <c r="K4486" t="s">
        <v>3206</v>
      </c>
      <c r="O4486" s="65">
        <v>107487703</v>
      </c>
    </row>
    <row r="4487" spans="1:15" x14ac:dyDescent="0.25">
      <c r="A4487" s="45">
        <v>2018</v>
      </c>
      <c r="B4487" t="s">
        <v>973</v>
      </c>
      <c r="C4487">
        <v>212</v>
      </c>
      <c r="D4487">
        <v>733</v>
      </c>
      <c r="E4487">
        <v>0</v>
      </c>
      <c r="F4487">
        <v>105</v>
      </c>
      <c r="H4487" t="s">
        <v>9</v>
      </c>
      <c r="I4487">
        <v>1111</v>
      </c>
      <c r="J4487">
        <v>3522</v>
      </c>
      <c r="K4487" t="s">
        <v>3209</v>
      </c>
      <c r="O4487" s="65">
        <v>5184650</v>
      </c>
    </row>
    <row r="4488" spans="1:15" x14ac:dyDescent="0.25">
      <c r="A4488" s="45">
        <v>2018</v>
      </c>
      <c r="B4488" t="s">
        <v>973</v>
      </c>
      <c r="C4488">
        <v>212</v>
      </c>
      <c r="D4488">
        <v>733</v>
      </c>
      <c r="E4488">
        <v>0</v>
      </c>
      <c r="F4488">
        <v>301</v>
      </c>
      <c r="H4488" t="s">
        <v>9</v>
      </c>
      <c r="I4488">
        <v>1111</v>
      </c>
      <c r="J4488">
        <v>3522</v>
      </c>
      <c r="K4488" t="s">
        <v>3215</v>
      </c>
      <c r="O4488" s="65">
        <v>21379651</v>
      </c>
    </row>
    <row r="4489" spans="1:15" x14ac:dyDescent="0.25">
      <c r="A4489" s="45">
        <v>2018</v>
      </c>
      <c r="B4489" t="s">
        <v>973</v>
      </c>
      <c r="C4489">
        <v>212</v>
      </c>
      <c r="D4489">
        <v>733</v>
      </c>
      <c r="E4489">
        <v>0</v>
      </c>
      <c r="F4489">
        <v>302</v>
      </c>
      <c r="H4489" t="s">
        <v>9</v>
      </c>
      <c r="I4489">
        <v>1111</v>
      </c>
      <c r="J4489">
        <v>3522</v>
      </c>
      <c r="K4489" t="s">
        <v>3216</v>
      </c>
      <c r="O4489" s="65">
        <v>62788372</v>
      </c>
    </row>
    <row r="4490" spans="1:15" x14ac:dyDescent="0.25">
      <c r="A4490" s="45">
        <v>2018</v>
      </c>
      <c r="B4490" t="s">
        <v>973</v>
      </c>
      <c r="C4490">
        <v>212</v>
      </c>
      <c r="D4490">
        <v>733</v>
      </c>
      <c r="E4490">
        <v>0</v>
      </c>
      <c r="F4490">
        <v>303</v>
      </c>
      <c r="H4490" t="s">
        <v>16</v>
      </c>
      <c r="I4490">
        <v>1111</v>
      </c>
      <c r="J4490">
        <v>3522</v>
      </c>
      <c r="K4490" t="s">
        <v>3217</v>
      </c>
      <c r="O4490" s="65">
        <v>18288996</v>
      </c>
    </row>
    <row r="4491" spans="1:15" x14ac:dyDescent="0.25">
      <c r="A4491" s="45">
        <v>2018</v>
      </c>
      <c r="B4491" t="s">
        <v>973</v>
      </c>
      <c r="C4491">
        <v>212</v>
      </c>
      <c r="D4491">
        <v>733</v>
      </c>
      <c r="E4491">
        <v>0</v>
      </c>
      <c r="F4491">
        <v>304</v>
      </c>
      <c r="H4491" t="s">
        <v>9</v>
      </c>
      <c r="I4491">
        <v>1111</v>
      </c>
      <c r="J4491">
        <v>3522</v>
      </c>
      <c r="K4491" t="s">
        <v>3218</v>
      </c>
      <c r="O4491" s="65">
        <v>15550652</v>
      </c>
    </row>
    <row r="4492" spans="1:15" x14ac:dyDescent="0.25">
      <c r="A4492" s="45">
        <v>2018</v>
      </c>
      <c r="B4492" t="s">
        <v>973</v>
      </c>
      <c r="C4492">
        <v>212</v>
      </c>
      <c r="D4492">
        <v>733</v>
      </c>
      <c r="E4492">
        <v>0</v>
      </c>
      <c r="F4492">
        <v>399</v>
      </c>
      <c r="H4492" t="s">
        <v>9</v>
      </c>
      <c r="I4492">
        <v>1111</v>
      </c>
      <c r="J4492">
        <v>3522</v>
      </c>
      <c r="K4492" t="s">
        <v>3219</v>
      </c>
      <c r="O4492" s="65">
        <v>9044286</v>
      </c>
    </row>
    <row r="4493" spans="1:15" x14ac:dyDescent="0.25">
      <c r="A4493" s="45">
        <v>2018</v>
      </c>
      <c r="B4493" t="s">
        <v>973</v>
      </c>
      <c r="C4493">
        <v>212</v>
      </c>
      <c r="D4493">
        <v>733</v>
      </c>
      <c r="E4493">
        <v>0</v>
      </c>
      <c r="F4493">
        <v>401</v>
      </c>
      <c r="G4493">
        <v>200</v>
      </c>
      <c r="H4493" t="s">
        <v>9</v>
      </c>
      <c r="I4493">
        <v>1112</v>
      </c>
      <c r="J4493">
        <v>3522</v>
      </c>
      <c r="K4493" t="s">
        <v>3220</v>
      </c>
      <c r="L4493" t="s">
        <v>21</v>
      </c>
      <c r="M4493" t="s">
        <v>4546</v>
      </c>
      <c r="N4493" t="s">
        <v>22</v>
      </c>
      <c r="O4493" s="65">
        <v>20482767</v>
      </c>
    </row>
    <row r="4494" spans="1:15" x14ac:dyDescent="0.25">
      <c r="A4494" s="45">
        <v>2018</v>
      </c>
      <c r="B4494" t="s">
        <v>973</v>
      </c>
      <c r="C4494">
        <v>212</v>
      </c>
      <c r="D4494">
        <v>733</v>
      </c>
      <c r="E4494">
        <v>0</v>
      </c>
      <c r="F4494">
        <v>405</v>
      </c>
      <c r="G4494">
        <v>200</v>
      </c>
      <c r="H4494" t="s">
        <v>9</v>
      </c>
      <c r="I4494">
        <v>1112</v>
      </c>
      <c r="J4494">
        <v>3522</v>
      </c>
      <c r="K4494" t="s">
        <v>3244</v>
      </c>
      <c r="L4494" t="s">
        <v>23</v>
      </c>
      <c r="M4494" t="s">
        <v>4531</v>
      </c>
      <c r="N4494" t="s">
        <v>24</v>
      </c>
      <c r="O4494" s="65">
        <v>1107177</v>
      </c>
    </row>
    <row r="4495" spans="1:15" x14ac:dyDescent="0.25">
      <c r="A4495" s="45">
        <v>2018</v>
      </c>
      <c r="B4495" t="s">
        <v>973</v>
      </c>
      <c r="C4495">
        <v>212</v>
      </c>
      <c r="D4495">
        <v>733</v>
      </c>
      <c r="E4495">
        <v>0</v>
      </c>
      <c r="F4495">
        <v>501</v>
      </c>
      <c r="G4495">
        <v>200</v>
      </c>
      <c r="H4495" t="s">
        <v>9</v>
      </c>
      <c r="I4495">
        <v>1112</v>
      </c>
      <c r="J4495">
        <v>3522</v>
      </c>
      <c r="K4495" t="s">
        <v>3245</v>
      </c>
      <c r="L4495" t="s">
        <v>21</v>
      </c>
      <c r="M4495" t="s">
        <v>4547</v>
      </c>
      <c r="N4495" t="s">
        <v>22</v>
      </c>
      <c r="O4495" s="65">
        <v>11248914</v>
      </c>
    </row>
    <row r="4496" spans="1:15" x14ac:dyDescent="0.25">
      <c r="A4496" s="45">
        <v>2018</v>
      </c>
      <c r="B4496" t="s">
        <v>973</v>
      </c>
      <c r="C4496">
        <v>212</v>
      </c>
      <c r="D4496">
        <v>733</v>
      </c>
      <c r="E4496">
        <v>0</v>
      </c>
      <c r="F4496">
        <v>502</v>
      </c>
      <c r="G4496">
        <v>200</v>
      </c>
      <c r="H4496" t="s">
        <v>9</v>
      </c>
      <c r="I4496">
        <v>1112</v>
      </c>
      <c r="J4496">
        <v>3522</v>
      </c>
      <c r="K4496" t="s">
        <v>3246</v>
      </c>
      <c r="L4496" t="s">
        <v>21</v>
      </c>
      <c r="M4496" t="s">
        <v>4532</v>
      </c>
      <c r="N4496" t="s">
        <v>22</v>
      </c>
      <c r="O4496" s="65">
        <v>3321530</v>
      </c>
    </row>
    <row r="4497" spans="1:15" x14ac:dyDescent="0.25">
      <c r="A4497" s="45">
        <v>2018</v>
      </c>
      <c r="B4497" t="s">
        <v>973</v>
      </c>
      <c r="C4497">
        <v>212</v>
      </c>
      <c r="D4497">
        <v>733</v>
      </c>
      <c r="E4497">
        <v>0</v>
      </c>
      <c r="F4497">
        <v>503</v>
      </c>
      <c r="G4497">
        <v>200</v>
      </c>
      <c r="H4497" t="s">
        <v>9</v>
      </c>
      <c r="I4497">
        <v>1112</v>
      </c>
      <c r="J4497">
        <v>3522</v>
      </c>
      <c r="K4497" t="s">
        <v>3247</v>
      </c>
      <c r="L4497" t="s">
        <v>21</v>
      </c>
      <c r="M4497" t="s">
        <v>4533</v>
      </c>
      <c r="N4497" t="s">
        <v>22</v>
      </c>
      <c r="O4497" s="65">
        <v>6643059</v>
      </c>
    </row>
    <row r="4498" spans="1:15" x14ac:dyDescent="0.25">
      <c r="A4498" s="45">
        <v>2018</v>
      </c>
      <c r="B4498" t="s">
        <v>973</v>
      </c>
      <c r="C4498">
        <v>212</v>
      </c>
      <c r="D4498">
        <v>733</v>
      </c>
      <c r="E4498">
        <v>0</v>
      </c>
      <c r="F4498">
        <v>10103</v>
      </c>
      <c r="H4498" t="s">
        <v>9</v>
      </c>
      <c r="I4498">
        <v>1120</v>
      </c>
      <c r="J4498">
        <v>3522</v>
      </c>
      <c r="K4498" t="s">
        <v>3255</v>
      </c>
      <c r="O4498" s="65">
        <v>3300000</v>
      </c>
    </row>
    <row r="4499" spans="1:15" x14ac:dyDescent="0.25">
      <c r="A4499" s="45">
        <v>2018</v>
      </c>
      <c r="B4499" t="s">
        <v>973</v>
      </c>
      <c r="C4499">
        <v>212</v>
      </c>
      <c r="D4499">
        <v>733</v>
      </c>
      <c r="E4499">
        <v>0</v>
      </c>
      <c r="F4499">
        <v>10301</v>
      </c>
      <c r="H4499" t="s">
        <v>9</v>
      </c>
      <c r="I4499">
        <v>1120</v>
      </c>
      <c r="J4499">
        <v>3522</v>
      </c>
      <c r="K4499" t="s">
        <v>3263</v>
      </c>
      <c r="O4499" s="65">
        <v>70000</v>
      </c>
    </row>
    <row r="4500" spans="1:15" x14ac:dyDescent="0.25">
      <c r="A4500" s="45">
        <v>2018</v>
      </c>
      <c r="B4500" t="s">
        <v>973</v>
      </c>
      <c r="C4500">
        <v>212</v>
      </c>
      <c r="D4500">
        <v>733</v>
      </c>
      <c r="E4500">
        <v>0</v>
      </c>
      <c r="F4500">
        <v>10303</v>
      </c>
      <c r="H4500" t="s">
        <v>9</v>
      </c>
      <c r="I4500">
        <v>1120</v>
      </c>
      <c r="J4500">
        <v>3522</v>
      </c>
      <c r="K4500" t="s">
        <v>3265</v>
      </c>
      <c r="O4500" s="65">
        <v>80000</v>
      </c>
    </row>
    <row r="4501" spans="1:15" x14ac:dyDescent="0.25">
      <c r="A4501" s="45">
        <v>2018</v>
      </c>
      <c r="B4501" t="s">
        <v>973</v>
      </c>
      <c r="C4501">
        <v>212</v>
      </c>
      <c r="D4501">
        <v>733</v>
      </c>
      <c r="E4501">
        <v>0</v>
      </c>
      <c r="F4501">
        <v>10499</v>
      </c>
      <c r="H4501" t="s">
        <v>9</v>
      </c>
      <c r="I4501">
        <v>1120</v>
      </c>
      <c r="J4501">
        <v>3522</v>
      </c>
      <c r="K4501" t="s">
        <v>3276</v>
      </c>
      <c r="M4501" t="s">
        <v>4669</v>
      </c>
      <c r="O4501" s="65">
        <v>120000</v>
      </c>
    </row>
    <row r="4502" spans="1:15" x14ac:dyDescent="0.25">
      <c r="A4502" s="45">
        <v>2018</v>
      </c>
      <c r="B4502" t="s">
        <v>973</v>
      </c>
      <c r="C4502">
        <v>212</v>
      </c>
      <c r="D4502">
        <v>733</v>
      </c>
      <c r="E4502">
        <v>0</v>
      </c>
      <c r="F4502">
        <v>10501</v>
      </c>
      <c r="H4502" t="s">
        <v>9</v>
      </c>
      <c r="I4502">
        <v>1120</v>
      </c>
      <c r="J4502">
        <v>3522</v>
      </c>
      <c r="K4502" t="s">
        <v>3277</v>
      </c>
      <c r="O4502" s="65">
        <v>25000</v>
      </c>
    </row>
    <row r="4503" spans="1:15" x14ac:dyDescent="0.25">
      <c r="A4503" s="45">
        <v>2018</v>
      </c>
      <c r="B4503" t="s">
        <v>973</v>
      </c>
      <c r="C4503">
        <v>212</v>
      </c>
      <c r="D4503">
        <v>733</v>
      </c>
      <c r="E4503">
        <v>0</v>
      </c>
      <c r="F4503">
        <v>10502</v>
      </c>
      <c r="H4503" t="s">
        <v>9</v>
      </c>
      <c r="I4503">
        <v>1120</v>
      </c>
      <c r="J4503">
        <v>3522</v>
      </c>
      <c r="K4503" t="s">
        <v>3278</v>
      </c>
      <c r="O4503" s="65">
        <v>25000</v>
      </c>
    </row>
    <row r="4504" spans="1:15" x14ac:dyDescent="0.25">
      <c r="A4504" s="45">
        <v>2018</v>
      </c>
      <c r="B4504" t="s">
        <v>973</v>
      </c>
      <c r="C4504">
        <v>212</v>
      </c>
      <c r="D4504">
        <v>733</v>
      </c>
      <c r="E4504">
        <v>0</v>
      </c>
      <c r="F4504">
        <v>10807</v>
      </c>
      <c r="H4504" t="s">
        <v>9</v>
      </c>
      <c r="I4504">
        <v>1120</v>
      </c>
      <c r="J4504">
        <v>3522</v>
      </c>
      <c r="K4504" t="s">
        <v>3293</v>
      </c>
      <c r="O4504" s="65">
        <v>500000</v>
      </c>
    </row>
    <row r="4505" spans="1:15" x14ac:dyDescent="0.25">
      <c r="A4505" s="45">
        <v>2018</v>
      </c>
      <c r="B4505" t="s">
        <v>973</v>
      </c>
      <c r="C4505">
        <v>212</v>
      </c>
      <c r="D4505">
        <v>733</v>
      </c>
      <c r="E4505">
        <v>0</v>
      </c>
      <c r="F4505">
        <v>20104</v>
      </c>
      <c r="H4505" t="s">
        <v>9</v>
      </c>
      <c r="I4505">
        <v>1120</v>
      </c>
      <c r="J4505">
        <v>3522</v>
      </c>
      <c r="K4505" t="s">
        <v>3309</v>
      </c>
      <c r="O4505" s="65">
        <v>550000</v>
      </c>
    </row>
    <row r="4506" spans="1:15" x14ac:dyDescent="0.25">
      <c r="A4506" s="45">
        <v>2018</v>
      </c>
      <c r="B4506" t="s">
        <v>973</v>
      </c>
      <c r="C4506">
        <v>212</v>
      </c>
      <c r="D4506">
        <v>733</v>
      </c>
      <c r="E4506">
        <v>0</v>
      </c>
      <c r="F4506">
        <v>29901</v>
      </c>
      <c r="H4506" t="s">
        <v>9</v>
      </c>
      <c r="I4506">
        <v>1120</v>
      </c>
      <c r="J4506">
        <v>3522</v>
      </c>
      <c r="K4506" t="s">
        <v>3327</v>
      </c>
      <c r="O4506" s="65">
        <v>350000</v>
      </c>
    </row>
    <row r="4507" spans="1:15" x14ac:dyDescent="0.25">
      <c r="A4507" s="45">
        <v>2018</v>
      </c>
      <c r="B4507" t="s">
        <v>973</v>
      </c>
      <c r="C4507">
        <v>212</v>
      </c>
      <c r="D4507">
        <v>733</v>
      </c>
      <c r="E4507">
        <v>0</v>
      </c>
      <c r="F4507">
        <v>29903</v>
      </c>
      <c r="H4507" t="s">
        <v>9</v>
      </c>
      <c r="I4507">
        <v>1120</v>
      </c>
      <c r="J4507">
        <v>3522</v>
      </c>
      <c r="K4507" t="s">
        <v>3329</v>
      </c>
      <c r="O4507" s="65">
        <v>250000</v>
      </c>
    </row>
    <row r="4508" spans="1:15" x14ac:dyDescent="0.25">
      <c r="A4508" s="45">
        <v>2018</v>
      </c>
      <c r="B4508" t="s">
        <v>973</v>
      </c>
      <c r="C4508">
        <v>212</v>
      </c>
      <c r="D4508">
        <v>733</v>
      </c>
      <c r="E4508">
        <v>0</v>
      </c>
      <c r="F4508">
        <v>29904</v>
      </c>
      <c r="H4508" t="s">
        <v>9</v>
      </c>
      <c r="I4508">
        <v>1120</v>
      </c>
      <c r="J4508">
        <v>3522</v>
      </c>
      <c r="K4508" t="s">
        <v>3330</v>
      </c>
      <c r="O4508" s="65">
        <v>120000</v>
      </c>
    </row>
    <row r="4509" spans="1:15" x14ac:dyDescent="0.25">
      <c r="A4509" s="45">
        <v>2018</v>
      </c>
      <c r="B4509" t="s">
        <v>973</v>
      </c>
      <c r="C4509">
        <v>212</v>
      </c>
      <c r="D4509">
        <v>733</v>
      </c>
      <c r="E4509">
        <v>0</v>
      </c>
      <c r="F4509">
        <v>29905</v>
      </c>
      <c r="H4509" t="s">
        <v>9</v>
      </c>
      <c r="I4509">
        <v>1120</v>
      </c>
      <c r="J4509">
        <v>3522</v>
      </c>
      <c r="K4509" t="s">
        <v>3331</v>
      </c>
      <c r="O4509" s="65">
        <v>170000</v>
      </c>
    </row>
    <row r="4510" spans="1:15" x14ac:dyDescent="0.25">
      <c r="A4510" s="45">
        <v>2018</v>
      </c>
      <c r="B4510" t="s">
        <v>973</v>
      </c>
      <c r="C4510">
        <v>212</v>
      </c>
      <c r="D4510">
        <v>733</v>
      </c>
      <c r="E4510">
        <v>0</v>
      </c>
      <c r="F4510">
        <v>29907</v>
      </c>
      <c r="H4510" t="s">
        <v>9</v>
      </c>
      <c r="I4510">
        <v>1120</v>
      </c>
      <c r="J4510">
        <v>3522</v>
      </c>
      <c r="K4510" t="s">
        <v>3333</v>
      </c>
      <c r="O4510" s="65">
        <v>80000</v>
      </c>
    </row>
    <row r="4511" spans="1:15" x14ac:dyDescent="0.25">
      <c r="A4511" s="45">
        <v>2018</v>
      </c>
      <c r="B4511" t="s">
        <v>973</v>
      </c>
      <c r="C4511">
        <v>212</v>
      </c>
      <c r="D4511">
        <v>733</v>
      </c>
      <c r="E4511">
        <v>0</v>
      </c>
      <c r="F4511">
        <v>50104</v>
      </c>
      <c r="H4511" t="s">
        <v>16</v>
      </c>
      <c r="I4511">
        <v>2210</v>
      </c>
      <c r="J4511">
        <v>3522</v>
      </c>
      <c r="K4511" t="s">
        <v>3375</v>
      </c>
      <c r="O4511" s="65">
        <v>250000</v>
      </c>
    </row>
    <row r="4512" spans="1:15" x14ac:dyDescent="0.25">
      <c r="A4512" s="45">
        <v>2018</v>
      </c>
      <c r="B4512" t="s">
        <v>973</v>
      </c>
      <c r="C4512">
        <v>212</v>
      </c>
      <c r="D4512">
        <v>733</v>
      </c>
      <c r="E4512">
        <v>0</v>
      </c>
      <c r="F4512">
        <v>50199</v>
      </c>
      <c r="H4512" t="s">
        <v>16</v>
      </c>
      <c r="I4512">
        <v>2210</v>
      </c>
      <c r="J4512">
        <v>3522</v>
      </c>
      <c r="K4512" t="s">
        <v>3379</v>
      </c>
      <c r="O4512" s="65">
        <v>195000</v>
      </c>
    </row>
    <row r="4513" spans="1:15" x14ac:dyDescent="0.25">
      <c r="A4513" s="45">
        <v>2018</v>
      </c>
      <c r="B4513" t="s">
        <v>973</v>
      </c>
      <c r="C4513">
        <v>212</v>
      </c>
      <c r="D4513">
        <v>733</v>
      </c>
      <c r="E4513">
        <v>0</v>
      </c>
      <c r="F4513">
        <v>60103</v>
      </c>
      <c r="G4513">
        <v>200</v>
      </c>
      <c r="H4513" t="s">
        <v>9</v>
      </c>
      <c r="I4513">
        <v>1310</v>
      </c>
      <c r="J4513">
        <v>3522</v>
      </c>
      <c r="K4513" t="s">
        <v>3393</v>
      </c>
      <c r="L4513" t="s">
        <v>21</v>
      </c>
      <c r="M4513" t="s">
        <v>4550</v>
      </c>
      <c r="N4513" t="s">
        <v>22</v>
      </c>
      <c r="O4513" s="65">
        <v>1284325</v>
      </c>
    </row>
    <row r="4514" spans="1:15" x14ac:dyDescent="0.25">
      <c r="A4514" s="45">
        <v>2018</v>
      </c>
      <c r="B4514" t="s">
        <v>973</v>
      </c>
      <c r="C4514">
        <v>212</v>
      </c>
      <c r="D4514">
        <v>733</v>
      </c>
      <c r="E4514">
        <v>0</v>
      </c>
      <c r="F4514">
        <v>60103</v>
      </c>
      <c r="G4514">
        <v>202</v>
      </c>
      <c r="H4514" t="s">
        <v>9</v>
      </c>
      <c r="I4514">
        <v>1310</v>
      </c>
      <c r="J4514">
        <v>3522</v>
      </c>
      <c r="K4514" t="s">
        <v>3393</v>
      </c>
      <c r="L4514" t="s">
        <v>21</v>
      </c>
      <c r="M4514" t="s">
        <v>4542</v>
      </c>
      <c r="N4514" t="s">
        <v>22</v>
      </c>
      <c r="O4514" s="65">
        <v>553588</v>
      </c>
    </row>
    <row r="4515" spans="1:15" x14ac:dyDescent="0.25">
      <c r="A4515" s="45">
        <v>2018</v>
      </c>
      <c r="B4515" t="s">
        <v>973</v>
      </c>
      <c r="C4515">
        <v>212</v>
      </c>
      <c r="D4515">
        <v>733</v>
      </c>
      <c r="E4515">
        <v>0</v>
      </c>
      <c r="F4515">
        <v>60301</v>
      </c>
      <c r="H4515" t="s">
        <v>9</v>
      </c>
      <c r="I4515">
        <v>1320</v>
      </c>
      <c r="J4515">
        <v>3522</v>
      </c>
      <c r="K4515" t="s">
        <v>3404</v>
      </c>
      <c r="O4515" s="65">
        <v>5000000</v>
      </c>
    </row>
    <row r="4516" spans="1:15" x14ac:dyDescent="0.25">
      <c r="A4516" s="45">
        <v>2018</v>
      </c>
      <c r="B4516" t="s">
        <v>973</v>
      </c>
      <c r="C4516">
        <v>212</v>
      </c>
      <c r="D4516">
        <v>733</v>
      </c>
      <c r="E4516">
        <v>0</v>
      </c>
      <c r="F4516">
        <v>60399</v>
      </c>
      <c r="H4516" t="s">
        <v>9</v>
      </c>
      <c r="I4516">
        <v>1320</v>
      </c>
      <c r="J4516">
        <v>3522</v>
      </c>
      <c r="K4516" t="s">
        <v>3409</v>
      </c>
      <c r="M4516" t="s">
        <v>4410</v>
      </c>
      <c r="O4516" s="65">
        <v>2000000</v>
      </c>
    </row>
    <row r="4517" spans="1:15" x14ac:dyDescent="0.25">
      <c r="A4517" s="45">
        <v>2018</v>
      </c>
      <c r="B4517" t="s">
        <v>973</v>
      </c>
      <c r="C4517">
        <v>212</v>
      </c>
      <c r="D4517">
        <v>733</v>
      </c>
      <c r="E4517">
        <v>0</v>
      </c>
      <c r="F4517">
        <v>60601</v>
      </c>
      <c r="H4517" t="s">
        <v>9</v>
      </c>
      <c r="I4517">
        <v>1320</v>
      </c>
      <c r="J4517">
        <v>3522</v>
      </c>
      <c r="K4517" t="s">
        <v>3417</v>
      </c>
      <c r="M4517" t="s">
        <v>4409</v>
      </c>
      <c r="O4517" s="65">
        <v>1000000</v>
      </c>
    </row>
    <row r="4518" spans="1:15" x14ac:dyDescent="0.25">
      <c r="A4518" s="45">
        <v>2018</v>
      </c>
      <c r="B4518" t="s">
        <v>974</v>
      </c>
      <c r="C4518">
        <v>212</v>
      </c>
      <c r="D4518">
        <v>734</v>
      </c>
      <c r="E4518">
        <v>0</v>
      </c>
      <c r="F4518">
        <v>101</v>
      </c>
      <c r="H4518" t="s">
        <v>9</v>
      </c>
      <c r="I4518">
        <v>1111</v>
      </c>
      <c r="J4518">
        <v>3522</v>
      </c>
      <c r="K4518" t="s">
        <v>3206</v>
      </c>
      <c r="O4518" s="65">
        <v>837387777</v>
      </c>
    </row>
    <row r="4519" spans="1:15" x14ac:dyDescent="0.25">
      <c r="A4519" s="45">
        <v>2018</v>
      </c>
      <c r="B4519" t="s">
        <v>974</v>
      </c>
      <c r="C4519">
        <v>212</v>
      </c>
      <c r="D4519">
        <v>734</v>
      </c>
      <c r="E4519">
        <v>0</v>
      </c>
      <c r="F4519">
        <v>201</v>
      </c>
      <c r="H4519" t="s">
        <v>9</v>
      </c>
      <c r="I4519">
        <v>1111</v>
      </c>
      <c r="J4519">
        <v>3522</v>
      </c>
      <c r="K4519" t="s">
        <v>3210</v>
      </c>
      <c r="O4519" s="65">
        <v>3000000</v>
      </c>
    </row>
    <row r="4520" spans="1:15" x14ac:dyDescent="0.25">
      <c r="A4520" s="45">
        <v>2018</v>
      </c>
      <c r="B4520" t="s">
        <v>974</v>
      </c>
      <c r="C4520">
        <v>212</v>
      </c>
      <c r="D4520">
        <v>734</v>
      </c>
      <c r="E4520">
        <v>0</v>
      </c>
      <c r="F4520">
        <v>301</v>
      </c>
      <c r="H4520" t="s">
        <v>9</v>
      </c>
      <c r="I4520">
        <v>1111</v>
      </c>
      <c r="J4520">
        <v>3522</v>
      </c>
      <c r="K4520" t="s">
        <v>3215</v>
      </c>
      <c r="O4520" s="65">
        <v>241218456</v>
      </c>
    </row>
    <row r="4521" spans="1:15" x14ac:dyDescent="0.25">
      <c r="A4521" s="45">
        <v>2018</v>
      </c>
      <c r="B4521" t="s">
        <v>974</v>
      </c>
      <c r="C4521">
        <v>212</v>
      </c>
      <c r="D4521">
        <v>734</v>
      </c>
      <c r="E4521">
        <v>0</v>
      </c>
      <c r="F4521">
        <v>302</v>
      </c>
      <c r="H4521" t="s">
        <v>9</v>
      </c>
      <c r="I4521">
        <v>1111</v>
      </c>
      <c r="J4521">
        <v>3522</v>
      </c>
      <c r="K4521" t="s">
        <v>3216</v>
      </c>
      <c r="O4521" s="65">
        <v>444623297</v>
      </c>
    </row>
    <row r="4522" spans="1:15" x14ac:dyDescent="0.25">
      <c r="A4522" s="45">
        <v>2018</v>
      </c>
      <c r="B4522" t="s">
        <v>974</v>
      </c>
      <c r="C4522">
        <v>212</v>
      </c>
      <c r="D4522">
        <v>734</v>
      </c>
      <c r="E4522">
        <v>0</v>
      </c>
      <c r="F4522">
        <v>303</v>
      </c>
      <c r="H4522" t="s">
        <v>16</v>
      </c>
      <c r="I4522">
        <v>1111</v>
      </c>
      <c r="J4522">
        <v>3522</v>
      </c>
      <c r="K4522" t="s">
        <v>3217</v>
      </c>
      <c r="O4522" s="65">
        <v>142666553</v>
      </c>
    </row>
    <row r="4523" spans="1:15" x14ac:dyDescent="0.25">
      <c r="A4523" s="45">
        <v>2018</v>
      </c>
      <c r="B4523" t="s">
        <v>974</v>
      </c>
      <c r="C4523">
        <v>212</v>
      </c>
      <c r="D4523">
        <v>734</v>
      </c>
      <c r="E4523">
        <v>0</v>
      </c>
      <c r="F4523">
        <v>304</v>
      </c>
      <c r="H4523" t="s">
        <v>9</v>
      </c>
      <c r="I4523">
        <v>1111</v>
      </c>
      <c r="J4523">
        <v>3522</v>
      </c>
      <c r="K4523" t="s">
        <v>3218</v>
      </c>
      <c r="O4523" s="65">
        <v>116645002</v>
      </c>
    </row>
    <row r="4524" spans="1:15" x14ac:dyDescent="0.25">
      <c r="A4524" s="45">
        <v>2018</v>
      </c>
      <c r="B4524" t="s">
        <v>974</v>
      </c>
      <c r="C4524">
        <v>212</v>
      </c>
      <c r="D4524">
        <v>734</v>
      </c>
      <c r="E4524">
        <v>0</v>
      </c>
      <c r="F4524">
        <v>399</v>
      </c>
      <c r="H4524" t="s">
        <v>9</v>
      </c>
      <c r="I4524">
        <v>1111</v>
      </c>
      <c r="J4524">
        <v>3522</v>
      </c>
      <c r="K4524" t="s">
        <v>3219</v>
      </c>
      <c r="O4524" s="65">
        <v>87988770</v>
      </c>
    </row>
    <row r="4525" spans="1:15" x14ac:dyDescent="0.25">
      <c r="A4525" s="45">
        <v>2018</v>
      </c>
      <c r="B4525" t="s">
        <v>974</v>
      </c>
      <c r="C4525">
        <v>212</v>
      </c>
      <c r="D4525">
        <v>734</v>
      </c>
      <c r="E4525">
        <v>0</v>
      </c>
      <c r="F4525">
        <v>401</v>
      </c>
      <c r="G4525">
        <v>200</v>
      </c>
      <c r="H4525" t="s">
        <v>9</v>
      </c>
      <c r="I4525">
        <v>1112</v>
      </c>
      <c r="J4525">
        <v>3522</v>
      </c>
      <c r="K4525" t="s">
        <v>3220</v>
      </c>
      <c r="L4525" t="s">
        <v>21</v>
      </c>
      <c r="M4525" t="s">
        <v>4546</v>
      </c>
      <c r="N4525" t="s">
        <v>22</v>
      </c>
      <c r="O4525" s="65">
        <v>160104855</v>
      </c>
    </row>
    <row r="4526" spans="1:15" x14ac:dyDescent="0.25">
      <c r="A4526" s="45">
        <v>2018</v>
      </c>
      <c r="B4526" t="s">
        <v>974</v>
      </c>
      <c r="C4526">
        <v>212</v>
      </c>
      <c r="D4526">
        <v>734</v>
      </c>
      <c r="E4526">
        <v>0</v>
      </c>
      <c r="F4526">
        <v>405</v>
      </c>
      <c r="G4526">
        <v>200</v>
      </c>
      <c r="H4526" t="s">
        <v>9</v>
      </c>
      <c r="I4526">
        <v>1112</v>
      </c>
      <c r="J4526">
        <v>3522</v>
      </c>
      <c r="K4526" t="s">
        <v>3244</v>
      </c>
      <c r="L4526" t="s">
        <v>23</v>
      </c>
      <c r="M4526" t="s">
        <v>4531</v>
      </c>
      <c r="N4526" t="s">
        <v>24</v>
      </c>
      <c r="O4526" s="65">
        <v>8654317</v>
      </c>
    </row>
    <row r="4527" spans="1:15" x14ac:dyDescent="0.25">
      <c r="A4527" s="45">
        <v>2018</v>
      </c>
      <c r="B4527" t="s">
        <v>974</v>
      </c>
      <c r="C4527">
        <v>212</v>
      </c>
      <c r="D4527">
        <v>734</v>
      </c>
      <c r="E4527">
        <v>0</v>
      </c>
      <c r="F4527">
        <v>501</v>
      </c>
      <c r="G4527">
        <v>200</v>
      </c>
      <c r="H4527" t="s">
        <v>9</v>
      </c>
      <c r="I4527">
        <v>1112</v>
      </c>
      <c r="J4527">
        <v>3522</v>
      </c>
      <c r="K4527" t="s">
        <v>3245</v>
      </c>
      <c r="L4527" t="s">
        <v>21</v>
      </c>
      <c r="M4527" t="s">
        <v>4547</v>
      </c>
      <c r="N4527" t="s">
        <v>22</v>
      </c>
      <c r="O4527" s="65">
        <v>87927856</v>
      </c>
    </row>
    <row r="4528" spans="1:15" x14ac:dyDescent="0.25">
      <c r="A4528" s="45">
        <v>2018</v>
      </c>
      <c r="B4528" t="s">
        <v>974</v>
      </c>
      <c r="C4528">
        <v>212</v>
      </c>
      <c r="D4528">
        <v>734</v>
      </c>
      <c r="E4528">
        <v>0</v>
      </c>
      <c r="F4528">
        <v>502</v>
      </c>
      <c r="G4528">
        <v>200</v>
      </c>
      <c r="H4528" t="s">
        <v>9</v>
      </c>
      <c r="I4528">
        <v>1112</v>
      </c>
      <c r="J4528">
        <v>3522</v>
      </c>
      <c r="K4528" t="s">
        <v>3246</v>
      </c>
      <c r="L4528" t="s">
        <v>21</v>
      </c>
      <c r="M4528" t="s">
        <v>4532</v>
      </c>
      <c r="N4528" t="s">
        <v>22</v>
      </c>
      <c r="O4528" s="65">
        <v>25962950</v>
      </c>
    </row>
    <row r="4529" spans="1:15" x14ac:dyDescent="0.25">
      <c r="A4529" s="45">
        <v>2018</v>
      </c>
      <c r="B4529" t="s">
        <v>974</v>
      </c>
      <c r="C4529">
        <v>212</v>
      </c>
      <c r="D4529">
        <v>734</v>
      </c>
      <c r="E4529">
        <v>0</v>
      </c>
      <c r="F4529">
        <v>503</v>
      </c>
      <c r="G4529">
        <v>200</v>
      </c>
      <c r="H4529" t="s">
        <v>9</v>
      </c>
      <c r="I4529">
        <v>1112</v>
      </c>
      <c r="J4529">
        <v>3522</v>
      </c>
      <c r="K4529" t="s">
        <v>3247</v>
      </c>
      <c r="L4529" t="s">
        <v>21</v>
      </c>
      <c r="M4529" t="s">
        <v>4533</v>
      </c>
      <c r="N4529" t="s">
        <v>22</v>
      </c>
      <c r="O4529" s="65">
        <v>51925899</v>
      </c>
    </row>
    <row r="4530" spans="1:15" x14ac:dyDescent="0.25">
      <c r="A4530" s="45">
        <v>2018</v>
      </c>
      <c r="B4530" t="s">
        <v>974</v>
      </c>
      <c r="C4530">
        <v>212</v>
      </c>
      <c r="D4530">
        <v>734</v>
      </c>
      <c r="E4530">
        <v>0</v>
      </c>
      <c r="F4530">
        <v>10104</v>
      </c>
      <c r="H4530" t="s">
        <v>9</v>
      </c>
      <c r="I4530">
        <v>1120</v>
      </c>
      <c r="J4530">
        <v>3522</v>
      </c>
      <c r="K4530" t="s">
        <v>3256</v>
      </c>
      <c r="O4530" s="65">
        <v>40000000</v>
      </c>
    </row>
    <row r="4531" spans="1:15" x14ac:dyDescent="0.25">
      <c r="A4531" s="45">
        <v>2018</v>
      </c>
      <c r="B4531" t="s">
        <v>974</v>
      </c>
      <c r="C4531">
        <v>212</v>
      </c>
      <c r="D4531">
        <v>734</v>
      </c>
      <c r="E4531">
        <v>0</v>
      </c>
      <c r="F4531">
        <v>10203</v>
      </c>
      <c r="H4531" t="s">
        <v>9</v>
      </c>
      <c r="I4531">
        <v>1120</v>
      </c>
      <c r="J4531">
        <v>3522</v>
      </c>
      <c r="K4531" t="s">
        <v>3260</v>
      </c>
      <c r="O4531" s="65">
        <v>500000</v>
      </c>
    </row>
    <row r="4532" spans="1:15" x14ac:dyDescent="0.25">
      <c r="A4532" s="45">
        <v>2018</v>
      </c>
      <c r="B4532" t="s">
        <v>974</v>
      </c>
      <c r="C4532">
        <v>212</v>
      </c>
      <c r="D4532">
        <v>734</v>
      </c>
      <c r="E4532">
        <v>0</v>
      </c>
      <c r="F4532">
        <v>10204</v>
      </c>
      <c r="H4532" t="s">
        <v>9</v>
      </c>
      <c r="I4532">
        <v>1120</v>
      </c>
      <c r="J4532">
        <v>3522</v>
      </c>
      <c r="K4532" t="s">
        <v>3261</v>
      </c>
      <c r="O4532" s="65">
        <v>4500000</v>
      </c>
    </row>
    <row r="4533" spans="1:15" x14ac:dyDescent="0.25">
      <c r="A4533" s="45">
        <v>2018</v>
      </c>
      <c r="B4533" t="s">
        <v>974</v>
      </c>
      <c r="C4533">
        <v>212</v>
      </c>
      <c r="D4533">
        <v>734</v>
      </c>
      <c r="E4533">
        <v>0</v>
      </c>
      <c r="F4533">
        <v>10301</v>
      </c>
      <c r="H4533" t="s">
        <v>9</v>
      </c>
      <c r="I4533">
        <v>1120</v>
      </c>
      <c r="J4533">
        <v>3522</v>
      </c>
      <c r="K4533" t="s">
        <v>3263</v>
      </c>
      <c r="O4533" s="65">
        <v>600000</v>
      </c>
    </row>
    <row r="4534" spans="1:15" x14ac:dyDescent="0.25">
      <c r="A4534" s="45">
        <v>2018</v>
      </c>
      <c r="B4534" t="s">
        <v>974</v>
      </c>
      <c r="C4534">
        <v>212</v>
      </c>
      <c r="D4534">
        <v>734</v>
      </c>
      <c r="E4534">
        <v>0</v>
      </c>
      <c r="F4534">
        <v>10307</v>
      </c>
      <c r="H4534" t="s">
        <v>9</v>
      </c>
      <c r="I4534">
        <v>1120</v>
      </c>
      <c r="J4534">
        <v>3522</v>
      </c>
      <c r="K4534" t="s">
        <v>3269</v>
      </c>
      <c r="O4534" s="65">
        <v>1700000</v>
      </c>
    </row>
    <row r="4535" spans="1:15" x14ac:dyDescent="0.25">
      <c r="A4535" s="45">
        <v>2018</v>
      </c>
      <c r="B4535" t="s">
        <v>974</v>
      </c>
      <c r="C4535">
        <v>212</v>
      </c>
      <c r="D4535">
        <v>734</v>
      </c>
      <c r="E4535">
        <v>0</v>
      </c>
      <c r="F4535">
        <v>10405</v>
      </c>
      <c r="H4535" t="s">
        <v>9</v>
      </c>
      <c r="I4535">
        <v>1120</v>
      </c>
      <c r="J4535">
        <v>3522</v>
      </c>
      <c r="K4535" t="s">
        <v>3274</v>
      </c>
      <c r="M4535" t="s">
        <v>6164</v>
      </c>
      <c r="O4535" s="65">
        <v>97460000</v>
      </c>
    </row>
    <row r="4536" spans="1:15" x14ac:dyDescent="0.25">
      <c r="A4536" s="45">
        <v>2018</v>
      </c>
      <c r="B4536" t="s">
        <v>974</v>
      </c>
      <c r="C4536">
        <v>212</v>
      </c>
      <c r="D4536">
        <v>734</v>
      </c>
      <c r="E4536">
        <v>0</v>
      </c>
      <c r="F4536">
        <v>10501</v>
      </c>
      <c r="H4536" t="s">
        <v>9</v>
      </c>
      <c r="I4536">
        <v>1120</v>
      </c>
      <c r="J4536">
        <v>3522</v>
      </c>
      <c r="K4536" t="s">
        <v>3277</v>
      </c>
      <c r="O4536" s="65">
        <v>25000</v>
      </c>
    </row>
    <row r="4537" spans="1:15" x14ac:dyDescent="0.25">
      <c r="A4537" s="45">
        <v>2018</v>
      </c>
      <c r="B4537" t="s">
        <v>974</v>
      </c>
      <c r="C4537">
        <v>212</v>
      </c>
      <c r="D4537">
        <v>734</v>
      </c>
      <c r="E4537">
        <v>0</v>
      </c>
      <c r="F4537">
        <v>10502</v>
      </c>
      <c r="H4537" t="s">
        <v>9</v>
      </c>
      <c r="I4537">
        <v>1120</v>
      </c>
      <c r="J4537">
        <v>3522</v>
      </c>
      <c r="K4537" t="s">
        <v>3278</v>
      </c>
      <c r="O4537" s="65">
        <v>2000000</v>
      </c>
    </row>
    <row r="4538" spans="1:15" x14ac:dyDescent="0.25">
      <c r="A4538" s="45">
        <v>2018</v>
      </c>
      <c r="B4538" t="s">
        <v>974</v>
      </c>
      <c r="C4538">
        <v>212</v>
      </c>
      <c r="D4538">
        <v>734</v>
      </c>
      <c r="E4538">
        <v>0</v>
      </c>
      <c r="F4538">
        <v>10601</v>
      </c>
      <c r="H4538" t="s">
        <v>9</v>
      </c>
      <c r="I4538">
        <v>1120</v>
      </c>
      <c r="J4538">
        <v>3522</v>
      </c>
      <c r="K4538" t="s">
        <v>3281</v>
      </c>
      <c r="O4538" s="65">
        <v>1500000</v>
      </c>
    </row>
    <row r="4539" spans="1:15" x14ac:dyDescent="0.25">
      <c r="A4539" s="45">
        <v>2018</v>
      </c>
      <c r="B4539" t="s">
        <v>974</v>
      </c>
      <c r="C4539">
        <v>212</v>
      </c>
      <c r="D4539">
        <v>734</v>
      </c>
      <c r="E4539">
        <v>0</v>
      </c>
      <c r="F4539">
        <v>10701</v>
      </c>
      <c r="H4539" t="s">
        <v>9</v>
      </c>
      <c r="I4539">
        <v>1120</v>
      </c>
      <c r="J4539">
        <v>3522</v>
      </c>
      <c r="K4539" t="s">
        <v>3284</v>
      </c>
      <c r="M4539" t="s">
        <v>6165</v>
      </c>
      <c r="O4539" s="65">
        <v>5000000</v>
      </c>
    </row>
    <row r="4540" spans="1:15" x14ac:dyDescent="0.25">
      <c r="A4540" s="45">
        <v>2018</v>
      </c>
      <c r="B4540" t="s">
        <v>974</v>
      </c>
      <c r="C4540">
        <v>212</v>
      </c>
      <c r="D4540">
        <v>734</v>
      </c>
      <c r="E4540">
        <v>0</v>
      </c>
      <c r="F4540">
        <v>10805</v>
      </c>
      <c r="H4540" t="s">
        <v>9</v>
      </c>
      <c r="I4540">
        <v>1120</v>
      </c>
      <c r="J4540">
        <v>3522</v>
      </c>
      <c r="K4540" t="s">
        <v>3291</v>
      </c>
      <c r="O4540" s="65">
        <v>500000</v>
      </c>
    </row>
    <row r="4541" spans="1:15" x14ac:dyDescent="0.25">
      <c r="A4541" s="45">
        <v>2018</v>
      </c>
      <c r="B4541" t="s">
        <v>974</v>
      </c>
      <c r="C4541">
        <v>212</v>
      </c>
      <c r="D4541">
        <v>734</v>
      </c>
      <c r="E4541">
        <v>0</v>
      </c>
      <c r="F4541">
        <v>10806</v>
      </c>
      <c r="H4541" t="s">
        <v>9</v>
      </c>
      <c r="I4541">
        <v>1120</v>
      </c>
      <c r="J4541">
        <v>3522</v>
      </c>
      <c r="K4541" t="s">
        <v>3292</v>
      </c>
      <c r="O4541" s="65">
        <v>1200000</v>
      </c>
    </row>
    <row r="4542" spans="1:15" x14ac:dyDescent="0.25">
      <c r="A4542" s="45">
        <v>2018</v>
      </c>
      <c r="B4542" t="s">
        <v>974</v>
      </c>
      <c r="C4542">
        <v>212</v>
      </c>
      <c r="D4542">
        <v>734</v>
      </c>
      <c r="E4542">
        <v>0</v>
      </c>
      <c r="F4542">
        <v>10807</v>
      </c>
      <c r="H4542" t="s">
        <v>9</v>
      </c>
      <c r="I4542">
        <v>1120</v>
      </c>
      <c r="J4542">
        <v>3522</v>
      </c>
      <c r="K4542" t="s">
        <v>3293</v>
      </c>
      <c r="O4542" s="65">
        <v>3000000</v>
      </c>
    </row>
    <row r="4543" spans="1:15" x14ac:dyDescent="0.25">
      <c r="A4543" s="45">
        <v>2018</v>
      </c>
      <c r="B4543" t="s">
        <v>974</v>
      </c>
      <c r="C4543">
        <v>212</v>
      </c>
      <c r="D4543">
        <v>734</v>
      </c>
      <c r="E4543">
        <v>0</v>
      </c>
      <c r="F4543">
        <v>10808</v>
      </c>
      <c r="H4543" t="s">
        <v>9</v>
      </c>
      <c r="I4543">
        <v>1120</v>
      </c>
      <c r="J4543">
        <v>3522</v>
      </c>
      <c r="K4543" t="s">
        <v>3294</v>
      </c>
      <c r="O4543" s="65">
        <v>15000000</v>
      </c>
    </row>
    <row r="4544" spans="1:15" x14ac:dyDescent="0.25">
      <c r="A4544" s="45">
        <v>2018</v>
      </c>
      <c r="B4544" t="s">
        <v>974</v>
      </c>
      <c r="C4544">
        <v>212</v>
      </c>
      <c r="D4544">
        <v>734</v>
      </c>
      <c r="E4544">
        <v>0</v>
      </c>
      <c r="F4544">
        <v>10899</v>
      </c>
      <c r="H4544" t="s">
        <v>9</v>
      </c>
      <c r="I4544">
        <v>1120</v>
      </c>
      <c r="J4544">
        <v>3522</v>
      </c>
      <c r="K4544" t="s">
        <v>3295</v>
      </c>
      <c r="O4544" s="65">
        <v>500000</v>
      </c>
    </row>
    <row r="4545" spans="1:15" x14ac:dyDescent="0.25">
      <c r="A4545" s="45">
        <v>2018</v>
      </c>
      <c r="B4545" t="s">
        <v>974</v>
      </c>
      <c r="C4545">
        <v>212</v>
      </c>
      <c r="D4545">
        <v>734</v>
      </c>
      <c r="E4545">
        <v>0</v>
      </c>
      <c r="F4545">
        <v>10999</v>
      </c>
      <c r="H4545" t="s">
        <v>9</v>
      </c>
      <c r="I4545">
        <v>1310</v>
      </c>
      <c r="J4545">
        <v>3522</v>
      </c>
      <c r="K4545" t="s">
        <v>3299</v>
      </c>
      <c r="M4545" t="s">
        <v>6166</v>
      </c>
      <c r="O4545" s="65">
        <v>110000</v>
      </c>
    </row>
    <row r="4546" spans="1:15" x14ac:dyDescent="0.25">
      <c r="A4546" s="45">
        <v>2018</v>
      </c>
      <c r="B4546" t="s">
        <v>974</v>
      </c>
      <c r="C4546">
        <v>212</v>
      </c>
      <c r="D4546">
        <v>734</v>
      </c>
      <c r="E4546">
        <v>0</v>
      </c>
      <c r="F4546">
        <v>20101</v>
      </c>
      <c r="H4546" t="s">
        <v>9</v>
      </c>
      <c r="I4546">
        <v>1120</v>
      </c>
      <c r="J4546">
        <v>3522</v>
      </c>
      <c r="K4546" t="s">
        <v>3306</v>
      </c>
      <c r="O4546" s="65">
        <v>500000</v>
      </c>
    </row>
    <row r="4547" spans="1:15" x14ac:dyDescent="0.25">
      <c r="A4547" s="45">
        <v>2018</v>
      </c>
      <c r="B4547" t="s">
        <v>974</v>
      </c>
      <c r="C4547">
        <v>212</v>
      </c>
      <c r="D4547">
        <v>734</v>
      </c>
      <c r="E4547">
        <v>0</v>
      </c>
      <c r="F4547">
        <v>20102</v>
      </c>
      <c r="H4547" t="s">
        <v>9</v>
      </c>
      <c r="I4547">
        <v>1120</v>
      </c>
      <c r="J4547">
        <v>3522</v>
      </c>
      <c r="K4547" t="s">
        <v>3307</v>
      </c>
      <c r="O4547" s="65">
        <v>1500000</v>
      </c>
    </row>
    <row r="4548" spans="1:15" x14ac:dyDescent="0.25">
      <c r="A4548" s="45">
        <v>2018</v>
      </c>
      <c r="B4548" t="s">
        <v>974</v>
      </c>
      <c r="C4548">
        <v>212</v>
      </c>
      <c r="D4548">
        <v>734</v>
      </c>
      <c r="E4548">
        <v>0</v>
      </c>
      <c r="F4548">
        <v>20104</v>
      </c>
      <c r="H4548" t="s">
        <v>9</v>
      </c>
      <c r="I4548">
        <v>1120</v>
      </c>
      <c r="J4548">
        <v>3522</v>
      </c>
      <c r="K4548" t="s">
        <v>3309</v>
      </c>
      <c r="O4548" s="65">
        <v>10000000</v>
      </c>
    </row>
    <row r="4549" spans="1:15" x14ac:dyDescent="0.25">
      <c r="A4549" s="45">
        <v>2018</v>
      </c>
      <c r="B4549" t="s">
        <v>974</v>
      </c>
      <c r="C4549">
        <v>212</v>
      </c>
      <c r="D4549">
        <v>734</v>
      </c>
      <c r="E4549">
        <v>0</v>
      </c>
      <c r="F4549">
        <v>20203</v>
      </c>
      <c r="H4549" t="s">
        <v>9</v>
      </c>
      <c r="I4549">
        <v>1120</v>
      </c>
      <c r="J4549">
        <v>3522</v>
      </c>
      <c r="K4549" t="s">
        <v>3313</v>
      </c>
      <c r="O4549" s="65">
        <v>195146</v>
      </c>
    </row>
    <row r="4550" spans="1:15" x14ac:dyDescent="0.25">
      <c r="A4550" s="45">
        <v>2018</v>
      </c>
      <c r="B4550" t="s">
        <v>974</v>
      </c>
      <c r="C4550">
        <v>212</v>
      </c>
      <c r="D4550">
        <v>734</v>
      </c>
      <c r="E4550">
        <v>0</v>
      </c>
      <c r="F4550">
        <v>20304</v>
      </c>
      <c r="H4550" t="s">
        <v>9</v>
      </c>
      <c r="I4550">
        <v>1120</v>
      </c>
      <c r="J4550">
        <v>3522</v>
      </c>
      <c r="K4550" t="s">
        <v>3318</v>
      </c>
      <c r="O4550" s="65">
        <v>1000000</v>
      </c>
    </row>
    <row r="4551" spans="1:15" x14ac:dyDescent="0.25">
      <c r="A4551" s="45">
        <v>2018</v>
      </c>
      <c r="B4551" t="s">
        <v>974</v>
      </c>
      <c r="C4551">
        <v>212</v>
      </c>
      <c r="D4551">
        <v>734</v>
      </c>
      <c r="E4551">
        <v>0</v>
      </c>
      <c r="F4551">
        <v>20402</v>
      </c>
      <c r="H4551" t="s">
        <v>9</v>
      </c>
      <c r="I4551">
        <v>1120</v>
      </c>
      <c r="J4551">
        <v>3522</v>
      </c>
      <c r="K4551" t="s">
        <v>3323</v>
      </c>
      <c r="O4551" s="65">
        <v>5000000</v>
      </c>
    </row>
    <row r="4552" spans="1:15" x14ac:dyDescent="0.25">
      <c r="A4552" s="45">
        <v>2018</v>
      </c>
      <c r="B4552" t="s">
        <v>974</v>
      </c>
      <c r="C4552">
        <v>212</v>
      </c>
      <c r="D4552">
        <v>734</v>
      </c>
      <c r="E4552">
        <v>0</v>
      </c>
      <c r="F4552">
        <v>29901</v>
      </c>
      <c r="H4552" t="s">
        <v>9</v>
      </c>
      <c r="I4552">
        <v>1120</v>
      </c>
      <c r="J4552">
        <v>3522</v>
      </c>
      <c r="K4552" t="s">
        <v>3327</v>
      </c>
      <c r="O4552" s="65">
        <v>3500000</v>
      </c>
    </row>
    <row r="4553" spans="1:15" x14ac:dyDescent="0.25">
      <c r="A4553" s="45">
        <v>2018</v>
      </c>
      <c r="B4553" t="s">
        <v>974</v>
      </c>
      <c r="C4553">
        <v>212</v>
      </c>
      <c r="D4553">
        <v>734</v>
      </c>
      <c r="E4553">
        <v>0</v>
      </c>
      <c r="F4553">
        <v>29903</v>
      </c>
      <c r="H4553" t="s">
        <v>9</v>
      </c>
      <c r="I4553">
        <v>1120</v>
      </c>
      <c r="J4553">
        <v>3522</v>
      </c>
      <c r="K4553" t="s">
        <v>3329</v>
      </c>
      <c r="O4553" s="65">
        <v>3500000</v>
      </c>
    </row>
    <row r="4554" spans="1:15" x14ac:dyDescent="0.25">
      <c r="A4554" s="45">
        <v>2018</v>
      </c>
      <c r="B4554" t="s">
        <v>974</v>
      </c>
      <c r="C4554">
        <v>212</v>
      </c>
      <c r="D4554">
        <v>734</v>
      </c>
      <c r="E4554">
        <v>0</v>
      </c>
      <c r="F4554">
        <v>50104</v>
      </c>
      <c r="H4554" t="s">
        <v>16</v>
      </c>
      <c r="I4554">
        <v>2210</v>
      </c>
      <c r="J4554">
        <v>3522</v>
      </c>
      <c r="K4554" t="s">
        <v>3375</v>
      </c>
      <c r="O4554" s="65">
        <v>3000000</v>
      </c>
    </row>
    <row r="4555" spans="1:15" x14ac:dyDescent="0.25">
      <c r="A4555" s="45">
        <v>2018</v>
      </c>
      <c r="B4555" t="s">
        <v>974</v>
      </c>
      <c r="C4555">
        <v>212</v>
      </c>
      <c r="D4555">
        <v>734</v>
      </c>
      <c r="E4555">
        <v>0</v>
      </c>
      <c r="F4555">
        <v>50105</v>
      </c>
      <c r="H4555" t="s">
        <v>16</v>
      </c>
      <c r="I4555">
        <v>2210</v>
      </c>
      <c r="J4555">
        <v>3522</v>
      </c>
      <c r="K4555" t="s">
        <v>3376</v>
      </c>
      <c r="O4555" s="65">
        <v>5000000</v>
      </c>
    </row>
    <row r="4556" spans="1:15" x14ac:dyDescent="0.25">
      <c r="A4556" s="45">
        <v>2018</v>
      </c>
      <c r="B4556" t="s">
        <v>974</v>
      </c>
      <c r="C4556">
        <v>212</v>
      </c>
      <c r="D4556">
        <v>734</v>
      </c>
      <c r="E4556">
        <v>0</v>
      </c>
      <c r="F4556">
        <v>59903</v>
      </c>
      <c r="H4556" t="s">
        <v>16</v>
      </c>
      <c r="I4556">
        <v>2240</v>
      </c>
      <c r="J4556">
        <v>3522</v>
      </c>
      <c r="K4556" t="s">
        <v>3389</v>
      </c>
      <c r="O4556" s="65">
        <v>5000000</v>
      </c>
    </row>
    <row r="4557" spans="1:15" x14ac:dyDescent="0.25">
      <c r="A4557" s="45">
        <v>2018</v>
      </c>
      <c r="B4557" t="s">
        <v>974</v>
      </c>
      <c r="C4557">
        <v>212</v>
      </c>
      <c r="D4557">
        <v>734</v>
      </c>
      <c r="E4557">
        <v>0</v>
      </c>
      <c r="F4557">
        <v>60103</v>
      </c>
      <c r="G4557">
        <v>200</v>
      </c>
      <c r="H4557" t="s">
        <v>9</v>
      </c>
      <c r="I4557">
        <v>1310</v>
      </c>
      <c r="J4557">
        <v>3522</v>
      </c>
      <c r="K4557" t="s">
        <v>3393</v>
      </c>
      <c r="L4557" t="s">
        <v>21</v>
      </c>
      <c r="M4557" t="s">
        <v>4550</v>
      </c>
      <c r="N4557" t="s">
        <v>22</v>
      </c>
      <c r="O4557" s="65">
        <v>10039007</v>
      </c>
    </row>
    <row r="4558" spans="1:15" x14ac:dyDescent="0.25">
      <c r="A4558" s="45">
        <v>2018</v>
      </c>
      <c r="B4558" t="s">
        <v>974</v>
      </c>
      <c r="C4558">
        <v>212</v>
      </c>
      <c r="D4558">
        <v>734</v>
      </c>
      <c r="E4558">
        <v>0</v>
      </c>
      <c r="F4558">
        <v>60103</v>
      </c>
      <c r="G4558">
        <v>202</v>
      </c>
      <c r="H4558" t="s">
        <v>9</v>
      </c>
      <c r="I4558">
        <v>1310</v>
      </c>
      <c r="J4558">
        <v>3522</v>
      </c>
      <c r="K4558" t="s">
        <v>3393</v>
      </c>
      <c r="L4558" t="s">
        <v>21</v>
      </c>
      <c r="M4558" t="s">
        <v>4542</v>
      </c>
      <c r="N4558" t="s">
        <v>22</v>
      </c>
      <c r="O4558" s="65">
        <v>4327158</v>
      </c>
    </row>
    <row r="4559" spans="1:15" x14ac:dyDescent="0.25">
      <c r="A4559" s="45">
        <v>2018</v>
      </c>
      <c r="B4559" t="s">
        <v>974</v>
      </c>
      <c r="C4559">
        <v>212</v>
      </c>
      <c r="D4559">
        <v>734</v>
      </c>
      <c r="E4559">
        <v>0</v>
      </c>
      <c r="F4559">
        <v>60301</v>
      </c>
      <c r="H4559" t="s">
        <v>9</v>
      </c>
      <c r="I4559">
        <v>1320</v>
      </c>
      <c r="J4559">
        <v>3522</v>
      </c>
      <c r="K4559" t="s">
        <v>3404</v>
      </c>
      <c r="O4559" s="65">
        <v>30000000</v>
      </c>
    </row>
    <row r="4560" spans="1:15" x14ac:dyDescent="0.25">
      <c r="A4560" s="45">
        <v>2018</v>
      </c>
      <c r="B4560" t="s">
        <v>974</v>
      </c>
      <c r="C4560">
        <v>212</v>
      </c>
      <c r="D4560">
        <v>734</v>
      </c>
      <c r="E4560">
        <v>0</v>
      </c>
      <c r="F4560">
        <v>60399</v>
      </c>
      <c r="H4560" t="s">
        <v>9</v>
      </c>
      <c r="I4560">
        <v>1320</v>
      </c>
      <c r="J4560">
        <v>3522</v>
      </c>
      <c r="K4560" t="s">
        <v>3409</v>
      </c>
      <c r="M4560" t="s">
        <v>4410</v>
      </c>
      <c r="O4560" s="65">
        <v>13000000</v>
      </c>
    </row>
    <row r="4561" spans="1:15" x14ac:dyDescent="0.25">
      <c r="A4561" s="45">
        <v>2018</v>
      </c>
      <c r="B4561" t="s">
        <v>975</v>
      </c>
      <c r="C4561">
        <v>213</v>
      </c>
      <c r="D4561">
        <v>749</v>
      </c>
      <c r="E4561">
        <v>0</v>
      </c>
      <c r="F4561">
        <v>101</v>
      </c>
      <c r="H4561" t="s">
        <v>9</v>
      </c>
      <c r="I4561">
        <v>1111</v>
      </c>
      <c r="J4561">
        <v>3320</v>
      </c>
      <c r="K4561" t="s">
        <v>3206</v>
      </c>
      <c r="O4561" s="65">
        <v>1310000000</v>
      </c>
    </row>
    <row r="4562" spans="1:15" x14ac:dyDescent="0.25">
      <c r="A4562" s="45">
        <v>2018</v>
      </c>
      <c r="B4562" t="s">
        <v>975</v>
      </c>
      <c r="C4562">
        <v>213</v>
      </c>
      <c r="D4562">
        <v>749</v>
      </c>
      <c r="E4562">
        <v>0</v>
      </c>
      <c r="F4562">
        <v>105</v>
      </c>
      <c r="H4562" t="s">
        <v>9</v>
      </c>
      <c r="I4562">
        <v>1111</v>
      </c>
      <c r="J4562">
        <v>3320</v>
      </c>
      <c r="K4562" t="s">
        <v>3209</v>
      </c>
      <c r="O4562" s="65">
        <v>15555000</v>
      </c>
    </row>
    <row r="4563" spans="1:15" x14ac:dyDescent="0.25">
      <c r="A4563" s="45">
        <v>2018</v>
      </c>
      <c r="B4563" t="s">
        <v>975</v>
      </c>
      <c r="C4563">
        <v>213</v>
      </c>
      <c r="D4563">
        <v>749</v>
      </c>
      <c r="E4563">
        <v>0</v>
      </c>
      <c r="F4563">
        <v>201</v>
      </c>
      <c r="H4563" t="s">
        <v>9</v>
      </c>
      <c r="I4563">
        <v>1111</v>
      </c>
      <c r="J4563">
        <v>3320</v>
      </c>
      <c r="K4563" t="s">
        <v>3210</v>
      </c>
      <c r="O4563" s="65">
        <v>55000000</v>
      </c>
    </row>
    <row r="4564" spans="1:15" x14ac:dyDescent="0.25">
      <c r="A4564" s="45">
        <v>2018</v>
      </c>
      <c r="B4564" t="s">
        <v>975</v>
      </c>
      <c r="C4564">
        <v>213</v>
      </c>
      <c r="D4564">
        <v>749</v>
      </c>
      <c r="E4564">
        <v>0</v>
      </c>
      <c r="F4564">
        <v>301</v>
      </c>
      <c r="H4564" t="s">
        <v>9</v>
      </c>
      <c r="I4564">
        <v>1111</v>
      </c>
      <c r="J4564">
        <v>3320</v>
      </c>
      <c r="K4564" t="s">
        <v>3215</v>
      </c>
      <c r="O4564" s="65">
        <v>490000000</v>
      </c>
    </row>
    <row r="4565" spans="1:15" x14ac:dyDescent="0.25">
      <c r="A4565" s="45">
        <v>2018</v>
      </c>
      <c r="B4565" t="s">
        <v>975</v>
      </c>
      <c r="C4565">
        <v>213</v>
      </c>
      <c r="D4565">
        <v>749</v>
      </c>
      <c r="E4565">
        <v>0</v>
      </c>
      <c r="F4565">
        <v>302</v>
      </c>
      <c r="H4565" t="s">
        <v>9</v>
      </c>
      <c r="I4565">
        <v>1111</v>
      </c>
      <c r="J4565">
        <v>3320</v>
      </c>
      <c r="K4565" t="s">
        <v>3216</v>
      </c>
      <c r="O4565" s="65">
        <v>618000000</v>
      </c>
    </row>
    <row r="4566" spans="1:15" x14ac:dyDescent="0.25">
      <c r="A4566" s="45">
        <v>2018</v>
      </c>
      <c r="B4566" t="s">
        <v>975</v>
      </c>
      <c r="C4566">
        <v>213</v>
      </c>
      <c r="D4566">
        <v>749</v>
      </c>
      <c r="E4566">
        <v>0</v>
      </c>
      <c r="F4566">
        <v>303</v>
      </c>
      <c r="H4566" t="s">
        <v>16</v>
      </c>
      <c r="I4566">
        <v>1111</v>
      </c>
      <c r="J4566">
        <v>3320</v>
      </c>
      <c r="K4566" t="s">
        <v>3217</v>
      </c>
      <c r="O4566" s="65">
        <v>281519994</v>
      </c>
    </row>
    <row r="4567" spans="1:15" x14ac:dyDescent="0.25">
      <c r="A4567" s="45">
        <v>2018</v>
      </c>
      <c r="B4567" t="s">
        <v>975</v>
      </c>
      <c r="C4567">
        <v>213</v>
      </c>
      <c r="D4567">
        <v>749</v>
      </c>
      <c r="E4567">
        <v>0</v>
      </c>
      <c r="F4567">
        <v>304</v>
      </c>
      <c r="H4567" t="s">
        <v>9</v>
      </c>
      <c r="I4567">
        <v>1111</v>
      </c>
      <c r="J4567">
        <v>3320</v>
      </c>
      <c r="K4567" t="s">
        <v>3218</v>
      </c>
      <c r="O4567" s="65">
        <v>206118000</v>
      </c>
    </row>
    <row r="4568" spans="1:15" x14ac:dyDescent="0.25">
      <c r="A4568" s="45">
        <v>2018</v>
      </c>
      <c r="B4568" t="s">
        <v>975</v>
      </c>
      <c r="C4568">
        <v>213</v>
      </c>
      <c r="D4568">
        <v>749</v>
      </c>
      <c r="E4568">
        <v>0</v>
      </c>
      <c r="F4568">
        <v>399</v>
      </c>
      <c r="H4568" t="s">
        <v>9</v>
      </c>
      <c r="I4568">
        <v>1111</v>
      </c>
      <c r="J4568">
        <v>3320</v>
      </c>
      <c r="K4568" t="s">
        <v>3219</v>
      </c>
      <c r="O4568" s="65">
        <v>186716000</v>
      </c>
    </row>
    <row r="4569" spans="1:15" x14ac:dyDescent="0.25">
      <c r="A4569" s="45">
        <v>2018</v>
      </c>
      <c r="B4569" t="s">
        <v>975</v>
      </c>
      <c r="C4569">
        <v>213</v>
      </c>
      <c r="D4569">
        <v>749</v>
      </c>
      <c r="E4569">
        <v>0</v>
      </c>
      <c r="F4569">
        <v>401</v>
      </c>
      <c r="G4569">
        <v>200</v>
      </c>
      <c r="H4569" t="s">
        <v>9</v>
      </c>
      <c r="I4569">
        <v>1112</v>
      </c>
      <c r="J4569">
        <v>3320</v>
      </c>
      <c r="K4569" t="s">
        <v>3220</v>
      </c>
      <c r="L4569" t="s">
        <v>21</v>
      </c>
      <c r="M4569" t="s">
        <v>4546</v>
      </c>
      <c r="N4569" t="s">
        <v>22</v>
      </c>
      <c r="O4569" s="65">
        <v>266528483</v>
      </c>
    </row>
    <row r="4570" spans="1:15" x14ac:dyDescent="0.25">
      <c r="A4570" s="45">
        <v>2018</v>
      </c>
      <c r="B4570" t="s">
        <v>975</v>
      </c>
      <c r="C4570">
        <v>213</v>
      </c>
      <c r="D4570">
        <v>749</v>
      </c>
      <c r="E4570">
        <v>0</v>
      </c>
      <c r="F4570">
        <v>405</v>
      </c>
      <c r="G4570">
        <v>200</v>
      </c>
      <c r="H4570" t="s">
        <v>9</v>
      </c>
      <c r="I4570">
        <v>1112</v>
      </c>
      <c r="J4570">
        <v>3320</v>
      </c>
      <c r="K4570" t="s">
        <v>3244</v>
      </c>
      <c r="L4570" t="s">
        <v>23</v>
      </c>
      <c r="M4570" t="s">
        <v>4531</v>
      </c>
      <c r="N4570" t="s">
        <v>24</v>
      </c>
      <c r="O4570" s="65">
        <v>14406945</v>
      </c>
    </row>
    <row r="4571" spans="1:15" x14ac:dyDescent="0.25">
      <c r="A4571" s="45">
        <v>2018</v>
      </c>
      <c r="B4571" t="s">
        <v>975</v>
      </c>
      <c r="C4571">
        <v>213</v>
      </c>
      <c r="D4571">
        <v>749</v>
      </c>
      <c r="E4571">
        <v>0</v>
      </c>
      <c r="F4571">
        <v>501</v>
      </c>
      <c r="G4571">
        <v>200</v>
      </c>
      <c r="H4571" t="s">
        <v>9</v>
      </c>
      <c r="I4571">
        <v>1112</v>
      </c>
      <c r="J4571">
        <v>3320</v>
      </c>
      <c r="K4571" t="s">
        <v>3245</v>
      </c>
      <c r="L4571" t="s">
        <v>21</v>
      </c>
      <c r="M4571" t="s">
        <v>4547</v>
      </c>
      <c r="N4571" t="s">
        <v>22</v>
      </c>
      <c r="O4571" s="65">
        <v>146374561</v>
      </c>
    </row>
    <row r="4572" spans="1:15" x14ac:dyDescent="0.25">
      <c r="A4572" s="45">
        <v>2018</v>
      </c>
      <c r="B4572" t="s">
        <v>975</v>
      </c>
      <c r="C4572">
        <v>213</v>
      </c>
      <c r="D4572">
        <v>749</v>
      </c>
      <c r="E4572">
        <v>0</v>
      </c>
      <c r="F4572">
        <v>502</v>
      </c>
      <c r="G4572">
        <v>200</v>
      </c>
      <c r="H4572" t="s">
        <v>9</v>
      </c>
      <c r="I4572">
        <v>1112</v>
      </c>
      <c r="J4572">
        <v>3320</v>
      </c>
      <c r="K4572" t="s">
        <v>3246</v>
      </c>
      <c r="L4572" t="s">
        <v>21</v>
      </c>
      <c r="M4572" t="s">
        <v>4532</v>
      </c>
      <c r="N4572" t="s">
        <v>22</v>
      </c>
      <c r="O4572" s="65">
        <v>43220835</v>
      </c>
    </row>
    <row r="4573" spans="1:15" x14ac:dyDescent="0.25">
      <c r="A4573" s="45">
        <v>2018</v>
      </c>
      <c r="B4573" t="s">
        <v>975</v>
      </c>
      <c r="C4573">
        <v>213</v>
      </c>
      <c r="D4573">
        <v>749</v>
      </c>
      <c r="E4573">
        <v>0</v>
      </c>
      <c r="F4573">
        <v>503</v>
      </c>
      <c r="G4573">
        <v>200</v>
      </c>
      <c r="H4573" t="s">
        <v>9</v>
      </c>
      <c r="I4573">
        <v>1112</v>
      </c>
      <c r="J4573">
        <v>3320</v>
      </c>
      <c r="K4573" t="s">
        <v>3247</v>
      </c>
      <c r="L4573" t="s">
        <v>21</v>
      </c>
      <c r="M4573" t="s">
        <v>4533</v>
      </c>
      <c r="N4573" t="s">
        <v>22</v>
      </c>
      <c r="O4573" s="65">
        <v>86441670</v>
      </c>
    </row>
    <row r="4574" spans="1:15" x14ac:dyDescent="0.25">
      <c r="A4574" s="45">
        <v>2018</v>
      </c>
      <c r="B4574" t="s">
        <v>975</v>
      </c>
      <c r="C4574">
        <v>213</v>
      </c>
      <c r="D4574">
        <v>749</v>
      </c>
      <c r="E4574">
        <v>0</v>
      </c>
      <c r="F4574">
        <v>505</v>
      </c>
      <c r="G4574">
        <v>200</v>
      </c>
      <c r="H4574" t="s">
        <v>9</v>
      </c>
      <c r="I4574">
        <v>1112</v>
      </c>
      <c r="J4574">
        <v>3320</v>
      </c>
      <c r="K4574" t="s">
        <v>3249</v>
      </c>
      <c r="L4574" t="s">
        <v>976</v>
      </c>
      <c r="M4574" t="s">
        <v>977</v>
      </c>
      <c r="N4574" t="s">
        <v>978</v>
      </c>
      <c r="O4574" s="65">
        <v>60000000</v>
      </c>
    </row>
    <row r="4575" spans="1:15" x14ac:dyDescent="0.25">
      <c r="A4575" s="45">
        <v>2018</v>
      </c>
      <c r="B4575" t="s">
        <v>975</v>
      </c>
      <c r="C4575">
        <v>213</v>
      </c>
      <c r="D4575">
        <v>749</v>
      </c>
      <c r="E4575">
        <v>0</v>
      </c>
      <c r="F4575">
        <v>10102</v>
      </c>
      <c r="H4575" t="s">
        <v>9</v>
      </c>
      <c r="I4575">
        <v>1120</v>
      </c>
      <c r="J4575">
        <v>3320</v>
      </c>
      <c r="K4575" t="s">
        <v>3254</v>
      </c>
      <c r="O4575" s="65">
        <v>200000000</v>
      </c>
    </row>
    <row r="4576" spans="1:15" x14ac:dyDescent="0.25">
      <c r="A4576" s="45">
        <v>2018</v>
      </c>
      <c r="B4576" t="s">
        <v>975</v>
      </c>
      <c r="C4576">
        <v>213</v>
      </c>
      <c r="D4576">
        <v>749</v>
      </c>
      <c r="E4576">
        <v>0</v>
      </c>
      <c r="F4576">
        <v>10104</v>
      </c>
      <c r="H4576" t="s">
        <v>9</v>
      </c>
      <c r="I4576">
        <v>1120</v>
      </c>
      <c r="J4576">
        <v>3320</v>
      </c>
      <c r="K4576" t="s">
        <v>3256</v>
      </c>
      <c r="O4576" s="65">
        <v>20000000</v>
      </c>
    </row>
    <row r="4577" spans="1:15" x14ac:dyDescent="0.25">
      <c r="A4577" s="45">
        <v>2018</v>
      </c>
      <c r="B4577" t="s">
        <v>975</v>
      </c>
      <c r="C4577">
        <v>213</v>
      </c>
      <c r="D4577">
        <v>749</v>
      </c>
      <c r="E4577">
        <v>0</v>
      </c>
      <c r="F4577">
        <v>10199</v>
      </c>
      <c r="H4577" t="s">
        <v>9</v>
      </c>
      <c r="I4577">
        <v>1120</v>
      </c>
      <c r="J4577">
        <v>3320</v>
      </c>
      <c r="K4577" t="s">
        <v>3257</v>
      </c>
      <c r="M4577" t="s">
        <v>4412</v>
      </c>
      <c r="O4577" s="65">
        <v>200000000</v>
      </c>
    </row>
    <row r="4578" spans="1:15" x14ac:dyDescent="0.25">
      <c r="A4578" s="45">
        <v>2018</v>
      </c>
      <c r="B4578" t="s">
        <v>975</v>
      </c>
      <c r="C4578">
        <v>213</v>
      </c>
      <c r="D4578">
        <v>749</v>
      </c>
      <c r="E4578">
        <v>0</v>
      </c>
      <c r="F4578">
        <v>10201</v>
      </c>
      <c r="H4578" t="s">
        <v>9</v>
      </c>
      <c r="I4578">
        <v>1120</v>
      </c>
      <c r="J4578">
        <v>3320</v>
      </c>
      <c r="K4578" t="s">
        <v>3258</v>
      </c>
      <c r="O4578" s="65">
        <v>80243628</v>
      </c>
    </row>
    <row r="4579" spans="1:15" x14ac:dyDescent="0.25">
      <c r="A4579" s="45">
        <v>2018</v>
      </c>
      <c r="B4579" t="s">
        <v>975</v>
      </c>
      <c r="C4579">
        <v>213</v>
      </c>
      <c r="D4579">
        <v>749</v>
      </c>
      <c r="E4579">
        <v>0</v>
      </c>
      <c r="F4579">
        <v>10202</v>
      </c>
      <c r="H4579" t="s">
        <v>9</v>
      </c>
      <c r="I4579">
        <v>1120</v>
      </c>
      <c r="J4579">
        <v>3320</v>
      </c>
      <c r="K4579" t="s">
        <v>3259</v>
      </c>
      <c r="O4579" s="65">
        <v>35054940</v>
      </c>
    </row>
    <row r="4580" spans="1:15" x14ac:dyDescent="0.25">
      <c r="A4580" s="45">
        <v>2018</v>
      </c>
      <c r="B4580" t="s">
        <v>975</v>
      </c>
      <c r="C4580">
        <v>213</v>
      </c>
      <c r="D4580">
        <v>749</v>
      </c>
      <c r="E4580">
        <v>0</v>
      </c>
      <c r="F4580">
        <v>10203</v>
      </c>
      <c r="H4580" t="s">
        <v>9</v>
      </c>
      <c r="I4580">
        <v>1120</v>
      </c>
      <c r="J4580">
        <v>3320</v>
      </c>
      <c r="K4580" t="s">
        <v>3260</v>
      </c>
      <c r="O4580" s="65">
        <v>65040</v>
      </c>
    </row>
    <row r="4581" spans="1:15" x14ac:dyDescent="0.25">
      <c r="A4581" s="45">
        <v>2018</v>
      </c>
      <c r="B4581" t="s">
        <v>975</v>
      </c>
      <c r="C4581">
        <v>213</v>
      </c>
      <c r="D4581">
        <v>749</v>
      </c>
      <c r="E4581">
        <v>0</v>
      </c>
      <c r="F4581">
        <v>10204</v>
      </c>
      <c r="H4581" t="s">
        <v>9</v>
      </c>
      <c r="I4581">
        <v>1120</v>
      </c>
      <c r="J4581">
        <v>3320</v>
      </c>
      <c r="K4581" t="s">
        <v>3261</v>
      </c>
      <c r="O4581" s="65">
        <v>83765000</v>
      </c>
    </row>
    <row r="4582" spans="1:15" x14ac:dyDescent="0.25">
      <c r="A4582" s="45">
        <v>2018</v>
      </c>
      <c r="B4582" t="s">
        <v>975</v>
      </c>
      <c r="C4582">
        <v>213</v>
      </c>
      <c r="D4582">
        <v>749</v>
      </c>
      <c r="E4582">
        <v>0</v>
      </c>
      <c r="F4582">
        <v>10299</v>
      </c>
      <c r="H4582" t="s">
        <v>9</v>
      </c>
      <c r="I4582">
        <v>1120</v>
      </c>
      <c r="J4582">
        <v>3320</v>
      </c>
      <c r="K4582" t="s">
        <v>3262</v>
      </c>
      <c r="M4582" t="s">
        <v>6167</v>
      </c>
      <c r="O4582" s="65">
        <v>16000000</v>
      </c>
    </row>
    <row r="4583" spans="1:15" x14ac:dyDescent="0.25">
      <c r="A4583" s="45">
        <v>2018</v>
      </c>
      <c r="B4583" t="s">
        <v>975</v>
      </c>
      <c r="C4583">
        <v>213</v>
      </c>
      <c r="D4583">
        <v>749</v>
      </c>
      <c r="E4583">
        <v>0</v>
      </c>
      <c r="F4583">
        <v>10301</v>
      </c>
      <c r="H4583" t="s">
        <v>9</v>
      </c>
      <c r="I4583">
        <v>1120</v>
      </c>
      <c r="J4583">
        <v>3320</v>
      </c>
      <c r="K4583" t="s">
        <v>3263</v>
      </c>
      <c r="O4583" s="65">
        <v>9679000</v>
      </c>
    </row>
    <row r="4584" spans="1:15" x14ac:dyDescent="0.25">
      <c r="A4584" s="45">
        <v>2018</v>
      </c>
      <c r="B4584" t="s">
        <v>975</v>
      </c>
      <c r="C4584">
        <v>213</v>
      </c>
      <c r="D4584">
        <v>749</v>
      </c>
      <c r="E4584">
        <v>0</v>
      </c>
      <c r="F4584">
        <v>10302</v>
      </c>
      <c r="H4584" t="s">
        <v>9</v>
      </c>
      <c r="I4584">
        <v>1120</v>
      </c>
      <c r="J4584">
        <v>3320</v>
      </c>
      <c r="K4584" t="s">
        <v>3264</v>
      </c>
      <c r="O4584" s="65">
        <v>64239000</v>
      </c>
    </row>
    <row r="4585" spans="1:15" x14ac:dyDescent="0.25">
      <c r="A4585" s="45">
        <v>2018</v>
      </c>
      <c r="B4585" t="s">
        <v>975</v>
      </c>
      <c r="C4585">
        <v>213</v>
      </c>
      <c r="D4585">
        <v>749</v>
      </c>
      <c r="E4585">
        <v>0</v>
      </c>
      <c r="F4585">
        <v>10303</v>
      </c>
      <c r="H4585" t="s">
        <v>9</v>
      </c>
      <c r="I4585">
        <v>1120</v>
      </c>
      <c r="J4585">
        <v>3320</v>
      </c>
      <c r="K4585" t="s">
        <v>3265</v>
      </c>
      <c r="O4585" s="65">
        <v>30274800</v>
      </c>
    </row>
    <row r="4586" spans="1:15" x14ac:dyDescent="0.25">
      <c r="A4586" s="45">
        <v>2018</v>
      </c>
      <c r="B4586" t="s">
        <v>975</v>
      </c>
      <c r="C4586">
        <v>213</v>
      </c>
      <c r="D4586">
        <v>749</v>
      </c>
      <c r="E4586">
        <v>0</v>
      </c>
      <c r="F4586">
        <v>10305</v>
      </c>
      <c r="H4586" t="s">
        <v>9</v>
      </c>
      <c r="I4586">
        <v>1120</v>
      </c>
      <c r="J4586">
        <v>3320</v>
      </c>
      <c r="K4586" t="s">
        <v>3267</v>
      </c>
      <c r="O4586" s="65">
        <v>28000000</v>
      </c>
    </row>
    <row r="4587" spans="1:15" x14ac:dyDescent="0.25">
      <c r="A4587" s="45">
        <v>2018</v>
      </c>
      <c r="B4587" t="s">
        <v>975</v>
      </c>
      <c r="C4587">
        <v>213</v>
      </c>
      <c r="D4587">
        <v>749</v>
      </c>
      <c r="E4587">
        <v>0</v>
      </c>
      <c r="F4587">
        <v>10307</v>
      </c>
      <c r="H4587" t="s">
        <v>9</v>
      </c>
      <c r="I4587">
        <v>1120</v>
      </c>
      <c r="J4587">
        <v>3320</v>
      </c>
      <c r="K4587" t="s">
        <v>3269</v>
      </c>
      <c r="O4587" s="65">
        <v>2000000</v>
      </c>
    </row>
    <row r="4588" spans="1:15" x14ac:dyDescent="0.25">
      <c r="A4588" s="45">
        <v>2018</v>
      </c>
      <c r="B4588" t="s">
        <v>975</v>
      </c>
      <c r="C4588">
        <v>213</v>
      </c>
      <c r="D4588">
        <v>749</v>
      </c>
      <c r="E4588">
        <v>0</v>
      </c>
      <c r="F4588">
        <v>10403</v>
      </c>
      <c r="H4588" t="s">
        <v>9</v>
      </c>
      <c r="I4588">
        <v>1120</v>
      </c>
      <c r="J4588">
        <v>3320</v>
      </c>
      <c r="K4588" t="s">
        <v>3272</v>
      </c>
      <c r="M4588" t="s">
        <v>6168</v>
      </c>
      <c r="O4588" s="65">
        <v>70000000</v>
      </c>
    </row>
    <row r="4589" spans="1:15" x14ac:dyDescent="0.25">
      <c r="A4589" s="45">
        <v>2018</v>
      </c>
      <c r="B4589" t="s">
        <v>975</v>
      </c>
      <c r="C4589">
        <v>213</v>
      </c>
      <c r="D4589">
        <v>749</v>
      </c>
      <c r="E4589">
        <v>0</v>
      </c>
      <c r="F4589">
        <v>10404</v>
      </c>
      <c r="H4589" t="s">
        <v>9</v>
      </c>
      <c r="I4589">
        <v>1120</v>
      </c>
      <c r="J4589">
        <v>3320</v>
      </c>
      <c r="K4589" t="s">
        <v>3273</v>
      </c>
      <c r="M4589" t="s">
        <v>6169</v>
      </c>
      <c r="O4589" s="65">
        <v>228670000</v>
      </c>
    </row>
    <row r="4590" spans="1:15" x14ac:dyDescent="0.25">
      <c r="A4590" s="45">
        <v>2018</v>
      </c>
      <c r="B4590" t="s">
        <v>975</v>
      </c>
      <c r="C4590">
        <v>213</v>
      </c>
      <c r="D4590">
        <v>749</v>
      </c>
      <c r="E4590">
        <v>0</v>
      </c>
      <c r="F4590">
        <v>10405</v>
      </c>
      <c r="H4590" t="s">
        <v>9</v>
      </c>
      <c r="I4590">
        <v>1120</v>
      </c>
      <c r="J4590">
        <v>3320</v>
      </c>
      <c r="K4590" t="s">
        <v>3274</v>
      </c>
      <c r="M4590" t="s">
        <v>6170</v>
      </c>
      <c r="O4590" s="65">
        <v>30000000</v>
      </c>
    </row>
    <row r="4591" spans="1:15" x14ac:dyDescent="0.25">
      <c r="A4591" s="45">
        <v>2018</v>
      </c>
      <c r="B4591" t="s">
        <v>975</v>
      </c>
      <c r="C4591">
        <v>213</v>
      </c>
      <c r="D4591">
        <v>749</v>
      </c>
      <c r="E4591">
        <v>0</v>
      </c>
      <c r="F4591">
        <v>10406</v>
      </c>
      <c r="H4591" t="s">
        <v>9</v>
      </c>
      <c r="I4591">
        <v>1120</v>
      </c>
      <c r="J4591">
        <v>3320</v>
      </c>
      <c r="K4591" t="s">
        <v>3275</v>
      </c>
      <c r="M4591" t="s">
        <v>4670</v>
      </c>
      <c r="O4591" s="65">
        <v>775787896</v>
      </c>
    </row>
    <row r="4592" spans="1:15" x14ac:dyDescent="0.25">
      <c r="A4592" s="45">
        <v>2018</v>
      </c>
      <c r="B4592" t="s">
        <v>975</v>
      </c>
      <c r="C4592">
        <v>213</v>
      </c>
      <c r="D4592">
        <v>749</v>
      </c>
      <c r="E4592">
        <v>0</v>
      </c>
      <c r="F4592">
        <v>10499</v>
      </c>
      <c r="H4592" t="s">
        <v>9</v>
      </c>
      <c r="I4592">
        <v>1120</v>
      </c>
      <c r="J4592">
        <v>3320</v>
      </c>
      <c r="K4592" t="s">
        <v>3276</v>
      </c>
      <c r="M4592" t="s">
        <v>6171</v>
      </c>
      <c r="O4592" s="65">
        <v>922315782</v>
      </c>
    </row>
    <row r="4593" spans="1:15" x14ac:dyDescent="0.25">
      <c r="A4593" s="45">
        <v>2018</v>
      </c>
      <c r="B4593" t="s">
        <v>975</v>
      </c>
      <c r="C4593">
        <v>213</v>
      </c>
      <c r="D4593">
        <v>749</v>
      </c>
      <c r="E4593">
        <v>0</v>
      </c>
      <c r="F4593">
        <v>10501</v>
      </c>
      <c r="H4593" t="s">
        <v>9</v>
      </c>
      <c r="I4593">
        <v>1120</v>
      </c>
      <c r="J4593">
        <v>3320</v>
      </c>
      <c r="K4593" t="s">
        <v>3277</v>
      </c>
      <c r="O4593" s="65">
        <v>41686490</v>
      </c>
    </row>
    <row r="4594" spans="1:15" x14ac:dyDescent="0.25">
      <c r="A4594" s="45">
        <v>2018</v>
      </c>
      <c r="B4594" t="s">
        <v>975</v>
      </c>
      <c r="C4594">
        <v>213</v>
      </c>
      <c r="D4594">
        <v>749</v>
      </c>
      <c r="E4594">
        <v>0</v>
      </c>
      <c r="F4594">
        <v>10502</v>
      </c>
      <c r="H4594" t="s">
        <v>9</v>
      </c>
      <c r="I4594">
        <v>1120</v>
      </c>
      <c r="J4594">
        <v>3320</v>
      </c>
      <c r="K4594" t="s">
        <v>3278</v>
      </c>
      <c r="O4594" s="65">
        <v>89055350</v>
      </c>
    </row>
    <row r="4595" spans="1:15" x14ac:dyDescent="0.25">
      <c r="A4595" s="45">
        <v>2018</v>
      </c>
      <c r="B4595" t="s">
        <v>975</v>
      </c>
      <c r="C4595">
        <v>213</v>
      </c>
      <c r="D4595">
        <v>749</v>
      </c>
      <c r="E4595">
        <v>0</v>
      </c>
      <c r="F4595">
        <v>10503</v>
      </c>
      <c r="H4595" t="s">
        <v>9</v>
      </c>
      <c r="I4595">
        <v>1120</v>
      </c>
      <c r="J4595">
        <v>3320</v>
      </c>
      <c r="K4595" t="s">
        <v>3279</v>
      </c>
      <c r="O4595" s="65">
        <v>226000000</v>
      </c>
    </row>
    <row r="4596" spans="1:15" x14ac:dyDescent="0.25">
      <c r="A4596" s="45">
        <v>2018</v>
      </c>
      <c r="B4596" t="s">
        <v>975</v>
      </c>
      <c r="C4596">
        <v>213</v>
      </c>
      <c r="D4596">
        <v>749</v>
      </c>
      <c r="E4596">
        <v>0</v>
      </c>
      <c r="F4596">
        <v>10504</v>
      </c>
      <c r="H4596" t="s">
        <v>9</v>
      </c>
      <c r="I4596">
        <v>1120</v>
      </c>
      <c r="J4596">
        <v>3320</v>
      </c>
      <c r="K4596" t="s">
        <v>3280</v>
      </c>
      <c r="O4596" s="65">
        <v>35548000</v>
      </c>
    </row>
    <row r="4597" spans="1:15" x14ac:dyDescent="0.25">
      <c r="A4597" s="45">
        <v>2018</v>
      </c>
      <c r="B4597" t="s">
        <v>975</v>
      </c>
      <c r="C4597">
        <v>213</v>
      </c>
      <c r="D4597">
        <v>749</v>
      </c>
      <c r="E4597">
        <v>0</v>
      </c>
      <c r="F4597">
        <v>10601</v>
      </c>
      <c r="H4597" t="s">
        <v>9</v>
      </c>
      <c r="I4597">
        <v>1120</v>
      </c>
      <c r="J4597">
        <v>3320</v>
      </c>
      <c r="K4597" t="s">
        <v>3281</v>
      </c>
      <c r="O4597" s="65">
        <v>72000000</v>
      </c>
    </row>
    <row r="4598" spans="1:15" x14ac:dyDescent="0.25">
      <c r="A4598" s="45">
        <v>2018</v>
      </c>
      <c r="B4598" t="s">
        <v>975</v>
      </c>
      <c r="C4598">
        <v>213</v>
      </c>
      <c r="D4598">
        <v>749</v>
      </c>
      <c r="E4598">
        <v>0</v>
      </c>
      <c r="F4598">
        <v>10701</v>
      </c>
      <c r="H4598" t="s">
        <v>9</v>
      </c>
      <c r="I4598">
        <v>1120</v>
      </c>
      <c r="J4598">
        <v>3320</v>
      </c>
      <c r="K4598" t="s">
        <v>3284</v>
      </c>
      <c r="M4598" t="s">
        <v>6172</v>
      </c>
      <c r="O4598" s="65">
        <v>5060000</v>
      </c>
    </row>
    <row r="4599" spans="1:15" x14ac:dyDescent="0.25">
      <c r="A4599" s="45">
        <v>2018</v>
      </c>
      <c r="B4599" t="s">
        <v>975</v>
      </c>
      <c r="C4599">
        <v>213</v>
      </c>
      <c r="D4599">
        <v>749</v>
      </c>
      <c r="E4599">
        <v>0</v>
      </c>
      <c r="F4599">
        <v>10702</v>
      </c>
      <c r="H4599" t="s">
        <v>9</v>
      </c>
      <c r="I4599">
        <v>1120</v>
      </c>
      <c r="J4599">
        <v>3320</v>
      </c>
      <c r="K4599" t="s">
        <v>3285</v>
      </c>
      <c r="M4599" t="s">
        <v>6173</v>
      </c>
      <c r="O4599" s="65">
        <v>12000000</v>
      </c>
    </row>
    <row r="4600" spans="1:15" x14ac:dyDescent="0.25">
      <c r="A4600" s="45">
        <v>2018</v>
      </c>
      <c r="B4600" t="s">
        <v>975</v>
      </c>
      <c r="C4600">
        <v>213</v>
      </c>
      <c r="D4600">
        <v>749</v>
      </c>
      <c r="E4600">
        <v>0</v>
      </c>
      <c r="F4600">
        <v>10703</v>
      </c>
      <c r="H4600" t="s">
        <v>9</v>
      </c>
      <c r="I4600">
        <v>1120</v>
      </c>
      <c r="J4600">
        <v>3320</v>
      </c>
      <c r="K4600" t="s">
        <v>3286</v>
      </c>
      <c r="O4600" s="65">
        <v>2500000</v>
      </c>
    </row>
    <row r="4601" spans="1:15" x14ac:dyDescent="0.25">
      <c r="A4601" s="45">
        <v>2018</v>
      </c>
      <c r="B4601" t="s">
        <v>975</v>
      </c>
      <c r="C4601">
        <v>213</v>
      </c>
      <c r="D4601">
        <v>749</v>
      </c>
      <c r="E4601">
        <v>0</v>
      </c>
      <c r="F4601">
        <v>10801</v>
      </c>
      <c r="H4601" t="s">
        <v>9</v>
      </c>
      <c r="I4601">
        <v>1120</v>
      </c>
      <c r="J4601">
        <v>3320</v>
      </c>
      <c r="K4601" t="s">
        <v>3287</v>
      </c>
      <c r="O4601" s="65">
        <v>130000000</v>
      </c>
    </row>
    <row r="4602" spans="1:15" x14ac:dyDescent="0.25">
      <c r="A4602" s="45">
        <v>2018</v>
      </c>
      <c r="B4602" t="s">
        <v>975</v>
      </c>
      <c r="C4602">
        <v>213</v>
      </c>
      <c r="D4602">
        <v>749</v>
      </c>
      <c r="E4602">
        <v>0</v>
      </c>
      <c r="F4602">
        <v>10803</v>
      </c>
      <c r="H4602" t="s">
        <v>9</v>
      </c>
      <c r="I4602">
        <v>1120</v>
      </c>
      <c r="J4602">
        <v>3320</v>
      </c>
      <c r="K4602" t="s">
        <v>3289</v>
      </c>
      <c r="O4602" s="65">
        <v>25000000</v>
      </c>
    </row>
    <row r="4603" spans="1:15" x14ac:dyDescent="0.25">
      <c r="A4603" s="45">
        <v>2018</v>
      </c>
      <c r="B4603" t="s">
        <v>975</v>
      </c>
      <c r="C4603">
        <v>213</v>
      </c>
      <c r="D4603">
        <v>749</v>
      </c>
      <c r="E4603">
        <v>0</v>
      </c>
      <c r="F4603">
        <v>10805</v>
      </c>
      <c r="H4603" t="s">
        <v>9</v>
      </c>
      <c r="I4603">
        <v>1120</v>
      </c>
      <c r="J4603">
        <v>3320</v>
      </c>
      <c r="K4603" t="s">
        <v>3291</v>
      </c>
      <c r="O4603" s="65">
        <v>19000000</v>
      </c>
    </row>
    <row r="4604" spans="1:15" x14ac:dyDescent="0.25">
      <c r="A4604" s="45">
        <v>2018</v>
      </c>
      <c r="B4604" t="s">
        <v>975</v>
      </c>
      <c r="C4604">
        <v>213</v>
      </c>
      <c r="D4604">
        <v>749</v>
      </c>
      <c r="E4604">
        <v>0</v>
      </c>
      <c r="F4604">
        <v>10806</v>
      </c>
      <c r="H4604" t="s">
        <v>9</v>
      </c>
      <c r="I4604">
        <v>1120</v>
      </c>
      <c r="J4604">
        <v>3320</v>
      </c>
      <c r="K4604" t="s">
        <v>3292</v>
      </c>
      <c r="O4604" s="65">
        <v>10380000</v>
      </c>
    </row>
    <row r="4605" spans="1:15" x14ac:dyDescent="0.25">
      <c r="A4605" s="45">
        <v>2018</v>
      </c>
      <c r="B4605" t="s">
        <v>975</v>
      </c>
      <c r="C4605">
        <v>213</v>
      </c>
      <c r="D4605">
        <v>749</v>
      </c>
      <c r="E4605">
        <v>0</v>
      </c>
      <c r="F4605">
        <v>10807</v>
      </c>
      <c r="H4605" t="s">
        <v>9</v>
      </c>
      <c r="I4605">
        <v>1120</v>
      </c>
      <c r="J4605">
        <v>3320</v>
      </c>
      <c r="K4605" t="s">
        <v>3293</v>
      </c>
      <c r="O4605" s="65">
        <v>5223000</v>
      </c>
    </row>
    <row r="4606" spans="1:15" x14ac:dyDescent="0.25">
      <c r="A4606" s="45">
        <v>2018</v>
      </c>
      <c r="B4606" t="s">
        <v>975</v>
      </c>
      <c r="C4606">
        <v>213</v>
      </c>
      <c r="D4606">
        <v>749</v>
      </c>
      <c r="E4606">
        <v>0</v>
      </c>
      <c r="F4606">
        <v>10808</v>
      </c>
      <c r="H4606" t="s">
        <v>9</v>
      </c>
      <c r="I4606">
        <v>1120</v>
      </c>
      <c r="J4606">
        <v>3320</v>
      </c>
      <c r="K4606" t="s">
        <v>3294</v>
      </c>
      <c r="O4606" s="65">
        <v>54308000</v>
      </c>
    </row>
    <row r="4607" spans="1:15" x14ac:dyDescent="0.25">
      <c r="A4607" s="45">
        <v>2018</v>
      </c>
      <c r="B4607" t="s">
        <v>975</v>
      </c>
      <c r="C4607">
        <v>213</v>
      </c>
      <c r="D4607">
        <v>749</v>
      </c>
      <c r="E4607">
        <v>0</v>
      </c>
      <c r="F4607">
        <v>10899</v>
      </c>
      <c r="H4607" t="s">
        <v>9</v>
      </c>
      <c r="I4607">
        <v>1120</v>
      </c>
      <c r="J4607">
        <v>3320</v>
      </c>
      <c r="K4607" t="s">
        <v>3295</v>
      </c>
      <c r="O4607" s="65">
        <v>500000</v>
      </c>
    </row>
    <row r="4608" spans="1:15" x14ac:dyDescent="0.25">
      <c r="A4608" s="45">
        <v>2018</v>
      </c>
      <c r="B4608" t="s">
        <v>975</v>
      </c>
      <c r="C4608">
        <v>213</v>
      </c>
      <c r="D4608">
        <v>749</v>
      </c>
      <c r="E4608">
        <v>0</v>
      </c>
      <c r="F4608">
        <v>10902</v>
      </c>
      <c r="H4608" t="s">
        <v>9</v>
      </c>
      <c r="I4608">
        <v>1310</v>
      </c>
      <c r="J4608">
        <v>3320</v>
      </c>
      <c r="K4608" t="s">
        <v>3297</v>
      </c>
      <c r="O4608" s="65">
        <v>1000000</v>
      </c>
    </row>
    <row r="4609" spans="1:15" x14ac:dyDescent="0.25">
      <c r="A4609" s="45">
        <v>2018</v>
      </c>
      <c r="B4609" t="s">
        <v>975</v>
      </c>
      <c r="C4609">
        <v>213</v>
      </c>
      <c r="D4609">
        <v>749</v>
      </c>
      <c r="E4609">
        <v>0</v>
      </c>
      <c r="F4609">
        <v>10999</v>
      </c>
      <c r="H4609" t="s">
        <v>9</v>
      </c>
      <c r="I4609">
        <v>1310</v>
      </c>
      <c r="J4609">
        <v>3320</v>
      </c>
      <c r="K4609" t="s">
        <v>3299</v>
      </c>
      <c r="M4609" t="s">
        <v>6174</v>
      </c>
      <c r="O4609" s="65">
        <v>500000</v>
      </c>
    </row>
    <row r="4610" spans="1:15" x14ac:dyDescent="0.25">
      <c r="A4610" s="45">
        <v>2018</v>
      </c>
      <c r="B4610" t="s">
        <v>975</v>
      </c>
      <c r="C4610">
        <v>213</v>
      </c>
      <c r="D4610">
        <v>749</v>
      </c>
      <c r="E4610">
        <v>0</v>
      </c>
      <c r="F4610">
        <v>19905</v>
      </c>
      <c r="H4610" t="s">
        <v>9</v>
      </c>
      <c r="I4610">
        <v>1120</v>
      </c>
      <c r="J4610">
        <v>3320</v>
      </c>
      <c r="K4610" t="s">
        <v>3304</v>
      </c>
      <c r="O4610" s="65">
        <v>600000</v>
      </c>
    </row>
    <row r="4611" spans="1:15" x14ac:dyDescent="0.25">
      <c r="A4611" s="45">
        <v>2018</v>
      </c>
      <c r="B4611" t="s">
        <v>975</v>
      </c>
      <c r="C4611">
        <v>213</v>
      </c>
      <c r="D4611">
        <v>749</v>
      </c>
      <c r="E4611">
        <v>0</v>
      </c>
      <c r="F4611">
        <v>19999</v>
      </c>
      <c r="H4611" t="s">
        <v>9</v>
      </c>
      <c r="I4611">
        <v>1120</v>
      </c>
      <c r="J4611">
        <v>3320</v>
      </c>
      <c r="K4611" t="s">
        <v>3305</v>
      </c>
      <c r="M4611" t="s">
        <v>6175</v>
      </c>
      <c r="O4611" s="65">
        <v>300000</v>
      </c>
    </row>
    <row r="4612" spans="1:15" x14ac:dyDescent="0.25">
      <c r="A4612" s="45">
        <v>2018</v>
      </c>
      <c r="B4612" t="s">
        <v>975</v>
      </c>
      <c r="C4612">
        <v>213</v>
      </c>
      <c r="D4612">
        <v>749</v>
      </c>
      <c r="E4612">
        <v>0</v>
      </c>
      <c r="F4612">
        <v>20101</v>
      </c>
      <c r="H4612" t="s">
        <v>9</v>
      </c>
      <c r="I4612">
        <v>1120</v>
      </c>
      <c r="J4612">
        <v>3320</v>
      </c>
      <c r="K4612" t="s">
        <v>3306</v>
      </c>
      <c r="O4612" s="65">
        <v>27000000</v>
      </c>
    </row>
    <row r="4613" spans="1:15" x14ac:dyDescent="0.25">
      <c r="A4613" s="45">
        <v>2018</v>
      </c>
      <c r="B4613" t="s">
        <v>975</v>
      </c>
      <c r="C4613">
        <v>213</v>
      </c>
      <c r="D4613">
        <v>749</v>
      </c>
      <c r="E4613">
        <v>0</v>
      </c>
      <c r="F4613">
        <v>20102</v>
      </c>
      <c r="H4613" t="s">
        <v>9</v>
      </c>
      <c r="I4613">
        <v>1120</v>
      </c>
      <c r="J4613">
        <v>3320</v>
      </c>
      <c r="K4613" t="s">
        <v>3307</v>
      </c>
      <c r="O4613" s="65">
        <v>2000000</v>
      </c>
    </row>
    <row r="4614" spans="1:15" x14ac:dyDescent="0.25">
      <c r="A4614" s="45">
        <v>2018</v>
      </c>
      <c r="B4614" t="s">
        <v>975</v>
      </c>
      <c r="C4614">
        <v>213</v>
      </c>
      <c r="D4614">
        <v>749</v>
      </c>
      <c r="E4614">
        <v>0</v>
      </c>
      <c r="F4614">
        <v>20104</v>
      </c>
      <c r="H4614" t="s">
        <v>9</v>
      </c>
      <c r="I4614">
        <v>1120</v>
      </c>
      <c r="J4614">
        <v>3320</v>
      </c>
      <c r="K4614" t="s">
        <v>3309</v>
      </c>
      <c r="O4614" s="65">
        <v>24520000</v>
      </c>
    </row>
    <row r="4615" spans="1:15" x14ac:dyDescent="0.25">
      <c r="A4615" s="45">
        <v>2018</v>
      </c>
      <c r="B4615" t="s">
        <v>975</v>
      </c>
      <c r="C4615">
        <v>213</v>
      </c>
      <c r="D4615">
        <v>749</v>
      </c>
      <c r="E4615">
        <v>0</v>
      </c>
      <c r="F4615">
        <v>20199</v>
      </c>
      <c r="H4615" t="s">
        <v>9</v>
      </c>
      <c r="I4615">
        <v>1120</v>
      </c>
      <c r="J4615">
        <v>3320</v>
      </c>
      <c r="K4615" t="s">
        <v>3310</v>
      </c>
      <c r="O4615" s="65">
        <v>500000</v>
      </c>
    </row>
    <row r="4616" spans="1:15" x14ac:dyDescent="0.25">
      <c r="A4616" s="45">
        <v>2018</v>
      </c>
      <c r="B4616" t="s">
        <v>975</v>
      </c>
      <c r="C4616">
        <v>213</v>
      </c>
      <c r="D4616">
        <v>749</v>
      </c>
      <c r="E4616">
        <v>0</v>
      </c>
      <c r="F4616">
        <v>20202</v>
      </c>
      <c r="H4616" t="s">
        <v>9</v>
      </c>
      <c r="I4616">
        <v>1120</v>
      </c>
      <c r="J4616">
        <v>3320</v>
      </c>
      <c r="K4616" t="s">
        <v>3312</v>
      </c>
      <c r="O4616" s="65">
        <v>800000</v>
      </c>
    </row>
    <row r="4617" spans="1:15" x14ac:dyDescent="0.25">
      <c r="A4617" s="45">
        <v>2018</v>
      </c>
      <c r="B4617" t="s">
        <v>975</v>
      </c>
      <c r="C4617">
        <v>213</v>
      </c>
      <c r="D4617">
        <v>749</v>
      </c>
      <c r="E4617">
        <v>0</v>
      </c>
      <c r="F4617">
        <v>20203</v>
      </c>
      <c r="H4617" t="s">
        <v>9</v>
      </c>
      <c r="I4617">
        <v>1120</v>
      </c>
      <c r="J4617">
        <v>3320</v>
      </c>
      <c r="K4617" t="s">
        <v>3313</v>
      </c>
      <c r="O4617" s="65">
        <v>900000</v>
      </c>
    </row>
    <row r="4618" spans="1:15" x14ac:dyDescent="0.25">
      <c r="A4618" s="45">
        <v>2018</v>
      </c>
      <c r="B4618" t="s">
        <v>975</v>
      </c>
      <c r="C4618">
        <v>213</v>
      </c>
      <c r="D4618">
        <v>749</v>
      </c>
      <c r="E4618">
        <v>0</v>
      </c>
      <c r="F4618">
        <v>20301</v>
      </c>
      <c r="H4618" t="s">
        <v>9</v>
      </c>
      <c r="I4618">
        <v>1120</v>
      </c>
      <c r="J4618">
        <v>3320</v>
      </c>
      <c r="K4618" t="s">
        <v>3315</v>
      </c>
      <c r="O4618" s="65">
        <v>6150000</v>
      </c>
    </row>
    <row r="4619" spans="1:15" x14ac:dyDescent="0.25">
      <c r="A4619" s="45">
        <v>2018</v>
      </c>
      <c r="B4619" t="s">
        <v>975</v>
      </c>
      <c r="C4619">
        <v>213</v>
      </c>
      <c r="D4619">
        <v>749</v>
      </c>
      <c r="E4619">
        <v>0</v>
      </c>
      <c r="F4619">
        <v>20302</v>
      </c>
      <c r="H4619" t="s">
        <v>9</v>
      </c>
      <c r="I4619">
        <v>1120</v>
      </c>
      <c r="J4619">
        <v>3320</v>
      </c>
      <c r="K4619" t="s">
        <v>3316</v>
      </c>
      <c r="O4619" s="65">
        <v>200000</v>
      </c>
    </row>
    <row r="4620" spans="1:15" x14ac:dyDescent="0.25">
      <c r="A4620" s="45">
        <v>2018</v>
      </c>
      <c r="B4620" t="s">
        <v>975</v>
      </c>
      <c r="C4620">
        <v>213</v>
      </c>
      <c r="D4620">
        <v>749</v>
      </c>
      <c r="E4620">
        <v>0</v>
      </c>
      <c r="F4620">
        <v>20303</v>
      </c>
      <c r="H4620" t="s">
        <v>9</v>
      </c>
      <c r="I4620">
        <v>1120</v>
      </c>
      <c r="J4620">
        <v>3320</v>
      </c>
      <c r="K4620" t="s">
        <v>3317</v>
      </c>
      <c r="O4620" s="65">
        <v>5000000</v>
      </c>
    </row>
    <row r="4621" spans="1:15" x14ac:dyDescent="0.25">
      <c r="A4621" s="45">
        <v>2018</v>
      </c>
      <c r="B4621" t="s">
        <v>975</v>
      </c>
      <c r="C4621">
        <v>213</v>
      </c>
      <c r="D4621">
        <v>749</v>
      </c>
      <c r="E4621">
        <v>0</v>
      </c>
      <c r="F4621">
        <v>20304</v>
      </c>
      <c r="H4621" t="s">
        <v>9</v>
      </c>
      <c r="I4621">
        <v>1120</v>
      </c>
      <c r="J4621">
        <v>3320</v>
      </c>
      <c r="K4621" t="s">
        <v>3318</v>
      </c>
      <c r="O4621" s="65">
        <v>9500000</v>
      </c>
    </row>
    <row r="4622" spans="1:15" x14ac:dyDescent="0.25">
      <c r="A4622" s="45">
        <v>2018</v>
      </c>
      <c r="B4622" t="s">
        <v>975</v>
      </c>
      <c r="C4622">
        <v>213</v>
      </c>
      <c r="D4622">
        <v>749</v>
      </c>
      <c r="E4622">
        <v>0</v>
      </c>
      <c r="F4622">
        <v>20306</v>
      </c>
      <c r="H4622" t="s">
        <v>9</v>
      </c>
      <c r="I4622">
        <v>1120</v>
      </c>
      <c r="J4622">
        <v>3320</v>
      </c>
      <c r="K4622" t="s">
        <v>3320</v>
      </c>
      <c r="O4622" s="65">
        <v>1000000</v>
      </c>
    </row>
    <row r="4623" spans="1:15" x14ac:dyDescent="0.25">
      <c r="A4623" s="45">
        <v>2018</v>
      </c>
      <c r="B4623" t="s">
        <v>975</v>
      </c>
      <c r="C4623">
        <v>213</v>
      </c>
      <c r="D4623">
        <v>749</v>
      </c>
      <c r="E4623">
        <v>0</v>
      </c>
      <c r="F4623">
        <v>20399</v>
      </c>
      <c r="H4623" t="s">
        <v>9</v>
      </c>
      <c r="I4623">
        <v>1120</v>
      </c>
      <c r="J4623">
        <v>3320</v>
      </c>
      <c r="K4623" t="s">
        <v>3321</v>
      </c>
      <c r="O4623" s="65">
        <v>1500000</v>
      </c>
    </row>
    <row r="4624" spans="1:15" x14ac:dyDescent="0.25">
      <c r="A4624" s="45">
        <v>2018</v>
      </c>
      <c r="B4624" t="s">
        <v>975</v>
      </c>
      <c r="C4624">
        <v>213</v>
      </c>
      <c r="D4624">
        <v>749</v>
      </c>
      <c r="E4624">
        <v>0</v>
      </c>
      <c r="F4624">
        <v>20401</v>
      </c>
      <c r="H4624" t="s">
        <v>9</v>
      </c>
      <c r="I4624">
        <v>1120</v>
      </c>
      <c r="J4624">
        <v>3320</v>
      </c>
      <c r="K4624" t="s">
        <v>3322</v>
      </c>
      <c r="O4624" s="65">
        <v>1000000</v>
      </c>
    </row>
    <row r="4625" spans="1:15" x14ac:dyDescent="0.25">
      <c r="A4625" s="45">
        <v>2018</v>
      </c>
      <c r="B4625" t="s">
        <v>975</v>
      </c>
      <c r="C4625">
        <v>213</v>
      </c>
      <c r="D4625">
        <v>749</v>
      </c>
      <c r="E4625">
        <v>0</v>
      </c>
      <c r="F4625">
        <v>20402</v>
      </c>
      <c r="H4625" t="s">
        <v>9</v>
      </c>
      <c r="I4625">
        <v>1120</v>
      </c>
      <c r="J4625">
        <v>3320</v>
      </c>
      <c r="K4625" t="s">
        <v>3323</v>
      </c>
      <c r="O4625" s="65">
        <v>2550000</v>
      </c>
    </row>
    <row r="4626" spans="1:15" x14ac:dyDescent="0.25">
      <c r="A4626" s="45">
        <v>2018</v>
      </c>
      <c r="B4626" t="s">
        <v>975</v>
      </c>
      <c r="C4626">
        <v>213</v>
      </c>
      <c r="D4626">
        <v>749</v>
      </c>
      <c r="E4626">
        <v>0</v>
      </c>
      <c r="F4626">
        <v>29901</v>
      </c>
      <c r="H4626" t="s">
        <v>9</v>
      </c>
      <c r="I4626">
        <v>1120</v>
      </c>
      <c r="J4626">
        <v>3320</v>
      </c>
      <c r="K4626" t="s">
        <v>3327</v>
      </c>
      <c r="O4626" s="65">
        <v>3300000</v>
      </c>
    </row>
    <row r="4627" spans="1:15" x14ac:dyDescent="0.25">
      <c r="A4627" s="45">
        <v>2018</v>
      </c>
      <c r="B4627" t="s">
        <v>975</v>
      </c>
      <c r="C4627">
        <v>213</v>
      </c>
      <c r="D4627">
        <v>749</v>
      </c>
      <c r="E4627">
        <v>0</v>
      </c>
      <c r="F4627">
        <v>29902</v>
      </c>
      <c r="H4627" t="s">
        <v>9</v>
      </c>
      <c r="I4627">
        <v>1120</v>
      </c>
      <c r="J4627">
        <v>3320</v>
      </c>
      <c r="K4627" t="s">
        <v>3328</v>
      </c>
      <c r="O4627" s="65">
        <v>3000000</v>
      </c>
    </row>
    <row r="4628" spans="1:15" x14ac:dyDescent="0.25">
      <c r="A4628" s="45">
        <v>2018</v>
      </c>
      <c r="B4628" t="s">
        <v>975</v>
      </c>
      <c r="C4628">
        <v>213</v>
      </c>
      <c r="D4628">
        <v>749</v>
      </c>
      <c r="E4628">
        <v>0</v>
      </c>
      <c r="F4628">
        <v>29903</v>
      </c>
      <c r="H4628" t="s">
        <v>9</v>
      </c>
      <c r="I4628">
        <v>1120</v>
      </c>
      <c r="J4628">
        <v>3320</v>
      </c>
      <c r="K4628" t="s">
        <v>3329</v>
      </c>
      <c r="O4628" s="65">
        <v>17200000</v>
      </c>
    </row>
    <row r="4629" spans="1:15" x14ac:dyDescent="0.25">
      <c r="A4629" s="45">
        <v>2018</v>
      </c>
      <c r="B4629" t="s">
        <v>975</v>
      </c>
      <c r="C4629">
        <v>213</v>
      </c>
      <c r="D4629">
        <v>749</v>
      </c>
      <c r="E4629">
        <v>0</v>
      </c>
      <c r="F4629">
        <v>29904</v>
      </c>
      <c r="H4629" t="s">
        <v>9</v>
      </c>
      <c r="I4629">
        <v>1120</v>
      </c>
      <c r="J4629">
        <v>3320</v>
      </c>
      <c r="K4629" t="s">
        <v>3330</v>
      </c>
      <c r="O4629" s="65">
        <v>3700000</v>
      </c>
    </row>
    <row r="4630" spans="1:15" x14ac:dyDescent="0.25">
      <c r="A4630" s="45">
        <v>2018</v>
      </c>
      <c r="B4630" t="s">
        <v>975</v>
      </c>
      <c r="C4630">
        <v>213</v>
      </c>
      <c r="D4630">
        <v>749</v>
      </c>
      <c r="E4630">
        <v>0</v>
      </c>
      <c r="F4630">
        <v>29905</v>
      </c>
      <c r="H4630" t="s">
        <v>9</v>
      </c>
      <c r="I4630">
        <v>1120</v>
      </c>
      <c r="J4630">
        <v>3320</v>
      </c>
      <c r="K4630" t="s">
        <v>3331</v>
      </c>
      <c r="O4630" s="65">
        <v>2200000</v>
      </c>
    </row>
    <row r="4631" spans="1:15" x14ac:dyDescent="0.25">
      <c r="A4631" s="45">
        <v>2018</v>
      </c>
      <c r="B4631" t="s">
        <v>975</v>
      </c>
      <c r="C4631">
        <v>213</v>
      </c>
      <c r="D4631">
        <v>749</v>
      </c>
      <c r="E4631">
        <v>0</v>
      </c>
      <c r="F4631">
        <v>29906</v>
      </c>
      <c r="H4631" t="s">
        <v>9</v>
      </c>
      <c r="I4631">
        <v>1120</v>
      </c>
      <c r="J4631">
        <v>3320</v>
      </c>
      <c r="K4631" t="s">
        <v>3332</v>
      </c>
      <c r="O4631" s="65">
        <v>1200000</v>
      </c>
    </row>
    <row r="4632" spans="1:15" x14ac:dyDescent="0.25">
      <c r="A4632" s="45">
        <v>2018</v>
      </c>
      <c r="B4632" t="s">
        <v>975</v>
      </c>
      <c r="C4632">
        <v>213</v>
      </c>
      <c r="D4632">
        <v>749</v>
      </c>
      <c r="E4632">
        <v>0</v>
      </c>
      <c r="F4632">
        <v>29907</v>
      </c>
      <c r="H4632" t="s">
        <v>9</v>
      </c>
      <c r="I4632">
        <v>1120</v>
      </c>
      <c r="J4632">
        <v>3320</v>
      </c>
      <c r="K4632" t="s">
        <v>3333</v>
      </c>
      <c r="O4632" s="65">
        <v>1500000</v>
      </c>
    </row>
    <row r="4633" spans="1:15" x14ac:dyDescent="0.25">
      <c r="A4633" s="45">
        <v>2018</v>
      </c>
      <c r="B4633" t="s">
        <v>975</v>
      </c>
      <c r="C4633">
        <v>213</v>
      </c>
      <c r="D4633">
        <v>749</v>
      </c>
      <c r="E4633">
        <v>0</v>
      </c>
      <c r="F4633">
        <v>29999</v>
      </c>
      <c r="H4633" t="s">
        <v>9</v>
      </c>
      <c r="I4633">
        <v>1120</v>
      </c>
      <c r="J4633">
        <v>3320</v>
      </c>
      <c r="K4633" t="s">
        <v>3334</v>
      </c>
      <c r="O4633" s="65">
        <v>600000</v>
      </c>
    </row>
    <row r="4634" spans="1:15" x14ac:dyDescent="0.25">
      <c r="A4634" s="45">
        <v>2018</v>
      </c>
      <c r="B4634" t="s">
        <v>975</v>
      </c>
      <c r="C4634">
        <v>213</v>
      </c>
      <c r="D4634">
        <v>749</v>
      </c>
      <c r="E4634">
        <v>0</v>
      </c>
      <c r="F4634">
        <v>50101</v>
      </c>
      <c r="H4634" t="s">
        <v>16</v>
      </c>
      <c r="I4634">
        <v>2210</v>
      </c>
      <c r="J4634">
        <v>3320</v>
      </c>
      <c r="K4634" t="s">
        <v>3372</v>
      </c>
      <c r="O4634" s="65">
        <v>2000000</v>
      </c>
    </row>
    <row r="4635" spans="1:15" x14ac:dyDescent="0.25">
      <c r="A4635" s="45">
        <v>2018</v>
      </c>
      <c r="B4635" t="s">
        <v>975</v>
      </c>
      <c r="C4635">
        <v>213</v>
      </c>
      <c r="D4635">
        <v>749</v>
      </c>
      <c r="E4635">
        <v>0</v>
      </c>
      <c r="F4635">
        <v>50103</v>
      </c>
      <c r="H4635" t="s">
        <v>16</v>
      </c>
      <c r="I4635">
        <v>2210</v>
      </c>
      <c r="J4635">
        <v>3320</v>
      </c>
      <c r="K4635" t="s">
        <v>3374</v>
      </c>
      <c r="O4635" s="65">
        <v>5850000</v>
      </c>
    </row>
    <row r="4636" spans="1:15" x14ac:dyDescent="0.25">
      <c r="A4636" s="45">
        <v>2018</v>
      </c>
      <c r="B4636" t="s">
        <v>975</v>
      </c>
      <c r="C4636">
        <v>213</v>
      </c>
      <c r="D4636">
        <v>749</v>
      </c>
      <c r="E4636">
        <v>0</v>
      </c>
      <c r="F4636">
        <v>50104</v>
      </c>
      <c r="H4636" t="s">
        <v>16</v>
      </c>
      <c r="I4636">
        <v>2210</v>
      </c>
      <c r="J4636">
        <v>3320</v>
      </c>
      <c r="K4636" t="s">
        <v>3375</v>
      </c>
      <c r="O4636" s="65">
        <v>21000000</v>
      </c>
    </row>
    <row r="4637" spans="1:15" x14ac:dyDescent="0.25">
      <c r="A4637" s="45">
        <v>2018</v>
      </c>
      <c r="B4637" t="s">
        <v>975</v>
      </c>
      <c r="C4637">
        <v>213</v>
      </c>
      <c r="D4637">
        <v>749</v>
      </c>
      <c r="E4637">
        <v>0</v>
      </c>
      <c r="F4637">
        <v>50105</v>
      </c>
      <c r="H4637" t="s">
        <v>16</v>
      </c>
      <c r="I4637">
        <v>2210</v>
      </c>
      <c r="J4637">
        <v>3320</v>
      </c>
      <c r="K4637" t="s">
        <v>3376</v>
      </c>
      <c r="O4637" s="65">
        <v>87100000</v>
      </c>
    </row>
    <row r="4638" spans="1:15" x14ac:dyDescent="0.25">
      <c r="A4638" s="45">
        <v>2018</v>
      </c>
      <c r="B4638" t="s">
        <v>975</v>
      </c>
      <c r="C4638">
        <v>213</v>
      </c>
      <c r="D4638">
        <v>749</v>
      </c>
      <c r="E4638">
        <v>0</v>
      </c>
      <c r="F4638">
        <v>50199</v>
      </c>
      <c r="H4638" t="s">
        <v>16</v>
      </c>
      <c r="I4638">
        <v>2210</v>
      </c>
      <c r="J4638">
        <v>3320</v>
      </c>
      <c r="K4638" t="s">
        <v>3379</v>
      </c>
      <c r="O4638" s="65">
        <v>1000000</v>
      </c>
    </row>
    <row r="4639" spans="1:15" x14ac:dyDescent="0.25">
      <c r="A4639" s="45">
        <v>2018</v>
      </c>
      <c r="B4639" t="s">
        <v>975</v>
      </c>
      <c r="C4639">
        <v>213</v>
      </c>
      <c r="D4639">
        <v>749</v>
      </c>
      <c r="E4639">
        <v>0</v>
      </c>
      <c r="F4639">
        <v>59903</v>
      </c>
      <c r="H4639" t="s">
        <v>16</v>
      </c>
      <c r="I4639">
        <v>2240</v>
      </c>
      <c r="J4639">
        <v>3320</v>
      </c>
      <c r="K4639" t="s">
        <v>3389</v>
      </c>
      <c r="O4639" s="65">
        <v>6000000</v>
      </c>
    </row>
    <row r="4640" spans="1:15" x14ac:dyDescent="0.25">
      <c r="A4640" s="45">
        <v>2018</v>
      </c>
      <c r="B4640" t="s">
        <v>975</v>
      </c>
      <c r="C4640">
        <v>213</v>
      </c>
      <c r="D4640">
        <v>749</v>
      </c>
      <c r="E4640">
        <v>0</v>
      </c>
      <c r="F4640">
        <v>59999</v>
      </c>
      <c r="H4640" t="s">
        <v>16</v>
      </c>
      <c r="I4640">
        <v>2250</v>
      </c>
      <c r="J4640">
        <v>3320</v>
      </c>
      <c r="K4640" t="s">
        <v>3390</v>
      </c>
      <c r="O4640" s="65">
        <v>12000000</v>
      </c>
    </row>
    <row r="4641" spans="1:15" x14ac:dyDescent="0.25">
      <c r="A4641" s="45">
        <v>2018</v>
      </c>
      <c r="B4641" t="s">
        <v>975</v>
      </c>
      <c r="C4641">
        <v>213</v>
      </c>
      <c r="D4641">
        <v>749</v>
      </c>
      <c r="E4641">
        <v>0</v>
      </c>
      <c r="F4641">
        <v>60102</v>
      </c>
      <c r="G4641">
        <v>200</v>
      </c>
      <c r="H4641" t="s">
        <v>9</v>
      </c>
      <c r="I4641">
        <v>1310</v>
      </c>
      <c r="J4641">
        <v>3320</v>
      </c>
      <c r="K4641" t="s">
        <v>3392</v>
      </c>
      <c r="L4641" t="s">
        <v>980</v>
      </c>
      <c r="M4641" t="s">
        <v>4671</v>
      </c>
      <c r="N4641" t="s">
        <v>981</v>
      </c>
      <c r="O4641" s="65">
        <v>1375148403</v>
      </c>
    </row>
    <row r="4642" spans="1:15" x14ac:dyDescent="0.25">
      <c r="A4642" s="45">
        <v>2018</v>
      </c>
      <c r="B4642" t="s">
        <v>975</v>
      </c>
      <c r="C4642">
        <v>213</v>
      </c>
      <c r="D4642">
        <v>749</v>
      </c>
      <c r="E4642">
        <v>0</v>
      </c>
      <c r="F4642">
        <v>60102</v>
      </c>
      <c r="G4642">
        <v>212</v>
      </c>
      <c r="H4642" t="s">
        <v>9</v>
      </c>
      <c r="I4642">
        <v>1310</v>
      </c>
      <c r="J4642">
        <v>3360</v>
      </c>
      <c r="K4642" t="s">
        <v>3392</v>
      </c>
      <c r="L4642" t="s">
        <v>982</v>
      </c>
      <c r="M4642" t="s">
        <v>4672</v>
      </c>
      <c r="N4642" t="s">
        <v>983</v>
      </c>
      <c r="O4642" s="65">
        <v>1177780244</v>
      </c>
    </row>
    <row r="4643" spans="1:15" x14ac:dyDescent="0.25">
      <c r="A4643" s="45">
        <v>2018</v>
      </c>
      <c r="B4643" t="s">
        <v>975</v>
      </c>
      <c r="C4643">
        <v>213</v>
      </c>
      <c r="D4643">
        <v>749</v>
      </c>
      <c r="E4643">
        <v>0</v>
      </c>
      <c r="F4643">
        <v>60102</v>
      </c>
      <c r="G4643">
        <v>234</v>
      </c>
      <c r="H4643" t="s">
        <v>9</v>
      </c>
      <c r="I4643">
        <v>1310</v>
      </c>
      <c r="J4643">
        <v>3570</v>
      </c>
      <c r="K4643" t="s">
        <v>3392</v>
      </c>
      <c r="L4643" t="s">
        <v>984</v>
      </c>
      <c r="M4643" t="s">
        <v>4673</v>
      </c>
      <c r="N4643" t="s">
        <v>99</v>
      </c>
      <c r="O4643" s="65">
        <v>574806</v>
      </c>
    </row>
    <row r="4644" spans="1:15" x14ac:dyDescent="0.25">
      <c r="A4644" s="45">
        <v>2018</v>
      </c>
      <c r="B4644" t="s">
        <v>975</v>
      </c>
      <c r="C4644">
        <v>213</v>
      </c>
      <c r="D4644">
        <v>749</v>
      </c>
      <c r="E4644">
        <v>0</v>
      </c>
      <c r="F4644">
        <v>60103</v>
      </c>
      <c r="G4644">
        <v>200</v>
      </c>
      <c r="H4644" t="s">
        <v>9</v>
      </c>
      <c r="I4644">
        <v>1310</v>
      </c>
      <c r="J4644">
        <v>3320</v>
      </c>
      <c r="K4644" t="s">
        <v>3393</v>
      </c>
      <c r="L4644" t="s">
        <v>21</v>
      </c>
      <c r="M4644" t="s">
        <v>4550</v>
      </c>
      <c r="N4644" t="s">
        <v>22</v>
      </c>
      <c r="O4644" s="65">
        <v>16667740</v>
      </c>
    </row>
    <row r="4645" spans="1:15" x14ac:dyDescent="0.25">
      <c r="A4645" s="45">
        <v>2018</v>
      </c>
      <c r="B4645" t="s">
        <v>975</v>
      </c>
      <c r="C4645">
        <v>213</v>
      </c>
      <c r="D4645">
        <v>749</v>
      </c>
      <c r="E4645">
        <v>0</v>
      </c>
      <c r="F4645">
        <v>60103</v>
      </c>
      <c r="G4645">
        <v>202</v>
      </c>
      <c r="H4645" t="s">
        <v>9</v>
      </c>
      <c r="I4645">
        <v>1310</v>
      </c>
      <c r="J4645">
        <v>3320</v>
      </c>
      <c r="K4645" t="s">
        <v>3393</v>
      </c>
      <c r="L4645" t="s">
        <v>21</v>
      </c>
      <c r="M4645" t="s">
        <v>4542</v>
      </c>
      <c r="N4645" t="s">
        <v>22</v>
      </c>
      <c r="O4645" s="65">
        <v>7203473</v>
      </c>
    </row>
    <row r="4646" spans="1:15" x14ac:dyDescent="0.25">
      <c r="A4646" s="45">
        <v>2018</v>
      </c>
      <c r="B4646" t="s">
        <v>975</v>
      </c>
      <c r="C4646">
        <v>213</v>
      </c>
      <c r="D4646">
        <v>749</v>
      </c>
      <c r="E4646">
        <v>0</v>
      </c>
      <c r="F4646">
        <v>60105</v>
      </c>
      <c r="G4646">
        <v>202</v>
      </c>
      <c r="H4646" t="s">
        <v>9</v>
      </c>
      <c r="I4646">
        <v>1310</v>
      </c>
      <c r="J4646">
        <v>3330</v>
      </c>
      <c r="K4646" t="s">
        <v>3395</v>
      </c>
      <c r="L4646" t="s">
        <v>985</v>
      </c>
      <c r="M4646" t="s">
        <v>986</v>
      </c>
      <c r="N4646" t="s">
        <v>987</v>
      </c>
      <c r="O4646" s="65">
        <v>1441400000</v>
      </c>
    </row>
    <row r="4647" spans="1:15" x14ac:dyDescent="0.25">
      <c r="A4647" s="45">
        <v>2018</v>
      </c>
      <c r="B4647" t="s">
        <v>975</v>
      </c>
      <c r="C4647">
        <v>213</v>
      </c>
      <c r="D4647">
        <v>749</v>
      </c>
      <c r="E4647">
        <v>0</v>
      </c>
      <c r="F4647">
        <v>60202</v>
      </c>
      <c r="H4647" t="s">
        <v>9</v>
      </c>
      <c r="I4647">
        <v>1320</v>
      </c>
      <c r="J4647">
        <v>3320</v>
      </c>
      <c r="K4647" t="s">
        <v>3401</v>
      </c>
      <c r="O4647" s="65">
        <v>46800000</v>
      </c>
    </row>
    <row r="4648" spans="1:15" x14ac:dyDescent="0.25">
      <c r="A4648" s="45">
        <v>2018</v>
      </c>
      <c r="B4648" t="s">
        <v>975</v>
      </c>
      <c r="C4648">
        <v>213</v>
      </c>
      <c r="D4648">
        <v>749</v>
      </c>
      <c r="E4648">
        <v>0</v>
      </c>
      <c r="F4648">
        <v>60299</v>
      </c>
      <c r="H4648" t="s">
        <v>9</v>
      </c>
      <c r="I4648">
        <v>1320</v>
      </c>
      <c r="J4648">
        <v>3320</v>
      </c>
      <c r="K4648" t="s">
        <v>3403</v>
      </c>
      <c r="M4648" t="s">
        <v>6176</v>
      </c>
      <c r="O4648" s="65">
        <v>21000000</v>
      </c>
    </row>
    <row r="4649" spans="1:15" x14ac:dyDescent="0.25">
      <c r="A4649" s="45">
        <v>2018</v>
      </c>
      <c r="B4649" t="s">
        <v>975</v>
      </c>
      <c r="C4649">
        <v>213</v>
      </c>
      <c r="D4649">
        <v>749</v>
      </c>
      <c r="E4649">
        <v>0</v>
      </c>
      <c r="F4649">
        <v>60301</v>
      </c>
      <c r="H4649" t="s">
        <v>9</v>
      </c>
      <c r="I4649">
        <v>1320</v>
      </c>
      <c r="J4649">
        <v>3320</v>
      </c>
      <c r="K4649" t="s">
        <v>3404</v>
      </c>
      <c r="O4649" s="65">
        <v>86100000</v>
      </c>
    </row>
    <row r="4650" spans="1:15" x14ac:dyDescent="0.25">
      <c r="A4650" s="45">
        <v>2018</v>
      </c>
      <c r="B4650" t="s">
        <v>975</v>
      </c>
      <c r="C4650">
        <v>213</v>
      </c>
      <c r="D4650">
        <v>749</v>
      </c>
      <c r="E4650">
        <v>0</v>
      </c>
      <c r="F4650">
        <v>60399</v>
      </c>
      <c r="H4650" t="s">
        <v>9</v>
      </c>
      <c r="I4650">
        <v>1320</v>
      </c>
      <c r="J4650">
        <v>3320</v>
      </c>
      <c r="K4650" t="s">
        <v>3409</v>
      </c>
      <c r="M4650" t="s">
        <v>4413</v>
      </c>
      <c r="O4650" s="65">
        <v>20000000</v>
      </c>
    </row>
    <row r="4651" spans="1:15" x14ac:dyDescent="0.25">
      <c r="A4651" s="45">
        <v>2018</v>
      </c>
      <c r="B4651" t="s">
        <v>975</v>
      </c>
      <c r="C4651">
        <v>213</v>
      </c>
      <c r="D4651">
        <v>749</v>
      </c>
      <c r="E4651">
        <v>0</v>
      </c>
      <c r="F4651">
        <v>60402</v>
      </c>
      <c r="G4651">
        <v>210</v>
      </c>
      <c r="H4651" t="s">
        <v>9</v>
      </c>
      <c r="I4651">
        <v>1320</v>
      </c>
      <c r="J4651">
        <v>3320</v>
      </c>
      <c r="K4651" t="s">
        <v>3412</v>
      </c>
      <c r="L4651" t="s">
        <v>988</v>
      </c>
      <c r="M4651" t="s">
        <v>6177</v>
      </c>
      <c r="N4651" t="s">
        <v>989</v>
      </c>
      <c r="O4651" s="65">
        <v>100000000</v>
      </c>
    </row>
    <row r="4652" spans="1:15" x14ac:dyDescent="0.25">
      <c r="A4652" s="45">
        <v>2018</v>
      </c>
      <c r="B4652" t="s">
        <v>975</v>
      </c>
      <c r="C4652">
        <v>213</v>
      </c>
      <c r="D4652">
        <v>749</v>
      </c>
      <c r="E4652">
        <v>0</v>
      </c>
      <c r="F4652">
        <v>60402</v>
      </c>
      <c r="G4652">
        <v>215</v>
      </c>
      <c r="H4652" t="s">
        <v>9</v>
      </c>
      <c r="I4652">
        <v>1320</v>
      </c>
      <c r="J4652">
        <v>3320</v>
      </c>
      <c r="K4652" t="s">
        <v>3412</v>
      </c>
      <c r="L4652" t="s">
        <v>988</v>
      </c>
      <c r="M4652" t="s">
        <v>4674</v>
      </c>
      <c r="N4652" t="s">
        <v>989</v>
      </c>
      <c r="O4652" s="65">
        <v>847200000</v>
      </c>
    </row>
    <row r="4653" spans="1:15" x14ac:dyDescent="0.25">
      <c r="A4653" s="45">
        <v>2018</v>
      </c>
      <c r="B4653" t="s">
        <v>975</v>
      </c>
      <c r="C4653">
        <v>213</v>
      </c>
      <c r="D4653">
        <v>749</v>
      </c>
      <c r="E4653">
        <v>0</v>
      </c>
      <c r="F4653">
        <v>60402</v>
      </c>
      <c r="G4653">
        <v>220</v>
      </c>
      <c r="H4653" t="s">
        <v>9</v>
      </c>
      <c r="I4653">
        <v>1320</v>
      </c>
      <c r="J4653">
        <v>3320</v>
      </c>
      <c r="K4653" t="s">
        <v>3412</v>
      </c>
      <c r="L4653" t="s">
        <v>990</v>
      </c>
      <c r="M4653" t="s">
        <v>6178</v>
      </c>
      <c r="N4653" t="s">
        <v>991</v>
      </c>
      <c r="O4653" s="65">
        <v>1000000000</v>
      </c>
    </row>
    <row r="4654" spans="1:15" x14ac:dyDescent="0.25">
      <c r="A4654" s="45">
        <v>2018</v>
      </c>
      <c r="B4654" t="s">
        <v>975</v>
      </c>
      <c r="C4654">
        <v>213</v>
      </c>
      <c r="D4654">
        <v>749</v>
      </c>
      <c r="E4654">
        <v>0</v>
      </c>
      <c r="F4654">
        <v>60701</v>
      </c>
      <c r="G4654">
        <v>200</v>
      </c>
      <c r="H4654" t="s">
        <v>9</v>
      </c>
      <c r="I4654">
        <v>1330</v>
      </c>
      <c r="J4654">
        <v>3320</v>
      </c>
      <c r="K4654" t="s">
        <v>3419</v>
      </c>
      <c r="L4654" t="s">
        <v>992</v>
      </c>
      <c r="M4654" t="s">
        <v>6179</v>
      </c>
      <c r="N4654" t="s">
        <v>413</v>
      </c>
      <c r="O4654" s="65">
        <v>70000000</v>
      </c>
    </row>
    <row r="4655" spans="1:15" x14ac:dyDescent="0.25">
      <c r="A4655" s="45">
        <v>2018</v>
      </c>
      <c r="B4655" t="s">
        <v>975</v>
      </c>
      <c r="C4655">
        <v>213</v>
      </c>
      <c r="D4655">
        <v>749</v>
      </c>
      <c r="E4655">
        <v>0</v>
      </c>
      <c r="F4655">
        <v>60701</v>
      </c>
      <c r="G4655">
        <v>220</v>
      </c>
      <c r="H4655" t="s">
        <v>9</v>
      </c>
      <c r="I4655">
        <v>1330</v>
      </c>
      <c r="J4655">
        <v>3320</v>
      </c>
      <c r="K4655" t="s">
        <v>3419</v>
      </c>
      <c r="L4655" t="s">
        <v>993</v>
      </c>
      <c r="M4655" t="s">
        <v>994</v>
      </c>
      <c r="N4655" t="s">
        <v>978</v>
      </c>
      <c r="O4655" s="65">
        <v>587820</v>
      </c>
    </row>
    <row r="4656" spans="1:15" x14ac:dyDescent="0.25">
      <c r="A4656" s="45">
        <v>2018</v>
      </c>
      <c r="B4656" t="s">
        <v>975</v>
      </c>
      <c r="C4656">
        <v>213</v>
      </c>
      <c r="D4656">
        <v>749</v>
      </c>
      <c r="E4656">
        <v>0</v>
      </c>
      <c r="F4656">
        <v>60701</v>
      </c>
      <c r="G4656">
        <v>535</v>
      </c>
      <c r="H4656" t="s">
        <v>9</v>
      </c>
      <c r="I4656">
        <v>1330</v>
      </c>
      <c r="J4656">
        <v>3320</v>
      </c>
      <c r="K4656" t="s">
        <v>3419</v>
      </c>
      <c r="L4656" t="s">
        <v>6180</v>
      </c>
      <c r="M4656" t="s">
        <v>6181</v>
      </c>
      <c r="N4656" t="s">
        <v>978</v>
      </c>
      <c r="O4656" s="65">
        <v>6431100</v>
      </c>
    </row>
    <row r="4657" spans="1:15" x14ac:dyDescent="0.25">
      <c r="A4657" s="45">
        <v>2018</v>
      </c>
      <c r="B4657" t="s">
        <v>975</v>
      </c>
      <c r="C4657">
        <v>213</v>
      </c>
      <c r="D4657">
        <v>749</v>
      </c>
      <c r="E4657">
        <v>0</v>
      </c>
      <c r="F4657">
        <v>60701</v>
      </c>
      <c r="G4657">
        <v>540</v>
      </c>
      <c r="H4657" t="s">
        <v>9</v>
      </c>
      <c r="I4657">
        <v>1330</v>
      </c>
      <c r="J4657">
        <v>3320</v>
      </c>
      <c r="K4657" t="s">
        <v>3419</v>
      </c>
      <c r="L4657" t="s">
        <v>995</v>
      </c>
      <c r="M4657" t="s">
        <v>996</v>
      </c>
      <c r="N4657" t="s">
        <v>978</v>
      </c>
      <c r="O4657" s="65">
        <v>5820000</v>
      </c>
    </row>
    <row r="4658" spans="1:15" x14ac:dyDescent="0.25">
      <c r="A4658" s="45">
        <v>2018</v>
      </c>
      <c r="B4658" t="s">
        <v>975</v>
      </c>
      <c r="C4658">
        <v>213</v>
      </c>
      <c r="D4658">
        <v>749</v>
      </c>
      <c r="E4658">
        <v>0</v>
      </c>
      <c r="F4658">
        <v>60701</v>
      </c>
      <c r="G4658">
        <v>545</v>
      </c>
      <c r="H4658" t="s">
        <v>9</v>
      </c>
      <c r="I4658">
        <v>1330</v>
      </c>
      <c r="J4658">
        <v>3320</v>
      </c>
      <c r="K4658" t="s">
        <v>3419</v>
      </c>
      <c r="L4658" t="s">
        <v>997</v>
      </c>
      <c r="M4658" t="s">
        <v>998</v>
      </c>
      <c r="N4658" t="s">
        <v>978</v>
      </c>
      <c r="O4658" s="65">
        <v>7566000</v>
      </c>
    </row>
    <row r="4659" spans="1:15" x14ac:dyDescent="0.25">
      <c r="A4659" s="45">
        <v>2018</v>
      </c>
      <c r="B4659" t="s">
        <v>975</v>
      </c>
      <c r="C4659">
        <v>213</v>
      </c>
      <c r="D4659">
        <v>749</v>
      </c>
      <c r="E4659">
        <v>0</v>
      </c>
      <c r="F4659">
        <v>60701</v>
      </c>
      <c r="G4659">
        <v>550</v>
      </c>
      <c r="H4659" t="s">
        <v>9</v>
      </c>
      <c r="I4659">
        <v>1330</v>
      </c>
      <c r="J4659">
        <v>3320</v>
      </c>
      <c r="K4659" t="s">
        <v>3419</v>
      </c>
      <c r="L4659" t="s">
        <v>999</v>
      </c>
      <c r="M4659" t="s">
        <v>4414</v>
      </c>
      <c r="N4659" t="s">
        <v>978</v>
      </c>
      <c r="O4659" s="65">
        <v>17460000</v>
      </c>
    </row>
    <row r="4660" spans="1:15" x14ac:dyDescent="0.25">
      <c r="A4660" s="45">
        <v>2018</v>
      </c>
      <c r="B4660" t="s">
        <v>1000</v>
      </c>
      <c r="C4660">
        <v>213</v>
      </c>
      <c r="D4660">
        <v>751</v>
      </c>
      <c r="E4660">
        <v>0</v>
      </c>
      <c r="F4660">
        <v>101</v>
      </c>
      <c r="H4660" t="s">
        <v>9</v>
      </c>
      <c r="I4660">
        <v>1111</v>
      </c>
      <c r="J4660">
        <v>3320</v>
      </c>
      <c r="K4660" t="s">
        <v>3206</v>
      </c>
      <c r="O4660" s="65">
        <v>270000000</v>
      </c>
    </row>
    <row r="4661" spans="1:15" x14ac:dyDescent="0.25">
      <c r="A4661" s="45">
        <v>2018</v>
      </c>
      <c r="B4661" t="s">
        <v>1000</v>
      </c>
      <c r="C4661">
        <v>213</v>
      </c>
      <c r="D4661">
        <v>751</v>
      </c>
      <c r="E4661">
        <v>0</v>
      </c>
      <c r="F4661">
        <v>105</v>
      </c>
      <c r="H4661" t="s">
        <v>9</v>
      </c>
      <c r="I4661">
        <v>1111</v>
      </c>
      <c r="J4661">
        <v>3320</v>
      </c>
      <c r="K4661" t="s">
        <v>3209</v>
      </c>
      <c r="O4661" s="65">
        <v>5185000</v>
      </c>
    </row>
    <row r="4662" spans="1:15" x14ac:dyDescent="0.25">
      <c r="A4662" s="45">
        <v>2018</v>
      </c>
      <c r="B4662" t="s">
        <v>1000</v>
      </c>
      <c r="C4662">
        <v>213</v>
      </c>
      <c r="D4662">
        <v>751</v>
      </c>
      <c r="E4662">
        <v>0</v>
      </c>
      <c r="F4662">
        <v>201</v>
      </c>
      <c r="H4662" t="s">
        <v>9</v>
      </c>
      <c r="I4662">
        <v>1111</v>
      </c>
      <c r="J4662">
        <v>3320</v>
      </c>
      <c r="K4662" t="s">
        <v>3210</v>
      </c>
      <c r="O4662" s="65">
        <v>4500000</v>
      </c>
    </row>
    <row r="4663" spans="1:15" x14ac:dyDescent="0.25">
      <c r="A4663" s="45">
        <v>2018</v>
      </c>
      <c r="B4663" t="s">
        <v>1000</v>
      </c>
      <c r="C4663">
        <v>213</v>
      </c>
      <c r="D4663">
        <v>751</v>
      </c>
      <c r="E4663">
        <v>0</v>
      </c>
      <c r="F4663">
        <v>301</v>
      </c>
      <c r="H4663" t="s">
        <v>9</v>
      </c>
      <c r="I4663">
        <v>1111</v>
      </c>
      <c r="J4663">
        <v>3320</v>
      </c>
      <c r="K4663" t="s">
        <v>3215</v>
      </c>
      <c r="O4663" s="65">
        <v>120000000</v>
      </c>
    </row>
    <row r="4664" spans="1:15" x14ac:dyDescent="0.25">
      <c r="A4664" s="45">
        <v>2018</v>
      </c>
      <c r="B4664" t="s">
        <v>1000</v>
      </c>
      <c r="C4664">
        <v>213</v>
      </c>
      <c r="D4664">
        <v>751</v>
      </c>
      <c r="E4664">
        <v>0</v>
      </c>
      <c r="F4664">
        <v>302</v>
      </c>
      <c r="H4664" t="s">
        <v>9</v>
      </c>
      <c r="I4664">
        <v>1111</v>
      </c>
      <c r="J4664">
        <v>3320</v>
      </c>
      <c r="K4664" t="s">
        <v>3216</v>
      </c>
      <c r="O4664" s="65">
        <v>131885000</v>
      </c>
    </row>
    <row r="4665" spans="1:15" x14ac:dyDescent="0.25">
      <c r="A4665" s="45">
        <v>2018</v>
      </c>
      <c r="B4665" t="s">
        <v>1000</v>
      </c>
      <c r="C4665">
        <v>213</v>
      </c>
      <c r="D4665">
        <v>751</v>
      </c>
      <c r="E4665">
        <v>0</v>
      </c>
      <c r="F4665">
        <v>303</v>
      </c>
      <c r="H4665" t="s">
        <v>16</v>
      </c>
      <c r="I4665">
        <v>1111</v>
      </c>
      <c r="J4665">
        <v>3320</v>
      </c>
      <c r="K4665" t="s">
        <v>3217</v>
      </c>
      <c r="O4665" s="65">
        <v>50999809</v>
      </c>
    </row>
    <row r="4666" spans="1:15" x14ac:dyDescent="0.25">
      <c r="A4666" s="45">
        <v>2018</v>
      </c>
      <c r="B4666" t="s">
        <v>1000</v>
      </c>
      <c r="C4666">
        <v>213</v>
      </c>
      <c r="D4666">
        <v>751</v>
      </c>
      <c r="E4666">
        <v>0</v>
      </c>
      <c r="F4666">
        <v>304</v>
      </c>
      <c r="H4666" t="s">
        <v>9</v>
      </c>
      <c r="I4666">
        <v>1111</v>
      </c>
      <c r="J4666">
        <v>3320</v>
      </c>
      <c r="K4666" t="s">
        <v>3218</v>
      </c>
      <c r="O4666" s="65">
        <v>43000000</v>
      </c>
    </row>
    <row r="4667" spans="1:15" x14ac:dyDescent="0.25">
      <c r="A4667" s="45">
        <v>2018</v>
      </c>
      <c r="B4667" t="s">
        <v>1000</v>
      </c>
      <c r="C4667">
        <v>213</v>
      </c>
      <c r="D4667">
        <v>751</v>
      </c>
      <c r="E4667">
        <v>0</v>
      </c>
      <c r="F4667">
        <v>399</v>
      </c>
      <c r="H4667" t="s">
        <v>9</v>
      </c>
      <c r="I4667">
        <v>1111</v>
      </c>
      <c r="J4667">
        <v>3320</v>
      </c>
      <c r="K4667" t="s">
        <v>3219</v>
      </c>
      <c r="O4667" s="65">
        <v>43000000</v>
      </c>
    </row>
    <row r="4668" spans="1:15" x14ac:dyDescent="0.25">
      <c r="A4668" s="45">
        <v>2018</v>
      </c>
      <c r="B4668" t="s">
        <v>1000</v>
      </c>
      <c r="C4668">
        <v>213</v>
      </c>
      <c r="D4668">
        <v>751</v>
      </c>
      <c r="E4668">
        <v>0</v>
      </c>
      <c r="F4668">
        <v>401</v>
      </c>
      <c r="G4668">
        <v>200</v>
      </c>
      <c r="H4668" t="s">
        <v>9</v>
      </c>
      <c r="I4668">
        <v>1112</v>
      </c>
      <c r="J4668">
        <v>3320</v>
      </c>
      <c r="K4668" t="s">
        <v>3220</v>
      </c>
      <c r="L4668" t="s">
        <v>21</v>
      </c>
      <c r="M4668" t="s">
        <v>4546</v>
      </c>
      <c r="N4668" t="s">
        <v>22</v>
      </c>
      <c r="O4668" s="65">
        <v>57125225</v>
      </c>
    </row>
    <row r="4669" spans="1:15" x14ac:dyDescent="0.25">
      <c r="A4669" s="45">
        <v>2018</v>
      </c>
      <c r="B4669" t="s">
        <v>1000</v>
      </c>
      <c r="C4669">
        <v>213</v>
      </c>
      <c r="D4669">
        <v>751</v>
      </c>
      <c r="E4669">
        <v>0</v>
      </c>
      <c r="F4669">
        <v>405</v>
      </c>
      <c r="G4669">
        <v>200</v>
      </c>
      <c r="H4669" t="s">
        <v>9</v>
      </c>
      <c r="I4669">
        <v>1112</v>
      </c>
      <c r="J4669">
        <v>3320</v>
      </c>
      <c r="K4669" t="s">
        <v>3244</v>
      </c>
      <c r="L4669" t="s">
        <v>23</v>
      </c>
      <c r="M4669" t="s">
        <v>4531</v>
      </c>
      <c r="N4669" t="s">
        <v>24</v>
      </c>
      <c r="O4669" s="65">
        <v>3087850</v>
      </c>
    </row>
    <row r="4670" spans="1:15" x14ac:dyDescent="0.25">
      <c r="A4670" s="45">
        <v>2018</v>
      </c>
      <c r="B4670" t="s">
        <v>1000</v>
      </c>
      <c r="C4670">
        <v>213</v>
      </c>
      <c r="D4670">
        <v>751</v>
      </c>
      <c r="E4670">
        <v>0</v>
      </c>
      <c r="F4670">
        <v>501</v>
      </c>
      <c r="G4670">
        <v>200</v>
      </c>
      <c r="H4670" t="s">
        <v>9</v>
      </c>
      <c r="I4670">
        <v>1112</v>
      </c>
      <c r="J4670">
        <v>3320</v>
      </c>
      <c r="K4670" t="s">
        <v>3245</v>
      </c>
      <c r="L4670" t="s">
        <v>21</v>
      </c>
      <c r="M4670" t="s">
        <v>4547</v>
      </c>
      <c r="N4670" t="s">
        <v>22</v>
      </c>
      <c r="O4670" s="65">
        <v>31372556</v>
      </c>
    </row>
    <row r="4671" spans="1:15" x14ac:dyDescent="0.25">
      <c r="A4671" s="45">
        <v>2018</v>
      </c>
      <c r="B4671" t="s">
        <v>1000</v>
      </c>
      <c r="C4671">
        <v>213</v>
      </c>
      <c r="D4671">
        <v>751</v>
      </c>
      <c r="E4671">
        <v>0</v>
      </c>
      <c r="F4671">
        <v>502</v>
      </c>
      <c r="G4671">
        <v>200</v>
      </c>
      <c r="H4671" t="s">
        <v>9</v>
      </c>
      <c r="I4671">
        <v>1112</v>
      </c>
      <c r="J4671">
        <v>3320</v>
      </c>
      <c r="K4671" t="s">
        <v>3246</v>
      </c>
      <c r="L4671" t="s">
        <v>21</v>
      </c>
      <c r="M4671" t="s">
        <v>4532</v>
      </c>
      <c r="N4671" t="s">
        <v>22</v>
      </c>
      <c r="O4671" s="65">
        <v>9263550</v>
      </c>
    </row>
    <row r="4672" spans="1:15" x14ac:dyDescent="0.25">
      <c r="A4672" s="45">
        <v>2018</v>
      </c>
      <c r="B4672" t="s">
        <v>1000</v>
      </c>
      <c r="C4672">
        <v>213</v>
      </c>
      <c r="D4672">
        <v>751</v>
      </c>
      <c r="E4672">
        <v>0</v>
      </c>
      <c r="F4672">
        <v>503</v>
      </c>
      <c r="G4672">
        <v>200</v>
      </c>
      <c r="H4672" t="s">
        <v>9</v>
      </c>
      <c r="I4672">
        <v>1112</v>
      </c>
      <c r="J4672">
        <v>3320</v>
      </c>
      <c r="K4672" t="s">
        <v>3247</v>
      </c>
      <c r="L4672" t="s">
        <v>21</v>
      </c>
      <c r="M4672" t="s">
        <v>4533</v>
      </c>
      <c r="N4672" t="s">
        <v>22</v>
      </c>
      <c r="O4672" s="65">
        <v>18527100</v>
      </c>
    </row>
    <row r="4673" spans="1:15" x14ac:dyDescent="0.25">
      <c r="A4673" s="45">
        <v>2018</v>
      </c>
      <c r="B4673" t="s">
        <v>1000</v>
      </c>
      <c r="C4673">
        <v>213</v>
      </c>
      <c r="D4673">
        <v>751</v>
      </c>
      <c r="E4673">
        <v>0</v>
      </c>
      <c r="F4673">
        <v>10101</v>
      </c>
      <c r="H4673" t="s">
        <v>9</v>
      </c>
      <c r="I4673">
        <v>1120</v>
      </c>
      <c r="J4673">
        <v>3320</v>
      </c>
      <c r="K4673" t="s">
        <v>3253</v>
      </c>
      <c r="O4673" s="65">
        <v>5820000</v>
      </c>
    </row>
    <row r="4674" spans="1:15" x14ac:dyDescent="0.25">
      <c r="A4674" s="45">
        <v>2018</v>
      </c>
      <c r="B4674" t="s">
        <v>1000</v>
      </c>
      <c r="C4674">
        <v>213</v>
      </c>
      <c r="D4674">
        <v>751</v>
      </c>
      <c r="E4674">
        <v>0</v>
      </c>
      <c r="F4674">
        <v>10104</v>
      </c>
      <c r="H4674" t="s">
        <v>9</v>
      </c>
      <c r="I4674">
        <v>1120</v>
      </c>
      <c r="J4674">
        <v>3320</v>
      </c>
      <c r="K4674" t="s">
        <v>3256</v>
      </c>
      <c r="O4674" s="65">
        <v>34600000</v>
      </c>
    </row>
    <row r="4675" spans="1:15" x14ac:dyDescent="0.25">
      <c r="A4675" s="45">
        <v>2018</v>
      </c>
      <c r="B4675" t="s">
        <v>1000</v>
      </c>
      <c r="C4675">
        <v>213</v>
      </c>
      <c r="D4675">
        <v>751</v>
      </c>
      <c r="E4675">
        <v>0</v>
      </c>
      <c r="F4675">
        <v>10199</v>
      </c>
      <c r="H4675" t="s">
        <v>9</v>
      </c>
      <c r="I4675">
        <v>1120</v>
      </c>
      <c r="J4675">
        <v>3320</v>
      </c>
      <c r="K4675" t="s">
        <v>3257</v>
      </c>
      <c r="M4675" t="s">
        <v>6182</v>
      </c>
      <c r="O4675" s="65">
        <v>1000000</v>
      </c>
    </row>
    <row r="4676" spans="1:15" x14ac:dyDescent="0.25">
      <c r="A4676" s="45">
        <v>2018</v>
      </c>
      <c r="B4676" t="s">
        <v>1000</v>
      </c>
      <c r="C4676">
        <v>213</v>
      </c>
      <c r="D4676">
        <v>751</v>
      </c>
      <c r="E4676">
        <v>0</v>
      </c>
      <c r="F4676">
        <v>10201</v>
      </c>
      <c r="H4676" t="s">
        <v>9</v>
      </c>
      <c r="I4676">
        <v>1120</v>
      </c>
      <c r="J4676">
        <v>3320</v>
      </c>
      <c r="K4676" t="s">
        <v>3258</v>
      </c>
      <c r="O4676" s="65">
        <v>3000000</v>
      </c>
    </row>
    <row r="4677" spans="1:15" x14ac:dyDescent="0.25">
      <c r="A4677" s="45">
        <v>2018</v>
      </c>
      <c r="B4677" t="s">
        <v>1000</v>
      </c>
      <c r="C4677">
        <v>213</v>
      </c>
      <c r="D4677">
        <v>751</v>
      </c>
      <c r="E4677">
        <v>0</v>
      </c>
      <c r="F4677">
        <v>10202</v>
      </c>
      <c r="H4677" t="s">
        <v>9</v>
      </c>
      <c r="I4677">
        <v>1120</v>
      </c>
      <c r="J4677">
        <v>3320</v>
      </c>
      <c r="K4677" t="s">
        <v>3259</v>
      </c>
      <c r="O4677" s="65">
        <v>8000000</v>
      </c>
    </row>
    <row r="4678" spans="1:15" x14ac:dyDescent="0.25">
      <c r="A4678" s="45">
        <v>2018</v>
      </c>
      <c r="B4678" t="s">
        <v>1000</v>
      </c>
      <c r="C4678">
        <v>213</v>
      </c>
      <c r="D4678">
        <v>751</v>
      </c>
      <c r="E4678">
        <v>0</v>
      </c>
      <c r="F4678">
        <v>10203</v>
      </c>
      <c r="H4678" t="s">
        <v>9</v>
      </c>
      <c r="I4678">
        <v>1120</v>
      </c>
      <c r="J4678">
        <v>3320</v>
      </c>
      <c r="K4678" t="s">
        <v>3260</v>
      </c>
      <c r="O4678" s="65">
        <v>40000</v>
      </c>
    </row>
    <row r="4679" spans="1:15" x14ac:dyDescent="0.25">
      <c r="A4679" s="45">
        <v>2018</v>
      </c>
      <c r="B4679" t="s">
        <v>1000</v>
      </c>
      <c r="C4679">
        <v>213</v>
      </c>
      <c r="D4679">
        <v>751</v>
      </c>
      <c r="E4679">
        <v>0</v>
      </c>
      <c r="F4679">
        <v>10204</v>
      </c>
      <c r="H4679" t="s">
        <v>9</v>
      </c>
      <c r="I4679">
        <v>1120</v>
      </c>
      <c r="J4679">
        <v>3320</v>
      </c>
      <c r="K4679" t="s">
        <v>3261</v>
      </c>
      <c r="O4679" s="65">
        <v>15000000</v>
      </c>
    </row>
    <row r="4680" spans="1:15" x14ac:dyDescent="0.25">
      <c r="A4680" s="45">
        <v>2018</v>
      </c>
      <c r="B4680" t="s">
        <v>1000</v>
      </c>
      <c r="C4680">
        <v>213</v>
      </c>
      <c r="D4680">
        <v>751</v>
      </c>
      <c r="E4680">
        <v>0</v>
      </c>
      <c r="F4680">
        <v>10299</v>
      </c>
      <c r="H4680" t="s">
        <v>9</v>
      </c>
      <c r="I4680">
        <v>1120</v>
      </c>
      <c r="J4680">
        <v>3320</v>
      </c>
      <c r="K4680" t="s">
        <v>3262</v>
      </c>
      <c r="M4680" t="s">
        <v>6183</v>
      </c>
      <c r="O4680" s="65">
        <v>1200000</v>
      </c>
    </row>
    <row r="4681" spans="1:15" x14ac:dyDescent="0.25">
      <c r="A4681" s="45">
        <v>2018</v>
      </c>
      <c r="B4681" t="s">
        <v>1000</v>
      </c>
      <c r="C4681">
        <v>213</v>
      </c>
      <c r="D4681">
        <v>751</v>
      </c>
      <c r="E4681">
        <v>0</v>
      </c>
      <c r="F4681">
        <v>10301</v>
      </c>
      <c r="H4681" t="s">
        <v>9</v>
      </c>
      <c r="I4681">
        <v>1120</v>
      </c>
      <c r="J4681">
        <v>3320</v>
      </c>
      <c r="K4681" t="s">
        <v>3263</v>
      </c>
      <c r="O4681" s="65">
        <v>4000000</v>
      </c>
    </row>
    <row r="4682" spans="1:15" x14ac:dyDescent="0.25">
      <c r="A4682" s="45">
        <v>2018</v>
      </c>
      <c r="B4682" t="s">
        <v>1000</v>
      </c>
      <c r="C4682">
        <v>213</v>
      </c>
      <c r="D4682">
        <v>751</v>
      </c>
      <c r="E4682">
        <v>0</v>
      </c>
      <c r="F4682">
        <v>10302</v>
      </c>
      <c r="H4682" t="s">
        <v>9</v>
      </c>
      <c r="I4682">
        <v>1120</v>
      </c>
      <c r="J4682">
        <v>3320</v>
      </c>
      <c r="K4682" t="s">
        <v>3264</v>
      </c>
      <c r="O4682" s="65">
        <v>3000000</v>
      </c>
    </row>
    <row r="4683" spans="1:15" x14ac:dyDescent="0.25">
      <c r="A4683" s="45">
        <v>2018</v>
      </c>
      <c r="B4683" t="s">
        <v>1000</v>
      </c>
      <c r="C4683">
        <v>213</v>
      </c>
      <c r="D4683">
        <v>751</v>
      </c>
      <c r="E4683">
        <v>0</v>
      </c>
      <c r="F4683">
        <v>10303</v>
      </c>
      <c r="H4683" t="s">
        <v>9</v>
      </c>
      <c r="I4683">
        <v>1120</v>
      </c>
      <c r="J4683">
        <v>3320</v>
      </c>
      <c r="K4683" t="s">
        <v>3265</v>
      </c>
      <c r="O4683" s="65">
        <v>4000000</v>
      </c>
    </row>
    <row r="4684" spans="1:15" x14ac:dyDescent="0.25">
      <c r="A4684" s="45">
        <v>2018</v>
      </c>
      <c r="B4684" t="s">
        <v>1000</v>
      </c>
      <c r="C4684">
        <v>213</v>
      </c>
      <c r="D4684">
        <v>751</v>
      </c>
      <c r="E4684">
        <v>0</v>
      </c>
      <c r="F4684">
        <v>10307</v>
      </c>
      <c r="H4684" t="s">
        <v>9</v>
      </c>
      <c r="I4684">
        <v>1120</v>
      </c>
      <c r="J4684">
        <v>3320</v>
      </c>
      <c r="K4684" t="s">
        <v>3269</v>
      </c>
      <c r="O4684" s="65">
        <v>300000</v>
      </c>
    </row>
    <row r="4685" spans="1:15" x14ac:dyDescent="0.25">
      <c r="A4685" s="45">
        <v>2018</v>
      </c>
      <c r="B4685" t="s">
        <v>1000</v>
      </c>
      <c r="C4685">
        <v>213</v>
      </c>
      <c r="D4685">
        <v>751</v>
      </c>
      <c r="E4685">
        <v>0</v>
      </c>
      <c r="F4685">
        <v>10402</v>
      </c>
      <c r="H4685" t="s">
        <v>9</v>
      </c>
      <c r="I4685">
        <v>1120</v>
      </c>
      <c r="J4685">
        <v>3320</v>
      </c>
      <c r="K4685" t="s">
        <v>3271</v>
      </c>
      <c r="M4685" t="s">
        <v>6184</v>
      </c>
      <c r="O4685" s="65">
        <v>50000</v>
      </c>
    </row>
    <row r="4686" spans="1:15" x14ac:dyDescent="0.25">
      <c r="A4686" s="45">
        <v>2018</v>
      </c>
      <c r="B4686" t="s">
        <v>1000</v>
      </c>
      <c r="C4686">
        <v>213</v>
      </c>
      <c r="D4686">
        <v>751</v>
      </c>
      <c r="E4686">
        <v>0</v>
      </c>
      <c r="F4686">
        <v>10403</v>
      </c>
      <c r="H4686" t="s">
        <v>9</v>
      </c>
      <c r="I4686">
        <v>1120</v>
      </c>
      <c r="J4686">
        <v>3320</v>
      </c>
      <c r="K4686" t="s">
        <v>3272</v>
      </c>
      <c r="M4686" t="s">
        <v>4415</v>
      </c>
      <c r="O4686" s="65">
        <v>5000000</v>
      </c>
    </row>
    <row r="4687" spans="1:15" x14ac:dyDescent="0.25">
      <c r="A4687" s="45">
        <v>2018</v>
      </c>
      <c r="B4687" t="s">
        <v>1000</v>
      </c>
      <c r="C4687">
        <v>213</v>
      </c>
      <c r="D4687">
        <v>751</v>
      </c>
      <c r="E4687">
        <v>0</v>
      </c>
      <c r="F4687">
        <v>10404</v>
      </c>
      <c r="H4687" t="s">
        <v>9</v>
      </c>
      <c r="I4687">
        <v>1120</v>
      </c>
      <c r="J4687">
        <v>3320</v>
      </c>
      <c r="K4687" t="s">
        <v>3273</v>
      </c>
      <c r="M4687" t="s">
        <v>6185</v>
      </c>
      <c r="O4687" s="65">
        <v>20000000</v>
      </c>
    </row>
    <row r="4688" spans="1:15" x14ac:dyDescent="0.25">
      <c r="A4688" s="45">
        <v>2018</v>
      </c>
      <c r="B4688" t="s">
        <v>1000</v>
      </c>
      <c r="C4688">
        <v>213</v>
      </c>
      <c r="D4688">
        <v>751</v>
      </c>
      <c r="E4688">
        <v>0</v>
      </c>
      <c r="F4688">
        <v>10406</v>
      </c>
      <c r="H4688" t="s">
        <v>9</v>
      </c>
      <c r="I4688">
        <v>1120</v>
      </c>
      <c r="J4688">
        <v>3320</v>
      </c>
      <c r="K4688" t="s">
        <v>3275</v>
      </c>
      <c r="M4688" t="s">
        <v>6186</v>
      </c>
      <c r="O4688" s="65">
        <v>77257000</v>
      </c>
    </row>
    <row r="4689" spans="1:15" x14ac:dyDescent="0.25">
      <c r="A4689" s="45">
        <v>2018</v>
      </c>
      <c r="B4689" t="s">
        <v>1000</v>
      </c>
      <c r="C4689">
        <v>213</v>
      </c>
      <c r="D4689">
        <v>751</v>
      </c>
      <c r="E4689">
        <v>0</v>
      </c>
      <c r="F4689">
        <v>10499</v>
      </c>
      <c r="H4689" t="s">
        <v>9</v>
      </c>
      <c r="I4689">
        <v>1120</v>
      </c>
      <c r="J4689">
        <v>3320</v>
      </c>
      <c r="K4689" t="s">
        <v>3276</v>
      </c>
      <c r="M4689" t="s">
        <v>6187</v>
      </c>
      <c r="O4689" s="65">
        <v>20000000</v>
      </c>
    </row>
    <row r="4690" spans="1:15" x14ac:dyDescent="0.25">
      <c r="A4690" s="45">
        <v>2018</v>
      </c>
      <c r="B4690" t="s">
        <v>1000</v>
      </c>
      <c r="C4690">
        <v>213</v>
      </c>
      <c r="D4690">
        <v>751</v>
      </c>
      <c r="E4690">
        <v>0</v>
      </c>
      <c r="F4690">
        <v>10501</v>
      </c>
      <c r="H4690" t="s">
        <v>9</v>
      </c>
      <c r="I4690">
        <v>1120</v>
      </c>
      <c r="J4690">
        <v>3320</v>
      </c>
      <c r="K4690" t="s">
        <v>3277</v>
      </c>
      <c r="O4690" s="65">
        <v>220000</v>
      </c>
    </row>
    <row r="4691" spans="1:15" x14ac:dyDescent="0.25">
      <c r="A4691" s="45">
        <v>2018</v>
      </c>
      <c r="B4691" t="s">
        <v>1000</v>
      </c>
      <c r="C4691">
        <v>213</v>
      </c>
      <c r="D4691">
        <v>751</v>
      </c>
      <c r="E4691">
        <v>0</v>
      </c>
      <c r="F4691">
        <v>10502</v>
      </c>
      <c r="H4691" t="s">
        <v>9</v>
      </c>
      <c r="I4691">
        <v>1120</v>
      </c>
      <c r="J4691">
        <v>3320</v>
      </c>
      <c r="K4691" t="s">
        <v>3278</v>
      </c>
      <c r="O4691" s="65">
        <v>8000000</v>
      </c>
    </row>
    <row r="4692" spans="1:15" x14ac:dyDescent="0.25">
      <c r="A4692" s="45">
        <v>2018</v>
      </c>
      <c r="B4692" t="s">
        <v>1000</v>
      </c>
      <c r="C4692">
        <v>213</v>
      </c>
      <c r="D4692">
        <v>751</v>
      </c>
      <c r="E4692">
        <v>0</v>
      </c>
      <c r="F4692">
        <v>10601</v>
      </c>
      <c r="H4692" t="s">
        <v>9</v>
      </c>
      <c r="I4692">
        <v>1120</v>
      </c>
      <c r="J4692">
        <v>3320</v>
      </c>
      <c r="K4692" t="s">
        <v>3281</v>
      </c>
      <c r="O4692" s="65">
        <v>5000000</v>
      </c>
    </row>
    <row r="4693" spans="1:15" x14ac:dyDescent="0.25">
      <c r="A4693" s="45">
        <v>2018</v>
      </c>
      <c r="B4693" t="s">
        <v>1000</v>
      </c>
      <c r="C4693">
        <v>213</v>
      </c>
      <c r="D4693">
        <v>751</v>
      </c>
      <c r="E4693">
        <v>0</v>
      </c>
      <c r="F4693">
        <v>10701</v>
      </c>
      <c r="H4693" t="s">
        <v>9</v>
      </c>
      <c r="I4693">
        <v>1120</v>
      </c>
      <c r="J4693">
        <v>3320</v>
      </c>
      <c r="K4693" t="s">
        <v>3284</v>
      </c>
      <c r="M4693" t="s">
        <v>6188</v>
      </c>
      <c r="O4693" s="65">
        <v>2000000</v>
      </c>
    </row>
    <row r="4694" spans="1:15" x14ac:dyDescent="0.25">
      <c r="A4694" s="45">
        <v>2018</v>
      </c>
      <c r="B4694" t="s">
        <v>1000</v>
      </c>
      <c r="C4694">
        <v>213</v>
      </c>
      <c r="D4694">
        <v>751</v>
      </c>
      <c r="E4694">
        <v>0</v>
      </c>
      <c r="F4694">
        <v>10702</v>
      </c>
      <c r="H4694" t="s">
        <v>9</v>
      </c>
      <c r="I4694">
        <v>1120</v>
      </c>
      <c r="J4694">
        <v>3320</v>
      </c>
      <c r="K4694" t="s">
        <v>3285</v>
      </c>
      <c r="M4694" t="s">
        <v>6189</v>
      </c>
      <c r="O4694" s="65">
        <v>3000000</v>
      </c>
    </row>
    <row r="4695" spans="1:15" x14ac:dyDescent="0.25">
      <c r="A4695" s="45">
        <v>2018</v>
      </c>
      <c r="B4695" t="s">
        <v>1000</v>
      </c>
      <c r="C4695">
        <v>213</v>
      </c>
      <c r="D4695">
        <v>751</v>
      </c>
      <c r="E4695">
        <v>0</v>
      </c>
      <c r="F4695">
        <v>10801</v>
      </c>
      <c r="H4695" t="s">
        <v>9</v>
      </c>
      <c r="I4695">
        <v>1120</v>
      </c>
      <c r="J4695">
        <v>3320</v>
      </c>
      <c r="K4695" t="s">
        <v>3287</v>
      </c>
      <c r="O4695" s="65">
        <v>50000000</v>
      </c>
    </row>
    <row r="4696" spans="1:15" x14ac:dyDescent="0.25">
      <c r="A4696" s="45">
        <v>2018</v>
      </c>
      <c r="B4696" t="s">
        <v>1000</v>
      </c>
      <c r="C4696">
        <v>213</v>
      </c>
      <c r="D4696">
        <v>751</v>
      </c>
      <c r="E4696">
        <v>0</v>
      </c>
      <c r="F4696">
        <v>10804</v>
      </c>
      <c r="H4696" t="s">
        <v>9</v>
      </c>
      <c r="I4696">
        <v>1120</v>
      </c>
      <c r="J4696">
        <v>3320</v>
      </c>
      <c r="K4696" t="s">
        <v>3290</v>
      </c>
      <c r="O4696" s="65">
        <v>500000</v>
      </c>
    </row>
    <row r="4697" spans="1:15" x14ac:dyDescent="0.25">
      <c r="A4697" s="45">
        <v>2018</v>
      </c>
      <c r="B4697" t="s">
        <v>1000</v>
      </c>
      <c r="C4697">
        <v>213</v>
      </c>
      <c r="D4697">
        <v>751</v>
      </c>
      <c r="E4697">
        <v>0</v>
      </c>
      <c r="F4697">
        <v>10805</v>
      </c>
      <c r="H4697" t="s">
        <v>9</v>
      </c>
      <c r="I4697">
        <v>1120</v>
      </c>
      <c r="J4697">
        <v>3320</v>
      </c>
      <c r="K4697" t="s">
        <v>3291</v>
      </c>
      <c r="O4697" s="65">
        <v>5000000</v>
      </c>
    </row>
    <row r="4698" spans="1:15" x14ac:dyDescent="0.25">
      <c r="A4698" s="45">
        <v>2018</v>
      </c>
      <c r="B4698" t="s">
        <v>1000</v>
      </c>
      <c r="C4698">
        <v>213</v>
      </c>
      <c r="D4698">
        <v>751</v>
      </c>
      <c r="E4698">
        <v>0</v>
      </c>
      <c r="F4698">
        <v>10806</v>
      </c>
      <c r="H4698" t="s">
        <v>9</v>
      </c>
      <c r="I4698">
        <v>1120</v>
      </c>
      <c r="J4698">
        <v>3320</v>
      </c>
      <c r="K4698" t="s">
        <v>3292</v>
      </c>
      <c r="O4698" s="65">
        <v>1000000</v>
      </c>
    </row>
    <row r="4699" spans="1:15" x14ac:dyDescent="0.25">
      <c r="A4699" s="45">
        <v>2018</v>
      </c>
      <c r="B4699" t="s">
        <v>1000</v>
      </c>
      <c r="C4699">
        <v>213</v>
      </c>
      <c r="D4699">
        <v>751</v>
      </c>
      <c r="E4699">
        <v>0</v>
      </c>
      <c r="F4699">
        <v>10807</v>
      </c>
      <c r="H4699" t="s">
        <v>9</v>
      </c>
      <c r="I4699">
        <v>1120</v>
      </c>
      <c r="J4699">
        <v>3320</v>
      </c>
      <c r="K4699" t="s">
        <v>3293</v>
      </c>
      <c r="O4699" s="65">
        <v>1200000</v>
      </c>
    </row>
    <row r="4700" spans="1:15" x14ac:dyDescent="0.25">
      <c r="A4700" s="45">
        <v>2018</v>
      </c>
      <c r="B4700" t="s">
        <v>1000</v>
      </c>
      <c r="C4700">
        <v>213</v>
      </c>
      <c r="D4700">
        <v>751</v>
      </c>
      <c r="E4700">
        <v>0</v>
      </c>
      <c r="F4700">
        <v>10808</v>
      </c>
      <c r="H4700" t="s">
        <v>9</v>
      </c>
      <c r="I4700">
        <v>1120</v>
      </c>
      <c r="J4700">
        <v>3320</v>
      </c>
      <c r="K4700" t="s">
        <v>3294</v>
      </c>
      <c r="O4700" s="65">
        <v>15000000</v>
      </c>
    </row>
    <row r="4701" spans="1:15" x14ac:dyDescent="0.25">
      <c r="A4701" s="45">
        <v>2018</v>
      </c>
      <c r="B4701" t="s">
        <v>1000</v>
      </c>
      <c r="C4701">
        <v>213</v>
      </c>
      <c r="D4701">
        <v>751</v>
      </c>
      <c r="E4701">
        <v>0</v>
      </c>
      <c r="F4701">
        <v>10899</v>
      </c>
      <c r="H4701" t="s">
        <v>9</v>
      </c>
      <c r="I4701">
        <v>1120</v>
      </c>
      <c r="J4701">
        <v>3320</v>
      </c>
      <c r="K4701" t="s">
        <v>3295</v>
      </c>
      <c r="O4701" s="65">
        <v>500000</v>
      </c>
    </row>
    <row r="4702" spans="1:15" x14ac:dyDescent="0.25">
      <c r="A4702" s="45">
        <v>2018</v>
      </c>
      <c r="B4702" t="s">
        <v>1000</v>
      </c>
      <c r="C4702">
        <v>213</v>
      </c>
      <c r="D4702">
        <v>751</v>
      </c>
      <c r="E4702">
        <v>0</v>
      </c>
      <c r="F4702">
        <v>10999</v>
      </c>
      <c r="H4702" t="s">
        <v>9</v>
      </c>
      <c r="I4702">
        <v>1310</v>
      </c>
      <c r="J4702">
        <v>3320</v>
      </c>
      <c r="K4702" t="s">
        <v>3299</v>
      </c>
      <c r="M4702" t="s">
        <v>6190</v>
      </c>
      <c r="O4702" s="65">
        <v>500000</v>
      </c>
    </row>
    <row r="4703" spans="1:15" x14ac:dyDescent="0.25">
      <c r="A4703" s="45">
        <v>2018</v>
      </c>
      <c r="B4703" t="s">
        <v>1000</v>
      </c>
      <c r="C4703">
        <v>213</v>
      </c>
      <c r="D4703">
        <v>751</v>
      </c>
      <c r="E4703">
        <v>0</v>
      </c>
      <c r="F4703">
        <v>19902</v>
      </c>
      <c r="H4703" t="s">
        <v>9</v>
      </c>
      <c r="I4703">
        <v>1120</v>
      </c>
      <c r="J4703">
        <v>3320</v>
      </c>
      <c r="K4703" t="s">
        <v>3301</v>
      </c>
      <c r="M4703" t="s">
        <v>6191</v>
      </c>
      <c r="O4703" s="65">
        <v>400000</v>
      </c>
    </row>
    <row r="4704" spans="1:15" x14ac:dyDescent="0.25">
      <c r="A4704" s="45">
        <v>2018</v>
      </c>
      <c r="B4704" t="s">
        <v>1000</v>
      </c>
      <c r="C4704">
        <v>213</v>
      </c>
      <c r="D4704">
        <v>751</v>
      </c>
      <c r="E4704">
        <v>0</v>
      </c>
      <c r="F4704">
        <v>19905</v>
      </c>
      <c r="H4704" t="s">
        <v>9</v>
      </c>
      <c r="I4704">
        <v>1120</v>
      </c>
      <c r="J4704">
        <v>3320</v>
      </c>
      <c r="K4704" t="s">
        <v>3304</v>
      </c>
      <c r="O4704" s="65">
        <v>1500000</v>
      </c>
    </row>
    <row r="4705" spans="1:15" x14ac:dyDescent="0.25">
      <c r="A4705" s="45">
        <v>2018</v>
      </c>
      <c r="B4705" t="s">
        <v>1000</v>
      </c>
      <c r="C4705">
        <v>213</v>
      </c>
      <c r="D4705">
        <v>751</v>
      </c>
      <c r="E4705">
        <v>0</v>
      </c>
      <c r="F4705">
        <v>20101</v>
      </c>
      <c r="H4705" t="s">
        <v>9</v>
      </c>
      <c r="I4705">
        <v>1120</v>
      </c>
      <c r="J4705">
        <v>3320</v>
      </c>
      <c r="K4705" t="s">
        <v>3306</v>
      </c>
      <c r="O4705" s="65">
        <v>4000000</v>
      </c>
    </row>
    <row r="4706" spans="1:15" x14ac:dyDescent="0.25">
      <c r="A4706" s="45">
        <v>2018</v>
      </c>
      <c r="B4706" t="s">
        <v>1000</v>
      </c>
      <c r="C4706">
        <v>213</v>
      </c>
      <c r="D4706">
        <v>751</v>
      </c>
      <c r="E4706">
        <v>0</v>
      </c>
      <c r="F4706">
        <v>20102</v>
      </c>
      <c r="H4706" t="s">
        <v>9</v>
      </c>
      <c r="I4706">
        <v>1120</v>
      </c>
      <c r="J4706">
        <v>3320</v>
      </c>
      <c r="K4706" t="s">
        <v>3307</v>
      </c>
      <c r="O4706" s="65">
        <v>150000</v>
      </c>
    </row>
    <row r="4707" spans="1:15" x14ac:dyDescent="0.25">
      <c r="A4707" s="45">
        <v>2018</v>
      </c>
      <c r="B4707" t="s">
        <v>1000</v>
      </c>
      <c r="C4707">
        <v>213</v>
      </c>
      <c r="D4707">
        <v>751</v>
      </c>
      <c r="E4707">
        <v>0</v>
      </c>
      <c r="F4707">
        <v>20104</v>
      </c>
      <c r="H4707" t="s">
        <v>9</v>
      </c>
      <c r="I4707">
        <v>1120</v>
      </c>
      <c r="J4707">
        <v>3320</v>
      </c>
      <c r="K4707" t="s">
        <v>3309</v>
      </c>
      <c r="O4707" s="65">
        <v>4750000</v>
      </c>
    </row>
    <row r="4708" spans="1:15" x14ac:dyDescent="0.25">
      <c r="A4708" s="45">
        <v>2018</v>
      </c>
      <c r="B4708" t="s">
        <v>1000</v>
      </c>
      <c r="C4708">
        <v>213</v>
      </c>
      <c r="D4708">
        <v>751</v>
      </c>
      <c r="E4708">
        <v>0</v>
      </c>
      <c r="F4708">
        <v>20203</v>
      </c>
      <c r="H4708" t="s">
        <v>9</v>
      </c>
      <c r="I4708">
        <v>1120</v>
      </c>
      <c r="J4708">
        <v>3320</v>
      </c>
      <c r="K4708" t="s">
        <v>3313</v>
      </c>
      <c r="O4708" s="65">
        <v>500000</v>
      </c>
    </row>
    <row r="4709" spans="1:15" x14ac:dyDescent="0.25">
      <c r="A4709" s="45">
        <v>2018</v>
      </c>
      <c r="B4709" t="s">
        <v>1000</v>
      </c>
      <c r="C4709">
        <v>213</v>
      </c>
      <c r="D4709">
        <v>751</v>
      </c>
      <c r="E4709">
        <v>0</v>
      </c>
      <c r="F4709">
        <v>20301</v>
      </c>
      <c r="H4709" t="s">
        <v>9</v>
      </c>
      <c r="I4709">
        <v>1120</v>
      </c>
      <c r="J4709">
        <v>3320</v>
      </c>
      <c r="K4709" t="s">
        <v>3315</v>
      </c>
      <c r="O4709" s="65">
        <v>100000</v>
      </c>
    </row>
    <row r="4710" spans="1:15" x14ac:dyDescent="0.25">
      <c r="A4710" s="45">
        <v>2018</v>
      </c>
      <c r="B4710" t="s">
        <v>1000</v>
      </c>
      <c r="C4710">
        <v>213</v>
      </c>
      <c r="D4710">
        <v>751</v>
      </c>
      <c r="E4710">
        <v>0</v>
      </c>
      <c r="F4710">
        <v>20304</v>
      </c>
      <c r="H4710" t="s">
        <v>9</v>
      </c>
      <c r="I4710">
        <v>1120</v>
      </c>
      <c r="J4710">
        <v>3320</v>
      </c>
      <c r="K4710" t="s">
        <v>3318</v>
      </c>
      <c r="O4710" s="65">
        <v>3500000</v>
      </c>
    </row>
    <row r="4711" spans="1:15" x14ac:dyDescent="0.25">
      <c r="A4711" s="45">
        <v>2018</v>
      </c>
      <c r="B4711" t="s">
        <v>1000</v>
      </c>
      <c r="C4711">
        <v>213</v>
      </c>
      <c r="D4711">
        <v>751</v>
      </c>
      <c r="E4711">
        <v>0</v>
      </c>
      <c r="F4711">
        <v>20399</v>
      </c>
      <c r="H4711" t="s">
        <v>9</v>
      </c>
      <c r="I4711">
        <v>1120</v>
      </c>
      <c r="J4711">
        <v>3320</v>
      </c>
      <c r="K4711" t="s">
        <v>3321</v>
      </c>
      <c r="O4711" s="65">
        <v>300000</v>
      </c>
    </row>
    <row r="4712" spans="1:15" x14ac:dyDescent="0.25">
      <c r="A4712" s="45">
        <v>2018</v>
      </c>
      <c r="B4712" t="s">
        <v>1000</v>
      </c>
      <c r="C4712">
        <v>213</v>
      </c>
      <c r="D4712">
        <v>751</v>
      </c>
      <c r="E4712">
        <v>0</v>
      </c>
      <c r="F4712">
        <v>20401</v>
      </c>
      <c r="H4712" t="s">
        <v>9</v>
      </c>
      <c r="I4712">
        <v>1120</v>
      </c>
      <c r="J4712">
        <v>3320</v>
      </c>
      <c r="K4712" t="s">
        <v>3322</v>
      </c>
      <c r="O4712" s="65">
        <v>3500000</v>
      </c>
    </row>
    <row r="4713" spans="1:15" x14ac:dyDescent="0.25">
      <c r="A4713" s="45">
        <v>2018</v>
      </c>
      <c r="B4713" t="s">
        <v>1000</v>
      </c>
      <c r="C4713">
        <v>213</v>
      </c>
      <c r="D4713">
        <v>751</v>
      </c>
      <c r="E4713">
        <v>0</v>
      </c>
      <c r="F4713">
        <v>20402</v>
      </c>
      <c r="H4713" t="s">
        <v>9</v>
      </c>
      <c r="I4713">
        <v>1120</v>
      </c>
      <c r="J4713">
        <v>3320</v>
      </c>
      <c r="K4713" t="s">
        <v>3323</v>
      </c>
      <c r="O4713" s="65">
        <v>2000000</v>
      </c>
    </row>
    <row r="4714" spans="1:15" x14ac:dyDescent="0.25">
      <c r="A4714" s="45">
        <v>2018</v>
      </c>
      <c r="B4714" t="s">
        <v>1000</v>
      </c>
      <c r="C4714">
        <v>213</v>
      </c>
      <c r="D4714">
        <v>751</v>
      </c>
      <c r="E4714">
        <v>0</v>
      </c>
      <c r="F4714">
        <v>29901</v>
      </c>
      <c r="H4714" t="s">
        <v>9</v>
      </c>
      <c r="I4714">
        <v>1120</v>
      </c>
      <c r="J4714">
        <v>3320</v>
      </c>
      <c r="K4714" t="s">
        <v>3327</v>
      </c>
      <c r="O4714" s="65">
        <v>400000</v>
      </c>
    </row>
    <row r="4715" spans="1:15" x14ac:dyDescent="0.25">
      <c r="A4715" s="45">
        <v>2018</v>
      </c>
      <c r="B4715" t="s">
        <v>1000</v>
      </c>
      <c r="C4715">
        <v>213</v>
      </c>
      <c r="D4715">
        <v>751</v>
      </c>
      <c r="E4715">
        <v>0</v>
      </c>
      <c r="F4715">
        <v>29902</v>
      </c>
      <c r="H4715" t="s">
        <v>9</v>
      </c>
      <c r="I4715">
        <v>1120</v>
      </c>
      <c r="J4715">
        <v>3320</v>
      </c>
      <c r="K4715" t="s">
        <v>3328</v>
      </c>
      <c r="O4715" s="65">
        <v>1150000</v>
      </c>
    </row>
    <row r="4716" spans="1:15" x14ac:dyDescent="0.25">
      <c r="A4716" s="45">
        <v>2018</v>
      </c>
      <c r="B4716" t="s">
        <v>1000</v>
      </c>
      <c r="C4716">
        <v>213</v>
      </c>
      <c r="D4716">
        <v>751</v>
      </c>
      <c r="E4716">
        <v>0</v>
      </c>
      <c r="F4716">
        <v>29903</v>
      </c>
      <c r="H4716" t="s">
        <v>9</v>
      </c>
      <c r="I4716">
        <v>1120</v>
      </c>
      <c r="J4716">
        <v>3320</v>
      </c>
      <c r="K4716" t="s">
        <v>3329</v>
      </c>
      <c r="O4716" s="65">
        <v>2000000</v>
      </c>
    </row>
    <row r="4717" spans="1:15" x14ac:dyDescent="0.25">
      <c r="A4717" s="45">
        <v>2018</v>
      </c>
      <c r="B4717" t="s">
        <v>1000</v>
      </c>
      <c r="C4717">
        <v>213</v>
      </c>
      <c r="D4717">
        <v>751</v>
      </c>
      <c r="E4717">
        <v>0</v>
      </c>
      <c r="F4717">
        <v>29904</v>
      </c>
      <c r="H4717" t="s">
        <v>9</v>
      </c>
      <c r="I4717">
        <v>1120</v>
      </c>
      <c r="J4717">
        <v>3320</v>
      </c>
      <c r="K4717" t="s">
        <v>3330</v>
      </c>
      <c r="O4717" s="65">
        <v>1000000</v>
      </c>
    </row>
    <row r="4718" spans="1:15" x14ac:dyDescent="0.25">
      <c r="A4718" s="45">
        <v>2018</v>
      </c>
      <c r="B4718" t="s">
        <v>1000</v>
      </c>
      <c r="C4718">
        <v>213</v>
      </c>
      <c r="D4718">
        <v>751</v>
      </c>
      <c r="E4718">
        <v>0</v>
      </c>
      <c r="F4718">
        <v>29905</v>
      </c>
      <c r="H4718" t="s">
        <v>9</v>
      </c>
      <c r="I4718">
        <v>1120</v>
      </c>
      <c r="J4718">
        <v>3320</v>
      </c>
      <c r="K4718" t="s">
        <v>3331</v>
      </c>
      <c r="O4718" s="65">
        <v>100000</v>
      </c>
    </row>
    <row r="4719" spans="1:15" x14ac:dyDescent="0.25">
      <c r="A4719" s="45">
        <v>2018</v>
      </c>
      <c r="B4719" t="s">
        <v>1000</v>
      </c>
      <c r="C4719">
        <v>213</v>
      </c>
      <c r="D4719">
        <v>751</v>
      </c>
      <c r="E4719">
        <v>0</v>
      </c>
      <c r="F4719">
        <v>29906</v>
      </c>
      <c r="H4719" t="s">
        <v>9</v>
      </c>
      <c r="I4719">
        <v>1120</v>
      </c>
      <c r="J4719">
        <v>3320</v>
      </c>
      <c r="K4719" t="s">
        <v>3332</v>
      </c>
      <c r="O4719" s="65">
        <v>1300000</v>
      </c>
    </row>
    <row r="4720" spans="1:15" x14ac:dyDescent="0.25">
      <c r="A4720" s="45">
        <v>2018</v>
      </c>
      <c r="B4720" t="s">
        <v>1000</v>
      </c>
      <c r="C4720">
        <v>213</v>
      </c>
      <c r="D4720">
        <v>751</v>
      </c>
      <c r="E4720">
        <v>0</v>
      </c>
      <c r="F4720">
        <v>29999</v>
      </c>
      <c r="H4720" t="s">
        <v>9</v>
      </c>
      <c r="I4720">
        <v>1120</v>
      </c>
      <c r="J4720">
        <v>3320</v>
      </c>
      <c r="K4720" t="s">
        <v>3334</v>
      </c>
      <c r="O4720" s="65">
        <v>300000</v>
      </c>
    </row>
    <row r="4721" spans="1:15" x14ac:dyDescent="0.25">
      <c r="A4721" s="45">
        <v>2018</v>
      </c>
      <c r="B4721" t="s">
        <v>1000</v>
      </c>
      <c r="C4721">
        <v>213</v>
      </c>
      <c r="D4721">
        <v>751</v>
      </c>
      <c r="E4721">
        <v>0</v>
      </c>
      <c r="F4721">
        <v>50101</v>
      </c>
      <c r="H4721" t="s">
        <v>16</v>
      </c>
      <c r="I4721">
        <v>2210</v>
      </c>
      <c r="J4721">
        <v>3320</v>
      </c>
      <c r="K4721" t="s">
        <v>3372</v>
      </c>
      <c r="O4721" s="65">
        <v>500000</v>
      </c>
    </row>
    <row r="4722" spans="1:15" x14ac:dyDescent="0.25">
      <c r="A4722" s="45">
        <v>2018</v>
      </c>
      <c r="B4722" t="s">
        <v>1000</v>
      </c>
      <c r="C4722">
        <v>213</v>
      </c>
      <c r="D4722">
        <v>751</v>
      </c>
      <c r="E4722">
        <v>0</v>
      </c>
      <c r="F4722">
        <v>50103</v>
      </c>
      <c r="H4722" t="s">
        <v>16</v>
      </c>
      <c r="I4722">
        <v>2210</v>
      </c>
      <c r="J4722">
        <v>3320</v>
      </c>
      <c r="K4722" t="s">
        <v>3374</v>
      </c>
      <c r="O4722" s="65">
        <v>5000000</v>
      </c>
    </row>
    <row r="4723" spans="1:15" x14ac:dyDescent="0.25">
      <c r="A4723" s="45">
        <v>2018</v>
      </c>
      <c r="B4723" t="s">
        <v>1000</v>
      </c>
      <c r="C4723">
        <v>213</v>
      </c>
      <c r="D4723">
        <v>751</v>
      </c>
      <c r="E4723">
        <v>0</v>
      </c>
      <c r="F4723">
        <v>50104</v>
      </c>
      <c r="H4723" t="s">
        <v>16</v>
      </c>
      <c r="I4723">
        <v>2210</v>
      </c>
      <c r="J4723">
        <v>3320</v>
      </c>
      <c r="K4723" t="s">
        <v>3375</v>
      </c>
      <c r="O4723" s="65">
        <v>500000</v>
      </c>
    </row>
    <row r="4724" spans="1:15" x14ac:dyDescent="0.25">
      <c r="A4724" s="45">
        <v>2018</v>
      </c>
      <c r="B4724" t="s">
        <v>1000</v>
      </c>
      <c r="C4724">
        <v>213</v>
      </c>
      <c r="D4724">
        <v>751</v>
      </c>
      <c r="E4724">
        <v>0</v>
      </c>
      <c r="F4724">
        <v>50105</v>
      </c>
      <c r="H4724" t="s">
        <v>16</v>
      </c>
      <c r="I4724">
        <v>2210</v>
      </c>
      <c r="J4724">
        <v>3320</v>
      </c>
      <c r="K4724" t="s">
        <v>3376</v>
      </c>
      <c r="O4724" s="65">
        <v>57000000</v>
      </c>
    </row>
    <row r="4725" spans="1:15" x14ac:dyDescent="0.25">
      <c r="A4725" s="45">
        <v>2018</v>
      </c>
      <c r="B4725" t="s">
        <v>1000</v>
      </c>
      <c r="C4725">
        <v>213</v>
      </c>
      <c r="D4725">
        <v>751</v>
      </c>
      <c r="E4725">
        <v>0</v>
      </c>
      <c r="F4725">
        <v>50199</v>
      </c>
      <c r="H4725" t="s">
        <v>16</v>
      </c>
      <c r="I4725">
        <v>2210</v>
      </c>
      <c r="J4725">
        <v>3320</v>
      </c>
      <c r="K4725" t="s">
        <v>3379</v>
      </c>
      <c r="O4725" s="65">
        <v>2200000</v>
      </c>
    </row>
    <row r="4726" spans="1:15" x14ac:dyDescent="0.25">
      <c r="A4726" s="45">
        <v>2018</v>
      </c>
      <c r="B4726" t="s">
        <v>1000</v>
      </c>
      <c r="C4726">
        <v>213</v>
      </c>
      <c r="D4726">
        <v>751</v>
      </c>
      <c r="E4726">
        <v>0</v>
      </c>
      <c r="F4726">
        <v>50299</v>
      </c>
      <c r="H4726" t="s">
        <v>979</v>
      </c>
      <c r="I4726">
        <v>2150</v>
      </c>
      <c r="J4726">
        <v>3320</v>
      </c>
      <c r="K4726" t="s">
        <v>3384</v>
      </c>
      <c r="M4726" t="s">
        <v>6192</v>
      </c>
      <c r="O4726" s="65">
        <v>517854828</v>
      </c>
    </row>
    <row r="4727" spans="1:15" x14ac:dyDescent="0.25">
      <c r="A4727" s="45">
        <v>2018</v>
      </c>
      <c r="B4727" t="s">
        <v>1000</v>
      </c>
      <c r="C4727">
        <v>213</v>
      </c>
      <c r="D4727">
        <v>751</v>
      </c>
      <c r="E4727">
        <v>0</v>
      </c>
      <c r="F4727">
        <v>50299</v>
      </c>
      <c r="H4727" t="s">
        <v>16</v>
      </c>
      <c r="I4727">
        <v>2150</v>
      </c>
      <c r="J4727">
        <v>3320</v>
      </c>
      <c r="K4727" t="s">
        <v>3384</v>
      </c>
      <c r="M4727" t="s">
        <v>6193</v>
      </c>
      <c r="O4727" s="65">
        <v>127653426</v>
      </c>
    </row>
    <row r="4728" spans="1:15" x14ac:dyDescent="0.25">
      <c r="A4728" s="45">
        <v>2018</v>
      </c>
      <c r="B4728" t="s">
        <v>1000</v>
      </c>
      <c r="C4728">
        <v>213</v>
      </c>
      <c r="D4728">
        <v>751</v>
      </c>
      <c r="E4728">
        <v>0</v>
      </c>
      <c r="F4728">
        <v>59903</v>
      </c>
      <c r="H4728" t="s">
        <v>16</v>
      </c>
      <c r="I4728">
        <v>2240</v>
      </c>
      <c r="J4728">
        <v>3320</v>
      </c>
      <c r="K4728" t="s">
        <v>3389</v>
      </c>
      <c r="O4728" s="65">
        <v>3500000</v>
      </c>
    </row>
    <row r="4729" spans="1:15" x14ac:dyDescent="0.25">
      <c r="A4729" s="45">
        <v>2018</v>
      </c>
      <c r="B4729" t="s">
        <v>1000</v>
      </c>
      <c r="C4729">
        <v>213</v>
      </c>
      <c r="D4729">
        <v>751</v>
      </c>
      <c r="E4729">
        <v>0</v>
      </c>
      <c r="F4729">
        <v>59999</v>
      </c>
      <c r="H4729" t="s">
        <v>16</v>
      </c>
      <c r="I4729">
        <v>2250</v>
      </c>
      <c r="J4729">
        <v>3320</v>
      </c>
      <c r="K4729" t="s">
        <v>3390</v>
      </c>
      <c r="O4729" s="65">
        <v>5000000</v>
      </c>
    </row>
    <row r="4730" spans="1:15" x14ac:dyDescent="0.25">
      <c r="A4730" s="45">
        <v>2018</v>
      </c>
      <c r="B4730" t="s">
        <v>1000</v>
      </c>
      <c r="C4730">
        <v>213</v>
      </c>
      <c r="D4730">
        <v>751</v>
      </c>
      <c r="E4730">
        <v>0</v>
      </c>
      <c r="F4730">
        <v>60102</v>
      </c>
      <c r="G4730">
        <v>220</v>
      </c>
      <c r="H4730" t="s">
        <v>9</v>
      </c>
      <c r="I4730">
        <v>1310</v>
      </c>
      <c r="J4730">
        <v>3320</v>
      </c>
      <c r="K4730" t="s">
        <v>3392</v>
      </c>
      <c r="L4730" t="s">
        <v>1002</v>
      </c>
      <c r="M4730" t="s">
        <v>4782</v>
      </c>
      <c r="N4730" t="s">
        <v>1003</v>
      </c>
      <c r="O4730" s="65">
        <v>3462369780</v>
      </c>
    </row>
    <row r="4731" spans="1:15" x14ac:dyDescent="0.25">
      <c r="A4731" s="45">
        <v>2018</v>
      </c>
      <c r="B4731" t="s">
        <v>1000</v>
      </c>
      <c r="C4731">
        <v>213</v>
      </c>
      <c r="D4731">
        <v>751</v>
      </c>
      <c r="E4731">
        <v>0</v>
      </c>
      <c r="F4731">
        <v>60102</v>
      </c>
      <c r="G4731">
        <v>230</v>
      </c>
      <c r="H4731" t="s">
        <v>9</v>
      </c>
      <c r="I4731">
        <v>1310</v>
      </c>
      <c r="J4731">
        <v>3320</v>
      </c>
      <c r="K4731" t="s">
        <v>3392</v>
      </c>
      <c r="L4731" t="s">
        <v>1004</v>
      </c>
      <c r="M4731" t="s">
        <v>4675</v>
      </c>
      <c r="N4731" t="s">
        <v>1005</v>
      </c>
      <c r="O4731" s="65">
        <v>1666020000</v>
      </c>
    </row>
    <row r="4732" spans="1:15" x14ac:dyDescent="0.25">
      <c r="A4732" s="45">
        <v>2018</v>
      </c>
      <c r="B4732" t="s">
        <v>1000</v>
      </c>
      <c r="C4732">
        <v>213</v>
      </c>
      <c r="D4732">
        <v>751</v>
      </c>
      <c r="E4732">
        <v>0</v>
      </c>
      <c r="F4732">
        <v>60102</v>
      </c>
      <c r="G4732">
        <v>240</v>
      </c>
      <c r="H4732" t="s">
        <v>9</v>
      </c>
      <c r="I4732">
        <v>1310</v>
      </c>
      <c r="J4732">
        <v>3320</v>
      </c>
      <c r="K4732" t="s">
        <v>3392</v>
      </c>
      <c r="L4732" t="s">
        <v>1006</v>
      </c>
      <c r="M4732" t="s">
        <v>1007</v>
      </c>
      <c r="N4732" t="s">
        <v>1008</v>
      </c>
      <c r="O4732" s="65">
        <v>2305360000</v>
      </c>
    </row>
    <row r="4733" spans="1:15" x14ac:dyDescent="0.25">
      <c r="A4733" s="45">
        <v>2018</v>
      </c>
      <c r="B4733" t="s">
        <v>1000</v>
      </c>
      <c r="C4733">
        <v>213</v>
      </c>
      <c r="D4733">
        <v>751</v>
      </c>
      <c r="E4733">
        <v>0</v>
      </c>
      <c r="F4733">
        <v>60102</v>
      </c>
      <c r="G4733">
        <v>245</v>
      </c>
      <c r="H4733" t="s">
        <v>9</v>
      </c>
      <c r="I4733">
        <v>1310</v>
      </c>
      <c r="J4733">
        <v>3320</v>
      </c>
      <c r="K4733" t="s">
        <v>3392</v>
      </c>
      <c r="L4733" t="s">
        <v>1006</v>
      </c>
      <c r="M4733" t="s">
        <v>4763</v>
      </c>
      <c r="N4733" t="s">
        <v>1008</v>
      </c>
      <c r="O4733" s="65">
        <v>54600000</v>
      </c>
    </row>
    <row r="4734" spans="1:15" x14ac:dyDescent="0.25">
      <c r="A4734" s="45">
        <v>2018</v>
      </c>
      <c r="B4734" t="s">
        <v>1000</v>
      </c>
      <c r="C4734">
        <v>213</v>
      </c>
      <c r="D4734">
        <v>751</v>
      </c>
      <c r="E4734">
        <v>0</v>
      </c>
      <c r="F4734">
        <v>60102</v>
      </c>
      <c r="G4734">
        <v>250</v>
      </c>
      <c r="H4734" t="s">
        <v>9</v>
      </c>
      <c r="I4734">
        <v>1310</v>
      </c>
      <c r="J4734">
        <v>3320</v>
      </c>
      <c r="K4734" t="s">
        <v>3392</v>
      </c>
      <c r="L4734" t="s">
        <v>1009</v>
      </c>
      <c r="M4734" t="s">
        <v>1010</v>
      </c>
      <c r="N4734" t="s">
        <v>1011</v>
      </c>
      <c r="O4734" s="65">
        <v>507120000</v>
      </c>
    </row>
    <row r="4735" spans="1:15" x14ac:dyDescent="0.25">
      <c r="A4735" s="45">
        <v>2018</v>
      </c>
      <c r="B4735" t="s">
        <v>1000</v>
      </c>
      <c r="C4735">
        <v>213</v>
      </c>
      <c r="D4735">
        <v>751</v>
      </c>
      <c r="E4735">
        <v>0</v>
      </c>
      <c r="F4735">
        <v>60102</v>
      </c>
      <c r="G4735">
        <v>260</v>
      </c>
      <c r="H4735" t="s">
        <v>9</v>
      </c>
      <c r="I4735">
        <v>1310</v>
      </c>
      <c r="J4735">
        <v>3320</v>
      </c>
      <c r="K4735" t="s">
        <v>3392</v>
      </c>
      <c r="L4735" t="s">
        <v>1012</v>
      </c>
      <c r="M4735" t="s">
        <v>1013</v>
      </c>
      <c r="N4735" t="s">
        <v>1014</v>
      </c>
      <c r="O4735" s="65">
        <v>268830000</v>
      </c>
    </row>
    <row r="4736" spans="1:15" x14ac:dyDescent="0.25">
      <c r="A4736" s="45">
        <v>2018</v>
      </c>
      <c r="B4736" t="s">
        <v>1000</v>
      </c>
      <c r="C4736">
        <v>213</v>
      </c>
      <c r="D4736">
        <v>751</v>
      </c>
      <c r="E4736">
        <v>0</v>
      </c>
      <c r="F4736">
        <v>60102</v>
      </c>
      <c r="G4736">
        <v>275</v>
      </c>
      <c r="H4736" t="s">
        <v>9</v>
      </c>
      <c r="I4736">
        <v>1310</v>
      </c>
      <c r="J4736">
        <v>3320</v>
      </c>
      <c r="K4736" t="s">
        <v>3392</v>
      </c>
      <c r="L4736" t="s">
        <v>1015</v>
      </c>
      <c r="M4736" t="s">
        <v>6194</v>
      </c>
      <c r="N4736" t="s">
        <v>1016</v>
      </c>
      <c r="O4736" s="65">
        <v>347354458</v>
      </c>
    </row>
    <row r="4737" spans="1:15" x14ac:dyDescent="0.25">
      <c r="A4737" s="45">
        <v>2018</v>
      </c>
      <c r="B4737" t="s">
        <v>1000</v>
      </c>
      <c r="C4737">
        <v>213</v>
      </c>
      <c r="D4737">
        <v>751</v>
      </c>
      <c r="E4737">
        <v>0</v>
      </c>
      <c r="F4737">
        <v>60102</v>
      </c>
      <c r="G4737">
        <v>285</v>
      </c>
      <c r="H4737" t="s">
        <v>9</v>
      </c>
      <c r="I4737">
        <v>1310</v>
      </c>
      <c r="J4737">
        <v>3320</v>
      </c>
      <c r="K4737" t="s">
        <v>3392</v>
      </c>
      <c r="L4737" t="s">
        <v>1017</v>
      </c>
      <c r="M4737" t="s">
        <v>1018</v>
      </c>
      <c r="N4737" t="s">
        <v>1019</v>
      </c>
      <c r="O4737" s="65">
        <v>173800000</v>
      </c>
    </row>
    <row r="4738" spans="1:15" x14ac:dyDescent="0.25">
      <c r="A4738" s="45">
        <v>2018</v>
      </c>
      <c r="B4738" t="s">
        <v>1000</v>
      </c>
      <c r="C4738">
        <v>213</v>
      </c>
      <c r="D4738">
        <v>751</v>
      </c>
      <c r="E4738">
        <v>0</v>
      </c>
      <c r="F4738">
        <v>60103</v>
      </c>
      <c r="G4738">
        <v>200</v>
      </c>
      <c r="H4738" t="s">
        <v>9</v>
      </c>
      <c r="I4738">
        <v>1310</v>
      </c>
      <c r="J4738">
        <v>3320</v>
      </c>
      <c r="K4738" t="s">
        <v>3393</v>
      </c>
      <c r="L4738" t="s">
        <v>21</v>
      </c>
      <c r="M4738" t="s">
        <v>4550</v>
      </c>
      <c r="N4738" t="s">
        <v>22</v>
      </c>
      <c r="O4738" s="65">
        <v>3519461</v>
      </c>
    </row>
    <row r="4739" spans="1:15" x14ac:dyDescent="0.25">
      <c r="A4739" s="45">
        <v>2018</v>
      </c>
      <c r="B4739" t="s">
        <v>1000</v>
      </c>
      <c r="C4739">
        <v>213</v>
      </c>
      <c r="D4739">
        <v>751</v>
      </c>
      <c r="E4739">
        <v>0</v>
      </c>
      <c r="F4739">
        <v>60103</v>
      </c>
      <c r="G4739">
        <v>202</v>
      </c>
      <c r="H4739" t="s">
        <v>9</v>
      </c>
      <c r="I4739">
        <v>1310</v>
      </c>
      <c r="J4739">
        <v>3320</v>
      </c>
      <c r="K4739" t="s">
        <v>3393</v>
      </c>
      <c r="L4739" t="s">
        <v>21</v>
      </c>
      <c r="M4739" t="s">
        <v>4542</v>
      </c>
      <c r="N4739" t="s">
        <v>22</v>
      </c>
      <c r="O4739" s="65">
        <v>1543925</v>
      </c>
    </row>
    <row r="4740" spans="1:15" x14ac:dyDescent="0.25">
      <c r="A4740" s="45">
        <v>2018</v>
      </c>
      <c r="B4740" t="s">
        <v>1000</v>
      </c>
      <c r="C4740">
        <v>213</v>
      </c>
      <c r="D4740">
        <v>751</v>
      </c>
      <c r="E4740">
        <v>0</v>
      </c>
      <c r="F4740">
        <v>60299</v>
      </c>
      <c r="H4740" t="s">
        <v>9</v>
      </c>
      <c r="I4740">
        <v>1320</v>
      </c>
      <c r="J4740">
        <v>3320</v>
      </c>
      <c r="K4740" t="s">
        <v>3403</v>
      </c>
      <c r="M4740" t="s">
        <v>6195</v>
      </c>
      <c r="O4740" s="65">
        <v>32000000</v>
      </c>
    </row>
    <row r="4741" spans="1:15" x14ac:dyDescent="0.25">
      <c r="A4741" s="45">
        <v>2018</v>
      </c>
      <c r="B4741" t="s">
        <v>1000</v>
      </c>
      <c r="C4741">
        <v>213</v>
      </c>
      <c r="D4741">
        <v>751</v>
      </c>
      <c r="E4741">
        <v>0</v>
      </c>
      <c r="F4741">
        <v>60301</v>
      </c>
      <c r="H4741" t="s">
        <v>9</v>
      </c>
      <c r="I4741">
        <v>1320</v>
      </c>
      <c r="J4741">
        <v>3320</v>
      </c>
      <c r="K4741" t="s">
        <v>3404</v>
      </c>
      <c r="O4741" s="65">
        <v>45700000</v>
      </c>
    </row>
    <row r="4742" spans="1:15" x14ac:dyDescent="0.25">
      <c r="A4742" s="45">
        <v>2018</v>
      </c>
      <c r="B4742" t="s">
        <v>1000</v>
      </c>
      <c r="C4742">
        <v>213</v>
      </c>
      <c r="D4742">
        <v>751</v>
      </c>
      <c r="E4742">
        <v>0</v>
      </c>
      <c r="F4742">
        <v>60399</v>
      </c>
      <c r="H4742" t="s">
        <v>9</v>
      </c>
      <c r="I4742">
        <v>1320</v>
      </c>
      <c r="J4742">
        <v>3320</v>
      </c>
      <c r="K4742" t="s">
        <v>3409</v>
      </c>
      <c r="M4742" t="s">
        <v>4413</v>
      </c>
      <c r="O4742" s="65">
        <v>5000000</v>
      </c>
    </row>
    <row r="4743" spans="1:15" x14ac:dyDescent="0.25">
      <c r="A4743" s="45">
        <v>2018</v>
      </c>
      <c r="B4743" t="s">
        <v>1000</v>
      </c>
      <c r="C4743">
        <v>213</v>
      </c>
      <c r="D4743">
        <v>751</v>
      </c>
      <c r="E4743">
        <v>0</v>
      </c>
      <c r="F4743">
        <v>60401</v>
      </c>
      <c r="G4743">
        <v>200</v>
      </c>
      <c r="H4743" t="s">
        <v>9</v>
      </c>
      <c r="I4743">
        <v>1320</v>
      </c>
      <c r="J4743">
        <v>3320</v>
      </c>
      <c r="K4743" t="s">
        <v>3411</v>
      </c>
      <c r="L4743" t="s">
        <v>1020</v>
      </c>
      <c r="M4743" t="s">
        <v>1021</v>
      </c>
      <c r="N4743" t="s">
        <v>1022</v>
      </c>
      <c r="O4743" s="65">
        <v>4200000</v>
      </c>
    </row>
    <row r="4744" spans="1:15" x14ac:dyDescent="0.25">
      <c r="A4744" s="45">
        <v>2018</v>
      </c>
      <c r="B4744" t="s">
        <v>1000</v>
      </c>
      <c r="C4744">
        <v>213</v>
      </c>
      <c r="D4744">
        <v>751</v>
      </c>
      <c r="E4744">
        <v>0</v>
      </c>
      <c r="F4744">
        <v>60404</v>
      </c>
      <c r="G4744">
        <v>250</v>
      </c>
      <c r="H4744" t="s">
        <v>9</v>
      </c>
      <c r="I4744">
        <v>1320</v>
      </c>
      <c r="J4744">
        <v>3320</v>
      </c>
      <c r="K4744" t="s">
        <v>3414</v>
      </c>
      <c r="L4744" t="s">
        <v>1023</v>
      </c>
      <c r="M4744" t="s">
        <v>4676</v>
      </c>
      <c r="N4744" t="s">
        <v>1024</v>
      </c>
      <c r="O4744" s="65">
        <v>3570000</v>
      </c>
    </row>
    <row r="4745" spans="1:15" x14ac:dyDescent="0.25">
      <c r="A4745" s="45">
        <v>2018</v>
      </c>
      <c r="B4745" t="s">
        <v>1000</v>
      </c>
      <c r="C4745">
        <v>213</v>
      </c>
      <c r="D4745">
        <v>751</v>
      </c>
      <c r="E4745">
        <v>0</v>
      </c>
      <c r="F4745">
        <v>60404</v>
      </c>
      <c r="G4745">
        <v>316</v>
      </c>
      <c r="H4745" t="s">
        <v>9</v>
      </c>
      <c r="I4745">
        <v>1320</v>
      </c>
      <c r="J4745">
        <v>3320</v>
      </c>
      <c r="K4745" t="s">
        <v>3414</v>
      </c>
      <c r="L4745" t="s">
        <v>1025</v>
      </c>
      <c r="M4745" t="s">
        <v>1026</v>
      </c>
      <c r="N4745" t="s">
        <v>1027</v>
      </c>
      <c r="O4745" s="65">
        <v>11945000</v>
      </c>
    </row>
    <row r="4746" spans="1:15" x14ac:dyDescent="0.25">
      <c r="A4746" s="45">
        <v>2018</v>
      </c>
      <c r="B4746" t="s">
        <v>1000</v>
      </c>
      <c r="C4746">
        <v>213</v>
      </c>
      <c r="D4746">
        <v>751</v>
      </c>
      <c r="E4746">
        <v>0</v>
      </c>
      <c r="F4746">
        <v>60404</v>
      </c>
      <c r="G4746">
        <v>362</v>
      </c>
      <c r="H4746" t="s">
        <v>9</v>
      </c>
      <c r="I4746">
        <v>1320</v>
      </c>
      <c r="J4746">
        <v>3320</v>
      </c>
      <c r="K4746" t="s">
        <v>3414</v>
      </c>
      <c r="L4746" t="s">
        <v>1028</v>
      </c>
      <c r="M4746" t="s">
        <v>1029</v>
      </c>
      <c r="N4746" t="s">
        <v>1030</v>
      </c>
      <c r="O4746" s="65">
        <v>17500000</v>
      </c>
    </row>
    <row r="4747" spans="1:15" x14ac:dyDescent="0.25">
      <c r="A4747" s="45">
        <v>2018</v>
      </c>
      <c r="B4747" t="s">
        <v>1000</v>
      </c>
      <c r="C4747">
        <v>213</v>
      </c>
      <c r="D4747">
        <v>751</v>
      </c>
      <c r="E4747">
        <v>0</v>
      </c>
      <c r="F4747">
        <v>60701</v>
      </c>
      <c r="G4747">
        <v>225</v>
      </c>
      <c r="H4747" t="s">
        <v>9</v>
      </c>
      <c r="I4747">
        <v>1330</v>
      </c>
      <c r="J4747">
        <v>3320</v>
      </c>
      <c r="K4747" t="s">
        <v>3419</v>
      </c>
      <c r="L4747" t="s">
        <v>1031</v>
      </c>
      <c r="M4747" t="s">
        <v>4677</v>
      </c>
      <c r="N4747" t="s">
        <v>978</v>
      </c>
      <c r="O4747" s="65">
        <v>568032</v>
      </c>
    </row>
    <row r="4748" spans="1:15" x14ac:dyDescent="0.25">
      <c r="A4748" s="45">
        <v>2018</v>
      </c>
      <c r="B4748" t="s">
        <v>1032</v>
      </c>
      <c r="C4748">
        <v>213</v>
      </c>
      <c r="D4748">
        <v>753</v>
      </c>
      <c r="E4748">
        <v>0</v>
      </c>
      <c r="F4748">
        <v>101</v>
      </c>
      <c r="H4748" t="s">
        <v>9</v>
      </c>
      <c r="I4748">
        <v>1111</v>
      </c>
      <c r="J4748">
        <v>3320</v>
      </c>
      <c r="K4748" t="s">
        <v>3206</v>
      </c>
      <c r="O4748" s="65">
        <v>342000000</v>
      </c>
    </row>
    <row r="4749" spans="1:15" x14ac:dyDescent="0.25">
      <c r="A4749" s="45">
        <v>2018</v>
      </c>
      <c r="B4749" t="s">
        <v>1032</v>
      </c>
      <c r="C4749">
        <v>213</v>
      </c>
      <c r="D4749">
        <v>753</v>
      </c>
      <c r="E4749">
        <v>0</v>
      </c>
      <c r="F4749">
        <v>105</v>
      </c>
      <c r="H4749" t="s">
        <v>9</v>
      </c>
      <c r="I4749">
        <v>1111</v>
      </c>
      <c r="J4749">
        <v>3320</v>
      </c>
      <c r="K4749" t="s">
        <v>3209</v>
      </c>
      <c r="O4749" s="65">
        <v>15555000</v>
      </c>
    </row>
    <row r="4750" spans="1:15" x14ac:dyDescent="0.25">
      <c r="A4750" s="45">
        <v>2018</v>
      </c>
      <c r="B4750" t="s">
        <v>1032</v>
      </c>
      <c r="C4750">
        <v>213</v>
      </c>
      <c r="D4750">
        <v>753</v>
      </c>
      <c r="E4750">
        <v>0</v>
      </c>
      <c r="F4750">
        <v>201</v>
      </c>
      <c r="H4750" t="s">
        <v>9</v>
      </c>
      <c r="I4750">
        <v>1111</v>
      </c>
      <c r="J4750">
        <v>3320</v>
      </c>
      <c r="K4750" t="s">
        <v>3210</v>
      </c>
      <c r="O4750" s="65">
        <v>20000000</v>
      </c>
    </row>
    <row r="4751" spans="1:15" x14ac:dyDescent="0.25">
      <c r="A4751" s="45">
        <v>2018</v>
      </c>
      <c r="B4751" t="s">
        <v>1032</v>
      </c>
      <c r="C4751">
        <v>213</v>
      </c>
      <c r="D4751">
        <v>753</v>
      </c>
      <c r="E4751">
        <v>0</v>
      </c>
      <c r="F4751">
        <v>301</v>
      </c>
      <c r="H4751" t="s">
        <v>9</v>
      </c>
      <c r="I4751">
        <v>1111</v>
      </c>
      <c r="J4751">
        <v>3320</v>
      </c>
      <c r="K4751" t="s">
        <v>3215</v>
      </c>
      <c r="O4751" s="65">
        <v>127000000</v>
      </c>
    </row>
    <row r="4752" spans="1:15" x14ac:dyDescent="0.25">
      <c r="A4752" s="45">
        <v>2018</v>
      </c>
      <c r="B4752" t="s">
        <v>1032</v>
      </c>
      <c r="C4752">
        <v>213</v>
      </c>
      <c r="D4752">
        <v>753</v>
      </c>
      <c r="E4752">
        <v>0</v>
      </c>
      <c r="F4752">
        <v>302</v>
      </c>
      <c r="H4752" t="s">
        <v>9</v>
      </c>
      <c r="I4752">
        <v>1111</v>
      </c>
      <c r="J4752">
        <v>3320</v>
      </c>
      <c r="K4752" t="s">
        <v>3216</v>
      </c>
      <c r="O4752" s="65">
        <v>161980000</v>
      </c>
    </row>
    <row r="4753" spans="1:15" x14ac:dyDescent="0.25">
      <c r="A4753" s="45">
        <v>2018</v>
      </c>
      <c r="B4753" t="s">
        <v>1032</v>
      </c>
      <c r="C4753">
        <v>213</v>
      </c>
      <c r="D4753">
        <v>753</v>
      </c>
      <c r="E4753">
        <v>0</v>
      </c>
      <c r="F4753">
        <v>303</v>
      </c>
      <c r="H4753" t="s">
        <v>16</v>
      </c>
      <c r="I4753">
        <v>1111</v>
      </c>
      <c r="J4753">
        <v>3320</v>
      </c>
      <c r="K4753" t="s">
        <v>3217</v>
      </c>
      <c r="O4753" s="65">
        <v>62999726</v>
      </c>
    </row>
    <row r="4754" spans="1:15" x14ac:dyDescent="0.25">
      <c r="A4754" s="45">
        <v>2018</v>
      </c>
      <c r="B4754" t="s">
        <v>1032</v>
      </c>
      <c r="C4754">
        <v>213</v>
      </c>
      <c r="D4754">
        <v>753</v>
      </c>
      <c r="E4754">
        <v>0</v>
      </c>
      <c r="F4754">
        <v>304</v>
      </c>
      <c r="H4754" t="s">
        <v>9</v>
      </c>
      <c r="I4754">
        <v>1111</v>
      </c>
      <c r="J4754">
        <v>3320</v>
      </c>
      <c r="K4754" t="s">
        <v>3218</v>
      </c>
      <c r="O4754" s="65">
        <v>50000000</v>
      </c>
    </row>
    <row r="4755" spans="1:15" x14ac:dyDescent="0.25">
      <c r="A4755" s="45">
        <v>2018</v>
      </c>
      <c r="B4755" t="s">
        <v>1032</v>
      </c>
      <c r="C4755">
        <v>213</v>
      </c>
      <c r="D4755">
        <v>753</v>
      </c>
      <c r="E4755">
        <v>0</v>
      </c>
      <c r="F4755">
        <v>399</v>
      </c>
      <c r="H4755" t="s">
        <v>9</v>
      </c>
      <c r="I4755">
        <v>1111</v>
      </c>
      <c r="J4755">
        <v>3320</v>
      </c>
      <c r="K4755" t="s">
        <v>3219</v>
      </c>
      <c r="O4755" s="65">
        <v>39000000</v>
      </c>
    </row>
    <row r="4756" spans="1:15" x14ac:dyDescent="0.25">
      <c r="A4756" s="45">
        <v>2018</v>
      </c>
      <c r="B4756" t="s">
        <v>1032</v>
      </c>
      <c r="C4756">
        <v>213</v>
      </c>
      <c r="D4756">
        <v>753</v>
      </c>
      <c r="E4756">
        <v>0</v>
      </c>
      <c r="F4756">
        <v>401</v>
      </c>
      <c r="G4756">
        <v>200</v>
      </c>
      <c r="H4756" t="s">
        <v>9</v>
      </c>
      <c r="I4756">
        <v>1112</v>
      </c>
      <c r="J4756">
        <v>3320</v>
      </c>
      <c r="K4756" t="s">
        <v>3220</v>
      </c>
      <c r="L4756" t="s">
        <v>21</v>
      </c>
      <c r="M4756" t="s">
        <v>4546</v>
      </c>
      <c r="N4756" t="s">
        <v>22</v>
      </c>
      <c r="O4756" s="65">
        <v>69886988</v>
      </c>
    </row>
    <row r="4757" spans="1:15" x14ac:dyDescent="0.25">
      <c r="A4757" s="45">
        <v>2018</v>
      </c>
      <c r="B4757" t="s">
        <v>1032</v>
      </c>
      <c r="C4757">
        <v>213</v>
      </c>
      <c r="D4757">
        <v>753</v>
      </c>
      <c r="E4757">
        <v>0</v>
      </c>
      <c r="F4757">
        <v>405</v>
      </c>
      <c r="G4757">
        <v>200</v>
      </c>
      <c r="H4757" t="s">
        <v>9</v>
      </c>
      <c r="I4757">
        <v>1112</v>
      </c>
      <c r="J4757">
        <v>3320</v>
      </c>
      <c r="K4757" t="s">
        <v>3244</v>
      </c>
      <c r="L4757" t="s">
        <v>23</v>
      </c>
      <c r="M4757" t="s">
        <v>4531</v>
      </c>
      <c r="N4757" t="s">
        <v>24</v>
      </c>
      <c r="O4757" s="65">
        <v>3777675</v>
      </c>
    </row>
    <row r="4758" spans="1:15" x14ac:dyDescent="0.25">
      <c r="A4758" s="45">
        <v>2018</v>
      </c>
      <c r="B4758" t="s">
        <v>1032</v>
      </c>
      <c r="C4758">
        <v>213</v>
      </c>
      <c r="D4758">
        <v>753</v>
      </c>
      <c r="E4758">
        <v>0</v>
      </c>
      <c r="F4758">
        <v>501</v>
      </c>
      <c r="G4758">
        <v>200</v>
      </c>
      <c r="H4758" t="s">
        <v>9</v>
      </c>
      <c r="I4758">
        <v>1112</v>
      </c>
      <c r="J4758">
        <v>3320</v>
      </c>
      <c r="K4758" t="s">
        <v>3245</v>
      </c>
      <c r="L4758" t="s">
        <v>21</v>
      </c>
      <c r="M4758" t="s">
        <v>4547</v>
      </c>
      <c r="N4758" t="s">
        <v>22</v>
      </c>
      <c r="O4758" s="65">
        <v>38381178</v>
      </c>
    </row>
    <row r="4759" spans="1:15" x14ac:dyDescent="0.25">
      <c r="A4759" s="45">
        <v>2018</v>
      </c>
      <c r="B4759" t="s">
        <v>1032</v>
      </c>
      <c r="C4759">
        <v>213</v>
      </c>
      <c r="D4759">
        <v>753</v>
      </c>
      <c r="E4759">
        <v>0</v>
      </c>
      <c r="F4759">
        <v>502</v>
      </c>
      <c r="G4759">
        <v>200</v>
      </c>
      <c r="H4759" t="s">
        <v>9</v>
      </c>
      <c r="I4759">
        <v>1112</v>
      </c>
      <c r="J4759">
        <v>3320</v>
      </c>
      <c r="K4759" t="s">
        <v>3246</v>
      </c>
      <c r="L4759" t="s">
        <v>21</v>
      </c>
      <c r="M4759" t="s">
        <v>4532</v>
      </c>
      <c r="N4759" t="s">
        <v>22</v>
      </c>
      <c r="O4759" s="65">
        <v>11333025</v>
      </c>
    </row>
    <row r="4760" spans="1:15" x14ac:dyDescent="0.25">
      <c r="A4760" s="45">
        <v>2018</v>
      </c>
      <c r="B4760" t="s">
        <v>1032</v>
      </c>
      <c r="C4760">
        <v>213</v>
      </c>
      <c r="D4760">
        <v>753</v>
      </c>
      <c r="E4760">
        <v>0</v>
      </c>
      <c r="F4760">
        <v>503</v>
      </c>
      <c r="G4760">
        <v>200</v>
      </c>
      <c r="H4760" t="s">
        <v>9</v>
      </c>
      <c r="I4760">
        <v>1112</v>
      </c>
      <c r="J4760">
        <v>3320</v>
      </c>
      <c r="K4760" t="s">
        <v>3247</v>
      </c>
      <c r="L4760" t="s">
        <v>21</v>
      </c>
      <c r="M4760" t="s">
        <v>4533</v>
      </c>
      <c r="N4760" t="s">
        <v>22</v>
      </c>
      <c r="O4760" s="65">
        <v>22666050</v>
      </c>
    </row>
    <row r="4761" spans="1:15" x14ac:dyDescent="0.25">
      <c r="A4761" s="45">
        <v>2018</v>
      </c>
      <c r="B4761" t="s">
        <v>1032</v>
      </c>
      <c r="C4761">
        <v>213</v>
      </c>
      <c r="D4761">
        <v>753</v>
      </c>
      <c r="E4761">
        <v>0</v>
      </c>
      <c r="F4761">
        <v>10101</v>
      </c>
      <c r="H4761" t="s">
        <v>9</v>
      </c>
      <c r="I4761">
        <v>1120</v>
      </c>
      <c r="J4761">
        <v>3320</v>
      </c>
      <c r="K4761" t="s">
        <v>3253</v>
      </c>
      <c r="O4761" s="65">
        <v>10000000</v>
      </c>
    </row>
    <row r="4762" spans="1:15" x14ac:dyDescent="0.25">
      <c r="A4762" s="45">
        <v>2018</v>
      </c>
      <c r="B4762" t="s">
        <v>1032</v>
      </c>
      <c r="C4762">
        <v>213</v>
      </c>
      <c r="D4762">
        <v>753</v>
      </c>
      <c r="E4762">
        <v>0</v>
      </c>
      <c r="F4762">
        <v>10201</v>
      </c>
      <c r="H4762" t="s">
        <v>9</v>
      </c>
      <c r="I4762">
        <v>1120</v>
      </c>
      <c r="J4762">
        <v>3320</v>
      </c>
      <c r="K4762" t="s">
        <v>3258</v>
      </c>
      <c r="O4762" s="65">
        <v>5000000</v>
      </c>
    </row>
    <row r="4763" spans="1:15" x14ac:dyDescent="0.25">
      <c r="A4763" s="45">
        <v>2018</v>
      </c>
      <c r="B4763" t="s">
        <v>1032</v>
      </c>
      <c r="C4763">
        <v>213</v>
      </c>
      <c r="D4763">
        <v>753</v>
      </c>
      <c r="E4763">
        <v>0</v>
      </c>
      <c r="F4763">
        <v>10202</v>
      </c>
      <c r="H4763" t="s">
        <v>9</v>
      </c>
      <c r="I4763">
        <v>1120</v>
      </c>
      <c r="J4763">
        <v>3320</v>
      </c>
      <c r="K4763" t="s">
        <v>3259</v>
      </c>
      <c r="O4763" s="65">
        <v>12000000</v>
      </c>
    </row>
    <row r="4764" spans="1:15" x14ac:dyDescent="0.25">
      <c r="A4764" s="45">
        <v>2018</v>
      </c>
      <c r="B4764" t="s">
        <v>1032</v>
      </c>
      <c r="C4764">
        <v>213</v>
      </c>
      <c r="D4764">
        <v>753</v>
      </c>
      <c r="E4764">
        <v>0</v>
      </c>
      <c r="F4764">
        <v>10203</v>
      </c>
      <c r="H4764" t="s">
        <v>9</v>
      </c>
      <c r="I4764">
        <v>1120</v>
      </c>
      <c r="J4764">
        <v>3320</v>
      </c>
      <c r="K4764" t="s">
        <v>3260</v>
      </c>
      <c r="O4764" s="65">
        <v>200000</v>
      </c>
    </row>
    <row r="4765" spans="1:15" x14ac:dyDescent="0.25">
      <c r="A4765" s="45">
        <v>2018</v>
      </c>
      <c r="B4765" t="s">
        <v>1032</v>
      </c>
      <c r="C4765">
        <v>213</v>
      </c>
      <c r="D4765">
        <v>753</v>
      </c>
      <c r="E4765">
        <v>0</v>
      </c>
      <c r="F4765">
        <v>10204</v>
      </c>
      <c r="H4765" t="s">
        <v>9</v>
      </c>
      <c r="I4765">
        <v>1120</v>
      </c>
      <c r="J4765">
        <v>3320</v>
      </c>
      <c r="K4765" t="s">
        <v>3261</v>
      </c>
      <c r="O4765" s="65">
        <v>14000000</v>
      </c>
    </row>
    <row r="4766" spans="1:15" x14ac:dyDescent="0.25">
      <c r="A4766" s="45">
        <v>2018</v>
      </c>
      <c r="B4766" t="s">
        <v>1032</v>
      </c>
      <c r="C4766">
        <v>213</v>
      </c>
      <c r="D4766">
        <v>753</v>
      </c>
      <c r="E4766">
        <v>0</v>
      </c>
      <c r="F4766">
        <v>10301</v>
      </c>
      <c r="H4766" t="s">
        <v>9</v>
      </c>
      <c r="I4766">
        <v>1120</v>
      </c>
      <c r="J4766">
        <v>3320</v>
      </c>
      <c r="K4766" t="s">
        <v>3263</v>
      </c>
      <c r="O4766" s="65">
        <v>8000000</v>
      </c>
    </row>
    <row r="4767" spans="1:15" x14ac:dyDescent="0.25">
      <c r="A4767" s="45">
        <v>2018</v>
      </c>
      <c r="B4767" t="s">
        <v>1032</v>
      </c>
      <c r="C4767">
        <v>213</v>
      </c>
      <c r="D4767">
        <v>753</v>
      </c>
      <c r="E4767">
        <v>0</v>
      </c>
      <c r="F4767">
        <v>10302</v>
      </c>
      <c r="H4767" t="s">
        <v>9</v>
      </c>
      <c r="I4767">
        <v>1120</v>
      </c>
      <c r="J4767">
        <v>3320</v>
      </c>
      <c r="K4767" t="s">
        <v>3264</v>
      </c>
      <c r="O4767" s="65">
        <v>3000000</v>
      </c>
    </row>
    <row r="4768" spans="1:15" x14ac:dyDescent="0.25">
      <c r="A4768" s="45">
        <v>2018</v>
      </c>
      <c r="B4768" t="s">
        <v>1032</v>
      </c>
      <c r="C4768">
        <v>213</v>
      </c>
      <c r="D4768">
        <v>753</v>
      </c>
      <c r="E4768">
        <v>0</v>
      </c>
      <c r="F4768">
        <v>10404</v>
      </c>
      <c r="H4768" t="s">
        <v>9</v>
      </c>
      <c r="I4768">
        <v>1120</v>
      </c>
      <c r="J4768">
        <v>3320</v>
      </c>
      <c r="K4768" t="s">
        <v>3273</v>
      </c>
      <c r="M4768" t="s">
        <v>6196</v>
      </c>
      <c r="O4768" s="65">
        <v>37300000</v>
      </c>
    </row>
    <row r="4769" spans="1:15" x14ac:dyDescent="0.25">
      <c r="A4769" s="45">
        <v>2018</v>
      </c>
      <c r="B4769" t="s">
        <v>1032</v>
      </c>
      <c r="C4769">
        <v>213</v>
      </c>
      <c r="D4769">
        <v>753</v>
      </c>
      <c r="E4769">
        <v>0</v>
      </c>
      <c r="F4769">
        <v>10406</v>
      </c>
      <c r="H4769" t="s">
        <v>9</v>
      </c>
      <c r="I4769">
        <v>1120</v>
      </c>
      <c r="J4769">
        <v>3320</v>
      </c>
      <c r="K4769" t="s">
        <v>3275</v>
      </c>
      <c r="M4769" t="s">
        <v>6197</v>
      </c>
      <c r="O4769" s="65">
        <v>75000000</v>
      </c>
    </row>
    <row r="4770" spans="1:15" x14ac:dyDescent="0.25">
      <c r="A4770" s="45">
        <v>2018</v>
      </c>
      <c r="B4770" t="s">
        <v>1032</v>
      </c>
      <c r="C4770">
        <v>213</v>
      </c>
      <c r="D4770">
        <v>753</v>
      </c>
      <c r="E4770">
        <v>0</v>
      </c>
      <c r="F4770">
        <v>10499</v>
      </c>
      <c r="H4770" t="s">
        <v>9</v>
      </c>
      <c r="I4770">
        <v>1120</v>
      </c>
      <c r="J4770">
        <v>3320</v>
      </c>
      <c r="K4770" t="s">
        <v>3276</v>
      </c>
      <c r="M4770" t="s">
        <v>6198</v>
      </c>
      <c r="O4770" s="65">
        <v>300000000</v>
      </c>
    </row>
    <row r="4771" spans="1:15" x14ac:dyDescent="0.25">
      <c r="A4771" s="45">
        <v>2018</v>
      </c>
      <c r="B4771" t="s">
        <v>1032</v>
      </c>
      <c r="C4771">
        <v>213</v>
      </c>
      <c r="D4771">
        <v>753</v>
      </c>
      <c r="E4771">
        <v>0</v>
      </c>
      <c r="F4771">
        <v>10501</v>
      </c>
      <c r="H4771" t="s">
        <v>9</v>
      </c>
      <c r="I4771">
        <v>1120</v>
      </c>
      <c r="J4771">
        <v>3320</v>
      </c>
      <c r="K4771" t="s">
        <v>3277</v>
      </c>
      <c r="O4771" s="65">
        <v>1600000</v>
      </c>
    </row>
    <row r="4772" spans="1:15" x14ac:dyDescent="0.25">
      <c r="A4772" s="45">
        <v>2018</v>
      </c>
      <c r="B4772" t="s">
        <v>1032</v>
      </c>
      <c r="C4772">
        <v>213</v>
      </c>
      <c r="D4772">
        <v>753</v>
      </c>
      <c r="E4772">
        <v>0</v>
      </c>
      <c r="F4772">
        <v>10502</v>
      </c>
      <c r="H4772" t="s">
        <v>9</v>
      </c>
      <c r="I4772">
        <v>1120</v>
      </c>
      <c r="J4772">
        <v>3320</v>
      </c>
      <c r="K4772" t="s">
        <v>3278</v>
      </c>
      <c r="O4772" s="65">
        <v>25000000</v>
      </c>
    </row>
    <row r="4773" spans="1:15" x14ac:dyDescent="0.25">
      <c r="A4773" s="45">
        <v>2018</v>
      </c>
      <c r="B4773" t="s">
        <v>1032</v>
      </c>
      <c r="C4773">
        <v>213</v>
      </c>
      <c r="D4773">
        <v>753</v>
      </c>
      <c r="E4773">
        <v>0</v>
      </c>
      <c r="F4773">
        <v>10503</v>
      </c>
      <c r="H4773" t="s">
        <v>9</v>
      </c>
      <c r="I4773">
        <v>1120</v>
      </c>
      <c r="J4773">
        <v>3320</v>
      </c>
      <c r="K4773" t="s">
        <v>3279</v>
      </c>
      <c r="O4773" s="65">
        <v>2500000</v>
      </c>
    </row>
    <row r="4774" spans="1:15" x14ac:dyDescent="0.25">
      <c r="A4774" s="45">
        <v>2018</v>
      </c>
      <c r="B4774" t="s">
        <v>1032</v>
      </c>
      <c r="C4774">
        <v>213</v>
      </c>
      <c r="D4774">
        <v>753</v>
      </c>
      <c r="E4774">
        <v>0</v>
      </c>
      <c r="F4774">
        <v>10504</v>
      </c>
      <c r="H4774" t="s">
        <v>9</v>
      </c>
      <c r="I4774">
        <v>1120</v>
      </c>
      <c r="J4774">
        <v>3320</v>
      </c>
      <c r="K4774" t="s">
        <v>3280</v>
      </c>
      <c r="O4774" s="65">
        <v>2000000</v>
      </c>
    </row>
    <row r="4775" spans="1:15" x14ac:dyDescent="0.25">
      <c r="A4775" s="45">
        <v>2018</v>
      </c>
      <c r="B4775" t="s">
        <v>1032</v>
      </c>
      <c r="C4775">
        <v>213</v>
      </c>
      <c r="D4775">
        <v>753</v>
      </c>
      <c r="E4775">
        <v>0</v>
      </c>
      <c r="F4775">
        <v>10601</v>
      </c>
      <c r="H4775" t="s">
        <v>9</v>
      </c>
      <c r="I4775">
        <v>1120</v>
      </c>
      <c r="J4775">
        <v>3320</v>
      </c>
      <c r="K4775" t="s">
        <v>3281</v>
      </c>
      <c r="O4775" s="65">
        <v>16000000</v>
      </c>
    </row>
    <row r="4776" spans="1:15" x14ac:dyDescent="0.25">
      <c r="A4776" s="45">
        <v>2018</v>
      </c>
      <c r="B4776" t="s">
        <v>1032</v>
      </c>
      <c r="C4776">
        <v>213</v>
      </c>
      <c r="D4776">
        <v>753</v>
      </c>
      <c r="E4776">
        <v>0</v>
      </c>
      <c r="F4776">
        <v>10701</v>
      </c>
      <c r="H4776" t="s">
        <v>9</v>
      </c>
      <c r="I4776">
        <v>1120</v>
      </c>
      <c r="J4776">
        <v>3320</v>
      </c>
      <c r="K4776" t="s">
        <v>3284</v>
      </c>
      <c r="M4776" t="s">
        <v>6199</v>
      </c>
      <c r="O4776" s="65">
        <v>2000000</v>
      </c>
    </row>
    <row r="4777" spans="1:15" x14ac:dyDescent="0.25">
      <c r="A4777" s="45">
        <v>2018</v>
      </c>
      <c r="B4777" t="s">
        <v>1032</v>
      </c>
      <c r="C4777">
        <v>213</v>
      </c>
      <c r="D4777">
        <v>753</v>
      </c>
      <c r="E4777">
        <v>0</v>
      </c>
      <c r="F4777">
        <v>10702</v>
      </c>
      <c r="H4777" t="s">
        <v>9</v>
      </c>
      <c r="I4777">
        <v>1120</v>
      </c>
      <c r="J4777">
        <v>3320</v>
      </c>
      <c r="K4777" t="s">
        <v>3285</v>
      </c>
      <c r="M4777" t="s">
        <v>6200</v>
      </c>
      <c r="O4777" s="65">
        <v>3000000</v>
      </c>
    </row>
    <row r="4778" spans="1:15" x14ac:dyDescent="0.25">
      <c r="A4778" s="45">
        <v>2018</v>
      </c>
      <c r="B4778" t="s">
        <v>1032</v>
      </c>
      <c r="C4778">
        <v>213</v>
      </c>
      <c r="D4778">
        <v>753</v>
      </c>
      <c r="E4778">
        <v>0</v>
      </c>
      <c r="F4778">
        <v>10801</v>
      </c>
      <c r="H4778" t="s">
        <v>9</v>
      </c>
      <c r="I4778">
        <v>1120</v>
      </c>
      <c r="J4778">
        <v>3320</v>
      </c>
      <c r="K4778" t="s">
        <v>3287</v>
      </c>
      <c r="O4778" s="65">
        <v>17500000</v>
      </c>
    </row>
    <row r="4779" spans="1:15" x14ac:dyDescent="0.25">
      <c r="A4779" s="45">
        <v>2018</v>
      </c>
      <c r="B4779" t="s">
        <v>1032</v>
      </c>
      <c r="C4779">
        <v>213</v>
      </c>
      <c r="D4779">
        <v>753</v>
      </c>
      <c r="E4779">
        <v>0</v>
      </c>
      <c r="F4779">
        <v>10805</v>
      </c>
      <c r="H4779" t="s">
        <v>9</v>
      </c>
      <c r="I4779">
        <v>1120</v>
      </c>
      <c r="J4779">
        <v>3320</v>
      </c>
      <c r="K4779" t="s">
        <v>3291</v>
      </c>
      <c r="O4779" s="65">
        <v>10000000</v>
      </c>
    </row>
    <row r="4780" spans="1:15" x14ac:dyDescent="0.25">
      <c r="A4780" s="45">
        <v>2018</v>
      </c>
      <c r="B4780" t="s">
        <v>1032</v>
      </c>
      <c r="C4780">
        <v>213</v>
      </c>
      <c r="D4780">
        <v>753</v>
      </c>
      <c r="E4780">
        <v>0</v>
      </c>
      <c r="F4780">
        <v>10808</v>
      </c>
      <c r="H4780" t="s">
        <v>9</v>
      </c>
      <c r="I4780">
        <v>1120</v>
      </c>
      <c r="J4780">
        <v>3320</v>
      </c>
      <c r="K4780" t="s">
        <v>3294</v>
      </c>
      <c r="O4780" s="65">
        <v>1000000</v>
      </c>
    </row>
    <row r="4781" spans="1:15" x14ac:dyDescent="0.25">
      <c r="A4781" s="45">
        <v>2018</v>
      </c>
      <c r="B4781" t="s">
        <v>1032</v>
      </c>
      <c r="C4781">
        <v>213</v>
      </c>
      <c r="D4781">
        <v>753</v>
      </c>
      <c r="E4781">
        <v>0</v>
      </c>
      <c r="F4781">
        <v>10999</v>
      </c>
      <c r="H4781" t="s">
        <v>9</v>
      </c>
      <c r="I4781">
        <v>1310</v>
      </c>
      <c r="J4781">
        <v>3320</v>
      </c>
      <c r="K4781" t="s">
        <v>3299</v>
      </c>
      <c r="M4781" t="s">
        <v>4416</v>
      </c>
      <c r="O4781" s="65">
        <v>600000</v>
      </c>
    </row>
    <row r="4782" spans="1:15" x14ac:dyDescent="0.25">
      <c r="A4782" s="45">
        <v>2018</v>
      </c>
      <c r="B4782" t="s">
        <v>1032</v>
      </c>
      <c r="C4782">
        <v>213</v>
      </c>
      <c r="D4782">
        <v>753</v>
      </c>
      <c r="E4782">
        <v>0</v>
      </c>
      <c r="F4782">
        <v>19905</v>
      </c>
      <c r="H4782" t="s">
        <v>9</v>
      </c>
      <c r="I4782">
        <v>1120</v>
      </c>
      <c r="J4782">
        <v>3320</v>
      </c>
      <c r="K4782" t="s">
        <v>3304</v>
      </c>
      <c r="O4782" s="65">
        <v>600000</v>
      </c>
    </row>
    <row r="4783" spans="1:15" x14ac:dyDescent="0.25">
      <c r="A4783" s="45">
        <v>2018</v>
      </c>
      <c r="B4783" t="s">
        <v>1032</v>
      </c>
      <c r="C4783">
        <v>213</v>
      </c>
      <c r="D4783">
        <v>753</v>
      </c>
      <c r="E4783">
        <v>0</v>
      </c>
      <c r="F4783">
        <v>20101</v>
      </c>
      <c r="H4783" t="s">
        <v>9</v>
      </c>
      <c r="I4783">
        <v>1120</v>
      </c>
      <c r="J4783">
        <v>3320</v>
      </c>
      <c r="K4783" t="s">
        <v>3306</v>
      </c>
      <c r="O4783" s="65">
        <v>10000000</v>
      </c>
    </row>
    <row r="4784" spans="1:15" x14ac:dyDescent="0.25">
      <c r="A4784" s="45">
        <v>2018</v>
      </c>
      <c r="B4784" t="s">
        <v>1032</v>
      </c>
      <c r="C4784">
        <v>213</v>
      </c>
      <c r="D4784">
        <v>753</v>
      </c>
      <c r="E4784">
        <v>0</v>
      </c>
      <c r="F4784">
        <v>20104</v>
      </c>
      <c r="H4784" t="s">
        <v>9</v>
      </c>
      <c r="I4784">
        <v>1120</v>
      </c>
      <c r="J4784">
        <v>3320</v>
      </c>
      <c r="K4784" t="s">
        <v>3309</v>
      </c>
      <c r="O4784" s="65">
        <v>2500000</v>
      </c>
    </row>
    <row r="4785" spans="1:15" x14ac:dyDescent="0.25">
      <c r="A4785" s="45">
        <v>2018</v>
      </c>
      <c r="B4785" t="s">
        <v>1032</v>
      </c>
      <c r="C4785">
        <v>213</v>
      </c>
      <c r="D4785">
        <v>753</v>
      </c>
      <c r="E4785">
        <v>0</v>
      </c>
      <c r="F4785">
        <v>20203</v>
      </c>
      <c r="H4785" t="s">
        <v>9</v>
      </c>
      <c r="I4785">
        <v>1120</v>
      </c>
      <c r="J4785">
        <v>3320</v>
      </c>
      <c r="K4785" t="s">
        <v>3313</v>
      </c>
      <c r="O4785" s="65">
        <v>1000000</v>
      </c>
    </row>
    <row r="4786" spans="1:15" x14ac:dyDescent="0.25">
      <c r="A4786" s="45">
        <v>2018</v>
      </c>
      <c r="B4786" t="s">
        <v>1032</v>
      </c>
      <c r="C4786">
        <v>213</v>
      </c>
      <c r="D4786">
        <v>753</v>
      </c>
      <c r="E4786">
        <v>0</v>
      </c>
      <c r="F4786">
        <v>20301</v>
      </c>
      <c r="H4786" t="s">
        <v>9</v>
      </c>
      <c r="I4786">
        <v>1120</v>
      </c>
      <c r="J4786">
        <v>3320</v>
      </c>
      <c r="K4786" t="s">
        <v>3315</v>
      </c>
      <c r="O4786" s="65">
        <v>400000</v>
      </c>
    </row>
    <row r="4787" spans="1:15" x14ac:dyDescent="0.25">
      <c r="A4787" s="45">
        <v>2018</v>
      </c>
      <c r="B4787" t="s">
        <v>1032</v>
      </c>
      <c r="C4787">
        <v>213</v>
      </c>
      <c r="D4787">
        <v>753</v>
      </c>
      <c r="E4787">
        <v>0</v>
      </c>
      <c r="F4787">
        <v>20304</v>
      </c>
      <c r="H4787" t="s">
        <v>9</v>
      </c>
      <c r="I4787">
        <v>1120</v>
      </c>
      <c r="J4787">
        <v>3320</v>
      </c>
      <c r="K4787" t="s">
        <v>3318</v>
      </c>
      <c r="O4787" s="65">
        <v>500000</v>
      </c>
    </row>
    <row r="4788" spans="1:15" x14ac:dyDescent="0.25">
      <c r="A4788" s="45">
        <v>2018</v>
      </c>
      <c r="B4788" t="s">
        <v>1032</v>
      </c>
      <c r="C4788">
        <v>213</v>
      </c>
      <c r="D4788">
        <v>753</v>
      </c>
      <c r="E4788">
        <v>0</v>
      </c>
      <c r="F4788">
        <v>20399</v>
      </c>
      <c r="H4788" t="s">
        <v>9</v>
      </c>
      <c r="I4788">
        <v>1120</v>
      </c>
      <c r="J4788">
        <v>3320</v>
      </c>
      <c r="K4788" t="s">
        <v>3321</v>
      </c>
      <c r="O4788" s="65">
        <v>500000</v>
      </c>
    </row>
    <row r="4789" spans="1:15" x14ac:dyDescent="0.25">
      <c r="A4789" s="45">
        <v>2018</v>
      </c>
      <c r="B4789" t="s">
        <v>1032</v>
      </c>
      <c r="C4789">
        <v>213</v>
      </c>
      <c r="D4789">
        <v>753</v>
      </c>
      <c r="E4789">
        <v>0</v>
      </c>
      <c r="F4789">
        <v>20402</v>
      </c>
      <c r="H4789" t="s">
        <v>9</v>
      </c>
      <c r="I4789">
        <v>1120</v>
      </c>
      <c r="J4789">
        <v>3320</v>
      </c>
      <c r="K4789" t="s">
        <v>3323</v>
      </c>
      <c r="O4789" s="65">
        <v>2250000</v>
      </c>
    </row>
    <row r="4790" spans="1:15" x14ac:dyDescent="0.25">
      <c r="A4790" s="45">
        <v>2018</v>
      </c>
      <c r="B4790" t="s">
        <v>1032</v>
      </c>
      <c r="C4790">
        <v>213</v>
      </c>
      <c r="D4790">
        <v>753</v>
      </c>
      <c r="E4790">
        <v>0</v>
      </c>
      <c r="F4790">
        <v>29901</v>
      </c>
      <c r="H4790" t="s">
        <v>9</v>
      </c>
      <c r="I4790">
        <v>1120</v>
      </c>
      <c r="J4790">
        <v>3320</v>
      </c>
      <c r="K4790" t="s">
        <v>3327</v>
      </c>
      <c r="O4790" s="65">
        <v>5000000</v>
      </c>
    </row>
    <row r="4791" spans="1:15" x14ac:dyDescent="0.25">
      <c r="A4791" s="45">
        <v>2018</v>
      </c>
      <c r="B4791" t="s">
        <v>1032</v>
      </c>
      <c r="C4791">
        <v>213</v>
      </c>
      <c r="D4791">
        <v>753</v>
      </c>
      <c r="E4791">
        <v>0</v>
      </c>
      <c r="F4791">
        <v>29903</v>
      </c>
      <c r="H4791" t="s">
        <v>9</v>
      </c>
      <c r="I4791">
        <v>1120</v>
      </c>
      <c r="J4791">
        <v>3320</v>
      </c>
      <c r="K4791" t="s">
        <v>3329</v>
      </c>
      <c r="O4791" s="65">
        <v>5000000</v>
      </c>
    </row>
    <row r="4792" spans="1:15" x14ac:dyDescent="0.25">
      <c r="A4792" s="45">
        <v>2018</v>
      </c>
      <c r="B4792" t="s">
        <v>1032</v>
      </c>
      <c r="C4792">
        <v>213</v>
      </c>
      <c r="D4792">
        <v>753</v>
      </c>
      <c r="E4792">
        <v>0</v>
      </c>
      <c r="F4792">
        <v>29905</v>
      </c>
      <c r="H4792" t="s">
        <v>9</v>
      </c>
      <c r="I4792">
        <v>1120</v>
      </c>
      <c r="J4792">
        <v>3320</v>
      </c>
      <c r="K4792" t="s">
        <v>3331</v>
      </c>
      <c r="O4792" s="65">
        <v>1000000</v>
      </c>
    </row>
    <row r="4793" spans="1:15" x14ac:dyDescent="0.25">
      <c r="A4793" s="45">
        <v>2018</v>
      </c>
      <c r="B4793" t="s">
        <v>1032</v>
      </c>
      <c r="C4793">
        <v>213</v>
      </c>
      <c r="D4793">
        <v>753</v>
      </c>
      <c r="E4793">
        <v>0</v>
      </c>
      <c r="F4793">
        <v>60102</v>
      </c>
      <c r="G4793">
        <v>310</v>
      </c>
      <c r="H4793" t="s">
        <v>9</v>
      </c>
      <c r="I4793">
        <v>1310</v>
      </c>
      <c r="J4793">
        <v>3320</v>
      </c>
      <c r="K4793" t="s">
        <v>3392</v>
      </c>
      <c r="L4793" t="s">
        <v>1033</v>
      </c>
      <c r="M4793" t="s">
        <v>1034</v>
      </c>
      <c r="N4793" t="s">
        <v>1035</v>
      </c>
      <c r="O4793" s="65">
        <v>90656137</v>
      </c>
    </row>
    <row r="4794" spans="1:15" x14ac:dyDescent="0.25">
      <c r="A4794" s="45">
        <v>2018</v>
      </c>
      <c r="B4794" t="s">
        <v>1032</v>
      </c>
      <c r="C4794">
        <v>213</v>
      </c>
      <c r="D4794">
        <v>753</v>
      </c>
      <c r="E4794">
        <v>0</v>
      </c>
      <c r="F4794">
        <v>60103</v>
      </c>
      <c r="G4794">
        <v>200</v>
      </c>
      <c r="H4794" t="s">
        <v>9</v>
      </c>
      <c r="I4794">
        <v>1310</v>
      </c>
      <c r="J4794">
        <v>3320</v>
      </c>
      <c r="K4794" t="s">
        <v>3393</v>
      </c>
      <c r="L4794" t="s">
        <v>21</v>
      </c>
      <c r="M4794" t="s">
        <v>4550</v>
      </c>
      <c r="N4794" t="s">
        <v>22</v>
      </c>
      <c r="O4794" s="65">
        <v>4363383</v>
      </c>
    </row>
    <row r="4795" spans="1:15" x14ac:dyDescent="0.25">
      <c r="A4795" s="45">
        <v>2018</v>
      </c>
      <c r="B4795" t="s">
        <v>1032</v>
      </c>
      <c r="C4795">
        <v>213</v>
      </c>
      <c r="D4795">
        <v>753</v>
      </c>
      <c r="E4795">
        <v>0</v>
      </c>
      <c r="F4795">
        <v>60103</v>
      </c>
      <c r="G4795">
        <v>202</v>
      </c>
      <c r="H4795" t="s">
        <v>9</v>
      </c>
      <c r="I4795">
        <v>1310</v>
      </c>
      <c r="J4795">
        <v>3320</v>
      </c>
      <c r="K4795" t="s">
        <v>3393</v>
      </c>
      <c r="L4795" t="s">
        <v>21</v>
      </c>
      <c r="M4795" t="s">
        <v>4542</v>
      </c>
      <c r="N4795" t="s">
        <v>22</v>
      </c>
      <c r="O4795" s="65">
        <v>1888838</v>
      </c>
    </row>
    <row r="4796" spans="1:15" x14ac:dyDescent="0.25">
      <c r="A4796" s="45">
        <v>2018</v>
      </c>
      <c r="B4796" t="s">
        <v>1032</v>
      </c>
      <c r="C4796">
        <v>213</v>
      </c>
      <c r="D4796">
        <v>753</v>
      </c>
      <c r="E4796">
        <v>0</v>
      </c>
      <c r="F4796">
        <v>60299</v>
      </c>
      <c r="H4796" t="s">
        <v>9</v>
      </c>
      <c r="I4796">
        <v>1320</v>
      </c>
      <c r="J4796">
        <v>3320</v>
      </c>
      <c r="K4796" t="s">
        <v>3403</v>
      </c>
      <c r="M4796" t="s">
        <v>6201</v>
      </c>
      <c r="O4796" s="65">
        <v>385000000</v>
      </c>
    </row>
    <row r="4797" spans="1:15" x14ac:dyDescent="0.25">
      <c r="A4797" s="45">
        <v>2018</v>
      </c>
      <c r="B4797" t="s">
        <v>1032</v>
      </c>
      <c r="C4797">
        <v>213</v>
      </c>
      <c r="D4797">
        <v>753</v>
      </c>
      <c r="E4797">
        <v>0</v>
      </c>
      <c r="F4797">
        <v>60301</v>
      </c>
      <c r="H4797" t="s">
        <v>9</v>
      </c>
      <c r="I4797">
        <v>1320</v>
      </c>
      <c r="J4797">
        <v>3320</v>
      </c>
      <c r="K4797" t="s">
        <v>3404</v>
      </c>
      <c r="O4797" s="65">
        <v>68500000</v>
      </c>
    </row>
    <row r="4798" spans="1:15" x14ac:dyDescent="0.25">
      <c r="A4798" s="45">
        <v>2018</v>
      </c>
      <c r="B4798" t="s">
        <v>1032</v>
      </c>
      <c r="C4798">
        <v>213</v>
      </c>
      <c r="D4798">
        <v>753</v>
      </c>
      <c r="E4798">
        <v>0</v>
      </c>
      <c r="F4798">
        <v>60399</v>
      </c>
      <c r="H4798" t="s">
        <v>9</v>
      </c>
      <c r="I4798">
        <v>1320</v>
      </c>
      <c r="J4798">
        <v>3320</v>
      </c>
      <c r="K4798" t="s">
        <v>3409</v>
      </c>
      <c r="M4798" t="s">
        <v>4413</v>
      </c>
      <c r="O4798" s="65">
        <v>2000000</v>
      </c>
    </row>
    <row r="4799" spans="1:15" x14ac:dyDescent="0.25">
      <c r="A4799" s="45">
        <v>2018</v>
      </c>
      <c r="B4799" t="s">
        <v>1032</v>
      </c>
      <c r="C4799">
        <v>213</v>
      </c>
      <c r="D4799">
        <v>753</v>
      </c>
      <c r="E4799">
        <v>0</v>
      </c>
      <c r="F4799">
        <v>60401</v>
      </c>
      <c r="G4799">
        <v>200</v>
      </c>
      <c r="H4799" t="s">
        <v>9</v>
      </c>
      <c r="I4799">
        <v>1320</v>
      </c>
      <c r="J4799">
        <v>3320</v>
      </c>
      <c r="K4799" t="s">
        <v>3411</v>
      </c>
      <c r="L4799" t="s">
        <v>1036</v>
      </c>
      <c r="M4799" t="s">
        <v>4678</v>
      </c>
      <c r="N4799" t="s">
        <v>1037</v>
      </c>
      <c r="O4799" s="65">
        <v>5160000</v>
      </c>
    </row>
    <row r="4800" spans="1:15" x14ac:dyDescent="0.25">
      <c r="A4800" s="45">
        <v>2018</v>
      </c>
      <c r="B4800" t="s">
        <v>1032</v>
      </c>
      <c r="C4800">
        <v>213</v>
      </c>
      <c r="D4800">
        <v>753</v>
      </c>
      <c r="E4800">
        <v>0</v>
      </c>
      <c r="F4800">
        <v>60701</v>
      </c>
      <c r="G4800">
        <v>200</v>
      </c>
      <c r="H4800" t="s">
        <v>9</v>
      </c>
      <c r="I4800">
        <v>1330</v>
      </c>
      <c r="J4800">
        <v>3320</v>
      </c>
      <c r="K4800" t="s">
        <v>3419</v>
      </c>
      <c r="L4800" t="s">
        <v>1038</v>
      </c>
      <c r="M4800" t="s">
        <v>1039</v>
      </c>
      <c r="N4800" t="s">
        <v>978</v>
      </c>
      <c r="O4800" s="65">
        <v>14550000</v>
      </c>
    </row>
    <row r="4801" spans="1:15" x14ac:dyDescent="0.25">
      <c r="A4801" s="45">
        <v>2018</v>
      </c>
      <c r="B4801" t="s">
        <v>1040</v>
      </c>
      <c r="C4801">
        <v>213</v>
      </c>
      <c r="D4801">
        <v>755</v>
      </c>
      <c r="E4801">
        <v>0</v>
      </c>
      <c r="F4801">
        <v>101</v>
      </c>
      <c r="H4801" t="s">
        <v>9</v>
      </c>
      <c r="I4801">
        <v>1111</v>
      </c>
      <c r="J4801">
        <v>3320</v>
      </c>
      <c r="K4801" t="s">
        <v>3206</v>
      </c>
      <c r="O4801" s="65">
        <v>2669657384</v>
      </c>
    </row>
    <row r="4802" spans="1:15" x14ac:dyDescent="0.25">
      <c r="A4802" s="45">
        <v>2018</v>
      </c>
      <c r="B4802" t="s">
        <v>1040</v>
      </c>
      <c r="C4802">
        <v>213</v>
      </c>
      <c r="D4802">
        <v>755</v>
      </c>
      <c r="E4802">
        <v>0</v>
      </c>
      <c r="F4802">
        <v>105</v>
      </c>
      <c r="H4802" t="s">
        <v>9</v>
      </c>
      <c r="I4802">
        <v>1111</v>
      </c>
      <c r="J4802">
        <v>3320</v>
      </c>
      <c r="K4802" t="s">
        <v>3209</v>
      </c>
      <c r="O4802" s="65">
        <v>7405000</v>
      </c>
    </row>
    <row r="4803" spans="1:15" x14ac:dyDescent="0.25">
      <c r="A4803" s="45">
        <v>2018</v>
      </c>
      <c r="B4803" t="s">
        <v>1040</v>
      </c>
      <c r="C4803">
        <v>213</v>
      </c>
      <c r="D4803">
        <v>755</v>
      </c>
      <c r="E4803">
        <v>0</v>
      </c>
      <c r="F4803">
        <v>201</v>
      </c>
      <c r="H4803" t="s">
        <v>9</v>
      </c>
      <c r="I4803">
        <v>1111</v>
      </c>
      <c r="J4803">
        <v>3320</v>
      </c>
      <c r="K4803" t="s">
        <v>3210</v>
      </c>
      <c r="O4803" s="65">
        <v>7787000</v>
      </c>
    </row>
    <row r="4804" spans="1:15" x14ac:dyDescent="0.25">
      <c r="A4804" s="45">
        <v>2018</v>
      </c>
      <c r="B4804" t="s">
        <v>1040</v>
      </c>
      <c r="C4804">
        <v>213</v>
      </c>
      <c r="D4804">
        <v>755</v>
      </c>
      <c r="E4804">
        <v>0</v>
      </c>
      <c r="F4804">
        <v>301</v>
      </c>
      <c r="H4804" t="s">
        <v>9</v>
      </c>
      <c r="I4804">
        <v>1111</v>
      </c>
      <c r="J4804">
        <v>3320</v>
      </c>
      <c r="K4804" t="s">
        <v>3215</v>
      </c>
      <c r="O4804" s="65">
        <v>1495319813</v>
      </c>
    </row>
    <row r="4805" spans="1:15" x14ac:dyDescent="0.25">
      <c r="A4805" s="45">
        <v>2018</v>
      </c>
      <c r="B4805" t="s">
        <v>1040</v>
      </c>
      <c r="C4805">
        <v>213</v>
      </c>
      <c r="D4805">
        <v>755</v>
      </c>
      <c r="E4805">
        <v>0</v>
      </c>
      <c r="F4805">
        <v>302</v>
      </c>
      <c r="H4805" t="s">
        <v>9</v>
      </c>
      <c r="I4805">
        <v>1111</v>
      </c>
      <c r="J4805">
        <v>3320</v>
      </c>
      <c r="K4805" t="s">
        <v>3216</v>
      </c>
      <c r="O4805" s="65">
        <v>1146269063</v>
      </c>
    </row>
    <row r="4806" spans="1:15" x14ac:dyDescent="0.25">
      <c r="A4806" s="45">
        <v>2018</v>
      </c>
      <c r="B4806" t="s">
        <v>1040</v>
      </c>
      <c r="C4806">
        <v>213</v>
      </c>
      <c r="D4806">
        <v>755</v>
      </c>
      <c r="E4806">
        <v>0</v>
      </c>
      <c r="F4806">
        <v>303</v>
      </c>
      <c r="H4806" t="s">
        <v>16</v>
      </c>
      <c r="I4806">
        <v>1111</v>
      </c>
      <c r="J4806">
        <v>3320</v>
      </c>
      <c r="K4806" t="s">
        <v>3217</v>
      </c>
      <c r="O4806" s="65">
        <v>469989136</v>
      </c>
    </row>
    <row r="4807" spans="1:15" x14ac:dyDescent="0.25">
      <c r="A4807" s="45">
        <v>2018</v>
      </c>
      <c r="B4807" t="s">
        <v>1040</v>
      </c>
      <c r="C4807">
        <v>213</v>
      </c>
      <c r="D4807">
        <v>755</v>
      </c>
      <c r="E4807">
        <v>0</v>
      </c>
      <c r="F4807">
        <v>304</v>
      </c>
      <c r="H4807" t="s">
        <v>9</v>
      </c>
      <c r="I4807">
        <v>1111</v>
      </c>
      <c r="J4807">
        <v>3320</v>
      </c>
      <c r="K4807" t="s">
        <v>3218</v>
      </c>
      <c r="O4807" s="65">
        <v>417463737</v>
      </c>
    </row>
    <row r="4808" spans="1:15" x14ac:dyDescent="0.25">
      <c r="A4808" s="45">
        <v>2018</v>
      </c>
      <c r="B4808" t="s">
        <v>1040</v>
      </c>
      <c r="C4808">
        <v>213</v>
      </c>
      <c r="D4808">
        <v>755</v>
      </c>
      <c r="E4808">
        <v>0</v>
      </c>
      <c r="F4808">
        <v>399</v>
      </c>
      <c r="H4808" t="s">
        <v>9</v>
      </c>
      <c r="I4808">
        <v>1111</v>
      </c>
      <c r="J4808">
        <v>3320</v>
      </c>
      <c r="K4808" t="s">
        <v>3219</v>
      </c>
      <c r="O4808" s="65">
        <v>125621000</v>
      </c>
    </row>
    <row r="4809" spans="1:15" x14ac:dyDescent="0.25">
      <c r="A4809" s="45">
        <v>2018</v>
      </c>
      <c r="B4809" t="s">
        <v>1040</v>
      </c>
      <c r="C4809">
        <v>213</v>
      </c>
      <c r="D4809">
        <v>755</v>
      </c>
      <c r="E4809">
        <v>0</v>
      </c>
      <c r="F4809">
        <v>401</v>
      </c>
      <c r="G4809">
        <v>200</v>
      </c>
      <c r="H4809" t="s">
        <v>9</v>
      </c>
      <c r="I4809">
        <v>1112</v>
      </c>
      <c r="J4809">
        <v>3320</v>
      </c>
      <c r="K4809" t="s">
        <v>3220</v>
      </c>
      <c r="L4809" t="s">
        <v>21</v>
      </c>
      <c r="M4809" t="s">
        <v>4546</v>
      </c>
      <c r="N4809" t="s">
        <v>22</v>
      </c>
      <c r="O4809" s="65">
        <v>542930878</v>
      </c>
    </row>
    <row r="4810" spans="1:15" x14ac:dyDescent="0.25">
      <c r="A4810" s="45">
        <v>2018</v>
      </c>
      <c r="B4810" t="s">
        <v>1040</v>
      </c>
      <c r="C4810">
        <v>213</v>
      </c>
      <c r="D4810">
        <v>755</v>
      </c>
      <c r="E4810">
        <v>0</v>
      </c>
      <c r="F4810">
        <v>405</v>
      </c>
      <c r="G4810">
        <v>200</v>
      </c>
      <c r="H4810" t="s">
        <v>9</v>
      </c>
      <c r="I4810">
        <v>1112</v>
      </c>
      <c r="J4810">
        <v>3320</v>
      </c>
      <c r="K4810" t="s">
        <v>3244</v>
      </c>
      <c r="L4810" t="s">
        <v>23</v>
      </c>
      <c r="M4810" t="s">
        <v>4531</v>
      </c>
      <c r="N4810" t="s">
        <v>24</v>
      </c>
      <c r="O4810" s="65">
        <v>27929217</v>
      </c>
    </row>
    <row r="4811" spans="1:15" x14ac:dyDescent="0.25">
      <c r="A4811" s="45">
        <v>2018</v>
      </c>
      <c r="B4811" t="s">
        <v>1040</v>
      </c>
      <c r="C4811">
        <v>213</v>
      </c>
      <c r="D4811">
        <v>755</v>
      </c>
      <c r="E4811">
        <v>0</v>
      </c>
      <c r="F4811">
        <v>501</v>
      </c>
      <c r="G4811">
        <v>200</v>
      </c>
      <c r="H4811" t="s">
        <v>9</v>
      </c>
      <c r="I4811">
        <v>1112</v>
      </c>
      <c r="J4811">
        <v>3320</v>
      </c>
      <c r="K4811" t="s">
        <v>3245</v>
      </c>
      <c r="L4811" t="s">
        <v>21</v>
      </c>
      <c r="M4811" t="s">
        <v>4547</v>
      </c>
      <c r="N4811" t="s">
        <v>22</v>
      </c>
      <c r="O4811" s="65">
        <v>291360192</v>
      </c>
    </row>
    <row r="4812" spans="1:15" x14ac:dyDescent="0.25">
      <c r="A4812" s="45">
        <v>2018</v>
      </c>
      <c r="B4812" t="s">
        <v>1040</v>
      </c>
      <c r="C4812">
        <v>213</v>
      </c>
      <c r="D4812">
        <v>755</v>
      </c>
      <c r="E4812">
        <v>0</v>
      </c>
      <c r="F4812">
        <v>502</v>
      </c>
      <c r="G4812">
        <v>200</v>
      </c>
      <c r="H4812" t="s">
        <v>9</v>
      </c>
      <c r="I4812">
        <v>1112</v>
      </c>
      <c r="J4812">
        <v>3320</v>
      </c>
      <c r="K4812" t="s">
        <v>3246</v>
      </c>
      <c r="L4812" t="s">
        <v>21</v>
      </c>
      <c r="M4812" t="s">
        <v>4532</v>
      </c>
      <c r="N4812" t="s">
        <v>22</v>
      </c>
      <c r="O4812" s="65">
        <v>83787650</v>
      </c>
    </row>
    <row r="4813" spans="1:15" x14ac:dyDescent="0.25">
      <c r="A4813" s="45">
        <v>2018</v>
      </c>
      <c r="B4813" t="s">
        <v>1040</v>
      </c>
      <c r="C4813">
        <v>213</v>
      </c>
      <c r="D4813">
        <v>755</v>
      </c>
      <c r="E4813">
        <v>0</v>
      </c>
      <c r="F4813">
        <v>503</v>
      </c>
      <c r="G4813">
        <v>200</v>
      </c>
      <c r="H4813" t="s">
        <v>9</v>
      </c>
      <c r="I4813">
        <v>1112</v>
      </c>
      <c r="J4813">
        <v>3320</v>
      </c>
      <c r="K4813" t="s">
        <v>3247</v>
      </c>
      <c r="L4813" t="s">
        <v>21</v>
      </c>
      <c r="M4813" t="s">
        <v>4533</v>
      </c>
      <c r="N4813" t="s">
        <v>22</v>
      </c>
      <c r="O4813" s="65">
        <v>165232130</v>
      </c>
    </row>
    <row r="4814" spans="1:15" x14ac:dyDescent="0.25">
      <c r="A4814" s="45">
        <v>2018</v>
      </c>
      <c r="B4814" t="s">
        <v>1040</v>
      </c>
      <c r="C4814">
        <v>213</v>
      </c>
      <c r="D4814">
        <v>755</v>
      </c>
      <c r="E4814">
        <v>0</v>
      </c>
      <c r="F4814">
        <v>10199</v>
      </c>
      <c r="H4814" t="s">
        <v>9</v>
      </c>
      <c r="I4814">
        <v>1120</v>
      </c>
      <c r="J4814">
        <v>3320</v>
      </c>
      <c r="K4814" t="s">
        <v>3257</v>
      </c>
      <c r="M4814" t="s">
        <v>6202</v>
      </c>
      <c r="O4814" s="65">
        <v>500000</v>
      </c>
    </row>
    <row r="4815" spans="1:15" x14ac:dyDescent="0.25">
      <c r="A4815" s="45">
        <v>2018</v>
      </c>
      <c r="B4815" t="s">
        <v>1040</v>
      </c>
      <c r="C4815">
        <v>213</v>
      </c>
      <c r="D4815">
        <v>755</v>
      </c>
      <c r="E4815">
        <v>0</v>
      </c>
      <c r="F4815">
        <v>10201</v>
      </c>
      <c r="H4815" t="s">
        <v>9</v>
      </c>
      <c r="I4815">
        <v>1120</v>
      </c>
      <c r="J4815">
        <v>3320</v>
      </c>
      <c r="K4815" t="s">
        <v>3258</v>
      </c>
      <c r="O4815" s="65">
        <v>31500000</v>
      </c>
    </row>
    <row r="4816" spans="1:15" x14ac:dyDescent="0.25">
      <c r="A4816" s="45">
        <v>2018</v>
      </c>
      <c r="B4816" t="s">
        <v>1040</v>
      </c>
      <c r="C4816">
        <v>213</v>
      </c>
      <c r="D4816">
        <v>755</v>
      </c>
      <c r="E4816">
        <v>0</v>
      </c>
      <c r="F4816">
        <v>10202</v>
      </c>
      <c r="H4816" t="s">
        <v>9</v>
      </c>
      <c r="I4816">
        <v>1120</v>
      </c>
      <c r="J4816">
        <v>3320</v>
      </c>
      <c r="K4816" t="s">
        <v>3259</v>
      </c>
      <c r="O4816" s="65">
        <v>49750000</v>
      </c>
    </row>
    <row r="4817" spans="1:15" x14ac:dyDescent="0.25">
      <c r="A4817" s="45">
        <v>2018</v>
      </c>
      <c r="B4817" t="s">
        <v>1040</v>
      </c>
      <c r="C4817">
        <v>213</v>
      </c>
      <c r="D4817">
        <v>755</v>
      </c>
      <c r="E4817">
        <v>0</v>
      </c>
      <c r="F4817">
        <v>10203</v>
      </c>
      <c r="H4817" t="s">
        <v>9</v>
      </c>
      <c r="I4817">
        <v>1120</v>
      </c>
      <c r="J4817">
        <v>3320</v>
      </c>
      <c r="K4817" t="s">
        <v>3260</v>
      </c>
      <c r="O4817" s="65">
        <v>69000</v>
      </c>
    </row>
    <row r="4818" spans="1:15" x14ac:dyDescent="0.25">
      <c r="A4818" s="45">
        <v>2018</v>
      </c>
      <c r="B4818" t="s">
        <v>1040</v>
      </c>
      <c r="C4818">
        <v>213</v>
      </c>
      <c r="D4818">
        <v>755</v>
      </c>
      <c r="E4818">
        <v>0</v>
      </c>
      <c r="F4818">
        <v>10204</v>
      </c>
      <c r="H4818" t="s">
        <v>9</v>
      </c>
      <c r="I4818">
        <v>1120</v>
      </c>
      <c r="J4818">
        <v>3320</v>
      </c>
      <c r="K4818" t="s">
        <v>3261</v>
      </c>
      <c r="O4818" s="65">
        <v>30000000</v>
      </c>
    </row>
    <row r="4819" spans="1:15" x14ac:dyDescent="0.25">
      <c r="A4819" s="45">
        <v>2018</v>
      </c>
      <c r="B4819" t="s">
        <v>1040</v>
      </c>
      <c r="C4819">
        <v>213</v>
      </c>
      <c r="D4819">
        <v>755</v>
      </c>
      <c r="E4819">
        <v>0</v>
      </c>
      <c r="F4819">
        <v>10299</v>
      </c>
      <c r="H4819" t="s">
        <v>9</v>
      </c>
      <c r="I4819">
        <v>1120</v>
      </c>
      <c r="J4819">
        <v>3320</v>
      </c>
      <c r="K4819" t="s">
        <v>3262</v>
      </c>
      <c r="M4819" t="s">
        <v>6203</v>
      </c>
      <c r="O4819" s="65">
        <v>2880000</v>
      </c>
    </row>
    <row r="4820" spans="1:15" x14ac:dyDescent="0.25">
      <c r="A4820" s="45">
        <v>2018</v>
      </c>
      <c r="B4820" t="s">
        <v>1040</v>
      </c>
      <c r="C4820">
        <v>213</v>
      </c>
      <c r="D4820">
        <v>755</v>
      </c>
      <c r="E4820">
        <v>0</v>
      </c>
      <c r="F4820">
        <v>10301</v>
      </c>
      <c r="H4820" t="s">
        <v>9</v>
      </c>
      <c r="I4820">
        <v>1120</v>
      </c>
      <c r="J4820">
        <v>3320</v>
      </c>
      <c r="K4820" t="s">
        <v>3263</v>
      </c>
      <c r="O4820" s="65">
        <v>1560000</v>
      </c>
    </row>
    <row r="4821" spans="1:15" x14ac:dyDescent="0.25">
      <c r="A4821" s="45">
        <v>2018</v>
      </c>
      <c r="B4821" t="s">
        <v>1040</v>
      </c>
      <c r="C4821">
        <v>213</v>
      </c>
      <c r="D4821">
        <v>755</v>
      </c>
      <c r="E4821">
        <v>0</v>
      </c>
      <c r="F4821">
        <v>10302</v>
      </c>
      <c r="H4821" t="s">
        <v>9</v>
      </c>
      <c r="I4821">
        <v>1120</v>
      </c>
      <c r="J4821">
        <v>3320</v>
      </c>
      <c r="K4821" t="s">
        <v>3264</v>
      </c>
      <c r="O4821" s="65">
        <v>3000000</v>
      </c>
    </row>
    <row r="4822" spans="1:15" x14ac:dyDescent="0.25">
      <c r="A4822" s="45">
        <v>2018</v>
      </c>
      <c r="B4822" t="s">
        <v>1040</v>
      </c>
      <c r="C4822">
        <v>213</v>
      </c>
      <c r="D4822">
        <v>755</v>
      </c>
      <c r="E4822">
        <v>0</v>
      </c>
      <c r="F4822">
        <v>10303</v>
      </c>
      <c r="H4822" t="s">
        <v>9</v>
      </c>
      <c r="I4822">
        <v>1120</v>
      </c>
      <c r="J4822">
        <v>3320</v>
      </c>
      <c r="K4822" t="s">
        <v>3265</v>
      </c>
      <c r="O4822" s="65">
        <v>1500000</v>
      </c>
    </row>
    <row r="4823" spans="1:15" x14ac:dyDescent="0.25">
      <c r="A4823" s="45">
        <v>2018</v>
      </c>
      <c r="B4823" t="s">
        <v>1040</v>
      </c>
      <c r="C4823">
        <v>213</v>
      </c>
      <c r="D4823">
        <v>755</v>
      </c>
      <c r="E4823">
        <v>0</v>
      </c>
      <c r="F4823">
        <v>10304</v>
      </c>
      <c r="H4823" t="s">
        <v>9</v>
      </c>
      <c r="I4823">
        <v>1120</v>
      </c>
      <c r="J4823">
        <v>3320</v>
      </c>
      <c r="K4823" t="s">
        <v>3266</v>
      </c>
      <c r="O4823" s="65">
        <v>300000</v>
      </c>
    </row>
    <row r="4824" spans="1:15" x14ac:dyDescent="0.25">
      <c r="A4824" s="45">
        <v>2018</v>
      </c>
      <c r="B4824" t="s">
        <v>1040</v>
      </c>
      <c r="C4824">
        <v>213</v>
      </c>
      <c r="D4824">
        <v>755</v>
      </c>
      <c r="E4824">
        <v>0</v>
      </c>
      <c r="F4824">
        <v>10305</v>
      </c>
      <c r="H4824" t="s">
        <v>9</v>
      </c>
      <c r="I4824">
        <v>1120</v>
      </c>
      <c r="J4824">
        <v>3320</v>
      </c>
      <c r="K4824" t="s">
        <v>3267</v>
      </c>
      <c r="O4824" s="65">
        <v>330000</v>
      </c>
    </row>
    <row r="4825" spans="1:15" x14ac:dyDescent="0.25">
      <c r="A4825" s="45">
        <v>2018</v>
      </c>
      <c r="B4825" t="s">
        <v>1040</v>
      </c>
      <c r="C4825">
        <v>213</v>
      </c>
      <c r="D4825">
        <v>755</v>
      </c>
      <c r="E4825">
        <v>0</v>
      </c>
      <c r="F4825">
        <v>10307</v>
      </c>
      <c r="H4825" t="s">
        <v>9</v>
      </c>
      <c r="I4825">
        <v>1120</v>
      </c>
      <c r="J4825">
        <v>3320</v>
      </c>
      <c r="K4825" t="s">
        <v>3269</v>
      </c>
      <c r="O4825" s="65">
        <v>9500000</v>
      </c>
    </row>
    <row r="4826" spans="1:15" x14ac:dyDescent="0.25">
      <c r="A4826" s="45">
        <v>2018</v>
      </c>
      <c r="B4826" t="s">
        <v>1040</v>
      </c>
      <c r="C4826">
        <v>213</v>
      </c>
      <c r="D4826">
        <v>755</v>
      </c>
      <c r="E4826">
        <v>0</v>
      </c>
      <c r="F4826">
        <v>10405</v>
      </c>
      <c r="H4826" t="s">
        <v>9</v>
      </c>
      <c r="I4826">
        <v>1120</v>
      </c>
      <c r="J4826">
        <v>3320</v>
      </c>
      <c r="K4826" t="s">
        <v>3274</v>
      </c>
      <c r="M4826" t="s">
        <v>4679</v>
      </c>
      <c r="O4826" s="65">
        <v>15000000</v>
      </c>
    </row>
    <row r="4827" spans="1:15" x14ac:dyDescent="0.25">
      <c r="A4827" s="45">
        <v>2018</v>
      </c>
      <c r="B4827" t="s">
        <v>1040</v>
      </c>
      <c r="C4827">
        <v>213</v>
      </c>
      <c r="D4827">
        <v>755</v>
      </c>
      <c r="E4827">
        <v>0</v>
      </c>
      <c r="F4827">
        <v>10406</v>
      </c>
      <c r="H4827" t="s">
        <v>9</v>
      </c>
      <c r="I4827">
        <v>1120</v>
      </c>
      <c r="J4827">
        <v>3320</v>
      </c>
      <c r="K4827" t="s">
        <v>3275</v>
      </c>
      <c r="M4827" t="s">
        <v>6204</v>
      </c>
      <c r="O4827" s="65">
        <v>100000000</v>
      </c>
    </row>
    <row r="4828" spans="1:15" x14ac:dyDescent="0.25">
      <c r="A4828" s="45">
        <v>2018</v>
      </c>
      <c r="B4828" t="s">
        <v>1040</v>
      </c>
      <c r="C4828">
        <v>213</v>
      </c>
      <c r="D4828">
        <v>755</v>
      </c>
      <c r="E4828">
        <v>0</v>
      </c>
      <c r="F4828">
        <v>10499</v>
      </c>
      <c r="H4828" t="s">
        <v>9</v>
      </c>
      <c r="I4828">
        <v>1120</v>
      </c>
      <c r="J4828">
        <v>3320</v>
      </c>
      <c r="K4828" t="s">
        <v>3276</v>
      </c>
      <c r="M4828" t="s">
        <v>6205</v>
      </c>
      <c r="O4828" s="65">
        <v>35000000</v>
      </c>
    </row>
    <row r="4829" spans="1:15" x14ac:dyDescent="0.25">
      <c r="A4829" s="45">
        <v>2018</v>
      </c>
      <c r="B4829" t="s">
        <v>1040</v>
      </c>
      <c r="C4829">
        <v>213</v>
      </c>
      <c r="D4829">
        <v>755</v>
      </c>
      <c r="E4829">
        <v>0</v>
      </c>
      <c r="F4829">
        <v>10501</v>
      </c>
      <c r="H4829" t="s">
        <v>9</v>
      </c>
      <c r="I4829">
        <v>1120</v>
      </c>
      <c r="J4829">
        <v>3320</v>
      </c>
      <c r="K4829" t="s">
        <v>3277</v>
      </c>
      <c r="O4829" s="65">
        <v>900000</v>
      </c>
    </row>
    <row r="4830" spans="1:15" x14ac:dyDescent="0.25">
      <c r="A4830" s="45">
        <v>2018</v>
      </c>
      <c r="B4830" t="s">
        <v>1040</v>
      </c>
      <c r="C4830">
        <v>213</v>
      </c>
      <c r="D4830">
        <v>755</v>
      </c>
      <c r="E4830">
        <v>0</v>
      </c>
      <c r="F4830">
        <v>10502</v>
      </c>
      <c r="H4830" t="s">
        <v>9</v>
      </c>
      <c r="I4830">
        <v>1120</v>
      </c>
      <c r="J4830">
        <v>3320</v>
      </c>
      <c r="K4830" t="s">
        <v>3278</v>
      </c>
      <c r="O4830" s="65">
        <v>9100000</v>
      </c>
    </row>
    <row r="4831" spans="1:15" x14ac:dyDescent="0.25">
      <c r="A4831" s="45">
        <v>2018</v>
      </c>
      <c r="B4831" t="s">
        <v>1040</v>
      </c>
      <c r="C4831">
        <v>213</v>
      </c>
      <c r="D4831">
        <v>755</v>
      </c>
      <c r="E4831">
        <v>0</v>
      </c>
      <c r="F4831">
        <v>10601</v>
      </c>
      <c r="H4831" t="s">
        <v>9</v>
      </c>
      <c r="I4831">
        <v>1120</v>
      </c>
      <c r="J4831">
        <v>3320</v>
      </c>
      <c r="K4831" t="s">
        <v>3281</v>
      </c>
      <c r="O4831" s="65">
        <v>40502000</v>
      </c>
    </row>
    <row r="4832" spans="1:15" x14ac:dyDescent="0.25">
      <c r="A4832" s="45">
        <v>2018</v>
      </c>
      <c r="B4832" t="s">
        <v>1040</v>
      </c>
      <c r="C4832">
        <v>213</v>
      </c>
      <c r="D4832">
        <v>755</v>
      </c>
      <c r="E4832">
        <v>0</v>
      </c>
      <c r="F4832">
        <v>10701</v>
      </c>
      <c r="H4832" t="s">
        <v>9</v>
      </c>
      <c r="I4832">
        <v>1120</v>
      </c>
      <c r="J4832">
        <v>3320</v>
      </c>
      <c r="K4832" t="s">
        <v>3284</v>
      </c>
      <c r="M4832" t="s">
        <v>6206</v>
      </c>
      <c r="O4832" s="65">
        <v>1000000</v>
      </c>
    </row>
    <row r="4833" spans="1:15" x14ac:dyDescent="0.25">
      <c r="A4833" s="45">
        <v>2018</v>
      </c>
      <c r="B4833" t="s">
        <v>1040</v>
      </c>
      <c r="C4833">
        <v>213</v>
      </c>
      <c r="D4833">
        <v>755</v>
      </c>
      <c r="E4833">
        <v>0</v>
      </c>
      <c r="F4833">
        <v>10801</v>
      </c>
      <c r="H4833" t="s">
        <v>9</v>
      </c>
      <c r="I4833">
        <v>1120</v>
      </c>
      <c r="J4833">
        <v>3320</v>
      </c>
      <c r="K4833" t="s">
        <v>3287</v>
      </c>
      <c r="O4833" s="65">
        <v>95000000</v>
      </c>
    </row>
    <row r="4834" spans="1:15" x14ac:dyDescent="0.25">
      <c r="A4834" s="45">
        <v>2018</v>
      </c>
      <c r="B4834" t="s">
        <v>1040</v>
      </c>
      <c r="C4834">
        <v>213</v>
      </c>
      <c r="D4834">
        <v>755</v>
      </c>
      <c r="E4834">
        <v>0</v>
      </c>
      <c r="F4834">
        <v>10804</v>
      </c>
      <c r="H4834" t="s">
        <v>9</v>
      </c>
      <c r="I4834">
        <v>1120</v>
      </c>
      <c r="J4834">
        <v>3320</v>
      </c>
      <c r="K4834" t="s">
        <v>3290</v>
      </c>
      <c r="O4834" s="65">
        <v>1687000</v>
      </c>
    </row>
    <row r="4835" spans="1:15" x14ac:dyDescent="0.25">
      <c r="A4835" s="45">
        <v>2018</v>
      </c>
      <c r="B4835" t="s">
        <v>1040</v>
      </c>
      <c r="C4835">
        <v>213</v>
      </c>
      <c r="D4835">
        <v>755</v>
      </c>
      <c r="E4835">
        <v>0</v>
      </c>
      <c r="F4835">
        <v>10805</v>
      </c>
      <c r="H4835" t="s">
        <v>9</v>
      </c>
      <c r="I4835">
        <v>1120</v>
      </c>
      <c r="J4835">
        <v>3320</v>
      </c>
      <c r="K4835" t="s">
        <v>3291</v>
      </c>
      <c r="O4835" s="65">
        <v>3000000</v>
      </c>
    </row>
    <row r="4836" spans="1:15" x14ac:dyDescent="0.25">
      <c r="A4836" s="45">
        <v>2018</v>
      </c>
      <c r="B4836" t="s">
        <v>1040</v>
      </c>
      <c r="C4836">
        <v>213</v>
      </c>
      <c r="D4836">
        <v>755</v>
      </c>
      <c r="E4836">
        <v>0</v>
      </c>
      <c r="F4836">
        <v>10806</v>
      </c>
      <c r="H4836" t="s">
        <v>9</v>
      </c>
      <c r="I4836">
        <v>1120</v>
      </c>
      <c r="J4836">
        <v>3320</v>
      </c>
      <c r="K4836" t="s">
        <v>3292</v>
      </c>
      <c r="O4836" s="65">
        <v>1900000</v>
      </c>
    </row>
    <row r="4837" spans="1:15" x14ac:dyDescent="0.25">
      <c r="A4837" s="45">
        <v>2018</v>
      </c>
      <c r="B4837" t="s">
        <v>1040</v>
      </c>
      <c r="C4837">
        <v>213</v>
      </c>
      <c r="D4837">
        <v>755</v>
      </c>
      <c r="E4837">
        <v>0</v>
      </c>
      <c r="F4837">
        <v>10807</v>
      </c>
      <c r="H4837" t="s">
        <v>9</v>
      </c>
      <c r="I4837">
        <v>1120</v>
      </c>
      <c r="J4837">
        <v>3320</v>
      </c>
      <c r="K4837" t="s">
        <v>3293</v>
      </c>
      <c r="O4837" s="65">
        <v>8000000</v>
      </c>
    </row>
    <row r="4838" spans="1:15" x14ac:dyDescent="0.25">
      <c r="A4838" s="45">
        <v>2018</v>
      </c>
      <c r="B4838" t="s">
        <v>1040</v>
      </c>
      <c r="C4838">
        <v>213</v>
      </c>
      <c r="D4838">
        <v>755</v>
      </c>
      <c r="E4838">
        <v>0</v>
      </c>
      <c r="F4838">
        <v>10808</v>
      </c>
      <c r="H4838" t="s">
        <v>9</v>
      </c>
      <c r="I4838">
        <v>1120</v>
      </c>
      <c r="J4838">
        <v>3320</v>
      </c>
      <c r="K4838" t="s">
        <v>3294</v>
      </c>
      <c r="O4838" s="65">
        <v>20000000</v>
      </c>
    </row>
    <row r="4839" spans="1:15" x14ac:dyDescent="0.25">
      <c r="A4839" s="45">
        <v>2018</v>
      </c>
      <c r="B4839" t="s">
        <v>1040</v>
      </c>
      <c r="C4839">
        <v>213</v>
      </c>
      <c r="D4839">
        <v>755</v>
      </c>
      <c r="E4839">
        <v>0</v>
      </c>
      <c r="F4839">
        <v>10899</v>
      </c>
      <c r="H4839" t="s">
        <v>9</v>
      </c>
      <c r="I4839">
        <v>1120</v>
      </c>
      <c r="J4839">
        <v>3320</v>
      </c>
      <c r="K4839" t="s">
        <v>3295</v>
      </c>
      <c r="O4839" s="65">
        <v>420000</v>
      </c>
    </row>
    <row r="4840" spans="1:15" x14ac:dyDescent="0.25">
      <c r="A4840" s="45">
        <v>2018</v>
      </c>
      <c r="B4840" t="s">
        <v>1040</v>
      </c>
      <c r="C4840">
        <v>213</v>
      </c>
      <c r="D4840">
        <v>755</v>
      </c>
      <c r="E4840">
        <v>0</v>
      </c>
      <c r="F4840">
        <v>10999</v>
      </c>
      <c r="H4840" t="s">
        <v>9</v>
      </c>
      <c r="I4840">
        <v>1310</v>
      </c>
      <c r="J4840">
        <v>3320</v>
      </c>
      <c r="K4840" t="s">
        <v>3299</v>
      </c>
      <c r="M4840" t="s">
        <v>6207</v>
      </c>
      <c r="O4840" s="65">
        <v>650000</v>
      </c>
    </row>
    <row r="4841" spans="1:15" x14ac:dyDescent="0.25">
      <c r="A4841" s="45">
        <v>2018</v>
      </c>
      <c r="B4841" t="s">
        <v>1040</v>
      </c>
      <c r="C4841">
        <v>213</v>
      </c>
      <c r="D4841">
        <v>755</v>
      </c>
      <c r="E4841">
        <v>0</v>
      </c>
      <c r="F4841">
        <v>19902</v>
      </c>
      <c r="H4841" t="s">
        <v>9</v>
      </c>
      <c r="I4841">
        <v>1120</v>
      </c>
      <c r="J4841">
        <v>3320</v>
      </c>
      <c r="K4841" t="s">
        <v>3301</v>
      </c>
      <c r="M4841" t="s">
        <v>6208</v>
      </c>
      <c r="O4841" s="65">
        <v>666000</v>
      </c>
    </row>
    <row r="4842" spans="1:15" x14ac:dyDescent="0.25">
      <c r="A4842" s="45">
        <v>2018</v>
      </c>
      <c r="B4842" t="s">
        <v>1040</v>
      </c>
      <c r="C4842">
        <v>213</v>
      </c>
      <c r="D4842">
        <v>755</v>
      </c>
      <c r="E4842">
        <v>0</v>
      </c>
      <c r="F4842">
        <v>19905</v>
      </c>
      <c r="H4842" t="s">
        <v>9</v>
      </c>
      <c r="I4842">
        <v>1120</v>
      </c>
      <c r="J4842">
        <v>3320</v>
      </c>
      <c r="K4842" t="s">
        <v>3304</v>
      </c>
      <c r="O4842" s="65">
        <v>2800000</v>
      </c>
    </row>
    <row r="4843" spans="1:15" x14ac:dyDescent="0.25">
      <c r="A4843" s="45">
        <v>2018</v>
      </c>
      <c r="B4843" t="s">
        <v>1040</v>
      </c>
      <c r="C4843">
        <v>213</v>
      </c>
      <c r="D4843">
        <v>755</v>
      </c>
      <c r="E4843">
        <v>0</v>
      </c>
      <c r="F4843">
        <v>19999</v>
      </c>
      <c r="H4843" t="s">
        <v>9</v>
      </c>
      <c r="I4843">
        <v>1120</v>
      </c>
      <c r="J4843">
        <v>3320</v>
      </c>
      <c r="K4843" t="s">
        <v>3305</v>
      </c>
      <c r="M4843" t="s">
        <v>6175</v>
      </c>
      <c r="O4843" s="65">
        <v>208000</v>
      </c>
    </row>
    <row r="4844" spans="1:15" x14ac:dyDescent="0.25">
      <c r="A4844" s="45">
        <v>2018</v>
      </c>
      <c r="B4844" t="s">
        <v>1040</v>
      </c>
      <c r="C4844">
        <v>213</v>
      </c>
      <c r="D4844">
        <v>755</v>
      </c>
      <c r="E4844">
        <v>0</v>
      </c>
      <c r="F4844">
        <v>20101</v>
      </c>
      <c r="H4844" t="s">
        <v>9</v>
      </c>
      <c r="I4844">
        <v>1120</v>
      </c>
      <c r="J4844">
        <v>3320</v>
      </c>
      <c r="K4844" t="s">
        <v>3306</v>
      </c>
      <c r="O4844" s="65">
        <v>5500000</v>
      </c>
    </row>
    <row r="4845" spans="1:15" x14ac:dyDescent="0.25">
      <c r="A4845" s="45">
        <v>2018</v>
      </c>
      <c r="B4845" t="s">
        <v>1040</v>
      </c>
      <c r="C4845">
        <v>213</v>
      </c>
      <c r="D4845">
        <v>755</v>
      </c>
      <c r="E4845">
        <v>0</v>
      </c>
      <c r="F4845">
        <v>20102</v>
      </c>
      <c r="H4845" t="s">
        <v>9</v>
      </c>
      <c r="I4845">
        <v>1120</v>
      </c>
      <c r="J4845">
        <v>3320</v>
      </c>
      <c r="K4845" t="s">
        <v>3307</v>
      </c>
      <c r="O4845" s="65">
        <v>350000</v>
      </c>
    </row>
    <row r="4846" spans="1:15" x14ac:dyDescent="0.25">
      <c r="A4846" s="45">
        <v>2018</v>
      </c>
      <c r="B4846" t="s">
        <v>1040</v>
      </c>
      <c r="C4846">
        <v>213</v>
      </c>
      <c r="D4846">
        <v>755</v>
      </c>
      <c r="E4846">
        <v>0</v>
      </c>
      <c r="F4846">
        <v>20104</v>
      </c>
      <c r="H4846" t="s">
        <v>9</v>
      </c>
      <c r="I4846">
        <v>1120</v>
      </c>
      <c r="J4846">
        <v>3320</v>
      </c>
      <c r="K4846" t="s">
        <v>3309</v>
      </c>
      <c r="O4846" s="65">
        <v>15000000</v>
      </c>
    </row>
    <row r="4847" spans="1:15" x14ac:dyDescent="0.25">
      <c r="A4847" s="45">
        <v>2018</v>
      </c>
      <c r="B4847" t="s">
        <v>1040</v>
      </c>
      <c r="C4847">
        <v>213</v>
      </c>
      <c r="D4847">
        <v>755</v>
      </c>
      <c r="E4847">
        <v>0</v>
      </c>
      <c r="F4847">
        <v>20199</v>
      </c>
      <c r="H4847" t="s">
        <v>9</v>
      </c>
      <c r="I4847">
        <v>1120</v>
      </c>
      <c r="J4847">
        <v>3320</v>
      </c>
      <c r="K4847" t="s">
        <v>3310</v>
      </c>
      <c r="O4847" s="65">
        <v>2000000</v>
      </c>
    </row>
    <row r="4848" spans="1:15" x14ac:dyDescent="0.25">
      <c r="A4848" s="45">
        <v>2018</v>
      </c>
      <c r="B4848" t="s">
        <v>1040</v>
      </c>
      <c r="C4848">
        <v>213</v>
      </c>
      <c r="D4848">
        <v>755</v>
      </c>
      <c r="E4848">
        <v>0</v>
      </c>
      <c r="F4848">
        <v>20301</v>
      </c>
      <c r="H4848" t="s">
        <v>9</v>
      </c>
      <c r="I4848">
        <v>1120</v>
      </c>
      <c r="J4848">
        <v>3320</v>
      </c>
      <c r="K4848" t="s">
        <v>3315</v>
      </c>
      <c r="O4848" s="65">
        <v>1000000</v>
      </c>
    </row>
    <row r="4849" spans="1:15" x14ac:dyDescent="0.25">
      <c r="A4849" s="45">
        <v>2018</v>
      </c>
      <c r="B4849" t="s">
        <v>1040</v>
      </c>
      <c r="C4849">
        <v>213</v>
      </c>
      <c r="D4849">
        <v>755</v>
      </c>
      <c r="E4849">
        <v>0</v>
      </c>
      <c r="F4849">
        <v>20303</v>
      </c>
      <c r="H4849" t="s">
        <v>9</v>
      </c>
      <c r="I4849">
        <v>1120</v>
      </c>
      <c r="J4849">
        <v>3320</v>
      </c>
      <c r="K4849" t="s">
        <v>3317</v>
      </c>
      <c r="O4849" s="65">
        <v>500000</v>
      </c>
    </row>
    <row r="4850" spans="1:15" x14ac:dyDescent="0.25">
      <c r="A4850" s="45">
        <v>2018</v>
      </c>
      <c r="B4850" t="s">
        <v>1040</v>
      </c>
      <c r="C4850">
        <v>213</v>
      </c>
      <c r="D4850">
        <v>755</v>
      </c>
      <c r="E4850">
        <v>0</v>
      </c>
      <c r="F4850">
        <v>20304</v>
      </c>
      <c r="H4850" t="s">
        <v>9</v>
      </c>
      <c r="I4850">
        <v>1120</v>
      </c>
      <c r="J4850">
        <v>3320</v>
      </c>
      <c r="K4850" t="s">
        <v>3318</v>
      </c>
      <c r="O4850" s="65">
        <v>4000000</v>
      </c>
    </row>
    <row r="4851" spans="1:15" x14ac:dyDescent="0.25">
      <c r="A4851" s="45">
        <v>2018</v>
      </c>
      <c r="B4851" t="s">
        <v>1040</v>
      </c>
      <c r="C4851">
        <v>213</v>
      </c>
      <c r="D4851">
        <v>755</v>
      </c>
      <c r="E4851">
        <v>0</v>
      </c>
      <c r="F4851">
        <v>20306</v>
      </c>
      <c r="H4851" t="s">
        <v>9</v>
      </c>
      <c r="I4851">
        <v>1120</v>
      </c>
      <c r="J4851">
        <v>3320</v>
      </c>
      <c r="K4851" t="s">
        <v>3320</v>
      </c>
      <c r="O4851" s="65">
        <v>250000</v>
      </c>
    </row>
    <row r="4852" spans="1:15" x14ac:dyDescent="0.25">
      <c r="A4852" s="45">
        <v>2018</v>
      </c>
      <c r="B4852" t="s">
        <v>1040</v>
      </c>
      <c r="C4852">
        <v>213</v>
      </c>
      <c r="D4852">
        <v>755</v>
      </c>
      <c r="E4852">
        <v>0</v>
      </c>
      <c r="F4852">
        <v>20399</v>
      </c>
      <c r="H4852" t="s">
        <v>9</v>
      </c>
      <c r="I4852">
        <v>1120</v>
      </c>
      <c r="J4852">
        <v>3320</v>
      </c>
      <c r="K4852" t="s">
        <v>3321</v>
      </c>
      <c r="O4852" s="65">
        <v>1300000</v>
      </c>
    </row>
    <row r="4853" spans="1:15" x14ac:dyDescent="0.25">
      <c r="A4853" s="45">
        <v>2018</v>
      </c>
      <c r="B4853" t="s">
        <v>1040</v>
      </c>
      <c r="C4853">
        <v>213</v>
      </c>
      <c r="D4853">
        <v>755</v>
      </c>
      <c r="E4853">
        <v>0</v>
      </c>
      <c r="F4853">
        <v>20401</v>
      </c>
      <c r="H4853" t="s">
        <v>9</v>
      </c>
      <c r="I4853">
        <v>1120</v>
      </c>
      <c r="J4853">
        <v>3320</v>
      </c>
      <c r="K4853" t="s">
        <v>3322</v>
      </c>
      <c r="O4853" s="65">
        <v>550000</v>
      </c>
    </row>
    <row r="4854" spans="1:15" x14ac:dyDescent="0.25">
      <c r="A4854" s="45">
        <v>2018</v>
      </c>
      <c r="B4854" t="s">
        <v>1040</v>
      </c>
      <c r="C4854">
        <v>213</v>
      </c>
      <c r="D4854">
        <v>755</v>
      </c>
      <c r="E4854">
        <v>0</v>
      </c>
      <c r="F4854">
        <v>20402</v>
      </c>
      <c r="H4854" t="s">
        <v>9</v>
      </c>
      <c r="I4854">
        <v>1120</v>
      </c>
      <c r="J4854">
        <v>3320</v>
      </c>
      <c r="K4854" t="s">
        <v>3323</v>
      </c>
      <c r="O4854" s="65">
        <v>2750000</v>
      </c>
    </row>
    <row r="4855" spans="1:15" x14ac:dyDescent="0.25">
      <c r="A4855" s="45">
        <v>2018</v>
      </c>
      <c r="B4855" t="s">
        <v>1040</v>
      </c>
      <c r="C4855">
        <v>213</v>
      </c>
      <c r="D4855">
        <v>755</v>
      </c>
      <c r="E4855">
        <v>0</v>
      </c>
      <c r="F4855">
        <v>29901</v>
      </c>
      <c r="H4855" t="s">
        <v>9</v>
      </c>
      <c r="I4855">
        <v>1120</v>
      </c>
      <c r="J4855">
        <v>3320</v>
      </c>
      <c r="K4855" t="s">
        <v>3327</v>
      </c>
      <c r="O4855" s="65">
        <v>5000000</v>
      </c>
    </row>
    <row r="4856" spans="1:15" x14ac:dyDescent="0.25">
      <c r="A4856" s="45">
        <v>2018</v>
      </c>
      <c r="B4856" t="s">
        <v>1040</v>
      </c>
      <c r="C4856">
        <v>213</v>
      </c>
      <c r="D4856">
        <v>755</v>
      </c>
      <c r="E4856">
        <v>0</v>
      </c>
      <c r="F4856">
        <v>29903</v>
      </c>
      <c r="H4856" t="s">
        <v>9</v>
      </c>
      <c r="I4856">
        <v>1120</v>
      </c>
      <c r="J4856">
        <v>3320</v>
      </c>
      <c r="K4856" t="s">
        <v>3329</v>
      </c>
      <c r="O4856" s="65">
        <v>55000000</v>
      </c>
    </row>
    <row r="4857" spans="1:15" x14ac:dyDescent="0.25">
      <c r="A4857" s="45">
        <v>2018</v>
      </c>
      <c r="B4857" t="s">
        <v>1040</v>
      </c>
      <c r="C4857">
        <v>213</v>
      </c>
      <c r="D4857">
        <v>755</v>
      </c>
      <c r="E4857">
        <v>0</v>
      </c>
      <c r="F4857">
        <v>29904</v>
      </c>
      <c r="H4857" t="s">
        <v>9</v>
      </c>
      <c r="I4857">
        <v>1120</v>
      </c>
      <c r="J4857">
        <v>3320</v>
      </c>
      <c r="K4857" t="s">
        <v>3330</v>
      </c>
      <c r="O4857" s="65">
        <v>1000000</v>
      </c>
    </row>
    <row r="4858" spans="1:15" x14ac:dyDescent="0.25">
      <c r="A4858" s="45">
        <v>2018</v>
      </c>
      <c r="B4858" t="s">
        <v>1040</v>
      </c>
      <c r="C4858">
        <v>213</v>
      </c>
      <c r="D4858">
        <v>755</v>
      </c>
      <c r="E4858">
        <v>0</v>
      </c>
      <c r="F4858">
        <v>29905</v>
      </c>
      <c r="H4858" t="s">
        <v>9</v>
      </c>
      <c r="I4858">
        <v>1120</v>
      </c>
      <c r="J4858">
        <v>3320</v>
      </c>
      <c r="K4858" t="s">
        <v>3331</v>
      </c>
      <c r="O4858" s="65">
        <v>3080000</v>
      </c>
    </row>
    <row r="4859" spans="1:15" x14ac:dyDescent="0.25">
      <c r="A4859" s="45">
        <v>2018</v>
      </c>
      <c r="B4859" t="s">
        <v>1040</v>
      </c>
      <c r="C4859">
        <v>213</v>
      </c>
      <c r="D4859">
        <v>755</v>
      </c>
      <c r="E4859">
        <v>0</v>
      </c>
      <c r="F4859">
        <v>29906</v>
      </c>
      <c r="H4859" t="s">
        <v>9</v>
      </c>
      <c r="I4859">
        <v>1120</v>
      </c>
      <c r="J4859">
        <v>3320</v>
      </c>
      <c r="K4859" t="s">
        <v>3332</v>
      </c>
      <c r="O4859" s="65">
        <v>500000</v>
      </c>
    </row>
    <row r="4860" spans="1:15" x14ac:dyDescent="0.25">
      <c r="A4860" s="45">
        <v>2018</v>
      </c>
      <c r="B4860" t="s">
        <v>1040</v>
      </c>
      <c r="C4860">
        <v>213</v>
      </c>
      <c r="D4860">
        <v>755</v>
      </c>
      <c r="E4860">
        <v>0</v>
      </c>
      <c r="F4860">
        <v>29999</v>
      </c>
      <c r="H4860" t="s">
        <v>9</v>
      </c>
      <c r="I4860">
        <v>1120</v>
      </c>
      <c r="J4860">
        <v>3320</v>
      </c>
      <c r="K4860" t="s">
        <v>3334</v>
      </c>
      <c r="O4860" s="65">
        <v>500000</v>
      </c>
    </row>
    <row r="4861" spans="1:15" x14ac:dyDescent="0.25">
      <c r="A4861" s="45">
        <v>2018</v>
      </c>
      <c r="B4861" t="s">
        <v>1040</v>
      </c>
      <c r="C4861">
        <v>213</v>
      </c>
      <c r="D4861">
        <v>755</v>
      </c>
      <c r="E4861">
        <v>0</v>
      </c>
      <c r="F4861">
        <v>60103</v>
      </c>
      <c r="G4861">
        <v>200</v>
      </c>
      <c r="H4861" t="s">
        <v>9</v>
      </c>
      <c r="I4861">
        <v>1310</v>
      </c>
      <c r="J4861">
        <v>3320</v>
      </c>
      <c r="K4861" t="s">
        <v>3393</v>
      </c>
      <c r="L4861" t="s">
        <v>21</v>
      </c>
      <c r="M4861" t="s">
        <v>4550</v>
      </c>
      <c r="N4861" t="s">
        <v>22</v>
      </c>
      <c r="O4861" s="65">
        <v>23639419</v>
      </c>
    </row>
    <row r="4862" spans="1:15" x14ac:dyDescent="0.25">
      <c r="A4862" s="45">
        <v>2018</v>
      </c>
      <c r="B4862" t="s">
        <v>1040</v>
      </c>
      <c r="C4862">
        <v>213</v>
      </c>
      <c r="D4862">
        <v>755</v>
      </c>
      <c r="E4862">
        <v>0</v>
      </c>
      <c r="F4862">
        <v>60103</v>
      </c>
      <c r="G4862">
        <v>202</v>
      </c>
      <c r="H4862" t="s">
        <v>9</v>
      </c>
      <c r="I4862">
        <v>1310</v>
      </c>
      <c r="J4862">
        <v>3320</v>
      </c>
      <c r="K4862" t="s">
        <v>3393</v>
      </c>
      <c r="L4862" t="s">
        <v>21</v>
      </c>
      <c r="M4862" t="s">
        <v>4542</v>
      </c>
      <c r="N4862" t="s">
        <v>22</v>
      </c>
      <c r="O4862" s="65">
        <v>18137303</v>
      </c>
    </row>
    <row r="4863" spans="1:15" x14ac:dyDescent="0.25">
      <c r="A4863" s="45">
        <v>2018</v>
      </c>
      <c r="B4863" t="s">
        <v>1040</v>
      </c>
      <c r="C4863">
        <v>213</v>
      </c>
      <c r="D4863">
        <v>755</v>
      </c>
      <c r="E4863">
        <v>0</v>
      </c>
      <c r="F4863">
        <v>60301</v>
      </c>
      <c r="H4863" t="s">
        <v>9</v>
      </c>
      <c r="I4863">
        <v>1320</v>
      </c>
      <c r="J4863">
        <v>3320</v>
      </c>
      <c r="K4863" t="s">
        <v>3404</v>
      </c>
      <c r="O4863" s="65">
        <v>139067646</v>
      </c>
    </row>
    <row r="4864" spans="1:15" x14ac:dyDescent="0.25">
      <c r="A4864" s="45">
        <v>2018</v>
      </c>
      <c r="B4864" t="s">
        <v>1040</v>
      </c>
      <c r="C4864">
        <v>213</v>
      </c>
      <c r="D4864">
        <v>755</v>
      </c>
      <c r="E4864">
        <v>0</v>
      </c>
      <c r="F4864">
        <v>60399</v>
      </c>
      <c r="H4864" t="s">
        <v>9</v>
      </c>
      <c r="I4864">
        <v>1320</v>
      </c>
      <c r="J4864">
        <v>3320</v>
      </c>
      <c r="K4864" t="s">
        <v>3409</v>
      </c>
      <c r="M4864" t="s">
        <v>4413</v>
      </c>
      <c r="O4864" s="65">
        <v>2000000</v>
      </c>
    </row>
    <row r="4865" spans="1:15" x14ac:dyDescent="0.25">
      <c r="A4865" s="45">
        <v>2018</v>
      </c>
      <c r="B4865" t="s">
        <v>1040</v>
      </c>
      <c r="C4865">
        <v>213</v>
      </c>
      <c r="D4865">
        <v>755</v>
      </c>
      <c r="E4865">
        <v>0</v>
      </c>
      <c r="F4865">
        <v>60601</v>
      </c>
      <c r="H4865" t="s">
        <v>9</v>
      </c>
      <c r="I4865">
        <v>1320</v>
      </c>
      <c r="J4865">
        <v>3320</v>
      </c>
      <c r="K4865" t="s">
        <v>3417</v>
      </c>
      <c r="M4865" t="s">
        <v>6209</v>
      </c>
      <c r="O4865" s="65">
        <v>2336713132</v>
      </c>
    </row>
    <row r="4866" spans="1:15" x14ac:dyDescent="0.25">
      <c r="A4866" s="45">
        <v>2018</v>
      </c>
      <c r="B4866" t="s">
        <v>1040</v>
      </c>
      <c r="C4866">
        <v>213</v>
      </c>
      <c r="D4866">
        <v>755</v>
      </c>
      <c r="E4866">
        <v>0</v>
      </c>
      <c r="F4866">
        <v>60701</v>
      </c>
      <c r="G4866">
        <v>200</v>
      </c>
      <c r="H4866" t="s">
        <v>9</v>
      </c>
      <c r="I4866">
        <v>1330</v>
      </c>
      <c r="J4866">
        <v>3320</v>
      </c>
      <c r="K4866" t="s">
        <v>3419</v>
      </c>
      <c r="L4866" t="s">
        <v>1041</v>
      </c>
      <c r="M4866" t="s">
        <v>1042</v>
      </c>
      <c r="N4866" t="s">
        <v>978</v>
      </c>
      <c r="O4866" s="65">
        <v>2007900</v>
      </c>
    </row>
    <row r="4867" spans="1:15" x14ac:dyDescent="0.25">
      <c r="A4867" s="45">
        <v>2018</v>
      </c>
      <c r="B4867" t="s">
        <v>1040</v>
      </c>
      <c r="C4867">
        <v>213</v>
      </c>
      <c r="D4867">
        <v>755</v>
      </c>
      <c r="E4867">
        <v>0</v>
      </c>
      <c r="F4867">
        <v>60701</v>
      </c>
      <c r="G4867">
        <v>470</v>
      </c>
      <c r="H4867" t="s">
        <v>9</v>
      </c>
      <c r="I4867">
        <v>1330</v>
      </c>
      <c r="J4867">
        <v>3320</v>
      </c>
      <c r="K4867" t="s">
        <v>3419</v>
      </c>
      <c r="L4867" t="s">
        <v>1043</v>
      </c>
      <c r="M4867" t="s">
        <v>1044</v>
      </c>
      <c r="N4867" t="s">
        <v>978</v>
      </c>
      <c r="O4867" s="65">
        <v>4539600</v>
      </c>
    </row>
    <row r="4868" spans="1:15" x14ac:dyDescent="0.25">
      <c r="A4868" s="45">
        <v>2018</v>
      </c>
      <c r="B4868" t="s">
        <v>1040</v>
      </c>
      <c r="C4868">
        <v>213</v>
      </c>
      <c r="D4868">
        <v>755</v>
      </c>
      <c r="E4868">
        <v>0</v>
      </c>
      <c r="F4868">
        <v>60701</v>
      </c>
      <c r="G4868">
        <v>545</v>
      </c>
      <c r="H4868" t="s">
        <v>9</v>
      </c>
      <c r="I4868">
        <v>1330</v>
      </c>
      <c r="J4868">
        <v>3320</v>
      </c>
      <c r="K4868" t="s">
        <v>3419</v>
      </c>
      <c r="L4868" t="s">
        <v>1045</v>
      </c>
      <c r="M4868" t="s">
        <v>4783</v>
      </c>
      <c r="N4868" t="s">
        <v>978</v>
      </c>
      <c r="O4868" s="65">
        <v>8730000</v>
      </c>
    </row>
    <row r="4869" spans="1:15" x14ac:dyDescent="0.25">
      <c r="A4869" s="45">
        <v>2018</v>
      </c>
      <c r="B4869" t="s">
        <v>1040</v>
      </c>
      <c r="C4869">
        <v>213</v>
      </c>
      <c r="D4869">
        <v>755</v>
      </c>
      <c r="E4869">
        <v>0</v>
      </c>
      <c r="F4869">
        <v>60701</v>
      </c>
      <c r="G4869">
        <v>550</v>
      </c>
      <c r="H4869" t="s">
        <v>9</v>
      </c>
      <c r="I4869">
        <v>1330</v>
      </c>
      <c r="J4869">
        <v>3320</v>
      </c>
      <c r="K4869" t="s">
        <v>3419</v>
      </c>
      <c r="L4869" t="s">
        <v>1046</v>
      </c>
      <c r="M4869" t="s">
        <v>4764</v>
      </c>
      <c r="N4869" t="s">
        <v>1047</v>
      </c>
      <c r="O4869" s="65">
        <v>2910000</v>
      </c>
    </row>
    <row r="4870" spans="1:15" x14ac:dyDescent="0.25">
      <c r="A4870" s="45">
        <v>2018</v>
      </c>
      <c r="B4870" t="s">
        <v>1040</v>
      </c>
      <c r="C4870">
        <v>213</v>
      </c>
      <c r="D4870">
        <v>755</v>
      </c>
      <c r="E4870">
        <v>0</v>
      </c>
      <c r="F4870">
        <v>60702</v>
      </c>
      <c r="G4870">
        <v>210</v>
      </c>
      <c r="H4870" t="s">
        <v>9</v>
      </c>
      <c r="I4870">
        <v>1330</v>
      </c>
      <c r="J4870">
        <v>3320</v>
      </c>
      <c r="K4870" t="s">
        <v>3420</v>
      </c>
      <c r="L4870" t="s">
        <v>1048</v>
      </c>
      <c r="M4870" t="s">
        <v>6210</v>
      </c>
      <c r="N4870" t="s">
        <v>978</v>
      </c>
      <c r="O4870" s="65">
        <v>261900</v>
      </c>
    </row>
    <row r="4871" spans="1:15" x14ac:dyDescent="0.25">
      <c r="A4871" s="45">
        <v>2018</v>
      </c>
      <c r="B4871" t="s">
        <v>1040</v>
      </c>
      <c r="C4871">
        <v>213</v>
      </c>
      <c r="D4871">
        <v>755</v>
      </c>
      <c r="E4871">
        <v>0</v>
      </c>
      <c r="F4871">
        <v>60702</v>
      </c>
      <c r="G4871">
        <v>215</v>
      </c>
      <c r="H4871" t="s">
        <v>9</v>
      </c>
      <c r="I4871">
        <v>1330</v>
      </c>
      <c r="J4871">
        <v>3320</v>
      </c>
      <c r="K4871" t="s">
        <v>3420</v>
      </c>
      <c r="L4871" t="s">
        <v>4417</v>
      </c>
      <c r="M4871" t="s">
        <v>4680</v>
      </c>
      <c r="N4871" t="s">
        <v>978</v>
      </c>
      <c r="O4871" s="65">
        <v>552900</v>
      </c>
    </row>
    <row r="4872" spans="1:15" x14ac:dyDescent="0.25">
      <c r="A4872" s="45">
        <v>2018</v>
      </c>
      <c r="B4872" t="s">
        <v>1049</v>
      </c>
      <c r="C4872">
        <v>213</v>
      </c>
      <c r="D4872">
        <v>758</v>
      </c>
      <c r="E4872">
        <v>0</v>
      </c>
      <c r="F4872">
        <v>101</v>
      </c>
      <c r="H4872" t="s">
        <v>9</v>
      </c>
      <c r="I4872">
        <v>1111</v>
      </c>
      <c r="J4872">
        <v>3320</v>
      </c>
      <c r="K4872" t="s">
        <v>3206</v>
      </c>
      <c r="O4872" s="65">
        <v>1450000000</v>
      </c>
    </row>
    <row r="4873" spans="1:15" x14ac:dyDescent="0.25">
      <c r="A4873" s="45">
        <v>2018</v>
      </c>
      <c r="B4873" t="s">
        <v>1049</v>
      </c>
      <c r="C4873">
        <v>213</v>
      </c>
      <c r="D4873">
        <v>758</v>
      </c>
      <c r="E4873">
        <v>0</v>
      </c>
      <c r="F4873">
        <v>105</v>
      </c>
      <c r="H4873" t="s">
        <v>9</v>
      </c>
      <c r="I4873">
        <v>1111</v>
      </c>
      <c r="J4873">
        <v>3320</v>
      </c>
      <c r="K4873" t="s">
        <v>3209</v>
      </c>
      <c r="O4873" s="65">
        <v>2075000</v>
      </c>
    </row>
    <row r="4874" spans="1:15" x14ac:dyDescent="0.25">
      <c r="A4874" s="45">
        <v>2018</v>
      </c>
      <c r="B4874" t="s">
        <v>1049</v>
      </c>
      <c r="C4874">
        <v>213</v>
      </c>
      <c r="D4874">
        <v>758</v>
      </c>
      <c r="E4874">
        <v>0</v>
      </c>
      <c r="F4874">
        <v>201</v>
      </c>
      <c r="H4874" t="s">
        <v>9</v>
      </c>
      <c r="I4874">
        <v>1111</v>
      </c>
      <c r="J4874">
        <v>3320</v>
      </c>
      <c r="K4874" t="s">
        <v>3210</v>
      </c>
      <c r="O4874" s="65">
        <v>2000000</v>
      </c>
    </row>
    <row r="4875" spans="1:15" x14ac:dyDescent="0.25">
      <c r="A4875" s="45">
        <v>2018</v>
      </c>
      <c r="B4875" t="s">
        <v>1049</v>
      </c>
      <c r="C4875">
        <v>213</v>
      </c>
      <c r="D4875">
        <v>758</v>
      </c>
      <c r="E4875">
        <v>0</v>
      </c>
      <c r="F4875">
        <v>301</v>
      </c>
      <c r="H4875" t="s">
        <v>9</v>
      </c>
      <c r="I4875">
        <v>1111</v>
      </c>
      <c r="J4875">
        <v>3320</v>
      </c>
      <c r="K4875" t="s">
        <v>3215</v>
      </c>
      <c r="O4875" s="65">
        <v>549000000</v>
      </c>
    </row>
    <row r="4876" spans="1:15" x14ac:dyDescent="0.25">
      <c r="A4876" s="45">
        <v>2018</v>
      </c>
      <c r="B4876" t="s">
        <v>1049</v>
      </c>
      <c r="C4876">
        <v>213</v>
      </c>
      <c r="D4876">
        <v>758</v>
      </c>
      <c r="E4876">
        <v>0</v>
      </c>
      <c r="F4876">
        <v>302</v>
      </c>
      <c r="H4876" t="s">
        <v>9</v>
      </c>
      <c r="I4876">
        <v>1111</v>
      </c>
      <c r="J4876">
        <v>3320</v>
      </c>
      <c r="K4876" t="s">
        <v>3216</v>
      </c>
      <c r="O4876" s="65">
        <v>80610000</v>
      </c>
    </row>
    <row r="4877" spans="1:15" x14ac:dyDescent="0.25">
      <c r="A4877" s="45">
        <v>2018</v>
      </c>
      <c r="B4877" t="s">
        <v>1049</v>
      </c>
      <c r="C4877">
        <v>213</v>
      </c>
      <c r="D4877">
        <v>758</v>
      </c>
      <c r="E4877">
        <v>0</v>
      </c>
      <c r="F4877">
        <v>303</v>
      </c>
      <c r="H4877" t="s">
        <v>16</v>
      </c>
      <c r="I4877">
        <v>1111</v>
      </c>
      <c r="J4877">
        <v>3320</v>
      </c>
      <c r="K4877" t="s">
        <v>3217</v>
      </c>
      <c r="O4877" s="65">
        <v>229999886</v>
      </c>
    </row>
    <row r="4878" spans="1:15" x14ac:dyDescent="0.25">
      <c r="A4878" s="45">
        <v>2018</v>
      </c>
      <c r="B4878" t="s">
        <v>1049</v>
      </c>
      <c r="C4878">
        <v>213</v>
      </c>
      <c r="D4878">
        <v>758</v>
      </c>
      <c r="E4878">
        <v>0</v>
      </c>
      <c r="F4878">
        <v>304</v>
      </c>
      <c r="H4878" t="s">
        <v>9</v>
      </c>
      <c r="I4878">
        <v>1111</v>
      </c>
      <c r="J4878">
        <v>3320</v>
      </c>
      <c r="K4878" t="s">
        <v>3218</v>
      </c>
      <c r="O4878" s="65">
        <v>187000000</v>
      </c>
    </row>
    <row r="4879" spans="1:15" x14ac:dyDescent="0.25">
      <c r="A4879" s="45">
        <v>2018</v>
      </c>
      <c r="B4879" t="s">
        <v>1049</v>
      </c>
      <c r="C4879">
        <v>213</v>
      </c>
      <c r="D4879">
        <v>758</v>
      </c>
      <c r="E4879">
        <v>0</v>
      </c>
      <c r="F4879">
        <v>399</v>
      </c>
      <c r="H4879" t="s">
        <v>9</v>
      </c>
      <c r="I4879">
        <v>1111</v>
      </c>
      <c r="J4879">
        <v>3320</v>
      </c>
      <c r="K4879" t="s">
        <v>3219</v>
      </c>
      <c r="O4879" s="65">
        <v>481504000</v>
      </c>
    </row>
    <row r="4880" spans="1:15" x14ac:dyDescent="0.25">
      <c r="A4880" s="45">
        <v>2018</v>
      </c>
      <c r="B4880" t="s">
        <v>1049</v>
      </c>
      <c r="C4880">
        <v>213</v>
      </c>
      <c r="D4880">
        <v>758</v>
      </c>
      <c r="E4880">
        <v>0</v>
      </c>
      <c r="F4880">
        <v>401</v>
      </c>
      <c r="G4880">
        <v>200</v>
      </c>
      <c r="H4880" t="s">
        <v>9</v>
      </c>
      <c r="I4880">
        <v>1112</v>
      </c>
      <c r="J4880">
        <v>3320</v>
      </c>
      <c r="K4880" t="s">
        <v>3220</v>
      </c>
      <c r="L4880" t="s">
        <v>21</v>
      </c>
      <c r="M4880" t="s">
        <v>4546</v>
      </c>
      <c r="N4880" t="s">
        <v>22</v>
      </c>
      <c r="O4880" s="65">
        <v>254577483</v>
      </c>
    </row>
    <row r="4881" spans="1:15" x14ac:dyDescent="0.25">
      <c r="A4881" s="45">
        <v>2018</v>
      </c>
      <c r="B4881" t="s">
        <v>1049</v>
      </c>
      <c r="C4881">
        <v>213</v>
      </c>
      <c r="D4881">
        <v>758</v>
      </c>
      <c r="E4881">
        <v>0</v>
      </c>
      <c r="F4881">
        <v>405</v>
      </c>
      <c r="G4881">
        <v>200</v>
      </c>
      <c r="H4881" t="s">
        <v>9</v>
      </c>
      <c r="I4881">
        <v>1112</v>
      </c>
      <c r="J4881">
        <v>3320</v>
      </c>
      <c r="K4881" t="s">
        <v>3244</v>
      </c>
      <c r="L4881" t="s">
        <v>23</v>
      </c>
      <c r="M4881" t="s">
        <v>4531</v>
      </c>
      <c r="N4881" t="s">
        <v>24</v>
      </c>
      <c r="O4881" s="65">
        <v>13760945</v>
      </c>
    </row>
    <row r="4882" spans="1:15" x14ac:dyDescent="0.25">
      <c r="A4882" s="45">
        <v>2018</v>
      </c>
      <c r="B4882" t="s">
        <v>1049</v>
      </c>
      <c r="C4882">
        <v>213</v>
      </c>
      <c r="D4882">
        <v>758</v>
      </c>
      <c r="E4882">
        <v>0</v>
      </c>
      <c r="F4882">
        <v>501</v>
      </c>
      <c r="G4882">
        <v>200</v>
      </c>
      <c r="H4882" t="s">
        <v>9</v>
      </c>
      <c r="I4882">
        <v>1112</v>
      </c>
      <c r="J4882">
        <v>3320</v>
      </c>
      <c r="K4882" t="s">
        <v>3245</v>
      </c>
      <c r="L4882" t="s">
        <v>21</v>
      </c>
      <c r="M4882" t="s">
        <v>4547</v>
      </c>
      <c r="N4882" t="s">
        <v>22</v>
      </c>
      <c r="O4882" s="65">
        <v>139811201</v>
      </c>
    </row>
    <row r="4883" spans="1:15" x14ac:dyDescent="0.25">
      <c r="A4883" s="45">
        <v>2018</v>
      </c>
      <c r="B4883" t="s">
        <v>1049</v>
      </c>
      <c r="C4883">
        <v>213</v>
      </c>
      <c r="D4883">
        <v>758</v>
      </c>
      <c r="E4883">
        <v>0</v>
      </c>
      <c r="F4883">
        <v>502</v>
      </c>
      <c r="G4883">
        <v>200</v>
      </c>
      <c r="H4883" t="s">
        <v>9</v>
      </c>
      <c r="I4883">
        <v>1112</v>
      </c>
      <c r="J4883">
        <v>3320</v>
      </c>
      <c r="K4883" t="s">
        <v>3246</v>
      </c>
      <c r="L4883" t="s">
        <v>21</v>
      </c>
      <c r="M4883" t="s">
        <v>4532</v>
      </c>
      <c r="N4883" t="s">
        <v>22</v>
      </c>
      <c r="O4883" s="65">
        <v>41282835</v>
      </c>
    </row>
    <row r="4884" spans="1:15" x14ac:dyDescent="0.25">
      <c r="A4884" s="45">
        <v>2018</v>
      </c>
      <c r="B4884" t="s">
        <v>1049</v>
      </c>
      <c r="C4884">
        <v>213</v>
      </c>
      <c r="D4884">
        <v>758</v>
      </c>
      <c r="E4884">
        <v>0</v>
      </c>
      <c r="F4884">
        <v>503</v>
      </c>
      <c r="G4884">
        <v>200</v>
      </c>
      <c r="H4884" t="s">
        <v>9</v>
      </c>
      <c r="I4884">
        <v>1112</v>
      </c>
      <c r="J4884">
        <v>3320</v>
      </c>
      <c r="K4884" t="s">
        <v>3247</v>
      </c>
      <c r="L4884" t="s">
        <v>21</v>
      </c>
      <c r="M4884" t="s">
        <v>4533</v>
      </c>
      <c r="N4884" t="s">
        <v>22</v>
      </c>
      <c r="O4884" s="65">
        <v>82565670</v>
      </c>
    </row>
    <row r="4885" spans="1:15" x14ac:dyDescent="0.25">
      <c r="A4885" s="45">
        <v>2018</v>
      </c>
      <c r="B4885" t="s">
        <v>1049</v>
      </c>
      <c r="C4885">
        <v>213</v>
      </c>
      <c r="D4885">
        <v>758</v>
      </c>
      <c r="E4885">
        <v>0</v>
      </c>
      <c r="F4885">
        <v>10101</v>
      </c>
      <c r="H4885" t="s">
        <v>9</v>
      </c>
      <c r="I4885">
        <v>1120</v>
      </c>
      <c r="J4885">
        <v>3320</v>
      </c>
      <c r="K4885" t="s">
        <v>3253</v>
      </c>
      <c r="O4885" s="65">
        <v>93500000</v>
      </c>
    </row>
    <row r="4886" spans="1:15" x14ac:dyDescent="0.25">
      <c r="A4886" s="45">
        <v>2018</v>
      </c>
      <c r="B4886" t="s">
        <v>1049</v>
      </c>
      <c r="C4886">
        <v>213</v>
      </c>
      <c r="D4886">
        <v>758</v>
      </c>
      <c r="E4886">
        <v>0</v>
      </c>
      <c r="F4886">
        <v>10201</v>
      </c>
      <c r="H4886" t="s">
        <v>9</v>
      </c>
      <c r="I4886">
        <v>1120</v>
      </c>
      <c r="J4886">
        <v>3320</v>
      </c>
      <c r="K4886" t="s">
        <v>3258</v>
      </c>
      <c r="O4886" s="65">
        <v>3000000</v>
      </c>
    </row>
    <row r="4887" spans="1:15" x14ac:dyDescent="0.25">
      <c r="A4887" s="45">
        <v>2018</v>
      </c>
      <c r="B4887" t="s">
        <v>1049</v>
      </c>
      <c r="C4887">
        <v>213</v>
      </c>
      <c r="D4887">
        <v>758</v>
      </c>
      <c r="E4887">
        <v>0</v>
      </c>
      <c r="F4887">
        <v>10202</v>
      </c>
      <c r="H4887" t="s">
        <v>9</v>
      </c>
      <c r="I4887">
        <v>1120</v>
      </c>
      <c r="J4887">
        <v>3320</v>
      </c>
      <c r="K4887" t="s">
        <v>3259</v>
      </c>
      <c r="O4887" s="65">
        <v>13000000</v>
      </c>
    </row>
    <row r="4888" spans="1:15" x14ac:dyDescent="0.25">
      <c r="A4888" s="45">
        <v>2018</v>
      </c>
      <c r="B4888" t="s">
        <v>1049</v>
      </c>
      <c r="C4888">
        <v>213</v>
      </c>
      <c r="D4888">
        <v>758</v>
      </c>
      <c r="E4888">
        <v>0</v>
      </c>
      <c r="F4888">
        <v>10203</v>
      </c>
      <c r="H4888" t="s">
        <v>9</v>
      </c>
      <c r="I4888">
        <v>1120</v>
      </c>
      <c r="J4888">
        <v>3320</v>
      </c>
      <c r="K4888" t="s">
        <v>3260</v>
      </c>
      <c r="O4888" s="65">
        <v>700000</v>
      </c>
    </row>
    <row r="4889" spans="1:15" x14ac:dyDescent="0.25">
      <c r="A4889" s="45">
        <v>2018</v>
      </c>
      <c r="B4889" t="s">
        <v>1049</v>
      </c>
      <c r="C4889">
        <v>213</v>
      </c>
      <c r="D4889">
        <v>758</v>
      </c>
      <c r="E4889">
        <v>0</v>
      </c>
      <c r="F4889">
        <v>10204</v>
      </c>
      <c r="H4889" t="s">
        <v>9</v>
      </c>
      <c r="I4889">
        <v>1120</v>
      </c>
      <c r="J4889">
        <v>3320</v>
      </c>
      <c r="K4889" t="s">
        <v>3261</v>
      </c>
      <c r="O4889" s="65">
        <v>3500000</v>
      </c>
    </row>
    <row r="4890" spans="1:15" x14ac:dyDescent="0.25">
      <c r="A4890" s="45">
        <v>2018</v>
      </c>
      <c r="B4890" t="s">
        <v>1049</v>
      </c>
      <c r="C4890">
        <v>213</v>
      </c>
      <c r="D4890">
        <v>758</v>
      </c>
      <c r="E4890">
        <v>0</v>
      </c>
      <c r="F4890">
        <v>10299</v>
      </c>
      <c r="H4890" t="s">
        <v>9</v>
      </c>
      <c r="I4890">
        <v>1120</v>
      </c>
      <c r="J4890">
        <v>3320</v>
      </c>
      <c r="K4890" t="s">
        <v>3262</v>
      </c>
      <c r="M4890" t="s">
        <v>6211</v>
      </c>
      <c r="O4890" s="65">
        <v>150000</v>
      </c>
    </row>
    <row r="4891" spans="1:15" x14ac:dyDescent="0.25">
      <c r="A4891" s="45">
        <v>2018</v>
      </c>
      <c r="B4891" t="s">
        <v>1049</v>
      </c>
      <c r="C4891">
        <v>213</v>
      </c>
      <c r="D4891">
        <v>758</v>
      </c>
      <c r="E4891">
        <v>0</v>
      </c>
      <c r="F4891">
        <v>10301</v>
      </c>
      <c r="H4891" t="s">
        <v>9</v>
      </c>
      <c r="I4891">
        <v>1120</v>
      </c>
      <c r="J4891">
        <v>3320</v>
      </c>
      <c r="K4891" t="s">
        <v>3263</v>
      </c>
      <c r="O4891" s="65">
        <v>50000</v>
      </c>
    </row>
    <row r="4892" spans="1:15" x14ac:dyDescent="0.25">
      <c r="A4892" s="45">
        <v>2018</v>
      </c>
      <c r="B4892" t="s">
        <v>1049</v>
      </c>
      <c r="C4892">
        <v>213</v>
      </c>
      <c r="D4892">
        <v>758</v>
      </c>
      <c r="E4892">
        <v>0</v>
      </c>
      <c r="F4892">
        <v>10302</v>
      </c>
      <c r="H4892" t="s">
        <v>9</v>
      </c>
      <c r="I4892">
        <v>1120</v>
      </c>
      <c r="J4892">
        <v>3320</v>
      </c>
      <c r="K4892" t="s">
        <v>3264</v>
      </c>
      <c r="O4892" s="65">
        <v>20000000</v>
      </c>
    </row>
    <row r="4893" spans="1:15" x14ac:dyDescent="0.25">
      <c r="A4893" s="45">
        <v>2018</v>
      </c>
      <c r="B4893" t="s">
        <v>1049</v>
      </c>
      <c r="C4893">
        <v>213</v>
      </c>
      <c r="D4893">
        <v>758</v>
      </c>
      <c r="E4893">
        <v>0</v>
      </c>
      <c r="F4893">
        <v>10304</v>
      </c>
      <c r="H4893" t="s">
        <v>9</v>
      </c>
      <c r="I4893">
        <v>1120</v>
      </c>
      <c r="J4893">
        <v>3320</v>
      </c>
      <c r="K4893" t="s">
        <v>3266</v>
      </c>
      <c r="O4893" s="65">
        <v>78750000</v>
      </c>
    </row>
    <row r="4894" spans="1:15" x14ac:dyDescent="0.25">
      <c r="A4894" s="45">
        <v>2018</v>
      </c>
      <c r="B4894" t="s">
        <v>1049</v>
      </c>
      <c r="C4894">
        <v>213</v>
      </c>
      <c r="D4894">
        <v>758</v>
      </c>
      <c r="E4894">
        <v>0</v>
      </c>
      <c r="F4894">
        <v>10405</v>
      </c>
      <c r="H4894" t="s">
        <v>9</v>
      </c>
      <c r="I4894">
        <v>1120</v>
      </c>
      <c r="J4894">
        <v>3320</v>
      </c>
      <c r="K4894" t="s">
        <v>3274</v>
      </c>
      <c r="M4894" t="s">
        <v>6212</v>
      </c>
      <c r="O4894" s="65">
        <v>500000</v>
      </c>
    </row>
    <row r="4895" spans="1:15" x14ac:dyDescent="0.25">
      <c r="A4895" s="45">
        <v>2018</v>
      </c>
      <c r="B4895" t="s">
        <v>1049</v>
      </c>
      <c r="C4895">
        <v>213</v>
      </c>
      <c r="D4895">
        <v>758</v>
      </c>
      <c r="E4895">
        <v>0</v>
      </c>
      <c r="F4895">
        <v>10406</v>
      </c>
      <c r="H4895" t="s">
        <v>9</v>
      </c>
      <c r="I4895">
        <v>1120</v>
      </c>
      <c r="J4895">
        <v>3320</v>
      </c>
      <c r="K4895" t="s">
        <v>3275</v>
      </c>
      <c r="M4895" t="s">
        <v>6213</v>
      </c>
      <c r="O4895" s="65">
        <v>101000000</v>
      </c>
    </row>
    <row r="4896" spans="1:15" x14ac:dyDescent="0.25">
      <c r="A4896" s="45">
        <v>2018</v>
      </c>
      <c r="B4896" t="s">
        <v>1049</v>
      </c>
      <c r="C4896">
        <v>213</v>
      </c>
      <c r="D4896">
        <v>758</v>
      </c>
      <c r="E4896">
        <v>0</v>
      </c>
      <c r="F4896">
        <v>10499</v>
      </c>
      <c r="H4896" t="s">
        <v>9</v>
      </c>
      <c r="I4896">
        <v>1120</v>
      </c>
      <c r="J4896">
        <v>3320</v>
      </c>
      <c r="K4896" t="s">
        <v>3276</v>
      </c>
      <c r="M4896" t="s">
        <v>6214</v>
      </c>
      <c r="O4896" s="65">
        <v>71150000</v>
      </c>
    </row>
    <row r="4897" spans="1:15" x14ac:dyDescent="0.25">
      <c r="A4897" s="45">
        <v>2018</v>
      </c>
      <c r="B4897" t="s">
        <v>1049</v>
      </c>
      <c r="C4897">
        <v>213</v>
      </c>
      <c r="D4897">
        <v>758</v>
      </c>
      <c r="E4897">
        <v>0</v>
      </c>
      <c r="F4897">
        <v>10501</v>
      </c>
      <c r="H4897" t="s">
        <v>9</v>
      </c>
      <c r="I4897">
        <v>1120</v>
      </c>
      <c r="J4897">
        <v>3320</v>
      </c>
      <c r="K4897" t="s">
        <v>3277</v>
      </c>
      <c r="O4897" s="65">
        <v>45000000</v>
      </c>
    </row>
    <row r="4898" spans="1:15" x14ac:dyDescent="0.25">
      <c r="A4898" s="45">
        <v>2018</v>
      </c>
      <c r="B4898" t="s">
        <v>1049</v>
      </c>
      <c r="C4898">
        <v>213</v>
      </c>
      <c r="D4898">
        <v>758</v>
      </c>
      <c r="E4898">
        <v>0</v>
      </c>
      <c r="F4898">
        <v>10502</v>
      </c>
      <c r="H4898" t="s">
        <v>9</v>
      </c>
      <c r="I4898">
        <v>1120</v>
      </c>
      <c r="J4898">
        <v>3320</v>
      </c>
      <c r="K4898" t="s">
        <v>3278</v>
      </c>
      <c r="O4898" s="65">
        <v>40000000</v>
      </c>
    </row>
    <row r="4899" spans="1:15" x14ac:dyDescent="0.25">
      <c r="A4899" s="45">
        <v>2018</v>
      </c>
      <c r="B4899" t="s">
        <v>1049</v>
      </c>
      <c r="C4899">
        <v>213</v>
      </c>
      <c r="D4899">
        <v>758</v>
      </c>
      <c r="E4899">
        <v>0</v>
      </c>
      <c r="F4899">
        <v>10601</v>
      </c>
      <c r="H4899" t="s">
        <v>9</v>
      </c>
      <c r="I4899">
        <v>1120</v>
      </c>
      <c r="J4899">
        <v>3320</v>
      </c>
      <c r="K4899" t="s">
        <v>3281</v>
      </c>
      <c r="O4899" s="65">
        <v>4000000</v>
      </c>
    </row>
    <row r="4900" spans="1:15" x14ac:dyDescent="0.25">
      <c r="A4900" s="45">
        <v>2018</v>
      </c>
      <c r="B4900" t="s">
        <v>1049</v>
      </c>
      <c r="C4900">
        <v>213</v>
      </c>
      <c r="D4900">
        <v>758</v>
      </c>
      <c r="E4900">
        <v>0</v>
      </c>
      <c r="F4900">
        <v>10701</v>
      </c>
      <c r="H4900" t="s">
        <v>9</v>
      </c>
      <c r="I4900">
        <v>1120</v>
      </c>
      <c r="J4900">
        <v>3320</v>
      </c>
      <c r="K4900" t="s">
        <v>3284</v>
      </c>
      <c r="M4900" t="s">
        <v>6215</v>
      </c>
      <c r="O4900" s="65">
        <v>5000000</v>
      </c>
    </row>
    <row r="4901" spans="1:15" x14ac:dyDescent="0.25">
      <c r="A4901" s="45">
        <v>2018</v>
      </c>
      <c r="B4901" t="s">
        <v>1049</v>
      </c>
      <c r="C4901">
        <v>213</v>
      </c>
      <c r="D4901">
        <v>758</v>
      </c>
      <c r="E4901">
        <v>0</v>
      </c>
      <c r="F4901">
        <v>10702</v>
      </c>
      <c r="H4901" t="s">
        <v>9</v>
      </c>
      <c r="I4901">
        <v>1120</v>
      </c>
      <c r="J4901">
        <v>3320</v>
      </c>
      <c r="K4901" t="s">
        <v>3285</v>
      </c>
      <c r="M4901" t="s">
        <v>6216</v>
      </c>
      <c r="O4901" s="65">
        <v>2500000</v>
      </c>
    </row>
    <row r="4902" spans="1:15" x14ac:dyDescent="0.25">
      <c r="A4902" s="45">
        <v>2018</v>
      </c>
      <c r="B4902" t="s">
        <v>1049</v>
      </c>
      <c r="C4902">
        <v>213</v>
      </c>
      <c r="D4902">
        <v>758</v>
      </c>
      <c r="E4902">
        <v>0</v>
      </c>
      <c r="F4902">
        <v>10801</v>
      </c>
      <c r="H4902" t="s">
        <v>9</v>
      </c>
      <c r="I4902">
        <v>1120</v>
      </c>
      <c r="J4902">
        <v>3320</v>
      </c>
      <c r="K4902" t="s">
        <v>3287</v>
      </c>
      <c r="O4902" s="65">
        <v>3000000</v>
      </c>
    </row>
    <row r="4903" spans="1:15" x14ac:dyDescent="0.25">
      <c r="A4903" s="45">
        <v>2018</v>
      </c>
      <c r="B4903" t="s">
        <v>1049</v>
      </c>
      <c r="C4903">
        <v>213</v>
      </c>
      <c r="D4903">
        <v>758</v>
      </c>
      <c r="E4903">
        <v>0</v>
      </c>
      <c r="F4903">
        <v>10805</v>
      </c>
      <c r="H4903" t="s">
        <v>9</v>
      </c>
      <c r="I4903">
        <v>1120</v>
      </c>
      <c r="J4903">
        <v>3320</v>
      </c>
      <c r="K4903" t="s">
        <v>3291</v>
      </c>
      <c r="O4903" s="65">
        <v>1700000</v>
      </c>
    </row>
    <row r="4904" spans="1:15" x14ac:dyDescent="0.25">
      <c r="A4904" s="45">
        <v>2018</v>
      </c>
      <c r="B4904" t="s">
        <v>1049</v>
      </c>
      <c r="C4904">
        <v>213</v>
      </c>
      <c r="D4904">
        <v>758</v>
      </c>
      <c r="E4904">
        <v>0</v>
      </c>
      <c r="F4904">
        <v>10806</v>
      </c>
      <c r="H4904" t="s">
        <v>9</v>
      </c>
      <c r="I4904">
        <v>1120</v>
      </c>
      <c r="J4904">
        <v>3320</v>
      </c>
      <c r="K4904" t="s">
        <v>3292</v>
      </c>
      <c r="O4904" s="65">
        <v>500000</v>
      </c>
    </row>
    <row r="4905" spans="1:15" x14ac:dyDescent="0.25">
      <c r="A4905" s="45">
        <v>2018</v>
      </c>
      <c r="B4905" t="s">
        <v>1049</v>
      </c>
      <c r="C4905">
        <v>213</v>
      </c>
      <c r="D4905">
        <v>758</v>
      </c>
      <c r="E4905">
        <v>0</v>
      </c>
      <c r="F4905">
        <v>10807</v>
      </c>
      <c r="H4905" t="s">
        <v>9</v>
      </c>
      <c r="I4905">
        <v>1120</v>
      </c>
      <c r="J4905">
        <v>3320</v>
      </c>
      <c r="K4905" t="s">
        <v>3293</v>
      </c>
      <c r="O4905" s="65">
        <v>3400000</v>
      </c>
    </row>
    <row r="4906" spans="1:15" x14ac:dyDescent="0.25">
      <c r="A4906" s="45">
        <v>2018</v>
      </c>
      <c r="B4906" t="s">
        <v>1049</v>
      </c>
      <c r="C4906">
        <v>213</v>
      </c>
      <c r="D4906">
        <v>758</v>
      </c>
      <c r="E4906">
        <v>0</v>
      </c>
      <c r="F4906">
        <v>10808</v>
      </c>
      <c r="H4906" t="s">
        <v>9</v>
      </c>
      <c r="I4906">
        <v>1120</v>
      </c>
      <c r="J4906">
        <v>3320</v>
      </c>
      <c r="K4906" t="s">
        <v>3294</v>
      </c>
      <c r="O4906" s="65">
        <v>1500000</v>
      </c>
    </row>
    <row r="4907" spans="1:15" x14ac:dyDescent="0.25">
      <c r="A4907" s="45">
        <v>2018</v>
      </c>
      <c r="B4907" t="s">
        <v>1049</v>
      </c>
      <c r="C4907">
        <v>213</v>
      </c>
      <c r="D4907">
        <v>758</v>
      </c>
      <c r="E4907">
        <v>0</v>
      </c>
      <c r="F4907">
        <v>10899</v>
      </c>
      <c r="H4907" t="s">
        <v>9</v>
      </c>
      <c r="I4907">
        <v>1120</v>
      </c>
      <c r="J4907">
        <v>3320</v>
      </c>
      <c r="K4907" t="s">
        <v>3295</v>
      </c>
      <c r="O4907" s="65">
        <v>3000000</v>
      </c>
    </row>
    <row r="4908" spans="1:15" x14ac:dyDescent="0.25">
      <c r="A4908" s="45">
        <v>2018</v>
      </c>
      <c r="B4908" t="s">
        <v>1049</v>
      </c>
      <c r="C4908">
        <v>213</v>
      </c>
      <c r="D4908">
        <v>758</v>
      </c>
      <c r="E4908">
        <v>0</v>
      </c>
      <c r="F4908">
        <v>10902</v>
      </c>
      <c r="H4908" t="s">
        <v>9</v>
      </c>
      <c r="I4908">
        <v>1310</v>
      </c>
      <c r="J4908">
        <v>3320</v>
      </c>
      <c r="K4908" t="s">
        <v>3297</v>
      </c>
      <c r="O4908" s="65">
        <v>150000</v>
      </c>
    </row>
    <row r="4909" spans="1:15" x14ac:dyDescent="0.25">
      <c r="A4909" s="45">
        <v>2018</v>
      </c>
      <c r="B4909" t="s">
        <v>1049</v>
      </c>
      <c r="C4909">
        <v>213</v>
      </c>
      <c r="D4909">
        <v>758</v>
      </c>
      <c r="E4909">
        <v>0</v>
      </c>
      <c r="F4909">
        <v>10999</v>
      </c>
      <c r="H4909" t="s">
        <v>9</v>
      </c>
      <c r="I4909">
        <v>1310</v>
      </c>
      <c r="J4909">
        <v>3320</v>
      </c>
      <c r="K4909" t="s">
        <v>3299</v>
      </c>
      <c r="M4909" t="s">
        <v>6217</v>
      </c>
      <c r="O4909" s="65">
        <v>400000</v>
      </c>
    </row>
    <row r="4910" spans="1:15" x14ac:dyDescent="0.25">
      <c r="A4910" s="45">
        <v>2018</v>
      </c>
      <c r="B4910" t="s">
        <v>1049</v>
      </c>
      <c r="C4910">
        <v>213</v>
      </c>
      <c r="D4910">
        <v>758</v>
      </c>
      <c r="E4910">
        <v>0</v>
      </c>
      <c r="F4910">
        <v>19902</v>
      </c>
      <c r="H4910" t="s">
        <v>9</v>
      </c>
      <c r="I4910">
        <v>1120</v>
      </c>
      <c r="J4910">
        <v>3320</v>
      </c>
      <c r="K4910" t="s">
        <v>3301</v>
      </c>
      <c r="M4910" t="s">
        <v>6218</v>
      </c>
      <c r="O4910" s="65">
        <v>45000</v>
      </c>
    </row>
    <row r="4911" spans="1:15" x14ac:dyDescent="0.25">
      <c r="A4911" s="45">
        <v>2018</v>
      </c>
      <c r="B4911" t="s">
        <v>1049</v>
      </c>
      <c r="C4911">
        <v>213</v>
      </c>
      <c r="D4911">
        <v>758</v>
      </c>
      <c r="E4911">
        <v>0</v>
      </c>
      <c r="F4911">
        <v>20101</v>
      </c>
      <c r="H4911" t="s">
        <v>9</v>
      </c>
      <c r="I4911">
        <v>1120</v>
      </c>
      <c r="J4911">
        <v>3320</v>
      </c>
      <c r="K4911" t="s">
        <v>3306</v>
      </c>
      <c r="O4911" s="65">
        <v>4067500</v>
      </c>
    </row>
    <row r="4912" spans="1:15" x14ac:dyDescent="0.25">
      <c r="A4912" s="45">
        <v>2018</v>
      </c>
      <c r="B4912" t="s">
        <v>1049</v>
      </c>
      <c r="C4912">
        <v>213</v>
      </c>
      <c r="D4912">
        <v>758</v>
      </c>
      <c r="E4912">
        <v>0</v>
      </c>
      <c r="F4912">
        <v>20104</v>
      </c>
      <c r="H4912" t="s">
        <v>9</v>
      </c>
      <c r="I4912">
        <v>1120</v>
      </c>
      <c r="J4912">
        <v>3320</v>
      </c>
      <c r="K4912" t="s">
        <v>3309</v>
      </c>
      <c r="O4912" s="65">
        <v>4933987</v>
      </c>
    </row>
    <row r="4913" spans="1:15" x14ac:dyDescent="0.25">
      <c r="A4913" s="45">
        <v>2018</v>
      </c>
      <c r="B4913" t="s">
        <v>1049</v>
      </c>
      <c r="C4913">
        <v>213</v>
      </c>
      <c r="D4913">
        <v>758</v>
      </c>
      <c r="E4913">
        <v>0</v>
      </c>
      <c r="F4913">
        <v>20202</v>
      </c>
      <c r="H4913" t="s">
        <v>9</v>
      </c>
      <c r="I4913">
        <v>1120</v>
      </c>
      <c r="J4913">
        <v>3320</v>
      </c>
      <c r="K4913" t="s">
        <v>3312</v>
      </c>
      <c r="O4913" s="65">
        <v>100000</v>
      </c>
    </row>
    <row r="4914" spans="1:15" x14ac:dyDescent="0.25">
      <c r="A4914" s="45">
        <v>2018</v>
      </c>
      <c r="B4914" t="s">
        <v>1049</v>
      </c>
      <c r="C4914">
        <v>213</v>
      </c>
      <c r="D4914">
        <v>758</v>
      </c>
      <c r="E4914">
        <v>0</v>
      </c>
      <c r="F4914">
        <v>20203</v>
      </c>
      <c r="H4914" t="s">
        <v>9</v>
      </c>
      <c r="I4914">
        <v>1120</v>
      </c>
      <c r="J4914">
        <v>3320</v>
      </c>
      <c r="K4914" t="s">
        <v>3313</v>
      </c>
      <c r="O4914" s="65">
        <v>300000</v>
      </c>
    </row>
    <row r="4915" spans="1:15" x14ac:dyDescent="0.25">
      <c r="A4915" s="45">
        <v>2018</v>
      </c>
      <c r="B4915" t="s">
        <v>1049</v>
      </c>
      <c r="C4915">
        <v>213</v>
      </c>
      <c r="D4915">
        <v>758</v>
      </c>
      <c r="E4915">
        <v>0</v>
      </c>
      <c r="F4915">
        <v>20399</v>
      </c>
      <c r="H4915" t="s">
        <v>9</v>
      </c>
      <c r="I4915">
        <v>1120</v>
      </c>
      <c r="J4915">
        <v>3320</v>
      </c>
      <c r="K4915" t="s">
        <v>3321</v>
      </c>
      <c r="O4915" s="65">
        <v>300000</v>
      </c>
    </row>
    <row r="4916" spans="1:15" x14ac:dyDescent="0.25">
      <c r="A4916" s="45">
        <v>2018</v>
      </c>
      <c r="B4916" t="s">
        <v>1049</v>
      </c>
      <c r="C4916">
        <v>213</v>
      </c>
      <c r="D4916">
        <v>758</v>
      </c>
      <c r="E4916">
        <v>0</v>
      </c>
      <c r="F4916">
        <v>20402</v>
      </c>
      <c r="H4916" t="s">
        <v>9</v>
      </c>
      <c r="I4916">
        <v>1120</v>
      </c>
      <c r="J4916">
        <v>3320</v>
      </c>
      <c r="K4916" t="s">
        <v>3323</v>
      </c>
      <c r="O4916" s="65">
        <v>6900000</v>
      </c>
    </row>
    <row r="4917" spans="1:15" x14ac:dyDescent="0.25">
      <c r="A4917" s="45">
        <v>2018</v>
      </c>
      <c r="B4917" t="s">
        <v>1049</v>
      </c>
      <c r="C4917">
        <v>213</v>
      </c>
      <c r="D4917">
        <v>758</v>
      </c>
      <c r="E4917">
        <v>0</v>
      </c>
      <c r="F4917">
        <v>29901</v>
      </c>
      <c r="H4917" t="s">
        <v>9</v>
      </c>
      <c r="I4917">
        <v>1120</v>
      </c>
      <c r="J4917">
        <v>3320</v>
      </c>
      <c r="K4917" t="s">
        <v>3327</v>
      </c>
      <c r="O4917" s="65">
        <v>1500000</v>
      </c>
    </row>
    <row r="4918" spans="1:15" x14ac:dyDescent="0.25">
      <c r="A4918" s="45">
        <v>2018</v>
      </c>
      <c r="B4918" t="s">
        <v>1049</v>
      </c>
      <c r="C4918">
        <v>213</v>
      </c>
      <c r="D4918">
        <v>758</v>
      </c>
      <c r="E4918">
        <v>0</v>
      </c>
      <c r="F4918">
        <v>29903</v>
      </c>
      <c r="H4918" t="s">
        <v>9</v>
      </c>
      <c r="I4918">
        <v>1120</v>
      </c>
      <c r="J4918">
        <v>3320</v>
      </c>
      <c r="K4918" t="s">
        <v>3329</v>
      </c>
      <c r="O4918" s="65">
        <v>5020000</v>
      </c>
    </row>
    <row r="4919" spans="1:15" x14ac:dyDescent="0.25">
      <c r="A4919" s="45">
        <v>2018</v>
      </c>
      <c r="B4919" t="s">
        <v>1049</v>
      </c>
      <c r="C4919">
        <v>213</v>
      </c>
      <c r="D4919">
        <v>758</v>
      </c>
      <c r="E4919">
        <v>0</v>
      </c>
      <c r="F4919">
        <v>29904</v>
      </c>
      <c r="H4919" t="s">
        <v>9</v>
      </c>
      <c r="I4919">
        <v>1120</v>
      </c>
      <c r="J4919">
        <v>3320</v>
      </c>
      <c r="K4919" t="s">
        <v>3330</v>
      </c>
      <c r="O4919" s="65">
        <v>5000000</v>
      </c>
    </row>
    <row r="4920" spans="1:15" x14ac:dyDescent="0.25">
      <c r="A4920" s="45">
        <v>2018</v>
      </c>
      <c r="B4920" t="s">
        <v>1049</v>
      </c>
      <c r="C4920">
        <v>213</v>
      </c>
      <c r="D4920">
        <v>758</v>
      </c>
      <c r="E4920">
        <v>0</v>
      </c>
      <c r="F4920">
        <v>29905</v>
      </c>
      <c r="H4920" t="s">
        <v>9</v>
      </c>
      <c r="I4920">
        <v>1120</v>
      </c>
      <c r="J4920">
        <v>3320</v>
      </c>
      <c r="K4920" t="s">
        <v>3331</v>
      </c>
      <c r="O4920" s="65">
        <v>1000000</v>
      </c>
    </row>
    <row r="4921" spans="1:15" x14ac:dyDescent="0.25">
      <c r="A4921" s="45">
        <v>2018</v>
      </c>
      <c r="B4921" t="s">
        <v>1049</v>
      </c>
      <c r="C4921">
        <v>213</v>
      </c>
      <c r="D4921">
        <v>758</v>
      </c>
      <c r="E4921">
        <v>0</v>
      </c>
      <c r="F4921">
        <v>29906</v>
      </c>
      <c r="H4921" t="s">
        <v>9</v>
      </c>
      <c r="I4921">
        <v>1120</v>
      </c>
      <c r="J4921">
        <v>3320</v>
      </c>
      <c r="K4921" t="s">
        <v>3332</v>
      </c>
      <c r="O4921" s="65">
        <v>500000</v>
      </c>
    </row>
    <row r="4922" spans="1:15" x14ac:dyDescent="0.25">
      <c r="A4922" s="45">
        <v>2018</v>
      </c>
      <c r="B4922" t="s">
        <v>1049</v>
      </c>
      <c r="C4922">
        <v>213</v>
      </c>
      <c r="D4922">
        <v>758</v>
      </c>
      <c r="E4922">
        <v>0</v>
      </c>
      <c r="F4922">
        <v>29999</v>
      </c>
      <c r="H4922" t="s">
        <v>9</v>
      </c>
      <c r="I4922">
        <v>1120</v>
      </c>
      <c r="J4922">
        <v>3320</v>
      </c>
      <c r="K4922" t="s">
        <v>3334</v>
      </c>
      <c r="O4922" s="65">
        <v>800000</v>
      </c>
    </row>
    <row r="4923" spans="1:15" x14ac:dyDescent="0.25">
      <c r="A4923" s="45">
        <v>2018</v>
      </c>
      <c r="B4923" t="s">
        <v>1049</v>
      </c>
      <c r="C4923">
        <v>213</v>
      </c>
      <c r="D4923">
        <v>758</v>
      </c>
      <c r="E4923">
        <v>0</v>
      </c>
      <c r="F4923">
        <v>59903</v>
      </c>
      <c r="H4923" t="s">
        <v>16</v>
      </c>
      <c r="I4923">
        <v>2240</v>
      </c>
      <c r="J4923">
        <v>3320</v>
      </c>
      <c r="K4923" t="s">
        <v>3389</v>
      </c>
      <c r="O4923" s="65">
        <v>2000000</v>
      </c>
    </row>
    <row r="4924" spans="1:15" x14ac:dyDescent="0.25">
      <c r="A4924" s="45">
        <v>2018</v>
      </c>
      <c r="B4924" t="s">
        <v>1049</v>
      </c>
      <c r="C4924">
        <v>213</v>
      </c>
      <c r="D4924">
        <v>758</v>
      </c>
      <c r="E4924">
        <v>0</v>
      </c>
      <c r="F4924">
        <v>60102</v>
      </c>
      <c r="G4924">
        <v>211</v>
      </c>
      <c r="H4924" t="s">
        <v>9</v>
      </c>
      <c r="I4924">
        <v>1310</v>
      </c>
      <c r="J4924">
        <v>3320</v>
      </c>
      <c r="K4924" t="s">
        <v>3392</v>
      </c>
      <c r="L4924" t="s">
        <v>1050</v>
      </c>
      <c r="M4924" t="s">
        <v>4418</v>
      </c>
      <c r="N4924" t="s">
        <v>1051</v>
      </c>
      <c r="O4924" s="65">
        <v>2895240000</v>
      </c>
    </row>
    <row r="4925" spans="1:15" x14ac:dyDescent="0.25">
      <c r="A4925" s="45">
        <v>2018</v>
      </c>
      <c r="B4925" t="s">
        <v>1049</v>
      </c>
      <c r="C4925">
        <v>213</v>
      </c>
      <c r="D4925">
        <v>758</v>
      </c>
      <c r="E4925">
        <v>0</v>
      </c>
      <c r="F4925">
        <v>60102</v>
      </c>
      <c r="G4925">
        <v>215</v>
      </c>
      <c r="H4925" t="s">
        <v>9</v>
      </c>
      <c r="I4925">
        <v>1310</v>
      </c>
      <c r="J4925">
        <v>3320</v>
      </c>
      <c r="K4925" t="s">
        <v>3392</v>
      </c>
      <c r="L4925" t="s">
        <v>1052</v>
      </c>
      <c r="M4925" t="s">
        <v>1053</v>
      </c>
      <c r="N4925" t="s">
        <v>1054</v>
      </c>
      <c r="O4925" s="65">
        <v>2304320000</v>
      </c>
    </row>
    <row r="4926" spans="1:15" x14ac:dyDescent="0.25">
      <c r="A4926" s="45">
        <v>2018</v>
      </c>
      <c r="B4926" t="s">
        <v>1049</v>
      </c>
      <c r="C4926">
        <v>213</v>
      </c>
      <c r="D4926">
        <v>758</v>
      </c>
      <c r="E4926">
        <v>0</v>
      </c>
      <c r="F4926">
        <v>60102</v>
      </c>
      <c r="G4926">
        <v>218</v>
      </c>
      <c r="H4926" t="s">
        <v>9</v>
      </c>
      <c r="I4926">
        <v>1310</v>
      </c>
      <c r="J4926">
        <v>3320</v>
      </c>
      <c r="K4926" t="s">
        <v>3392</v>
      </c>
      <c r="L4926" t="s">
        <v>1055</v>
      </c>
      <c r="M4926" t="s">
        <v>1056</v>
      </c>
      <c r="N4926" t="s">
        <v>1057</v>
      </c>
      <c r="O4926" s="65">
        <v>1011370000</v>
      </c>
    </row>
    <row r="4927" spans="1:15" x14ac:dyDescent="0.25">
      <c r="A4927" s="45">
        <v>2018</v>
      </c>
      <c r="B4927" t="s">
        <v>1049</v>
      </c>
      <c r="C4927">
        <v>213</v>
      </c>
      <c r="D4927">
        <v>758</v>
      </c>
      <c r="E4927">
        <v>0</v>
      </c>
      <c r="F4927">
        <v>60102</v>
      </c>
      <c r="G4927">
        <v>220</v>
      </c>
      <c r="H4927" t="s">
        <v>9</v>
      </c>
      <c r="I4927">
        <v>1310</v>
      </c>
      <c r="J4927">
        <v>3320</v>
      </c>
      <c r="K4927" t="s">
        <v>3392</v>
      </c>
      <c r="L4927" t="s">
        <v>1058</v>
      </c>
      <c r="M4927" t="s">
        <v>1059</v>
      </c>
      <c r="N4927" t="s">
        <v>1060</v>
      </c>
      <c r="O4927" s="65">
        <v>2728494882</v>
      </c>
    </row>
    <row r="4928" spans="1:15" x14ac:dyDescent="0.25">
      <c r="A4928" s="45">
        <v>2018</v>
      </c>
      <c r="B4928" t="s">
        <v>1049</v>
      </c>
      <c r="C4928">
        <v>213</v>
      </c>
      <c r="D4928">
        <v>758</v>
      </c>
      <c r="E4928">
        <v>0</v>
      </c>
      <c r="F4928">
        <v>60103</v>
      </c>
      <c r="G4928">
        <v>200</v>
      </c>
      <c r="H4928" t="s">
        <v>9</v>
      </c>
      <c r="I4928">
        <v>1310</v>
      </c>
      <c r="J4928">
        <v>3320</v>
      </c>
      <c r="K4928" t="s">
        <v>3393</v>
      </c>
      <c r="L4928" t="s">
        <v>21</v>
      </c>
      <c r="M4928" t="s">
        <v>4550</v>
      </c>
      <c r="N4928" t="s">
        <v>22</v>
      </c>
      <c r="O4928" s="65">
        <v>15937138</v>
      </c>
    </row>
    <row r="4929" spans="1:15" x14ac:dyDescent="0.25">
      <c r="A4929" s="45">
        <v>2018</v>
      </c>
      <c r="B4929" t="s">
        <v>1049</v>
      </c>
      <c r="C4929">
        <v>213</v>
      </c>
      <c r="D4929">
        <v>758</v>
      </c>
      <c r="E4929">
        <v>0</v>
      </c>
      <c r="F4929">
        <v>60103</v>
      </c>
      <c r="G4929">
        <v>202</v>
      </c>
      <c r="H4929" t="s">
        <v>9</v>
      </c>
      <c r="I4929">
        <v>1310</v>
      </c>
      <c r="J4929">
        <v>3320</v>
      </c>
      <c r="K4929" t="s">
        <v>3393</v>
      </c>
      <c r="L4929" t="s">
        <v>21</v>
      </c>
      <c r="M4929" t="s">
        <v>4542</v>
      </c>
      <c r="N4929" t="s">
        <v>22</v>
      </c>
      <c r="O4929" s="65">
        <v>6880473</v>
      </c>
    </row>
    <row r="4930" spans="1:15" x14ac:dyDescent="0.25">
      <c r="A4930" s="45">
        <v>2018</v>
      </c>
      <c r="B4930" t="s">
        <v>1049</v>
      </c>
      <c r="C4930">
        <v>213</v>
      </c>
      <c r="D4930">
        <v>758</v>
      </c>
      <c r="E4930">
        <v>0</v>
      </c>
      <c r="F4930">
        <v>60301</v>
      </c>
      <c r="H4930" t="s">
        <v>9</v>
      </c>
      <c r="I4930">
        <v>1320</v>
      </c>
      <c r="J4930">
        <v>3320</v>
      </c>
      <c r="K4930" t="s">
        <v>3404</v>
      </c>
      <c r="O4930" s="65">
        <v>70000000</v>
      </c>
    </row>
    <row r="4931" spans="1:15" x14ac:dyDescent="0.25">
      <c r="A4931" s="45">
        <v>2018</v>
      </c>
      <c r="B4931" t="s">
        <v>1049</v>
      </c>
      <c r="C4931">
        <v>213</v>
      </c>
      <c r="D4931">
        <v>758</v>
      </c>
      <c r="E4931">
        <v>0</v>
      </c>
      <c r="F4931">
        <v>60399</v>
      </c>
      <c r="H4931" t="s">
        <v>9</v>
      </c>
      <c r="I4931">
        <v>1320</v>
      </c>
      <c r="J4931">
        <v>3320</v>
      </c>
      <c r="K4931" t="s">
        <v>3409</v>
      </c>
      <c r="M4931" t="s">
        <v>4413</v>
      </c>
      <c r="O4931" s="65">
        <v>12000000</v>
      </c>
    </row>
    <row r="4932" spans="1:15" x14ac:dyDescent="0.25">
      <c r="A4932" s="45">
        <v>2018</v>
      </c>
      <c r="B4932" t="s">
        <v>1049</v>
      </c>
      <c r="C4932">
        <v>213</v>
      </c>
      <c r="D4932">
        <v>758</v>
      </c>
      <c r="E4932">
        <v>0</v>
      </c>
      <c r="F4932">
        <v>60401</v>
      </c>
      <c r="G4932">
        <v>200</v>
      </c>
      <c r="H4932" t="s">
        <v>9</v>
      </c>
      <c r="I4932">
        <v>1320</v>
      </c>
      <c r="J4932">
        <v>3320</v>
      </c>
      <c r="K4932" t="s">
        <v>3411</v>
      </c>
      <c r="L4932" t="s">
        <v>1061</v>
      </c>
      <c r="M4932" t="s">
        <v>4681</v>
      </c>
      <c r="N4932" t="s">
        <v>1062</v>
      </c>
      <c r="O4932" s="65">
        <v>105000000</v>
      </c>
    </row>
    <row r="4933" spans="1:15" x14ac:dyDescent="0.25">
      <c r="A4933" s="45">
        <v>2018</v>
      </c>
      <c r="B4933" t="s">
        <v>1063</v>
      </c>
      <c r="C4933">
        <v>214</v>
      </c>
      <c r="D4933">
        <v>779</v>
      </c>
      <c r="E4933">
        <v>0</v>
      </c>
      <c r="F4933">
        <v>101</v>
      </c>
      <c r="H4933" t="s">
        <v>9</v>
      </c>
      <c r="I4933">
        <v>1111</v>
      </c>
      <c r="J4933">
        <v>1320</v>
      </c>
      <c r="K4933" t="s">
        <v>3206</v>
      </c>
      <c r="O4933" s="65">
        <v>611601000</v>
      </c>
    </row>
    <row r="4934" spans="1:15" x14ac:dyDescent="0.25">
      <c r="A4934" s="45">
        <v>2018</v>
      </c>
      <c r="B4934" t="s">
        <v>1063</v>
      </c>
      <c r="C4934">
        <v>214</v>
      </c>
      <c r="D4934">
        <v>779</v>
      </c>
      <c r="E4934">
        <v>0</v>
      </c>
      <c r="F4934">
        <v>301</v>
      </c>
      <c r="H4934" t="s">
        <v>9</v>
      </c>
      <c r="I4934">
        <v>1111</v>
      </c>
      <c r="J4934">
        <v>1320</v>
      </c>
      <c r="K4934" t="s">
        <v>3215</v>
      </c>
      <c r="O4934" s="65">
        <v>167585000</v>
      </c>
    </row>
    <row r="4935" spans="1:15" x14ac:dyDescent="0.25">
      <c r="A4935" s="45">
        <v>2018</v>
      </c>
      <c r="B4935" t="s">
        <v>1063</v>
      </c>
      <c r="C4935">
        <v>214</v>
      </c>
      <c r="D4935">
        <v>779</v>
      </c>
      <c r="E4935">
        <v>0</v>
      </c>
      <c r="F4935">
        <v>302</v>
      </c>
      <c r="H4935" t="s">
        <v>9</v>
      </c>
      <c r="I4935">
        <v>1111</v>
      </c>
      <c r="J4935">
        <v>1320</v>
      </c>
      <c r="K4935" t="s">
        <v>3216</v>
      </c>
      <c r="O4935" s="65">
        <v>320119000</v>
      </c>
    </row>
    <row r="4936" spans="1:15" x14ac:dyDescent="0.25">
      <c r="A4936" s="45">
        <v>2018</v>
      </c>
      <c r="B4936" t="s">
        <v>1063</v>
      </c>
      <c r="C4936">
        <v>214</v>
      </c>
      <c r="D4936">
        <v>779</v>
      </c>
      <c r="E4936">
        <v>0</v>
      </c>
      <c r="F4936">
        <v>303</v>
      </c>
      <c r="H4936" t="s">
        <v>16</v>
      </c>
      <c r="I4936">
        <v>1111</v>
      </c>
      <c r="J4936">
        <v>1320</v>
      </c>
      <c r="K4936" t="s">
        <v>3217</v>
      </c>
      <c r="O4936" s="65">
        <v>101212000</v>
      </c>
    </row>
    <row r="4937" spans="1:15" x14ac:dyDescent="0.25">
      <c r="A4937" s="45">
        <v>2018</v>
      </c>
      <c r="B4937" t="s">
        <v>1063</v>
      </c>
      <c r="C4937">
        <v>214</v>
      </c>
      <c r="D4937">
        <v>779</v>
      </c>
      <c r="E4937">
        <v>0</v>
      </c>
      <c r="F4937">
        <v>304</v>
      </c>
      <c r="H4937" t="s">
        <v>9</v>
      </c>
      <c r="I4937">
        <v>1111</v>
      </c>
      <c r="J4937">
        <v>1320</v>
      </c>
      <c r="K4937" t="s">
        <v>3218</v>
      </c>
      <c r="O4937" s="65">
        <v>83553000</v>
      </c>
    </row>
    <row r="4938" spans="1:15" x14ac:dyDescent="0.25">
      <c r="A4938" s="45">
        <v>2018</v>
      </c>
      <c r="B4938" t="s">
        <v>1063</v>
      </c>
      <c r="C4938">
        <v>214</v>
      </c>
      <c r="D4938">
        <v>779</v>
      </c>
      <c r="E4938">
        <v>0</v>
      </c>
      <c r="F4938">
        <v>399</v>
      </c>
      <c r="H4938" t="s">
        <v>9</v>
      </c>
      <c r="I4938">
        <v>1111</v>
      </c>
      <c r="J4938">
        <v>1320</v>
      </c>
      <c r="K4938" t="s">
        <v>3219</v>
      </c>
      <c r="O4938" s="65">
        <v>53833000</v>
      </c>
    </row>
    <row r="4939" spans="1:15" x14ac:dyDescent="0.25">
      <c r="A4939" s="45">
        <v>2018</v>
      </c>
      <c r="B4939" t="s">
        <v>1063</v>
      </c>
      <c r="C4939">
        <v>214</v>
      </c>
      <c r="D4939">
        <v>779</v>
      </c>
      <c r="E4939">
        <v>0</v>
      </c>
      <c r="F4939">
        <v>401</v>
      </c>
      <c r="G4939">
        <v>200</v>
      </c>
      <c r="H4939" t="s">
        <v>9</v>
      </c>
      <c r="I4939">
        <v>1112</v>
      </c>
      <c r="J4939">
        <v>1320</v>
      </c>
      <c r="K4939" t="s">
        <v>3220</v>
      </c>
      <c r="L4939" t="s">
        <v>21</v>
      </c>
      <c r="M4939" t="s">
        <v>4546</v>
      </c>
      <c r="N4939" t="s">
        <v>22</v>
      </c>
      <c r="O4939" s="65">
        <v>114394000</v>
      </c>
    </row>
    <row r="4940" spans="1:15" x14ac:dyDescent="0.25">
      <c r="A4940" s="45">
        <v>2018</v>
      </c>
      <c r="B4940" t="s">
        <v>1063</v>
      </c>
      <c r="C4940">
        <v>214</v>
      </c>
      <c r="D4940">
        <v>779</v>
      </c>
      <c r="E4940">
        <v>0</v>
      </c>
      <c r="F4940">
        <v>405</v>
      </c>
      <c r="G4940">
        <v>200</v>
      </c>
      <c r="H4940" t="s">
        <v>9</v>
      </c>
      <c r="I4940">
        <v>1112</v>
      </c>
      <c r="J4940">
        <v>1320</v>
      </c>
      <c r="K4940" t="s">
        <v>3244</v>
      </c>
      <c r="L4940" t="s">
        <v>23</v>
      </c>
      <c r="M4940" t="s">
        <v>4531</v>
      </c>
      <c r="N4940" t="s">
        <v>24</v>
      </c>
      <c r="O4940" s="65">
        <v>6184000</v>
      </c>
    </row>
    <row r="4941" spans="1:15" x14ac:dyDescent="0.25">
      <c r="A4941" s="45">
        <v>2018</v>
      </c>
      <c r="B4941" t="s">
        <v>1063</v>
      </c>
      <c r="C4941">
        <v>214</v>
      </c>
      <c r="D4941">
        <v>779</v>
      </c>
      <c r="E4941">
        <v>0</v>
      </c>
      <c r="F4941">
        <v>501</v>
      </c>
      <c r="G4941">
        <v>200</v>
      </c>
      <c r="H4941" t="s">
        <v>9</v>
      </c>
      <c r="I4941">
        <v>1112</v>
      </c>
      <c r="J4941">
        <v>1320</v>
      </c>
      <c r="K4941" t="s">
        <v>3245</v>
      </c>
      <c r="L4941" t="s">
        <v>21</v>
      </c>
      <c r="M4941" t="s">
        <v>4547</v>
      </c>
      <c r="N4941" t="s">
        <v>22</v>
      </c>
      <c r="O4941" s="65">
        <v>62824000</v>
      </c>
    </row>
    <row r="4942" spans="1:15" x14ac:dyDescent="0.25">
      <c r="A4942" s="45">
        <v>2018</v>
      </c>
      <c r="B4942" t="s">
        <v>1063</v>
      </c>
      <c r="C4942">
        <v>214</v>
      </c>
      <c r="D4942">
        <v>779</v>
      </c>
      <c r="E4942">
        <v>0</v>
      </c>
      <c r="F4942">
        <v>502</v>
      </c>
      <c r="G4942">
        <v>200</v>
      </c>
      <c r="H4942" t="s">
        <v>9</v>
      </c>
      <c r="I4942">
        <v>1112</v>
      </c>
      <c r="J4942">
        <v>1320</v>
      </c>
      <c r="K4942" t="s">
        <v>3246</v>
      </c>
      <c r="L4942" t="s">
        <v>21</v>
      </c>
      <c r="M4942" t="s">
        <v>4532</v>
      </c>
      <c r="N4942" t="s">
        <v>22</v>
      </c>
      <c r="O4942" s="65">
        <v>18551000</v>
      </c>
    </row>
    <row r="4943" spans="1:15" x14ac:dyDescent="0.25">
      <c r="A4943" s="45">
        <v>2018</v>
      </c>
      <c r="B4943" t="s">
        <v>1063</v>
      </c>
      <c r="C4943">
        <v>214</v>
      </c>
      <c r="D4943">
        <v>779</v>
      </c>
      <c r="E4943">
        <v>0</v>
      </c>
      <c r="F4943">
        <v>503</v>
      </c>
      <c r="G4943">
        <v>200</v>
      </c>
      <c r="H4943" t="s">
        <v>9</v>
      </c>
      <c r="I4943">
        <v>1112</v>
      </c>
      <c r="J4943">
        <v>1320</v>
      </c>
      <c r="K4943" t="s">
        <v>3247</v>
      </c>
      <c r="L4943" t="s">
        <v>21</v>
      </c>
      <c r="M4943" t="s">
        <v>4533</v>
      </c>
      <c r="N4943" t="s">
        <v>22</v>
      </c>
      <c r="O4943" s="65">
        <v>37101000</v>
      </c>
    </row>
    <row r="4944" spans="1:15" x14ac:dyDescent="0.25">
      <c r="A4944" s="45">
        <v>2018</v>
      </c>
      <c r="B4944" t="s">
        <v>1063</v>
      </c>
      <c r="C4944">
        <v>214</v>
      </c>
      <c r="D4944">
        <v>779</v>
      </c>
      <c r="E4944">
        <v>0</v>
      </c>
      <c r="F4944">
        <v>10103</v>
      </c>
      <c r="H4944" t="s">
        <v>9</v>
      </c>
      <c r="I4944">
        <v>1120</v>
      </c>
      <c r="J4944">
        <v>1320</v>
      </c>
      <c r="K4944" t="s">
        <v>3255</v>
      </c>
      <c r="O4944" s="65">
        <v>155000000</v>
      </c>
    </row>
    <row r="4945" spans="1:15" x14ac:dyDescent="0.25">
      <c r="A4945" s="45">
        <v>2018</v>
      </c>
      <c r="B4945" t="s">
        <v>1063</v>
      </c>
      <c r="C4945">
        <v>214</v>
      </c>
      <c r="D4945">
        <v>779</v>
      </c>
      <c r="E4945">
        <v>0</v>
      </c>
      <c r="F4945">
        <v>10199</v>
      </c>
      <c r="H4945" t="s">
        <v>9</v>
      </c>
      <c r="I4945">
        <v>1120</v>
      </c>
      <c r="J4945">
        <v>1320</v>
      </c>
      <c r="K4945" t="s">
        <v>3257</v>
      </c>
      <c r="M4945" t="s">
        <v>4682</v>
      </c>
      <c r="O4945" s="65">
        <v>80000</v>
      </c>
    </row>
    <row r="4946" spans="1:15" x14ac:dyDescent="0.25">
      <c r="A4946" s="45">
        <v>2018</v>
      </c>
      <c r="B4946" t="s">
        <v>1063</v>
      </c>
      <c r="C4946">
        <v>214</v>
      </c>
      <c r="D4946">
        <v>779</v>
      </c>
      <c r="E4946">
        <v>0</v>
      </c>
      <c r="F4946">
        <v>10201</v>
      </c>
      <c r="H4946" t="s">
        <v>9</v>
      </c>
      <c r="I4946">
        <v>1120</v>
      </c>
      <c r="J4946">
        <v>1320</v>
      </c>
      <c r="K4946" t="s">
        <v>3258</v>
      </c>
      <c r="O4946" s="65">
        <v>6000000</v>
      </c>
    </row>
    <row r="4947" spans="1:15" x14ac:dyDescent="0.25">
      <c r="A4947" s="45">
        <v>2018</v>
      </c>
      <c r="B4947" t="s">
        <v>1063</v>
      </c>
      <c r="C4947">
        <v>214</v>
      </c>
      <c r="D4947">
        <v>779</v>
      </c>
      <c r="E4947">
        <v>0</v>
      </c>
      <c r="F4947">
        <v>10202</v>
      </c>
      <c r="H4947" t="s">
        <v>9</v>
      </c>
      <c r="I4947">
        <v>1120</v>
      </c>
      <c r="J4947">
        <v>1320</v>
      </c>
      <c r="K4947" t="s">
        <v>3259</v>
      </c>
      <c r="O4947" s="65">
        <v>62000000</v>
      </c>
    </row>
    <row r="4948" spans="1:15" x14ac:dyDescent="0.25">
      <c r="A4948" s="45">
        <v>2018</v>
      </c>
      <c r="B4948" t="s">
        <v>1063</v>
      </c>
      <c r="C4948">
        <v>214</v>
      </c>
      <c r="D4948">
        <v>779</v>
      </c>
      <c r="E4948">
        <v>0</v>
      </c>
      <c r="F4948">
        <v>10203</v>
      </c>
      <c r="H4948" t="s">
        <v>9</v>
      </c>
      <c r="I4948">
        <v>1120</v>
      </c>
      <c r="J4948">
        <v>1320</v>
      </c>
      <c r="K4948" t="s">
        <v>3260</v>
      </c>
      <c r="O4948" s="65">
        <v>25000</v>
      </c>
    </row>
    <row r="4949" spans="1:15" x14ac:dyDescent="0.25">
      <c r="A4949" s="45">
        <v>2018</v>
      </c>
      <c r="B4949" t="s">
        <v>1063</v>
      </c>
      <c r="C4949">
        <v>214</v>
      </c>
      <c r="D4949">
        <v>779</v>
      </c>
      <c r="E4949">
        <v>0</v>
      </c>
      <c r="F4949">
        <v>10204</v>
      </c>
      <c r="H4949" t="s">
        <v>9</v>
      </c>
      <c r="I4949">
        <v>1120</v>
      </c>
      <c r="J4949">
        <v>1320</v>
      </c>
      <c r="K4949" t="s">
        <v>3261</v>
      </c>
      <c r="O4949" s="65">
        <v>80000000</v>
      </c>
    </row>
    <row r="4950" spans="1:15" x14ac:dyDescent="0.25">
      <c r="A4950" s="45">
        <v>2018</v>
      </c>
      <c r="B4950" t="s">
        <v>1063</v>
      </c>
      <c r="C4950">
        <v>214</v>
      </c>
      <c r="D4950">
        <v>779</v>
      </c>
      <c r="E4950">
        <v>0</v>
      </c>
      <c r="F4950">
        <v>10299</v>
      </c>
      <c r="H4950" t="s">
        <v>9</v>
      </c>
      <c r="I4950">
        <v>1120</v>
      </c>
      <c r="J4950">
        <v>1320</v>
      </c>
      <c r="K4950" t="s">
        <v>3262</v>
      </c>
      <c r="M4950" t="s">
        <v>6219</v>
      </c>
      <c r="O4950" s="65">
        <v>600000</v>
      </c>
    </row>
    <row r="4951" spans="1:15" x14ac:dyDescent="0.25">
      <c r="A4951" s="45">
        <v>2018</v>
      </c>
      <c r="B4951" t="s">
        <v>1063</v>
      </c>
      <c r="C4951">
        <v>214</v>
      </c>
      <c r="D4951">
        <v>779</v>
      </c>
      <c r="E4951">
        <v>0</v>
      </c>
      <c r="F4951">
        <v>10301</v>
      </c>
      <c r="H4951" t="s">
        <v>9</v>
      </c>
      <c r="I4951">
        <v>1120</v>
      </c>
      <c r="J4951">
        <v>1320</v>
      </c>
      <c r="K4951" t="s">
        <v>3263</v>
      </c>
      <c r="O4951" s="65">
        <v>8000000</v>
      </c>
    </row>
    <row r="4952" spans="1:15" x14ac:dyDescent="0.25">
      <c r="A4952" s="45">
        <v>2018</v>
      </c>
      <c r="B4952" t="s">
        <v>1063</v>
      </c>
      <c r="C4952">
        <v>214</v>
      </c>
      <c r="D4952">
        <v>779</v>
      </c>
      <c r="E4952">
        <v>0</v>
      </c>
      <c r="F4952">
        <v>10303</v>
      </c>
      <c r="H4952" t="s">
        <v>9</v>
      </c>
      <c r="I4952">
        <v>1120</v>
      </c>
      <c r="J4952">
        <v>1320</v>
      </c>
      <c r="K4952" t="s">
        <v>3265</v>
      </c>
      <c r="O4952" s="65">
        <v>2500000</v>
      </c>
    </row>
    <row r="4953" spans="1:15" x14ac:dyDescent="0.25">
      <c r="A4953" s="45">
        <v>2018</v>
      </c>
      <c r="B4953" t="s">
        <v>1063</v>
      </c>
      <c r="C4953">
        <v>214</v>
      </c>
      <c r="D4953">
        <v>779</v>
      </c>
      <c r="E4953">
        <v>0</v>
      </c>
      <c r="F4953">
        <v>10306</v>
      </c>
      <c r="H4953" t="s">
        <v>9</v>
      </c>
      <c r="I4953">
        <v>1120</v>
      </c>
      <c r="J4953">
        <v>1320</v>
      </c>
      <c r="K4953" t="s">
        <v>3268</v>
      </c>
      <c r="M4953" t="s">
        <v>4683</v>
      </c>
      <c r="O4953" s="65">
        <v>50000</v>
      </c>
    </row>
    <row r="4954" spans="1:15" x14ac:dyDescent="0.25">
      <c r="A4954" s="45">
        <v>2018</v>
      </c>
      <c r="B4954" t="s">
        <v>1063</v>
      </c>
      <c r="C4954">
        <v>214</v>
      </c>
      <c r="D4954">
        <v>779</v>
      </c>
      <c r="E4954">
        <v>0</v>
      </c>
      <c r="F4954">
        <v>10406</v>
      </c>
      <c r="H4954" t="s">
        <v>9</v>
      </c>
      <c r="I4954">
        <v>1120</v>
      </c>
      <c r="J4954">
        <v>1320</v>
      </c>
      <c r="K4954" t="s">
        <v>3275</v>
      </c>
      <c r="M4954" t="s">
        <v>6220</v>
      </c>
      <c r="O4954" s="65">
        <v>1000000</v>
      </c>
    </row>
    <row r="4955" spans="1:15" x14ac:dyDescent="0.25">
      <c r="A4955" s="45">
        <v>2018</v>
      </c>
      <c r="B4955" t="s">
        <v>1063</v>
      </c>
      <c r="C4955">
        <v>214</v>
      </c>
      <c r="D4955">
        <v>779</v>
      </c>
      <c r="E4955">
        <v>0</v>
      </c>
      <c r="F4955">
        <v>10499</v>
      </c>
      <c r="H4955" t="s">
        <v>9</v>
      </c>
      <c r="I4955">
        <v>1120</v>
      </c>
      <c r="J4955">
        <v>1320</v>
      </c>
      <c r="K4955" t="s">
        <v>3276</v>
      </c>
      <c r="M4955" t="s">
        <v>4684</v>
      </c>
      <c r="O4955" s="65">
        <v>7740000</v>
      </c>
    </row>
    <row r="4956" spans="1:15" x14ac:dyDescent="0.25">
      <c r="A4956" s="45">
        <v>2018</v>
      </c>
      <c r="B4956" t="s">
        <v>1063</v>
      </c>
      <c r="C4956">
        <v>214</v>
      </c>
      <c r="D4956">
        <v>779</v>
      </c>
      <c r="E4956">
        <v>0</v>
      </c>
      <c r="F4956">
        <v>10501</v>
      </c>
      <c r="H4956" t="s">
        <v>9</v>
      </c>
      <c r="I4956">
        <v>1120</v>
      </c>
      <c r="J4956">
        <v>1320</v>
      </c>
      <c r="K4956" t="s">
        <v>3277</v>
      </c>
      <c r="O4956" s="65">
        <v>100000</v>
      </c>
    </row>
    <row r="4957" spans="1:15" x14ac:dyDescent="0.25">
      <c r="A4957" s="45">
        <v>2018</v>
      </c>
      <c r="B4957" t="s">
        <v>1063</v>
      </c>
      <c r="C4957">
        <v>214</v>
      </c>
      <c r="D4957">
        <v>779</v>
      </c>
      <c r="E4957">
        <v>0</v>
      </c>
      <c r="F4957">
        <v>10502</v>
      </c>
      <c r="H4957" t="s">
        <v>9</v>
      </c>
      <c r="I4957">
        <v>1120</v>
      </c>
      <c r="J4957">
        <v>1320</v>
      </c>
      <c r="K4957" t="s">
        <v>3278</v>
      </c>
      <c r="O4957" s="65">
        <v>10000000</v>
      </c>
    </row>
    <row r="4958" spans="1:15" x14ac:dyDescent="0.25">
      <c r="A4958" s="45">
        <v>2018</v>
      </c>
      <c r="B4958" t="s">
        <v>1063</v>
      </c>
      <c r="C4958">
        <v>214</v>
      </c>
      <c r="D4958">
        <v>779</v>
      </c>
      <c r="E4958">
        <v>0</v>
      </c>
      <c r="F4958">
        <v>10503</v>
      </c>
      <c r="H4958" t="s">
        <v>9</v>
      </c>
      <c r="I4958">
        <v>1120</v>
      </c>
      <c r="J4958">
        <v>1320</v>
      </c>
      <c r="K4958" t="s">
        <v>3279</v>
      </c>
      <c r="O4958" s="65">
        <v>7000000</v>
      </c>
    </row>
    <row r="4959" spans="1:15" x14ac:dyDescent="0.25">
      <c r="A4959" s="45">
        <v>2018</v>
      </c>
      <c r="B4959" t="s">
        <v>1063</v>
      </c>
      <c r="C4959">
        <v>214</v>
      </c>
      <c r="D4959">
        <v>779</v>
      </c>
      <c r="E4959">
        <v>0</v>
      </c>
      <c r="F4959">
        <v>10504</v>
      </c>
      <c r="H4959" t="s">
        <v>9</v>
      </c>
      <c r="I4959">
        <v>1120</v>
      </c>
      <c r="J4959">
        <v>1320</v>
      </c>
      <c r="K4959" t="s">
        <v>3280</v>
      </c>
      <c r="O4959" s="65">
        <v>8000000</v>
      </c>
    </row>
    <row r="4960" spans="1:15" x14ac:dyDescent="0.25">
      <c r="A4960" s="45">
        <v>2018</v>
      </c>
      <c r="B4960" t="s">
        <v>1063</v>
      </c>
      <c r="C4960">
        <v>214</v>
      </c>
      <c r="D4960">
        <v>779</v>
      </c>
      <c r="E4960">
        <v>0</v>
      </c>
      <c r="F4960">
        <v>10601</v>
      </c>
      <c r="H4960" t="s">
        <v>9</v>
      </c>
      <c r="I4960">
        <v>1120</v>
      </c>
      <c r="J4960">
        <v>1320</v>
      </c>
      <c r="K4960" t="s">
        <v>3281</v>
      </c>
      <c r="O4960" s="65">
        <v>48000000</v>
      </c>
    </row>
    <row r="4961" spans="1:15" x14ac:dyDescent="0.25">
      <c r="A4961" s="45">
        <v>2018</v>
      </c>
      <c r="B4961" t="s">
        <v>1063</v>
      </c>
      <c r="C4961">
        <v>214</v>
      </c>
      <c r="D4961">
        <v>779</v>
      </c>
      <c r="E4961">
        <v>0</v>
      </c>
      <c r="F4961">
        <v>10701</v>
      </c>
      <c r="H4961" t="s">
        <v>9</v>
      </c>
      <c r="I4961">
        <v>1120</v>
      </c>
      <c r="J4961">
        <v>1320</v>
      </c>
      <c r="K4961" t="s">
        <v>3284</v>
      </c>
      <c r="M4961" t="s">
        <v>6221</v>
      </c>
      <c r="O4961" s="65">
        <v>5000000</v>
      </c>
    </row>
    <row r="4962" spans="1:15" x14ac:dyDescent="0.25">
      <c r="A4962" s="45">
        <v>2018</v>
      </c>
      <c r="B4962" t="s">
        <v>1063</v>
      </c>
      <c r="C4962">
        <v>214</v>
      </c>
      <c r="D4962">
        <v>779</v>
      </c>
      <c r="E4962">
        <v>0</v>
      </c>
      <c r="F4962">
        <v>10702</v>
      </c>
      <c r="H4962" t="s">
        <v>9</v>
      </c>
      <c r="I4962">
        <v>1120</v>
      </c>
      <c r="J4962">
        <v>1320</v>
      </c>
      <c r="K4962" t="s">
        <v>3285</v>
      </c>
      <c r="M4962" t="s">
        <v>6222</v>
      </c>
      <c r="O4962" s="65">
        <v>1797000</v>
      </c>
    </row>
    <row r="4963" spans="1:15" x14ac:dyDescent="0.25">
      <c r="A4963" s="45">
        <v>2018</v>
      </c>
      <c r="B4963" t="s">
        <v>1063</v>
      </c>
      <c r="C4963">
        <v>214</v>
      </c>
      <c r="D4963">
        <v>779</v>
      </c>
      <c r="E4963">
        <v>0</v>
      </c>
      <c r="F4963">
        <v>10703</v>
      </c>
      <c r="H4963" t="s">
        <v>9</v>
      </c>
      <c r="I4963">
        <v>1120</v>
      </c>
      <c r="J4963">
        <v>1320</v>
      </c>
      <c r="K4963" t="s">
        <v>3286</v>
      </c>
      <c r="O4963" s="65">
        <v>600000</v>
      </c>
    </row>
    <row r="4964" spans="1:15" x14ac:dyDescent="0.25">
      <c r="A4964" s="45">
        <v>2018</v>
      </c>
      <c r="B4964" t="s">
        <v>1063</v>
      </c>
      <c r="C4964">
        <v>214</v>
      </c>
      <c r="D4964">
        <v>779</v>
      </c>
      <c r="E4964">
        <v>0</v>
      </c>
      <c r="F4964">
        <v>10805</v>
      </c>
      <c r="H4964" t="s">
        <v>9</v>
      </c>
      <c r="I4964">
        <v>1120</v>
      </c>
      <c r="J4964">
        <v>1320</v>
      </c>
      <c r="K4964" t="s">
        <v>3291</v>
      </c>
      <c r="O4964" s="65">
        <v>16000000</v>
      </c>
    </row>
    <row r="4965" spans="1:15" x14ac:dyDescent="0.25">
      <c r="A4965" s="45">
        <v>2018</v>
      </c>
      <c r="B4965" t="s">
        <v>1063</v>
      </c>
      <c r="C4965">
        <v>214</v>
      </c>
      <c r="D4965">
        <v>779</v>
      </c>
      <c r="E4965">
        <v>0</v>
      </c>
      <c r="F4965">
        <v>10807</v>
      </c>
      <c r="H4965" t="s">
        <v>9</v>
      </c>
      <c r="I4965">
        <v>1120</v>
      </c>
      <c r="J4965">
        <v>1320</v>
      </c>
      <c r="K4965" t="s">
        <v>3293</v>
      </c>
      <c r="O4965" s="65">
        <v>4000000</v>
      </c>
    </row>
    <row r="4966" spans="1:15" x14ac:dyDescent="0.25">
      <c r="A4966" s="45">
        <v>2018</v>
      </c>
      <c r="B4966" t="s">
        <v>1063</v>
      </c>
      <c r="C4966">
        <v>214</v>
      </c>
      <c r="D4966">
        <v>779</v>
      </c>
      <c r="E4966">
        <v>0</v>
      </c>
      <c r="F4966">
        <v>10808</v>
      </c>
      <c r="H4966" t="s">
        <v>9</v>
      </c>
      <c r="I4966">
        <v>1120</v>
      </c>
      <c r="J4966">
        <v>1320</v>
      </c>
      <c r="K4966" t="s">
        <v>3294</v>
      </c>
      <c r="O4966" s="65">
        <v>290000</v>
      </c>
    </row>
    <row r="4967" spans="1:15" x14ac:dyDescent="0.25">
      <c r="A4967" s="45">
        <v>2018</v>
      </c>
      <c r="B4967" t="s">
        <v>1063</v>
      </c>
      <c r="C4967">
        <v>214</v>
      </c>
      <c r="D4967">
        <v>779</v>
      </c>
      <c r="E4967">
        <v>0</v>
      </c>
      <c r="F4967">
        <v>10899</v>
      </c>
      <c r="H4967" t="s">
        <v>9</v>
      </c>
      <c r="I4967">
        <v>1120</v>
      </c>
      <c r="J4967">
        <v>1320</v>
      </c>
      <c r="K4967" t="s">
        <v>3295</v>
      </c>
      <c r="O4967" s="65">
        <v>2700000</v>
      </c>
    </row>
    <row r="4968" spans="1:15" x14ac:dyDescent="0.25">
      <c r="A4968" s="45">
        <v>2018</v>
      </c>
      <c r="B4968" t="s">
        <v>1063</v>
      </c>
      <c r="C4968">
        <v>214</v>
      </c>
      <c r="D4968">
        <v>779</v>
      </c>
      <c r="E4968">
        <v>0</v>
      </c>
      <c r="F4968">
        <v>10999</v>
      </c>
      <c r="H4968" t="s">
        <v>9</v>
      </c>
      <c r="I4968">
        <v>1310</v>
      </c>
      <c r="J4968">
        <v>1320</v>
      </c>
      <c r="K4968" t="s">
        <v>3299</v>
      </c>
      <c r="M4968" t="s">
        <v>4685</v>
      </c>
      <c r="O4968" s="65">
        <v>1500000</v>
      </c>
    </row>
    <row r="4969" spans="1:15" x14ac:dyDescent="0.25">
      <c r="A4969" s="45">
        <v>2018</v>
      </c>
      <c r="B4969" t="s">
        <v>1063</v>
      </c>
      <c r="C4969">
        <v>214</v>
      </c>
      <c r="D4969">
        <v>779</v>
      </c>
      <c r="E4969">
        <v>0</v>
      </c>
      <c r="F4969">
        <v>19905</v>
      </c>
      <c r="H4969" t="s">
        <v>9</v>
      </c>
      <c r="I4969">
        <v>1120</v>
      </c>
      <c r="J4969">
        <v>1320</v>
      </c>
      <c r="K4969" t="s">
        <v>3304</v>
      </c>
      <c r="O4969" s="65">
        <v>1000000</v>
      </c>
    </row>
    <row r="4970" spans="1:15" x14ac:dyDescent="0.25">
      <c r="A4970" s="45">
        <v>2018</v>
      </c>
      <c r="B4970" t="s">
        <v>1063</v>
      </c>
      <c r="C4970">
        <v>214</v>
      </c>
      <c r="D4970">
        <v>779</v>
      </c>
      <c r="E4970">
        <v>0</v>
      </c>
      <c r="F4970">
        <v>20101</v>
      </c>
      <c r="H4970" t="s">
        <v>9</v>
      </c>
      <c r="I4970">
        <v>1120</v>
      </c>
      <c r="J4970">
        <v>1320</v>
      </c>
      <c r="K4970" t="s">
        <v>3306</v>
      </c>
      <c r="O4970" s="65">
        <v>17000000</v>
      </c>
    </row>
    <row r="4971" spans="1:15" x14ac:dyDescent="0.25">
      <c r="A4971" s="45">
        <v>2018</v>
      </c>
      <c r="B4971" t="s">
        <v>1063</v>
      </c>
      <c r="C4971">
        <v>214</v>
      </c>
      <c r="D4971">
        <v>779</v>
      </c>
      <c r="E4971">
        <v>0</v>
      </c>
      <c r="F4971">
        <v>20102</v>
      </c>
      <c r="H4971" t="s">
        <v>9</v>
      </c>
      <c r="I4971">
        <v>1120</v>
      </c>
      <c r="J4971">
        <v>1320</v>
      </c>
      <c r="K4971" t="s">
        <v>3307</v>
      </c>
      <c r="O4971" s="65">
        <v>8000000</v>
      </c>
    </row>
    <row r="4972" spans="1:15" x14ac:dyDescent="0.25">
      <c r="A4972" s="45">
        <v>2018</v>
      </c>
      <c r="B4972" t="s">
        <v>1063</v>
      </c>
      <c r="C4972">
        <v>214</v>
      </c>
      <c r="D4972">
        <v>779</v>
      </c>
      <c r="E4972">
        <v>0</v>
      </c>
      <c r="F4972">
        <v>20104</v>
      </c>
      <c r="H4972" t="s">
        <v>9</v>
      </c>
      <c r="I4972">
        <v>1120</v>
      </c>
      <c r="J4972">
        <v>1320</v>
      </c>
      <c r="K4972" t="s">
        <v>3309</v>
      </c>
      <c r="O4972" s="65">
        <v>500000</v>
      </c>
    </row>
    <row r="4973" spans="1:15" x14ac:dyDescent="0.25">
      <c r="A4973" s="45">
        <v>2018</v>
      </c>
      <c r="B4973" t="s">
        <v>1063</v>
      </c>
      <c r="C4973">
        <v>214</v>
      </c>
      <c r="D4973">
        <v>779</v>
      </c>
      <c r="E4973">
        <v>0</v>
      </c>
      <c r="F4973">
        <v>20199</v>
      </c>
      <c r="H4973" t="s">
        <v>9</v>
      </c>
      <c r="I4973">
        <v>1120</v>
      </c>
      <c r="J4973">
        <v>1320</v>
      </c>
      <c r="K4973" t="s">
        <v>3310</v>
      </c>
      <c r="O4973" s="65">
        <v>425000</v>
      </c>
    </row>
    <row r="4974" spans="1:15" x14ac:dyDescent="0.25">
      <c r="A4974" s="45">
        <v>2018</v>
      </c>
      <c r="B4974" t="s">
        <v>1063</v>
      </c>
      <c r="C4974">
        <v>214</v>
      </c>
      <c r="D4974">
        <v>779</v>
      </c>
      <c r="E4974">
        <v>0</v>
      </c>
      <c r="F4974">
        <v>20203</v>
      </c>
      <c r="H4974" t="s">
        <v>9</v>
      </c>
      <c r="I4974">
        <v>1120</v>
      </c>
      <c r="J4974">
        <v>1320</v>
      </c>
      <c r="K4974" t="s">
        <v>3313</v>
      </c>
      <c r="O4974" s="65">
        <v>3500000</v>
      </c>
    </row>
    <row r="4975" spans="1:15" x14ac:dyDescent="0.25">
      <c r="A4975" s="45">
        <v>2018</v>
      </c>
      <c r="B4975" t="s">
        <v>1063</v>
      </c>
      <c r="C4975">
        <v>214</v>
      </c>
      <c r="D4975">
        <v>779</v>
      </c>
      <c r="E4975">
        <v>0</v>
      </c>
      <c r="F4975">
        <v>20304</v>
      </c>
      <c r="H4975" t="s">
        <v>9</v>
      </c>
      <c r="I4975">
        <v>1120</v>
      </c>
      <c r="J4975">
        <v>1320</v>
      </c>
      <c r="K4975" t="s">
        <v>3318</v>
      </c>
      <c r="O4975" s="65">
        <v>2000000</v>
      </c>
    </row>
    <row r="4976" spans="1:15" x14ac:dyDescent="0.25">
      <c r="A4976" s="45">
        <v>2018</v>
      </c>
      <c r="B4976" t="s">
        <v>1063</v>
      </c>
      <c r="C4976">
        <v>214</v>
      </c>
      <c r="D4976">
        <v>779</v>
      </c>
      <c r="E4976">
        <v>0</v>
      </c>
      <c r="F4976">
        <v>20401</v>
      </c>
      <c r="H4976" t="s">
        <v>9</v>
      </c>
      <c r="I4976">
        <v>1120</v>
      </c>
      <c r="J4976">
        <v>1320</v>
      </c>
      <c r="K4976" t="s">
        <v>3322</v>
      </c>
      <c r="O4976" s="65">
        <v>3580000</v>
      </c>
    </row>
    <row r="4977" spans="1:15" x14ac:dyDescent="0.25">
      <c r="A4977" s="45">
        <v>2018</v>
      </c>
      <c r="B4977" t="s">
        <v>1063</v>
      </c>
      <c r="C4977">
        <v>214</v>
      </c>
      <c r="D4977">
        <v>779</v>
      </c>
      <c r="E4977">
        <v>0</v>
      </c>
      <c r="F4977">
        <v>20402</v>
      </c>
      <c r="H4977" t="s">
        <v>9</v>
      </c>
      <c r="I4977">
        <v>1120</v>
      </c>
      <c r="J4977">
        <v>1320</v>
      </c>
      <c r="K4977" t="s">
        <v>3323</v>
      </c>
      <c r="O4977" s="65">
        <v>820000</v>
      </c>
    </row>
    <row r="4978" spans="1:15" x14ac:dyDescent="0.25">
      <c r="A4978" s="45">
        <v>2018</v>
      </c>
      <c r="B4978" t="s">
        <v>1063</v>
      </c>
      <c r="C4978">
        <v>214</v>
      </c>
      <c r="D4978">
        <v>779</v>
      </c>
      <c r="E4978">
        <v>0</v>
      </c>
      <c r="F4978">
        <v>29901</v>
      </c>
      <c r="H4978" t="s">
        <v>9</v>
      </c>
      <c r="I4978">
        <v>1120</v>
      </c>
      <c r="J4978">
        <v>1320</v>
      </c>
      <c r="K4978" t="s">
        <v>3327</v>
      </c>
      <c r="O4978" s="65">
        <v>4500000</v>
      </c>
    </row>
    <row r="4979" spans="1:15" x14ac:dyDescent="0.25">
      <c r="A4979" s="45">
        <v>2018</v>
      </c>
      <c r="B4979" t="s">
        <v>1063</v>
      </c>
      <c r="C4979">
        <v>214</v>
      </c>
      <c r="D4979">
        <v>779</v>
      </c>
      <c r="E4979">
        <v>0</v>
      </c>
      <c r="F4979">
        <v>29902</v>
      </c>
      <c r="H4979" t="s">
        <v>9</v>
      </c>
      <c r="I4979">
        <v>1120</v>
      </c>
      <c r="J4979">
        <v>1320</v>
      </c>
      <c r="K4979" t="s">
        <v>3328</v>
      </c>
      <c r="O4979" s="65">
        <v>4000000</v>
      </c>
    </row>
    <row r="4980" spans="1:15" x14ac:dyDescent="0.25">
      <c r="A4980" s="45">
        <v>2018</v>
      </c>
      <c r="B4980" t="s">
        <v>1063</v>
      </c>
      <c r="C4980">
        <v>214</v>
      </c>
      <c r="D4980">
        <v>779</v>
      </c>
      <c r="E4980">
        <v>0</v>
      </c>
      <c r="F4980">
        <v>29903</v>
      </c>
      <c r="H4980" t="s">
        <v>9</v>
      </c>
      <c r="I4980">
        <v>1120</v>
      </c>
      <c r="J4980">
        <v>1320</v>
      </c>
      <c r="K4980" t="s">
        <v>3329</v>
      </c>
      <c r="O4980" s="65">
        <v>22000000</v>
      </c>
    </row>
    <row r="4981" spans="1:15" x14ac:dyDescent="0.25">
      <c r="A4981" s="45">
        <v>2018</v>
      </c>
      <c r="B4981" t="s">
        <v>1063</v>
      </c>
      <c r="C4981">
        <v>214</v>
      </c>
      <c r="D4981">
        <v>779</v>
      </c>
      <c r="E4981">
        <v>0</v>
      </c>
      <c r="F4981">
        <v>29905</v>
      </c>
      <c r="H4981" t="s">
        <v>9</v>
      </c>
      <c r="I4981">
        <v>1120</v>
      </c>
      <c r="J4981">
        <v>1320</v>
      </c>
      <c r="K4981" t="s">
        <v>3331</v>
      </c>
      <c r="O4981" s="65">
        <v>3575000</v>
      </c>
    </row>
    <row r="4982" spans="1:15" x14ac:dyDescent="0.25">
      <c r="A4982" s="45">
        <v>2018</v>
      </c>
      <c r="B4982" t="s">
        <v>1063</v>
      </c>
      <c r="C4982">
        <v>214</v>
      </c>
      <c r="D4982">
        <v>779</v>
      </c>
      <c r="E4982">
        <v>0</v>
      </c>
      <c r="F4982">
        <v>29999</v>
      </c>
      <c r="H4982" t="s">
        <v>9</v>
      </c>
      <c r="I4982">
        <v>1120</v>
      </c>
      <c r="J4982">
        <v>1320</v>
      </c>
      <c r="K4982" t="s">
        <v>3334</v>
      </c>
      <c r="O4982" s="65">
        <v>1000000</v>
      </c>
    </row>
    <row r="4983" spans="1:15" x14ac:dyDescent="0.25">
      <c r="A4983" s="45">
        <v>2018</v>
      </c>
      <c r="B4983" t="s">
        <v>1063</v>
      </c>
      <c r="C4983">
        <v>214</v>
      </c>
      <c r="D4983">
        <v>779</v>
      </c>
      <c r="E4983">
        <v>0</v>
      </c>
      <c r="F4983">
        <v>50101</v>
      </c>
      <c r="H4983" t="s">
        <v>16</v>
      </c>
      <c r="I4983">
        <v>2210</v>
      </c>
      <c r="J4983">
        <v>1320</v>
      </c>
      <c r="K4983" t="s">
        <v>3372</v>
      </c>
      <c r="O4983" s="65">
        <v>450000</v>
      </c>
    </row>
    <row r="4984" spans="1:15" x14ac:dyDescent="0.25">
      <c r="A4984" s="45">
        <v>2018</v>
      </c>
      <c r="B4984" t="s">
        <v>1063</v>
      </c>
      <c r="C4984">
        <v>214</v>
      </c>
      <c r="D4984">
        <v>779</v>
      </c>
      <c r="E4984">
        <v>0</v>
      </c>
      <c r="F4984">
        <v>50103</v>
      </c>
      <c r="H4984" t="s">
        <v>16</v>
      </c>
      <c r="I4984">
        <v>2210</v>
      </c>
      <c r="J4984">
        <v>1320</v>
      </c>
      <c r="K4984" t="s">
        <v>3374</v>
      </c>
      <c r="O4984" s="65">
        <v>500000</v>
      </c>
    </row>
    <row r="4985" spans="1:15" x14ac:dyDescent="0.25">
      <c r="A4985" s="45">
        <v>2018</v>
      </c>
      <c r="B4985" t="s">
        <v>1063</v>
      </c>
      <c r="C4985">
        <v>214</v>
      </c>
      <c r="D4985">
        <v>779</v>
      </c>
      <c r="E4985">
        <v>0</v>
      </c>
      <c r="F4985">
        <v>50104</v>
      </c>
      <c r="H4985" t="s">
        <v>16</v>
      </c>
      <c r="I4985">
        <v>2210</v>
      </c>
      <c r="J4985">
        <v>1320</v>
      </c>
      <c r="K4985" t="s">
        <v>3375</v>
      </c>
      <c r="O4985" s="65">
        <v>3000000</v>
      </c>
    </row>
    <row r="4986" spans="1:15" x14ac:dyDescent="0.25">
      <c r="A4986" s="45">
        <v>2018</v>
      </c>
      <c r="B4986" t="s">
        <v>1063</v>
      </c>
      <c r="C4986">
        <v>214</v>
      </c>
      <c r="D4986">
        <v>779</v>
      </c>
      <c r="E4986">
        <v>0</v>
      </c>
      <c r="F4986">
        <v>50199</v>
      </c>
      <c r="H4986" t="s">
        <v>16</v>
      </c>
      <c r="I4986">
        <v>2210</v>
      </c>
      <c r="J4986">
        <v>1320</v>
      </c>
      <c r="K4986" t="s">
        <v>3379</v>
      </c>
      <c r="O4986" s="65">
        <v>200000</v>
      </c>
    </row>
    <row r="4987" spans="1:15" x14ac:dyDescent="0.25">
      <c r="A4987" s="45">
        <v>2018</v>
      </c>
      <c r="B4987" t="s">
        <v>1063</v>
      </c>
      <c r="C4987">
        <v>214</v>
      </c>
      <c r="D4987">
        <v>779</v>
      </c>
      <c r="E4987">
        <v>0</v>
      </c>
      <c r="F4987">
        <v>60102</v>
      </c>
      <c r="G4987">
        <v>210</v>
      </c>
      <c r="H4987" t="s">
        <v>9</v>
      </c>
      <c r="I4987">
        <v>1310</v>
      </c>
      <c r="J4987">
        <v>3570</v>
      </c>
      <c r="K4987" t="s">
        <v>3392</v>
      </c>
      <c r="L4987" t="s">
        <v>984</v>
      </c>
      <c r="M4987" t="s">
        <v>1064</v>
      </c>
      <c r="N4987" t="s">
        <v>1065</v>
      </c>
      <c r="O4987" s="65">
        <v>2000000</v>
      </c>
    </row>
    <row r="4988" spans="1:15" x14ac:dyDescent="0.25">
      <c r="A4988" s="45">
        <v>2018</v>
      </c>
      <c r="B4988" t="s">
        <v>1063</v>
      </c>
      <c r="C4988">
        <v>214</v>
      </c>
      <c r="D4988">
        <v>779</v>
      </c>
      <c r="E4988">
        <v>0</v>
      </c>
      <c r="F4988">
        <v>60102</v>
      </c>
      <c r="G4988">
        <v>215</v>
      </c>
      <c r="H4988" t="s">
        <v>9</v>
      </c>
      <c r="I4988">
        <v>1310</v>
      </c>
      <c r="J4988">
        <v>1360</v>
      </c>
      <c r="K4988" t="s">
        <v>3392</v>
      </c>
      <c r="L4988" t="s">
        <v>1066</v>
      </c>
      <c r="M4988" t="s">
        <v>1067</v>
      </c>
      <c r="N4988" t="s">
        <v>1068</v>
      </c>
      <c r="O4988" s="65">
        <v>300000000</v>
      </c>
    </row>
    <row r="4989" spans="1:15" x14ac:dyDescent="0.25">
      <c r="A4989" s="45">
        <v>2018</v>
      </c>
      <c r="B4989" t="s">
        <v>1063</v>
      </c>
      <c r="C4989">
        <v>214</v>
      </c>
      <c r="D4989">
        <v>779</v>
      </c>
      <c r="E4989">
        <v>0</v>
      </c>
      <c r="F4989">
        <v>60103</v>
      </c>
      <c r="G4989">
        <v>200</v>
      </c>
      <c r="H4989" t="s">
        <v>9</v>
      </c>
      <c r="I4989">
        <v>1310</v>
      </c>
      <c r="J4989">
        <v>1320</v>
      </c>
      <c r="K4989" t="s">
        <v>3393</v>
      </c>
      <c r="L4989" t="s">
        <v>21</v>
      </c>
      <c r="M4989" t="s">
        <v>4550</v>
      </c>
      <c r="N4989" t="s">
        <v>22</v>
      </c>
      <c r="O4989" s="65">
        <v>7173000</v>
      </c>
    </row>
    <row r="4990" spans="1:15" x14ac:dyDescent="0.25">
      <c r="A4990" s="45">
        <v>2018</v>
      </c>
      <c r="B4990" t="s">
        <v>1063</v>
      </c>
      <c r="C4990">
        <v>214</v>
      </c>
      <c r="D4990">
        <v>779</v>
      </c>
      <c r="E4990">
        <v>0</v>
      </c>
      <c r="F4990">
        <v>60103</v>
      </c>
      <c r="G4990">
        <v>202</v>
      </c>
      <c r="H4990" t="s">
        <v>9</v>
      </c>
      <c r="I4990">
        <v>1310</v>
      </c>
      <c r="J4990">
        <v>1320</v>
      </c>
      <c r="K4990" t="s">
        <v>3393</v>
      </c>
      <c r="L4990" t="s">
        <v>21</v>
      </c>
      <c r="M4990" t="s">
        <v>4542</v>
      </c>
      <c r="N4990" t="s">
        <v>22</v>
      </c>
      <c r="O4990" s="65">
        <v>3092000</v>
      </c>
    </row>
    <row r="4991" spans="1:15" x14ac:dyDescent="0.25">
      <c r="A4991" s="45">
        <v>2018</v>
      </c>
      <c r="B4991" t="s">
        <v>1063</v>
      </c>
      <c r="C4991">
        <v>214</v>
      </c>
      <c r="D4991">
        <v>779</v>
      </c>
      <c r="E4991">
        <v>0</v>
      </c>
      <c r="F4991">
        <v>60301</v>
      </c>
      <c r="H4991" t="s">
        <v>9</v>
      </c>
      <c r="I4991">
        <v>1320</v>
      </c>
      <c r="J4991">
        <v>1320</v>
      </c>
      <c r="K4991" t="s">
        <v>3404</v>
      </c>
      <c r="O4991" s="65">
        <v>30000000</v>
      </c>
    </row>
    <row r="4992" spans="1:15" x14ac:dyDescent="0.25">
      <c r="A4992" s="45">
        <v>2018</v>
      </c>
      <c r="B4992" t="s">
        <v>1063</v>
      </c>
      <c r="C4992">
        <v>214</v>
      </c>
      <c r="D4992">
        <v>779</v>
      </c>
      <c r="E4992">
        <v>0</v>
      </c>
      <c r="F4992">
        <v>60399</v>
      </c>
      <c r="H4992" t="s">
        <v>9</v>
      </c>
      <c r="I4992">
        <v>1320</v>
      </c>
      <c r="J4992">
        <v>1320</v>
      </c>
      <c r="K4992" t="s">
        <v>3409</v>
      </c>
      <c r="M4992" t="s">
        <v>4686</v>
      </c>
      <c r="O4992" s="65">
        <v>10000000</v>
      </c>
    </row>
    <row r="4993" spans="1:15" x14ac:dyDescent="0.25">
      <c r="A4993" s="45">
        <v>2018</v>
      </c>
      <c r="B4993" t="s">
        <v>1063</v>
      </c>
      <c r="C4993">
        <v>214</v>
      </c>
      <c r="D4993">
        <v>779</v>
      </c>
      <c r="E4993">
        <v>0</v>
      </c>
      <c r="F4993">
        <v>60601</v>
      </c>
      <c r="H4993" t="s">
        <v>9</v>
      </c>
      <c r="I4993">
        <v>1320</v>
      </c>
      <c r="J4993">
        <v>1320</v>
      </c>
      <c r="K4993" t="s">
        <v>3417</v>
      </c>
      <c r="M4993" t="s">
        <v>4687</v>
      </c>
      <c r="O4993" s="65">
        <v>1500000</v>
      </c>
    </row>
    <row r="4994" spans="1:15" x14ac:dyDescent="0.25">
      <c r="A4994" s="45">
        <v>2018</v>
      </c>
      <c r="B4994" t="s">
        <v>1063</v>
      </c>
      <c r="C4994">
        <v>214</v>
      </c>
      <c r="D4994">
        <v>779</v>
      </c>
      <c r="E4994">
        <v>0</v>
      </c>
      <c r="F4994">
        <v>60602</v>
      </c>
      <c r="H4994" t="s">
        <v>9</v>
      </c>
      <c r="I4994">
        <v>1320</v>
      </c>
      <c r="J4994">
        <v>1320</v>
      </c>
      <c r="K4994" t="s">
        <v>3418</v>
      </c>
      <c r="M4994" t="s">
        <v>4688</v>
      </c>
      <c r="O4994" s="65">
        <v>1500000</v>
      </c>
    </row>
    <row r="4995" spans="1:15" x14ac:dyDescent="0.25">
      <c r="A4995" s="45">
        <v>2018</v>
      </c>
      <c r="B4995" t="s">
        <v>1063</v>
      </c>
      <c r="C4995">
        <v>214</v>
      </c>
      <c r="D4995">
        <v>779</v>
      </c>
      <c r="E4995">
        <v>0</v>
      </c>
      <c r="F4995">
        <v>60701</v>
      </c>
      <c r="G4995">
        <v>205</v>
      </c>
      <c r="H4995" t="s">
        <v>9</v>
      </c>
      <c r="I4995">
        <v>1330</v>
      </c>
      <c r="J4995">
        <v>1340</v>
      </c>
      <c r="K4995" t="s">
        <v>3419</v>
      </c>
      <c r="L4995" t="s">
        <v>1069</v>
      </c>
      <c r="M4995" t="s">
        <v>4419</v>
      </c>
      <c r="N4995" t="s">
        <v>4420</v>
      </c>
      <c r="O4995" s="65">
        <v>389032000</v>
      </c>
    </row>
    <row r="4996" spans="1:15" x14ac:dyDescent="0.25">
      <c r="A4996" s="45">
        <v>2018</v>
      </c>
      <c r="B4996" t="s">
        <v>1063</v>
      </c>
      <c r="C4996">
        <v>214</v>
      </c>
      <c r="D4996">
        <v>779</v>
      </c>
      <c r="E4996">
        <v>0</v>
      </c>
      <c r="F4996">
        <v>60701</v>
      </c>
      <c r="G4996">
        <v>208</v>
      </c>
      <c r="H4996" t="s">
        <v>9</v>
      </c>
      <c r="I4996">
        <v>1330</v>
      </c>
      <c r="J4996">
        <v>1340</v>
      </c>
      <c r="K4996" t="s">
        <v>3419</v>
      </c>
      <c r="L4996" t="s">
        <v>544</v>
      </c>
      <c r="M4996" t="s">
        <v>4689</v>
      </c>
      <c r="N4996" t="s">
        <v>1070</v>
      </c>
      <c r="O4996" s="65">
        <v>8975000</v>
      </c>
    </row>
    <row r="4997" spans="1:15" x14ac:dyDescent="0.25">
      <c r="A4997" s="45">
        <v>2018</v>
      </c>
      <c r="B4997" t="s">
        <v>1063</v>
      </c>
      <c r="C4997">
        <v>214</v>
      </c>
      <c r="D4997">
        <v>779</v>
      </c>
      <c r="E4997">
        <v>0</v>
      </c>
      <c r="F4997">
        <v>60701</v>
      </c>
      <c r="G4997">
        <v>230</v>
      </c>
      <c r="H4997" t="s">
        <v>9</v>
      </c>
      <c r="I4997">
        <v>1330</v>
      </c>
      <c r="J4997">
        <v>1340</v>
      </c>
      <c r="K4997" t="s">
        <v>3419</v>
      </c>
      <c r="L4997" t="s">
        <v>1071</v>
      </c>
      <c r="M4997" t="s">
        <v>1072</v>
      </c>
      <c r="N4997" t="s">
        <v>413</v>
      </c>
      <c r="O4997" s="65">
        <v>3500000</v>
      </c>
    </row>
    <row r="4998" spans="1:15" x14ac:dyDescent="0.25">
      <c r="A4998" s="45">
        <v>2018</v>
      </c>
      <c r="B4998" t="s">
        <v>1073</v>
      </c>
      <c r="C4998">
        <v>214</v>
      </c>
      <c r="D4998">
        <v>780</v>
      </c>
      <c r="E4998">
        <v>0</v>
      </c>
      <c r="F4998">
        <v>101</v>
      </c>
      <c r="H4998" t="s">
        <v>9</v>
      </c>
      <c r="I4998">
        <v>1111</v>
      </c>
      <c r="J4998">
        <v>1320</v>
      </c>
      <c r="K4998" t="s">
        <v>3206</v>
      </c>
      <c r="O4998" s="65">
        <v>415877000</v>
      </c>
    </row>
    <row r="4999" spans="1:15" x14ac:dyDescent="0.25">
      <c r="A4999" s="45">
        <v>2018</v>
      </c>
      <c r="B4999" t="s">
        <v>1073</v>
      </c>
      <c r="C4999">
        <v>214</v>
      </c>
      <c r="D4999">
        <v>780</v>
      </c>
      <c r="E4999">
        <v>0</v>
      </c>
      <c r="F4999">
        <v>301</v>
      </c>
      <c r="H4999" t="s">
        <v>9</v>
      </c>
      <c r="I4999">
        <v>1111</v>
      </c>
      <c r="J4999">
        <v>1320</v>
      </c>
      <c r="K4999" t="s">
        <v>3215</v>
      </c>
      <c r="O4999" s="65">
        <v>79992000</v>
      </c>
    </row>
    <row r="5000" spans="1:15" x14ac:dyDescent="0.25">
      <c r="A5000" s="45">
        <v>2018</v>
      </c>
      <c r="B5000" t="s">
        <v>1073</v>
      </c>
      <c r="C5000">
        <v>214</v>
      </c>
      <c r="D5000">
        <v>780</v>
      </c>
      <c r="E5000">
        <v>0</v>
      </c>
      <c r="F5000">
        <v>302</v>
      </c>
      <c r="H5000" t="s">
        <v>9</v>
      </c>
      <c r="I5000">
        <v>1111</v>
      </c>
      <c r="J5000">
        <v>1320</v>
      </c>
      <c r="K5000" t="s">
        <v>3216</v>
      </c>
      <c r="O5000" s="65">
        <v>248697000</v>
      </c>
    </row>
    <row r="5001" spans="1:15" x14ac:dyDescent="0.25">
      <c r="A5001" s="45">
        <v>2018</v>
      </c>
      <c r="B5001" t="s">
        <v>1073</v>
      </c>
      <c r="C5001">
        <v>214</v>
      </c>
      <c r="D5001">
        <v>780</v>
      </c>
      <c r="E5001">
        <v>0</v>
      </c>
      <c r="F5001">
        <v>303</v>
      </c>
      <c r="H5001" t="s">
        <v>16</v>
      </c>
      <c r="I5001">
        <v>1111</v>
      </c>
      <c r="J5001">
        <v>1320</v>
      </c>
      <c r="K5001" t="s">
        <v>3217</v>
      </c>
      <c r="O5001" s="65">
        <v>64624000</v>
      </c>
    </row>
    <row r="5002" spans="1:15" x14ac:dyDescent="0.25">
      <c r="A5002" s="45">
        <v>2018</v>
      </c>
      <c r="B5002" t="s">
        <v>1073</v>
      </c>
      <c r="C5002">
        <v>214</v>
      </c>
      <c r="D5002">
        <v>780</v>
      </c>
      <c r="E5002">
        <v>0</v>
      </c>
      <c r="F5002">
        <v>304</v>
      </c>
      <c r="H5002" t="s">
        <v>9</v>
      </c>
      <c r="I5002">
        <v>1111</v>
      </c>
      <c r="J5002">
        <v>1320</v>
      </c>
      <c r="K5002" t="s">
        <v>3218</v>
      </c>
      <c r="O5002" s="65">
        <v>43990000</v>
      </c>
    </row>
    <row r="5003" spans="1:15" x14ac:dyDescent="0.25">
      <c r="A5003" s="45">
        <v>2018</v>
      </c>
      <c r="B5003" t="s">
        <v>1073</v>
      </c>
      <c r="C5003">
        <v>214</v>
      </c>
      <c r="D5003">
        <v>780</v>
      </c>
      <c r="E5003">
        <v>0</v>
      </c>
      <c r="F5003">
        <v>399</v>
      </c>
      <c r="H5003" t="s">
        <v>9</v>
      </c>
      <c r="I5003">
        <v>1111</v>
      </c>
      <c r="J5003">
        <v>1320</v>
      </c>
      <c r="K5003" t="s">
        <v>3219</v>
      </c>
      <c r="O5003" s="65">
        <v>31572000</v>
      </c>
    </row>
    <row r="5004" spans="1:15" x14ac:dyDescent="0.25">
      <c r="A5004" s="45">
        <v>2018</v>
      </c>
      <c r="B5004" t="s">
        <v>1073</v>
      </c>
      <c r="C5004">
        <v>214</v>
      </c>
      <c r="D5004">
        <v>780</v>
      </c>
      <c r="E5004">
        <v>0</v>
      </c>
      <c r="F5004">
        <v>401</v>
      </c>
      <c r="G5004">
        <v>200</v>
      </c>
      <c r="H5004" t="s">
        <v>9</v>
      </c>
      <c r="I5004">
        <v>1112</v>
      </c>
      <c r="J5004">
        <v>1320</v>
      </c>
      <c r="K5004" t="s">
        <v>3220</v>
      </c>
      <c r="L5004" t="s">
        <v>21</v>
      </c>
      <c r="M5004" t="s">
        <v>4546</v>
      </c>
      <c r="N5004" t="s">
        <v>22</v>
      </c>
      <c r="O5004" s="65">
        <v>75862000</v>
      </c>
    </row>
    <row r="5005" spans="1:15" x14ac:dyDescent="0.25">
      <c r="A5005" s="45">
        <v>2018</v>
      </c>
      <c r="B5005" t="s">
        <v>1073</v>
      </c>
      <c r="C5005">
        <v>214</v>
      </c>
      <c r="D5005">
        <v>780</v>
      </c>
      <c r="E5005">
        <v>0</v>
      </c>
      <c r="F5005">
        <v>405</v>
      </c>
      <c r="G5005">
        <v>200</v>
      </c>
      <c r="H5005" t="s">
        <v>9</v>
      </c>
      <c r="I5005">
        <v>1112</v>
      </c>
      <c r="J5005">
        <v>1320</v>
      </c>
      <c r="K5005" t="s">
        <v>3244</v>
      </c>
      <c r="L5005" t="s">
        <v>23</v>
      </c>
      <c r="M5005" t="s">
        <v>4531</v>
      </c>
      <c r="N5005" t="s">
        <v>24</v>
      </c>
      <c r="O5005" s="65">
        <v>4101000</v>
      </c>
    </row>
    <row r="5006" spans="1:15" x14ac:dyDescent="0.25">
      <c r="A5006" s="45">
        <v>2018</v>
      </c>
      <c r="B5006" t="s">
        <v>1073</v>
      </c>
      <c r="C5006">
        <v>214</v>
      </c>
      <c r="D5006">
        <v>780</v>
      </c>
      <c r="E5006">
        <v>0</v>
      </c>
      <c r="F5006">
        <v>501</v>
      </c>
      <c r="G5006">
        <v>200</v>
      </c>
      <c r="H5006" t="s">
        <v>9</v>
      </c>
      <c r="I5006">
        <v>1112</v>
      </c>
      <c r="J5006">
        <v>1320</v>
      </c>
      <c r="K5006" t="s">
        <v>3245</v>
      </c>
      <c r="L5006" t="s">
        <v>21</v>
      </c>
      <c r="M5006" t="s">
        <v>4547</v>
      </c>
      <c r="N5006" t="s">
        <v>22</v>
      </c>
      <c r="O5006" s="65">
        <v>41663000</v>
      </c>
    </row>
    <row r="5007" spans="1:15" x14ac:dyDescent="0.25">
      <c r="A5007" s="45">
        <v>2018</v>
      </c>
      <c r="B5007" t="s">
        <v>1073</v>
      </c>
      <c r="C5007">
        <v>214</v>
      </c>
      <c r="D5007">
        <v>780</v>
      </c>
      <c r="E5007">
        <v>0</v>
      </c>
      <c r="F5007">
        <v>502</v>
      </c>
      <c r="G5007">
        <v>200</v>
      </c>
      <c r="H5007" t="s">
        <v>9</v>
      </c>
      <c r="I5007">
        <v>1112</v>
      </c>
      <c r="J5007">
        <v>1320</v>
      </c>
      <c r="K5007" t="s">
        <v>3246</v>
      </c>
      <c r="L5007" t="s">
        <v>21</v>
      </c>
      <c r="M5007" t="s">
        <v>4532</v>
      </c>
      <c r="N5007" t="s">
        <v>22</v>
      </c>
      <c r="O5007" s="65">
        <v>12303000</v>
      </c>
    </row>
    <row r="5008" spans="1:15" x14ac:dyDescent="0.25">
      <c r="A5008" s="45">
        <v>2018</v>
      </c>
      <c r="B5008" t="s">
        <v>1073</v>
      </c>
      <c r="C5008">
        <v>214</v>
      </c>
      <c r="D5008">
        <v>780</v>
      </c>
      <c r="E5008">
        <v>0</v>
      </c>
      <c r="F5008">
        <v>503</v>
      </c>
      <c r="G5008">
        <v>200</v>
      </c>
      <c r="H5008" t="s">
        <v>9</v>
      </c>
      <c r="I5008">
        <v>1112</v>
      </c>
      <c r="J5008">
        <v>1320</v>
      </c>
      <c r="K5008" t="s">
        <v>3247</v>
      </c>
      <c r="L5008" t="s">
        <v>21</v>
      </c>
      <c r="M5008" t="s">
        <v>4533</v>
      </c>
      <c r="N5008" t="s">
        <v>22</v>
      </c>
      <c r="O5008" s="65">
        <v>24604000</v>
      </c>
    </row>
    <row r="5009" spans="1:15" x14ac:dyDescent="0.25">
      <c r="A5009" s="45">
        <v>2018</v>
      </c>
      <c r="B5009" t="s">
        <v>1073</v>
      </c>
      <c r="C5009">
        <v>214</v>
      </c>
      <c r="D5009">
        <v>780</v>
      </c>
      <c r="E5009">
        <v>0</v>
      </c>
      <c r="F5009">
        <v>10101</v>
      </c>
      <c r="H5009" t="s">
        <v>9</v>
      </c>
      <c r="I5009">
        <v>1120</v>
      </c>
      <c r="J5009">
        <v>1320</v>
      </c>
      <c r="K5009" t="s">
        <v>3253</v>
      </c>
      <c r="O5009" s="65">
        <v>76041000</v>
      </c>
    </row>
    <row r="5010" spans="1:15" x14ac:dyDescent="0.25">
      <c r="A5010" s="45">
        <v>2018</v>
      </c>
      <c r="B5010" t="s">
        <v>1073</v>
      </c>
      <c r="C5010">
        <v>214</v>
      </c>
      <c r="D5010">
        <v>780</v>
      </c>
      <c r="E5010">
        <v>0</v>
      </c>
      <c r="F5010">
        <v>10103</v>
      </c>
      <c r="H5010" t="s">
        <v>9</v>
      </c>
      <c r="I5010">
        <v>1120</v>
      </c>
      <c r="J5010">
        <v>1320</v>
      </c>
      <c r="K5010" t="s">
        <v>3255</v>
      </c>
      <c r="O5010" s="65">
        <v>16000000</v>
      </c>
    </row>
    <row r="5011" spans="1:15" x14ac:dyDescent="0.25">
      <c r="A5011" s="45">
        <v>2018</v>
      </c>
      <c r="B5011" t="s">
        <v>1073</v>
      </c>
      <c r="C5011">
        <v>214</v>
      </c>
      <c r="D5011">
        <v>780</v>
      </c>
      <c r="E5011">
        <v>0</v>
      </c>
      <c r="F5011">
        <v>10201</v>
      </c>
      <c r="H5011" t="s">
        <v>9</v>
      </c>
      <c r="I5011">
        <v>1120</v>
      </c>
      <c r="J5011">
        <v>1320</v>
      </c>
      <c r="K5011" t="s">
        <v>3258</v>
      </c>
      <c r="O5011" s="65">
        <v>2000000</v>
      </c>
    </row>
    <row r="5012" spans="1:15" x14ac:dyDescent="0.25">
      <c r="A5012" s="45">
        <v>2018</v>
      </c>
      <c r="B5012" t="s">
        <v>1073</v>
      </c>
      <c r="C5012">
        <v>214</v>
      </c>
      <c r="D5012">
        <v>780</v>
      </c>
      <c r="E5012">
        <v>0</v>
      </c>
      <c r="F5012">
        <v>10202</v>
      </c>
      <c r="H5012" t="s">
        <v>9</v>
      </c>
      <c r="I5012">
        <v>1120</v>
      </c>
      <c r="J5012">
        <v>1320</v>
      </c>
      <c r="K5012" t="s">
        <v>3259</v>
      </c>
      <c r="O5012" s="65">
        <v>6000000</v>
      </c>
    </row>
    <row r="5013" spans="1:15" x14ac:dyDescent="0.25">
      <c r="A5013" s="45">
        <v>2018</v>
      </c>
      <c r="B5013" t="s">
        <v>1073</v>
      </c>
      <c r="C5013">
        <v>214</v>
      </c>
      <c r="D5013">
        <v>780</v>
      </c>
      <c r="E5013">
        <v>0</v>
      </c>
      <c r="F5013">
        <v>10203</v>
      </c>
      <c r="H5013" t="s">
        <v>9</v>
      </c>
      <c r="I5013">
        <v>1120</v>
      </c>
      <c r="J5013">
        <v>1320</v>
      </c>
      <c r="K5013" t="s">
        <v>3260</v>
      </c>
      <c r="O5013" s="65">
        <v>500000</v>
      </c>
    </row>
    <row r="5014" spans="1:15" x14ac:dyDescent="0.25">
      <c r="A5014" s="45">
        <v>2018</v>
      </c>
      <c r="B5014" t="s">
        <v>1073</v>
      </c>
      <c r="C5014">
        <v>214</v>
      </c>
      <c r="D5014">
        <v>780</v>
      </c>
      <c r="E5014">
        <v>0</v>
      </c>
      <c r="F5014">
        <v>10204</v>
      </c>
      <c r="H5014" t="s">
        <v>9</v>
      </c>
      <c r="I5014">
        <v>1120</v>
      </c>
      <c r="J5014">
        <v>1320</v>
      </c>
      <c r="K5014" t="s">
        <v>3261</v>
      </c>
      <c r="O5014" s="65">
        <v>14062000</v>
      </c>
    </row>
    <row r="5015" spans="1:15" x14ac:dyDescent="0.25">
      <c r="A5015" s="45">
        <v>2018</v>
      </c>
      <c r="B5015" t="s">
        <v>1073</v>
      </c>
      <c r="C5015">
        <v>214</v>
      </c>
      <c r="D5015">
        <v>780</v>
      </c>
      <c r="E5015">
        <v>0</v>
      </c>
      <c r="F5015">
        <v>10301</v>
      </c>
      <c r="H5015" t="s">
        <v>9</v>
      </c>
      <c r="I5015">
        <v>1120</v>
      </c>
      <c r="J5015">
        <v>1320</v>
      </c>
      <c r="K5015" t="s">
        <v>3263</v>
      </c>
      <c r="O5015" s="65">
        <v>1000000</v>
      </c>
    </row>
    <row r="5016" spans="1:15" x14ac:dyDescent="0.25">
      <c r="A5016" s="45">
        <v>2018</v>
      </c>
      <c r="B5016" t="s">
        <v>1073</v>
      </c>
      <c r="C5016">
        <v>214</v>
      </c>
      <c r="D5016">
        <v>780</v>
      </c>
      <c r="E5016">
        <v>0</v>
      </c>
      <c r="F5016">
        <v>10302</v>
      </c>
      <c r="H5016" t="s">
        <v>9</v>
      </c>
      <c r="I5016">
        <v>1120</v>
      </c>
      <c r="J5016">
        <v>1320</v>
      </c>
      <c r="K5016" t="s">
        <v>3264</v>
      </c>
      <c r="O5016" s="65">
        <v>169500</v>
      </c>
    </row>
    <row r="5017" spans="1:15" x14ac:dyDescent="0.25">
      <c r="A5017" s="45">
        <v>2018</v>
      </c>
      <c r="B5017" t="s">
        <v>1073</v>
      </c>
      <c r="C5017">
        <v>214</v>
      </c>
      <c r="D5017">
        <v>780</v>
      </c>
      <c r="E5017">
        <v>0</v>
      </c>
      <c r="F5017">
        <v>10303</v>
      </c>
      <c r="H5017" t="s">
        <v>9</v>
      </c>
      <c r="I5017">
        <v>1120</v>
      </c>
      <c r="J5017">
        <v>1320</v>
      </c>
      <c r="K5017" t="s">
        <v>3265</v>
      </c>
      <c r="O5017" s="65">
        <v>2000000</v>
      </c>
    </row>
    <row r="5018" spans="1:15" x14ac:dyDescent="0.25">
      <c r="A5018" s="45">
        <v>2018</v>
      </c>
      <c r="B5018" t="s">
        <v>1073</v>
      </c>
      <c r="C5018">
        <v>214</v>
      </c>
      <c r="D5018">
        <v>780</v>
      </c>
      <c r="E5018">
        <v>0</v>
      </c>
      <c r="F5018">
        <v>10406</v>
      </c>
      <c r="H5018" t="s">
        <v>9</v>
      </c>
      <c r="I5018">
        <v>1120</v>
      </c>
      <c r="J5018">
        <v>1320</v>
      </c>
      <c r="K5018" t="s">
        <v>3275</v>
      </c>
      <c r="M5018" t="s">
        <v>6223</v>
      </c>
      <c r="O5018" s="65">
        <v>3300000</v>
      </c>
    </row>
    <row r="5019" spans="1:15" x14ac:dyDescent="0.25">
      <c r="A5019" s="45">
        <v>2018</v>
      </c>
      <c r="B5019" t="s">
        <v>1073</v>
      </c>
      <c r="C5019">
        <v>214</v>
      </c>
      <c r="D5019">
        <v>780</v>
      </c>
      <c r="E5019">
        <v>0</v>
      </c>
      <c r="F5019">
        <v>10499</v>
      </c>
      <c r="H5019" t="s">
        <v>9</v>
      </c>
      <c r="I5019">
        <v>1120</v>
      </c>
      <c r="J5019">
        <v>1320</v>
      </c>
      <c r="K5019" t="s">
        <v>3276</v>
      </c>
      <c r="M5019" t="s">
        <v>6224</v>
      </c>
      <c r="O5019" s="65">
        <v>1500000</v>
      </c>
    </row>
    <row r="5020" spans="1:15" x14ac:dyDescent="0.25">
      <c r="A5020" s="45">
        <v>2018</v>
      </c>
      <c r="B5020" t="s">
        <v>1073</v>
      </c>
      <c r="C5020">
        <v>214</v>
      </c>
      <c r="D5020">
        <v>780</v>
      </c>
      <c r="E5020">
        <v>0</v>
      </c>
      <c r="F5020">
        <v>10501</v>
      </c>
      <c r="H5020" t="s">
        <v>9</v>
      </c>
      <c r="I5020">
        <v>1120</v>
      </c>
      <c r="J5020">
        <v>1320</v>
      </c>
      <c r="K5020" t="s">
        <v>3277</v>
      </c>
      <c r="O5020" s="65">
        <v>700000</v>
      </c>
    </row>
    <row r="5021" spans="1:15" x14ac:dyDescent="0.25">
      <c r="A5021" s="45">
        <v>2018</v>
      </c>
      <c r="B5021" t="s">
        <v>1073</v>
      </c>
      <c r="C5021">
        <v>214</v>
      </c>
      <c r="D5021">
        <v>780</v>
      </c>
      <c r="E5021">
        <v>0</v>
      </c>
      <c r="F5021">
        <v>10502</v>
      </c>
      <c r="H5021" t="s">
        <v>9</v>
      </c>
      <c r="I5021">
        <v>1120</v>
      </c>
      <c r="J5021">
        <v>1320</v>
      </c>
      <c r="K5021" t="s">
        <v>3278</v>
      </c>
      <c r="O5021" s="65">
        <v>8534500</v>
      </c>
    </row>
    <row r="5022" spans="1:15" x14ac:dyDescent="0.25">
      <c r="A5022" s="45">
        <v>2018</v>
      </c>
      <c r="B5022" t="s">
        <v>1073</v>
      </c>
      <c r="C5022">
        <v>214</v>
      </c>
      <c r="D5022">
        <v>780</v>
      </c>
      <c r="E5022">
        <v>0</v>
      </c>
      <c r="F5022">
        <v>10601</v>
      </c>
      <c r="H5022" t="s">
        <v>9</v>
      </c>
      <c r="I5022">
        <v>1120</v>
      </c>
      <c r="J5022">
        <v>1320</v>
      </c>
      <c r="K5022" t="s">
        <v>3281</v>
      </c>
      <c r="O5022" s="65">
        <v>4500000</v>
      </c>
    </row>
    <row r="5023" spans="1:15" x14ac:dyDescent="0.25">
      <c r="A5023" s="45">
        <v>2018</v>
      </c>
      <c r="B5023" t="s">
        <v>1073</v>
      </c>
      <c r="C5023">
        <v>214</v>
      </c>
      <c r="D5023">
        <v>780</v>
      </c>
      <c r="E5023">
        <v>0</v>
      </c>
      <c r="F5023">
        <v>10701</v>
      </c>
      <c r="H5023" t="s">
        <v>9</v>
      </c>
      <c r="I5023">
        <v>1120</v>
      </c>
      <c r="J5023">
        <v>1320</v>
      </c>
      <c r="K5023" t="s">
        <v>3284</v>
      </c>
      <c r="M5023" t="s">
        <v>6225</v>
      </c>
      <c r="O5023" s="65">
        <v>12506000</v>
      </c>
    </row>
    <row r="5024" spans="1:15" x14ac:dyDescent="0.25">
      <c r="A5024" s="45">
        <v>2018</v>
      </c>
      <c r="B5024" t="s">
        <v>1073</v>
      </c>
      <c r="C5024">
        <v>214</v>
      </c>
      <c r="D5024">
        <v>780</v>
      </c>
      <c r="E5024">
        <v>0</v>
      </c>
      <c r="F5024">
        <v>10805</v>
      </c>
      <c r="H5024" t="s">
        <v>9</v>
      </c>
      <c r="I5024">
        <v>1120</v>
      </c>
      <c r="J5024">
        <v>1320</v>
      </c>
      <c r="K5024" t="s">
        <v>3291</v>
      </c>
      <c r="O5024" s="65">
        <v>600000</v>
      </c>
    </row>
    <row r="5025" spans="1:15" x14ac:dyDescent="0.25">
      <c r="A5025" s="45">
        <v>2018</v>
      </c>
      <c r="B5025" t="s">
        <v>1073</v>
      </c>
      <c r="C5025">
        <v>214</v>
      </c>
      <c r="D5025">
        <v>780</v>
      </c>
      <c r="E5025">
        <v>0</v>
      </c>
      <c r="F5025">
        <v>10807</v>
      </c>
      <c r="H5025" t="s">
        <v>9</v>
      </c>
      <c r="I5025">
        <v>1120</v>
      </c>
      <c r="J5025">
        <v>1320</v>
      </c>
      <c r="K5025" t="s">
        <v>3293</v>
      </c>
      <c r="O5025" s="65">
        <v>1500000</v>
      </c>
    </row>
    <row r="5026" spans="1:15" x14ac:dyDescent="0.25">
      <c r="A5026" s="45">
        <v>2018</v>
      </c>
      <c r="B5026" t="s">
        <v>1073</v>
      </c>
      <c r="C5026">
        <v>214</v>
      </c>
      <c r="D5026">
        <v>780</v>
      </c>
      <c r="E5026">
        <v>0</v>
      </c>
      <c r="F5026">
        <v>10808</v>
      </c>
      <c r="H5026" t="s">
        <v>9</v>
      </c>
      <c r="I5026">
        <v>1120</v>
      </c>
      <c r="J5026">
        <v>1320</v>
      </c>
      <c r="K5026" t="s">
        <v>3294</v>
      </c>
      <c r="O5026" s="65">
        <v>1500000</v>
      </c>
    </row>
    <row r="5027" spans="1:15" x14ac:dyDescent="0.25">
      <c r="A5027" s="45">
        <v>2018</v>
      </c>
      <c r="B5027" t="s">
        <v>1073</v>
      </c>
      <c r="C5027">
        <v>214</v>
      </c>
      <c r="D5027">
        <v>780</v>
      </c>
      <c r="E5027">
        <v>0</v>
      </c>
      <c r="F5027">
        <v>10899</v>
      </c>
      <c r="H5027" t="s">
        <v>9</v>
      </c>
      <c r="I5027">
        <v>1120</v>
      </c>
      <c r="J5027">
        <v>1320</v>
      </c>
      <c r="K5027" t="s">
        <v>3295</v>
      </c>
      <c r="O5027" s="65">
        <v>1000000</v>
      </c>
    </row>
    <row r="5028" spans="1:15" x14ac:dyDescent="0.25">
      <c r="A5028" s="45">
        <v>2018</v>
      </c>
      <c r="B5028" t="s">
        <v>1073</v>
      </c>
      <c r="C5028">
        <v>214</v>
      </c>
      <c r="D5028">
        <v>780</v>
      </c>
      <c r="E5028">
        <v>0</v>
      </c>
      <c r="F5028">
        <v>10999</v>
      </c>
      <c r="H5028" t="s">
        <v>9</v>
      </c>
      <c r="I5028">
        <v>1310</v>
      </c>
      <c r="J5028">
        <v>1320</v>
      </c>
      <c r="K5028" t="s">
        <v>3299</v>
      </c>
      <c r="M5028" t="s">
        <v>4685</v>
      </c>
      <c r="O5028" s="65">
        <v>200000</v>
      </c>
    </row>
    <row r="5029" spans="1:15" x14ac:dyDescent="0.25">
      <c r="A5029" s="45">
        <v>2018</v>
      </c>
      <c r="B5029" t="s">
        <v>1073</v>
      </c>
      <c r="C5029">
        <v>214</v>
      </c>
      <c r="D5029">
        <v>780</v>
      </c>
      <c r="E5029">
        <v>0</v>
      </c>
      <c r="F5029">
        <v>19905</v>
      </c>
      <c r="H5029" t="s">
        <v>9</v>
      </c>
      <c r="I5029">
        <v>1120</v>
      </c>
      <c r="J5029">
        <v>1320</v>
      </c>
      <c r="K5029" t="s">
        <v>3304</v>
      </c>
      <c r="O5029" s="65">
        <v>500000</v>
      </c>
    </row>
    <row r="5030" spans="1:15" x14ac:dyDescent="0.25">
      <c r="A5030" s="45">
        <v>2018</v>
      </c>
      <c r="B5030" t="s">
        <v>1073</v>
      </c>
      <c r="C5030">
        <v>214</v>
      </c>
      <c r="D5030">
        <v>780</v>
      </c>
      <c r="E5030">
        <v>0</v>
      </c>
      <c r="F5030">
        <v>20101</v>
      </c>
      <c r="H5030" t="s">
        <v>9</v>
      </c>
      <c r="I5030">
        <v>1120</v>
      </c>
      <c r="J5030">
        <v>1320</v>
      </c>
      <c r="K5030" t="s">
        <v>3306</v>
      </c>
      <c r="O5030" s="65">
        <v>5000000</v>
      </c>
    </row>
    <row r="5031" spans="1:15" x14ac:dyDescent="0.25">
      <c r="A5031" s="45">
        <v>2018</v>
      </c>
      <c r="B5031" t="s">
        <v>1073</v>
      </c>
      <c r="C5031">
        <v>214</v>
      </c>
      <c r="D5031">
        <v>780</v>
      </c>
      <c r="E5031">
        <v>0</v>
      </c>
      <c r="F5031">
        <v>20104</v>
      </c>
      <c r="H5031" t="s">
        <v>9</v>
      </c>
      <c r="I5031">
        <v>1120</v>
      </c>
      <c r="J5031">
        <v>1320</v>
      </c>
      <c r="K5031" t="s">
        <v>3309</v>
      </c>
      <c r="O5031" s="65">
        <v>10000000</v>
      </c>
    </row>
    <row r="5032" spans="1:15" x14ac:dyDescent="0.25">
      <c r="A5032" s="45">
        <v>2018</v>
      </c>
      <c r="B5032" t="s">
        <v>1073</v>
      </c>
      <c r="C5032">
        <v>214</v>
      </c>
      <c r="D5032">
        <v>780</v>
      </c>
      <c r="E5032">
        <v>0</v>
      </c>
      <c r="F5032">
        <v>20203</v>
      </c>
      <c r="H5032" t="s">
        <v>9</v>
      </c>
      <c r="I5032">
        <v>1120</v>
      </c>
      <c r="J5032">
        <v>1320</v>
      </c>
      <c r="K5032" t="s">
        <v>3313</v>
      </c>
      <c r="O5032" s="65">
        <v>3000000</v>
      </c>
    </row>
    <row r="5033" spans="1:15" x14ac:dyDescent="0.25">
      <c r="A5033" s="45">
        <v>2018</v>
      </c>
      <c r="B5033" t="s">
        <v>1073</v>
      </c>
      <c r="C5033">
        <v>214</v>
      </c>
      <c r="D5033">
        <v>780</v>
      </c>
      <c r="E5033">
        <v>0</v>
      </c>
      <c r="F5033">
        <v>20304</v>
      </c>
      <c r="H5033" t="s">
        <v>9</v>
      </c>
      <c r="I5033">
        <v>1120</v>
      </c>
      <c r="J5033">
        <v>1320</v>
      </c>
      <c r="K5033" t="s">
        <v>3318</v>
      </c>
      <c r="O5033" s="65">
        <v>811000</v>
      </c>
    </row>
    <row r="5034" spans="1:15" x14ac:dyDescent="0.25">
      <c r="A5034" s="45">
        <v>2018</v>
      </c>
      <c r="B5034" t="s">
        <v>1073</v>
      </c>
      <c r="C5034">
        <v>214</v>
      </c>
      <c r="D5034">
        <v>780</v>
      </c>
      <c r="E5034">
        <v>0</v>
      </c>
      <c r="F5034">
        <v>20306</v>
      </c>
      <c r="H5034" t="s">
        <v>9</v>
      </c>
      <c r="I5034">
        <v>1120</v>
      </c>
      <c r="J5034">
        <v>1320</v>
      </c>
      <c r="K5034" t="s">
        <v>3320</v>
      </c>
      <c r="O5034" s="65">
        <v>16000</v>
      </c>
    </row>
    <row r="5035" spans="1:15" x14ac:dyDescent="0.25">
      <c r="A5035" s="45">
        <v>2018</v>
      </c>
      <c r="B5035" t="s">
        <v>1073</v>
      </c>
      <c r="C5035">
        <v>214</v>
      </c>
      <c r="D5035">
        <v>780</v>
      </c>
      <c r="E5035">
        <v>0</v>
      </c>
      <c r="F5035">
        <v>20401</v>
      </c>
      <c r="H5035" t="s">
        <v>9</v>
      </c>
      <c r="I5035">
        <v>1120</v>
      </c>
      <c r="J5035">
        <v>1320</v>
      </c>
      <c r="K5035" t="s">
        <v>3322</v>
      </c>
      <c r="O5035" s="65">
        <v>2000000</v>
      </c>
    </row>
    <row r="5036" spans="1:15" x14ac:dyDescent="0.25">
      <c r="A5036" s="45">
        <v>2018</v>
      </c>
      <c r="B5036" t="s">
        <v>1073</v>
      </c>
      <c r="C5036">
        <v>214</v>
      </c>
      <c r="D5036">
        <v>780</v>
      </c>
      <c r="E5036">
        <v>0</v>
      </c>
      <c r="F5036">
        <v>20402</v>
      </c>
      <c r="H5036" t="s">
        <v>9</v>
      </c>
      <c r="I5036">
        <v>1120</v>
      </c>
      <c r="J5036">
        <v>1320</v>
      </c>
      <c r="K5036" t="s">
        <v>3323</v>
      </c>
      <c r="O5036" s="65">
        <v>1000000</v>
      </c>
    </row>
    <row r="5037" spans="1:15" x14ac:dyDescent="0.25">
      <c r="A5037" s="45">
        <v>2018</v>
      </c>
      <c r="B5037" t="s">
        <v>1073</v>
      </c>
      <c r="C5037">
        <v>214</v>
      </c>
      <c r="D5037">
        <v>780</v>
      </c>
      <c r="E5037">
        <v>0</v>
      </c>
      <c r="F5037">
        <v>29901</v>
      </c>
      <c r="H5037" t="s">
        <v>9</v>
      </c>
      <c r="I5037">
        <v>1120</v>
      </c>
      <c r="J5037">
        <v>1320</v>
      </c>
      <c r="K5037" t="s">
        <v>3327</v>
      </c>
      <c r="O5037" s="65">
        <v>2000000</v>
      </c>
    </row>
    <row r="5038" spans="1:15" x14ac:dyDescent="0.25">
      <c r="A5038" s="45">
        <v>2018</v>
      </c>
      <c r="B5038" t="s">
        <v>1073</v>
      </c>
      <c r="C5038">
        <v>214</v>
      </c>
      <c r="D5038">
        <v>780</v>
      </c>
      <c r="E5038">
        <v>0</v>
      </c>
      <c r="F5038">
        <v>29903</v>
      </c>
      <c r="H5038" t="s">
        <v>9</v>
      </c>
      <c r="I5038">
        <v>1120</v>
      </c>
      <c r="J5038">
        <v>1320</v>
      </c>
      <c r="K5038" t="s">
        <v>3329</v>
      </c>
      <c r="O5038" s="65">
        <v>2300000</v>
      </c>
    </row>
    <row r="5039" spans="1:15" x14ac:dyDescent="0.25">
      <c r="A5039" s="45">
        <v>2018</v>
      </c>
      <c r="B5039" t="s">
        <v>1073</v>
      </c>
      <c r="C5039">
        <v>214</v>
      </c>
      <c r="D5039">
        <v>780</v>
      </c>
      <c r="E5039">
        <v>0</v>
      </c>
      <c r="F5039">
        <v>29905</v>
      </c>
      <c r="H5039" t="s">
        <v>9</v>
      </c>
      <c r="I5039">
        <v>1120</v>
      </c>
      <c r="J5039">
        <v>1320</v>
      </c>
      <c r="K5039" t="s">
        <v>3331</v>
      </c>
      <c r="O5039" s="65">
        <v>700000</v>
      </c>
    </row>
    <row r="5040" spans="1:15" x14ac:dyDescent="0.25">
      <c r="A5040" s="45">
        <v>2018</v>
      </c>
      <c r="B5040" t="s">
        <v>1073</v>
      </c>
      <c r="C5040">
        <v>214</v>
      </c>
      <c r="D5040">
        <v>780</v>
      </c>
      <c r="E5040">
        <v>0</v>
      </c>
      <c r="F5040">
        <v>29999</v>
      </c>
      <c r="H5040" t="s">
        <v>9</v>
      </c>
      <c r="I5040">
        <v>1120</v>
      </c>
      <c r="J5040">
        <v>1320</v>
      </c>
      <c r="K5040" t="s">
        <v>3334</v>
      </c>
      <c r="O5040" s="65">
        <v>100000</v>
      </c>
    </row>
    <row r="5041" spans="1:15" x14ac:dyDescent="0.25">
      <c r="A5041" s="45">
        <v>2018</v>
      </c>
      <c r="B5041" t="s">
        <v>1073</v>
      </c>
      <c r="C5041">
        <v>214</v>
      </c>
      <c r="D5041">
        <v>780</v>
      </c>
      <c r="E5041">
        <v>0</v>
      </c>
      <c r="F5041">
        <v>50103</v>
      </c>
      <c r="H5041" t="s">
        <v>16</v>
      </c>
      <c r="I5041">
        <v>2210</v>
      </c>
      <c r="J5041">
        <v>1320</v>
      </c>
      <c r="K5041" t="s">
        <v>3374</v>
      </c>
      <c r="O5041" s="65">
        <v>1000000</v>
      </c>
    </row>
    <row r="5042" spans="1:15" x14ac:dyDescent="0.25">
      <c r="A5042" s="45">
        <v>2018</v>
      </c>
      <c r="B5042" t="s">
        <v>1073</v>
      </c>
      <c r="C5042">
        <v>214</v>
      </c>
      <c r="D5042">
        <v>780</v>
      </c>
      <c r="E5042">
        <v>0</v>
      </c>
      <c r="F5042">
        <v>50104</v>
      </c>
      <c r="H5042" t="s">
        <v>16</v>
      </c>
      <c r="I5042">
        <v>2210</v>
      </c>
      <c r="J5042">
        <v>1320</v>
      </c>
      <c r="K5042" t="s">
        <v>3375</v>
      </c>
      <c r="O5042" s="65">
        <v>2000000</v>
      </c>
    </row>
    <row r="5043" spans="1:15" x14ac:dyDescent="0.25">
      <c r="A5043" s="45">
        <v>2018</v>
      </c>
      <c r="B5043" t="s">
        <v>1073</v>
      </c>
      <c r="C5043">
        <v>214</v>
      </c>
      <c r="D5043">
        <v>780</v>
      </c>
      <c r="E5043">
        <v>0</v>
      </c>
      <c r="F5043">
        <v>50107</v>
      </c>
      <c r="H5043" t="s">
        <v>16</v>
      </c>
      <c r="I5043">
        <v>2210</v>
      </c>
      <c r="J5043">
        <v>1320</v>
      </c>
      <c r="K5043" t="s">
        <v>3378</v>
      </c>
      <c r="O5043" s="65">
        <v>300000</v>
      </c>
    </row>
    <row r="5044" spans="1:15" x14ac:dyDescent="0.25">
      <c r="A5044" s="45">
        <v>2018</v>
      </c>
      <c r="B5044" t="s">
        <v>1073</v>
      </c>
      <c r="C5044">
        <v>214</v>
      </c>
      <c r="D5044">
        <v>780</v>
      </c>
      <c r="E5044">
        <v>0</v>
      </c>
      <c r="F5044">
        <v>50199</v>
      </c>
      <c r="H5044" t="s">
        <v>16</v>
      </c>
      <c r="I5044">
        <v>2210</v>
      </c>
      <c r="J5044">
        <v>1320</v>
      </c>
      <c r="K5044" t="s">
        <v>3379</v>
      </c>
      <c r="O5044" s="65">
        <v>500000</v>
      </c>
    </row>
    <row r="5045" spans="1:15" x14ac:dyDescent="0.25">
      <c r="A5045" s="45">
        <v>2018</v>
      </c>
      <c r="B5045" t="s">
        <v>1073</v>
      </c>
      <c r="C5045">
        <v>214</v>
      </c>
      <c r="D5045">
        <v>780</v>
      </c>
      <c r="E5045">
        <v>0</v>
      </c>
      <c r="F5045">
        <v>60103</v>
      </c>
      <c r="G5045">
        <v>200</v>
      </c>
      <c r="H5045" t="s">
        <v>9</v>
      </c>
      <c r="I5045">
        <v>1310</v>
      </c>
      <c r="J5045">
        <v>1320</v>
      </c>
      <c r="K5045" t="s">
        <v>3393</v>
      </c>
      <c r="L5045" t="s">
        <v>21</v>
      </c>
      <c r="M5045" t="s">
        <v>4550</v>
      </c>
      <c r="N5045" t="s">
        <v>22</v>
      </c>
      <c r="O5045" s="65">
        <v>4757000</v>
      </c>
    </row>
    <row r="5046" spans="1:15" x14ac:dyDescent="0.25">
      <c r="A5046" s="45">
        <v>2018</v>
      </c>
      <c r="B5046" t="s">
        <v>1073</v>
      </c>
      <c r="C5046">
        <v>214</v>
      </c>
      <c r="D5046">
        <v>780</v>
      </c>
      <c r="E5046">
        <v>0</v>
      </c>
      <c r="F5046">
        <v>60103</v>
      </c>
      <c r="G5046">
        <v>202</v>
      </c>
      <c r="H5046" t="s">
        <v>9</v>
      </c>
      <c r="I5046">
        <v>1310</v>
      </c>
      <c r="J5046">
        <v>1320</v>
      </c>
      <c r="K5046" t="s">
        <v>3393</v>
      </c>
      <c r="L5046" t="s">
        <v>21</v>
      </c>
      <c r="M5046" t="s">
        <v>4542</v>
      </c>
      <c r="N5046" t="s">
        <v>22</v>
      </c>
      <c r="O5046" s="65">
        <v>2051000</v>
      </c>
    </row>
    <row r="5047" spans="1:15" x14ac:dyDescent="0.25">
      <c r="A5047" s="45">
        <v>2018</v>
      </c>
      <c r="B5047" t="s">
        <v>1073</v>
      </c>
      <c r="C5047">
        <v>214</v>
      </c>
      <c r="D5047">
        <v>780</v>
      </c>
      <c r="E5047">
        <v>0</v>
      </c>
      <c r="F5047">
        <v>60301</v>
      </c>
      <c r="H5047" t="s">
        <v>9</v>
      </c>
      <c r="I5047">
        <v>1320</v>
      </c>
      <c r="J5047">
        <v>1320</v>
      </c>
      <c r="K5047" t="s">
        <v>3404</v>
      </c>
      <c r="O5047" s="65">
        <v>11000000</v>
      </c>
    </row>
    <row r="5048" spans="1:15" x14ac:dyDescent="0.25">
      <c r="A5048" s="45">
        <v>2018</v>
      </c>
      <c r="B5048" t="s">
        <v>1073</v>
      </c>
      <c r="C5048">
        <v>214</v>
      </c>
      <c r="D5048">
        <v>780</v>
      </c>
      <c r="E5048">
        <v>0</v>
      </c>
      <c r="F5048">
        <v>60399</v>
      </c>
      <c r="H5048" t="s">
        <v>9</v>
      </c>
      <c r="I5048">
        <v>1320</v>
      </c>
      <c r="J5048">
        <v>1320</v>
      </c>
      <c r="K5048" t="s">
        <v>3409</v>
      </c>
      <c r="M5048" t="s">
        <v>4686</v>
      </c>
      <c r="O5048" s="65">
        <v>7000000</v>
      </c>
    </row>
    <row r="5049" spans="1:15" x14ac:dyDescent="0.25">
      <c r="A5049" s="45">
        <v>2018</v>
      </c>
      <c r="B5049" t="s">
        <v>1073</v>
      </c>
      <c r="C5049">
        <v>214</v>
      </c>
      <c r="D5049">
        <v>780</v>
      </c>
      <c r="E5049">
        <v>0</v>
      </c>
      <c r="F5049">
        <v>60601</v>
      </c>
      <c r="H5049" t="s">
        <v>9</v>
      </c>
      <c r="I5049">
        <v>1320</v>
      </c>
      <c r="J5049">
        <v>1320</v>
      </c>
      <c r="K5049" t="s">
        <v>3417</v>
      </c>
      <c r="M5049" t="s">
        <v>4687</v>
      </c>
      <c r="O5049" s="65">
        <v>3000000</v>
      </c>
    </row>
    <row r="5050" spans="1:15" x14ac:dyDescent="0.25">
      <c r="A5050" s="45">
        <v>2018</v>
      </c>
      <c r="B5050" t="s">
        <v>1074</v>
      </c>
      <c r="C5050">
        <v>214</v>
      </c>
      <c r="D5050">
        <v>781</v>
      </c>
      <c r="E5050">
        <v>0</v>
      </c>
      <c r="F5050">
        <v>101</v>
      </c>
      <c r="H5050" t="s">
        <v>9</v>
      </c>
      <c r="I5050">
        <v>1111</v>
      </c>
      <c r="J5050">
        <v>1320</v>
      </c>
      <c r="K5050" t="s">
        <v>3206</v>
      </c>
      <c r="O5050" s="65">
        <v>3264433000</v>
      </c>
    </row>
    <row r="5051" spans="1:15" x14ac:dyDescent="0.25">
      <c r="A5051" s="45">
        <v>2018</v>
      </c>
      <c r="B5051" t="s">
        <v>1074</v>
      </c>
      <c r="C5051">
        <v>214</v>
      </c>
      <c r="D5051">
        <v>781</v>
      </c>
      <c r="E5051">
        <v>0</v>
      </c>
      <c r="F5051">
        <v>105</v>
      </c>
      <c r="H5051" t="s">
        <v>9</v>
      </c>
      <c r="I5051">
        <v>1111</v>
      </c>
      <c r="J5051">
        <v>1320</v>
      </c>
      <c r="K5051" t="s">
        <v>3209</v>
      </c>
      <c r="O5051" s="65">
        <v>5000000</v>
      </c>
    </row>
    <row r="5052" spans="1:15" x14ac:dyDescent="0.25">
      <c r="A5052" s="45">
        <v>2018</v>
      </c>
      <c r="B5052" t="s">
        <v>1074</v>
      </c>
      <c r="C5052">
        <v>214</v>
      </c>
      <c r="D5052">
        <v>781</v>
      </c>
      <c r="E5052">
        <v>0</v>
      </c>
      <c r="F5052">
        <v>201</v>
      </c>
      <c r="H5052" t="s">
        <v>9</v>
      </c>
      <c r="I5052">
        <v>1111</v>
      </c>
      <c r="J5052">
        <v>1320</v>
      </c>
      <c r="K5052" t="s">
        <v>3210</v>
      </c>
      <c r="O5052" s="65">
        <v>14000000</v>
      </c>
    </row>
    <row r="5053" spans="1:15" x14ac:dyDescent="0.25">
      <c r="A5053" s="45">
        <v>2018</v>
      </c>
      <c r="B5053" t="s">
        <v>1074</v>
      </c>
      <c r="C5053">
        <v>214</v>
      </c>
      <c r="D5053">
        <v>781</v>
      </c>
      <c r="E5053">
        <v>0</v>
      </c>
      <c r="F5053">
        <v>301</v>
      </c>
      <c r="H5053" t="s">
        <v>9</v>
      </c>
      <c r="I5053">
        <v>1111</v>
      </c>
      <c r="J5053">
        <v>1320</v>
      </c>
      <c r="K5053" t="s">
        <v>3215</v>
      </c>
      <c r="O5053" s="65">
        <v>848164000</v>
      </c>
    </row>
    <row r="5054" spans="1:15" x14ac:dyDescent="0.25">
      <c r="A5054" s="45">
        <v>2018</v>
      </c>
      <c r="B5054" t="s">
        <v>1074</v>
      </c>
      <c r="C5054">
        <v>214</v>
      </c>
      <c r="D5054">
        <v>781</v>
      </c>
      <c r="E5054">
        <v>0</v>
      </c>
      <c r="F5054">
        <v>302</v>
      </c>
      <c r="H5054" t="s">
        <v>9</v>
      </c>
      <c r="I5054">
        <v>1111</v>
      </c>
      <c r="J5054">
        <v>1320</v>
      </c>
      <c r="K5054" t="s">
        <v>3216</v>
      </c>
      <c r="O5054" s="65">
        <v>2130281000</v>
      </c>
    </row>
    <row r="5055" spans="1:15" x14ac:dyDescent="0.25">
      <c r="A5055" s="45">
        <v>2018</v>
      </c>
      <c r="B5055" t="s">
        <v>1074</v>
      </c>
      <c r="C5055">
        <v>214</v>
      </c>
      <c r="D5055">
        <v>781</v>
      </c>
      <c r="E5055">
        <v>0</v>
      </c>
      <c r="F5055">
        <v>303</v>
      </c>
      <c r="H5055" t="s">
        <v>16</v>
      </c>
      <c r="I5055">
        <v>1111</v>
      </c>
      <c r="J5055">
        <v>1320</v>
      </c>
      <c r="K5055" t="s">
        <v>3217</v>
      </c>
      <c r="O5055" s="65">
        <v>586616000</v>
      </c>
    </row>
    <row r="5056" spans="1:15" x14ac:dyDescent="0.25">
      <c r="A5056" s="45">
        <v>2018</v>
      </c>
      <c r="B5056" t="s">
        <v>1074</v>
      </c>
      <c r="C5056">
        <v>214</v>
      </c>
      <c r="D5056">
        <v>781</v>
      </c>
      <c r="E5056">
        <v>0</v>
      </c>
      <c r="F5056">
        <v>304</v>
      </c>
      <c r="H5056" t="s">
        <v>9</v>
      </c>
      <c r="I5056">
        <v>1111</v>
      </c>
      <c r="J5056">
        <v>1320</v>
      </c>
      <c r="K5056" t="s">
        <v>3218</v>
      </c>
      <c r="O5056" s="65">
        <v>446946000</v>
      </c>
    </row>
    <row r="5057" spans="1:15" x14ac:dyDescent="0.25">
      <c r="A5057" s="45">
        <v>2018</v>
      </c>
      <c r="B5057" t="s">
        <v>1074</v>
      </c>
      <c r="C5057">
        <v>214</v>
      </c>
      <c r="D5057">
        <v>781</v>
      </c>
      <c r="E5057">
        <v>0</v>
      </c>
      <c r="F5057">
        <v>399</v>
      </c>
      <c r="H5057" t="s">
        <v>9</v>
      </c>
      <c r="I5057">
        <v>1111</v>
      </c>
      <c r="J5057">
        <v>1320</v>
      </c>
      <c r="K5057" t="s">
        <v>3219</v>
      </c>
      <c r="O5057" s="65">
        <v>591313000</v>
      </c>
    </row>
    <row r="5058" spans="1:15" x14ac:dyDescent="0.25">
      <c r="A5058" s="45">
        <v>2018</v>
      </c>
      <c r="B5058" t="s">
        <v>1074</v>
      </c>
      <c r="C5058">
        <v>214</v>
      </c>
      <c r="D5058">
        <v>781</v>
      </c>
      <c r="E5058">
        <v>0</v>
      </c>
      <c r="F5058">
        <v>401</v>
      </c>
      <c r="G5058">
        <v>200</v>
      </c>
      <c r="H5058" t="s">
        <v>9</v>
      </c>
      <c r="I5058">
        <v>1112</v>
      </c>
      <c r="J5058">
        <v>1320</v>
      </c>
      <c r="K5058" t="s">
        <v>3220</v>
      </c>
      <c r="L5058" t="s">
        <v>21</v>
      </c>
      <c r="M5058" t="s">
        <v>4546</v>
      </c>
      <c r="N5058" t="s">
        <v>22</v>
      </c>
      <c r="O5058" s="65">
        <v>675263000</v>
      </c>
    </row>
    <row r="5059" spans="1:15" x14ac:dyDescent="0.25">
      <c r="A5059" s="45">
        <v>2018</v>
      </c>
      <c r="B5059" t="s">
        <v>1074</v>
      </c>
      <c r="C5059">
        <v>214</v>
      </c>
      <c r="D5059">
        <v>781</v>
      </c>
      <c r="E5059">
        <v>0</v>
      </c>
      <c r="F5059">
        <v>405</v>
      </c>
      <c r="G5059">
        <v>200</v>
      </c>
      <c r="H5059" t="s">
        <v>9</v>
      </c>
      <c r="I5059">
        <v>1112</v>
      </c>
      <c r="J5059">
        <v>1320</v>
      </c>
      <c r="K5059" t="s">
        <v>3244</v>
      </c>
      <c r="L5059" t="s">
        <v>23</v>
      </c>
      <c r="M5059" t="s">
        <v>4531</v>
      </c>
      <c r="N5059" t="s">
        <v>24</v>
      </c>
      <c r="O5059" s="65">
        <v>36501000</v>
      </c>
    </row>
    <row r="5060" spans="1:15" x14ac:dyDescent="0.25">
      <c r="A5060" s="45">
        <v>2018</v>
      </c>
      <c r="B5060" t="s">
        <v>1074</v>
      </c>
      <c r="C5060">
        <v>214</v>
      </c>
      <c r="D5060">
        <v>781</v>
      </c>
      <c r="E5060">
        <v>0</v>
      </c>
      <c r="F5060">
        <v>501</v>
      </c>
      <c r="G5060">
        <v>200</v>
      </c>
      <c r="H5060" t="s">
        <v>9</v>
      </c>
      <c r="I5060">
        <v>1112</v>
      </c>
      <c r="J5060">
        <v>1320</v>
      </c>
      <c r="K5060" t="s">
        <v>3245</v>
      </c>
      <c r="L5060" t="s">
        <v>21</v>
      </c>
      <c r="M5060" t="s">
        <v>4547</v>
      </c>
      <c r="N5060" t="s">
        <v>22</v>
      </c>
      <c r="O5060" s="65">
        <v>370847000</v>
      </c>
    </row>
    <row r="5061" spans="1:15" x14ac:dyDescent="0.25">
      <c r="A5061" s="45">
        <v>2018</v>
      </c>
      <c r="B5061" t="s">
        <v>1074</v>
      </c>
      <c r="C5061">
        <v>214</v>
      </c>
      <c r="D5061">
        <v>781</v>
      </c>
      <c r="E5061">
        <v>0</v>
      </c>
      <c r="F5061">
        <v>502</v>
      </c>
      <c r="G5061">
        <v>200</v>
      </c>
      <c r="H5061" t="s">
        <v>9</v>
      </c>
      <c r="I5061">
        <v>1112</v>
      </c>
      <c r="J5061">
        <v>1320</v>
      </c>
      <c r="K5061" t="s">
        <v>3246</v>
      </c>
      <c r="L5061" t="s">
        <v>21</v>
      </c>
      <c r="M5061" t="s">
        <v>4532</v>
      </c>
      <c r="N5061" t="s">
        <v>22</v>
      </c>
      <c r="O5061" s="65">
        <v>109503000</v>
      </c>
    </row>
    <row r="5062" spans="1:15" x14ac:dyDescent="0.25">
      <c r="A5062" s="45">
        <v>2018</v>
      </c>
      <c r="B5062" t="s">
        <v>1074</v>
      </c>
      <c r="C5062">
        <v>214</v>
      </c>
      <c r="D5062">
        <v>781</v>
      </c>
      <c r="E5062">
        <v>0</v>
      </c>
      <c r="F5062">
        <v>503</v>
      </c>
      <c r="G5062">
        <v>200</v>
      </c>
      <c r="H5062" t="s">
        <v>9</v>
      </c>
      <c r="I5062">
        <v>1112</v>
      </c>
      <c r="J5062">
        <v>1320</v>
      </c>
      <c r="K5062" t="s">
        <v>3247</v>
      </c>
      <c r="L5062" t="s">
        <v>21</v>
      </c>
      <c r="M5062" t="s">
        <v>4533</v>
      </c>
      <c r="N5062" t="s">
        <v>22</v>
      </c>
      <c r="O5062" s="65">
        <v>219005000</v>
      </c>
    </row>
    <row r="5063" spans="1:15" x14ac:dyDescent="0.25">
      <c r="A5063" s="45">
        <v>2018</v>
      </c>
      <c r="B5063" t="s">
        <v>1074</v>
      </c>
      <c r="C5063">
        <v>214</v>
      </c>
      <c r="D5063">
        <v>781</v>
      </c>
      <c r="E5063">
        <v>0</v>
      </c>
      <c r="F5063">
        <v>10101</v>
      </c>
      <c r="H5063" t="s">
        <v>9</v>
      </c>
      <c r="I5063">
        <v>1120</v>
      </c>
      <c r="J5063">
        <v>1320</v>
      </c>
      <c r="K5063" t="s">
        <v>3253</v>
      </c>
      <c r="O5063" s="65">
        <v>292666000</v>
      </c>
    </row>
    <row r="5064" spans="1:15" x14ac:dyDescent="0.25">
      <c r="A5064" s="45">
        <v>2018</v>
      </c>
      <c r="B5064" t="s">
        <v>1074</v>
      </c>
      <c r="C5064">
        <v>214</v>
      </c>
      <c r="D5064">
        <v>781</v>
      </c>
      <c r="E5064">
        <v>0</v>
      </c>
      <c r="F5064">
        <v>10102</v>
      </c>
      <c r="H5064" t="s">
        <v>9</v>
      </c>
      <c r="I5064">
        <v>1120</v>
      </c>
      <c r="J5064">
        <v>1320</v>
      </c>
      <c r="K5064" t="s">
        <v>3254</v>
      </c>
      <c r="O5064" s="65">
        <v>6984000</v>
      </c>
    </row>
    <row r="5065" spans="1:15" x14ac:dyDescent="0.25">
      <c r="A5065" s="45">
        <v>2018</v>
      </c>
      <c r="B5065" t="s">
        <v>1074</v>
      </c>
      <c r="C5065">
        <v>214</v>
      </c>
      <c r="D5065">
        <v>781</v>
      </c>
      <c r="E5065">
        <v>0</v>
      </c>
      <c r="F5065">
        <v>10103</v>
      </c>
      <c r="H5065" t="s">
        <v>9</v>
      </c>
      <c r="I5065">
        <v>1120</v>
      </c>
      <c r="J5065">
        <v>1320</v>
      </c>
      <c r="K5065" t="s">
        <v>3255</v>
      </c>
      <c r="O5065" s="65">
        <v>115000000</v>
      </c>
    </row>
    <row r="5066" spans="1:15" x14ac:dyDescent="0.25">
      <c r="A5066" s="45">
        <v>2018</v>
      </c>
      <c r="B5066" t="s">
        <v>1074</v>
      </c>
      <c r="C5066">
        <v>214</v>
      </c>
      <c r="D5066">
        <v>781</v>
      </c>
      <c r="E5066">
        <v>0</v>
      </c>
      <c r="F5066">
        <v>10104</v>
      </c>
      <c r="H5066" t="s">
        <v>9</v>
      </c>
      <c r="I5066">
        <v>1120</v>
      </c>
      <c r="J5066">
        <v>1320</v>
      </c>
      <c r="K5066" t="s">
        <v>3256</v>
      </c>
      <c r="O5066" s="65">
        <v>1571000</v>
      </c>
    </row>
    <row r="5067" spans="1:15" x14ac:dyDescent="0.25">
      <c r="A5067" s="45">
        <v>2018</v>
      </c>
      <c r="B5067" t="s">
        <v>1074</v>
      </c>
      <c r="C5067">
        <v>214</v>
      </c>
      <c r="D5067">
        <v>781</v>
      </c>
      <c r="E5067">
        <v>0</v>
      </c>
      <c r="F5067">
        <v>10199</v>
      </c>
      <c r="H5067" t="s">
        <v>9</v>
      </c>
      <c r="I5067">
        <v>1120</v>
      </c>
      <c r="J5067">
        <v>1320</v>
      </c>
      <c r="K5067" t="s">
        <v>3257</v>
      </c>
      <c r="M5067" t="s">
        <v>6226</v>
      </c>
      <c r="O5067" s="65">
        <v>35103000</v>
      </c>
    </row>
    <row r="5068" spans="1:15" x14ac:dyDescent="0.25">
      <c r="A5068" s="45">
        <v>2018</v>
      </c>
      <c r="B5068" t="s">
        <v>1074</v>
      </c>
      <c r="C5068">
        <v>214</v>
      </c>
      <c r="D5068">
        <v>781</v>
      </c>
      <c r="E5068">
        <v>0</v>
      </c>
      <c r="F5068">
        <v>10201</v>
      </c>
      <c r="H5068" t="s">
        <v>9</v>
      </c>
      <c r="I5068">
        <v>1120</v>
      </c>
      <c r="J5068">
        <v>1320</v>
      </c>
      <c r="K5068" t="s">
        <v>3258</v>
      </c>
      <c r="O5068" s="65">
        <v>20500000</v>
      </c>
    </row>
    <row r="5069" spans="1:15" x14ac:dyDescent="0.25">
      <c r="A5069" s="45">
        <v>2018</v>
      </c>
      <c r="B5069" t="s">
        <v>1074</v>
      </c>
      <c r="C5069">
        <v>214</v>
      </c>
      <c r="D5069">
        <v>781</v>
      </c>
      <c r="E5069">
        <v>0</v>
      </c>
      <c r="F5069">
        <v>10202</v>
      </c>
      <c r="H5069" t="s">
        <v>9</v>
      </c>
      <c r="I5069">
        <v>1120</v>
      </c>
      <c r="J5069">
        <v>1320</v>
      </c>
      <c r="K5069" t="s">
        <v>3259</v>
      </c>
      <c r="O5069" s="65">
        <v>54000000</v>
      </c>
    </row>
    <row r="5070" spans="1:15" x14ac:dyDescent="0.25">
      <c r="A5070" s="45">
        <v>2018</v>
      </c>
      <c r="B5070" t="s">
        <v>1074</v>
      </c>
      <c r="C5070">
        <v>214</v>
      </c>
      <c r="D5070">
        <v>781</v>
      </c>
      <c r="E5070">
        <v>0</v>
      </c>
      <c r="F5070">
        <v>10203</v>
      </c>
      <c r="H5070" t="s">
        <v>9</v>
      </c>
      <c r="I5070">
        <v>1120</v>
      </c>
      <c r="J5070">
        <v>1320</v>
      </c>
      <c r="K5070" t="s">
        <v>3260</v>
      </c>
      <c r="O5070" s="65">
        <v>16400000</v>
      </c>
    </row>
    <row r="5071" spans="1:15" x14ac:dyDescent="0.25">
      <c r="A5071" s="45">
        <v>2018</v>
      </c>
      <c r="B5071" t="s">
        <v>1074</v>
      </c>
      <c r="C5071">
        <v>214</v>
      </c>
      <c r="D5071">
        <v>781</v>
      </c>
      <c r="E5071">
        <v>0</v>
      </c>
      <c r="F5071">
        <v>10204</v>
      </c>
      <c r="H5071" t="s">
        <v>9</v>
      </c>
      <c r="I5071">
        <v>1120</v>
      </c>
      <c r="J5071">
        <v>1320</v>
      </c>
      <c r="K5071" t="s">
        <v>3261</v>
      </c>
      <c r="O5071" s="65">
        <v>56520000</v>
      </c>
    </row>
    <row r="5072" spans="1:15" x14ac:dyDescent="0.25">
      <c r="A5072" s="45">
        <v>2018</v>
      </c>
      <c r="B5072" t="s">
        <v>1074</v>
      </c>
      <c r="C5072">
        <v>214</v>
      </c>
      <c r="D5072">
        <v>781</v>
      </c>
      <c r="E5072">
        <v>0</v>
      </c>
      <c r="F5072">
        <v>10299</v>
      </c>
      <c r="H5072" t="s">
        <v>9</v>
      </c>
      <c r="I5072">
        <v>1120</v>
      </c>
      <c r="J5072">
        <v>1320</v>
      </c>
      <c r="K5072" t="s">
        <v>3262</v>
      </c>
      <c r="M5072" t="s">
        <v>4421</v>
      </c>
      <c r="O5072" s="65">
        <v>5000000</v>
      </c>
    </row>
    <row r="5073" spans="1:15" x14ac:dyDescent="0.25">
      <c r="A5073" s="45">
        <v>2018</v>
      </c>
      <c r="B5073" t="s">
        <v>1074</v>
      </c>
      <c r="C5073">
        <v>214</v>
      </c>
      <c r="D5073">
        <v>781</v>
      </c>
      <c r="E5073">
        <v>0</v>
      </c>
      <c r="F5073">
        <v>10301</v>
      </c>
      <c r="H5073" t="s">
        <v>9</v>
      </c>
      <c r="I5073">
        <v>1120</v>
      </c>
      <c r="J5073">
        <v>1320</v>
      </c>
      <c r="K5073" t="s">
        <v>3263</v>
      </c>
      <c r="O5073" s="65">
        <v>1000000</v>
      </c>
    </row>
    <row r="5074" spans="1:15" x14ac:dyDescent="0.25">
      <c r="A5074" s="45">
        <v>2018</v>
      </c>
      <c r="B5074" t="s">
        <v>1074</v>
      </c>
      <c r="C5074">
        <v>214</v>
      </c>
      <c r="D5074">
        <v>781</v>
      </c>
      <c r="E5074">
        <v>0</v>
      </c>
      <c r="F5074">
        <v>10303</v>
      </c>
      <c r="H5074" t="s">
        <v>9</v>
      </c>
      <c r="I5074">
        <v>1120</v>
      </c>
      <c r="J5074">
        <v>1320</v>
      </c>
      <c r="K5074" t="s">
        <v>3265</v>
      </c>
      <c r="O5074" s="65">
        <v>3100000</v>
      </c>
    </row>
    <row r="5075" spans="1:15" x14ac:dyDescent="0.25">
      <c r="A5075" s="45">
        <v>2018</v>
      </c>
      <c r="B5075" t="s">
        <v>1074</v>
      </c>
      <c r="C5075">
        <v>214</v>
      </c>
      <c r="D5075">
        <v>781</v>
      </c>
      <c r="E5075">
        <v>0</v>
      </c>
      <c r="F5075">
        <v>10304</v>
      </c>
      <c r="H5075" t="s">
        <v>9</v>
      </c>
      <c r="I5075">
        <v>1120</v>
      </c>
      <c r="J5075">
        <v>1320</v>
      </c>
      <c r="K5075" t="s">
        <v>3266</v>
      </c>
      <c r="O5075" s="65">
        <v>600000</v>
      </c>
    </row>
    <row r="5076" spans="1:15" x14ac:dyDescent="0.25">
      <c r="A5076" s="45">
        <v>2018</v>
      </c>
      <c r="B5076" t="s">
        <v>1074</v>
      </c>
      <c r="C5076">
        <v>214</v>
      </c>
      <c r="D5076">
        <v>781</v>
      </c>
      <c r="E5076">
        <v>0</v>
      </c>
      <c r="F5076">
        <v>10306</v>
      </c>
      <c r="H5076" t="s">
        <v>9</v>
      </c>
      <c r="I5076">
        <v>1120</v>
      </c>
      <c r="J5076">
        <v>1320</v>
      </c>
      <c r="K5076" t="s">
        <v>3268</v>
      </c>
      <c r="M5076" t="s">
        <v>6227</v>
      </c>
      <c r="O5076" s="65">
        <v>200000</v>
      </c>
    </row>
    <row r="5077" spans="1:15" x14ac:dyDescent="0.25">
      <c r="A5077" s="45">
        <v>2018</v>
      </c>
      <c r="B5077" t="s">
        <v>1074</v>
      </c>
      <c r="C5077">
        <v>214</v>
      </c>
      <c r="D5077">
        <v>781</v>
      </c>
      <c r="E5077">
        <v>0</v>
      </c>
      <c r="F5077">
        <v>10307</v>
      </c>
      <c r="H5077" t="s">
        <v>9</v>
      </c>
      <c r="I5077">
        <v>1120</v>
      </c>
      <c r="J5077">
        <v>1320</v>
      </c>
      <c r="K5077" t="s">
        <v>3269</v>
      </c>
      <c r="O5077" s="65">
        <v>44549000</v>
      </c>
    </row>
    <row r="5078" spans="1:15" x14ac:dyDescent="0.25">
      <c r="A5078" s="45">
        <v>2018</v>
      </c>
      <c r="B5078" t="s">
        <v>1074</v>
      </c>
      <c r="C5078">
        <v>214</v>
      </c>
      <c r="D5078">
        <v>781</v>
      </c>
      <c r="E5078">
        <v>0</v>
      </c>
      <c r="F5078">
        <v>10402</v>
      </c>
      <c r="H5078" t="s">
        <v>9</v>
      </c>
      <c r="I5078">
        <v>1120</v>
      </c>
      <c r="J5078">
        <v>1320</v>
      </c>
      <c r="K5078" t="s">
        <v>3271</v>
      </c>
      <c r="M5078" t="s">
        <v>4422</v>
      </c>
      <c r="O5078" s="65">
        <v>2000000</v>
      </c>
    </row>
    <row r="5079" spans="1:15" x14ac:dyDescent="0.25">
      <c r="A5079" s="45">
        <v>2018</v>
      </c>
      <c r="B5079" t="s">
        <v>1074</v>
      </c>
      <c r="C5079">
        <v>214</v>
      </c>
      <c r="D5079">
        <v>781</v>
      </c>
      <c r="E5079">
        <v>0</v>
      </c>
      <c r="F5079">
        <v>10403</v>
      </c>
      <c r="H5079" t="s">
        <v>9</v>
      </c>
      <c r="I5079">
        <v>1120</v>
      </c>
      <c r="J5079">
        <v>1320</v>
      </c>
      <c r="K5079" t="s">
        <v>3272</v>
      </c>
      <c r="M5079" t="s">
        <v>6228</v>
      </c>
      <c r="O5079" s="65">
        <v>141090000</v>
      </c>
    </row>
    <row r="5080" spans="1:15" x14ac:dyDescent="0.25">
      <c r="A5080" s="45">
        <v>2018</v>
      </c>
      <c r="B5080" t="s">
        <v>1074</v>
      </c>
      <c r="C5080">
        <v>214</v>
      </c>
      <c r="D5080">
        <v>781</v>
      </c>
      <c r="E5080">
        <v>0</v>
      </c>
      <c r="F5080">
        <v>10405</v>
      </c>
      <c r="H5080" t="s">
        <v>9</v>
      </c>
      <c r="I5080">
        <v>1120</v>
      </c>
      <c r="J5080">
        <v>1320</v>
      </c>
      <c r="K5080" t="s">
        <v>3274</v>
      </c>
      <c r="M5080" t="s">
        <v>6229</v>
      </c>
      <c r="O5080" s="65">
        <v>3000000</v>
      </c>
    </row>
    <row r="5081" spans="1:15" x14ac:dyDescent="0.25">
      <c r="A5081" s="45">
        <v>2018</v>
      </c>
      <c r="B5081" t="s">
        <v>1074</v>
      </c>
      <c r="C5081">
        <v>214</v>
      </c>
      <c r="D5081">
        <v>781</v>
      </c>
      <c r="E5081">
        <v>0</v>
      </c>
      <c r="F5081">
        <v>10406</v>
      </c>
      <c r="H5081" t="s">
        <v>9</v>
      </c>
      <c r="I5081">
        <v>1120</v>
      </c>
      <c r="J5081">
        <v>1320</v>
      </c>
      <c r="K5081" t="s">
        <v>3275</v>
      </c>
      <c r="M5081" t="s">
        <v>6230</v>
      </c>
      <c r="O5081" s="65">
        <v>347095000</v>
      </c>
    </row>
    <row r="5082" spans="1:15" x14ac:dyDescent="0.25">
      <c r="A5082" s="45">
        <v>2018</v>
      </c>
      <c r="B5082" t="s">
        <v>1074</v>
      </c>
      <c r="C5082">
        <v>214</v>
      </c>
      <c r="D5082">
        <v>781</v>
      </c>
      <c r="E5082">
        <v>0</v>
      </c>
      <c r="F5082">
        <v>10499</v>
      </c>
      <c r="H5082" t="s">
        <v>9</v>
      </c>
      <c r="I5082">
        <v>1120</v>
      </c>
      <c r="J5082">
        <v>1320</v>
      </c>
      <c r="K5082" t="s">
        <v>3276</v>
      </c>
      <c r="M5082" t="s">
        <v>6231</v>
      </c>
      <c r="O5082" s="65">
        <v>14850000</v>
      </c>
    </row>
    <row r="5083" spans="1:15" x14ac:dyDescent="0.25">
      <c r="A5083" s="45">
        <v>2018</v>
      </c>
      <c r="B5083" t="s">
        <v>1074</v>
      </c>
      <c r="C5083">
        <v>214</v>
      </c>
      <c r="D5083">
        <v>781</v>
      </c>
      <c r="E5083">
        <v>0</v>
      </c>
      <c r="F5083">
        <v>10501</v>
      </c>
      <c r="H5083" t="s">
        <v>9</v>
      </c>
      <c r="I5083">
        <v>1120</v>
      </c>
      <c r="J5083">
        <v>1320</v>
      </c>
      <c r="K5083" t="s">
        <v>3277</v>
      </c>
      <c r="O5083" s="65">
        <v>450000</v>
      </c>
    </row>
    <row r="5084" spans="1:15" x14ac:dyDescent="0.25">
      <c r="A5084" s="45">
        <v>2018</v>
      </c>
      <c r="B5084" t="s">
        <v>1074</v>
      </c>
      <c r="C5084">
        <v>214</v>
      </c>
      <c r="D5084">
        <v>781</v>
      </c>
      <c r="E5084">
        <v>0</v>
      </c>
      <c r="F5084">
        <v>10502</v>
      </c>
      <c r="H5084" t="s">
        <v>9</v>
      </c>
      <c r="I5084">
        <v>1120</v>
      </c>
      <c r="J5084">
        <v>1320</v>
      </c>
      <c r="K5084" t="s">
        <v>3278</v>
      </c>
      <c r="O5084" s="65">
        <v>34000000</v>
      </c>
    </row>
    <row r="5085" spans="1:15" x14ac:dyDescent="0.25">
      <c r="A5085" s="45">
        <v>2018</v>
      </c>
      <c r="B5085" t="s">
        <v>1074</v>
      </c>
      <c r="C5085">
        <v>214</v>
      </c>
      <c r="D5085">
        <v>781</v>
      </c>
      <c r="E5085">
        <v>0</v>
      </c>
      <c r="F5085">
        <v>10503</v>
      </c>
      <c r="H5085" t="s">
        <v>9</v>
      </c>
      <c r="I5085">
        <v>1120</v>
      </c>
      <c r="J5085">
        <v>1320</v>
      </c>
      <c r="K5085" t="s">
        <v>3279</v>
      </c>
      <c r="O5085" s="65">
        <v>3000000</v>
      </c>
    </row>
    <row r="5086" spans="1:15" x14ac:dyDescent="0.25">
      <c r="A5086" s="45">
        <v>2018</v>
      </c>
      <c r="B5086" t="s">
        <v>1074</v>
      </c>
      <c r="C5086">
        <v>214</v>
      </c>
      <c r="D5086">
        <v>781</v>
      </c>
      <c r="E5086">
        <v>0</v>
      </c>
      <c r="F5086">
        <v>10504</v>
      </c>
      <c r="H5086" t="s">
        <v>9</v>
      </c>
      <c r="I5086">
        <v>1120</v>
      </c>
      <c r="J5086">
        <v>1320</v>
      </c>
      <c r="K5086" t="s">
        <v>3280</v>
      </c>
      <c r="O5086" s="65">
        <v>7500000</v>
      </c>
    </row>
    <row r="5087" spans="1:15" x14ac:dyDescent="0.25">
      <c r="A5087" s="45">
        <v>2018</v>
      </c>
      <c r="B5087" t="s">
        <v>1074</v>
      </c>
      <c r="C5087">
        <v>214</v>
      </c>
      <c r="D5087">
        <v>781</v>
      </c>
      <c r="E5087">
        <v>0</v>
      </c>
      <c r="F5087">
        <v>10601</v>
      </c>
      <c r="H5087" t="s">
        <v>9</v>
      </c>
      <c r="I5087">
        <v>1120</v>
      </c>
      <c r="J5087">
        <v>1320</v>
      </c>
      <c r="K5087" t="s">
        <v>3281</v>
      </c>
      <c r="O5087" s="65">
        <v>91000000</v>
      </c>
    </row>
    <row r="5088" spans="1:15" x14ac:dyDescent="0.25">
      <c r="A5088" s="45">
        <v>2018</v>
      </c>
      <c r="B5088" t="s">
        <v>1074</v>
      </c>
      <c r="C5088">
        <v>214</v>
      </c>
      <c r="D5088">
        <v>781</v>
      </c>
      <c r="E5088">
        <v>0</v>
      </c>
      <c r="F5088">
        <v>10701</v>
      </c>
      <c r="H5088" t="s">
        <v>9</v>
      </c>
      <c r="I5088">
        <v>1120</v>
      </c>
      <c r="J5088">
        <v>1320</v>
      </c>
      <c r="K5088" t="s">
        <v>3284</v>
      </c>
      <c r="M5088" t="s">
        <v>6232</v>
      </c>
      <c r="O5088" s="65">
        <v>6000000</v>
      </c>
    </row>
    <row r="5089" spans="1:15" x14ac:dyDescent="0.25">
      <c r="A5089" s="45">
        <v>2018</v>
      </c>
      <c r="B5089" t="s">
        <v>1074</v>
      </c>
      <c r="C5089">
        <v>214</v>
      </c>
      <c r="D5089">
        <v>781</v>
      </c>
      <c r="E5089">
        <v>0</v>
      </c>
      <c r="F5089">
        <v>10801</v>
      </c>
      <c r="H5089" t="s">
        <v>9</v>
      </c>
      <c r="I5089">
        <v>1120</v>
      </c>
      <c r="J5089">
        <v>1320</v>
      </c>
      <c r="K5089" t="s">
        <v>3287</v>
      </c>
      <c r="O5089" s="65">
        <v>19900000</v>
      </c>
    </row>
    <row r="5090" spans="1:15" x14ac:dyDescent="0.25">
      <c r="A5090" s="45">
        <v>2018</v>
      </c>
      <c r="B5090" t="s">
        <v>1074</v>
      </c>
      <c r="C5090">
        <v>214</v>
      </c>
      <c r="D5090">
        <v>781</v>
      </c>
      <c r="E5090">
        <v>0</v>
      </c>
      <c r="F5090">
        <v>10804</v>
      </c>
      <c r="H5090" t="s">
        <v>9</v>
      </c>
      <c r="I5090">
        <v>1120</v>
      </c>
      <c r="J5090">
        <v>1320</v>
      </c>
      <c r="K5090" t="s">
        <v>3290</v>
      </c>
      <c r="O5090" s="65">
        <v>4750000</v>
      </c>
    </row>
    <row r="5091" spans="1:15" x14ac:dyDescent="0.25">
      <c r="A5091" s="45">
        <v>2018</v>
      </c>
      <c r="B5091" t="s">
        <v>1074</v>
      </c>
      <c r="C5091">
        <v>214</v>
      </c>
      <c r="D5091">
        <v>781</v>
      </c>
      <c r="E5091">
        <v>0</v>
      </c>
      <c r="F5091">
        <v>10805</v>
      </c>
      <c r="H5091" t="s">
        <v>9</v>
      </c>
      <c r="I5091">
        <v>1120</v>
      </c>
      <c r="J5091">
        <v>1320</v>
      </c>
      <c r="K5091" t="s">
        <v>3291</v>
      </c>
      <c r="O5091" s="65">
        <v>28300000</v>
      </c>
    </row>
    <row r="5092" spans="1:15" x14ac:dyDescent="0.25">
      <c r="A5092" s="45">
        <v>2018</v>
      </c>
      <c r="B5092" t="s">
        <v>1074</v>
      </c>
      <c r="C5092">
        <v>214</v>
      </c>
      <c r="D5092">
        <v>781</v>
      </c>
      <c r="E5092">
        <v>0</v>
      </c>
      <c r="F5092">
        <v>10806</v>
      </c>
      <c r="H5092" t="s">
        <v>9</v>
      </c>
      <c r="I5092">
        <v>1120</v>
      </c>
      <c r="J5092">
        <v>1320</v>
      </c>
      <c r="K5092" t="s">
        <v>3292</v>
      </c>
      <c r="O5092" s="65">
        <v>8900000</v>
      </c>
    </row>
    <row r="5093" spans="1:15" x14ac:dyDescent="0.25">
      <c r="A5093" s="45">
        <v>2018</v>
      </c>
      <c r="B5093" t="s">
        <v>1074</v>
      </c>
      <c r="C5093">
        <v>214</v>
      </c>
      <c r="D5093">
        <v>781</v>
      </c>
      <c r="E5093">
        <v>0</v>
      </c>
      <c r="F5093">
        <v>10807</v>
      </c>
      <c r="H5093" t="s">
        <v>9</v>
      </c>
      <c r="I5093">
        <v>1120</v>
      </c>
      <c r="J5093">
        <v>1320</v>
      </c>
      <c r="K5093" t="s">
        <v>3293</v>
      </c>
      <c r="O5093" s="65">
        <v>13062000</v>
      </c>
    </row>
    <row r="5094" spans="1:15" x14ac:dyDescent="0.25">
      <c r="A5094" s="45">
        <v>2018</v>
      </c>
      <c r="B5094" t="s">
        <v>1074</v>
      </c>
      <c r="C5094">
        <v>214</v>
      </c>
      <c r="D5094">
        <v>781</v>
      </c>
      <c r="E5094">
        <v>0</v>
      </c>
      <c r="F5094">
        <v>10808</v>
      </c>
      <c r="H5094" t="s">
        <v>9</v>
      </c>
      <c r="I5094">
        <v>1120</v>
      </c>
      <c r="J5094">
        <v>1320</v>
      </c>
      <c r="K5094" t="s">
        <v>3294</v>
      </c>
      <c r="O5094" s="65">
        <v>35260000</v>
      </c>
    </row>
    <row r="5095" spans="1:15" x14ac:dyDescent="0.25">
      <c r="A5095" s="45">
        <v>2018</v>
      </c>
      <c r="B5095" t="s">
        <v>1074</v>
      </c>
      <c r="C5095">
        <v>214</v>
      </c>
      <c r="D5095">
        <v>781</v>
      </c>
      <c r="E5095">
        <v>0</v>
      </c>
      <c r="F5095">
        <v>10899</v>
      </c>
      <c r="H5095" t="s">
        <v>9</v>
      </c>
      <c r="I5095">
        <v>1120</v>
      </c>
      <c r="J5095">
        <v>1320</v>
      </c>
      <c r="K5095" t="s">
        <v>3295</v>
      </c>
      <c r="O5095" s="65">
        <v>3100000</v>
      </c>
    </row>
    <row r="5096" spans="1:15" x14ac:dyDescent="0.25">
      <c r="A5096" s="45">
        <v>2018</v>
      </c>
      <c r="B5096" t="s">
        <v>1074</v>
      </c>
      <c r="C5096">
        <v>214</v>
      </c>
      <c r="D5096">
        <v>781</v>
      </c>
      <c r="E5096">
        <v>0</v>
      </c>
      <c r="F5096">
        <v>10999</v>
      </c>
      <c r="H5096" t="s">
        <v>9</v>
      </c>
      <c r="I5096">
        <v>1310</v>
      </c>
      <c r="J5096">
        <v>1320</v>
      </c>
      <c r="K5096" t="s">
        <v>3299</v>
      </c>
      <c r="M5096" t="s">
        <v>4690</v>
      </c>
      <c r="O5096" s="65">
        <v>1550000</v>
      </c>
    </row>
    <row r="5097" spans="1:15" x14ac:dyDescent="0.25">
      <c r="A5097" s="45">
        <v>2018</v>
      </c>
      <c r="B5097" t="s">
        <v>1074</v>
      </c>
      <c r="C5097">
        <v>214</v>
      </c>
      <c r="D5097">
        <v>781</v>
      </c>
      <c r="E5097">
        <v>0</v>
      </c>
      <c r="F5097">
        <v>19902</v>
      </c>
      <c r="H5097" t="s">
        <v>9</v>
      </c>
      <c r="I5097">
        <v>1120</v>
      </c>
      <c r="J5097">
        <v>1320</v>
      </c>
      <c r="K5097" t="s">
        <v>3301</v>
      </c>
      <c r="M5097" t="s">
        <v>4691</v>
      </c>
      <c r="O5097" s="65">
        <v>150000</v>
      </c>
    </row>
    <row r="5098" spans="1:15" x14ac:dyDescent="0.25">
      <c r="A5098" s="45">
        <v>2018</v>
      </c>
      <c r="B5098" t="s">
        <v>1074</v>
      </c>
      <c r="C5098">
        <v>214</v>
      </c>
      <c r="D5098">
        <v>781</v>
      </c>
      <c r="E5098">
        <v>0</v>
      </c>
      <c r="F5098">
        <v>19905</v>
      </c>
      <c r="H5098" t="s">
        <v>9</v>
      </c>
      <c r="I5098">
        <v>1120</v>
      </c>
      <c r="J5098">
        <v>1320</v>
      </c>
      <c r="K5098" t="s">
        <v>3304</v>
      </c>
      <c r="O5098" s="65">
        <v>2000000</v>
      </c>
    </row>
    <row r="5099" spans="1:15" x14ac:dyDescent="0.25">
      <c r="A5099" s="45">
        <v>2018</v>
      </c>
      <c r="B5099" t="s">
        <v>1074</v>
      </c>
      <c r="C5099">
        <v>214</v>
      </c>
      <c r="D5099">
        <v>781</v>
      </c>
      <c r="E5099">
        <v>0</v>
      </c>
      <c r="F5099">
        <v>20101</v>
      </c>
      <c r="H5099" t="s">
        <v>9</v>
      </c>
      <c r="I5099">
        <v>1120</v>
      </c>
      <c r="J5099">
        <v>1320</v>
      </c>
      <c r="K5099" t="s">
        <v>3306</v>
      </c>
      <c r="O5099" s="65">
        <v>30200000</v>
      </c>
    </row>
    <row r="5100" spans="1:15" x14ac:dyDescent="0.25">
      <c r="A5100" s="45">
        <v>2018</v>
      </c>
      <c r="B5100" t="s">
        <v>1074</v>
      </c>
      <c r="C5100">
        <v>214</v>
      </c>
      <c r="D5100">
        <v>781</v>
      </c>
      <c r="E5100">
        <v>0</v>
      </c>
      <c r="F5100">
        <v>20102</v>
      </c>
      <c r="H5100" t="s">
        <v>9</v>
      </c>
      <c r="I5100">
        <v>1120</v>
      </c>
      <c r="J5100">
        <v>1320</v>
      </c>
      <c r="K5100" t="s">
        <v>3307</v>
      </c>
      <c r="O5100" s="65">
        <v>7000</v>
      </c>
    </row>
    <row r="5101" spans="1:15" x14ac:dyDescent="0.25">
      <c r="A5101" s="45">
        <v>2018</v>
      </c>
      <c r="B5101" t="s">
        <v>1074</v>
      </c>
      <c r="C5101">
        <v>214</v>
      </c>
      <c r="D5101">
        <v>781</v>
      </c>
      <c r="E5101">
        <v>0</v>
      </c>
      <c r="F5101">
        <v>20104</v>
      </c>
      <c r="H5101" t="s">
        <v>9</v>
      </c>
      <c r="I5101">
        <v>1120</v>
      </c>
      <c r="J5101">
        <v>1320</v>
      </c>
      <c r="K5101" t="s">
        <v>3309</v>
      </c>
      <c r="O5101" s="65">
        <v>25615000</v>
      </c>
    </row>
    <row r="5102" spans="1:15" x14ac:dyDescent="0.25">
      <c r="A5102" s="45">
        <v>2018</v>
      </c>
      <c r="B5102" t="s">
        <v>1074</v>
      </c>
      <c r="C5102">
        <v>214</v>
      </c>
      <c r="D5102">
        <v>781</v>
      </c>
      <c r="E5102">
        <v>0</v>
      </c>
      <c r="F5102">
        <v>20199</v>
      </c>
      <c r="H5102" t="s">
        <v>9</v>
      </c>
      <c r="I5102">
        <v>1120</v>
      </c>
      <c r="J5102">
        <v>1320</v>
      </c>
      <c r="K5102" t="s">
        <v>3310</v>
      </c>
      <c r="O5102" s="65">
        <v>128000</v>
      </c>
    </row>
    <row r="5103" spans="1:15" x14ac:dyDescent="0.25">
      <c r="A5103" s="45">
        <v>2018</v>
      </c>
      <c r="B5103" t="s">
        <v>1074</v>
      </c>
      <c r="C5103">
        <v>214</v>
      </c>
      <c r="D5103">
        <v>781</v>
      </c>
      <c r="E5103">
        <v>0</v>
      </c>
      <c r="F5103">
        <v>20301</v>
      </c>
      <c r="H5103" t="s">
        <v>9</v>
      </c>
      <c r="I5103">
        <v>1120</v>
      </c>
      <c r="J5103">
        <v>1320</v>
      </c>
      <c r="K5103" t="s">
        <v>3315</v>
      </c>
      <c r="O5103" s="65">
        <v>437000</v>
      </c>
    </row>
    <row r="5104" spans="1:15" x14ac:dyDescent="0.25">
      <c r="A5104" s="45">
        <v>2018</v>
      </c>
      <c r="B5104" t="s">
        <v>1074</v>
      </c>
      <c r="C5104">
        <v>214</v>
      </c>
      <c r="D5104">
        <v>781</v>
      </c>
      <c r="E5104">
        <v>0</v>
      </c>
      <c r="F5104">
        <v>20302</v>
      </c>
      <c r="H5104" t="s">
        <v>9</v>
      </c>
      <c r="I5104">
        <v>1120</v>
      </c>
      <c r="J5104">
        <v>1320</v>
      </c>
      <c r="K5104" t="s">
        <v>3316</v>
      </c>
      <c r="O5104" s="65">
        <v>120000</v>
      </c>
    </row>
    <row r="5105" spans="1:15" x14ac:dyDescent="0.25">
      <c r="A5105" s="45">
        <v>2018</v>
      </c>
      <c r="B5105" t="s">
        <v>1074</v>
      </c>
      <c r="C5105">
        <v>214</v>
      </c>
      <c r="D5105">
        <v>781</v>
      </c>
      <c r="E5105">
        <v>0</v>
      </c>
      <c r="F5105">
        <v>20303</v>
      </c>
      <c r="H5105" t="s">
        <v>9</v>
      </c>
      <c r="I5105">
        <v>1120</v>
      </c>
      <c r="J5105">
        <v>1320</v>
      </c>
      <c r="K5105" t="s">
        <v>3317</v>
      </c>
      <c r="O5105" s="65">
        <v>88000</v>
      </c>
    </row>
    <row r="5106" spans="1:15" x14ac:dyDescent="0.25">
      <c r="A5106" s="45">
        <v>2018</v>
      </c>
      <c r="B5106" t="s">
        <v>1074</v>
      </c>
      <c r="C5106">
        <v>214</v>
      </c>
      <c r="D5106">
        <v>781</v>
      </c>
      <c r="E5106">
        <v>0</v>
      </c>
      <c r="F5106">
        <v>20304</v>
      </c>
      <c r="H5106" t="s">
        <v>9</v>
      </c>
      <c r="I5106">
        <v>1120</v>
      </c>
      <c r="J5106">
        <v>1320</v>
      </c>
      <c r="K5106" t="s">
        <v>3318</v>
      </c>
      <c r="O5106" s="65">
        <v>1750000</v>
      </c>
    </row>
    <row r="5107" spans="1:15" x14ac:dyDescent="0.25">
      <c r="A5107" s="45">
        <v>2018</v>
      </c>
      <c r="B5107" t="s">
        <v>1074</v>
      </c>
      <c r="C5107">
        <v>214</v>
      </c>
      <c r="D5107">
        <v>781</v>
      </c>
      <c r="E5107">
        <v>0</v>
      </c>
      <c r="F5107">
        <v>20305</v>
      </c>
      <c r="H5107" t="s">
        <v>9</v>
      </c>
      <c r="I5107">
        <v>1120</v>
      </c>
      <c r="J5107">
        <v>1320</v>
      </c>
      <c r="K5107" t="s">
        <v>3319</v>
      </c>
      <c r="O5107" s="65">
        <v>70000</v>
      </c>
    </row>
    <row r="5108" spans="1:15" x14ac:dyDescent="0.25">
      <c r="A5108" s="45">
        <v>2018</v>
      </c>
      <c r="B5108" t="s">
        <v>1074</v>
      </c>
      <c r="C5108">
        <v>214</v>
      </c>
      <c r="D5108">
        <v>781</v>
      </c>
      <c r="E5108">
        <v>0</v>
      </c>
      <c r="F5108">
        <v>20306</v>
      </c>
      <c r="H5108" t="s">
        <v>9</v>
      </c>
      <c r="I5108">
        <v>1120</v>
      </c>
      <c r="J5108">
        <v>1320</v>
      </c>
      <c r="K5108" t="s">
        <v>3320</v>
      </c>
      <c r="O5108" s="65">
        <v>500000</v>
      </c>
    </row>
    <row r="5109" spans="1:15" x14ac:dyDescent="0.25">
      <c r="A5109" s="45">
        <v>2018</v>
      </c>
      <c r="B5109" t="s">
        <v>1074</v>
      </c>
      <c r="C5109">
        <v>214</v>
      </c>
      <c r="D5109">
        <v>781</v>
      </c>
      <c r="E5109">
        <v>0</v>
      </c>
      <c r="F5109">
        <v>20399</v>
      </c>
      <c r="H5109" t="s">
        <v>9</v>
      </c>
      <c r="I5109">
        <v>1120</v>
      </c>
      <c r="J5109">
        <v>1320</v>
      </c>
      <c r="K5109" t="s">
        <v>3321</v>
      </c>
      <c r="O5109" s="65">
        <v>310000</v>
      </c>
    </row>
    <row r="5110" spans="1:15" x14ac:dyDescent="0.25">
      <c r="A5110" s="45">
        <v>2018</v>
      </c>
      <c r="B5110" t="s">
        <v>1074</v>
      </c>
      <c r="C5110">
        <v>214</v>
      </c>
      <c r="D5110">
        <v>781</v>
      </c>
      <c r="E5110">
        <v>0</v>
      </c>
      <c r="F5110">
        <v>20401</v>
      </c>
      <c r="H5110" t="s">
        <v>9</v>
      </c>
      <c r="I5110">
        <v>1120</v>
      </c>
      <c r="J5110">
        <v>1320</v>
      </c>
      <c r="K5110" t="s">
        <v>3322</v>
      </c>
      <c r="O5110" s="65">
        <v>171000</v>
      </c>
    </row>
    <row r="5111" spans="1:15" x14ac:dyDescent="0.25">
      <c r="A5111" s="45">
        <v>2018</v>
      </c>
      <c r="B5111" t="s">
        <v>1074</v>
      </c>
      <c r="C5111">
        <v>214</v>
      </c>
      <c r="D5111">
        <v>781</v>
      </c>
      <c r="E5111">
        <v>0</v>
      </c>
      <c r="F5111">
        <v>20402</v>
      </c>
      <c r="H5111" t="s">
        <v>9</v>
      </c>
      <c r="I5111">
        <v>1120</v>
      </c>
      <c r="J5111">
        <v>1320</v>
      </c>
      <c r="K5111" t="s">
        <v>3323</v>
      </c>
      <c r="O5111" s="65">
        <v>785000</v>
      </c>
    </row>
    <row r="5112" spans="1:15" x14ac:dyDescent="0.25">
      <c r="A5112" s="45">
        <v>2018</v>
      </c>
      <c r="B5112" t="s">
        <v>1074</v>
      </c>
      <c r="C5112">
        <v>214</v>
      </c>
      <c r="D5112">
        <v>781</v>
      </c>
      <c r="E5112">
        <v>0</v>
      </c>
      <c r="F5112">
        <v>29901</v>
      </c>
      <c r="H5112" t="s">
        <v>9</v>
      </c>
      <c r="I5112">
        <v>1120</v>
      </c>
      <c r="J5112">
        <v>1320</v>
      </c>
      <c r="K5112" t="s">
        <v>3327</v>
      </c>
      <c r="O5112" s="65">
        <v>8270000</v>
      </c>
    </row>
    <row r="5113" spans="1:15" x14ac:dyDescent="0.25">
      <c r="A5113" s="45">
        <v>2018</v>
      </c>
      <c r="B5113" t="s">
        <v>1074</v>
      </c>
      <c r="C5113">
        <v>214</v>
      </c>
      <c r="D5113">
        <v>781</v>
      </c>
      <c r="E5113">
        <v>0</v>
      </c>
      <c r="F5113">
        <v>29902</v>
      </c>
      <c r="H5113" t="s">
        <v>9</v>
      </c>
      <c r="I5113">
        <v>1120</v>
      </c>
      <c r="J5113">
        <v>1320</v>
      </c>
      <c r="K5113" t="s">
        <v>3328</v>
      </c>
      <c r="O5113" s="65">
        <v>21000</v>
      </c>
    </row>
    <row r="5114" spans="1:15" x14ac:dyDescent="0.25">
      <c r="A5114" s="45">
        <v>2018</v>
      </c>
      <c r="B5114" t="s">
        <v>1074</v>
      </c>
      <c r="C5114">
        <v>214</v>
      </c>
      <c r="D5114">
        <v>781</v>
      </c>
      <c r="E5114">
        <v>0</v>
      </c>
      <c r="F5114">
        <v>29903</v>
      </c>
      <c r="H5114" t="s">
        <v>9</v>
      </c>
      <c r="I5114">
        <v>1120</v>
      </c>
      <c r="J5114">
        <v>1320</v>
      </c>
      <c r="K5114" t="s">
        <v>3329</v>
      </c>
      <c r="O5114" s="65">
        <v>28400000</v>
      </c>
    </row>
    <row r="5115" spans="1:15" x14ac:dyDescent="0.25">
      <c r="A5115" s="45">
        <v>2018</v>
      </c>
      <c r="B5115" t="s">
        <v>1074</v>
      </c>
      <c r="C5115">
        <v>214</v>
      </c>
      <c r="D5115">
        <v>781</v>
      </c>
      <c r="E5115">
        <v>0</v>
      </c>
      <c r="F5115">
        <v>29904</v>
      </c>
      <c r="H5115" t="s">
        <v>9</v>
      </c>
      <c r="I5115">
        <v>1120</v>
      </c>
      <c r="J5115">
        <v>1320</v>
      </c>
      <c r="K5115" t="s">
        <v>3330</v>
      </c>
      <c r="O5115" s="65">
        <v>1255000</v>
      </c>
    </row>
    <row r="5116" spans="1:15" x14ac:dyDescent="0.25">
      <c r="A5116" s="45">
        <v>2018</v>
      </c>
      <c r="B5116" t="s">
        <v>1074</v>
      </c>
      <c r="C5116">
        <v>214</v>
      </c>
      <c r="D5116">
        <v>781</v>
      </c>
      <c r="E5116">
        <v>0</v>
      </c>
      <c r="F5116">
        <v>29905</v>
      </c>
      <c r="H5116" t="s">
        <v>9</v>
      </c>
      <c r="I5116">
        <v>1120</v>
      </c>
      <c r="J5116">
        <v>1320</v>
      </c>
      <c r="K5116" t="s">
        <v>3331</v>
      </c>
      <c r="O5116" s="65">
        <v>1360000</v>
      </c>
    </row>
    <row r="5117" spans="1:15" x14ac:dyDescent="0.25">
      <c r="A5117" s="45">
        <v>2018</v>
      </c>
      <c r="B5117" t="s">
        <v>1074</v>
      </c>
      <c r="C5117">
        <v>214</v>
      </c>
      <c r="D5117">
        <v>781</v>
      </c>
      <c r="E5117">
        <v>0</v>
      </c>
      <c r="F5117">
        <v>29906</v>
      </c>
      <c r="H5117" t="s">
        <v>9</v>
      </c>
      <c r="I5117">
        <v>1120</v>
      </c>
      <c r="J5117">
        <v>1320</v>
      </c>
      <c r="K5117" t="s">
        <v>3332</v>
      </c>
      <c r="O5117" s="65">
        <v>105000</v>
      </c>
    </row>
    <row r="5118" spans="1:15" x14ac:dyDescent="0.25">
      <c r="A5118" s="45">
        <v>2018</v>
      </c>
      <c r="B5118" t="s">
        <v>1074</v>
      </c>
      <c r="C5118">
        <v>214</v>
      </c>
      <c r="D5118">
        <v>781</v>
      </c>
      <c r="E5118">
        <v>0</v>
      </c>
      <c r="F5118">
        <v>29907</v>
      </c>
      <c r="H5118" t="s">
        <v>9</v>
      </c>
      <c r="I5118">
        <v>1120</v>
      </c>
      <c r="J5118">
        <v>1320</v>
      </c>
      <c r="K5118" t="s">
        <v>3333</v>
      </c>
      <c r="O5118" s="65">
        <v>100000</v>
      </c>
    </row>
    <row r="5119" spans="1:15" x14ac:dyDescent="0.25">
      <c r="A5119" s="45">
        <v>2018</v>
      </c>
      <c r="B5119" t="s">
        <v>1074</v>
      </c>
      <c r="C5119">
        <v>214</v>
      </c>
      <c r="D5119">
        <v>781</v>
      </c>
      <c r="E5119">
        <v>0</v>
      </c>
      <c r="F5119">
        <v>29999</v>
      </c>
      <c r="H5119" t="s">
        <v>9</v>
      </c>
      <c r="I5119">
        <v>1120</v>
      </c>
      <c r="J5119">
        <v>1320</v>
      </c>
      <c r="K5119" t="s">
        <v>3334</v>
      </c>
      <c r="O5119" s="65">
        <v>640000</v>
      </c>
    </row>
    <row r="5120" spans="1:15" x14ac:dyDescent="0.25">
      <c r="A5120" s="45">
        <v>2018</v>
      </c>
      <c r="B5120" t="s">
        <v>1074</v>
      </c>
      <c r="C5120">
        <v>214</v>
      </c>
      <c r="D5120">
        <v>781</v>
      </c>
      <c r="E5120">
        <v>0</v>
      </c>
      <c r="F5120">
        <v>50101</v>
      </c>
      <c r="H5120" t="s">
        <v>16</v>
      </c>
      <c r="I5120">
        <v>2210</v>
      </c>
      <c r="J5120">
        <v>1320</v>
      </c>
      <c r="K5120" t="s">
        <v>3372</v>
      </c>
      <c r="O5120" s="65">
        <v>75000</v>
      </c>
    </row>
    <row r="5121" spans="1:15" x14ac:dyDescent="0.25">
      <c r="A5121" s="45">
        <v>2018</v>
      </c>
      <c r="B5121" t="s">
        <v>1074</v>
      </c>
      <c r="C5121">
        <v>214</v>
      </c>
      <c r="D5121">
        <v>781</v>
      </c>
      <c r="E5121">
        <v>0</v>
      </c>
      <c r="F5121">
        <v>50102</v>
      </c>
      <c r="H5121" t="s">
        <v>16</v>
      </c>
      <c r="I5121">
        <v>2210</v>
      </c>
      <c r="J5121">
        <v>1320</v>
      </c>
      <c r="K5121" t="s">
        <v>3373</v>
      </c>
      <c r="O5121" s="65">
        <v>29000000</v>
      </c>
    </row>
    <row r="5122" spans="1:15" x14ac:dyDescent="0.25">
      <c r="A5122" s="45">
        <v>2018</v>
      </c>
      <c r="B5122" t="s">
        <v>1074</v>
      </c>
      <c r="C5122">
        <v>214</v>
      </c>
      <c r="D5122">
        <v>781</v>
      </c>
      <c r="E5122">
        <v>0</v>
      </c>
      <c r="F5122">
        <v>50103</v>
      </c>
      <c r="H5122" t="s">
        <v>16</v>
      </c>
      <c r="I5122">
        <v>2210</v>
      </c>
      <c r="J5122">
        <v>1320</v>
      </c>
      <c r="K5122" t="s">
        <v>3374</v>
      </c>
      <c r="O5122" s="65">
        <v>9900000</v>
      </c>
    </row>
    <row r="5123" spans="1:15" x14ac:dyDescent="0.25">
      <c r="A5123" s="45">
        <v>2018</v>
      </c>
      <c r="B5123" t="s">
        <v>1074</v>
      </c>
      <c r="C5123">
        <v>214</v>
      </c>
      <c r="D5123">
        <v>781</v>
      </c>
      <c r="E5123">
        <v>0</v>
      </c>
      <c r="F5123">
        <v>50104</v>
      </c>
      <c r="H5123" t="s">
        <v>16</v>
      </c>
      <c r="I5123">
        <v>2210</v>
      </c>
      <c r="J5123">
        <v>1320</v>
      </c>
      <c r="K5123" t="s">
        <v>3375</v>
      </c>
      <c r="O5123" s="65">
        <v>22140000</v>
      </c>
    </row>
    <row r="5124" spans="1:15" x14ac:dyDescent="0.25">
      <c r="A5124" s="45">
        <v>2018</v>
      </c>
      <c r="B5124" t="s">
        <v>1074</v>
      </c>
      <c r="C5124">
        <v>214</v>
      </c>
      <c r="D5124">
        <v>781</v>
      </c>
      <c r="E5124">
        <v>0</v>
      </c>
      <c r="F5124">
        <v>50105</v>
      </c>
      <c r="H5124" t="s">
        <v>16</v>
      </c>
      <c r="I5124">
        <v>2210</v>
      </c>
      <c r="J5124">
        <v>1320</v>
      </c>
      <c r="K5124" t="s">
        <v>3376</v>
      </c>
      <c r="O5124" s="65">
        <v>142070000</v>
      </c>
    </row>
    <row r="5125" spans="1:15" x14ac:dyDescent="0.25">
      <c r="A5125" s="45">
        <v>2018</v>
      </c>
      <c r="B5125" t="s">
        <v>1074</v>
      </c>
      <c r="C5125">
        <v>214</v>
      </c>
      <c r="D5125">
        <v>781</v>
      </c>
      <c r="E5125">
        <v>0</v>
      </c>
      <c r="F5125">
        <v>50106</v>
      </c>
      <c r="H5125" t="s">
        <v>16</v>
      </c>
      <c r="I5125">
        <v>2210</v>
      </c>
      <c r="J5125">
        <v>1320</v>
      </c>
      <c r="K5125" t="s">
        <v>3377</v>
      </c>
      <c r="O5125" s="65">
        <v>400000</v>
      </c>
    </row>
    <row r="5126" spans="1:15" x14ac:dyDescent="0.25">
      <c r="A5126" s="45">
        <v>2018</v>
      </c>
      <c r="B5126" t="s">
        <v>1074</v>
      </c>
      <c r="C5126">
        <v>214</v>
      </c>
      <c r="D5126">
        <v>781</v>
      </c>
      <c r="E5126">
        <v>0</v>
      </c>
      <c r="F5126">
        <v>50199</v>
      </c>
      <c r="H5126" t="s">
        <v>16</v>
      </c>
      <c r="I5126">
        <v>2210</v>
      </c>
      <c r="J5126">
        <v>1320</v>
      </c>
      <c r="K5126" t="s">
        <v>3379</v>
      </c>
      <c r="O5126" s="65">
        <v>5600000</v>
      </c>
    </row>
    <row r="5127" spans="1:15" x14ac:dyDescent="0.25">
      <c r="A5127" s="45">
        <v>2018</v>
      </c>
      <c r="B5127" t="s">
        <v>1074</v>
      </c>
      <c r="C5127">
        <v>214</v>
      </c>
      <c r="D5127">
        <v>781</v>
      </c>
      <c r="E5127">
        <v>0</v>
      </c>
      <c r="F5127">
        <v>50201</v>
      </c>
      <c r="H5127" t="s">
        <v>16</v>
      </c>
      <c r="I5127">
        <v>2110</v>
      </c>
      <c r="J5127">
        <v>1320</v>
      </c>
      <c r="K5127" t="s">
        <v>2211</v>
      </c>
      <c r="M5127" t="s">
        <v>6233</v>
      </c>
      <c r="O5127" s="65">
        <v>180000000</v>
      </c>
    </row>
    <row r="5128" spans="1:15" x14ac:dyDescent="0.25">
      <c r="A5128" s="45">
        <v>2018</v>
      </c>
      <c r="B5128" t="s">
        <v>1074</v>
      </c>
      <c r="C5128">
        <v>214</v>
      </c>
      <c r="D5128">
        <v>781</v>
      </c>
      <c r="E5128">
        <v>0</v>
      </c>
      <c r="F5128">
        <v>59903</v>
      </c>
      <c r="H5128" t="s">
        <v>16</v>
      </c>
      <c r="I5128">
        <v>2240</v>
      </c>
      <c r="J5128">
        <v>1320</v>
      </c>
      <c r="K5128" t="s">
        <v>3389</v>
      </c>
      <c r="O5128" s="65">
        <v>52250000</v>
      </c>
    </row>
    <row r="5129" spans="1:15" x14ac:dyDescent="0.25">
      <c r="A5129" s="45">
        <v>2018</v>
      </c>
      <c r="B5129" t="s">
        <v>1074</v>
      </c>
      <c r="C5129">
        <v>214</v>
      </c>
      <c r="D5129">
        <v>781</v>
      </c>
      <c r="E5129">
        <v>0</v>
      </c>
      <c r="F5129">
        <v>60103</v>
      </c>
      <c r="G5129">
        <v>200</v>
      </c>
      <c r="H5129" t="s">
        <v>9</v>
      </c>
      <c r="I5129">
        <v>1310</v>
      </c>
      <c r="J5129">
        <v>1320</v>
      </c>
      <c r="K5129" t="s">
        <v>3393</v>
      </c>
      <c r="L5129" t="s">
        <v>21</v>
      </c>
      <c r="M5129" t="s">
        <v>4550</v>
      </c>
      <c r="N5129" t="s">
        <v>22</v>
      </c>
      <c r="O5129" s="65">
        <v>42341000</v>
      </c>
    </row>
    <row r="5130" spans="1:15" x14ac:dyDescent="0.25">
      <c r="A5130" s="45">
        <v>2018</v>
      </c>
      <c r="B5130" t="s">
        <v>1074</v>
      </c>
      <c r="C5130">
        <v>214</v>
      </c>
      <c r="D5130">
        <v>781</v>
      </c>
      <c r="E5130">
        <v>0</v>
      </c>
      <c r="F5130">
        <v>60103</v>
      </c>
      <c r="G5130">
        <v>202</v>
      </c>
      <c r="H5130" t="s">
        <v>9</v>
      </c>
      <c r="I5130">
        <v>1310</v>
      </c>
      <c r="J5130">
        <v>1320</v>
      </c>
      <c r="K5130" t="s">
        <v>3393</v>
      </c>
      <c r="L5130" t="s">
        <v>21</v>
      </c>
      <c r="M5130" t="s">
        <v>4542</v>
      </c>
      <c r="N5130" t="s">
        <v>22</v>
      </c>
      <c r="O5130" s="65">
        <v>18251000</v>
      </c>
    </row>
    <row r="5131" spans="1:15" x14ac:dyDescent="0.25">
      <c r="A5131" s="45">
        <v>2018</v>
      </c>
      <c r="B5131" t="s">
        <v>1074</v>
      </c>
      <c r="C5131">
        <v>214</v>
      </c>
      <c r="D5131">
        <v>781</v>
      </c>
      <c r="E5131">
        <v>0</v>
      </c>
      <c r="F5131">
        <v>60301</v>
      </c>
      <c r="H5131" t="s">
        <v>9</v>
      </c>
      <c r="I5131">
        <v>1320</v>
      </c>
      <c r="J5131">
        <v>1320</v>
      </c>
      <c r="K5131" t="s">
        <v>3404</v>
      </c>
      <c r="O5131" s="65">
        <v>118500000</v>
      </c>
    </row>
    <row r="5132" spans="1:15" x14ac:dyDescent="0.25">
      <c r="A5132" s="45">
        <v>2018</v>
      </c>
      <c r="B5132" t="s">
        <v>1074</v>
      </c>
      <c r="C5132">
        <v>214</v>
      </c>
      <c r="D5132">
        <v>781</v>
      </c>
      <c r="E5132">
        <v>0</v>
      </c>
      <c r="F5132">
        <v>60399</v>
      </c>
      <c r="H5132" t="s">
        <v>9</v>
      </c>
      <c r="I5132">
        <v>1320</v>
      </c>
      <c r="J5132">
        <v>1320</v>
      </c>
      <c r="K5132" t="s">
        <v>3409</v>
      </c>
      <c r="M5132" t="s">
        <v>4686</v>
      </c>
      <c r="O5132" s="65">
        <v>30000000</v>
      </c>
    </row>
    <row r="5133" spans="1:15" x14ac:dyDescent="0.25">
      <c r="A5133" s="45">
        <v>2018</v>
      </c>
      <c r="B5133" t="s">
        <v>1074</v>
      </c>
      <c r="C5133">
        <v>214</v>
      </c>
      <c r="D5133">
        <v>781</v>
      </c>
      <c r="E5133">
        <v>0</v>
      </c>
      <c r="F5133">
        <v>60601</v>
      </c>
      <c r="H5133" t="s">
        <v>9</v>
      </c>
      <c r="I5133">
        <v>1320</v>
      </c>
      <c r="J5133">
        <v>1320</v>
      </c>
      <c r="K5133" t="s">
        <v>3417</v>
      </c>
      <c r="M5133" t="s">
        <v>4687</v>
      </c>
      <c r="O5133" s="65">
        <v>3000000</v>
      </c>
    </row>
    <row r="5134" spans="1:15" x14ac:dyDescent="0.25">
      <c r="A5134" s="45">
        <v>2018</v>
      </c>
      <c r="B5134" t="s">
        <v>1075</v>
      </c>
      <c r="C5134">
        <v>214</v>
      </c>
      <c r="D5134">
        <v>783</v>
      </c>
      <c r="E5134">
        <v>0</v>
      </c>
      <c r="F5134">
        <v>101</v>
      </c>
      <c r="H5134" t="s">
        <v>9</v>
      </c>
      <c r="I5134">
        <v>1111</v>
      </c>
      <c r="J5134">
        <v>1330</v>
      </c>
      <c r="K5134" t="s">
        <v>3206</v>
      </c>
      <c r="O5134" s="65">
        <v>24786984000</v>
      </c>
    </row>
    <row r="5135" spans="1:15" x14ac:dyDescent="0.25">
      <c r="A5135" s="45">
        <v>2018</v>
      </c>
      <c r="B5135" t="s">
        <v>1075</v>
      </c>
      <c r="C5135">
        <v>214</v>
      </c>
      <c r="D5135">
        <v>783</v>
      </c>
      <c r="E5135">
        <v>0</v>
      </c>
      <c r="F5135">
        <v>103</v>
      </c>
      <c r="H5135" t="s">
        <v>9</v>
      </c>
      <c r="I5135">
        <v>1111</v>
      </c>
      <c r="J5135">
        <v>1330</v>
      </c>
      <c r="K5135" t="s">
        <v>3207</v>
      </c>
      <c r="O5135" s="65">
        <v>161642000</v>
      </c>
    </row>
    <row r="5136" spans="1:15" x14ac:dyDescent="0.25">
      <c r="A5136" s="45">
        <v>2018</v>
      </c>
      <c r="B5136" t="s">
        <v>1075</v>
      </c>
      <c r="C5136">
        <v>214</v>
      </c>
      <c r="D5136">
        <v>783</v>
      </c>
      <c r="E5136">
        <v>0</v>
      </c>
      <c r="F5136">
        <v>201</v>
      </c>
      <c r="H5136" t="s">
        <v>9</v>
      </c>
      <c r="I5136">
        <v>1111</v>
      </c>
      <c r="J5136">
        <v>1330</v>
      </c>
      <c r="K5136" t="s">
        <v>3210</v>
      </c>
      <c r="O5136" s="65">
        <v>10000000</v>
      </c>
    </row>
    <row r="5137" spans="1:15" x14ac:dyDescent="0.25">
      <c r="A5137" s="45">
        <v>2018</v>
      </c>
      <c r="B5137" t="s">
        <v>1075</v>
      </c>
      <c r="C5137">
        <v>214</v>
      </c>
      <c r="D5137">
        <v>783</v>
      </c>
      <c r="E5137">
        <v>0</v>
      </c>
      <c r="F5137">
        <v>202</v>
      </c>
      <c r="H5137" t="s">
        <v>9</v>
      </c>
      <c r="I5137">
        <v>1111</v>
      </c>
      <c r="J5137">
        <v>1330</v>
      </c>
      <c r="K5137" t="s">
        <v>3211</v>
      </c>
      <c r="O5137" s="65">
        <v>25000000</v>
      </c>
    </row>
    <row r="5138" spans="1:15" x14ac:dyDescent="0.25">
      <c r="A5138" s="45">
        <v>2018</v>
      </c>
      <c r="B5138" t="s">
        <v>1075</v>
      </c>
      <c r="C5138">
        <v>214</v>
      </c>
      <c r="D5138">
        <v>783</v>
      </c>
      <c r="E5138">
        <v>0</v>
      </c>
      <c r="F5138">
        <v>203</v>
      </c>
      <c r="H5138" t="s">
        <v>9</v>
      </c>
      <c r="I5138">
        <v>1111</v>
      </c>
      <c r="J5138">
        <v>1330</v>
      </c>
      <c r="K5138" t="s">
        <v>3212</v>
      </c>
      <c r="O5138" s="65">
        <v>3781434000</v>
      </c>
    </row>
    <row r="5139" spans="1:15" x14ac:dyDescent="0.25">
      <c r="A5139" s="45">
        <v>2018</v>
      </c>
      <c r="B5139" t="s">
        <v>1075</v>
      </c>
      <c r="C5139">
        <v>214</v>
      </c>
      <c r="D5139">
        <v>783</v>
      </c>
      <c r="E5139">
        <v>0</v>
      </c>
      <c r="F5139">
        <v>301</v>
      </c>
      <c r="H5139" t="s">
        <v>9</v>
      </c>
      <c r="I5139">
        <v>1111</v>
      </c>
      <c r="J5139">
        <v>1330</v>
      </c>
      <c r="K5139" t="s">
        <v>3215</v>
      </c>
      <c r="O5139" s="65">
        <v>9975766000</v>
      </c>
    </row>
    <row r="5140" spans="1:15" x14ac:dyDescent="0.25">
      <c r="A5140" s="45">
        <v>2018</v>
      </c>
      <c r="B5140" t="s">
        <v>1075</v>
      </c>
      <c r="C5140">
        <v>214</v>
      </c>
      <c r="D5140">
        <v>783</v>
      </c>
      <c r="E5140">
        <v>0</v>
      </c>
      <c r="F5140">
        <v>302</v>
      </c>
      <c r="H5140" t="s">
        <v>9</v>
      </c>
      <c r="I5140">
        <v>1111</v>
      </c>
      <c r="J5140">
        <v>1330</v>
      </c>
      <c r="K5140" t="s">
        <v>3216</v>
      </c>
      <c r="O5140" s="65">
        <v>3798397000</v>
      </c>
    </row>
    <row r="5141" spans="1:15" x14ac:dyDescent="0.25">
      <c r="A5141" s="45">
        <v>2018</v>
      </c>
      <c r="B5141" t="s">
        <v>1075</v>
      </c>
      <c r="C5141">
        <v>214</v>
      </c>
      <c r="D5141">
        <v>783</v>
      </c>
      <c r="E5141">
        <v>0</v>
      </c>
      <c r="F5141">
        <v>303</v>
      </c>
      <c r="H5141" t="s">
        <v>16</v>
      </c>
      <c r="I5141">
        <v>1111</v>
      </c>
      <c r="J5141">
        <v>1330</v>
      </c>
      <c r="K5141" t="s">
        <v>3217</v>
      </c>
      <c r="O5141" s="65">
        <v>4433988000</v>
      </c>
    </row>
    <row r="5142" spans="1:15" x14ac:dyDescent="0.25">
      <c r="A5142" s="45">
        <v>2018</v>
      </c>
      <c r="B5142" t="s">
        <v>1075</v>
      </c>
      <c r="C5142">
        <v>214</v>
      </c>
      <c r="D5142">
        <v>783</v>
      </c>
      <c r="E5142">
        <v>0</v>
      </c>
      <c r="F5142">
        <v>304</v>
      </c>
      <c r="H5142" t="s">
        <v>9</v>
      </c>
      <c r="I5142">
        <v>1111</v>
      </c>
      <c r="J5142">
        <v>1330</v>
      </c>
      <c r="K5142" t="s">
        <v>3218</v>
      </c>
      <c r="O5142" s="65">
        <v>3597134000</v>
      </c>
    </row>
    <row r="5143" spans="1:15" x14ac:dyDescent="0.25">
      <c r="A5143" s="45">
        <v>2018</v>
      </c>
      <c r="B5143" t="s">
        <v>1075</v>
      </c>
      <c r="C5143">
        <v>214</v>
      </c>
      <c r="D5143">
        <v>783</v>
      </c>
      <c r="E5143">
        <v>0</v>
      </c>
      <c r="F5143">
        <v>399</v>
      </c>
      <c r="H5143" t="s">
        <v>9</v>
      </c>
      <c r="I5143">
        <v>1111</v>
      </c>
      <c r="J5143">
        <v>1330</v>
      </c>
      <c r="K5143" t="s">
        <v>3219</v>
      </c>
      <c r="O5143" s="65">
        <v>8205917000</v>
      </c>
    </row>
    <row r="5144" spans="1:15" x14ac:dyDescent="0.25">
      <c r="A5144" s="45">
        <v>2018</v>
      </c>
      <c r="B5144" t="s">
        <v>1075</v>
      </c>
      <c r="C5144">
        <v>214</v>
      </c>
      <c r="D5144">
        <v>783</v>
      </c>
      <c r="E5144">
        <v>0</v>
      </c>
      <c r="F5144">
        <v>401</v>
      </c>
      <c r="G5144">
        <v>200</v>
      </c>
      <c r="H5144" t="s">
        <v>9</v>
      </c>
      <c r="I5144">
        <v>1112</v>
      </c>
      <c r="J5144">
        <v>1330</v>
      </c>
      <c r="K5144" t="s">
        <v>3220</v>
      </c>
      <c r="L5144" t="s">
        <v>21</v>
      </c>
      <c r="M5144" t="s">
        <v>4546</v>
      </c>
      <c r="N5144" t="s">
        <v>22</v>
      </c>
      <c r="O5144" s="65">
        <v>5026689000</v>
      </c>
    </row>
    <row r="5145" spans="1:15" x14ac:dyDescent="0.25">
      <c r="A5145" s="45">
        <v>2018</v>
      </c>
      <c r="B5145" t="s">
        <v>1075</v>
      </c>
      <c r="C5145">
        <v>214</v>
      </c>
      <c r="D5145">
        <v>783</v>
      </c>
      <c r="E5145">
        <v>0</v>
      </c>
      <c r="F5145">
        <v>405</v>
      </c>
      <c r="G5145">
        <v>200</v>
      </c>
      <c r="H5145" t="s">
        <v>9</v>
      </c>
      <c r="I5145">
        <v>1112</v>
      </c>
      <c r="J5145">
        <v>1330</v>
      </c>
      <c r="K5145" t="s">
        <v>3244</v>
      </c>
      <c r="L5145" t="s">
        <v>23</v>
      </c>
      <c r="M5145" t="s">
        <v>4531</v>
      </c>
      <c r="N5145" t="s">
        <v>24</v>
      </c>
      <c r="O5145" s="65">
        <v>271714000</v>
      </c>
    </row>
    <row r="5146" spans="1:15" x14ac:dyDescent="0.25">
      <c r="A5146" s="45">
        <v>2018</v>
      </c>
      <c r="B5146" t="s">
        <v>1075</v>
      </c>
      <c r="C5146">
        <v>214</v>
      </c>
      <c r="D5146">
        <v>783</v>
      </c>
      <c r="E5146">
        <v>0</v>
      </c>
      <c r="F5146">
        <v>501</v>
      </c>
      <c r="G5146">
        <v>200</v>
      </c>
      <c r="H5146" t="s">
        <v>9</v>
      </c>
      <c r="I5146">
        <v>1112</v>
      </c>
      <c r="J5146">
        <v>1330</v>
      </c>
      <c r="K5146" t="s">
        <v>3245</v>
      </c>
      <c r="L5146" t="s">
        <v>21</v>
      </c>
      <c r="M5146" t="s">
        <v>4547</v>
      </c>
      <c r="N5146" t="s">
        <v>22</v>
      </c>
      <c r="O5146" s="65">
        <v>2760603000</v>
      </c>
    </row>
    <row r="5147" spans="1:15" x14ac:dyDescent="0.25">
      <c r="A5147" s="45">
        <v>2018</v>
      </c>
      <c r="B5147" t="s">
        <v>1075</v>
      </c>
      <c r="C5147">
        <v>214</v>
      </c>
      <c r="D5147">
        <v>783</v>
      </c>
      <c r="E5147">
        <v>0</v>
      </c>
      <c r="F5147">
        <v>502</v>
      </c>
      <c r="G5147">
        <v>200</v>
      </c>
      <c r="H5147" t="s">
        <v>9</v>
      </c>
      <c r="I5147">
        <v>1112</v>
      </c>
      <c r="J5147">
        <v>1330</v>
      </c>
      <c r="K5147" t="s">
        <v>3246</v>
      </c>
      <c r="L5147" t="s">
        <v>21</v>
      </c>
      <c r="M5147" t="s">
        <v>4532</v>
      </c>
      <c r="N5147" t="s">
        <v>22</v>
      </c>
      <c r="O5147" s="65">
        <v>815139000</v>
      </c>
    </row>
    <row r="5148" spans="1:15" x14ac:dyDescent="0.25">
      <c r="A5148" s="45">
        <v>2018</v>
      </c>
      <c r="B5148" t="s">
        <v>1075</v>
      </c>
      <c r="C5148">
        <v>214</v>
      </c>
      <c r="D5148">
        <v>783</v>
      </c>
      <c r="E5148">
        <v>0</v>
      </c>
      <c r="F5148">
        <v>503</v>
      </c>
      <c r="G5148">
        <v>200</v>
      </c>
      <c r="H5148" t="s">
        <v>9</v>
      </c>
      <c r="I5148">
        <v>1112</v>
      </c>
      <c r="J5148">
        <v>1330</v>
      </c>
      <c r="K5148" t="s">
        <v>3247</v>
      </c>
      <c r="L5148" t="s">
        <v>21</v>
      </c>
      <c r="M5148" t="s">
        <v>4533</v>
      </c>
      <c r="N5148" t="s">
        <v>22</v>
      </c>
      <c r="O5148" s="65">
        <v>1630278000</v>
      </c>
    </row>
    <row r="5149" spans="1:15" x14ac:dyDescent="0.25">
      <c r="A5149" s="45">
        <v>2018</v>
      </c>
      <c r="B5149" t="s">
        <v>1075</v>
      </c>
      <c r="C5149">
        <v>214</v>
      </c>
      <c r="D5149">
        <v>783</v>
      </c>
      <c r="E5149">
        <v>0</v>
      </c>
      <c r="F5149">
        <v>9901</v>
      </c>
      <c r="H5149" t="s">
        <v>9</v>
      </c>
      <c r="I5149">
        <v>1111</v>
      </c>
      <c r="J5149">
        <v>1330</v>
      </c>
      <c r="K5149" t="s">
        <v>3250</v>
      </c>
      <c r="O5149" s="65">
        <v>300000</v>
      </c>
    </row>
    <row r="5150" spans="1:15" x14ac:dyDescent="0.25">
      <c r="A5150" s="45">
        <v>2018</v>
      </c>
      <c r="B5150" t="s">
        <v>1075</v>
      </c>
      <c r="C5150">
        <v>214</v>
      </c>
      <c r="D5150">
        <v>783</v>
      </c>
      <c r="E5150">
        <v>0</v>
      </c>
      <c r="F5150">
        <v>10101</v>
      </c>
      <c r="H5150" t="s">
        <v>9</v>
      </c>
      <c r="I5150">
        <v>1120</v>
      </c>
      <c r="J5150">
        <v>1330</v>
      </c>
      <c r="K5150" t="s">
        <v>3253</v>
      </c>
      <c r="O5150" s="65">
        <v>447714000</v>
      </c>
    </row>
    <row r="5151" spans="1:15" x14ac:dyDescent="0.25">
      <c r="A5151" s="45">
        <v>2018</v>
      </c>
      <c r="B5151" t="s">
        <v>1075</v>
      </c>
      <c r="C5151">
        <v>214</v>
      </c>
      <c r="D5151">
        <v>783</v>
      </c>
      <c r="E5151">
        <v>0</v>
      </c>
      <c r="F5151">
        <v>10102</v>
      </c>
      <c r="H5151" t="s">
        <v>9</v>
      </c>
      <c r="I5151">
        <v>1120</v>
      </c>
      <c r="J5151">
        <v>1330</v>
      </c>
      <c r="K5151" t="s">
        <v>3254</v>
      </c>
      <c r="O5151" s="65">
        <v>1150000</v>
      </c>
    </row>
    <row r="5152" spans="1:15" x14ac:dyDescent="0.25">
      <c r="A5152" s="45">
        <v>2018</v>
      </c>
      <c r="B5152" t="s">
        <v>1075</v>
      </c>
      <c r="C5152">
        <v>214</v>
      </c>
      <c r="D5152">
        <v>783</v>
      </c>
      <c r="E5152">
        <v>0</v>
      </c>
      <c r="F5152">
        <v>10103</v>
      </c>
      <c r="H5152" t="s">
        <v>9</v>
      </c>
      <c r="I5152">
        <v>1120</v>
      </c>
      <c r="J5152">
        <v>1330</v>
      </c>
      <c r="K5152" t="s">
        <v>3255</v>
      </c>
      <c r="O5152" s="65">
        <v>897159000</v>
      </c>
    </row>
    <row r="5153" spans="1:15" x14ac:dyDescent="0.25">
      <c r="A5153" s="45">
        <v>2018</v>
      </c>
      <c r="B5153" t="s">
        <v>1075</v>
      </c>
      <c r="C5153">
        <v>214</v>
      </c>
      <c r="D5153">
        <v>783</v>
      </c>
      <c r="E5153">
        <v>0</v>
      </c>
      <c r="F5153">
        <v>10104</v>
      </c>
      <c r="H5153" t="s">
        <v>9</v>
      </c>
      <c r="I5153">
        <v>1120</v>
      </c>
      <c r="J5153">
        <v>1330</v>
      </c>
      <c r="K5153" t="s">
        <v>3256</v>
      </c>
      <c r="O5153" s="65">
        <v>42253000</v>
      </c>
    </row>
    <row r="5154" spans="1:15" x14ac:dyDescent="0.25">
      <c r="A5154" s="45">
        <v>2018</v>
      </c>
      <c r="B5154" t="s">
        <v>1075</v>
      </c>
      <c r="C5154">
        <v>214</v>
      </c>
      <c r="D5154">
        <v>783</v>
      </c>
      <c r="E5154">
        <v>0</v>
      </c>
      <c r="F5154">
        <v>10199</v>
      </c>
      <c r="H5154" t="s">
        <v>9</v>
      </c>
      <c r="I5154">
        <v>1120</v>
      </c>
      <c r="J5154">
        <v>1330</v>
      </c>
      <c r="K5154" t="s">
        <v>3257</v>
      </c>
      <c r="M5154" t="s">
        <v>4692</v>
      </c>
      <c r="O5154" s="65">
        <v>6000000000</v>
      </c>
    </row>
    <row r="5155" spans="1:15" x14ac:dyDescent="0.25">
      <c r="A5155" s="45">
        <v>2018</v>
      </c>
      <c r="B5155" t="s">
        <v>1075</v>
      </c>
      <c r="C5155">
        <v>214</v>
      </c>
      <c r="D5155">
        <v>783</v>
      </c>
      <c r="E5155">
        <v>0</v>
      </c>
      <c r="F5155">
        <v>10201</v>
      </c>
      <c r="H5155" t="s">
        <v>9</v>
      </c>
      <c r="I5155">
        <v>1120</v>
      </c>
      <c r="J5155">
        <v>1330</v>
      </c>
      <c r="K5155" t="s">
        <v>3258</v>
      </c>
      <c r="O5155" s="65">
        <v>2372291000</v>
      </c>
    </row>
    <row r="5156" spans="1:15" x14ac:dyDescent="0.25">
      <c r="A5156" s="45">
        <v>2018</v>
      </c>
      <c r="B5156" t="s">
        <v>1075</v>
      </c>
      <c r="C5156">
        <v>214</v>
      </c>
      <c r="D5156">
        <v>783</v>
      </c>
      <c r="E5156">
        <v>0</v>
      </c>
      <c r="F5156">
        <v>10202</v>
      </c>
      <c r="H5156" t="s">
        <v>9</v>
      </c>
      <c r="I5156">
        <v>1120</v>
      </c>
      <c r="J5156">
        <v>1330</v>
      </c>
      <c r="K5156" t="s">
        <v>3259</v>
      </c>
      <c r="O5156" s="65">
        <v>1100946000</v>
      </c>
    </row>
    <row r="5157" spans="1:15" x14ac:dyDescent="0.25">
      <c r="A5157" s="45">
        <v>2018</v>
      </c>
      <c r="B5157" t="s">
        <v>1075</v>
      </c>
      <c r="C5157">
        <v>214</v>
      </c>
      <c r="D5157">
        <v>783</v>
      </c>
      <c r="E5157">
        <v>0</v>
      </c>
      <c r="F5157">
        <v>10203</v>
      </c>
      <c r="H5157" t="s">
        <v>9</v>
      </c>
      <c r="I5157">
        <v>1120</v>
      </c>
      <c r="J5157">
        <v>1330</v>
      </c>
      <c r="K5157" t="s">
        <v>3260</v>
      </c>
      <c r="O5157" s="65">
        <v>6000000</v>
      </c>
    </row>
    <row r="5158" spans="1:15" x14ac:dyDescent="0.25">
      <c r="A5158" s="45">
        <v>2018</v>
      </c>
      <c r="B5158" t="s">
        <v>1075</v>
      </c>
      <c r="C5158">
        <v>214</v>
      </c>
      <c r="D5158">
        <v>783</v>
      </c>
      <c r="E5158">
        <v>0</v>
      </c>
      <c r="F5158">
        <v>10204</v>
      </c>
      <c r="H5158" t="s">
        <v>9</v>
      </c>
      <c r="I5158">
        <v>1120</v>
      </c>
      <c r="J5158">
        <v>1330</v>
      </c>
      <c r="K5158" t="s">
        <v>3261</v>
      </c>
      <c r="O5158" s="65">
        <v>1381495000</v>
      </c>
    </row>
    <row r="5159" spans="1:15" x14ac:dyDescent="0.25">
      <c r="A5159" s="45">
        <v>2018</v>
      </c>
      <c r="B5159" t="s">
        <v>1075</v>
      </c>
      <c r="C5159">
        <v>214</v>
      </c>
      <c r="D5159">
        <v>783</v>
      </c>
      <c r="E5159">
        <v>0</v>
      </c>
      <c r="F5159">
        <v>10299</v>
      </c>
      <c r="H5159" t="s">
        <v>9</v>
      </c>
      <c r="I5159">
        <v>1120</v>
      </c>
      <c r="J5159">
        <v>1330</v>
      </c>
      <c r="K5159" t="s">
        <v>3262</v>
      </c>
      <c r="M5159" t="s">
        <v>4693</v>
      </c>
      <c r="O5159" s="65">
        <v>93642000</v>
      </c>
    </row>
    <row r="5160" spans="1:15" x14ac:dyDescent="0.25">
      <c r="A5160" s="45">
        <v>2018</v>
      </c>
      <c r="B5160" t="s">
        <v>1075</v>
      </c>
      <c r="C5160">
        <v>214</v>
      </c>
      <c r="D5160">
        <v>783</v>
      </c>
      <c r="E5160">
        <v>0</v>
      </c>
      <c r="F5160">
        <v>10301</v>
      </c>
      <c r="H5160" t="s">
        <v>9</v>
      </c>
      <c r="I5160">
        <v>1120</v>
      </c>
      <c r="J5160">
        <v>1330</v>
      </c>
      <c r="K5160" t="s">
        <v>3263</v>
      </c>
      <c r="O5160" s="65">
        <v>1149000</v>
      </c>
    </row>
    <row r="5161" spans="1:15" x14ac:dyDescent="0.25">
      <c r="A5161" s="45">
        <v>2018</v>
      </c>
      <c r="B5161" t="s">
        <v>1075</v>
      </c>
      <c r="C5161">
        <v>214</v>
      </c>
      <c r="D5161">
        <v>783</v>
      </c>
      <c r="E5161">
        <v>0</v>
      </c>
      <c r="F5161">
        <v>10303</v>
      </c>
      <c r="H5161" t="s">
        <v>9</v>
      </c>
      <c r="I5161">
        <v>1120</v>
      </c>
      <c r="J5161">
        <v>1330</v>
      </c>
      <c r="K5161" t="s">
        <v>3265</v>
      </c>
      <c r="O5161" s="65">
        <v>4300000</v>
      </c>
    </row>
    <row r="5162" spans="1:15" x14ac:dyDescent="0.25">
      <c r="A5162" s="45">
        <v>2018</v>
      </c>
      <c r="B5162" t="s">
        <v>1075</v>
      </c>
      <c r="C5162">
        <v>214</v>
      </c>
      <c r="D5162">
        <v>783</v>
      </c>
      <c r="E5162">
        <v>0</v>
      </c>
      <c r="F5162">
        <v>10401</v>
      </c>
      <c r="H5162" t="s">
        <v>9</v>
      </c>
      <c r="I5162">
        <v>1120</v>
      </c>
      <c r="J5162">
        <v>1330</v>
      </c>
      <c r="K5162" t="s">
        <v>3270</v>
      </c>
      <c r="M5162" t="s">
        <v>4694</v>
      </c>
      <c r="O5162" s="65">
        <v>24045000</v>
      </c>
    </row>
    <row r="5163" spans="1:15" x14ac:dyDescent="0.25">
      <c r="A5163" s="45">
        <v>2018</v>
      </c>
      <c r="B5163" t="s">
        <v>1075</v>
      </c>
      <c r="C5163">
        <v>214</v>
      </c>
      <c r="D5163">
        <v>783</v>
      </c>
      <c r="E5163">
        <v>0</v>
      </c>
      <c r="F5163">
        <v>10403</v>
      </c>
      <c r="H5163" t="s">
        <v>9</v>
      </c>
      <c r="I5163">
        <v>1120</v>
      </c>
      <c r="J5163">
        <v>1330</v>
      </c>
      <c r="K5163" t="s">
        <v>3272</v>
      </c>
      <c r="M5163" t="s">
        <v>6234</v>
      </c>
      <c r="O5163" s="65">
        <v>36500000</v>
      </c>
    </row>
    <row r="5164" spans="1:15" x14ac:dyDescent="0.25">
      <c r="A5164" s="45">
        <v>2018</v>
      </c>
      <c r="B5164" t="s">
        <v>1075</v>
      </c>
      <c r="C5164">
        <v>214</v>
      </c>
      <c r="D5164">
        <v>783</v>
      </c>
      <c r="E5164">
        <v>0</v>
      </c>
      <c r="F5164">
        <v>10406</v>
      </c>
      <c r="H5164" t="s">
        <v>9</v>
      </c>
      <c r="I5164">
        <v>1120</v>
      </c>
      <c r="J5164">
        <v>1330</v>
      </c>
      <c r="K5164" t="s">
        <v>3275</v>
      </c>
      <c r="M5164" t="s">
        <v>6235</v>
      </c>
      <c r="O5164" s="65">
        <v>142000000</v>
      </c>
    </row>
    <row r="5165" spans="1:15" x14ac:dyDescent="0.25">
      <c r="A5165" s="45">
        <v>2018</v>
      </c>
      <c r="B5165" t="s">
        <v>1075</v>
      </c>
      <c r="C5165">
        <v>214</v>
      </c>
      <c r="D5165">
        <v>783</v>
      </c>
      <c r="E5165">
        <v>0</v>
      </c>
      <c r="F5165">
        <v>10499</v>
      </c>
      <c r="H5165" t="s">
        <v>9</v>
      </c>
      <c r="I5165">
        <v>1120</v>
      </c>
      <c r="J5165">
        <v>1330</v>
      </c>
      <c r="K5165" t="s">
        <v>3276</v>
      </c>
      <c r="M5165" t="s">
        <v>6236</v>
      </c>
      <c r="O5165" s="65">
        <v>29638000</v>
      </c>
    </row>
    <row r="5166" spans="1:15" x14ac:dyDescent="0.25">
      <c r="A5166" s="45">
        <v>2018</v>
      </c>
      <c r="B5166" t="s">
        <v>1075</v>
      </c>
      <c r="C5166">
        <v>214</v>
      </c>
      <c r="D5166">
        <v>783</v>
      </c>
      <c r="E5166">
        <v>0</v>
      </c>
      <c r="F5166">
        <v>10501</v>
      </c>
      <c r="H5166" t="s">
        <v>9</v>
      </c>
      <c r="I5166">
        <v>1120</v>
      </c>
      <c r="J5166">
        <v>1330</v>
      </c>
      <c r="K5166" t="s">
        <v>3277</v>
      </c>
      <c r="O5166" s="65">
        <v>8364000</v>
      </c>
    </row>
    <row r="5167" spans="1:15" x14ac:dyDescent="0.25">
      <c r="A5167" s="45">
        <v>2018</v>
      </c>
      <c r="B5167" t="s">
        <v>1075</v>
      </c>
      <c r="C5167">
        <v>214</v>
      </c>
      <c r="D5167">
        <v>783</v>
      </c>
      <c r="E5167">
        <v>0</v>
      </c>
      <c r="F5167">
        <v>10502</v>
      </c>
      <c r="H5167" t="s">
        <v>9</v>
      </c>
      <c r="I5167">
        <v>1120</v>
      </c>
      <c r="J5167">
        <v>1330</v>
      </c>
      <c r="K5167" t="s">
        <v>3278</v>
      </c>
      <c r="O5167" s="65">
        <v>150000000</v>
      </c>
    </row>
    <row r="5168" spans="1:15" x14ac:dyDescent="0.25">
      <c r="A5168" s="45">
        <v>2018</v>
      </c>
      <c r="B5168" t="s">
        <v>1075</v>
      </c>
      <c r="C5168">
        <v>214</v>
      </c>
      <c r="D5168">
        <v>783</v>
      </c>
      <c r="E5168">
        <v>0</v>
      </c>
      <c r="F5168">
        <v>10601</v>
      </c>
      <c r="H5168" t="s">
        <v>9</v>
      </c>
      <c r="I5168">
        <v>1120</v>
      </c>
      <c r="J5168">
        <v>1330</v>
      </c>
      <c r="K5168" t="s">
        <v>3281</v>
      </c>
      <c r="O5168" s="65">
        <v>1404477000</v>
      </c>
    </row>
    <row r="5169" spans="1:15" x14ac:dyDescent="0.25">
      <c r="A5169" s="45">
        <v>2018</v>
      </c>
      <c r="B5169" t="s">
        <v>1075</v>
      </c>
      <c r="C5169">
        <v>214</v>
      </c>
      <c r="D5169">
        <v>783</v>
      </c>
      <c r="E5169">
        <v>0</v>
      </c>
      <c r="F5169">
        <v>10701</v>
      </c>
      <c r="H5169" t="s">
        <v>9</v>
      </c>
      <c r="I5169">
        <v>1120</v>
      </c>
      <c r="J5169">
        <v>1330</v>
      </c>
      <c r="K5169" t="s">
        <v>3284</v>
      </c>
      <c r="M5169" t="s">
        <v>6237</v>
      </c>
      <c r="O5169" s="65">
        <v>1000000</v>
      </c>
    </row>
    <row r="5170" spans="1:15" x14ac:dyDescent="0.25">
      <c r="A5170" s="45">
        <v>2018</v>
      </c>
      <c r="B5170" t="s">
        <v>1075</v>
      </c>
      <c r="C5170">
        <v>214</v>
      </c>
      <c r="D5170">
        <v>783</v>
      </c>
      <c r="E5170">
        <v>0</v>
      </c>
      <c r="F5170">
        <v>10801</v>
      </c>
      <c r="H5170" t="s">
        <v>9</v>
      </c>
      <c r="I5170">
        <v>1120</v>
      </c>
      <c r="J5170">
        <v>1330</v>
      </c>
      <c r="K5170" t="s">
        <v>3287</v>
      </c>
      <c r="O5170" s="65">
        <v>40000000</v>
      </c>
    </row>
    <row r="5171" spans="1:15" x14ac:dyDescent="0.25">
      <c r="A5171" s="45">
        <v>2018</v>
      </c>
      <c r="B5171" t="s">
        <v>1075</v>
      </c>
      <c r="C5171">
        <v>214</v>
      </c>
      <c r="D5171">
        <v>783</v>
      </c>
      <c r="E5171">
        <v>0</v>
      </c>
      <c r="F5171">
        <v>10804</v>
      </c>
      <c r="H5171" t="s">
        <v>9</v>
      </c>
      <c r="I5171">
        <v>1120</v>
      </c>
      <c r="J5171">
        <v>1330</v>
      </c>
      <c r="K5171" t="s">
        <v>3290</v>
      </c>
      <c r="O5171" s="65">
        <v>550000000</v>
      </c>
    </row>
    <row r="5172" spans="1:15" x14ac:dyDescent="0.25">
      <c r="A5172" s="45">
        <v>2018</v>
      </c>
      <c r="B5172" t="s">
        <v>1075</v>
      </c>
      <c r="C5172">
        <v>214</v>
      </c>
      <c r="D5172">
        <v>783</v>
      </c>
      <c r="E5172">
        <v>0</v>
      </c>
      <c r="F5172">
        <v>10805</v>
      </c>
      <c r="H5172" t="s">
        <v>9</v>
      </c>
      <c r="I5172">
        <v>1120</v>
      </c>
      <c r="J5172">
        <v>1330</v>
      </c>
      <c r="K5172" t="s">
        <v>3291</v>
      </c>
      <c r="O5172" s="65">
        <v>165180000</v>
      </c>
    </row>
    <row r="5173" spans="1:15" x14ac:dyDescent="0.25">
      <c r="A5173" s="45">
        <v>2018</v>
      </c>
      <c r="B5173" t="s">
        <v>1075</v>
      </c>
      <c r="C5173">
        <v>214</v>
      </c>
      <c r="D5173">
        <v>783</v>
      </c>
      <c r="E5173">
        <v>0</v>
      </c>
      <c r="F5173">
        <v>10806</v>
      </c>
      <c r="H5173" t="s">
        <v>9</v>
      </c>
      <c r="I5173">
        <v>1120</v>
      </c>
      <c r="J5173">
        <v>1330</v>
      </c>
      <c r="K5173" t="s">
        <v>3292</v>
      </c>
      <c r="O5173" s="65">
        <v>6623000</v>
      </c>
    </row>
    <row r="5174" spans="1:15" x14ac:dyDescent="0.25">
      <c r="A5174" s="45">
        <v>2018</v>
      </c>
      <c r="B5174" t="s">
        <v>1075</v>
      </c>
      <c r="C5174">
        <v>214</v>
      </c>
      <c r="D5174">
        <v>783</v>
      </c>
      <c r="E5174">
        <v>0</v>
      </c>
      <c r="F5174">
        <v>10807</v>
      </c>
      <c r="H5174" t="s">
        <v>9</v>
      </c>
      <c r="I5174">
        <v>1120</v>
      </c>
      <c r="J5174">
        <v>1330</v>
      </c>
      <c r="K5174" t="s">
        <v>3293</v>
      </c>
      <c r="O5174" s="65">
        <v>24424000</v>
      </c>
    </row>
    <row r="5175" spans="1:15" x14ac:dyDescent="0.25">
      <c r="A5175" s="45">
        <v>2018</v>
      </c>
      <c r="B5175" t="s">
        <v>1075</v>
      </c>
      <c r="C5175">
        <v>214</v>
      </c>
      <c r="D5175">
        <v>783</v>
      </c>
      <c r="E5175">
        <v>0</v>
      </c>
      <c r="F5175">
        <v>10808</v>
      </c>
      <c r="H5175" t="s">
        <v>9</v>
      </c>
      <c r="I5175">
        <v>1120</v>
      </c>
      <c r="J5175">
        <v>1330</v>
      </c>
      <c r="K5175" t="s">
        <v>3294</v>
      </c>
      <c r="O5175" s="65">
        <v>80000000</v>
      </c>
    </row>
    <row r="5176" spans="1:15" x14ac:dyDescent="0.25">
      <c r="A5176" s="45">
        <v>2018</v>
      </c>
      <c r="B5176" t="s">
        <v>1075</v>
      </c>
      <c r="C5176">
        <v>214</v>
      </c>
      <c r="D5176">
        <v>783</v>
      </c>
      <c r="E5176">
        <v>0</v>
      </c>
      <c r="F5176">
        <v>10899</v>
      </c>
      <c r="H5176" t="s">
        <v>9</v>
      </c>
      <c r="I5176">
        <v>1120</v>
      </c>
      <c r="J5176">
        <v>1330</v>
      </c>
      <c r="K5176" t="s">
        <v>3295</v>
      </c>
      <c r="O5176" s="65">
        <v>225785000</v>
      </c>
    </row>
    <row r="5177" spans="1:15" x14ac:dyDescent="0.25">
      <c r="A5177" s="45">
        <v>2018</v>
      </c>
      <c r="B5177" t="s">
        <v>1075</v>
      </c>
      <c r="C5177">
        <v>214</v>
      </c>
      <c r="D5177">
        <v>783</v>
      </c>
      <c r="E5177">
        <v>0</v>
      </c>
      <c r="F5177">
        <v>10999</v>
      </c>
      <c r="H5177" t="s">
        <v>9</v>
      </c>
      <c r="I5177">
        <v>1310</v>
      </c>
      <c r="J5177">
        <v>1330</v>
      </c>
      <c r="K5177" t="s">
        <v>3299</v>
      </c>
      <c r="M5177" t="s">
        <v>4695</v>
      </c>
      <c r="O5177" s="65">
        <v>16000000</v>
      </c>
    </row>
    <row r="5178" spans="1:15" x14ac:dyDescent="0.25">
      <c r="A5178" s="45">
        <v>2018</v>
      </c>
      <c r="B5178" t="s">
        <v>1075</v>
      </c>
      <c r="C5178">
        <v>214</v>
      </c>
      <c r="D5178">
        <v>783</v>
      </c>
      <c r="E5178">
        <v>0</v>
      </c>
      <c r="F5178">
        <v>19901</v>
      </c>
      <c r="H5178" t="s">
        <v>9</v>
      </c>
      <c r="I5178">
        <v>1120</v>
      </c>
      <c r="J5178">
        <v>1330</v>
      </c>
      <c r="K5178" t="s">
        <v>3300</v>
      </c>
      <c r="M5178" t="s">
        <v>6238</v>
      </c>
      <c r="O5178" s="65">
        <v>4000000</v>
      </c>
    </row>
    <row r="5179" spans="1:15" x14ac:dyDescent="0.25">
      <c r="A5179" s="45">
        <v>2018</v>
      </c>
      <c r="B5179" t="s">
        <v>1075</v>
      </c>
      <c r="C5179">
        <v>214</v>
      </c>
      <c r="D5179">
        <v>783</v>
      </c>
      <c r="E5179">
        <v>0</v>
      </c>
      <c r="F5179">
        <v>19902</v>
      </c>
      <c r="H5179" t="s">
        <v>9</v>
      </c>
      <c r="I5179">
        <v>1120</v>
      </c>
      <c r="J5179">
        <v>1330</v>
      </c>
      <c r="K5179" t="s">
        <v>3301</v>
      </c>
      <c r="M5179" t="s">
        <v>6239</v>
      </c>
      <c r="O5179" s="65">
        <v>3925000</v>
      </c>
    </row>
    <row r="5180" spans="1:15" x14ac:dyDescent="0.25">
      <c r="A5180" s="45">
        <v>2018</v>
      </c>
      <c r="B5180" t="s">
        <v>1075</v>
      </c>
      <c r="C5180">
        <v>214</v>
      </c>
      <c r="D5180">
        <v>783</v>
      </c>
      <c r="E5180">
        <v>0</v>
      </c>
      <c r="F5180">
        <v>19905</v>
      </c>
      <c r="H5180" t="s">
        <v>9</v>
      </c>
      <c r="I5180">
        <v>1120</v>
      </c>
      <c r="J5180">
        <v>1330</v>
      </c>
      <c r="K5180" t="s">
        <v>3304</v>
      </c>
      <c r="O5180" s="65">
        <v>30000000</v>
      </c>
    </row>
    <row r="5181" spans="1:15" x14ac:dyDescent="0.25">
      <c r="A5181" s="45">
        <v>2018</v>
      </c>
      <c r="B5181" t="s">
        <v>1075</v>
      </c>
      <c r="C5181">
        <v>214</v>
      </c>
      <c r="D5181">
        <v>783</v>
      </c>
      <c r="E5181">
        <v>0</v>
      </c>
      <c r="F5181">
        <v>20101</v>
      </c>
      <c r="H5181" t="s">
        <v>9</v>
      </c>
      <c r="I5181">
        <v>1120</v>
      </c>
      <c r="J5181">
        <v>1330</v>
      </c>
      <c r="K5181" t="s">
        <v>3306</v>
      </c>
      <c r="O5181" s="65">
        <v>633445000</v>
      </c>
    </row>
    <row r="5182" spans="1:15" x14ac:dyDescent="0.25">
      <c r="A5182" s="45">
        <v>2018</v>
      </c>
      <c r="B5182" t="s">
        <v>1075</v>
      </c>
      <c r="C5182">
        <v>214</v>
      </c>
      <c r="D5182">
        <v>783</v>
      </c>
      <c r="E5182">
        <v>0</v>
      </c>
      <c r="F5182">
        <v>20102</v>
      </c>
      <c r="H5182" t="s">
        <v>9</v>
      </c>
      <c r="I5182">
        <v>1120</v>
      </c>
      <c r="J5182">
        <v>1330</v>
      </c>
      <c r="K5182" t="s">
        <v>3307</v>
      </c>
      <c r="O5182" s="65">
        <v>216657000</v>
      </c>
    </row>
    <row r="5183" spans="1:15" x14ac:dyDescent="0.25">
      <c r="A5183" s="45">
        <v>2018</v>
      </c>
      <c r="B5183" t="s">
        <v>1075</v>
      </c>
      <c r="C5183">
        <v>214</v>
      </c>
      <c r="D5183">
        <v>783</v>
      </c>
      <c r="E5183">
        <v>0</v>
      </c>
      <c r="F5183">
        <v>20103</v>
      </c>
      <c r="H5183" t="s">
        <v>9</v>
      </c>
      <c r="I5183">
        <v>1120</v>
      </c>
      <c r="J5183">
        <v>1330</v>
      </c>
      <c r="K5183" t="s">
        <v>3308</v>
      </c>
      <c r="O5183" s="65">
        <v>5824000</v>
      </c>
    </row>
    <row r="5184" spans="1:15" x14ac:dyDescent="0.25">
      <c r="A5184" s="45">
        <v>2018</v>
      </c>
      <c r="B5184" t="s">
        <v>1075</v>
      </c>
      <c r="C5184">
        <v>214</v>
      </c>
      <c r="D5184">
        <v>783</v>
      </c>
      <c r="E5184">
        <v>0</v>
      </c>
      <c r="F5184">
        <v>20104</v>
      </c>
      <c r="H5184" t="s">
        <v>9</v>
      </c>
      <c r="I5184">
        <v>1120</v>
      </c>
      <c r="J5184">
        <v>1330</v>
      </c>
      <c r="K5184" t="s">
        <v>3309</v>
      </c>
      <c r="O5184" s="65">
        <v>53735000</v>
      </c>
    </row>
    <row r="5185" spans="1:15" x14ac:dyDescent="0.25">
      <c r="A5185" s="45">
        <v>2018</v>
      </c>
      <c r="B5185" t="s">
        <v>1075</v>
      </c>
      <c r="C5185">
        <v>214</v>
      </c>
      <c r="D5185">
        <v>783</v>
      </c>
      <c r="E5185">
        <v>0</v>
      </c>
      <c r="F5185">
        <v>20199</v>
      </c>
      <c r="H5185" t="s">
        <v>9</v>
      </c>
      <c r="I5185">
        <v>1120</v>
      </c>
      <c r="J5185">
        <v>1330</v>
      </c>
      <c r="K5185" t="s">
        <v>3310</v>
      </c>
      <c r="O5185" s="65">
        <v>7404000</v>
      </c>
    </row>
    <row r="5186" spans="1:15" x14ac:dyDescent="0.25">
      <c r="A5186" s="45">
        <v>2018</v>
      </c>
      <c r="B5186" t="s">
        <v>1075</v>
      </c>
      <c r="C5186">
        <v>214</v>
      </c>
      <c r="D5186">
        <v>783</v>
      </c>
      <c r="E5186">
        <v>0</v>
      </c>
      <c r="F5186">
        <v>20203</v>
      </c>
      <c r="H5186" t="s">
        <v>9</v>
      </c>
      <c r="I5186">
        <v>1120</v>
      </c>
      <c r="J5186">
        <v>1330</v>
      </c>
      <c r="K5186" t="s">
        <v>3313</v>
      </c>
      <c r="O5186" s="65">
        <v>10999103690</v>
      </c>
    </row>
    <row r="5187" spans="1:15" x14ac:dyDescent="0.25">
      <c r="A5187" s="45">
        <v>2018</v>
      </c>
      <c r="B5187" t="s">
        <v>1075</v>
      </c>
      <c r="C5187">
        <v>214</v>
      </c>
      <c r="D5187">
        <v>783</v>
      </c>
      <c r="E5187">
        <v>0</v>
      </c>
      <c r="F5187">
        <v>20204</v>
      </c>
      <c r="H5187" t="s">
        <v>9</v>
      </c>
      <c r="I5187">
        <v>1120</v>
      </c>
      <c r="J5187">
        <v>1330</v>
      </c>
      <c r="K5187" t="s">
        <v>3314</v>
      </c>
      <c r="O5187" s="65">
        <v>12000000</v>
      </c>
    </row>
    <row r="5188" spans="1:15" x14ac:dyDescent="0.25">
      <c r="A5188" s="45">
        <v>2018</v>
      </c>
      <c r="B5188" t="s">
        <v>1075</v>
      </c>
      <c r="C5188">
        <v>214</v>
      </c>
      <c r="D5188">
        <v>783</v>
      </c>
      <c r="E5188">
        <v>0</v>
      </c>
      <c r="F5188">
        <v>20301</v>
      </c>
      <c r="H5188" t="s">
        <v>9</v>
      </c>
      <c r="I5188">
        <v>1120</v>
      </c>
      <c r="J5188">
        <v>1330</v>
      </c>
      <c r="K5188" t="s">
        <v>3315</v>
      </c>
      <c r="O5188" s="65">
        <v>433000000</v>
      </c>
    </row>
    <row r="5189" spans="1:15" x14ac:dyDescent="0.25">
      <c r="A5189" s="45">
        <v>2018</v>
      </c>
      <c r="B5189" t="s">
        <v>1075</v>
      </c>
      <c r="C5189">
        <v>214</v>
      </c>
      <c r="D5189">
        <v>783</v>
      </c>
      <c r="E5189">
        <v>0</v>
      </c>
      <c r="F5189">
        <v>20302</v>
      </c>
      <c r="H5189" t="s">
        <v>9</v>
      </c>
      <c r="I5189">
        <v>1120</v>
      </c>
      <c r="J5189">
        <v>1330</v>
      </c>
      <c r="K5189" t="s">
        <v>3316</v>
      </c>
      <c r="O5189" s="65">
        <v>69048000</v>
      </c>
    </row>
    <row r="5190" spans="1:15" x14ac:dyDescent="0.25">
      <c r="A5190" s="45">
        <v>2018</v>
      </c>
      <c r="B5190" t="s">
        <v>1075</v>
      </c>
      <c r="C5190">
        <v>214</v>
      </c>
      <c r="D5190">
        <v>783</v>
      </c>
      <c r="E5190">
        <v>0</v>
      </c>
      <c r="F5190">
        <v>20303</v>
      </c>
      <c r="H5190" t="s">
        <v>9</v>
      </c>
      <c r="I5190">
        <v>1120</v>
      </c>
      <c r="J5190">
        <v>1330</v>
      </c>
      <c r="K5190" t="s">
        <v>3317</v>
      </c>
      <c r="O5190" s="65">
        <v>116458000</v>
      </c>
    </row>
    <row r="5191" spans="1:15" x14ac:dyDescent="0.25">
      <c r="A5191" s="45">
        <v>2018</v>
      </c>
      <c r="B5191" t="s">
        <v>1075</v>
      </c>
      <c r="C5191">
        <v>214</v>
      </c>
      <c r="D5191">
        <v>783</v>
      </c>
      <c r="E5191">
        <v>0</v>
      </c>
      <c r="F5191">
        <v>20304</v>
      </c>
      <c r="H5191" t="s">
        <v>9</v>
      </c>
      <c r="I5191">
        <v>1120</v>
      </c>
      <c r="J5191">
        <v>1330</v>
      </c>
      <c r="K5191" t="s">
        <v>3318</v>
      </c>
      <c r="O5191" s="65">
        <v>330000000</v>
      </c>
    </row>
    <row r="5192" spans="1:15" x14ac:dyDescent="0.25">
      <c r="A5192" s="45">
        <v>2018</v>
      </c>
      <c r="B5192" t="s">
        <v>1075</v>
      </c>
      <c r="C5192">
        <v>214</v>
      </c>
      <c r="D5192">
        <v>783</v>
      </c>
      <c r="E5192">
        <v>0</v>
      </c>
      <c r="F5192">
        <v>20305</v>
      </c>
      <c r="H5192" t="s">
        <v>9</v>
      </c>
      <c r="I5192">
        <v>1120</v>
      </c>
      <c r="J5192">
        <v>1330</v>
      </c>
      <c r="K5192" t="s">
        <v>3319</v>
      </c>
      <c r="O5192" s="65">
        <v>7059000</v>
      </c>
    </row>
    <row r="5193" spans="1:15" x14ac:dyDescent="0.25">
      <c r="A5193" s="45">
        <v>2018</v>
      </c>
      <c r="B5193" t="s">
        <v>1075</v>
      </c>
      <c r="C5193">
        <v>214</v>
      </c>
      <c r="D5193">
        <v>783</v>
      </c>
      <c r="E5193">
        <v>0</v>
      </c>
      <c r="F5193">
        <v>20306</v>
      </c>
      <c r="H5193" t="s">
        <v>9</v>
      </c>
      <c r="I5193">
        <v>1120</v>
      </c>
      <c r="J5193">
        <v>1330</v>
      </c>
      <c r="K5193" t="s">
        <v>3320</v>
      </c>
      <c r="O5193" s="65">
        <v>151074000</v>
      </c>
    </row>
    <row r="5194" spans="1:15" x14ac:dyDescent="0.25">
      <c r="A5194" s="45">
        <v>2018</v>
      </c>
      <c r="B5194" t="s">
        <v>1075</v>
      </c>
      <c r="C5194">
        <v>214</v>
      </c>
      <c r="D5194">
        <v>783</v>
      </c>
      <c r="E5194">
        <v>0</v>
      </c>
      <c r="F5194">
        <v>20399</v>
      </c>
      <c r="H5194" t="s">
        <v>9</v>
      </c>
      <c r="I5194">
        <v>1120</v>
      </c>
      <c r="J5194">
        <v>1330</v>
      </c>
      <c r="K5194" t="s">
        <v>3321</v>
      </c>
      <c r="O5194" s="65">
        <v>35134000</v>
      </c>
    </row>
    <row r="5195" spans="1:15" x14ac:dyDescent="0.25">
      <c r="A5195" s="45">
        <v>2018</v>
      </c>
      <c r="B5195" t="s">
        <v>1075</v>
      </c>
      <c r="C5195">
        <v>214</v>
      </c>
      <c r="D5195">
        <v>783</v>
      </c>
      <c r="E5195">
        <v>0</v>
      </c>
      <c r="F5195">
        <v>20401</v>
      </c>
      <c r="H5195" t="s">
        <v>9</v>
      </c>
      <c r="I5195">
        <v>1120</v>
      </c>
      <c r="J5195">
        <v>1330</v>
      </c>
      <c r="K5195" t="s">
        <v>3322</v>
      </c>
      <c r="O5195" s="65">
        <v>74595000</v>
      </c>
    </row>
    <row r="5196" spans="1:15" x14ac:dyDescent="0.25">
      <c r="A5196" s="45">
        <v>2018</v>
      </c>
      <c r="B5196" t="s">
        <v>1075</v>
      </c>
      <c r="C5196">
        <v>214</v>
      </c>
      <c r="D5196">
        <v>783</v>
      </c>
      <c r="E5196">
        <v>0</v>
      </c>
      <c r="F5196">
        <v>20402</v>
      </c>
      <c r="H5196" t="s">
        <v>9</v>
      </c>
      <c r="I5196">
        <v>1120</v>
      </c>
      <c r="J5196">
        <v>1330</v>
      </c>
      <c r="K5196" t="s">
        <v>3323</v>
      </c>
      <c r="O5196" s="65">
        <v>214449000</v>
      </c>
    </row>
    <row r="5197" spans="1:15" x14ac:dyDescent="0.25">
      <c r="A5197" s="45">
        <v>2018</v>
      </c>
      <c r="B5197" t="s">
        <v>1075</v>
      </c>
      <c r="C5197">
        <v>214</v>
      </c>
      <c r="D5197">
        <v>783</v>
      </c>
      <c r="E5197">
        <v>0</v>
      </c>
      <c r="F5197">
        <v>29901</v>
      </c>
      <c r="H5197" t="s">
        <v>9</v>
      </c>
      <c r="I5197">
        <v>1120</v>
      </c>
      <c r="J5197">
        <v>1330</v>
      </c>
      <c r="K5197" t="s">
        <v>3327</v>
      </c>
      <c r="O5197" s="65">
        <v>39631000</v>
      </c>
    </row>
    <row r="5198" spans="1:15" x14ac:dyDescent="0.25">
      <c r="A5198" s="45">
        <v>2018</v>
      </c>
      <c r="B5198" t="s">
        <v>1075</v>
      </c>
      <c r="C5198">
        <v>214</v>
      </c>
      <c r="D5198">
        <v>783</v>
      </c>
      <c r="E5198">
        <v>0</v>
      </c>
      <c r="F5198">
        <v>29902</v>
      </c>
      <c r="H5198" t="s">
        <v>9</v>
      </c>
      <c r="I5198">
        <v>1120</v>
      </c>
      <c r="J5198">
        <v>1330</v>
      </c>
      <c r="K5198" t="s">
        <v>3328</v>
      </c>
      <c r="O5198" s="65">
        <v>24278000</v>
      </c>
    </row>
    <row r="5199" spans="1:15" x14ac:dyDescent="0.25">
      <c r="A5199" s="45">
        <v>2018</v>
      </c>
      <c r="B5199" t="s">
        <v>1075</v>
      </c>
      <c r="C5199">
        <v>214</v>
      </c>
      <c r="D5199">
        <v>783</v>
      </c>
      <c r="E5199">
        <v>0</v>
      </c>
      <c r="F5199">
        <v>29903</v>
      </c>
      <c r="H5199" t="s">
        <v>9</v>
      </c>
      <c r="I5199">
        <v>1120</v>
      </c>
      <c r="J5199">
        <v>1330</v>
      </c>
      <c r="K5199" t="s">
        <v>3329</v>
      </c>
      <c r="O5199" s="65">
        <v>259995000</v>
      </c>
    </row>
    <row r="5200" spans="1:15" x14ac:dyDescent="0.25">
      <c r="A5200" s="45">
        <v>2018</v>
      </c>
      <c r="B5200" t="s">
        <v>1075</v>
      </c>
      <c r="C5200">
        <v>214</v>
      </c>
      <c r="D5200">
        <v>783</v>
      </c>
      <c r="E5200">
        <v>0</v>
      </c>
      <c r="F5200">
        <v>29904</v>
      </c>
      <c r="H5200" t="s">
        <v>9</v>
      </c>
      <c r="I5200">
        <v>1120</v>
      </c>
      <c r="J5200">
        <v>1330</v>
      </c>
      <c r="K5200" t="s">
        <v>3330</v>
      </c>
      <c r="O5200" s="65">
        <v>1200000000</v>
      </c>
    </row>
    <row r="5201" spans="1:15" x14ac:dyDescent="0.25">
      <c r="A5201" s="45">
        <v>2018</v>
      </c>
      <c r="B5201" t="s">
        <v>1075</v>
      </c>
      <c r="C5201">
        <v>214</v>
      </c>
      <c r="D5201">
        <v>783</v>
      </c>
      <c r="E5201">
        <v>0</v>
      </c>
      <c r="F5201">
        <v>29905</v>
      </c>
      <c r="H5201" t="s">
        <v>9</v>
      </c>
      <c r="I5201">
        <v>1120</v>
      </c>
      <c r="J5201">
        <v>1330</v>
      </c>
      <c r="K5201" t="s">
        <v>3331</v>
      </c>
      <c r="O5201" s="65">
        <v>381516000</v>
      </c>
    </row>
    <row r="5202" spans="1:15" x14ac:dyDescent="0.25">
      <c r="A5202" s="45">
        <v>2018</v>
      </c>
      <c r="B5202" t="s">
        <v>1075</v>
      </c>
      <c r="C5202">
        <v>214</v>
      </c>
      <c r="D5202">
        <v>783</v>
      </c>
      <c r="E5202">
        <v>0</v>
      </c>
      <c r="F5202">
        <v>29906</v>
      </c>
      <c r="H5202" t="s">
        <v>9</v>
      </c>
      <c r="I5202">
        <v>1120</v>
      </c>
      <c r="J5202">
        <v>1330</v>
      </c>
      <c r="K5202" t="s">
        <v>3332</v>
      </c>
      <c r="O5202" s="65">
        <v>800000000</v>
      </c>
    </row>
    <row r="5203" spans="1:15" x14ac:dyDescent="0.25">
      <c r="A5203" s="45">
        <v>2018</v>
      </c>
      <c r="B5203" t="s">
        <v>1075</v>
      </c>
      <c r="C5203">
        <v>214</v>
      </c>
      <c r="D5203">
        <v>783</v>
      </c>
      <c r="E5203">
        <v>0</v>
      </c>
      <c r="F5203">
        <v>29907</v>
      </c>
      <c r="H5203" t="s">
        <v>9</v>
      </c>
      <c r="I5203">
        <v>1120</v>
      </c>
      <c r="J5203">
        <v>1330</v>
      </c>
      <c r="K5203" t="s">
        <v>3333</v>
      </c>
      <c r="O5203" s="65">
        <v>112559000</v>
      </c>
    </row>
    <row r="5204" spans="1:15" x14ac:dyDescent="0.25">
      <c r="A5204" s="45">
        <v>2018</v>
      </c>
      <c r="B5204" t="s">
        <v>1075</v>
      </c>
      <c r="C5204">
        <v>214</v>
      </c>
      <c r="D5204">
        <v>783</v>
      </c>
      <c r="E5204">
        <v>0</v>
      </c>
      <c r="F5204">
        <v>29999</v>
      </c>
      <c r="H5204" t="s">
        <v>9</v>
      </c>
      <c r="I5204">
        <v>1120</v>
      </c>
      <c r="J5204">
        <v>1330</v>
      </c>
      <c r="K5204" t="s">
        <v>3334</v>
      </c>
      <c r="O5204" s="65">
        <v>228884000</v>
      </c>
    </row>
    <row r="5205" spans="1:15" x14ac:dyDescent="0.25">
      <c r="A5205" s="45">
        <v>2018</v>
      </c>
      <c r="B5205" t="s">
        <v>1075</v>
      </c>
      <c r="C5205">
        <v>214</v>
      </c>
      <c r="D5205">
        <v>783</v>
      </c>
      <c r="E5205">
        <v>0</v>
      </c>
      <c r="F5205">
        <v>50101</v>
      </c>
      <c r="H5205" t="s">
        <v>16</v>
      </c>
      <c r="I5205">
        <v>2210</v>
      </c>
      <c r="J5205">
        <v>1330</v>
      </c>
      <c r="K5205" t="s">
        <v>3372</v>
      </c>
      <c r="O5205" s="65">
        <v>70000000</v>
      </c>
    </row>
    <row r="5206" spans="1:15" x14ac:dyDescent="0.25">
      <c r="A5206" s="45">
        <v>2018</v>
      </c>
      <c r="B5206" t="s">
        <v>1075</v>
      </c>
      <c r="C5206">
        <v>214</v>
      </c>
      <c r="D5206">
        <v>783</v>
      </c>
      <c r="E5206">
        <v>0</v>
      </c>
      <c r="F5206">
        <v>50102</v>
      </c>
      <c r="H5206" t="s">
        <v>16</v>
      </c>
      <c r="I5206">
        <v>2210</v>
      </c>
      <c r="J5206">
        <v>1330</v>
      </c>
      <c r="K5206" t="s">
        <v>3373</v>
      </c>
      <c r="O5206" s="65">
        <v>100000000</v>
      </c>
    </row>
    <row r="5207" spans="1:15" x14ac:dyDescent="0.25">
      <c r="A5207" s="45">
        <v>2018</v>
      </c>
      <c r="B5207" t="s">
        <v>1075</v>
      </c>
      <c r="C5207">
        <v>214</v>
      </c>
      <c r="D5207">
        <v>783</v>
      </c>
      <c r="E5207">
        <v>0</v>
      </c>
      <c r="F5207">
        <v>50103</v>
      </c>
      <c r="H5207" t="s">
        <v>16</v>
      </c>
      <c r="I5207">
        <v>2210</v>
      </c>
      <c r="J5207">
        <v>1330</v>
      </c>
      <c r="K5207" t="s">
        <v>3374</v>
      </c>
      <c r="O5207" s="65">
        <v>200000000</v>
      </c>
    </row>
    <row r="5208" spans="1:15" x14ac:dyDescent="0.25">
      <c r="A5208" s="45">
        <v>2018</v>
      </c>
      <c r="B5208" t="s">
        <v>1075</v>
      </c>
      <c r="C5208">
        <v>214</v>
      </c>
      <c r="D5208">
        <v>783</v>
      </c>
      <c r="E5208">
        <v>0</v>
      </c>
      <c r="F5208">
        <v>50104</v>
      </c>
      <c r="H5208" t="s">
        <v>16</v>
      </c>
      <c r="I5208">
        <v>2210</v>
      </c>
      <c r="J5208">
        <v>1330</v>
      </c>
      <c r="K5208" t="s">
        <v>3375</v>
      </c>
      <c r="O5208" s="65">
        <v>90000000</v>
      </c>
    </row>
    <row r="5209" spans="1:15" x14ac:dyDescent="0.25">
      <c r="A5209" s="45">
        <v>2018</v>
      </c>
      <c r="B5209" t="s">
        <v>1075</v>
      </c>
      <c r="C5209">
        <v>214</v>
      </c>
      <c r="D5209">
        <v>783</v>
      </c>
      <c r="E5209">
        <v>0</v>
      </c>
      <c r="F5209">
        <v>50105</v>
      </c>
      <c r="H5209" t="s">
        <v>16</v>
      </c>
      <c r="I5209">
        <v>2210</v>
      </c>
      <c r="J5209">
        <v>1330</v>
      </c>
      <c r="K5209" t="s">
        <v>3376</v>
      </c>
      <c r="O5209" s="65">
        <v>86000000</v>
      </c>
    </row>
    <row r="5210" spans="1:15" x14ac:dyDescent="0.25">
      <c r="A5210" s="45">
        <v>2018</v>
      </c>
      <c r="B5210" t="s">
        <v>1075</v>
      </c>
      <c r="C5210">
        <v>214</v>
      </c>
      <c r="D5210">
        <v>783</v>
      </c>
      <c r="E5210">
        <v>0</v>
      </c>
      <c r="F5210">
        <v>50106</v>
      </c>
      <c r="H5210" t="s">
        <v>16</v>
      </c>
      <c r="I5210">
        <v>2210</v>
      </c>
      <c r="J5210">
        <v>1330</v>
      </c>
      <c r="K5210" t="s">
        <v>3377</v>
      </c>
      <c r="O5210" s="65">
        <v>57905000</v>
      </c>
    </row>
    <row r="5211" spans="1:15" x14ac:dyDescent="0.25">
      <c r="A5211" s="45">
        <v>2018</v>
      </c>
      <c r="B5211" t="s">
        <v>1075</v>
      </c>
      <c r="C5211">
        <v>214</v>
      </c>
      <c r="D5211">
        <v>783</v>
      </c>
      <c r="E5211">
        <v>0</v>
      </c>
      <c r="F5211">
        <v>50107</v>
      </c>
      <c r="H5211" t="s">
        <v>16</v>
      </c>
      <c r="I5211">
        <v>2210</v>
      </c>
      <c r="J5211">
        <v>1330</v>
      </c>
      <c r="K5211" t="s">
        <v>3378</v>
      </c>
      <c r="O5211" s="65">
        <v>7780000</v>
      </c>
    </row>
    <row r="5212" spans="1:15" x14ac:dyDescent="0.25">
      <c r="A5212" s="45">
        <v>2018</v>
      </c>
      <c r="B5212" t="s">
        <v>1075</v>
      </c>
      <c r="C5212">
        <v>214</v>
      </c>
      <c r="D5212">
        <v>783</v>
      </c>
      <c r="E5212">
        <v>0</v>
      </c>
      <c r="F5212">
        <v>50199</v>
      </c>
      <c r="H5212" t="s">
        <v>16</v>
      </c>
      <c r="I5212">
        <v>2210</v>
      </c>
      <c r="J5212">
        <v>1330</v>
      </c>
      <c r="K5212" t="s">
        <v>3379</v>
      </c>
      <c r="O5212" s="65">
        <v>731798000</v>
      </c>
    </row>
    <row r="5213" spans="1:15" x14ac:dyDescent="0.25">
      <c r="A5213" s="45">
        <v>2018</v>
      </c>
      <c r="B5213" t="s">
        <v>1075</v>
      </c>
      <c r="C5213">
        <v>214</v>
      </c>
      <c r="D5213">
        <v>783</v>
      </c>
      <c r="E5213">
        <v>0</v>
      </c>
      <c r="F5213">
        <v>50201</v>
      </c>
      <c r="H5213" t="s">
        <v>16</v>
      </c>
      <c r="I5213">
        <v>2110</v>
      </c>
      <c r="J5213">
        <v>1330</v>
      </c>
      <c r="K5213" t="s">
        <v>2211</v>
      </c>
      <c r="M5213" t="s">
        <v>6240</v>
      </c>
      <c r="O5213" s="65">
        <v>1743750000</v>
      </c>
    </row>
    <row r="5214" spans="1:15" x14ac:dyDescent="0.25">
      <c r="A5214" s="45">
        <v>2018</v>
      </c>
      <c r="B5214" t="s">
        <v>1075</v>
      </c>
      <c r="C5214">
        <v>214</v>
      </c>
      <c r="D5214">
        <v>783</v>
      </c>
      <c r="E5214">
        <v>0</v>
      </c>
      <c r="F5214">
        <v>50207</v>
      </c>
      <c r="H5214" t="s">
        <v>16</v>
      </c>
      <c r="I5214">
        <v>2140</v>
      </c>
      <c r="J5214">
        <v>1330</v>
      </c>
      <c r="K5214" t="s">
        <v>2206</v>
      </c>
      <c r="M5214" t="s">
        <v>6241</v>
      </c>
      <c r="O5214" s="65">
        <v>350088000</v>
      </c>
    </row>
    <row r="5215" spans="1:15" x14ac:dyDescent="0.25">
      <c r="A5215" s="45">
        <v>2018</v>
      </c>
      <c r="B5215" t="s">
        <v>1075</v>
      </c>
      <c r="C5215">
        <v>214</v>
      </c>
      <c r="D5215">
        <v>783</v>
      </c>
      <c r="E5215">
        <v>0</v>
      </c>
      <c r="F5215">
        <v>59903</v>
      </c>
      <c r="H5215" t="s">
        <v>16</v>
      </c>
      <c r="I5215">
        <v>2240</v>
      </c>
      <c r="J5215">
        <v>1330</v>
      </c>
      <c r="K5215" t="s">
        <v>3389</v>
      </c>
      <c r="O5215" s="65">
        <v>339500000</v>
      </c>
    </row>
    <row r="5216" spans="1:15" x14ac:dyDescent="0.25">
      <c r="A5216" s="45">
        <v>2018</v>
      </c>
      <c r="B5216" t="s">
        <v>1075</v>
      </c>
      <c r="C5216">
        <v>214</v>
      </c>
      <c r="D5216">
        <v>783</v>
      </c>
      <c r="E5216">
        <v>0</v>
      </c>
      <c r="F5216">
        <v>60102</v>
      </c>
      <c r="G5216">
        <v>210</v>
      </c>
      <c r="H5216" t="s">
        <v>9</v>
      </c>
      <c r="I5216">
        <v>1310</v>
      </c>
      <c r="J5216">
        <v>1330</v>
      </c>
      <c r="K5216" t="s">
        <v>3392</v>
      </c>
      <c r="L5216" t="s">
        <v>1076</v>
      </c>
      <c r="M5216" t="s">
        <v>4696</v>
      </c>
      <c r="N5216" t="s">
        <v>1077</v>
      </c>
      <c r="O5216" s="65">
        <v>179500000</v>
      </c>
    </row>
    <row r="5217" spans="1:15" x14ac:dyDescent="0.25">
      <c r="A5217" s="45">
        <v>2018</v>
      </c>
      <c r="B5217" t="s">
        <v>1075</v>
      </c>
      <c r="C5217">
        <v>214</v>
      </c>
      <c r="D5217">
        <v>783</v>
      </c>
      <c r="E5217">
        <v>0</v>
      </c>
      <c r="F5217">
        <v>60103</v>
      </c>
      <c r="G5217">
        <v>200</v>
      </c>
      <c r="H5217" t="s">
        <v>9</v>
      </c>
      <c r="I5217">
        <v>1310</v>
      </c>
      <c r="J5217">
        <v>1330</v>
      </c>
      <c r="K5217" t="s">
        <v>3393</v>
      </c>
      <c r="L5217" t="s">
        <v>21</v>
      </c>
      <c r="M5217" t="s">
        <v>4550</v>
      </c>
      <c r="N5217" t="s">
        <v>22</v>
      </c>
      <c r="O5217" s="65">
        <v>315187000</v>
      </c>
    </row>
    <row r="5218" spans="1:15" x14ac:dyDescent="0.25">
      <c r="A5218" s="45">
        <v>2018</v>
      </c>
      <c r="B5218" t="s">
        <v>1075</v>
      </c>
      <c r="C5218">
        <v>214</v>
      </c>
      <c r="D5218">
        <v>783</v>
      </c>
      <c r="E5218">
        <v>0</v>
      </c>
      <c r="F5218">
        <v>60103</v>
      </c>
      <c r="G5218">
        <v>202</v>
      </c>
      <c r="H5218" t="s">
        <v>9</v>
      </c>
      <c r="I5218">
        <v>1310</v>
      </c>
      <c r="J5218">
        <v>1330</v>
      </c>
      <c r="K5218" t="s">
        <v>3393</v>
      </c>
      <c r="L5218" t="s">
        <v>21</v>
      </c>
      <c r="M5218" t="s">
        <v>4542</v>
      </c>
      <c r="N5218" t="s">
        <v>22</v>
      </c>
      <c r="O5218" s="65">
        <v>135857000</v>
      </c>
    </row>
    <row r="5219" spans="1:15" x14ac:dyDescent="0.25">
      <c r="A5219" s="45">
        <v>2018</v>
      </c>
      <c r="B5219" t="s">
        <v>1075</v>
      </c>
      <c r="C5219">
        <v>214</v>
      </c>
      <c r="D5219">
        <v>783</v>
      </c>
      <c r="E5219">
        <v>0</v>
      </c>
      <c r="F5219">
        <v>60299</v>
      </c>
      <c r="H5219" t="s">
        <v>9</v>
      </c>
      <c r="I5219">
        <v>1320</v>
      </c>
      <c r="J5219">
        <v>1330</v>
      </c>
      <c r="K5219" t="s">
        <v>3403</v>
      </c>
      <c r="M5219" t="s">
        <v>6242</v>
      </c>
      <c r="O5219" s="65">
        <v>450000000</v>
      </c>
    </row>
    <row r="5220" spans="1:15" x14ac:dyDescent="0.25">
      <c r="A5220" s="45">
        <v>2018</v>
      </c>
      <c r="B5220" t="s">
        <v>1075</v>
      </c>
      <c r="C5220">
        <v>214</v>
      </c>
      <c r="D5220">
        <v>783</v>
      </c>
      <c r="E5220">
        <v>0</v>
      </c>
      <c r="F5220">
        <v>60301</v>
      </c>
      <c r="H5220" t="s">
        <v>9</v>
      </c>
      <c r="I5220">
        <v>1320</v>
      </c>
      <c r="J5220">
        <v>1330</v>
      </c>
      <c r="K5220" t="s">
        <v>3404</v>
      </c>
      <c r="O5220" s="65">
        <v>350000000</v>
      </c>
    </row>
    <row r="5221" spans="1:15" x14ac:dyDescent="0.25">
      <c r="A5221" s="45">
        <v>2018</v>
      </c>
      <c r="B5221" t="s">
        <v>1075</v>
      </c>
      <c r="C5221">
        <v>214</v>
      </c>
      <c r="D5221">
        <v>783</v>
      </c>
      <c r="E5221">
        <v>0</v>
      </c>
      <c r="F5221">
        <v>60399</v>
      </c>
      <c r="H5221" t="s">
        <v>9</v>
      </c>
      <c r="I5221">
        <v>1320</v>
      </c>
      <c r="J5221">
        <v>1330</v>
      </c>
      <c r="K5221" t="s">
        <v>3409</v>
      </c>
      <c r="M5221" t="s">
        <v>4686</v>
      </c>
      <c r="O5221" s="65">
        <v>347525000</v>
      </c>
    </row>
    <row r="5222" spans="1:15" x14ac:dyDescent="0.25">
      <c r="A5222" s="45">
        <v>2018</v>
      </c>
      <c r="B5222" t="s">
        <v>1075</v>
      </c>
      <c r="C5222">
        <v>214</v>
      </c>
      <c r="D5222">
        <v>783</v>
      </c>
      <c r="E5222">
        <v>0</v>
      </c>
      <c r="F5222">
        <v>60601</v>
      </c>
      <c r="H5222" t="s">
        <v>9</v>
      </c>
      <c r="I5222">
        <v>1320</v>
      </c>
      <c r="J5222">
        <v>1330</v>
      </c>
      <c r="K5222" t="s">
        <v>3417</v>
      </c>
      <c r="M5222" t="s">
        <v>4687</v>
      </c>
      <c r="O5222" s="65">
        <v>98928000</v>
      </c>
    </row>
    <row r="5223" spans="1:15" x14ac:dyDescent="0.25">
      <c r="A5223" s="45">
        <v>2018</v>
      </c>
      <c r="B5223" t="s">
        <v>1075</v>
      </c>
      <c r="C5223">
        <v>214</v>
      </c>
      <c r="D5223">
        <v>783</v>
      </c>
      <c r="E5223">
        <v>0</v>
      </c>
      <c r="F5223">
        <v>60602</v>
      </c>
      <c r="H5223" t="s">
        <v>9</v>
      </c>
      <c r="I5223">
        <v>1320</v>
      </c>
      <c r="J5223">
        <v>1330</v>
      </c>
      <c r="K5223" t="s">
        <v>3418</v>
      </c>
      <c r="M5223" t="s">
        <v>4688</v>
      </c>
      <c r="O5223" s="65">
        <v>5000000</v>
      </c>
    </row>
    <row r="5224" spans="1:15" x14ac:dyDescent="0.25">
      <c r="A5224" s="45">
        <v>2018</v>
      </c>
      <c r="B5224" t="s">
        <v>1075</v>
      </c>
      <c r="C5224">
        <v>214</v>
      </c>
      <c r="D5224">
        <v>783</v>
      </c>
      <c r="E5224">
        <v>0</v>
      </c>
      <c r="F5224">
        <v>70102</v>
      </c>
      <c r="G5224">
        <v>200</v>
      </c>
      <c r="H5224" t="s">
        <v>16</v>
      </c>
      <c r="I5224">
        <v>2310</v>
      </c>
      <c r="J5224">
        <v>1330</v>
      </c>
      <c r="K5224" t="s">
        <v>3423</v>
      </c>
      <c r="L5224" t="s">
        <v>1078</v>
      </c>
      <c r="M5224" t="s">
        <v>6243</v>
      </c>
      <c r="N5224" t="s">
        <v>1079</v>
      </c>
      <c r="O5224" s="65">
        <v>1831900000</v>
      </c>
    </row>
    <row r="5225" spans="1:15" x14ac:dyDescent="0.25">
      <c r="A5225" s="45">
        <v>2018</v>
      </c>
      <c r="B5225" t="s">
        <v>1075</v>
      </c>
      <c r="C5225">
        <v>214</v>
      </c>
      <c r="D5225">
        <v>783</v>
      </c>
      <c r="E5225">
        <v>0</v>
      </c>
      <c r="F5225">
        <v>70102</v>
      </c>
      <c r="G5225">
        <v>210</v>
      </c>
      <c r="H5225" t="s">
        <v>1080</v>
      </c>
      <c r="I5225">
        <v>2310</v>
      </c>
      <c r="J5225">
        <v>1330</v>
      </c>
      <c r="K5225" t="s">
        <v>3423</v>
      </c>
      <c r="L5225" t="s">
        <v>6244</v>
      </c>
      <c r="M5225" t="s">
        <v>6245</v>
      </c>
      <c r="N5225" t="s">
        <v>1077</v>
      </c>
      <c r="O5225" s="65">
        <v>6282097310</v>
      </c>
    </row>
    <row r="5226" spans="1:15" x14ac:dyDescent="0.25">
      <c r="A5226" s="45">
        <v>2018</v>
      </c>
      <c r="B5226" t="s">
        <v>1081</v>
      </c>
      <c r="C5226">
        <v>214</v>
      </c>
      <c r="D5226">
        <v>784</v>
      </c>
      <c r="E5226">
        <v>0</v>
      </c>
      <c r="F5226">
        <v>101</v>
      </c>
      <c r="H5226" t="s">
        <v>9</v>
      </c>
      <c r="I5226">
        <v>1111</v>
      </c>
      <c r="J5226">
        <v>1143</v>
      </c>
      <c r="K5226" t="s">
        <v>3206</v>
      </c>
      <c r="O5226" s="65">
        <v>4465420000</v>
      </c>
    </row>
    <row r="5227" spans="1:15" x14ac:dyDescent="0.25">
      <c r="A5227" s="45">
        <v>2018</v>
      </c>
      <c r="B5227" t="s">
        <v>1081</v>
      </c>
      <c r="C5227">
        <v>214</v>
      </c>
      <c r="D5227">
        <v>784</v>
      </c>
      <c r="E5227">
        <v>0</v>
      </c>
      <c r="F5227">
        <v>301</v>
      </c>
      <c r="H5227" t="s">
        <v>9</v>
      </c>
      <c r="I5227">
        <v>1111</v>
      </c>
      <c r="J5227">
        <v>1143</v>
      </c>
      <c r="K5227" t="s">
        <v>3215</v>
      </c>
      <c r="O5227" s="65">
        <v>1545488000</v>
      </c>
    </row>
    <row r="5228" spans="1:15" x14ac:dyDescent="0.25">
      <c r="A5228" s="45">
        <v>2018</v>
      </c>
      <c r="B5228" t="s">
        <v>1081</v>
      </c>
      <c r="C5228">
        <v>214</v>
      </c>
      <c r="D5228">
        <v>784</v>
      </c>
      <c r="E5228">
        <v>0</v>
      </c>
      <c r="F5228">
        <v>302</v>
      </c>
      <c r="H5228" t="s">
        <v>9</v>
      </c>
      <c r="I5228">
        <v>1111</v>
      </c>
      <c r="J5228">
        <v>1143</v>
      </c>
      <c r="K5228" t="s">
        <v>3216</v>
      </c>
      <c r="O5228" s="65">
        <v>2806395000</v>
      </c>
    </row>
    <row r="5229" spans="1:15" x14ac:dyDescent="0.25">
      <c r="A5229" s="45">
        <v>2018</v>
      </c>
      <c r="B5229" t="s">
        <v>1081</v>
      </c>
      <c r="C5229">
        <v>214</v>
      </c>
      <c r="D5229">
        <v>784</v>
      </c>
      <c r="E5229">
        <v>0</v>
      </c>
      <c r="F5229">
        <v>303</v>
      </c>
      <c r="H5229" t="s">
        <v>16</v>
      </c>
      <c r="I5229">
        <v>1111</v>
      </c>
      <c r="J5229">
        <v>1143</v>
      </c>
      <c r="K5229" t="s">
        <v>3217</v>
      </c>
      <c r="O5229" s="65">
        <v>881376000</v>
      </c>
    </row>
    <row r="5230" spans="1:15" x14ac:dyDescent="0.25">
      <c r="A5230" s="45">
        <v>2018</v>
      </c>
      <c r="B5230" t="s">
        <v>1081</v>
      </c>
      <c r="C5230">
        <v>214</v>
      </c>
      <c r="D5230">
        <v>784</v>
      </c>
      <c r="E5230">
        <v>0</v>
      </c>
      <c r="F5230">
        <v>304</v>
      </c>
      <c r="H5230" t="s">
        <v>9</v>
      </c>
      <c r="I5230">
        <v>1111</v>
      </c>
      <c r="J5230">
        <v>1143</v>
      </c>
      <c r="K5230" t="s">
        <v>3218</v>
      </c>
      <c r="O5230" s="65">
        <v>713716000</v>
      </c>
    </row>
    <row r="5231" spans="1:15" x14ac:dyDescent="0.25">
      <c r="A5231" s="45">
        <v>2018</v>
      </c>
      <c r="B5231" t="s">
        <v>1081</v>
      </c>
      <c r="C5231">
        <v>214</v>
      </c>
      <c r="D5231">
        <v>784</v>
      </c>
      <c r="E5231">
        <v>0</v>
      </c>
      <c r="F5231">
        <v>399</v>
      </c>
      <c r="H5231" t="s">
        <v>9</v>
      </c>
      <c r="I5231">
        <v>1111</v>
      </c>
      <c r="J5231">
        <v>1143</v>
      </c>
      <c r="K5231" t="s">
        <v>3219</v>
      </c>
      <c r="O5231" s="65">
        <v>1280679000</v>
      </c>
    </row>
    <row r="5232" spans="1:15" x14ac:dyDescent="0.25">
      <c r="A5232" s="45">
        <v>2018</v>
      </c>
      <c r="B5232" t="s">
        <v>1081</v>
      </c>
      <c r="C5232">
        <v>214</v>
      </c>
      <c r="D5232">
        <v>784</v>
      </c>
      <c r="E5232">
        <v>0</v>
      </c>
      <c r="F5232">
        <v>401</v>
      </c>
      <c r="G5232">
        <v>200</v>
      </c>
      <c r="H5232" t="s">
        <v>9</v>
      </c>
      <c r="I5232">
        <v>1112</v>
      </c>
      <c r="J5232">
        <v>1143</v>
      </c>
      <c r="K5232" t="s">
        <v>3220</v>
      </c>
      <c r="L5232" t="s">
        <v>21</v>
      </c>
      <c r="M5232" t="s">
        <v>4546</v>
      </c>
      <c r="N5232" t="s">
        <v>22</v>
      </c>
      <c r="O5232" s="65">
        <v>1000083000</v>
      </c>
    </row>
    <row r="5233" spans="1:15" x14ac:dyDescent="0.25">
      <c r="A5233" s="45">
        <v>2018</v>
      </c>
      <c r="B5233" t="s">
        <v>1081</v>
      </c>
      <c r="C5233">
        <v>214</v>
      </c>
      <c r="D5233">
        <v>784</v>
      </c>
      <c r="E5233">
        <v>0</v>
      </c>
      <c r="F5233">
        <v>405</v>
      </c>
      <c r="G5233">
        <v>200</v>
      </c>
      <c r="H5233" t="s">
        <v>9</v>
      </c>
      <c r="I5233">
        <v>1112</v>
      </c>
      <c r="J5233">
        <v>1143</v>
      </c>
      <c r="K5233" t="s">
        <v>3244</v>
      </c>
      <c r="L5233" t="s">
        <v>23</v>
      </c>
      <c r="M5233" t="s">
        <v>4531</v>
      </c>
      <c r="N5233" t="s">
        <v>24</v>
      </c>
      <c r="O5233" s="65">
        <v>54059000</v>
      </c>
    </row>
    <row r="5234" spans="1:15" x14ac:dyDescent="0.25">
      <c r="A5234" s="45">
        <v>2018</v>
      </c>
      <c r="B5234" t="s">
        <v>1081</v>
      </c>
      <c r="C5234">
        <v>214</v>
      </c>
      <c r="D5234">
        <v>784</v>
      </c>
      <c r="E5234">
        <v>0</v>
      </c>
      <c r="F5234">
        <v>501</v>
      </c>
      <c r="G5234">
        <v>200</v>
      </c>
      <c r="H5234" t="s">
        <v>9</v>
      </c>
      <c r="I5234">
        <v>1112</v>
      </c>
      <c r="J5234">
        <v>1143</v>
      </c>
      <c r="K5234" t="s">
        <v>3245</v>
      </c>
      <c r="L5234" t="s">
        <v>21</v>
      </c>
      <c r="M5234" t="s">
        <v>4547</v>
      </c>
      <c r="N5234" t="s">
        <v>22</v>
      </c>
      <c r="O5234" s="65">
        <v>549235000</v>
      </c>
    </row>
    <row r="5235" spans="1:15" x14ac:dyDescent="0.25">
      <c r="A5235" s="45">
        <v>2018</v>
      </c>
      <c r="B5235" t="s">
        <v>1081</v>
      </c>
      <c r="C5235">
        <v>214</v>
      </c>
      <c r="D5235">
        <v>784</v>
      </c>
      <c r="E5235">
        <v>0</v>
      </c>
      <c r="F5235">
        <v>502</v>
      </c>
      <c r="G5235">
        <v>200</v>
      </c>
      <c r="H5235" t="s">
        <v>9</v>
      </c>
      <c r="I5235">
        <v>1112</v>
      </c>
      <c r="J5235">
        <v>1143</v>
      </c>
      <c r="K5235" t="s">
        <v>3246</v>
      </c>
      <c r="L5235" t="s">
        <v>21</v>
      </c>
      <c r="M5235" t="s">
        <v>4532</v>
      </c>
      <c r="N5235" t="s">
        <v>22</v>
      </c>
      <c r="O5235" s="65">
        <v>162176000</v>
      </c>
    </row>
    <row r="5236" spans="1:15" x14ac:dyDescent="0.25">
      <c r="A5236" s="45">
        <v>2018</v>
      </c>
      <c r="B5236" t="s">
        <v>1081</v>
      </c>
      <c r="C5236">
        <v>214</v>
      </c>
      <c r="D5236">
        <v>784</v>
      </c>
      <c r="E5236">
        <v>0</v>
      </c>
      <c r="F5236">
        <v>503</v>
      </c>
      <c r="G5236">
        <v>200</v>
      </c>
      <c r="H5236" t="s">
        <v>9</v>
      </c>
      <c r="I5236">
        <v>1112</v>
      </c>
      <c r="J5236">
        <v>1143</v>
      </c>
      <c r="K5236" t="s">
        <v>3247</v>
      </c>
      <c r="L5236" t="s">
        <v>21</v>
      </c>
      <c r="M5236" t="s">
        <v>4533</v>
      </c>
      <c r="N5236" t="s">
        <v>22</v>
      </c>
      <c r="O5236" s="65">
        <v>324351000</v>
      </c>
    </row>
    <row r="5237" spans="1:15" x14ac:dyDescent="0.25">
      <c r="A5237" s="45">
        <v>2018</v>
      </c>
      <c r="B5237" t="s">
        <v>1081</v>
      </c>
      <c r="C5237">
        <v>214</v>
      </c>
      <c r="D5237">
        <v>784</v>
      </c>
      <c r="E5237">
        <v>0</v>
      </c>
      <c r="F5237">
        <v>505</v>
      </c>
      <c r="G5237">
        <v>200</v>
      </c>
      <c r="H5237" t="s">
        <v>9</v>
      </c>
      <c r="I5237">
        <v>1112</v>
      </c>
      <c r="J5237">
        <v>1143</v>
      </c>
      <c r="K5237" t="s">
        <v>3249</v>
      </c>
      <c r="L5237" t="s">
        <v>1082</v>
      </c>
      <c r="M5237" t="s">
        <v>4697</v>
      </c>
      <c r="N5237" t="s">
        <v>1083</v>
      </c>
      <c r="O5237" s="65">
        <v>90000000</v>
      </c>
    </row>
    <row r="5238" spans="1:15" x14ac:dyDescent="0.25">
      <c r="A5238" s="45">
        <v>2018</v>
      </c>
      <c r="B5238" t="s">
        <v>1081</v>
      </c>
      <c r="C5238">
        <v>214</v>
      </c>
      <c r="D5238">
        <v>784</v>
      </c>
      <c r="E5238">
        <v>0</v>
      </c>
      <c r="F5238">
        <v>10601</v>
      </c>
      <c r="H5238" t="s">
        <v>9</v>
      </c>
      <c r="I5238">
        <v>1120</v>
      </c>
      <c r="J5238">
        <v>1143</v>
      </c>
      <c r="K5238" t="s">
        <v>3281</v>
      </c>
      <c r="O5238" s="65">
        <v>37000000</v>
      </c>
    </row>
    <row r="5239" spans="1:15" x14ac:dyDescent="0.25">
      <c r="A5239" s="45">
        <v>2018</v>
      </c>
      <c r="B5239" t="s">
        <v>1081</v>
      </c>
      <c r="C5239">
        <v>214</v>
      </c>
      <c r="D5239">
        <v>784</v>
      </c>
      <c r="E5239">
        <v>0</v>
      </c>
      <c r="F5239">
        <v>60103</v>
      </c>
      <c r="G5239">
        <v>200</v>
      </c>
      <c r="H5239" t="s">
        <v>9</v>
      </c>
      <c r="I5239">
        <v>1310</v>
      </c>
      <c r="J5239">
        <v>1143</v>
      </c>
      <c r="K5239" t="s">
        <v>3393</v>
      </c>
      <c r="L5239" t="s">
        <v>21</v>
      </c>
      <c r="M5239" t="s">
        <v>4550</v>
      </c>
      <c r="N5239" t="s">
        <v>22</v>
      </c>
      <c r="O5239" s="65">
        <v>62708000</v>
      </c>
    </row>
    <row r="5240" spans="1:15" x14ac:dyDescent="0.25">
      <c r="A5240" s="45">
        <v>2018</v>
      </c>
      <c r="B5240" t="s">
        <v>1081</v>
      </c>
      <c r="C5240">
        <v>214</v>
      </c>
      <c r="D5240">
        <v>784</v>
      </c>
      <c r="E5240">
        <v>0</v>
      </c>
      <c r="F5240">
        <v>60103</v>
      </c>
      <c r="G5240">
        <v>202</v>
      </c>
      <c r="H5240" t="s">
        <v>9</v>
      </c>
      <c r="I5240">
        <v>1310</v>
      </c>
      <c r="J5240">
        <v>1143</v>
      </c>
      <c r="K5240" t="s">
        <v>3393</v>
      </c>
      <c r="L5240" t="s">
        <v>21</v>
      </c>
      <c r="M5240" t="s">
        <v>4542</v>
      </c>
      <c r="N5240" t="s">
        <v>22</v>
      </c>
      <c r="O5240" s="65">
        <v>27030000</v>
      </c>
    </row>
    <row r="5241" spans="1:15" x14ac:dyDescent="0.25">
      <c r="A5241" s="45">
        <v>2018</v>
      </c>
      <c r="B5241" t="s">
        <v>1081</v>
      </c>
      <c r="C5241">
        <v>214</v>
      </c>
      <c r="D5241">
        <v>784</v>
      </c>
      <c r="E5241">
        <v>0</v>
      </c>
      <c r="F5241">
        <v>60301</v>
      </c>
      <c r="H5241" t="s">
        <v>9</v>
      </c>
      <c r="I5241">
        <v>1320</v>
      </c>
      <c r="J5241">
        <v>1143</v>
      </c>
      <c r="K5241" t="s">
        <v>3404</v>
      </c>
      <c r="O5241" s="65">
        <v>170000000</v>
      </c>
    </row>
    <row r="5242" spans="1:15" x14ac:dyDescent="0.25">
      <c r="A5242" s="45">
        <v>2018</v>
      </c>
      <c r="B5242" t="s">
        <v>1081</v>
      </c>
      <c r="C5242">
        <v>214</v>
      </c>
      <c r="D5242">
        <v>784</v>
      </c>
      <c r="E5242">
        <v>0</v>
      </c>
      <c r="F5242">
        <v>60399</v>
      </c>
      <c r="H5242" t="s">
        <v>9</v>
      </c>
      <c r="I5242">
        <v>1320</v>
      </c>
      <c r="J5242">
        <v>1143</v>
      </c>
      <c r="K5242" t="s">
        <v>3409</v>
      </c>
      <c r="M5242" t="s">
        <v>4686</v>
      </c>
      <c r="O5242" s="65">
        <v>65000000</v>
      </c>
    </row>
    <row r="5243" spans="1:15" x14ac:dyDescent="0.25">
      <c r="A5243" s="45">
        <v>2018</v>
      </c>
      <c r="B5243" t="s">
        <v>1081</v>
      </c>
      <c r="C5243">
        <v>214</v>
      </c>
      <c r="D5243">
        <v>784</v>
      </c>
      <c r="E5243">
        <v>0</v>
      </c>
      <c r="F5243">
        <v>60601</v>
      </c>
      <c r="H5243" t="s">
        <v>9</v>
      </c>
      <c r="I5243">
        <v>1320</v>
      </c>
      <c r="J5243">
        <v>1143</v>
      </c>
      <c r="K5243" t="s">
        <v>3417</v>
      </c>
      <c r="M5243" t="s">
        <v>4687</v>
      </c>
      <c r="O5243" s="65">
        <v>7000000</v>
      </c>
    </row>
    <row r="5244" spans="1:15" x14ac:dyDescent="0.25">
      <c r="A5244" s="45">
        <v>2018</v>
      </c>
      <c r="B5244" t="s">
        <v>1081</v>
      </c>
      <c r="C5244">
        <v>214</v>
      </c>
      <c r="D5244">
        <v>784</v>
      </c>
      <c r="E5244">
        <v>0</v>
      </c>
      <c r="F5244">
        <v>60602</v>
      </c>
      <c r="H5244" t="s">
        <v>9</v>
      </c>
      <c r="I5244">
        <v>1320</v>
      </c>
      <c r="J5244">
        <v>1143</v>
      </c>
      <c r="K5244" t="s">
        <v>3418</v>
      </c>
      <c r="M5244" t="s">
        <v>4688</v>
      </c>
      <c r="O5244" s="65">
        <v>9000000</v>
      </c>
    </row>
    <row r="5245" spans="1:15" x14ac:dyDescent="0.25">
      <c r="A5245" s="45">
        <v>2018</v>
      </c>
      <c r="B5245" t="s">
        <v>1084</v>
      </c>
      <c r="C5245">
        <v>215</v>
      </c>
      <c r="D5245">
        <v>811</v>
      </c>
      <c r="E5245">
        <v>0</v>
      </c>
      <c r="F5245">
        <v>101</v>
      </c>
      <c r="H5245" t="s">
        <v>9</v>
      </c>
      <c r="I5245">
        <v>1111</v>
      </c>
      <c r="J5245">
        <v>3120</v>
      </c>
      <c r="K5245" t="s">
        <v>3206</v>
      </c>
      <c r="O5245" s="65">
        <v>201208000</v>
      </c>
    </row>
    <row r="5246" spans="1:15" x14ac:dyDescent="0.25">
      <c r="A5246" s="45">
        <v>2018</v>
      </c>
      <c r="B5246" t="s">
        <v>1084</v>
      </c>
      <c r="C5246">
        <v>215</v>
      </c>
      <c r="D5246">
        <v>811</v>
      </c>
      <c r="E5246">
        <v>0</v>
      </c>
      <c r="F5246">
        <v>201</v>
      </c>
      <c r="H5246" t="s">
        <v>9</v>
      </c>
      <c r="I5246">
        <v>1111</v>
      </c>
      <c r="J5246">
        <v>3120</v>
      </c>
      <c r="K5246" t="s">
        <v>3210</v>
      </c>
      <c r="O5246" s="65">
        <v>1000000</v>
      </c>
    </row>
    <row r="5247" spans="1:15" x14ac:dyDescent="0.25">
      <c r="A5247" s="45">
        <v>2018</v>
      </c>
      <c r="B5247" t="s">
        <v>1084</v>
      </c>
      <c r="C5247">
        <v>215</v>
      </c>
      <c r="D5247">
        <v>811</v>
      </c>
      <c r="E5247">
        <v>0</v>
      </c>
      <c r="F5247">
        <v>301</v>
      </c>
      <c r="H5247" t="s">
        <v>9</v>
      </c>
      <c r="I5247">
        <v>1111</v>
      </c>
      <c r="J5247">
        <v>3120</v>
      </c>
      <c r="K5247" t="s">
        <v>3215</v>
      </c>
      <c r="O5247" s="65">
        <v>54286000</v>
      </c>
    </row>
    <row r="5248" spans="1:15" x14ac:dyDescent="0.25">
      <c r="A5248" s="45">
        <v>2018</v>
      </c>
      <c r="B5248" t="s">
        <v>1084</v>
      </c>
      <c r="C5248">
        <v>215</v>
      </c>
      <c r="D5248">
        <v>811</v>
      </c>
      <c r="E5248">
        <v>0</v>
      </c>
      <c r="F5248">
        <v>302</v>
      </c>
      <c r="H5248" t="s">
        <v>9</v>
      </c>
      <c r="I5248">
        <v>1111</v>
      </c>
      <c r="J5248">
        <v>3120</v>
      </c>
      <c r="K5248" t="s">
        <v>3216</v>
      </c>
      <c r="O5248" s="65">
        <v>104387000</v>
      </c>
    </row>
    <row r="5249" spans="1:15" x14ac:dyDescent="0.25">
      <c r="A5249" s="45">
        <v>2018</v>
      </c>
      <c r="B5249" t="s">
        <v>1084</v>
      </c>
      <c r="C5249">
        <v>215</v>
      </c>
      <c r="D5249">
        <v>811</v>
      </c>
      <c r="E5249">
        <v>0</v>
      </c>
      <c r="F5249">
        <v>303</v>
      </c>
      <c r="H5249" t="s">
        <v>16</v>
      </c>
      <c r="I5249">
        <v>1111</v>
      </c>
      <c r="J5249">
        <v>3120</v>
      </c>
      <c r="K5249" t="s">
        <v>3217</v>
      </c>
      <c r="O5249" s="65">
        <v>34397000</v>
      </c>
    </row>
    <row r="5250" spans="1:15" x14ac:dyDescent="0.25">
      <c r="A5250" s="45">
        <v>2018</v>
      </c>
      <c r="B5250" t="s">
        <v>1084</v>
      </c>
      <c r="C5250">
        <v>215</v>
      </c>
      <c r="D5250">
        <v>811</v>
      </c>
      <c r="E5250">
        <v>0</v>
      </c>
      <c r="F5250">
        <v>304</v>
      </c>
      <c r="H5250" t="s">
        <v>9</v>
      </c>
      <c r="I5250">
        <v>1111</v>
      </c>
      <c r="J5250">
        <v>3120</v>
      </c>
      <c r="K5250" t="s">
        <v>3218</v>
      </c>
      <c r="O5250" s="65">
        <v>30000000</v>
      </c>
    </row>
    <row r="5251" spans="1:15" x14ac:dyDescent="0.25">
      <c r="A5251" s="45">
        <v>2018</v>
      </c>
      <c r="B5251" t="s">
        <v>1084</v>
      </c>
      <c r="C5251">
        <v>215</v>
      </c>
      <c r="D5251">
        <v>811</v>
      </c>
      <c r="E5251">
        <v>0</v>
      </c>
      <c r="F5251">
        <v>399</v>
      </c>
      <c r="H5251" t="s">
        <v>9</v>
      </c>
      <c r="I5251">
        <v>1111</v>
      </c>
      <c r="J5251">
        <v>3120</v>
      </c>
      <c r="K5251" t="s">
        <v>3219</v>
      </c>
      <c r="O5251" s="65">
        <v>25468000</v>
      </c>
    </row>
    <row r="5252" spans="1:15" x14ac:dyDescent="0.25">
      <c r="A5252" s="45">
        <v>2018</v>
      </c>
      <c r="B5252" t="s">
        <v>1084</v>
      </c>
      <c r="C5252">
        <v>215</v>
      </c>
      <c r="D5252">
        <v>811</v>
      </c>
      <c r="E5252">
        <v>0</v>
      </c>
      <c r="F5252">
        <v>401</v>
      </c>
      <c r="G5252">
        <v>200</v>
      </c>
      <c r="H5252" t="s">
        <v>9</v>
      </c>
      <c r="I5252">
        <v>1112</v>
      </c>
      <c r="J5252">
        <v>3120</v>
      </c>
      <c r="K5252" t="s">
        <v>3220</v>
      </c>
      <c r="L5252" t="s">
        <v>21</v>
      </c>
      <c r="M5252" t="s">
        <v>4546</v>
      </c>
      <c r="N5252" t="s">
        <v>22</v>
      </c>
      <c r="O5252" s="65">
        <v>38512000</v>
      </c>
    </row>
    <row r="5253" spans="1:15" x14ac:dyDescent="0.25">
      <c r="A5253" s="45">
        <v>2018</v>
      </c>
      <c r="B5253" t="s">
        <v>1084</v>
      </c>
      <c r="C5253">
        <v>215</v>
      </c>
      <c r="D5253">
        <v>811</v>
      </c>
      <c r="E5253">
        <v>0</v>
      </c>
      <c r="F5253">
        <v>405</v>
      </c>
      <c r="G5253">
        <v>200</v>
      </c>
      <c r="H5253" t="s">
        <v>9</v>
      </c>
      <c r="I5253">
        <v>1112</v>
      </c>
      <c r="J5253">
        <v>3120</v>
      </c>
      <c r="K5253" t="s">
        <v>3244</v>
      </c>
      <c r="L5253" t="s">
        <v>23</v>
      </c>
      <c r="M5253" t="s">
        <v>4531</v>
      </c>
      <c r="N5253" t="s">
        <v>24</v>
      </c>
      <c r="O5253" s="65">
        <v>2082000</v>
      </c>
    </row>
    <row r="5254" spans="1:15" x14ac:dyDescent="0.25">
      <c r="A5254" s="45">
        <v>2018</v>
      </c>
      <c r="B5254" t="s">
        <v>1084</v>
      </c>
      <c r="C5254">
        <v>215</v>
      </c>
      <c r="D5254">
        <v>811</v>
      </c>
      <c r="E5254">
        <v>0</v>
      </c>
      <c r="F5254">
        <v>501</v>
      </c>
      <c r="G5254">
        <v>200</v>
      </c>
      <c r="H5254" t="s">
        <v>9</v>
      </c>
      <c r="I5254">
        <v>1112</v>
      </c>
      <c r="J5254">
        <v>3120</v>
      </c>
      <c r="K5254" t="s">
        <v>3245</v>
      </c>
      <c r="L5254" t="s">
        <v>21</v>
      </c>
      <c r="M5254" t="s">
        <v>4547</v>
      </c>
      <c r="N5254" t="s">
        <v>22</v>
      </c>
      <c r="O5254" s="65">
        <v>21150000</v>
      </c>
    </row>
    <row r="5255" spans="1:15" x14ac:dyDescent="0.25">
      <c r="A5255" s="45">
        <v>2018</v>
      </c>
      <c r="B5255" t="s">
        <v>1084</v>
      </c>
      <c r="C5255">
        <v>215</v>
      </c>
      <c r="D5255">
        <v>811</v>
      </c>
      <c r="E5255">
        <v>0</v>
      </c>
      <c r="F5255">
        <v>502</v>
      </c>
      <c r="G5255">
        <v>200</v>
      </c>
      <c r="H5255" t="s">
        <v>9</v>
      </c>
      <c r="I5255">
        <v>1112</v>
      </c>
      <c r="J5255">
        <v>3120</v>
      </c>
      <c r="K5255" t="s">
        <v>3246</v>
      </c>
      <c r="L5255" t="s">
        <v>21</v>
      </c>
      <c r="M5255" t="s">
        <v>4532</v>
      </c>
      <c r="N5255" t="s">
        <v>22</v>
      </c>
      <c r="O5255" s="65">
        <v>6246000</v>
      </c>
    </row>
    <row r="5256" spans="1:15" x14ac:dyDescent="0.25">
      <c r="A5256" s="45">
        <v>2018</v>
      </c>
      <c r="B5256" t="s">
        <v>1084</v>
      </c>
      <c r="C5256">
        <v>215</v>
      </c>
      <c r="D5256">
        <v>811</v>
      </c>
      <c r="E5256">
        <v>0</v>
      </c>
      <c r="F5256">
        <v>503</v>
      </c>
      <c r="G5256">
        <v>200</v>
      </c>
      <c r="H5256" t="s">
        <v>9</v>
      </c>
      <c r="I5256">
        <v>1112</v>
      </c>
      <c r="J5256">
        <v>3120</v>
      </c>
      <c r="K5256" t="s">
        <v>3247</v>
      </c>
      <c r="L5256" t="s">
        <v>21</v>
      </c>
      <c r="M5256" t="s">
        <v>4533</v>
      </c>
      <c r="N5256" t="s">
        <v>22</v>
      </c>
      <c r="O5256" s="65">
        <v>12490000</v>
      </c>
    </row>
    <row r="5257" spans="1:15" x14ac:dyDescent="0.25">
      <c r="A5257" s="45">
        <v>2018</v>
      </c>
      <c r="B5257" t="s">
        <v>1084</v>
      </c>
      <c r="C5257">
        <v>215</v>
      </c>
      <c r="D5257">
        <v>811</v>
      </c>
      <c r="E5257">
        <v>0</v>
      </c>
      <c r="F5257">
        <v>10101</v>
      </c>
      <c r="H5257" t="s">
        <v>9</v>
      </c>
      <c r="I5257">
        <v>1120</v>
      </c>
      <c r="J5257">
        <v>3120</v>
      </c>
      <c r="K5257" t="s">
        <v>3253</v>
      </c>
      <c r="O5257" s="65">
        <v>70959300</v>
      </c>
    </row>
    <row r="5258" spans="1:15" x14ac:dyDescent="0.25">
      <c r="A5258" s="45">
        <v>2018</v>
      </c>
      <c r="B5258" t="s">
        <v>1084</v>
      </c>
      <c r="C5258">
        <v>215</v>
      </c>
      <c r="D5258">
        <v>811</v>
      </c>
      <c r="E5258">
        <v>0</v>
      </c>
      <c r="F5258">
        <v>10102</v>
      </c>
      <c r="H5258" t="s">
        <v>9</v>
      </c>
      <c r="I5258">
        <v>1120</v>
      </c>
      <c r="J5258">
        <v>3120</v>
      </c>
      <c r="K5258" t="s">
        <v>3254</v>
      </c>
      <c r="O5258" s="65">
        <v>2484806</v>
      </c>
    </row>
    <row r="5259" spans="1:15" x14ac:dyDescent="0.25">
      <c r="A5259" s="45">
        <v>2018</v>
      </c>
      <c r="B5259" t="s">
        <v>1084</v>
      </c>
      <c r="C5259">
        <v>215</v>
      </c>
      <c r="D5259">
        <v>811</v>
      </c>
      <c r="E5259">
        <v>0</v>
      </c>
      <c r="F5259">
        <v>10103</v>
      </c>
      <c r="H5259" t="s">
        <v>9</v>
      </c>
      <c r="I5259">
        <v>1120</v>
      </c>
      <c r="J5259">
        <v>3120</v>
      </c>
      <c r="K5259" t="s">
        <v>3255</v>
      </c>
      <c r="O5259" s="65">
        <v>9696067</v>
      </c>
    </row>
    <row r="5260" spans="1:15" x14ac:dyDescent="0.25">
      <c r="A5260" s="45">
        <v>2018</v>
      </c>
      <c r="B5260" t="s">
        <v>1084</v>
      </c>
      <c r="C5260">
        <v>215</v>
      </c>
      <c r="D5260">
        <v>811</v>
      </c>
      <c r="E5260">
        <v>0</v>
      </c>
      <c r="F5260">
        <v>10104</v>
      </c>
      <c r="H5260" t="s">
        <v>9</v>
      </c>
      <c r="I5260">
        <v>1120</v>
      </c>
      <c r="J5260">
        <v>3120</v>
      </c>
      <c r="K5260" t="s">
        <v>3256</v>
      </c>
      <c r="O5260" s="65">
        <v>379511</v>
      </c>
    </row>
    <row r="5261" spans="1:15" x14ac:dyDescent="0.25">
      <c r="A5261" s="45">
        <v>2018</v>
      </c>
      <c r="B5261" t="s">
        <v>1084</v>
      </c>
      <c r="C5261">
        <v>215</v>
      </c>
      <c r="D5261">
        <v>811</v>
      </c>
      <c r="E5261">
        <v>0</v>
      </c>
      <c r="F5261">
        <v>10201</v>
      </c>
      <c r="H5261" t="s">
        <v>9</v>
      </c>
      <c r="I5261">
        <v>1120</v>
      </c>
      <c r="J5261">
        <v>3120</v>
      </c>
      <c r="K5261" t="s">
        <v>3258</v>
      </c>
      <c r="O5261" s="65">
        <v>380000</v>
      </c>
    </row>
    <row r="5262" spans="1:15" x14ac:dyDescent="0.25">
      <c r="A5262" s="45">
        <v>2018</v>
      </c>
      <c r="B5262" t="s">
        <v>1084</v>
      </c>
      <c r="C5262">
        <v>215</v>
      </c>
      <c r="D5262">
        <v>811</v>
      </c>
      <c r="E5262">
        <v>0</v>
      </c>
      <c r="F5262">
        <v>10202</v>
      </c>
      <c r="H5262" t="s">
        <v>9</v>
      </c>
      <c r="I5262">
        <v>1120</v>
      </c>
      <c r="J5262">
        <v>3120</v>
      </c>
      <c r="K5262" t="s">
        <v>3259</v>
      </c>
      <c r="O5262" s="65">
        <v>3990000</v>
      </c>
    </row>
    <row r="5263" spans="1:15" x14ac:dyDescent="0.25">
      <c r="A5263" s="45">
        <v>2018</v>
      </c>
      <c r="B5263" t="s">
        <v>1084</v>
      </c>
      <c r="C5263">
        <v>215</v>
      </c>
      <c r="D5263">
        <v>811</v>
      </c>
      <c r="E5263">
        <v>0</v>
      </c>
      <c r="F5263">
        <v>10203</v>
      </c>
      <c r="H5263" t="s">
        <v>9</v>
      </c>
      <c r="I5263">
        <v>1120</v>
      </c>
      <c r="J5263">
        <v>3120</v>
      </c>
      <c r="K5263" t="s">
        <v>3260</v>
      </c>
      <c r="O5263" s="65">
        <v>130000</v>
      </c>
    </row>
    <row r="5264" spans="1:15" x14ac:dyDescent="0.25">
      <c r="A5264" s="45">
        <v>2018</v>
      </c>
      <c r="B5264" t="s">
        <v>1084</v>
      </c>
      <c r="C5264">
        <v>215</v>
      </c>
      <c r="D5264">
        <v>811</v>
      </c>
      <c r="E5264">
        <v>0</v>
      </c>
      <c r="F5264">
        <v>10204</v>
      </c>
      <c r="H5264" t="s">
        <v>9</v>
      </c>
      <c r="I5264">
        <v>1120</v>
      </c>
      <c r="J5264">
        <v>3120</v>
      </c>
      <c r="K5264" t="s">
        <v>3261</v>
      </c>
      <c r="O5264" s="65">
        <v>4217780</v>
      </c>
    </row>
    <row r="5265" spans="1:15" x14ac:dyDescent="0.25">
      <c r="A5265" s="45">
        <v>2018</v>
      </c>
      <c r="B5265" t="s">
        <v>1084</v>
      </c>
      <c r="C5265">
        <v>215</v>
      </c>
      <c r="D5265">
        <v>811</v>
      </c>
      <c r="E5265">
        <v>0</v>
      </c>
      <c r="F5265">
        <v>10301</v>
      </c>
      <c r="H5265" t="s">
        <v>9</v>
      </c>
      <c r="I5265">
        <v>1120</v>
      </c>
      <c r="J5265">
        <v>3120</v>
      </c>
      <c r="K5265" t="s">
        <v>3263</v>
      </c>
      <c r="O5265" s="65">
        <v>350000</v>
      </c>
    </row>
    <row r="5266" spans="1:15" x14ac:dyDescent="0.25">
      <c r="A5266" s="45">
        <v>2018</v>
      </c>
      <c r="B5266" t="s">
        <v>1084</v>
      </c>
      <c r="C5266">
        <v>215</v>
      </c>
      <c r="D5266">
        <v>811</v>
      </c>
      <c r="E5266">
        <v>0</v>
      </c>
      <c r="F5266">
        <v>10303</v>
      </c>
      <c r="H5266" t="s">
        <v>9</v>
      </c>
      <c r="I5266">
        <v>1120</v>
      </c>
      <c r="J5266">
        <v>3120</v>
      </c>
      <c r="K5266" t="s">
        <v>3265</v>
      </c>
      <c r="O5266" s="65">
        <v>1348690</v>
      </c>
    </row>
    <row r="5267" spans="1:15" x14ac:dyDescent="0.25">
      <c r="A5267" s="45">
        <v>2018</v>
      </c>
      <c r="B5267" t="s">
        <v>1084</v>
      </c>
      <c r="C5267">
        <v>215</v>
      </c>
      <c r="D5267">
        <v>811</v>
      </c>
      <c r="E5267">
        <v>0</v>
      </c>
      <c r="F5267">
        <v>10307</v>
      </c>
      <c r="H5267" t="s">
        <v>9</v>
      </c>
      <c r="I5267">
        <v>1120</v>
      </c>
      <c r="J5267">
        <v>3120</v>
      </c>
      <c r="K5267" t="s">
        <v>3269</v>
      </c>
      <c r="O5267" s="65">
        <v>169500</v>
      </c>
    </row>
    <row r="5268" spans="1:15" x14ac:dyDescent="0.25">
      <c r="A5268" s="45">
        <v>2018</v>
      </c>
      <c r="B5268" t="s">
        <v>1084</v>
      </c>
      <c r="C5268">
        <v>215</v>
      </c>
      <c r="D5268">
        <v>811</v>
      </c>
      <c r="E5268">
        <v>0</v>
      </c>
      <c r="F5268">
        <v>10406</v>
      </c>
      <c r="H5268" t="s">
        <v>9</v>
      </c>
      <c r="I5268">
        <v>1120</v>
      </c>
      <c r="J5268">
        <v>3120</v>
      </c>
      <c r="K5268" t="s">
        <v>3275</v>
      </c>
      <c r="M5268" t="s">
        <v>5772</v>
      </c>
      <c r="O5268" s="65">
        <v>4940000</v>
      </c>
    </row>
    <row r="5269" spans="1:15" x14ac:dyDescent="0.25">
      <c r="A5269" s="45">
        <v>2018</v>
      </c>
      <c r="B5269" t="s">
        <v>1084</v>
      </c>
      <c r="C5269">
        <v>215</v>
      </c>
      <c r="D5269">
        <v>811</v>
      </c>
      <c r="E5269">
        <v>0</v>
      </c>
      <c r="F5269">
        <v>10499</v>
      </c>
      <c r="H5269" t="s">
        <v>9</v>
      </c>
      <c r="I5269">
        <v>1120</v>
      </c>
      <c r="J5269">
        <v>3120</v>
      </c>
      <c r="K5269" t="s">
        <v>3276</v>
      </c>
      <c r="M5269" t="s">
        <v>6246</v>
      </c>
      <c r="O5269" s="65">
        <v>473552</v>
      </c>
    </row>
    <row r="5270" spans="1:15" x14ac:dyDescent="0.25">
      <c r="A5270" s="45">
        <v>2018</v>
      </c>
      <c r="B5270" t="s">
        <v>1084</v>
      </c>
      <c r="C5270">
        <v>215</v>
      </c>
      <c r="D5270">
        <v>811</v>
      </c>
      <c r="E5270">
        <v>0</v>
      </c>
      <c r="F5270">
        <v>10501</v>
      </c>
      <c r="H5270" t="s">
        <v>9</v>
      </c>
      <c r="I5270">
        <v>1120</v>
      </c>
      <c r="J5270">
        <v>3120</v>
      </c>
      <c r="K5270" t="s">
        <v>3277</v>
      </c>
      <c r="O5270" s="65">
        <v>230000</v>
      </c>
    </row>
    <row r="5271" spans="1:15" x14ac:dyDescent="0.25">
      <c r="A5271" s="45">
        <v>2018</v>
      </c>
      <c r="B5271" t="s">
        <v>1084</v>
      </c>
      <c r="C5271">
        <v>215</v>
      </c>
      <c r="D5271">
        <v>811</v>
      </c>
      <c r="E5271">
        <v>0</v>
      </c>
      <c r="F5271">
        <v>10502</v>
      </c>
      <c r="H5271" t="s">
        <v>9</v>
      </c>
      <c r="I5271">
        <v>1120</v>
      </c>
      <c r="J5271">
        <v>3120</v>
      </c>
      <c r="K5271" t="s">
        <v>3278</v>
      </c>
      <c r="O5271" s="65">
        <v>6710888</v>
      </c>
    </row>
    <row r="5272" spans="1:15" x14ac:dyDescent="0.25">
      <c r="A5272" s="45">
        <v>2018</v>
      </c>
      <c r="B5272" t="s">
        <v>1084</v>
      </c>
      <c r="C5272">
        <v>215</v>
      </c>
      <c r="D5272">
        <v>811</v>
      </c>
      <c r="E5272">
        <v>0</v>
      </c>
      <c r="F5272">
        <v>10601</v>
      </c>
      <c r="H5272" t="s">
        <v>9</v>
      </c>
      <c r="I5272">
        <v>1120</v>
      </c>
      <c r="J5272">
        <v>3120</v>
      </c>
      <c r="K5272" t="s">
        <v>3281</v>
      </c>
      <c r="O5272" s="65">
        <v>2758740</v>
      </c>
    </row>
    <row r="5273" spans="1:15" x14ac:dyDescent="0.25">
      <c r="A5273" s="45">
        <v>2018</v>
      </c>
      <c r="B5273" t="s">
        <v>1084</v>
      </c>
      <c r="C5273">
        <v>215</v>
      </c>
      <c r="D5273">
        <v>811</v>
      </c>
      <c r="E5273">
        <v>0</v>
      </c>
      <c r="F5273">
        <v>10701</v>
      </c>
      <c r="H5273" t="s">
        <v>9</v>
      </c>
      <c r="I5273">
        <v>1120</v>
      </c>
      <c r="J5273">
        <v>3120</v>
      </c>
      <c r="K5273" t="s">
        <v>3284</v>
      </c>
      <c r="M5273" t="s">
        <v>6247</v>
      </c>
      <c r="O5273" s="65">
        <v>785335</v>
      </c>
    </row>
    <row r="5274" spans="1:15" x14ac:dyDescent="0.25">
      <c r="A5274" s="45">
        <v>2018</v>
      </c>
      <c r="B5274" t="s">
        <v>1084</v>
      </c>
      <c r="C5274">
        <v>215</v>
      </c>
      <c r="D5274">
        <v>811</v>
      </c>
      <c r="E5274">
        <v>0</v>
      </c>
      <c r="F5274">
        <v>10805</v>
      </c>
      <c r="H5274" t="s">
        <v>9</v>
      </c>
      <c r="I5274">
        <v>1120</v>
      </c>
      <c r="J5274">
        <v>3120</v>
      </c>
      <c r="K5274" t="s">
        <v>3291</v>
      </c>
      <c r="O5274" s="65">
        <v>3610000</v>
      </c>
    </row>
    <row r="5275" spans="1:15" x14ac:dyDescent="0.25">
      <c r="A5275" s="45">
        <v>2018</v>
      </c>
      <c r="B5275" t="s">
        <v>1084</v>
      </c>
      <c r="C5275">
        <v>215</v>
      </c>
      <c r="D5275">
        <v>811</v>
      </c>
      <c r="E5275">
        <v>0</v>
      </c>
      <c r="F5275">
        <v>10808</v>
      </c>
      <c r="H5275" t="s">
        <v>9</v>
      </c>
      <c r="I5275">
        <v>1120</v>
      </c>
      <c r="J5275">
        <v>3120</v>
      </c>
      <c r="K5275" t="s">
        <v>3294</v>
      </c>
      <c r="O5275" s="65">
        <v>3620831</v>
      </c>
    </row>
    <row r="5276" spans="1:15" x14ac:dyDescent="0.25">
      <c r="A5276" s="45">
        <v>2018</v>
      </c>
      <c r="B5276" t="s">
        <v>1084</v>
      </c>
      <c r="C5276">
        <v>215</v>
      </c>
      <c r="D5276">
        <v>811</v>
      </c>
      <c r="E5276">
        <v>0</v>
      </c>
      <c r="F5276">
        <v>19905</v>
      </c>
      <c r="H5276" t="s">
        <v>9</v>
      </c>
      <c r="I5276">
        <v>1120</v>
      </c>
      <c r="J5276">
        <v>3120</v>
      </c>
      <c r="K5276" t="s">
        <v>3304</v>
      </c>
      <c r="O5276" s="65">
        <v>190000</v>
      </c>
    </row>
    <row r="5277" spans="1:15" x14ac:dyDescent="0.25">
      <c r="A5277" s="45">
        <v>2018</v>
      </c>
      <c r="B5277" t="s">
        <v>1084</v>
      </c>
      <c r="C5277">
        <v>215</v>
      </c>
      <c r="D5277">
        <v>811</v>
      </c>
      <c r="E5277">
        <v>0</v>
      </c>
      <c r="F5277">
        <v>20101</v>
      </c>
      <c r="H5277" t="s">
        <v>9</v>
      </c>
      <c r="I5277">
        <v>1120</v>
      </c>
      <c r="J5277">
        <v>3120</v>
      </c>
      <c r="K5277" t="s">
        <v>3306</v>
      </c>
      <c r="O5277" s="65">
        <v>2750000</v>
      </c>
    </row>
    <row r="5278" spans="1:15" x14ac:dyDescent="0.25">
      <c r="A5278" s="45">
        <v>2018</v>
      </c>
      <c r="B5278" t="s">
        <v>1084</v>
      </c>
      <c r="C5278">
        <v>215</v>
      </c>
      <c r="D5278">
        <v>811</v>
      </c>
      <c r="E5278">
        <v>0</v>
      </c>
      <c r="F5278">
        <v>29901</v>
      </c>
      <c r="H5278" t="s">
        <v>9</v>
      </c>
      <c r="I5278">
        <v>1120</v>
      </c>
      <c r="J5278">
        <v>3120</v>
      </c>
      <c r="K5278" t="s">
        <v>3327</v>
      </c>
      <c r="O5278" s="65">
        <v>789950</v>
      </c>
    </row>
    <row r="5279" spans="1:15" x14ac:dyDescent="0.25">
      <c r="A5279" s="45">
        <v>2018</v>
      </c>
      <c r="B5279" t="s">
        <v>1084</v>
      </c>
      <c r="C5279">
        <v>215</v>
      </c>
      <c r="D5279">
        <v>811</v>
      </c>
      <c r="E5279">
        <v>0</v>
      </c>
      <c r="F5279">
        <v>29903</v>
      </c>
      <c r="H5279" t="s">
        <v>9</v>
      </c>
      <c r="I5279">
        <v>1120</v>
      </c>
      <c r="J5279">
        <v>3120</v>
      </c>
      <c r="K5279" t="s">
        <v>3329</v>
      </c>
      <c r="O5279" s="65">
        <v>469050</v>
      </c>
    </row>
    <row r="5280" spans="1:15" x14ac:dyDescent="0.25">
      <c r="A5280" s="45">
        <v>2018</v>
      </c>
      <c r="B5280" t="s">
        <v>1084</v>
      </c>
      <c r="C5280">
        <v>215</v>
      </c>
      <c r="D5280">
        <v>811</v>
      </c>
      <c r="E5280">
        <v>0</v>
      </c>
      <c r="F5280">
        <v>59903</v>
      </c>
      <c r="H5280" t="s">
        <v>16</v>
      </c>
      <c r="I5280">
        <v>2240</v>
      </c>
      <c r="J5280">
        <v>3120</v>
      </c>
      <c r="K5280" t="s">
        <v>3389</v>
      </c>
      <c r="O5280" s="65">
        <v>10115000</v>
      </c>
    </row>
    <row r="5281" spans="1:15" x14ac:dyDescent="0.25">
      <c r="A5281" s="45">
        <v>2018</v>
      </c>
      <c r="B5281" t="s">
        <v>1084</v>
      </c>
      <c r="C5281">
        <v>215</v>
      </c>
      <c r="D5281">
        <v>811</v>
      </c>
      <c r="E5281">
        <v>0</v>
      </c>
      <c r="F5281">
        <v>60103</v>
      </c>
      <c r="G5281">
        <v>200</v>
      </c>
      <c r="H5281" t="s">
        <v>9</v>
      </c>
      <c r="I5281">
        <v>1310</v>
      </c>
      <c r="J5281">
        <v>3120</v>
      </c>
      <c r="K5281" t="s">
        <v>3393</v>
      </c>
      <c r="L5281" t="s">
        <v>21</v>
      </c>
      <c r="M5281" t="s">
        <v>4550</v>
      </c>
      <c r="N5281" t="s">
        <v>22</v>
      </c>
      <c r="O5281" s="65">
        <v>2415000</v>
      </c>
    </row>
    <row r="5282" spans="1:15" x14ac:dyDescent="0.25">
      <c r="A5282" s="45">
        <v>2018</v>
      </c>
      <c r="B5282" t="s">
        <v>1084</v>
      </c>
      <c r="C5282">
        <v>215</v>
      </c>
      <c r="D5282">
        <v>811</v>
      </c>
      <c r="E5282">
        <v>0</v>
      </c>
      <c r="F5282">
        <v>60103</v>
      </c>
      <c r="G5282">
        <v>202</v>
      </c>
      <c r="H5282" t="s">
        <v>9</v>
      </c>
      <c r="I5282">
        <v>1310</v>
      </c>
      <c r="J5282">
        <v>3120</v>
      </c>
      <c r="K5282" t="s">
        <v>3393</v>
      </c>
      <c r="L5282" t="s">
        <v>21</v>
      </c>
      <c r="M5282" t="s">
        <v>4542</v>
      </c>
      <c r="N5282" t="s">
        <v>22</v>
      </c>
      <c r="O5282" s="65">
        <v>1041000</v>
      </c>
    </row>
    <row r="5283" spans="1:15" x14ac:dyDescent="0.25">
      <c r="A5283" s="45">
        <v>2018</v>
      </c>
      <c r="B5283" t="s">
        <v>1084</v>
      </c>
      <c r="C5283">
        <v>215</v>
      </c>
      <c r="D5283">
        <v>811</v>
      </c>
      <c r="E5283">
        <v>0</v>
      </c>
      <c r="F5283">
        <v>60301</v>
      </c>
      <c r="H5283" t="s">
        <v>9</v>
      </c>
      <c r="I5283">
        <v>1320</v>
      </c>
      <c r="J5283">
        <v>3120</v>
      </c>
      <c r="K5283" t="s">
        <v>3404</v>
      </c>
      <c r="O5283" s="65">
        <v>6626000</v>
      </c>
    </row>
    <row r="5284" spans="1:15" x14ac:dyDescent="0.25">
      <c r="A5284" s="45">
        <v>2018</v>
      </c>
      <c r="B5284" t="s">
        <v>1084</v>
      </c>
      <c r="C5284">
        <v>215</v>
      </c>
      <c r="D5284">
        <v>811</v>
      </c>
      <c r="E5284">
        <v>0</v>
      </c>
      <c r="F5284">
        <v>60399</v>
      </c>
      <c r="H5284" t="s">
        <v>9</v>
      </c>
      <c r="I5284">
        <v>1320</v>
      </c>
      <c r="J5284">
        <v>3120</v>
      </c>
      <c r="K5284" t="s">
        <v>3409</v>
      </c>
      <c r="M5284" t="s">
        <v>4698</v>
      </c>
      <c r="O5284" s="65">
        <v>3000000</v>
      </c>
    </row>
    <row r="5285" spans="1:15" x14ac:dyDescent="0.25">
      <c r="A5285" s="45">
        <v>2018</v>
      </c>
      <c r="B5285" t="s">
        <v>1085</v>
      </c>
      <c r="C5285">
        <v>215</v>
      </c>
      <c r="D5285">
        <v>814</v>
      </c>
      <c r="E5285">
        <v>0</v>
      </c>
      <c r="F5285">
        <v>101</v>
      </c>
      <c r="H5285" t="s">
        <v>9</v>
      </c>
      <c r="I5285">
        <v>1111</v>
      </c>
      <c r="J5285">
        <v>3160</v>
      </c>
      <c r="K5285" t="s">
        <v>3206</v>
      </c>
      <c r="O5285" s="65">
        <v>661596000</v>
      </c>
    </row>
    <row r="5286" spans="1:15" x14ac:dyDescent="0.25">
      <c r="A5286" s="45">
        <v>2018</v>
      </c>
      <c r="B5286" t="s">
        <v>1085</v>
      </c>
      <c r="C5286">
        <v>215</v>
      </c>
      <c r="D5286">
        <v>814</v>
      </c>
      <c r="E5286">
        <v>0</v>
      </c>
      <c r="F5286">
        <v>201</v>
      </c>
      <c r="H5286" t="s">
        <v>9</v>
      </c>
      <c r="I5286">
        <v>1111</v>
      </c>
      <c r="J5286">
        <v>3160</v>
      </c>
      <c r="K5286" t="s">
        <v>3210</v>
      </c>
      <c r="O5286" s="65">
        <v>7505000</v>
      </c>
    </row>
    <row r="5287" spans="1:15" x14ac:dyDescent="0.25">
      <c r="A5287" s="45">
        <v>2018</v>
      </c>
      <c r="B5287" t="s">
        <v>1085</v>
      </c>
      <c r="C5287">
        <v>215</v>
      </c>
      <c r="D5287">
        <v>814</v>
      </c>
      <c r="E5287">
        <v>0</v>
      </c>
      <c r="F5287">
        <v>301</v>
      </c>
      <c r="H5287" t="s">
        <v>9</v>
      </c>
      <c r="I5287">
        <v>1111</v>
      </c>
      <c r="J5287">
        <v>3160</v>
      </c>
      <c r="K5287" t="s">
        <v>3215</v>
      </c>
      <c r="O5287" s="65">
        <v>206367000</v>
      </c>
    </row>
    <row r="5288" spans="1:15" x14ac:dyDescent="0.25">
      <c r="A5288" s="45">
        <v>2018</v>
      </c>
      <c r="B5288" t="s">
        <v>1085</v>
      </c>
      <c r="C5288">
        <v>215</v>
      </c>
      <c r="D5288">
        <v>814</v>
      </c>
      <c r="E5288">
        <v>0</v>
      </c>
      <c r="F5288">
        <v>302</v>
      </c>
      <c r="H5288" t="s">
        <v>9</v>
      </c>
      <c r="I5288">
        <v>1111</v>
      </c>
      <c r="J5288">
        <v>3160</v>
      </c>
      <c r="K5288" t="s">
        <v>3216</v>
      </c>
      <c r="O5288" s="65">
        <v>305519000</v>
      </c>
    </row>
    <row r="5289" spans="1:15" x14ac:dyDescent="0.25">
      <c r="A5289" s="45">
        <v>2018</v>
      </c>
      <c r="B5289" t="s">
        <v>1085</v>
      </c>
      <c r="C5289">
        <v>215</v>
      </c>
      <c r="D5289">
        <v>814</v>
      </c>
      <c r="E5289">
        <v>0</v>
      </c>
      <c r="F5289">
        <v>303</v>
      </c>
      <c r="H5289" t="s">
        <v>16</v>
      </c>
      <c r="I5289">
        <v>1111</v>
      </c>
      <c r="J5289">
        <v>3160</v>
      </c>
      <c r="K5289" t="s">
        <v>3217</v>
      </c>
      <c r="O5289" s="65">
        <v>111755000</v>
      </c>
    </row>
    <row r="5290" spans="1:15" x14ac:dyDescent="0.25">
      <c r="A5290" s="45">
        <v>2018</v>
      </c>
      <c r="B5290" t="s">
        <v>1085</v>
      </c>
      <c r="C5290">
        <v>215</v>
      </c>
      <c r="D5290">
        <v>814</v>
      </c>
      <c r="E5290">
        <v>0</v>
      </c>
      <c r="F5290">
        <v>304</v>
      </c>
      <c r="H5290" t="s">
        <v>9</v>
      </c>
      <c r="I5290">
        <v>1111</v>
      </c>
      <c r="J5290">
        <v>3160</v>
      </c>
      <c r="K5290" t="s">
        <v>3218</v>
      </c>
      <c r="O5290" s="65">
        <v>96000000</v>
      </c>
    </row>
    <row r="5291" spans="1:15" x14ac:dyDescent="0.25">
      <c r="A5291" s="45">
        <v>2018</v>
      </c>
      <c r="B5291" t="s">
        <v>1085</v>
      </c>
      <c r="C5291">
        <v>215</v>
      </c>
      <c r="D5291">
        <v>814</v>
      </c>
      <c r="E5291">
        <v>0</v>
      </c>
      <c r="F5291">
        <v>399</v>
      </c>
      <c r="H5291" t="s">
        <v>9</v>
      </c>
      <c r="I5291">
        <v>1111</v>
      </c>
      <c r="J5291">
        <v>3160</v>
      </c>
      <c r="K5291" t="s">
        <v>3219</v>
      </c>
      <c r="O5291" s="65">
        <v>72477000</v>
      </c>
    </row>
    <row r="5292" spans="1:15" x14ac:dyDescent="0.25">
      <c r="A5292" s="45">
        <v>2018</v>
      </c>
      <c r="B5292" t="s">
        <v>1085</v>
      </c>
      <c r="C5292">
        <v>215</v>
      </c>
      <c r="D5292">
        <v>814</v>
      </c>
      <c r="E5292">
        <v>0</v>
      </c>
      <c r="F5292">
        <v>401</v>
      </c>
      <c r="G5292">
        <v>200</v>
      </c>
      <c r="H5292" t="s">
        <v>9</v>
      </c>
      <c r="I5292">
        <v>1112</v>
      </c>
      <c r="J5292">
        <v>3160</v>
      </c>
      <c r="K5292" t="s">
        <v>3220</v>
      </c>
      <c r="L5292" t="s">
        <v>21</v>
      </c>
      <c r="M5292" t="s">
        <v>4546</v>
      </c>
      <c r="N5292" t="s">
        <v>22</v>
      </c>
      <c r="O5292" s="65">
        <v>124910000</v>
      </c>
    </row>
    <row r="5293" spans="1:15" x14ac:dyDescent="0.25">
      <c r="A5293" s="45">
        <v>2018</v>
      </c>
      <c r="B5293" t="s">
        <v>1085</v>
      </c>
      <c r="C5293">
        <v>215</v>
      </c>
      <c r="D5293">
        <v>814</v>
      </c>
      <c r="E5293">
        <v>0</v>
      </c>
      <c r="F5293">
        <v>405</v>
      </c>
      <c r="G5293">
        <v>200</v>
      </c>
      <c r="H5293" t="s">
        <v>9</v>
      </c>
      <c r="I5293">
        <v>1112</v>
      </c>
      <c r="J5293">
        <v>3160</v>
      </c>
      <c r="K5293" t="s">
        <v>3244</v>
      </c>
      <c r="L5293" t="s">
        <v>23</v>
      </c>
      <c r="M5293" t="s">
        <v>4531</v>
      </c>
      <c r="N5293" t="s">
        <v>24</v>
      </c>
      <c r="O5293" s="65">
        <v>6752000</v>
      </c>
    </row>
    <row r="5294" spans="1:15" x14ac:dyDescent="0.25">
      <c r="A5294" s="45">
        <v>2018</v>
      </c>
      <c r="B5294" t="s">
        <v>1085</v>
      </c>
      <c r="C5294">
        <v>215</v>
      </c>
      <c r="D5294">
        <v>814</v>
      </c>
      <c r="E5294">
        <v>0</v>
      </c>
      <c r="F5294">
        <v>501</v>
      </c>
      <c r="G5294">
        <v>200</v>
      </c>
      <c r="H5294" t="s">
        <v>9</v>
      </c>
      <c r="I5294">
        <v>1112</v>
      </c>
      <c r="J5294">
        <v>3160</v>
      </c>
      <c r="K5294" t="s">
        <v>3245</v>
      </c>
      <c r="L5294" t="s">
        <v>21</v>
      </c>
      <c r="M5294" t="s">
        <v>4547</v>
      </c>
      <c r="N5294" t="s">
        <v>22</v>
      </c>
      <c r="O5294" s="65">
        <v>68599000</v>
      </c>
    </row>
    <row r="5295" spans="1:15" x14ac:dyDescent="0.25">
      <c r="A5295" s="45">
        <v>2018</v>
      </c>
      <c r="B5295" t="s">
        <v>1085</v>
      </c>
      <c r="C5295">
        <v>215</v>
      </c>
      <c r="D5295">
        <v>814</v>
      </c>
      <c r="E5295">
        <v>0</v>
      </c>
      <c r="F5295">
        <v>502</v>
      </c>
      <c r="G5295">
        <v>200</v>
      </c>
      <c r="H5295" t="s">
        <v>9</v>
      </c>
      <c r="I5295">
        <v>1112</v>
      </c>
      <c r="J5295">
        <v>3160</v>
      </c>
      <c r="K5295" t="s">
        <v>3246</v>
      </c>
      <c r="L5295" t="s">
        <v>21</v>
      </c>
      <c r="M5295" t="s">
        <v>4532</v>
      </c>
      <c r="N5295" t="s">
        <v>22</v>
      </c>
      <c r="O5295" s="65">
        <v>20256000</v>
      </c>
    </row>
    <row r="5296" spans="1:15" x14ac:dyDescent="0.25">
      <c r="A5296" s="45">
        <v>2018</v>
      </c>
      <c r="B5296" t="s">
        <v>1085</v>
      </c>
      <c r="C5296">
        <v>215</v>
      </c>
      <c r="D5296">
        <v>814</v>
      </c>
      <c r="E5296">
        <v>0</v>
      </c>
      <c r="F5296">
        <v>503</v>
      </c>
      <c r="G5296">
        <v>200</v>
      </c>
      <c r="H5296" t="s">
        <v>9</v>
      </c>
      <c r="I5296">
        <v>1112</v>
      </c>
      <c r="J5296">
        <v>3160</v>
      </c>
      <c r="K5296" t="s">
        <v>3247</v>
      </c>
      <c r="L5296" t="s">
        <v>21</v>
      </c>
      <c r="M5296" t="s">
        <v>4533</v>
      </c>
      <c r="N5296" t="s">
        <v>22</v>
      </c>
      <c r="O5296" s="65">
        <v>40511000</v>
      </c>
    </row>
    <row r="5297" spans="1:15" x14ac:dyDescent="0.25">
      <c r="A5297" s="45">
        <v>2018</v>
      </c>
      <c r="B5297" t="s">
        <v>1085</v>
      </c>
      <c r="C5297">
        <v>215</v>
      </c>
      <c r="D5297">
        <v>814</v>
      </c>
      <c r="E5297">
        <v>0</v>
      </c>
      <c r="F5297">
        <v>10101</v>
      </c>
      <c r="H5297" t="s">
        <v>9</v>
      </c>
      <c r="I5297">
        <v>1120</v>
      </c>
      <c r="J5297">
        <v>3160</v>
      </c>
      <c r="K5297" t="s">
        <v>3253</v>
      </c>
      <c r="O5297" s="65">
        <v>242755500</v>
      </c>
    </row>
    <row r="5298" spans="1:15" x14ac:dyDescent="0.25">
      <c r="A5298" s="45">
        <v>2018</v>
      </c>
      <c r="B5298" t="s">
        <v>1085</v>
      </c>
      <c r="C5298">
        <v>215</v>
      </c>
      <c r="D5298">
        <v>814</v>
      </c>
      <c r="E5298">
        <v>0</v>
      </c>
      <c r="F5298">
        <v>10102</v>
      </c>
      <c r="H5298" t="s">
        <v>9</v>
      </c>
      <c r="I5298">
        <v>1120</v>
      </c>
      <c r="J5298">
        <v>3160</v>
      </c>
      <c r="K5298" t="s">
        <v>3254</v>
      </c>
      <c r="O5298" s="65">
        <v>8500651</v>
      </c>
    </row>
    <row r="5299" spans="1:15" x14ac:dyDescent="0.25">
      <c r="A5299" s="45">
        <v>2018</v>
      </c>
      <c r="B5299" t="s">
        <v>1085</v>
      </c>
      <c r="C5299">
        <v>215</v>
      </c>
      <c r="D5299">
        <v>814</v>
      </c>
      <c r="E5299">
        <v>0</v>
      </c>
      <c r="F5299">
        <v>10103</v>
      </c>
      <c r="H5299" t="s">
        <v>9</v>
      </c>
      <c r="I5299">
        <v>1120</v>
      </c>
      <c r="J5299">
        <v>3160</v>
      </c>
      <c r="K5299" t="s">
        <v>3255</v>
      </c>
      <c r="O5299" s="65">
        <v>33170756</v>
      </c>
    </row>
    <row r="5300" spans="1:15" x14ac:dyDescent="0.25">
      <c r="A5300" s="45">
        <v>2018</v>
      </c>
      <c r="B5300" t="s">
        <v>1085</v>
      </c>
      <c r="C5300">
        <v>215</v>
      </c>
      <c r="D5300">
        <v>814</v>
      </c>
      <c r="E5300">
        <v>0</v>
      </c>
      <c r="F5300">
        <v>10104</v>
      </c>
      <c r="H5300" t="s">
        <v>9</v>
      </c>
      <c r="I5300">
        <v>1120</v>
      </c>
      <c r="J5300">
        <v>3160</v>
      </c>
      <c r="K5300" t="s">
        <v>3256</v>
      </c>
      <c r="O5300" s="65">
        <v>1298326</v>
      </c>
    </row>
    <row r="5301" spans="1:15" x14ac:dyDescent="0.25">
      <c r="A5301" s="45">
        <v>2018</v>
      </c>
      <c r="B5301" t="s">
        <v>1085</v>
      </c>
      <c r="C5301">
        <v>215</v>
      </c>
      <c r="D5301">
        <v>814</v>
      </c>
      <c r="E5301">
        <v>0</v>
      </c>
      <c r="F5301">
        <v>10201</v>
      </c>
      <c r="H5301" t="s">
        <v>9</v>
      </c>
      <c r="I5301">
        <v>1120</v>
      </c>
      <c r="J5301">
        <v>3160</v>
      </c>
      <c r="K5301" t="s">
        <v>3258</v>
      </c>
      <c r="O5301" s="65">
        <v>1300000</v>
      </c>
    </row>
    <row r="5302" spans="1:15" x14ac:dyDescent="0.25">
      <c r="A5302" s="45">
        <v>2018</v>
      </c>
      <c r="B5302" t="s">
        <v>1085</v>
      </c>
      <c r="C5302">
        <v>215</v>
      </c>
      <c r="D5302">
        <v>814</v>
      </c>
      <c r="E5302">
        <v>0</v>
      </c>
      <c r="F5302">
        <v>10202</v>
      </c>
      <c r="H5302" t="s">
        <v>9</v>
      </c>
      <c r="I5302">
        <v>1120</v>
      </c>
      <c r="J5302">
        <v>3160</v>
      </c>
      <c r="K5302" t="s">
        <v>3259</v>
      </c>
      <c r="O5302" s="65">
        <v>13650000</v>
      </c>
    </row>
    <row r="5303" spans="1:15" x14ac:dyDescent="0.25">
      <c r="A5303" s="45">
        <v>2018</v>
      </c>
      <c r="B5303" t="s">
        <v>1085</v>
      </c>
      <c r="C5303">
        <v>215</v>
      </c>
      <c r="D5303">
        <v>814</v>
      </c>
      <c r="E5303">
        <v>0</v>
      </c>
      <c r="F5303">
        <v>10203</v>
      </c>
      <c r="H5303" t="s">
        <v>9</v>
      </c>
      <c r="I5303">
        <v>1120</v>
      </c>
      <c r="J5303">
        <v>3160</v>
      </c>
      <c r="K5303" t="s">
        <v>3260</v>
      </c>
      <c r="O5303" s="65">
        <v>250000</v>
      </c>
    </row>
    <row r="5304" spans="1:15" x14ac:dyDescent="0.25">
      <c r="A5304" s="45">
        <v>2018</v>
      </c>
      <c r="B5304" t="s">
        <v>1085</v>
      </c>
      <c r="C5304">
        <v>215</v>
      </c>
      <c r="D5304">
        <v>814</v>
      </c>
      <c r="E5304">
        <v>0</v>
      </c>
      <c r="F5304">
        <v>10204</v>
      </c>
      <c r="H5304" t="s">
        <v>9</v>
      </c>
      <c r="I5304">
        <v>1120</v>
      </c>
      <c r="J5304">
        <v>3160</v>
      </c>
      <c r="K5304" t="s">
        <v>3261</v>
      </c>
      <c r="O5304" s="65">
        <v>14429246</v>
      </c>
    </row>
    <row r="5305" spans="1:15" x14ac:dyDescent="0.25">
      <c r="A5305" s="45">
        <v>2018</v>
      </c>
      <c r="B5305" t="s">
        <v>1085</v>
      </c>
      <c r="C5305">
        <v>215</v>
      </c>
      <c r="D5305">
        <v>814</v>
      </c>
      <c r="E5305">
        <v>0</v>
      </c>
      <c r="F5305">
        <v>10299</v>
      </c>
      <c r="H5305" t="s">
        <v>9</v>
      </c>
      <c r="I5305">
        <v>1120</v>
      </c>
      <c r="J5305">
        <v>3160</v>
      </c>
      <c r="K5305" t="s">
        <v>3262</v>
      </c>
      <c r="M5305" t="s">
        <v>4423</v>
      </c>
      <c r="O5305" s="65">
        <v>255000</v>
      </c>
    </row>
    <row r="5306" spans="1:15" x14ac:dyDescent="0.25">
      <c r="A5306" s="45">
        <v>2018</v>
      </c>
      <c r="B5306" t="s">
        <v>1085</v>
      </c>
      <c r="C5306">
        <v>215</v>
      </c>
      <c r="D5306">
        <v>814</v>
      </c>
      <c r="E5306">
        <v>0</v>
      </c>
      <c r="F5306">
        <v>10301</v>
      </c>
      <c r="H5306" t="s">
        <v>9</v>
      </c>
      <c r="I5306">
        <v>1120</v>
      </c>
      <c r="J5306">
        <v>3160</v>
      </c>
      <c r="K5306" t="s">
        <v>3263</v>
      </c>
      <c r="O5306" s="65">
        <v>1780500</v>
      </c>
    </row>
    <row r="5307" spans="1:15" x14ac:dyDescent="0.25">
      <c r="A5307" s="45">
        <v>2018</v>
      </c>
      <c r="B5307" t="s">
        <v>1085</v>
      </c>
      <c r="C5307">
        <v>215</v>
      </c>
      <c r="D5307">
        <v>814</v>
      </c>
      <c r="E5307">
        <v>0</v>
      </c>
      <c r="F5307">
        <v>10304</v>
      </c>
      <c r="H5307" t="s">
        <v>9</v>
      </c>
      <c r="I5307">
        <v>1120</v>
      </c>
      <c r="J5307">
        <v>3160</v>
      </c>
      <c r="K5307" t="s">
        <v>3266</v>
      </c>
      <c r="O5307" s="65">
        <v>60000</v>
      </c>
    </row>
    <row r="5308" spans="1:15" x14ac:dyDescent="0.25">
      <c r="A5308" s="45">
        <v>2018</v>
      </c>
      <c r="B5308" t="s">
        <v>1085</v>
      </c>
      <c r="C5308">
        <v>215</v>
      </c>
      <c r="D5308">
        <v>814</v>
      </c>
      <c r="E5308">
        <v>0</v>
      </c>
      <c r="F5308">
        <v>10306</v>
      </c>
      <c r="H5308" t="s">
        <v>9</v>
      </c>
      <c r="I5308">
        <v>1120</v>
      </c>
      <c r="J5308">
        <v>3160</v>
      </c>
      <c r="K5308" t="s">
        <v>3268</v>
      </c>
      <c r="M5308" t="s">
        <v>4424</v>
      </c>
      <c r="O5308" s="65">
        <v>69840</v>
      </c>
    </row>
    <row r="5309" spans="1:15" x14ac:dyDescent="0.25">
      <c r="A5309" s="45">
        <v>2018</v>
      </c>
      <c r="B5309" t="s">
        <v>1085</v>
      </c>
      <c r="C5309">
        <v>215</v>
      </c>
      <c r="D5309">
        <v>814</v>
      </c>
      <c r="E5309">
        <v>0</v>
      </c>
      <c r="F5309">
        <v>10307</v>
      </c>
      <c r="H5309" t="s">
        <v>9</v>
      </c>
      <c r="I5309">
        <v>1120</v>
      </c>
      <c r="J5309">
        <v>3160</v>
      </c>
      <c r="K5309" t="s">
        <v>3269</v>
      </c>
      <c r="O5309" s="65">
        <v>412000</v>
      </c>
    </row>
    <row r="5310" spans="1:15" x14ac:dyDescent="0.25">
      <c r="A5310" s="45">
        <v>2018</v>
      </c>
      <c r="B5310" t="s">
        <v>1085</v>
      </c>
      <c r="C5310">
        <v>215</v>
      </c>
      <c r="D5310">
        <v>814</v>
      </c>
      <c r="E5310">
        <v>0</v>
      </c>
      <c r="F5310">
        <v>10403</v>
      </c>
      <c r="H5310" t="s">
        <v>9</v>
      </c>
      <c r="I5310">
        <v>1120</v>
      </c>
      <c r="J5310">
        <v>3160</v>
      </c>
      <c r="K5310" t="s">
        <v>3272</v>
      </c>
      <c r="M5310" t="s">
        <v>4425</v>
      </c>
      <c r="O5310" s="65">
        <v>786864</v>
      </c>
    </row>
    <row r="5311" spans="1:15" x14ac:dyDescent="0.25">
      <c r="A5311" s="45">
        <v>2018</v>
      </c>
      <c r="B5311" t="s">
        <v>1085</v>
      </c>
      <c r="C5311">
        <v>215</v>
      </c>
      <c r="D5311">
        <v>814</v>
      </c>
      <c r="E5311">
        <v>0</v>
      </c>
      <c r="F5311">
        <v>10406</v>
      </c>
      <c r="H5311" t="s">
        <v>9</v>
      </c>
      <c r="I5311">
        <v>1120</v>
      </c>
      <c r="J5311">
        <v>3160</v>
      </c>
      <c r="K5311" t="s">
        <v>3275</v>
      </c>
      <c r="M5311" t="s">
        <v>4699</v>
      </c>
      <c r="O5311" s="65">
        <v>16922000</v>
      </c>
    </row>
    <row r="5312" spans="1:15" x14ac:dyDescent="0.25">
      <c r="A5312" s="45">
        <v>2018</v>
      </c>
      <c r="B5312" t="s">
        <v>1085</v>
      </c>
      <c r="C5312">
        <v>215</v>
      </c>
      <c r="D5312">
        <v>814</v>
      </c>
      <c r="E5312">
        <v>0</v>
      </c>
      <c r="F5312">
        <v>10499</v>
      </c>
      <c r="H5312" t="s">
        <v>9</v>
      </c>
      <c r="I5312">
        <v>1120</v>
      </c>
      <c r="J5312">
        <v>3160</v>
      </c>
      <c r="K5312" t="s">
        <v>3276</v>
      </c>
      <c r="M5312" t="s">
        <v>4700</v>
      </c>
      <c r="O5312" s="65">
        <v>2182012</v>
      </c>
    </row>
    <row r="5313" spans="1:15" x14ac:dyDescent="0.25">
      <c r="A5313" s="45">
        <v>2018</v>
      </c>
      <c r="B5313" t="s">
        <v>1085</v>
      </c>
      <c r="C5313">
        <v>215</v>
      </c>
      <c r="D5313">
        <v>814</v>
      </c>
      <c r="E5313">
        <v>0</v>
      </c>
      <c r="F5313">
        <v>10501</v>
      </c>
      <c r="H5313" t="s">
        <v>9</v>
      </c>
      <c r="I5313">
        <v>1120</v>
      </c>
      <c r="J5313">
        <v>3160</v>
      </c>
      <c r="K5313" t="s">
        <v>3277</v>
      </c>
      <c r="O5313" s="65">
        <v>100000</v>
      </c>
    </row>
    <row r="5314" spans="1:15" x14ac:dyDescent="0.25">
      <c r="A5314" s="45">
        <v>2018</v>
      </c>
      <c r="B5314" t="s">
        <v>1085</v>
      </c>
      <c r="C5314">
        <v>215</v>
      </c>
      <c r="D5314">
        <v>814</v>
      </c>
      <c r="E5314">
        <v>0</v>
      </c>
      <c r="F5314">
        <v>10502</v>
      </c>
      <c r="H5314" t="s">
        <v>9</v>
      </c>
      <c r="I5314">
        <v>1120</v>
      </c>
      <c r="J5314">
        <v>3160</v>
      </c>
      <c r="K5314" t="s">
        <v>3278</v>
      </c>
      <c r="O5314" s="65">
        <v>2960184</v>
      </c>
    </row>
    <row r="5315" spans="1:15" x14ac:dyDescent="0.25">
      <c r="A5315" s="45">
        <v>2018</v>
      </c>
      <c r="B5315" t="s">
        <v>1085</v>
      </c>
      <c r="C5315">
        <v>215</v>
      </c>
      <c r="D5315">
        <v>814</v>
      </c>
      <c r="E5315">
        <v>0</v>
      </c>
      <c r="F5315">
        <v>10503</v>
      </c>
      <c r="H5315" t="s">
        <v>9</v>
      </c>
      <c r="I5315">
        <v>1120</v>
      </c>
      <c r="J5315">
        <v>3160</v>
      </c>
      <c r="K5315" t="s">
        <v>3279</v>
      </c>
      <c r="O5315" s="65">
        <v>1694784</v>
      </c>
    </row>
    <row r="5316" spans="1:15" x14ac:dyDescent="0.25">
      <c r="A5316" s="45">
        <v>2018</v>
      </c>
      <c r="B5316" t="s">
        <v>1085</v>
      </c>
      <c r="C5316">
        <v>215</v>
      </c>
      <c r="D5316">
        <v>814</v>
      </c>
      <c r="E5316">
        <v>0</v>
      </c>
      <c r="F5316">
        <v>10504</v>
      </c>
      <c r="H5316" t="s">
        <v>9</v>
      </c>
      <c r="I5316">
        <v>1120</v>
      </c>
      <c r="J5316">
        <v>3160</v>
      </c>
      <c r="K5316" t="s">
        <v>3280</v>
      </c>
      <c r="O5316" s="65">
        <v>1063322</v>
      </c>
    </row>
    <row r="5317" spans="1:15" x14ac:dyDescent="0.25">
      <c r="A5317" s="45">
        <v>2018</v>
      </c>
      <c r="B5317" t="s">
        <v>1085</v>
      </c>
      <c r="C5317">
        <v>215</v>
      </c>
      <c r="D5317">
        <v>814</v>
      </c>
      <c r="E5317">
        <v>0</v>
      </c>
      <c r="F5317">
        <v>10601</v>
      </c>
      <c r="H5317" t="s">
        <v>9</v>
      </c>
      <c r="I5317">
        <v>1120</v>
      </c>
      <c r="J5317">
        <v>3160</v>
      </c>
      <c r="K5317" t="s">
        <v>3281</v>
      </c>
      <c r="O5317" s="65">
        <v>9457793</v>
      </c>
    </row>
    <row r="5318" spans="1:15" x14ac:dyDescent="0.25">
      <c r="A5318" s="45">
        <v>2018</v>
      </c>
      <c r="B5318" t="s">
        <v>1085</v>
      </c>
      <c r="C5318">
        <v>215</v>
      </c>
      <c r="D5318">
        <v>814</v>
      </c>
      <c r="E5318">
        <v>0</v>
      </c>
      <c r="F5318">
        <v>10701</v>
      </c>
      <c r="H5318" t="s">
        <v>9</v>
      </c>
      <c r="I5318">
        <v>1120</v>
      </c>
      <c r="J5318">
        <v>3160</v>
      </c>
      <c r="K5318" t="s">
        <v>3284</v>
      </c>
      <c r="M5318" t="s">
        <v>4701</v>
      </c>
      <c r="O5318" s="65">
        <v>908910</v>
      </c>
    </row>
    <row r="5319" spans="1:15" x14ac:dyDescent="0.25">
      <c r="A5319" s="45">
        <v>2018</v>
      </c>
      <c r="B5319" t="s">
        <v>1085</v>
      </c>
      <c r="C5319">
        <v>215</v>
      </c>
      <c r="D5319">
        <v>814</v>
      </c>
      <c r="E5319">
        <v>0</v>
      </c>
      <c r="F5319">
        <v>10702</v>
      </c>
      <c r="H5319" t="s">
        <v>9</v>
      </c>
      <c r="I5319">
        <v>1120</v>
      </c>
      <c r="J5319">
        <v>3160</v>
      </c>
      <c r="K5319" t="s">
        <v>3285</v>
      </c>
      <c r="M5319" t="s">
        <v>6248</v>
      </c>
      <c r="O5319" s="65">
        <v>200000</v>
      </c>
    </row>
    <row r="5320" spans="1:15" x14ac:dyDescent="0.25">
      <c r="A5320" s="45">
        <v>2018</v>
      </c>
      <c r="B5320" t="s">
        <v>1085</v>
      </c>
      <c r="C5320">
        <v>215</v>
      </c>
      <c r="D5320">
        <v>814</v>
      </c>
      <c r="E5320">
        <v>0</v>
      </c>
      <c r="F5320">
        <v>10805</v>
      </c>
      <c r="H5320" t="s">
        <v>9</v>
      </c>
      <c r="I5320">
        <v>1120</v>
      </c>
      <c r="J5320">
        <v>3160</v>
      </c>
      <c r="K5320" t="s">
        <v>3291</v>
      </c>
      <c r="O5320" s="65">
        <v>12350000</v>
      </c>
    </row>
    <row r="5321" spans="1:15" x14ac:dyDescent="0.25">
      <c r="A5321" s="45">
        <v>2018</v>
      </c>
      <c r="B5321" t="s">
        <v>1085</v>
      </c>
      <c r="C5321">
        <v>215</v>
      </c>
      <c r="D5321">
        <v>814</v>
      </c>
      <c r="E5321">
        <v>0</v>
      </c>
      <c r="F5321">
        <v>10806</v>
      </c>
      <c r="H5321" t="s">
        <v>9</v>
      </c>
      <c r="I5321">
        <v>1120</v>
      </c>
      <c r="J5321">
        <v>3160</v>
      </c>
      <c r="K5321" t="s">
        <v>3292</v>
      </c>
      <c r="O5321" s="65">
        <v>2850000</v>
      </c>
    </row>
    <row r="5322" spans="1:15" x14ac:dyDescent="0.25">
      <c r="A5322" s="45">
        <v>2018</v>
      </c>
      <c r="B5322" t="s">
        <v>1085</v>
      </c>
      <c r="C5322">
        <v>215</v>
      </c>
      <c r="D5322">
        <v>814</v>
      </c>
      <c r="E5322">
        <v>0</v>
      </c>
      <c r="F5322">
        <v>10807</v>
      </c>
      <c r="H5322" t="s">
        <v>9</v>
      </c>
      <c r="I5322">
        <v>1120</v>
      </c>
      <c r="J5322">
        <v>3160</v>
      </c>
      <c r="K5322" t="s">
        <v>3293</v>
      </c>
      <c r="O5322" s="65">
        <v>200000</v>
      </c>
    </row>
    <row r="5323" spans="1:15" x14ac:dyDescent="0.25">
      <c r="A5323" s="45">
        <v>2018</v>
      </c>
      <c r="B5323" t="s">
        <v>1085</v>
      </c>
      <c r="C5323">
        <v>215</v>
      </c>
      <c r="D5323">
        <v>814</v>
      </c>
      <c r="E5323">
        <v>0</v>
      </c>
      <c r="F5323">
        <v>10808</v>
      </c>
      <c r="H5323" t="s">
        <v>9</v>
      </c>
      <c r="I5323">
        <v>1120</v>
      </c>
      <c r="J5323">
        <v>3160</v>
      </c>
      <c r="K5323" t="s">
        <v>3294</v>
      </c>
      <c r="O5323" s="65">
        <v>11539312</v>
      </c>
    </row>
    <row r="5324" spans="1:15" x14ac:dyDescent="0.25">
      <c r="A5324" s="45">
        <v>2018</v>
      </c>
      <c r="B5324" t="s">
        <v>1085</v>
      </c>
      <c r="C5324">
        <v>215</v>
      </c>
      <c r="D5324">
        <v>814</v>
      </c>
      <c r="E5324">
        <v>0</v>
      </c>
      <c r="F5324">
        <v>10899</v>
      </c>
      <c r="H5324" t="s">
        <v>9</v>
      </c>
      <c r="I5324">
        <v>1120</v>
      </c>
      <c r="J5324">
        <v>3160</v>
      </c>
      <c r="K5324" t="s">
        <v>3295</v>
      </c>
      <c r="O5324" s="65">
        <v>360000</v>
      </c>
    </row>
    <row r="5325" spans="1:15" x14ac:dyDescent="0.25">
      <c r="A5325" s="45">
        <v>2018</v>
      </c>
      <c r="B5325" t="s">
        <v>1085</v>
      </c>
      <c r="C5325">
        <v>215</v>
      </c>
      <c r="D5325">
        <v>814</v>
      </c>
      <c r="E5325">
        <v>0</v>
      </c>
      <c r="F5325">
        <v>10999</v>
      </c>
      <c r="H5325" t="s">
        <v>9</v>
      </c>
      <c r="I5325">
        <v>1310</v>
      </c>
      <c r="J5325">
        <v>3160</v>
      </c>
      <c r="K5325" t="s">
        <v>3299</v>
      </c>
      <c r="M5325" t="s">
        <v>4426</v>
      </c>
      <c r="O5325" s="65">
        <v>300000</v>
      </c>
    </row>
    <row r="5326" spans="1:15" x14ac:dyDescent="0.25">
      <c r="A5326" s="45">
        <v>2018</v>
      </c>
      <c r="B5326" t="s">
        <v>1085</v>
      </c>
      <c r="C5326">
        <v>215</v>
      </c>
      <c r="D5326">
        <v>814</v>
      </c>
      <c r="E5326">
        <v>0</v>
      </c>
      <c r="F5326">
        <v>19902</v>
      </c>
      <c r="H5326" t="s">
        <v>9</v>
      </c>
      <c r="I5326">
        <v>1120</v>
      </c>
      <c r="J5326">
        <v>3160</v>
      </c>
      <c r="K5326" t="s">
        <v>3301</v>
      </c>
      <c r="M5326" t="s">
        <v>6249</v>
      </c>
      <c r="O5326" s="65">
        <v>50000</v>
      </c>
    </row>
    <row r="5327" spans="1:15" x14ac:dyDescent="0.25">
      <c r="A5327" s="45">
        <v>2018</v>
      </c>
      <c r="B5327" t="s">
        <v>1085</v>
      </c>
      <c r="C5327">
        <v>215</v>
      </c>
      <c r="D5327">
        <v>814</v>
      </c>
      <c r="E5327">
        <v>0</v>
      </c>
      <c r="F5327">
        <v>19905</v>
      </c>
      <c r="H5327" t="s">
        <v>9</v>
      </c>
      <c r="I5327">
        <v>1120</v>
      </c>
      <c r="J5327">
        <v>3160</v>
      </c>
      <c r="K5327" t="s">
        <v>3304</v>
      </c>
      <c r="O5327" s="65">
        <v>650000</v>
      </c>
    </row>
    <row r="5328" spans="1:15" x14ac:dyDescent="0.25">
      <c r="A5328" s="45">
        <v>2018</v>
      </c>
      <c r="B5328" t="s">
        <v>1085</v>
      </c>
      <c r="C5328">
        <v>215</v>
      </c>
      <c r="D5328">
        <v>814</v>
      </c>
      <c r="E5328">
        <v>0</v>
      </c>
      <c r="F5328">
        <v>20101</v>
      </c>
      <c r="H5328" t="s">
        <v>9</v>
      </c>
      <c r="I5328">
        <v>1120</v>
      </c>
      <c r="J5328">
        <v>3160</v>
      </c>
      <c r="K5328" t="s">
        <v>3306</v>
      </c>
      <c r="O5328" s="65">
        <v>4814875</v>
      </c>
    </row>
    <row r="5329" spans="1:15" x14ac:dyDescent="0.25">
      <c r="A5329" s="45">
        <v>2018</v>
      </c>
      <c r="B5329" t="s">
        <v>1085</v>
      </c>
      <c r="C5329">
        <v>215</v>
      </c>
      <c r="D5329">
        <v>814</v>
      </c>
      <c r="E5329">
        <v>0</v>
      </c>
      <c r="F5329">
        <v>20102</v>
      </c>
      <c r="H5329" t="s">
        <v>9</v>
      </c>
      <c r="I5329">
        <v>1120</v>
      </c>
      <c r="J5329">
        <v>3160</v>
      </c>
      <c r="K5329" t="s">
        <v>3307</v>
      </c>
      <c r="O5329" s="65">
        <v>859550</v>
      </c>
    </row>
    <row r="5330" spans="1:15" x14ac:dyDescent="0.25">
      <c r="A5330" s="45">
        <v>2018</v>
      </c>
      <c r="B5330" t="s">
        <v>1085</v>
      </c>
      <c r="C5330">
        <v>215</v>
      </c>
      <c r="D5330">
        <v>814</v>
      </c>
      <c r="E5330">
        <v>0</v>
      </c>
      <c r="F5330">
        <v>20104</v>
      </c>
      <c r="H5330" t="s">
        <v>9</v>
      </c>
      <c r="I5330">
        <v>1120</v>
      </c>
      <c r="J5330">
        <v>3160</v>
      </c>
      <c r="K5330" t="s">
        <v>3309</v>
      </c>
      <c r="O5330" s="65">
        <v>921310</v>
      </c>
    </row>
    <row r="5331" spans="1:15" x14ac:dyDescent="0.25">
      <c r="A5331" s="45">
        <v>2018</v>
      </c>
      <c r="B5331" t="s">
        <v>1085</v>
      </c>
      <c r="C5331">
        <v>215</v>
      </c>
      <c r="D5331">
        <v>814</v>
      </c>
      <c r="E5331">
        <v>0</v>
      </c>
      <c r="F5331">
        <v>20199</v>
      </c>
      <c r="H5331" t="s">
        <v>9</v>
      </c>
      <c r="I5331">
        <v>1120</v>
      </c>
      <c r="J5331">
        <v>3160</v>
      </c>
      <c r="K5331" t="s">
        <v>3310</v>
      </c>
      <c r="O5331" s="65">
        <v>10000</v>
      </c>
    </row>
    <row r="5332" spans="1:15" x14ac:dyDescent="0.25">
      <c r="A5332" s="45">
        <v>2018</v>
      </c>
      <c r="B5332" t="s">
        <v>1085</v>
      </c>
      <c r="C5332">
        <v>215</v>
      </c>
      <c r="D5332">
        <v>814</v>
      </c>
      <c r="E5332">
        <v>0</v>
      </c>
      <c r="F5332">
        <v>20203</v>
      </c>
      <c r="H5332" t="s">
        <v>9</v>
      </c>
      <c r="I5332">
        <v>1120</v>
      </c>
      <c r="J5332">
        <v>3160</v>
      </c>
      <c r="K5332" t="s">
        <v>3313</v>
      </c>
      <c r="O5332" s="65">
        <v>411310</v>
      </c>
    </row>
    <row r="5333" spans="1:15" x14ac:dyDescent="0.25">
      <c r="A5333" s="45">
        <v>2018</v>
      </c>
      <c r="B5333" t="s">
        <v>1085</v>
      </c>
      <c r="C5333">
        <v>215</v>
      </c>
      <c r="D5333">
        <v>814</v>
      </c>
      <c r="E5333">
        <v>0</v>
      </c>
      <c r="F5333">
        <v>20304</v>
      </c>
      <c r="H5333" t="s">
        <v>9</v>
      </c>
      <c r="I5333">
        <v>1120</v>
      </c>
      <c r="J5333">
        <v>3160</v>
      </c>
      <c r="K5333" t="s">
        <v>3318</v>
      </c>
      <c r="O5333" s="65">
        <v>312060</v>
      </c>
    </row>
    <row r="5334" spans="1:15" x14ac:dyDescent="0.25">
      <c r="A5334" s="45">
        <v>2018</v>
      </c>
      <c r="B5334" t="s">
        <v>1085</v>
      </c>
      <c r="C5334">
        <v>215</v>
      </c>
      <c r="D5334">
        <v>814</v>
      </c>
      <c r="E5334">
        <v>0</v>
      </c>
      <c r="F5334">
        <v>20401</v>
      </c>
      <c r="H5334" t="s">
        <v>9</v>
      </c>
      <c r="I5334">
        <v>1120</v>
      </c>
      <c r="J5334">
        <v>3160</v>
      </c>
      <c r="K5334" t="s">
        <v>3322</v>
      </c>
      <c r="O5334" s="65">
        <v>165000</v>
      </c>
    </row>
    <row r="5335" spans="1:15" x14ac:dyDescent="0.25">
      <c r="A5335" s="45">
        <v>2018</v>
      </c>
      <c r="B5335" t="s">
        <v>1085</v>
      </c>
      <c r="C5335">
        <v>215</v>
      </c>
      <c r="D5335">
        <v>814</v>
      </c>
      <c r="E5335">
        <v>0</v>
      </c>
      <c r="F5335">
        <v>20402</v>
      </c>
      <c r="H5335" t="s">
        <v>9</v>
      </c>
      <c r="I5335">
        <v>1120</v>
      </c>
      <c r="J5335">
        <v>3160</v>
      </c>
      <c r="K5335" t="s">
        <v>3323</v>
      </c>
      <c r="O5335" s="65">
        <v>3327496</v>
      </c>
    </row>
    <row r="5336" spans="1:15" x14ac:dyDescent="0.25">
      <c r="A5336" s="45">
        <v>2018</v>
      </c>
      <c r="B5336" t="s">
        <v>1085</v>
      </c>
      <c r="C5336">
        <v>215</v>
      </c>
      <c r="D5336">
        <v>814</v>
      </c>
      <c r="E5336">
        <v>0</v>
      </c>
      <c r="F5336">
        <v>29901</v>
      </c>
      <c r="H5336" t="s">
        <v>9</v>
      </c>
      <c r="I5336">
        <v>1120</v>
      </c>
      <c r="J5336">
        <v>3160</v>
      </c>
      <c r="K5336" t="s">
        <v>3327</v>
      </c>
      <c r="O5336" s="65">
        <v>3923655</v>
      </c>
    </row>
    <row r="5337" spans="1:15" x14ac:dyDescent="0.25">
      <c r="A5337" s="45">
        <v>2018</v>
      </c>
      <c r="B5337" t="s">
        <v>1085</v>
      </c>
      <c r="C5337">
        <v>215</v>
      </c>
      <c r="D5337">
        <v>814</v>
      </c>
      <c r="E5337">
        <v>0</v>
      </c>
      <c r="F5337">
        <v>29902</v>
      </c>
      <c r="H5337" t="s">
        <v>9</v>
      </c>
      <c r="I5337">
        <v>1120</v>
      </c>
      <c r="J5337">
        <v>3160</v>
      </c>
      <c r="K5337" t="s">
        <v>3328</v>
      </c>
      <c r="O5337" s="65">
        <v>347125</v>
      </c>
    </row>
    <row r="5338" spans="1:15" x14ac:dyDescent="0.25">
      <c r="A5338" s="45">
        <v>2018</v>
      </c>
      <c r="B5338" t="s">
        <v>1085</v>
      </c>
      <c r="C5338">
        <v>215</v>
      </c>
      <c r="D5338">
        <v>814</v>
      </c>
      <c r="E5338">
        <v>0</v>
      </c>
      <c r="F5338">
        <v>29903</v>
      </c>
      <c r="H5338" t="s">
        <v>9</v>
      </c>
      <c r="I5338">
        <v>1120</v>
      </c>
      <c r="J5338">
        <v>3160</v>
      </c>
      <c r="K5338" t="s">
        <v>3329</v>
      </c>
      <c r="O5338" s="65">
        <v>4267019</v>
      </c>
    </row>
    <row r="5339" spans="1:15" x14ac:dyDescent="0.25">
      <c r="A5339" s="45">
        <v>2018</v>
      </c>
      <c r="B5339" t="s">
        <v>1085</v>
      </c>
      <c r="C5339">
        <v>215</v>
      </c>
      <c r="D5339">
        <v>814</v>
      </c>
      <c r="E5339">
        <v>0</v>
      </c>
      <c r="F5339">
        <v>29904</v>
      </c>
      <c r="H5339" t="s">
        <v>9</v>
      </c>
      <c r="I5339">
        <v>1120</v>
      </c>
      <c r="J5339">
        <v>3160</v>
      </c>
      <c r="K5339" t="s">
        <v>3330</v>
      </c>
      <c r="O5339" s="65">
        <v>325600</v>
      </c>
    </row>
    <row r="5340" spans="1:15" x14ac:dyDescent="0.25">
      <c r="A5340" s="45">
        <v>2018</v>
      </c>
      <c r="B5340" t="s">
        <v>1085</v>
      </c>
      <c r="C5340">
        <v>215</v>
      </c>
      <c r="D5340">
        <v>814</v>
      </c>
      <c r="E5340">
        <v>0</v>
      </c>
      <c r="F5340">
        <v>29905</v>
      </c>
      <c r="H5340" t="s">
        <v>9</v>
      </c>
      <c r="I5340">
        <v>1120</v>
      </c>
      <c r="J5340">
        <v>3160</v>
      </c>
      <c r="K5340" t="s">
        <v>3331</v>
      </c>
      <c r="O5340" s="65">
        <v>661000</v>
      </c>
    </row>
    <row r="5341" spans="1:15" x14ac:dyDescent="0.25">
      <c r="A5341" s="45">
        <v>2018</v>
      </c>
      <c r="B5341" t="s">
        <v>1085</v>
      </c>
      <c r="C5341">
        <v>215</v>
      </c>
      <c r="D5341">
        <v>814</v>
      </c>
      <c r="E5341">
        <v>0</v>
      </c>
      <c r="F5341">
        <v>29999</v>
      </c>
      <c r="H5341" t="s">
        <v>9</v>
      </c>
      <c r="I5341">
        <v>1120</v>
      </c>
      <c r="J5341">
        <v>3160</v>
      </c>
      <c r="K5341" t="s">
        <v>3334</v>
      </c>
      <c r="O5341" s="65">
        <v>150000</v>
      </c>
    </row>
    <row r="5342" spans="1:15" x14ac:dyDescent="0.25">
      <c r="A5342" s="45">
        <v>2018</v>
      </c>
      <c r="B5342" t="s">
        <v>1085</v>
      </c>
      <c r="C5342">
        <v>215</v>
      </c>
      <c r="D5342">
        <v>814</v>
      </c>
      <c r="E5342">
        <v>0</v>
      </c>
      <c r="F5342">
        <v>50102</v>
      </c>
      <c r="H5342" t="s">
        <v>16</v>
      </c>
      <c r="I5342">
        <v>2210</v>
      </c>
      <c r="J5342">
        <v>3160</v>
      </c>
      <c r="K5342" t="s">
        <v>3373</v>
      </c>
      <c r="O5342" s="65">
        <v>40000</v>
      </c>
    </row>
    <row r="5343" spans="1:15" x14ac:dyDescent="0.25">
      <c r="A5343" s="45">
        <v>2018</v>
      </c>
      <c r="B5343" t="s">
        <v>1085</v>
      </c>
      <c r="C5343">
        <v>215</v>
      </c>
      <c r="D5343">
        <v>814</v>
      </c>
      <c r="E5343">
        <v>0</v>
      </c>
      <c r="F5343">
        <v>50103</v>
      </c>
      <c r="H5343" t="s">
        <v>16</v>
      </c>
      <c r="I5343">
        <v>2210</v>
      </c>
      <c r="J5343">
        <v>3160</v>
      </c>
      <c r="K5343" t="s">
        <v>3374</v>
      </c>
      <c r="O5343" s="65">
        <v>130000</v>
      </c>
    </row>
    <row r="5344" spans="1:15" x14ac:dyDescent="0.25">
      <c r="A5344" s="45">
        <v>2018</v>
      </c>
      <c r="B5344" t="s">
        <v>1085</v>
      </c>
      <c r="C5344">
        <v>215</v>
      </c>
      <c r="D5344">
        <v>814</v>
      </c>
      <c r="E5344">
        <v>0</v>
      </c>
      <c r="F5344">
        <v>50104</v>
      </c>
      <c r="H5344" t="s">
        <v>16</v>
      </c>
      <c r="I5344">
        <v>2210</v>
      </c>
      <c r="J5344">
        <v>3160</v>
      </c>
      <c r="K5344" t="s">
        <v>3375</v>
      </c>
      <c r="O5344" s="65">
        <v>1875000</v>
      </c>
    </row>
    <row r="5345" spans="1:15" x14ac:dyDescent="0.25">
      <c r="A5345" s="45">
        <v>2018</v>
      </c>
      <c r="B5345" t="s">
        <v>1085</v>
      </c>
      <c r="C5345">
        <v>215</v>
      </c>
      <c r="D5345">
        <v>814</v>
      </c>
      <c r="E5345">
        <v>0</v>
      </c>
      <c r="F5345">
        <v>50106</v>
      </c>
      <c r="H5345" t="s">
        <v>16</v>
      </c>
      <c r="I5345">
        <v>2210</v>
      </c>
      <c r="J5345">
        <v>3160</v>
      </c>
      <c r="K5345" t="s">
        <v>3377</v>
      </c>
      <c r="O5345" s="65">
        <v>220000</v>
      </c>
    </row>
    <row r="5346" spans="1:15" x14ac:dyDescent="0.25">
      <c r="A5346" s="45">
        <v>2018</v>
      </c>
      <c r="B5346" t="s">
        <v>1085</v>
      </c>
      <c r="C5346">
        <v>215</v>
      </c>
      <c r="D5346">
        <v>814</v>
      </c>
      <c r="E5346">
        <v>0</v>
      </c>
      <c r="F5346">
        <v>50199</v>
      </c>
      <c r="H5346" t="s">
        <v>16</v>
      </c>
      <c r="I5346">
        <v>2210</v>
      </c>
      <c r="J5346">
        <v>3160</v>
      </c>
      <c r="K5346" t="s">
        <v>3379</v>
      </c>
      <c r="O5346" s="65">
        <v>104000</v>
      </c>
    </row>
    <row r="5347" spans="1:15" x14ac:dyDescent="0.25">
      <c r="A5347" s="45">
        <v>2018</v>
      </c>
      <c r="B5347" t="s">
        <v>1085</v>
      </c>
      <c r="C5347">
        <v>215</v>
      </c>
      <c r="D5347">
        <v>814</v>
      </c>
      <c r="E5347">
        <v>0</v>
      </c>
      <c r="F5347">
        <v>59903</v>
      </c>
      <c r="H5347" t="s">
        <v>16</v>
      </c>
      <c r="I5347">
        <v>2240</v>
      </c>
      <c r="J5347">
        <v>3160</v>
      </c>
      <c r="K5347" t="s">
        <v>3389</v>
      </c>
      <c r="O5347" s="65">
        <v>16594000</v>
      </c>
    </row>
    <row r="5348" spans="1:15" x14ac:dyDescent="0.25">
      <c r="A5348" s="45">
        <v>2018</v>
      </c>
      <c r="B5348" t="s">
        <v>1085</v>
      </c>
      <c r="C5348">
        <v>215</v>
      </c>
      <c r="D5348">
        <v>814</v>
      </c>
      <c r="E5348">
        <v>0</v>
      </c>
      <c r="F5348">
        <v>60103</v>
      </c>
      <c r="G5348">
        <v>200</v>
      </c>
      <c r="H5348" t="s">
        <v>9</v>
      </c>
      <c r="I5348">
        <v>1310</v>
      </c>
      <c r="J5348">
        <v>3160</v>
      </c>
      <c r="K5348" t="s">
        <v>3393</v>
      </c>
      <c r="L5348" t="s">
        <v>21</v>
      </c>
      <c r="M5348" t="s">
        <v>4550</v>
      </c>
      <c r="N5348" t="s">
        <v>22</v>
      </c>
      <c r="O5348" s="65">
        <v>7824000</v>
      </c>
    </row>
    <row r="5349" spans="1:15" x14ac:dyDescent="0.25">
      <c r="A5349" s="45">
        <v>2018</v>
      </c>
      <c r="B5349" t="s">
        <v>1085</v>
      </c>
      <c r="C5349">
        <v>215</v>
      </c>
      <c r="D5349">
        <v>814</v>
      </c>
      <c r="E5349">
        <v>0</v>
      </c>
      <c r="F5349">
        <v>60103</v>
      </c>
      <c r="G5349">
        <v>202</v>
      </c>
      <c r="H5349" t="s">
        <v>9</v>
      </c>
      <c r="I5349">
        <v>1310</v>
      </c>
      <c r="J5349">
        <v>3160</v>
      </c>
      <c r="K5349" t="s">
        <v>3393</v>
      </c>
      <c r="L5349" t="s">
        <v>21</v>
      </c>
      <c r="M5349" t="s">
        <v>4542</v>
      </c>
      <c r="N5349" t="s">
        <v>22</v>
      </c>
      <c r="O5349" s="65">
        <v>3376000</v>
      </c>
    </row>
    <row r="5350" spans="1:15" x14ac:dyDescent="0.25">
      <c r="A5350" s="45">
        <v>2018</v>
      </c>
      <c r="B5350" t="s">
        <v>1085</v>
      </c>
      <c r="C5350">
        <v>215</v>
      </c>
      <c r="D5350">
        <v>814</v>
      </c>
      <c r="E5350">
        <v>0</v>
      </c>
      <c r="F5350">
        <v>60301</v>
      </c>
      <c r="H5350" t="s">
        <v>9</v>
      </c>
      <c r="I5350">
        <v>1320</v>
      </c>
      <c r="J5350">
        <v>3160</v>
      </c>
      <c r="K5350" t="s">
        <v>3404</v>
      </c>
      <c r="O5350" s="65">
        <v>86178000</v>
      </c>
    </row>
    <row r="5351" spans="1:15" x14ac:dyDescent="0.25">
      <c r="A5351" s="45">
        <v>2018</v>
      </c>
      <c r="B5351" t="s">
        <v>1085</v>
      </c>
      <c r="C5351">
        <v>215</v>
      </c>
      <c r="D5351">
        <v>814</v>
      </c>
      <c r="E5351">
        <v>0</v>
      </c>
      <c r="F5351">
        <v>60399</v>
      </c>
      <c r="H5351" t="s">
        <v>9</v>
      </c>
      <c r="I5351">
        <v>1320</v>
      </c>
      <c r="J5351">
        <v>3160</v>
      </c>
      <c r="K5351" t="s">
        <v>3409</v>
      </c>
      <c r="M5351" t="s">
        <v>4698</v>
      </c>
      <c r="O5351" s="65">
        <v>6000000</v>
      </c>
    </row>
    <row r="5352" spans="1:15" x14ac:dyDescent="0.25">
      <c r="A5352" s="45">
        <v>2018</v>
      </c>
      <c r="B5352" t="s">
        <v>1085</v>
      </c>
      <c r="C5352">
        <v>215</v>
      </c>
      <c r="D5352">
        <v>814</v>
      </c>
      <c r="E5352">
        <v>0</v>
      </c>
      <c r="F5352">
        <v>60601</v>
      </c>
      <c r="H5352" t="s">
        <v>9</v>
      </c>
      <c r="I5352">
        <v>1320</v>
      </c>
      <c r="J5352">
        <v>3160</v>
      </c>
      <c r="K5352" t="s">
        <v>3417</v>
      </c>
      <c r="M5352" t="s">
        <v>4702</v>
      </c>
      <c r="O5352" s="65">
        <v>1000000</v>
      </c>
    </row>
    <row r="5353" spans="1:15" x14ac:dyDescent="0.25">
      <c r="A5353" s="45">
        <v>2018</v>
      </c>
      <c r="B5353" t="s">
        <v>1085</v>
      </c>
      <c r="C5353">
        <v>215</v>
      </c>
      <c r="D5353">
        <v>814</v>
      </c>
      <c r="E5353">
        <v>0</v>
      </c>
      <c r="F5353">
        <v>70102</v>
      </c>
      <c r="G5353">
        <v>203</v>
      </c>
      <c r="H5353" t="s">
        <v>16</v>
      </c>
      <c r="I5353">
        <v>2310</v>
      </c>
      <c r="J5353">
        <v>2230</v>
      </c>
      <c r="K5353" t="s">
        <v>3423</v>
      </c>
      <c r="L5353" t="s">
        <v>4427</v>
      </c>
      <c r="M5353" t="s">
        <v>4428</v>
      </c>
      <c r="N5353" t="s">
        <v>1086</v>
      </c>
      <c r="O5353" s="65">
        <v>169500</v>
      </c>
    </row>
    <row r="5354" spans="1:15" x14ac:dyDescent="0.25">
      <c r="A5354" s="45">
        <v>2018</v>
      </c>
      <c r="B5354" t="s">
        <v>1085</v>
      </c>
      <c r="C5354">
        <v>215</v>
      </c>
      <c r="D5354">
        <v>814</v>
      </c>
      <c r="E5354">
        <v>0</v>
      </c>
      <c r="F5354">
        <v>70106</v>
      </c>
      <c r="G5354">
        <v>200</v>
      </c>
      <c r="H5354" t="s">
        <v>16</v>
      </c>
      <c r="I5354">
        <v>2310</v>
      </c>
      <c r="J5354">
        <v>3160</v>
      </c>
      <c r="K5354" t="s">
        <v>3427</v>
      </c>
      <c r="L5354" t="s">
        <v>1087</v>
      </c>
      <c r="M5354" t="s">
        <v>1088</v>
      </c>
      <c r="N5354" t="s">
        <v>1089</v>
      </c>
      <c r="O5354" s="65">
        <v>3969600000</v>
      </c>
    </row>
    <row r="5355" spans="1:15" x14ac:dyDescent="0.25">
      <c r="A5355" s="45">
        <v>2018</v>
      </c>
      <c r="B5355" t="s">
        <v>1085</v>
      </c>
      <c r="C5355">
        <v>215</v>
      </c>
      <c r="D5355">
        <v>814</v>
      </c>
      <c r="E5355">
        <v>0</v>
      </c>
      <c r="F5355">
        <v>70107</v>
      </c>
      <c r="G5355">
        <v>205</v>
      </c>
      <c r="H5355" t="s">
        <v>16</v>
      </c>
      <c r="I5355">
        <v>2310</v>
      </c>
      <c r="J5355">
        <v>2230</v>
      </c>
      <c r="K5355" t="s">
        <v>3428</v>
      </c>
      <c r="L5355" t="s">
        <v>6250</v>
      </c>
      <c r="M5355" t="s">
        <v>6251</v>
      </c>
      <c r="N5355" t="s">
        <v>6252</v>
      </c>
      <c r="O5355" s="65">
        <v>116300</v>
      </c>
    </row>
    <row r="5356" spans="1:15" x14ac:dyDescent="0.25">
      <c r="A5356" s="45">
        <v>2018</v>
      </c>
      <c r="B5356" t="s">
        <v>1090</v>
      </c>
      <c r="C5356">
        <v>215</v>
      </c>
      <c r="D5356">
        <v>815</v>
      </c>
      <c r="E5356">
        <v>0</v>
      </c>
      <c r="F5356">
        <v>101</v>
      </c>
      <c r="H5356" t="s">
        <v>9</v>
      </c>
      <c r="I5356">
        <v>1111</v>
      </c>
      <c r="J5356">
        <v>3120</v>
      </c>
      <c r="K5356" t="s">
        <v>3206</v>
      </c>
      <c r="O5356" s="65">
        <v>150825000</v>
      </c>
    </row>
    <row r="5357" spans="1:15" x14ac:dyDescent="0.25">
      <c r="A5357" s="45">
        <v>2018</v>
      </c>
      <c r="B5357" t="s">
        <v>1090</v>
      </c>
      <c r="C5357">
        <v>215</v>
      </c>
      <c r="D5357">
        <v>815</v>
      </c>
      <c r="E5357">
        <v>0</v>
      </c>
      <c r="F5357">
        <v>201</v>
      </c>
      <c r="H5357" t="s">
        <v>9</v>
      </c>
      <c r="I5357">
        <v>1111</v>
      </c>
      <c r="J5357">
        <v>3120</v>
      </c>
      <c r="K5357" t="s">
        <v>3210</v>
      </c>
      <c r="O5357" s="65">
        <v>1500000</v>
      </c>
    </row>
    <row r="5358" spans="1:15" x14ac:dyDescent="0.25">
      <c r="A5358" s="45">
        <v>2018</v>
      </c>
      <c r="B5358" t="s">
        <v>1090</v>
      </c>
      <c r="C5358">
        <v>215</v>
      </c>
      <c r="D5358">
        <v>815</v>
      </c>
      <c r="E5358">
        <v>0</v>
      </c>
      <c r="F5358">
        <v>301</v>
      </c>
      <c r="H5358" t="s">
        <v>9</v>
      </c>
      <c r="I5358">
        <v>1111</v>
      </c>
      <c r="J5358">
        <v>3120</v>
      </c>
      <c r="K5358" t="s">
        <v>3215</v>
      </c>
      <c r="O5358" s="65">
        <v>36087000</v>
      </c>
    </row>
    <row r="5359" spans="1:15" x14ac:dyDescent="0.25">
      <c r="A5359" s="45">
        <v>2018</v>
      </c>
      <c r="B5359" t="s">
        <v>1090</v>
      </c>
      <c r="C5359">
        <v>215</v>
      </c>
      <c r="D5359">
        <v>815</v>
      </c>
      <c r="E5359">
        <v>0</v>
      </c>
      <c r="F5359">
        <v>302</v>
      </c>
      <c r="H5359" t="s">
        <v>9</v>
      </c>
      <c r="I5359">
        <v>1111</v>
      </c>
      <c r="J5359">
        <v>3120</v>
      </c>
      <c r="K5359" t="s">
        <v>3216</v>
      </c>
      <c r="O5359" s="65">
        <v>78139000</v>
      </c>
    </row>
    <row r="5360" spans="1:15" x14ac:dyDescent="0.25">
      <c r="A5360" s="45">
        <v>2018</v>
      </c>
      <c r="B5360" t="s">
        <v>1090</v>
      </c>
      <c r="C5360">
        <v>215</v>
      </c>
      <c r="D5360">
        <v>815</v>
      </c>
      <c r="E5360">
        <v>0</v>
      </c>
      <c r="F5360">
        <v>303</v>
      </c>
      <c r="H5360" t="s">
        <v>16</v>
      </c>
      <c r="I5360">
        <v>1111</v>
      </c>
      <c r="J5360">
        <v>3120</v>
      </c>
      <c r="K5360" t="s">
        <v>3217</v>
      </c>
      <c r="O5360" s="65">
        <v>25234000</v>
      </c>
    </row>
    <row r="5361" spans="1:15" x14ac:dyDescent="0.25">
      <c r="A5361" s="45">
        <v>2018</v>
      </c>
      <c r="B5361" t="s">
        <v>1090</v>
      </c>
      <c r="C5361">
        <v>215</v>
      </c>
      <c r="D5361">
        <v>815</v>
      </c>
      <c r="E5361">
        <v>0</v>
      </c>
      <c r="F5361">
        <v>304</v>
      </c>
      <c r="H5361" t="s">
        <v>9</v>
      </c>
      <c r="I5361">
        <v>1111</v>
      </c>
      <c r="J5361">
        <v>3120</v>
      </c>
      <c r="K5361" t="s">
        <v>3218</v>
      </c>
      <c r="O5361" s="65">
        <v>22000000</v>
      </c>
    </row>
    <row r="5362" spans="1:15" x14ac:dyDescent="0.25">
      <c r="A5362" s="45">
        <v>2018</v>
      </c>
      <c r="B5362" t="s">
        <v>1090</v>
      </c>
      <c r="C5362">
        <v>215</v>
      </c>
      <c r="D5362">
        <v>815</v>
      </c>
      <c r="E5362">
        <v>0</v>
      </c>
      <c r="F5362">
        <v>399</v>
      </c>
      <c r="H5362" t="s">
        <v>9</v>
      </c>
      <c r="I5362">
        <v>1111</v>
      </c>
      <c r="J5362">
        <v>3120</v>
      </c>
      <c r="K5362" t="s">
        <v>3219</v>
      </c>
      <c r="O5362" s="65">
        <v>17316000</v>
      </c>
    </row>
    <row r="5363" spans="1:15" x14ac:dyDescent="0.25">
      <c r="A5363" s="45">
        <v>2018</v>
      </c>
      <c r="B5363" t="s">
        <v>1090</v>
      </c>
      <c r="C5363">
        <v>215</v>
      </c>
      <c r="D5363">
        <v>815</v>
      </c>
      <c r="E5363">
        <v>0</v>
      </c>
      <c r="F5363">
        <v>401</v>
      </c>
      <c r="G5363">
        <v>200</v>
      </c>
      <c r="H5363" t="s">
        <v>9</v>
      </c>
      <c r="I5363">
        <v>1112</v>
      </c>
      <c r="J5363">
        <v>3120</v>
      </c>
      <c r="K5363" t="s">
        <v>3220</v>
      </c>
      <c r="L5363" t="s">
        <v>21</v>
      </c>
      <c r="M5363" t="s">
        <v>4546</v>
      </c>
      <c r="N5363" t="s">
        <v>22</v>
      </c>
      <c r="O5363" s="65">
        <v>28293000</v>
      </c>
    </row>
    <row r="5364" spans="1:15" x14ac:dyDescent="0.25">
      <c r="A5364" s="45">
        <v>2018</v>
      </c>
      <c r="B5364" t="s">
        <v>1090</v>
      </c>
      <c r="C5364">
        <v>215</v>
      </c>
      <c r="D5364">
        <v>815</v>
      </c>
      <c r="E5364">
        <v>0</v>
      </c>
      <c r="F5364">
        <v>405</v>
      </c>
      <c r="G5364">
        <v>200</v>
      </c>
      <c r="H5364" t="s">
        <v>9</v>
      </c>
      <c r="I5364">
        <v>1112</v>
      </c>
      <c r="J5364">
        <v>3120</v>
      </c>
      <c r="K5364" t="s">
        <v>3244</v>
      </c>
      <c r="L5364" t="s">
        <v>23</v>
      </c>
      <c r="M5364" t="s">
        <v>4531</v>
      </c>
      <c r="N5364" t="s">
        <v>24</v>
      </c>
      <c r="O5364" s="65">
        <v>1529000</v>
      </c>
    </row>
    <row r="5365" spans="1:15" x14ac:dyDescent="0.25">
      <c r="A5365" s="45">
        <v>2018</v>
      </c>
      <c r="B5365" t="s">
        <v>1090</v>
      </c>
      <c r="C5365">
        <v>215</v>
      </c>
      <c r="D5365">
        <v>815</v>
      </c>
      <c r="E5365">
        <v>0</v>
      </c>
      <c r="F5365">
        <v>501</v>
      </c>
      <c r="G5365">
        <v>200</v>
      </c>
      <c r="H5365" t="s">
        <v>9</v>
      </c>
      <c r="I5365">
        <v>1112</v>
      </c>
      <c r="J5365">
        <v>3120</v>
      </c>
      <c r="K5365" t="s">
        <v>3245</v>
      </c>
      <c r="L5365" t="s">
        <v>21</v>
      </c>
      <c r="M5365" t="s">
        <v>4547</v>
      </c>
      <c r="N5365" t="s">
        <v>22</v>
      </c>
      <c r="O5365" s="65">
        <v>15538000</v>
      </c>
    </row>
    <row r="5366" spans="1:15" x14ac:dyDescent="0.25">
      <c r="A5366" s="45">
        <v>2018</v>
      </c>
      <c r="B5366" t="s">
        <v>1090</v>
      </c>
      <c r="C5366">
        <v>215</v>
      </c>
      <c r="D5366">
        <v>815</v>
      </c>
      <c r="E5366">
        <v>0</v>
      </c>
      <c r="F5366">
        <v>502</v>
      </c>
      <c r="G5366">
        <v>200</v>
      </c>
      <c r="H5366" t="s">
        <v>9</v>
      </c>
      <c r="I5366">
        <v>1112</v>
      </c>
      <c r="J5366">
        <v>3120</v>
      </c>
      <c r="K5366" t="s">
        <v>3246</v>
      </c>
      <c r="L5366" t="s">
        <v>21</v>
      </c>
      <c r="M5366" t="s">
        <v>4532</v>
      </c>
      <c r="N5366" t="s">
        <v>22</v>
      </c>
      <c r="O5366" s="65">
        <v>4588000</v>
      </c>
    </row>
    <row r="5367" spans="1:15" x14ac:dyDescent="0.25">
      <c r="A5367" s="45">
        <v>2018</v>
      </c>
      <c r="B5367" t="s">
        <v>1090</v>
      </c>
      <c r="C5367">
        <v>215</v>
      </c>
      <c r="D5367">
        <v>815</v>
      </c>
      <c r="E5367">
        <v>0</v>
      </c>
      <c r="F5367">
        <v>503</v>
      </c>
      <c r="G5367">
        <v>200</v>
      </c>
      <c r="H5367" t="s">
        <v>9</v>
      </c>
      <c r="I5367">
        <v>1112</v>
      </c>
      <c r="J5367">
        <v>3120</v>
      </c>
      <c r="K5367" t="s">
        <v>3247</v>
      </c>
      <c r="L5367" t="s">
        <v>21</v>
      </c>
      <c r="M5367" t="s">
        <v>4533</v>
      </c>
      <c r="N5367" t="s">
        <v>22</v>
      </c>
      <c r="O5367" s="65">
        <v>9176000</v>
      </c>
    </row>
    <row r="5368" spans="1:15" x14ac:dyDescent="0.25">
      <c r="A5368" s="45">
        <v>2018</v>
      </c>
      <c r="B5368" t="s">
        <v>1090</v>
      </c>
      <c r="C5368">
        <v>215</v>
      </c>
      <c r="D5368">
        <v>815</v>
      </c>
      <c r="E5368">
        <v>0</v>
      </c>
      <c r="F5368">
        <v>10101</v>
      </c>
      <c r="H5368" t="s">
        <v>9</v>
      </c>
      <c r="I5368">
        <v>1120</v>
      </c>
      <c r="J5368">
        <v>3120</v>
      </c>
      <c r="K5368" t="s">
        <v>3253</v>
      </c>
      <c r="O5368" s="65">
        <v>59755200</v>
      </c>
    </row>
    <row r="5369" spans="1:15" x14ac:dyDescent="0.25">
      <c r="A5369" s="45">
        <v>2018</v>
      </c>
      <c r="B5369" t="s">
        <v>1090</v>
      </c>
      <c r="C5369">
        <v>215</v>
      </c>
      <c r="D5369">
        <v>815</v>
      </c>
      <c r="E5369">
        <v>0</v>
      </c>
      <c r="F5369">
        <v>10102</v>
      </c>
      <c r="H5369" t="s">
        <v>9</v>
      </c>
      <c r="I5369">
        <v>1120</v>
      </c>
      <c r="J5369">
        <v>3120</v>
      </c>
      <c r="K5369" t="s">
        <v>3254</v>
      </c>
      <c r="O5369" s="65">
        <v>2092468</v>
      </c>
    </row>
    <row r="5370" spans="1:15" x14ac:dyDescent="0.25">
      <c r="A5370" s="45">
        <v>2018</v>
      </c>
      <c r="B5370" t="s">
        <v>1090</v>
      </c>
      <c r="C5370">
        <v>215</v>
      </c>
      <c r="D5370">
        <v>815</v>
      </c>
      <c r="E5370">
        <v>0</v>
      </c>
      <c r="F5370">
        <v>10103</v>
      </c>
      <c r="H5370" t="s">
        <v>9</v>
      </c>
      <c r="I5370">
        <v>1120</v>
      </c>
      <c r="J5370">
        <v>3120</v>
      </c>
      <c r="K5370" t="s">
        <v>3255</v>
      </c>
      <c r="O5370" s="65">
        <v>8165109</v>
      </c>
    </row>
    <row r="5371" spans="1:15" x14ac:dyDescent="0.25">
      <c r="A5371" s="45">
        <v>2018</v>
      </c>
      <c r="B5371" t="s">
        <v>1090</v>
      </c>
      <c r="C5371">
        <v>215</v>
      </c>
      <c r="D5371">
        <v>815</v>
      </c>
      <c r="E5371">
        <v>0</v>
      </c>
      <c r="F5371">
        <v>10104</v>
      </c>
      <c r="H5371" t="s">
        <v>9</v>
      </c>
      <c r="I5371">
        <v>1120</v>
      </c>
      <c r="J5371">
        <v>3120</v>
      </c>
      <c r="K5371" t="s">
        <v>3256</v>
      </c>
      <c r="O5371" s="65">
        <v>319588</v>
      </c>
    </row>
    <row r="5372" spans="1:15" x14ac:dyDescent="0.25">
      <c r="A5372" s="45">
        <v>2018</v>
      </c>
      <c r="B5372" t="s">
        <v>1090</v>
      </c>
      <c r="C5372">
        <v>215</v>
      </c>
      <c r="D5372">
        <v>815</v>
      </c>
      <c r="E5372">
        <v>0</v>
      </c>
      <c r="F5372">
        <v>10201</v>
      </c>
      <c r="H5372" t="s">
        <v>9</v>
      </c>
      <c r="I5372">
        <v>1120</v>
      </c>
      <c r="J5372">
        <v>3120</v>
      </c>
      <c r="K5372" t="s">
        <v>3258</v>
      </c>
      <c r="O5372" s="65">
        <v>320000</v>
      </c>
    </row>
    <row r="5373" spans="1:15" x14ac:dyDescent="0.25">
      <c r="A5373" s="45">
        <v>2018</v>
      </c>
      <c r="B5373" t="s">
        <v>1090</v>
      </c>
      <c r="C5373">
        <v>215</v>
      </c>
      <c r="D5373">
        <v>815</v>
      </c>
      <c r="E5373">
        <v>0</v>
      </c>
      <c r="F5373">
        <v>10202</v>
      </c>
      <c r="H5373" t="s">
        <v>9</v>
      </c>
      <c r="I5373">
        <v>1120</v>
      </c>
      <c r="J5373">
        <v>3120</v>
      </c>
      <c r="K5373" t="s">
        <v>3259</v>
      </c>
      <c r="O5373" s="65">
        <v>3360000</v>
      </c>
    </row>
    <row r="5374" spans="1:15" x14ac:dyDescent="0.25">
      <c r="A5374" s="45">
        <v>2018</v>
      </c>
      <c r="B5374" t="s">
        <v>1090</v>
      </c>
      <c r="C5374">
        <v>215</v>
      </c>
      <c r="D5374">
        <v>815</v>
      </c>
      <c r="E5374">
        <v>0</v>
      </c>
      <c r="F5374">
        <v>10204</v>
      </c>
      <c r="H5374" t="s">
        <v>9</v>
      </c>
      <c r="I5374">
        <v>1120</v>
      </c>
      <c r="J5374">
        <v>3120</v>
      </c>
      <c r="K5374" t="s">
        <v>3261</v>
      </c>
      <c r="O5374" s="65">
        <v>3551815</v>
      </c>
    </row>
    <row r="5375" spans="1:15" x14ac:dyDescent="0.25">
      <c r="A5375" s="45">
        <v>2018</v>
      </c>
      <c r="B5375" t="s">
        <v>1090</v>
      </c>
      <c r="C5375">
        <v>215</v>
      </c>
      <c r="D5375">
        <v>815</v>
      </c>
      <c r="E5375">
        <v>0</v>
      </c>
      <c r="F5375">
        <v>10301</v>
      </c>
      <c r="H5375" t="s">
        <v>9</v>
      </c>
      <c r="I5375">
        <v>1120</v>
      </c>
      <c r="J5375">
        <v>3120</v>
      </c>
      <c r="K5375" t="s">
        <v>3263</v>
      </c>
      <c r="O5375" s="65">
        <v>250000</v>
      </c>
    </row>
    <row r="5376" spans="1:15" x14ac:dyDescent="0.25">
      <c r="A5376" s="45">
        <v>2018</v>
      </c>
      <c r="B5376" t="s">
        <v>1090</v>
      </c>
      <c r="C5376">
        <v>215</v>
      </c>
      <c r="D5376">
        <v>815</v>
      </c>
      <c r="E5376">
        <v>0</v>
      </c>
      <c r="F5376">
        <v>10303</v>
      </c>
      <c r="H5376" t="s">
        <v>9</v>
      </c>
      <c r="I5376">
        <v>1120</v>
      </c>
      <c r="J5376">
        <v>3120</v>
      </c>
      <c r="K5376" t="s">
        <v>3265</v>
      </c>
      <c r="O5376" s="65">
        <v>1402000</v>
      </c>
    </row>
    <row r="5377" spans="1:15" x14ac:dyDescent="0.25">
      <c r="A5377" s="45">
        <v>2018</v>
      </c>
      <c r="B5377" t="s">
        <v>1090</v>
      </c>
      <c r="C5377">
        <v>215</v>
      </c>
      <c r="D5377">
        <v>815</v>
      </c>
      <c r="E5377">
        <v>0</v>
      </c>
      <c r="F5377">
        <v>10406</v>
      </c>
      <c r="H5377" t="s">
        <v>9</v>
      </c>
      <c r="I5377">
        <v>1120</v>
      </c>
      <c r="J5377">
        <v>3120</v>
      </c>
      <c r="K5377" t="s">
        <v>3275</v>
      </c>
      <c r="M5377" t="s">
        <v>5772</v>
      </c>
      <c r="O5377" s="65">
        <v>4160000</v>
      </c>
    </row>
    <row r="5378" spans="1:15" x14ac:dyDescent="0.25">
      <c r="A5378" s="45">
        <v>2018</v>
      </c>
      <c r="B5378" t="s">
        <v>1090</v>
      </c>
      <c r="C5378">
        <v>215</v>
      </c>
      <c r="D5378">
        <v>815</v>
      </c>
      <c r="E5378">
        <v>0</v>
      </c>
      <c r="F5378">
        <v>10499</v>
      </c>
      <c r="H5378" t="s">
        <v>9</v>
      </c>
      <c r="I5378">
        <v>1120</v>
      </c>
      <c r="J5378">
        <v>3120</v>
      </c>
      <c r="K5378" t="s">
        <v>3276</v>
      </c>
      <c r="M5378" t="s">
        <v>6246</v>
      </c>
      <c r="O5378" s="65">
        <v>401636</v>
      </c>
    </row>
    <row r="5379" spans="1:15" x14ac:dyDescent="0.25">
      <c r="A5379" s="45">
        <v>2018</v>
      </c>
      <c r="B5379" t="s">
        <v>1090</v>
      </c>
      <c r="C5379">
        <v>215</v>
      </c>
      <c r="D5379">
        <v>815</v>
      </c>
      <c r="E5379">
        <v>0</v>
      </c>
      <c r="F5379">
        <v>10501</v>
      </c>
      <c r="H5379" t="s">
        <v>9</v>
      </c>
      <c r="I5379">
        <v>1120</v>
      </c>
      <c r="J5379">
        <v>3120</v>
      </c>
      <c r="K5379" t="s">
        <v>3277</v>
      </c>
      <c r="O5379" s="65">
        <v>230000</v>
      </c>
    </row>
    <row r="5380" spans="1:15" x14ac:dyDescent="0.25">
      <c r="A5380" s="45">
        <v>2018</v>
      </c>
      <c r="B5380" t="s">
        <v>1090</v>
      </c>
      <c r="C5380">
        <v>215</v>
      </c>
      <c r="D5380">
        <v>815</v>
      </c>
      <c r="E5380">
        <v>0</v>
      </c>
      <c r="F5380">
        <v>10502</v>
      </c>
      <c r="H5380" t="s">
        <v>9</v>
      </c>
      <c r="I5380">
        <v>1120</v>
      </c>
      <c r="J5380">
        <v>3120</v>
      </c>
      <c r="K5380" t="s">
        <v>3278</v>
      </c>
      <c r="O5380" s="65">
        <v>4639328</v>
      </c>
    </row>
    <row r="5381" spans="1:15" x14ac:dyDescent="0.25">
      <c r="A5381" s="45">
        <v>2018</v>
      </c>
      <c r="B5381" t="s">
        <v>1090</v>
      </c>
      <c r="C5381">
        <v>215</v>
      </c>
      <c r="D5381">
        <v>815</v>
      </c>
      <c r="E5381">
        <v>0</v>
      </c>
      <c r="F5381">
        <v>10601</v>
      </c>
      <c r="H5381" t="s">
        <v>9</v>
      </c>
      <c r="I5381">
        <v>1120</v>
      </c>
      <c r="J5381">
        <v>3120</v>
      </c>
      <c r="K5381" t="s">
        <v>3281</v>
      </c>
      <c r="O5381" s="65">
        <v>2323149</v>
      </c>
    </row>
    <row r="5382" spans="1:15" x14ac:dyDescent="0.25">
      <c r="A5382" s="45">
        <v>2018</v>
      </c>
      <c r="B5382" t="s">
        <v>1090</v>
      </c>
      <c r="C5382">
        <v>215</v>
      </c>
      <c r="D5382">
        <v>815</v>
      </c>
      <c r="E5382">
        <v>0</v>
      </c>
      <c r="F5382">
        <v>10701</v>
      </c>
      <c r="H5382" t="s">
        <v>9</v>
      </c>
      <c r="I5382">
        <v>1120</v>
      </c>
      <c r="J5382">
        <v>3120</v>
      </c>
      <c r="K5382" t="s">
        <v>3284</v>
      </c>
      <c r="M5382" t="s">
        <v>6253</v>
      </c>
      <c r="O5382" s="65">
        <v>1017255</v>
      </c>
    </row>
    <row r="5383" spans="1:15" x14ac:dyDescent="0.25">
      <c r="A5383" s="45">
        <v>2018</v>
      </c>
      <c r="B5383" t="s">
        <v>1090</v>
      </c>
      <c r="C5383">
        <v>215</v>
      </c>
      <c r="D5383">
        <v>815</v>
      </c>
      <c r="E5383">
        <v>0</v>
      </c>
      <c r="F5383">
        <v>10805</v>
      </c>
      <c r="H5383" t="s">
        <v>9</v>
      </c>
      <c r="I5383">
        <v>1120</v>
      </c>
      <c r="J5383">
        <v>3120</v>
      </c>
      <c r="K5383" t="s">
        <v>3291</v>
      </c>
      <c r="O5383" s="65">
        <v>3040000</v>
      </c>
    </row>
    <row r="5384" spans="1:15" x14ac:dyDescent="0.25">
      <c r="A5384" s="45">
        <v>2018</v>
      </c>
      <c r="B5384" t="s">
        <v>1090</v>
      </c>
      <c r="C5384">
        <v>215</v>
      </c>
      <c r="D5384">
        <v>815</v>
      </c>
      <c r="E5384">
        <v>0</v>
      </c>
      <c r="F5384">
        <v>10808</v>
      </c>
      <c r="H5384" t="s">
        <v>9</v>
      </c>
      <c r="I5384">
        <v>1120</v>
      </c>
      <c r="J5384">
        <v>3120</v>
      </c>
      <c r="K5384" t="s">
        <v>3294</v>
      </c>
      <c r="O5384" s="65">
        <v>4804452</v>
      </c>
    </row>
    <row r="5385" spans="1:15" x14ac:dyDescent="0.25">
      <c r="A5385" s="45">
        <v>2018</v>
      </c>
      <c r="B5385" t="s">
        <v>1090</v>
      </c>
      <c r="C5385">
        <v>215</v>
      </c>
      <c r="D5385">
        <v>815</v>
      </c>
      <c r="E5385">
        <v>0</v>
      </c>
      <c r="F5385">
        <v>19905</v>
      </c>
      <c r="H5385" t="s">
        <v>9</v>
      </c>
      <c r="I5385">
        <v>1120</v>
      </c>
      <c r="J5385">
        <v>3120</v>
      </c>
      <c r="K5385" t="s">
        <v>3304</v>
      </c>
      <c r="O5385" s="65">
        <v>160000</v>
      </c>
    </row>
    <row r="5386" spans="1:15" x14ac:dyDescent="0.25">
      <c r="A5386" s="45">
        <v>2018</v>
      </c>
      <c r="B5386" t="s">
        <v>1090</v>
      </c>
      <c r="C5386">
        <v>215</v>
      </c>
      <c r="D5386">
        <v>815</v>
      </c>
      <c r="E5386">
        <v>0</v>
      </c>
      <c r="F5386">
        <v>20101</v>
      </c>
      <c r="H5386" t="s">
        <v>9</v>
      </c>
      <c r="I5386">
        <v>1120</v>
      </c>
      <c r="J5386">
        <v>3120</v>
      </c>
      <c r="K5386" t="s">
        <v>3306</v>
      </c>
      <c r="O5386" s="65">
        <v>1750000</v>
      </c>
    </row>
    <row r="5387" spans="1:15" x14ac:dyDescent="0.25">
      <c r="A5387" s="45">
        <v>2018</v>
      </c>
      <c r="B5387" t="s">
        <v>1090</v>
      </c>
      <c r="C5387">
        <v>215</v>
      </c>
      <c r="D5387">
        <v>815</v>
      </c>
      <c r="E5387">
        <v>0</v>
      </c>
      <c r="F5387">
        <v>20104</v>
      </c>
      <c r="H5387" t="s">
        <v>9</v>
      </c>
      <c r="I5387">
        <v>1120</v>
      </c>
      <c r="J5387">
        <v>3120</v>
      </c>
      <c r="K5387" t="s">
        <v>3309</v>
      </c>
      <c r="O5387" s="65">
        <v>295826</v>
      </c>
    </row>
    <row r="5388" spans="1:15" x14ac:dyDescent="0.25">
      <c r="A5388" s="45">
        <v>2018</v>
      </c>
      <c r="B5388" t="s">
        <v>1090</v>
      </c>
      <c r="C5388">
        <v>215</v>
      </c>
      <c r="D5388">
        <v>815</v>
      </c>
      <c r="E5388">
        <v>0</v>
      </c>
      <c r="F5388">
        <v>20199</v>
      </c>
      <c r="H5388" t="s">
        <v>9</v>
      </c>
      <c r="I5388">
        <v>1120</v>
      </c>
      <c r="J5388">
        <v>3120</v>
      </c>
      <c r="K5388" t="s">
        <v>3310</v>
      </c>
      <c r="O5388" s="65">
        <v>319500</v>
      </c>
    </row>
    <row r="5389" spans="1:15" x14ac:dyDescent="0.25">
      <c r="A5389" s="45">
        <v>2018</v>
      </c>
      <c r="B5389" t="s">
        <v>1090</v>
      </c>
      <c r="C5389">
        <v>215</v>
      </c>
      <c r="D5389">
        <v>815</v>
      </c>
      <c r="E5389">
        <v>0</v>
      </c>
      <c r="F5389">
        <v>20401</v>
      </c>
      <c r="H5389" t="s">
        <v>9</v>
      </c>
      <c r="I5389">
        <v>1120</v>
      </c>
      <c r="J5389">
        <v>3120</v>
      </c>
      <c r="K5389" t="s">
        <v>3322</v>
      </c>
      <c r="O5389" s="65">
        <v>219580</v>
      </c>
    </row>
    <row r="5390" spans="1:15" x14ac:dyDescent="0.25">
      <c r="A5390" s="45">
        <v>2018</v>
      </c>
      <c r="B5390" t="s">
        <v>1090</v>
      </c>
      <c r="C5390">
        <v>215</v>
      </c>
      <c r="D5390">
        <v>815</v>
      </c>
      <c r="E5390">
        <v>0</v>
      </c>
      <c r="F5390">
        <v>29901</v>
      </c>
      <c r="H5390" t="s">
        <v>9</v>
      </c>
      <c r="I5390">
        <v>1120</v>
      </c>
      <c r="J5390">
        <v>3120</v>
      </c>
      <c r="K5390" t="s">
        <v>3327</v>
      </c>
      <c r="O5390" s="65">
        <v>261340</v>
      </c>
    </row>
    <row r="5391" spans="1:15" x14ac:dyDescent="0.25">
      <c r="A5391" s="45">
        <v>2018</v>
      </c>
      <c r="B5391" t="s">
        <v>1090</v>
      </c>
      <c r="C5391">
        <v>215</v>
      </c>
      <c r="D5391">
        <v>815</v>
      </c>
      <c r="E5391">
        <v>0</v>
      </c>
      <c r="F5391">
        <v>29903</v>
      </c>
      <c r="H5391" t="s">
        <v>9</v>
      </c>
      <c r="I5391">
        <v>1120</v>
      </c>
      <c r="J5391">
        <v>3120</v>
      </c>
      <c r="K5391" t="s">
        <v>3329</v>
      </c>
      <c r="O5391" s="65">
        <v>158425</v>
      </c>
    </row>
    <row r="5392" spans="1:15" x14ac:dyDescent="0.25">
      <c r="A5392" s="45">
        <v>2018</v>
      </c>
      <c r="B5392" t="s">
        <v>1090</v>
      </c>
      <c r="C5392">
        <v>215</v>
      </c>
      <c r="D5392">
        <v>815</v>
      </c>
      <c r="E5392">
        <v>0</v>
      </c>
      <c r="F5392">
        <v>29904</v>
      </c>
      <c r="H5392" t="s">
        <v>9</v>
      </c>
      <c r="I5392">
        <v>1120</v>
      </c>
      <c r="J5392">
        <v>3120</v>
      </c>
      <c r="K5392" t="s">
        <v>3330</v>
      </c>
      <c r="O5392" s="65">
        <v>110995</v>
      </c>
    </row>
    <row r="5393" spans="1:15" x14ac:dyDescent="0.25">
      <c r="A5393" s="45">
        <v>2018</v>
      </c>
      <c r="B5393" t="s">
        <v>1090</v>
      </c>
      <c r="C5393">
        <v>215</v>
      </c>
      <c r="D5393">
        <v>815</v>
      </c>
      <c r="E5393">
        <v>0</v>
      </c>
      <c r="F5393">
        <v>29906</v>
      </c>
      <c r="H5393" t="s">
        <v>9</v>
      </c>
      <c r="I5393">
        <v>1120</v>
      </c>
      <c r="J5393">
        <v>3120</v>
      </c>
      <c r="K5393" t="s">
        <v>3332</v>
      </c>
      <c r="O5393" s="65">
        <v>144334</v>
      </c>
    </row>
    <row r="5394" spans="1:15" x14ac:dyDescent="0.25">
      <c r="A5394" s="45">
        <v>2018</v>
      </c>
      <c r="B5394" t="s">
        <v>1090</v>
      </c>
      <c r="C5394">
        <v>215</v>
      </c>
      <c r="D5394">
        <v>815</v>
      </c>
      <c r="E5394">
        <v>0</v>
      </c>
      <c r="F5394">
        <v>50104</v>
      </c>
      <c r="H5394" t="s">
        <v>16</v>
      </c>
      <c r="I5394">
        <v>2210</v>
      </c>
      <c r="J5394">
        <v>3120</v>
      </c>
      <c r="K5394" t="s">
        <v>3375</v>
      </c>
      <c r="O5394" s="65">
        <v>530000</v>
      </c>
    </row>
    <row r="5395" spans="1:15" x14ac:dyDescent="0.25">
      <c r="A5395" s="45">
        <v>2018</v>
      </c>
      <c r="B5395" t="s">
        <v>1090</v>
      </c>
      <c r="C5395">
        <v>215</v>
      </c>
      <c r="D5395">
        <v>815</v>
      </c>
      <c r="E5395">
        <v>0</v>
      </c>
      <c r="F5395">
        <v>59903</v>
      </c>
      <c r="H5395" t="s">
        <v>16</v>
      </c>
      <c r="I5395">
        <v>2240</v>
      </c>
      <c r="J5395">
        <v>3120</v>
      </c>
      <c r="K5395" t="s">
        <v>3389</v>
      </c>
      <c r="O5395" s="65">
        <v>10659200</v>
      </c>
    </row>
    <row r="5396" spans="1:15" x14ac:dyDescent="0.25">
      <c r="A5396" s="45">
        <v>2018</v>
      </c>
      <c r="B5396" t="s">
        <v>1090</v>
      </c>
      <c r="C5396">
        <v>215</v>
      </c>
      <c r="D5396">
        <v>815</v>
      </c>
      <c r="E5396">
        <v>0</v>
      </c>
      <c r="F5396">
        <v>60103</v>
      </c>
      <c r="G5396">
        <v>200</v>
      </c>
      <c r="H5396" t="s">
        <v>9</v>
      </c>
      <c r="I5396">
        <v>1310</v>
      </c>
      <c r="J5396">
        <v>3120</v>
      </c>
      <c r="K5396" t="s">
        <v>3393</v>
      </c>
      <c r="L5396" t="s">
        <v>21</v>
      </c>
      <c r="M5396" t="s">
        <v>4550</v>
      </c>
      <c r="N5396" t="s">
        <v>22</v>
      </c>
      <c r="O5396" s="65">
        <v>1774000</v>
      </c>
    </row>
    <row r="5397" spans="1:15" x14ac:dyDescent="0.25">
      <c r="A5397" s="45">
        <v>2018</v>
      </c>
      <c r="B5397" t="s">
        <v>1090</v>
      </c>
      <c r="C5397">
        <v>215</v>
      </c>
      <c r="D5397">
        <v>815</v>
      </c>
      <c r="E5397">
        <v>0</v>
      </c>
      <c r="F5397">
        <v>60103</v>
      </c>
      <c r="G5397">
        <v>202</v>
      </c>
      <c r="H5397" t="s">
        <v>9</v>
      </c>
      <c r="I5397">
        <v>1310</v>
      </c>
      <c r="J5397">
        <v>3120</v>
      </c>
      <c r="K5397" t="s">
        <v>3393</v>
      </c>
      <c r="L5397" t="s">
        <v>21</v>
      </c>
      <c r="M5397" t="s">
        <v>4542</v>
      </c>
      <c r="N5397" t="s">
        <v>22</v>
      </c>
      <c r="O5397" s="65">
        <v>765000</v>
      </c>
    </row>
    <row r="5398" spans="1:15" x14ac:dyDescent="0.25">
      <c r="A5398" s="45">
        <v>2018</v>
      </c>
      <c r="B5398" t="s">
        <v>1090</v>
      </c>
      <c r="C5398">
        <v>215</v>
      </c>
      <c r="D5398">
        <v>815</v>
      </c>
      <c r="E5398">
        <v>0</v>
      </c>
      <c r="F5398">
        <v>60301</v>
      </c>
      <c r="H5398" t="s">
        <v>9</v>
      </c>
      <c r="I5398">
        <v>1320</v>
      </c>
      <c r="J5398">
        <v>3120</v>
      </c>
      <c r="K5398" t="s">
        <v>3404</v>
      </c>
      <c r="O5398" s="65">
        <v>9408000</v>
      </c>
    </row>
    <row r="5399" spans="1:15" x14ac:dyDescent="0.25">
      <c r="A5399" s="45">
        <v>2018</v>
      </c>
      <c r="B5399" t="s">
        <v>1090</v>
      </c>
      <c r="C5399">
        <v>215</v>
      </c>
      <c r="D5399">
        <v>815</v>
      </c>
      <c r="E5399">
        <v>0</v>
      </c>
      <c r="F5399">
        <v>60399</v>
      </c>
      <c r="H5399" t="s">
        <v>9</v>
      </c>
      <c r="I5399">
        <v>1320</v>
      </c>
      <c r="J5399">
        <v>3120</v>
      </c>
      <c r="K5399" t="s">
        <v>3409</v>
      </c>
      <c r="M5399" t="s">
        <v>4703</v>
      </c>
      <c r="O5399" s="65">
        <v>2500000</v>
      </c>
    </row>
    <row r="5400" spans="1:15" x14ac:dyDescent="0.25">
      <c r="A5400" s="45">
        <v>2018</v>
      </c>
      <c r="B5400" t="s">
        <v>1091</v>
      </c>
      <c r="C5400">
        <v>216</v>
      </c>
      <c r="D5400">
        <v>792</v>
      </c>
      <c r="E5400">
        <v>0</v>
      </c>
      <c r="F5400">
        <v>101</v>
      </c>
      <c r="H5400" t="s">
        <v>9</v>
      </c>
      <c r="I5400">
        <v>1111</v>
      </c>
      <c r="J5400">
        <v>2111</v>
      </c>
      <c r="K5400" t="s">
        <v>3206</v>
      </c>
      <c r="O5400" s="65">
        <v>340207204</v>
      </c>
    </row>
    <row r="5401" spans="1:15" x14ac:dyDescent="0.25">
      <c r="A5401" s="45">
        <v>2018</v>
      </c>
      <c r="B5401" t="s">
        <v>1091</v>
      </c>
      <c r="C5401">
        <v>216</v>
      </c>
      <c r="D5401">
        <v>792</v>
      </c>
      <c r="E5401">
        <v>0</v>
      </c>
      <c r="F5401">
        <v>105</v>
      </c>
      <c r="H5401" t="s">
        <v>9</v>
      </c>
      <c r="I5401">
        <v>1111</v>
      </c>
      <c r="J5401">
        <v>2111</v>
      </c>
      <c r="K5401" t="s">
        <v>3209</v>
      </c>
      <c r="O5401" s="65">
        <v>2000000</v>
      </c>
    </row>
    <row r="5402" spans="1:15" x14ac:dyDescent="0.25">
      <c r="A5402" s="45">
        <v>2018</v>
      </c>
      <c r="B5402" t="s">
        <v>1091</v>
      </c>
      <c r="C5402">
        <v>216</v>
      </c>
      <c r="D5402">
        <v>792</v>
      </c>
      <c r="E5402">
        <v>0</v>
      </c>
      <c r="F5402">
        <v>201</v>
      </c>
      <c r="H5402" t="s">
        <v>9</v>
      </c>
      <c r="I5402">
        <v>1111</v>
      </c>
      <c r="J5402">
        <v>2111</v>
      </c>
      <c r="K5402" t="s">
        <v>3210</v>
      </c>
      <c r="O5402" s="65">
        <v>9000000</v>
      </c>
    </row>
    <row r="5403" spans="1:15" x14ac:dyDescent="0.25">
      <c r="A5403" s="45">
        <v>2018</v>
      </c>
      <c r="B5403" t="s">
        <v>1091</v>
      </c>
      <c r="C5403">
        <v>216</v>
      </c>
      <c r="D5403">
        <v>792</v>
      </c>
      <c r="E5403">
        <v>0</v>
      </c>
      <c r="F5403">
        <v>301</v>
      </c>
      <c r="H5403" t="s">
        <v>9</v>
      </c>
      <c r="I5403">
        <v>1111</v>
      </c>
      <c r="J5403">
        <v>2111</v>
      </c>
      <c r="K5403" t="s">
        <v>3215</v>
      </c>
      <c r="O5403" s="65">
        <v>106175406</v>
      </c>
    </row>
    <row r="5404" spans="1:15" x14ac:dyDescent="0.25">
      <c r="A5404" s="45">
        <v>2018</v>
      </c>
      <c r="B5404" t="s">
        <v>1091</v>
      </c>
      <c r="C5404">
        <v>216</v>
      </c>
      <c r="D5404">
        <v>792</v>
      </c>
      <c r="E5404">
        <v>0</v>
      </c>
      <c r="F5404">
        <v>302</v>
      </c>
      <c r="H5404" t="s">
        <v>9</v>
      </c>
      <c r="I5404">
        <v>1111</v>
      </c>
      <c r="J5404">
        <v>2111</v>
      </c>
      <c r="K5404" t="s">
        <v>3216</v>
      </c>
      <c r="O5404" s="65">
        <v>164566982</v>
      </c>
    </row>
    <row r="5405" spans="1:15" x14ac:dyDescent="0.25">
      <c r="A5405" s="45">
        <v>2018</v>
      </c>
      <c r="B5405" t="s">
        <v>1091</v>
      </c>
      <c r="C5405">
        <v>216</v>
      </c>
      <c r="D5405">
        <v>792</v>
      </c>
      <c r="E5405">
        <v>0</v>
      </c>
      <c r="F5405">
        <v>303</v>
      </c>
      <c r="H5405" t="s">
        <v>16</v>
      </c>
      <c r="I5405">
        <v>1111</v>
      </c>
      <c r="J5405">
        <v>2111</v>
      </c>
      <c r="K5405" t="s">
        <v>3217</v>
      </c>
      <c r="O5405" s="65">
        <v>59272218</v>
      </c>
    </row>
    <row r="5406" spans="1:15" x14ac:dyDescent="0.25">
      <c r="A5406" s="45">
        <v>2018</v>
      </c>
      <c r="B5406" t="s">
        <v>1091</v>
      </c>
      <c r="C5406">
        <v>216</v>
      </c>
      <c r="D5406">
        <v>792</v>
      </c>
      <c r="E5406">
        <v>0</v>
      </c>
      <c r="F5406">
        <v>304</v>
      </c>
      <c r="H5406" t="s">
        <v>9</v>
      </c>
      <c r="I5406">
        <v>1111</v>
      </c>
      <c r="J5406">
        <v>2111</v>
      </c>
      <c r="K5406" t="s">
        <v>3218</v>
      </c>
      <c r="O5406" s="65">
        <v>50066589</v>
      </c>
    </row>
    <row r="5407" spans="1:15" x14ac:dyDescent="0.25">
      <c r="A5407" s="45">
        <v>2018</v>
      </c>
      <c r="B5407" t="s">
        <v>1091</v>
      </c>
      <c r="C5407">
        <v>216</v>
      </c>
      <c r="D5407">
        <v>792</v>
      </c>
      <c r="E5407">
        <v>0</v>
      </c>
      <c r="F5407">
        <v>399</v>
      </c>
      <c r="H5407" t="s">
        <v>9</v>
      </c>
      <c r="I5407">
        <v>1111</v>
      </c>
      <c r="J5407">
        <v>2111</v>
      </c>
      <c r="K5407" t="s">
        <v>3219</v>
      </c>
      <c r="O5407" s="65">
        <v>39534408</v>
      </c>
    </row>
    <row r="5408" spans="1:15" x14ac:dyDescent="0.25">
      <c r="A5408" s="45">
        <v>2018</v>
      </c>
      <c r="B5408" t="s">
        <v>1091</v>
      </c>
      <c r="C5408">
        <v>216</v>
      </c>
      <c r="D5408">
        <v>792</v>
      </c>
      <c r="E5408">
        <v>0</v>
      </c>
      <c r="F5408">
        <v>401</v>
      </c>
      <c r="G5408">
        <v>200</v>
      </c>
      <c r="H5408" t="s">
        <v>9</v>
      </c>
      <c r="I5408">
        <v>1112</v>
      </c>
      <c r="J5408">
        <v>2111</v>
      </c>
      <c r="K5408" t="s">
        <v>3220</v>
      </c>
      <c r="L5408" t="s">
        <v>21</v>
      </c>
      <c r="M5408" t="s">
        <v>4546</v>
      </c>
      <c r="N5408" t="s">
        <v>22</v>
      </c>
      <c r="O5408" s="65">
        <v>65818429</v>
      </c>
    </row>
    <row r="5409" spans="1:15" x14ac:dyDescent="0.25">
      <c r="A5409" s="45">
        <v>2018</v>
      </c>
      <c r="B5409" t="s">
        <v>1091</v>
      </c>
      <c r="C5409">
        <v>216</v>
      </c>
      <c r="D5409">
        <v>792</v>
      </c>
      <c r="E5409">
        <v>0</v>
      </c>
      <c r="F5409">
        <v>405</v>
      </c>
      <c r="G5409">
        <v>200</v>
      </c>
      <c r="H5409" t="s">
        <v>9</v>
      </c>
      <c r="I5409">
        <v>1112</v>
      </c>
      <c r="J5409">
        <v>2111</v>
      </c>
      <c r="K5409" t="s">
        <v>3244</v>
      </c>
      <c r="L5409" t="s">
        <v>23</v>
      </c>
      <c r="M5409" t="s">
        <v>4531</v>
      </c>
      <c r="N5409" t="s">
        <v>24</v>
      </c>
      <c r="O5409" s="65">
        <v>3557753</v>
      </c>
    </row>
    <row r="5410" spans="1:15" x14ac:dyDescent="0.25">
      <c r="A5410" s="45">
        <v>2018</v>
      </c>
      <c r="B5410" t="s">
        <v>1091</v>
      </c>
      <c r="C5410">
        <v>216</v>
      </c>
      <c r="D5410">
        <v>792</v>
      </c>
      <c r="E5410">
        <v>0</v>
      </c>
      <c r="F5410">
        <v>501</v>
      </c>
      <c r="G5410">
        <v>200</v>
      </c>
      <c r="H5410" t="s">
        <v>9</v>
      </c>
      <c r="I5410">
        <v>1112</v>
      </c>
      <c r="J5410">
        <v>2111</v>
      </c>
      <c r="K5410" t="s">
        <v>3245</v>
      </c>
      <c r="L5410" t="s">
        <v>21</v>
      </c>
      <c r="M5410" t="s">
        <v>4547</v>
      </c>
      <c r="N5410" t="s">
        <v>22</v>
      </c>
      <c r="O5410" s="65">
        <v>36146770</v>
      </c>
    </row>
    <row r="5411" spans="1:15" x14ac:dyDescent="0.25">
      <c r="A5411" s="45">
        <v>2018</v>
      </c>
      <c r="B5411" t="s">
        <v>1091</v>
      </c>
      <c r="C5411">
        <v>216</v>
      </c>
      <c r="D5411">
        <v>792</v>
      </c>
      <c r="E5411">
        <v>0</v>
      </c>
      <c r="F5411">
        <v>502</v>
      </c>
      <c r="G5411">
        <v>200</v>
      </c>
      <c r="H5411" t="s">
        <v>9</v>
      </c>
      <c r="I5411">
        <v>1112</v>
      </c>
      <c r="J5411">
        <v>2111</v>
      </c>
      <c r="K5411" t="s">
        <v>3246</v>
      </c>
      <c r="L5411" t="s">
        <v>21</v>
      </c>
      <c r="M5411" t="s">
        <v>4532</v>
      </c>
      <c r="N5411" t="s">
        <v>22</v>
      </c>
      <c r="O5411" s="65">
        <v>10673259</v>
      </c>
    </row>
    <row r="5412" spans="1:15" x14ac:dyDescent="0.25">
      <c r="A5412" s="45">
        <v>2018</v>
      </c>
      <c r="B5412" t="s">
        <v>1091</v>
      </c>
      <c r="C5412">
        <v>216</v>
      </c>
      <c r="D5412">
        <v>792</v>
      </c>
      <c r="E5412">
        <v>0</v>
      </c>
      <c r="F5412">
        <v>503</v>
      </c>
      <c r="G5412">
        <v>200</v>
      </c>
      <c r="H5412" t="s">
        <v>9</v>
      </c>
      <c r="I5412">
        <v>1112</v>
      </c>
      <c r="J5412">
        <v>2111</v>
      </c>
      <c r="K5412" t="s">
        <v>3247</v>
      </c>
      <c r="L5412" t="s">
        <v>21</v>
      </c>
      <c r="M5412" t="s">
        <v>4533</v>
      </c>
      <c r="N5412" t="s">
        <v>22</v>
      </c>
      <c r="O5412" s="65">
        <v>21346518</v>
      </c>
    </row>
    <row r="5413" spans="1:15" x14ac:dyDescent="0.25">
      <c r="A5413" s="45">
        <v>2018</v>
      </c>
      <c r="B5413" t="s">
        <v>1091</v>
      </c>
      <c r="C5413">
        <v>216</v>
      </c>
      <c r="D5413">
        <v>792</v>
      </c>
      <c r="E5413">
        <v>0</v>
      </c>
      <c r="F5413">
        <v>505</v>
      </c>
      <c r="G5413">
        <v>200</v>
      </c>
      <c r="H5413" t="s">
        <v>9</v>
      </c>
      <c r="I5413">
        <v>1112</v>
      </c>
      <c r="J5413">
        <v>2111</v>
      </c>
      <c r="K5413" t="s">
        <v>3249</v>
      </c>
      <c r="L5413" t="s">
        <v>1092</v>
      </c>
      <c r="M5413" t="s">
        <v>6254</v>
      </c>
      <c r="N5413" t="s">
        <v>1093</v>
      </c>
      <c r="O5413" s="65">
        <v>60000000</v>
      </c>
    </row>
    <row r="5414" spans="1:15" x14ac:dyDescent="0.25">
      <c r="A5414" s="45">
        <v>2018</v>
      </c>
      <c r="B5414" t="s">
        <v>1091</v>
      </c>
      <c r="C5414">
        <v>216</v>
      </c>
      <c r="D5414">
        <v>792</v>
      </c>
      <c r="E5414">
        <v>0</v>
      </c>
      <c r="F5414">
        <v>10101</v>
      </c>
      <c r="H5414" t="s">
        <v>9</v>
      </c>
      <c r="I5414">
        <v>1120</v>
      </c>
      <c r="J5414">
        <v>2111</v>
      </c>
      <c r="K5414" t="s">
        <v>3253</v>
      </c>
      <c r="O5414" s="65">
        <v>440000777</v>
      </c>
    </row>
    <row r="5415" spans="1:15" x14ac:dyDescent="0.25">
      <c r="A5415" s="45">
        <v>2018</v>
      </c>
      <c r="B5415" t="s">
        <v>1091</v>
      </c>
      <c r="C5415">
        <v>216</v>
      </c>
      <c r="D5415">
        <v>792</v>
      </c>
      <c r="E5415">
        <v>0</v>
      </c>
      <c r="F5415">
        <v>10102</v>
      </c>
      <c r="H5415" t="s">
        <v>9</v>
      </c>
      <c r="I5415">
        <v>1120</v>
      </c>
      <c r="J5415">
        <v>2111</v>
      </c>
      <c r="K5415" t="s">
        <v>3254</v>
      </c>
      <c r="M5415" t="s">
        <v>6255</v>
      </c>
      <c r="O5415" s="65">
        <v>40500000</v>
      </c>
    </row>
    <row r="5416" spans="1:15" x14ac:dyDescent="0.25">
      <c r="A5416" s="45">
        <v>2018</v>
      </c>
      <c r="B5416" t="s">
        <v>1091</v>
      </c>
      <c r="C5416">
        <v>216</v>
      </c>
      <c r="D5416">
        <v>792</v>
      </c>
      <c r="E5416">
        <v>0</v>
      </c>
      <c r="F5416">
        <v>10201</v>
      </c>
      <c r="H5416" t="s">
        <v>9</v>
      </c>
      <c r="I5416">
        <v>1120</v>
      </c>
      <c r="J5416">
        <v>2111</v>
      </c>
      <c r="K5416" t="s">
        <v>3258</v>
      </c>
      <c r="O5416" s="65">
        <v>1500000</v>
      </c>
    </row>
    <row r="5417" spans="1:15" x14ac:dyDescent="0.25">
      <c r="A5417" s="45">
        <v>2018</v>
      </c>
      <c r="B5417" t="s">
        <v>1091</v>
      </c>
      <c r="C5417">
        <v>216</v>
      </c>
      <c r="D5417">
        <v>792</v>
      </c>
      <c r="E5417">
        <v>0</v>
      </c>
      <c r="F5417">
        <v>10202</v>
      </c>
      <c r="H5417" t="s">
        <v>9</v>
      </c>
      <c r="I5417">
        <v>1120</v>
      </c>
      <c r="J5417">
        <v>2111</v>
      </c>
      <c r="K5417" t="s">
        <v>3259</v>
      </c>
      <c r="O5417" s="65">
        <v>36313297</v>
      </c>
    </row>
    <row r="5418" spans="1:15" x14ac:dyDescent="0.25">
      <c r="A5418" s="45">
        <v>2018</v>
      </c>
      <c r="B5418" t="s">
        <v>1091</v>
      </c>
      <c r="C5418">
        <v>216</v>
      </c>
      <c r="D5418">
        <v>792</v>
      </c>
      <c r="E5418">
        <v>0</v>
      </c>
      <c r="F5418">
        <v>10203</v>
      </c>
      <c r="H5418" t="s">
        <v>9</v>
      </c>
      <c r="I5418">
        <v>1120</v>
      </c>
      <c r="J5418">
        <v>2111</v>
      </c>
      <c r="K5418" t="s">
        <v>3260</v>
      </c>
      <c r="O5418" s="65">
        <v>200000</v>
      </c>
    </row>
    <row r="5419" spans="1:15" x14ac:dyDescent="0.25">
      <c r="A5419" s="45">
        <v>2018</v>
      </c>
      <c r="B5419" t="s">
        <v>1091</v>
      </c>
      <c r="C5419">
        <v>216</v>
      </c>
      <c r="D5419">
        <v>792</v>
      </c>
      <c r="E5419">
        <v>0</v>
      </c>
      <c r="F5419">
        <v>10204</v>
      </c>
      <c r="H5419" t="s">
        <v>9</v>
      </c>
      <c r="I5419">
        <v>1120</v>
      </c>
      <c r="J5419">
        <v>2111</v>
      </c>
      <c r="K5419" t="s">
        <v>3261</v>
      </c>
      <c r="O5419" s="65">
        <v>40000000</v>
      </c>
    </row>
    <row r="5420" spans="1:15" x14ac:dyDescent="0.25">
      <c r="A5420" s="45">
        <v>2018</v>
      </c>
      <c r="B5420" t="s">
        <v>1091</v>
      </c>
      <c r="C5420">
        <v>216</v>
      </c>
      <c r="D5420">
        <v>792</v>
      </c>
      <c r="E5420">
        <v>0</v>
      </c>
      <c r="F5420">
        <v>10301</v>
      </c>
      <c r="H5420" t="s">
        <v>9</v>
      </c>
      <c r="I5420">
        <v>1120</v>
      </c>
      <c r="J5420">
        <v>2111</v>
      </c>
      <c r="K5420" t="s">
        <v>3263</v>
      </c>
      <c r="O5420" s="65">
        <v>7500000</v>
      </c>
    </row>
    <row r="5421" spans="1:15" x14ac:dyDescent="0.25">
      <c r="A5421" s="45">
        <v>2018</v>
      </c>
      <c r="B5421" t="s">
        <v>1091</v>
      </c>
      <c r="C5421">
        <v>216</v>
      </c>
      <c r="D5421">
        <v>792</v>
      </c>
      <c r="E5421">
        <v>0</v>
      </c>
      <c r="F5421">
        <v>10303</v>
      </c>
      <c r="H5421" t="s">
        <v>9</v>
      </c>
      <c r="I5421">
        <v>1120</v>
      </c>
      <c r="J5421">
        <v>2111</v>
      </c>
      <c r="K5421" t="s">
        <v>3265</v>
      </c>
      <c r="O5421" s="65">
        <v>1000000</v>
      </c>
    </row>
    <row r="5422" spans="1:15" x14ac:dyDescent="0.25">
      <c r="A5422" s="45">
        <v>2018</v>
      </c>
      <c r="B5422" t="s">
        <v>1091</v>
      </c>
      <c r="C5422">
        <v>216</v>
      </c>
      <c r="D5422">
        <v>792</v>
      </c>
      <c r="E5422">
        <v>0</v>
      </c>
      <c r="F5422">
        <v>10402</v>
      </c>
      <c r="H5422" t="s">
        <v>9</v>
      </c>
      <c r="I5422">
        <v>1120</v>
      </c>
      <c r="J5422">
        <v>2111</v>
      </c>
      <c r="K5422" t="s">
        <v>3271</v>
      </c>
      <c r="M5422" t="s">
        <v>6256</v>
      </c>
      <c r="O5422" s="65">
        <v>62856000</v>
      </c>
    </row>
    <row r="5423" spans="1:15" x14ac:dyDescent="0.25">
      <c r="A5423" s="45">
        <v>2018</v>
      </c>
      <c r="B5423" t="s">
        <v>1091</v>
      </c>
      <c r="C5423">
        <v>216</v>
      </c>
      <c r="D5423">
        <v>792</v>
      </c>
      <c r="E5423">
        <v>0</v>
      </c>
      <c r="F5423">
        <v>10403</v>
      </c>
      <c r="H5423" t="s">
        <v>9</v>
      </c>
      <c r="I5423">
        <v>1120</v>
      </c>
      <c r="J5423">
        <v>2111</v>
      </c>
      <c r="K5423" t="s">
        <v>3272</v>
      </c>
      <c r="M5423" t="s">
        <v>6257</v>
      </c>
      <c r="O5423" s="65">
        <v>31428000</v>
      </c>
    </row>
    <row r="5424" spans="1:15" x14ac:dyDescent="0.25">
      <c r="A5424" s="45">
        <v>2018</v>
      </c>
      <c r="B5424" t="s">
        <v>1091</v>
      </c>
      <c r="C5424">
        <v>216</v>
      </c>
      <c r="D5424">
        <v>792</v>
      </c>
      <c r="E5424">
        <v>0</v>
      </c>
      <c r="F5424">
        <v>10404</v>
      </c>
      <c r="H5424" t="s">
        <v>9</v>
      </c>
      <c r="I5424">
        <v>1120</v>
      </c>
      <c r="J5424">
        <v>2111</v>
      </c>
      <c r="K5424" t="s">
        <v>3273</v>
      </c>
      <c r="M5424" t="s">
        <v>6258</v>
      </c>
      <c r="O5424" s="65">
        <v>146664000</v>
      </c>
    </row>
    <row r="5425" spans="1:15" x14ac:dyDescent="0.25">
      <c r="A5425" s="45">
        <v>2018</v>
      </c>
      <c r="B5425" t="s">
        <v>1091</v>
      </c>
      <c r="C5425">
        <v>216</v>
      </c>
      <c r="D5425">
        <v>792</v>
      </c>
      <c r="E5425">
        <v>0</v>
      </c>
      <c r="F5425">
        <v>10406</v>
      </c>
      <c r="H5425" t="s">
        <v>9</v>
      </c>
      <c r="I5425">
        <v>1120</v>
      </c>
      <c r="J5425">
        <v>2111</v>
      </c>
      <c r="K5425" t="s">
        <v>3275</v>
      </c>
      <c r="M5425" t="s">
        <v>6259</v>
      </c>
      <c r="O5425" s="65">
        <v>28500000</v>
      </c>
    </row>
    <row r="5426" spans="1:15" x14ac:dyDescent="0.25">
      <c r="A5426" s="45">
        <v>2018</v>
      </c>
      <c r="B5426" t="s">
        <v>1091</v>
      </c>
      <c r="C5426">
        <v>216</v>
      </c>
      <c r="D5426">
        <v>792</v>
      </c>
      <c r="E5426">
        <v>0</v>
      </c>
      <c r="F5426">
        <v>10499</v>
      </c>
      <c r="H5426" t="s">
        <v>9</v>
      </c>
      <c r="I5426">
        <v>1120</v>
      </c>
      <c r="J5426">
        <v>2111</v>
      </c>
      <c r="K5426" t="s">
        <v>3276</v>
      </c>
      <c r="M5426" t="s">
        <v>4429</v>
      </c>
      <c r="O5426" s="65">
        <v>125000</v>
      </c>
    </row>
    <row r="5427" spans="1:15" x14ac:dyDescent="0.25">
      <c r="A5427" s="45">
        <v>2018</v>
      </c>
      <c r="B5427" t="s">
        <v>1091</v>
      </c>
      <c r="C5427">
        <v>216</v>
      </c>
      <c r="D5427">
        <v>792</v>
      </c>
      <c r="E5427">
        <v>0</v>
      </c>
      <c r="F5427">
        <v>10501</v>
      </c>
      <c r="H5427" t="s">
        <v>9</v>
      </c>
      <c r="I5427">
        <v>1120</v>
      </c>
      <c r="J5427">
        <v>2111</v>
      </c>
      <c r="K5427" t="s">
        <v>3277</v>
      </c>
      <c r="M5427" t="s">
        <v>6260</v>
      </c>
      <c r="O5427" s="65">
        <v>10900000</v>
      </c>
    </row>
    <row r="5428" spans="1:15" x14ac:dyDescent="0.25">
      <c r="A5428" s="45">
        <v>2018</v>
      </c>
      <c r="B5428" t="s">
        <v>1091</v>
      </c>
      <c r="C5428">
        <v>216</v>
      </c>
      <c r="D5428">
        <v>792</v>
      </c>
      <c r="E5428">
        <v>0</v>
      </c>
      <c r="F5428">
        <v>10502</v>
      </c>
      <c r="H5428" t="s">
        <v>9</v>
      </c>
      <c r="I5428">
        <v>1120</v>
      </c>
      <c r="J5428">
        <v>2111</v>
      </c>
      <c r="K5428" t="s">
        <v>3278</v>
      </c>
      <c r="M5428" t="s">
        <v>6260</v>
      </c>
      <c r="O5428" s="65">
        <v>10500000</v>
      </c>
    </row>
    <row r="5429" spans="1:15" x14ac:dyDescent="0.25">
      <c r="A5429" s="45">
        <v>2018</v>
      </c>
      <c r="B5429" t="s">
        <v>1091</v>
      </c>
      <c r="C5429">
        <v>216</v>
      </c>
      <c r="D5429">
        <v>792</v>
      </c>
      <c r="E5429">
        <v>0</v>
      </c>
      <c r="F5429">
        <v>10503</v>
      </c>
      <c r="H5429" t="s">
        <v>9</v>
      </c>
      <c r="I5429">
        <v>1120</v>
      </c>
      <c r="J5429">
        <v>2111</v>
      </c>
      <c r="K5429" t="s">
        <v>3279</v>
      </c>
      <c r="O5429" s="65">
        <v>69625670</v>
      </c>
    </row>
    <row r="5430" spans="1:15" x14ac:dyDescent="0.25">
      <c r="A5430" s="45">
        <v>2018</v>
      </c>
      <c r="B5430" t="s">
        <v>1091</v>
      </c>
      <c r="C5430">
        <v>216</v>
      </c>
      <c r="D5430">
        <v>792</v>
      </c>
      <c r="E5430">
        <v>0</v>
      </c>
      <c r="F5430">
        <v>10504</v>
      </c>
      <c r="H5430" t="s">
        <v>9</v>
      </c>
      <c r="I5430">
        <v>1120</v>
      </c>
      <c r="J5430">
        <v>2111</v>
      </c>
      <c r="K5430" t="s">
        <v>3280</v>
      </c>
      <c r="O5430" s="65">
        <v>54500000</v>
      </c>
    </row>
    <row r="5431" spans="1:15" x14ac:dyDescent="0.25">
      <c r="A5431" s="45">
        <v>2018</v>
      </c>
      <c r="B5431" t="s">
        <v>1091</v>
      </c>
      <c r="C5431">
        <v>216</v>
      </c>
      <c r="D5431">
        <v>792</v>
      </c>
      <c r="E5431">
        <v>0</v>
      </c>
      <c r="F5431">
        <v>10601</v>
      </c>
      <c r="H5431" t="s">
        <v>9</v>
      </c>
      <c r="I5431">
        <v>1120</v>
      </c>
      <c r="J5431">
        <v>2111</v>
      </c>
      <c r="K5431" t="s">
        <v>3281</v>
      </c>
      <c r="O5431" s="65">
        <v>14740851</v>
      </c>
    </row>
    <row r="5432" spans="1:15" x14ac:dyDescent="0.25">
      <c r="A5432" s="45">
        <v>2018</v>
      </c>
      <c r="B5432" t="s">
        <v>1091</v>
      </c>
      <c r="C5432">
        <v>216</v>
      </c>
      <c r="D5432">
        <v>792</v>
      </c>
      <c r="E5432">
        <v>0</v>
      </c>
      <c r="F5432">
        <v>10701</v>
      </c>
      <c r="H5432" t="s">
        <v>9</v>
      </c>
      <c r="I5432">
        <v>1120</v>
      </c>
      <c r="J5432">
        <v>2111</v>
      </c>
      <c r="K5432" t="s">
        <v>3284</v>
      </c>
      <c r="M5432" t="s">
        <v>4430</v>
      </c>
      <c r="O5432" s="65">
        <v>4000000</v>
      </c>
    </row>
    <row r="5433" spans="1:15" x14ac:dyDescent="0.25">
      <c r="A5433" s="45">
        <v>2018</v>
      </c>
      <c r="B5433" t="s">
        <v>1091</v>
      </c>
      <c r="C5433">
        <v>216</v>
      </c>
      <c r="D5433">
        <v>792</v>
      </c>
      <c r="E5433">
        <v>0</v>
      </c>
      <c r="F5433">
        <v>10702</v>
      </c>
      <c r="H5433" t="s">
        <v>9</v>
      </c>
      <c r="I5433">
        <v>1120</v>
      </c>
      <c r="J5433">
        <v>2111</v>
      </c>
      <c r="K5433" t="s">
        <v>3285</v>
      </c>
      <c r="M5433" t="s">
        <v>6261</v>
      </c>
      <c r="O5433" s="65">
        <v>4000000</v>
      </c>
    </row>
    <row r="5434" spans="1:15" x14ac:dyDescent="0.25">
      <c r="A5434" s="45">
        <v>2018</v>
      </c>
      <c r="B5434" t="s">
        <v>1091</v>
      </c>
      <c r="C5434">
        <v>216</v>
      </c>
      <c r="D5434">
        <v>792</v>
      </c>
      <c r="E5434">
        <v>0</v>
      </c>
      <c r="F5434">
        <v>10801</v>
      </c>
      <c r="H5434" t="s">
        <v>9</v>
      </c>
      <c r="I5434">
        <v>1120</v>
      </c>
      <c r="J5434">
        <v>2111</v>
      </c>
      <c r="K5434" t="s">
        <v>3287</v>
      </c>
      <c r="O5434" s="65">
        <v>53900000</v>
      </c>
    </row>
    <row r="5435" spans="1:15" x14ac:dyDescent="0.25">
      <c r="A5435" s="45">
        <v>2018</v>
      </c>
      <c r="B5435" t="s">
        <v>1091</v>
      </c>
      <c r="C5435">
        <v>216</v>
      </c>
      <c r="D5435">
        <v>792</v>
      </c>
      <c r="E5435">
        <v>0</v>
      </c>
      <c r="F5435">
        <v>10805</v>
      </c>
      <c r="H5435" t="s">
        <v>9</v>
      </c>
      <c r="I5435">
        <v>1120</v>
      </c>
      <c r="J5435">
        <v>2111</v>
      </c>
      <c r="K5435" t="s">
        <v>3291</v>
      </c>
      <c r="O5435" s="65">
        <v>5000000</v>
      </c>
    </row>
    <row r="5436" spans="1:15" x14ac:dyDescent="0.25">
      <c r="A5436" s="45">
        <v>2018</v>
      </c>
      <c r="B5436" t="s">
        <v>1091</v>
      </c>
      <c r="C5436">
        <v>216</v>
      </c>
      <c r="D5436">
        <v>792</v>
      </c>
      <c r="E5436">
        <v>0</v>
      </c>
      <c r="F5436">
        <v>10806</v>
      </c>
      <c r="H5436" t="s">
        <v>9</v>
      </c>
      <c r="I5436">
        <v>1120</v>
      </c>
      <c r="J5436">
        <v>2111</v>
      </c>
      <c r="K5436" t="s">
        <v>3292</v>
      </c>
      <c r="O5436" s="65">
        <v>2300000</v>
      </c>
    </row>
    <row r="5437" spans="1:15" x14ac:dyDescent="0.25">
      <c r="A5437" s="45">
        <v>2018</v>
      </c>
      <c r="B5437" t="s">
        <v>1091</v>
      </c>
      <c r="C5437">
        <v>216</v>
      </c>
      <c r="D5437">
        <v>792</v>
      </c>
      <c r="E5437">
        <v>0</v>
      </c>
      <c r="F5437">
        <v>10807</v>
      </c>
      <c r="H5437" t="s">
        <v>9</v>
      </c>
      <c r="I5437">
        <v>1120</v>
      </c>
      <c r="J5437">
        <v>2111</v>
      </c>
      <c r="K5437" t="s">
        <v>3293</v>
      </c>
      <c r="O5437" s="65">
        <v>500000</v>
      </c>
    </row>
    <row r="5438" spans="1:15" x14ac:dyDescent="0.25">
      <c r="A5438" s="45">
        <v>2018</v>
      </c>
      <c r="B5438" t="s">
        <v>1091</v>
      </c>
      <c r="C5438">
        <v>216</v>
      </c>
      <c r="D5438">
        <v>792</v>
      </c>
      <c r="E5438">
        <v>0</v>
      </c>
      <c r="F5438">
        <v>10808</v>
      </c>
      <c r="H5438" t="s">
        <v>9</v>
      </c>
      <c r="I5438">
        <v>1120</v>
      </c>
      <c r="J5438">
        <v>2111</v>
      </c>
      <c r="K5438" t="s">
        <v>3294</v>
      </c>
      <c r="O5438" s="65">
        <v>13000000</v>
      </c>
    </row>
    <row r="5439" spans="1:15" x14ac:dyDescent="0.25">
      <c r="A5439" s="45">
        <v>2018</v>
      </c>
      <c r="B5439" t="s">
        <v>1091</v>
      </c>
      <c r="C5439">
        <v>216</v>
      </c>
      <c r="D5439">
        <v>792</v>
      </c>
      <c r="E5439">
        <v>0</v>
      </c>
      <c r="F5439">
        <v>10999</v>
      </c>
      <c r="H5439" t="s">
        <v>9</v>
      </c>
      <c r="I5439">
        <v>1310</v>
      </c>
      <c r="J5439">
        <v>2111</v>
      </c>
      <c r="K5439" t="s">
        <v>3299</v>
      </c>
      <c r="M5439" t="s">
        <v>4704</v>
      </c>
      <c r="O5439" s="65">
        <v>300000</v>
      </c>
    </row>
    <row r="5440" spans="1:15" x14ac:dyDescent="0.25">
      <c r="A5440" s="45">
        <v>2018</v>
      </c>
      <c r="B5440" t="s">
        <v>1091</v>
      </c>
      <c r="C5440">
        <v>216</v>
      </c>
      <c r="D5440">
        <v>792</v>
      </c>
      <c r="E5440">
        <v>0</v>
      </c>
      <c r="F5440">
        <v>20101</v>
      </c>
      <c r="H5440" t="s">
        <v>9</v>
      </c>
      <c r="I5440">
        <v>1120</v>
      </c>
      <c r="J5440">
        <v>2111</v>
      </c>
      <c r="K5440" t="s">
        <v>3306</v>
      </c>
      <c r="M5440" t="s">
        <v>6262</v>
      </c>
      <c r="O5440" s="65">
        <v>10900000</v>
      </c>
    </row>
    <row r="5441" spans="1:15" x14ac:dyDescent="0.25">
      <c r="A5441" s="45">
        <v>2018</v>
      </c>
      <c r="B5441" t="s">
        <v>1091</v>
      </c>
      <c r="C5441">
        <v>216</v>
      </c>
      <c r="D5441">
        <v>792</v>
      </c>
      <c r="E5441">
        <v>0</v>
      </c>
      <c r="F5441">
        <v>20102</v>
      </c>
      <c r="H5441" t="s">
        <v>9</v>
      </c>
      <c r="I5441">
        <v>1120</v>
      </c>
      <c r="J5441">
        <v>2111</v>
      </c>
      <c r="K5441" t="s">
        <v>3307</v>
      </c>
      <c r="O5441" s="65">
        <v>300000</v>
      </c>
    </row>
    <row r="5442" spans="1:15" x14ac:dyDescent="0.25">
      <c r="A5442" s="45">
        <v>2018</v>
      </c>
      <c r="B5442" t="s">
        <v>1091</v>
      </c>
      <c r="C5442">
        <v>216</v>
      </c>
      <c r="D5442">
        <v>792</v>
      </c>
      <c r="E5442">
        <v>0</v>
      </c>
      <c r="F5442">
        <v>20104</v>
      </c>
      <c r="H5442" t="s">
        <v>9</v>
      </c>
      <c r="I5442">
        <v>1120</v>
      </c>
      <c r="J5442">
        <v>2111</v>
      </c>
      <c r="K5442" t="s">
        <v>3309</v>
      </c>
      <c r="O5442" s="65">
        <v>3500000</v>
      </c>
    </row>
    <row r="5443" spans="1:15" x14ac:dyDescent="0.25">
      <c r="A5443" s="45">
        <v>2018</v>
      </c>
      <c r="B5443" t="s">
        <v>1091</v>
      </c>
      <c r="C5443">
        <v>216</v>
      </c>
      <c r="D5443">
        <v>792</v>
      </c>
      <c r="E5443">
        <v>0</v>
      </c>
      <c r="F5443">
        <v>20203</v>
      </c>
      <c r="H5443" t="s">
        <v>9</v>
      </c>
      <c r="I5443">
        <v>1120</v>
      </c>
      <c r="J5443">
        <v>2111</v>
      </c>
      <c r="K5443" t="s">
        <v>3313</v>
      </c>
      <c r="O5443" s="65">
        <v>3100000</v>
      </c>
    </row>
    <row r="5444" spans="1:15" x14ac:dyDescent="0.25">
      <c r="A5444" s="45">
        <v>2018</v>
      </c>
      <c r="B5444" t="s">
        <v>1091</v>
      </c>
      <c r="C5444">
        <v>216</v>
      </c>
      <c r="D5444">
        <v>792</v>
      </c>
      <c r="E5444">
        <v>0</v>
      </c>
      <c r="F5444">
        <v>20402</v>
      </c>
      <c r="H5444" t="s">
        <v>9</v>
      </c>
      <c r="I5444">
        <v>1120</v>
      </c>
      <c r="J5444">
        <v>2111</v>
      </c>
      <c r="K5444" t="s">
        <v>3323</v>
      </c>
      <c r="O5444" s="65">
        <v>500000</v>
      </c>
    </row>
    <row r="5445" spans="1:15" x14ac:dyDescent="0.25">
      <c r="A5445" s="45">
        <v>2018</v>
      </c>
      <c r="B5445" t="s">
        <v>1091</v>
      </c>
      <c r="C5445">
        <v>216</v>
      </c>
      <c r="D5445">
        <v>792</v>
      </c>
      <c r="E5445">
        <v>0</v>
      </c>
      <c r="F5445">
        <v>29901</v>
      </c>
      <c r="H5445" t="s">
        <v>9</v>
      </c>
      <c r="I5445">
        <v>1120</v>
      </c>
      <c r="J5445">
        <v>2111</v>
      </c>
      <c r="K5445" t="s">
        <v>3327</v>
      </c>
      <c r="O5445" s="65">
        <v>500000</v>
      </c>
    </row>
    <row r="5446" spans="1:15" x14ac:dyDescent="0.25">
      <c r="A5446" s="45">
        <v>2018</v>
      </c>
      <c r="B5446" t="s">
        <v>1091</v>
      </c>
      <c r="C5446">
        <v>216</v>
      </c>
      <c r="D5446">
        <v>792</v>
      </c>
      <c r="E5446">
        <v>0</v>
      </c>
      <c r="F5446">
        <v>29903</v>
      </c>
      <c r="H5446" t="s">
        <v>9</v>
      </c>
      <c r="I5446">
        <v>1120</v>
      </c>
      <c r="J5446">
        <v>2111</v>
      </c>
      <c r="K5446" t="s">
        <v>3329</v>
      </c>
      <c r="O5446" s="65">
        <v>3000000</v>
      </c>
    </row>
    <row r="5447" spans="1:15" x14ac:dyDescent="0.25">
      <c r="A5447" s="45">
        <v>2018</v>
      </c>
      <c r="B5447" t="s">
        <v>1091</v>
      </c>
      <c r="C5447">
        <v>216</v>
      </c>
      <c r="D5447">
        <v>792</v>
      </c>
      <c r="E5447">
        <v>0</v>
      </c>
      <c r="F5447">
        <v>29904</v>
      </c>
      <c r="H5447" t="s">
        <v>9</v>
      </c>
      <c r="I5447">
        <v>1120</v>
      </c>
      <c r="J5447">
        <v>2111</v>
      </c>
      <c r="K5447" t="s">
        <v>3330</v>
      </c>
      <c r="O5447" s="65">
        <v>2500000</v>
      </c>
    </row>
    <row r="5448" spans="1:15" x14ac:dyDescent="0.25">
      <c r="A5448" s="45">
        <v>2018</v>
      </c>
      <c r="B5448" t="s">
        <v>1091</v>
      </c>
      <c r="C5448">
        <v>216</v>
      </c>
      <c r="D5448">
        <v>792</v>
      </c>
      <c r="E5448">
        <v>0</v>
      </c>
      <c r="F5448">
        <v>29905</v>
      </c>
      <c r="H5448" t="s">
        <v>9</v>
      </c>
      <c r="I5448">
        <v>1120</v>
      </c>
      <c r="J5448">
        <v>2111</v>
      </c>
      <c r="K5448" t="s">
        <v>3331</v>
      </c>
      <c r="O5448" s="65">
        <v>200000</v>
      </c>
    </row>
    <row r="5449" spans="1:15" x14ac:dyDescent="0.25">
      <c r="A5449" s="45">
        <v>2018</v>
      </c>
      <c r="B5449" t="s">
        <v>1091</v>
      </c>
      <c r="C5449">
        <v>216</v>
      </c>
      <c r="D5449">
        <v>792</v>
      </c>
      <c r="E5449">
        <v>0</v>
      </c>
      <c r="F5449">
        <v>29907</v>
      </c>
      <c r="H5449" t="s">
        <v>9</v>
      </c>
      <c r="I5449">
        <v>1120</v>
      </c>
      <c r="J5449">
        <v>2111</v>
      </c>
      <c r="K5449" t="s">
        <v>3333</v>
      </c>
      <c r="O5449" s="65">
        <v>325000</v>
      </c>
    </row>
    <row r="5450" spans="1:15" x14ac:dyDescent="0.25">
      <c r="A5450" s="45">
        <v>2018</v>
      </c>
      <c r="B5450" t="s">
        <v>1091</v>
      </c>
      <c r="C5450">
        <v>216</v>
      </c>
      <c r="D5450">
        <v>792</v>
      </c>
      <c r="E5450">
        <v>0</v>
      </c>
      <c r="F5450">
        <v>29999</v>
      </c>
      <c r="H5450" t="s">
        <v>9</v>
      </c>
      <c r="I5450">
        <v>1120</v>
      </c>
      <c r="J5450">
        <v>2111</v>
      </c>
      <c r="K5450" t="s">
        <v>3334</v>
      </c>
      <c r="O5450" s="65">
        <v>50000</v>
      </c>
    </row>
    <row r="5451" spans="1:15" x14ac:dyDescent="0.25">
      <c r="A5451" s="45">
        <v>2018</v>
      </c>
      <c r="B5451" t="s">
        <v>1091</v>
      </c>
      <c r="C5451">
        <v>216</v>
      </c>
      <c r="D5451">
        <v>792</v>
      </c>
      <c r="E5451">
        <v>0</v>
      </c>
      <c r="F5451">
        <v>50103</v>
      </c>
      <c r="H5451" t="s">
        <v>16</v>
      </c>
      <c r="I5451">
        <v>2210</v>
      </c>
      <c r="J5451">
        <v>2111</v>
      </c>
      <c r="K5451" t="s">
        <v>3374</v>
      </c>
      <c r="O5451" s="65">
        <v>2000000</v>
      </c>
    </row>
    <row r="5452" spans="1:15" x14ac:dyDescent="0.25">
      <c r="A5452" s="45">
        <v>2018</v>
      </c>
      <c r="B5452" t="s">
        <v>1091</v>
      </c>
      <c r="C5452">
        <v>216</v>
      </c>
      <c r="D5452">
        <v>792</v>
      </c>
      <c r="E5452">
        <v>0</v>
      </c>
      <c r="F5452">
        <v>50104</v>
      </c>
      <c r="H5452" t="s">
        <v>16</v>
      </c>
      <c r="I5452">
        <v>2210</v>
      </c>
      <c r="J5452">
        <v>2111</v>
      </c>
      <c r="K5452" t="s">
        <v>3375</v>
      </c>
      <c r="O5452" s="65">
        <v>1000000</v>
      </c>
    </row>
    <row r="5453" spans="1:15" x14ac:dyDescent="0.25">
      <c r="A5453" s="45">
        <v>2018</v>
      </c>
      <c r="B5453" t="s">
        <v>1091</v>
      </c>
      <c r="C5453">
        <v>216</v>
      </c>
      <c r="D5453">
        <v>792</v>
      </c>
      <c r="E5453">
        <v>0</v>
      </c>
      <c r="F5453">
        <v>50105</v>
      </c>
      <c r="H5453" t="s">
        <v>16</v>
      </c>
      <c r="I5453">
        <v>2210</v>
      </c>
      <c r="J5453">
        <v>2111</v>
      </c>
      <c r="K5453" t="s">
        <v>3376</v>
      </c>
      <c r="O5453" s="65">
        <v>17000000</v>
      </c>
    </row>
    <row r="5454" spans="1:15" x14ac:dyDescent="0.25">
      <c r="A5454" s="45">
        <v>2018</v>
      </c>
      <c r="B5454" t="s">
        <v>1091</v>
      </c>
      <c r="C5454">
        <v>216</v>
      </c>
      <c r="D5454">
        <v>792</v>
      </c>
      <c r="E5454">
        <v>0</v>
      </c>
      <c r="F5454">
        <v>60103</v>
      </c>
      <c r="G5454">
        <v>200</v>
      </c>
      <c r="H5454" t="s">
        <v>9</v>
      </c>
      <c r="I5454">
        <v>1310</v>
      </c>
      <c r="J5454">
        <v>2111</v>
      </c>
      <c r="K5454" t="s">
        <v>3393</v>
      </c>
      <c r="L5454" t="s">
        <v>21</v>
      </c>
      <c r="M5454" t="s">
        <v>4550</v>
      </c>
      <c r="N5454" t="s">
        <v>22</v>
      </c>
      <c r="O5454" s="65">
        <v>4126993</v>
      </c>
    </row>
    <row r="5455" spans="1:15" x14ac:dyDescent="0.25">
      <c r="A5455" s="45">
        <v>2018</v>
      </c>
      <c r="B5455" t="s">
        <v>1091</v>
      </c>
      <c r="C5455">
        <v>216</v>
      </c>
      <c r="D5455">
        <v>792</v>
      </c>
      <c r="E5455">
        <v>0</v>
      </c>
      <c r="F5455">
        <v>60103</v>
      </c>
      <c r="G5455">
        <v>202</v>
      </c>
      <c r="H5455" t="s">
        <v>9</v>
      </c>
      <c r="I5455">
        <v>1310</v>
      </c>
      <c r="J5455">
        <v>2111</v>
      </c>
      <c r="K5455" t="s">
        <v>3393</v>
      </c>
      <c r="L5455" t="s">
        <v>21</v>
      </c>
      <c r="M5455" t="s">
        <v>4542</v>
      </c>
      <c r="N5455" t="s">
        <v>22</v>
      </c>
      <c r="O5455" s="65">
        <v>1778876</v>
      </c>
    </row>
    <row r="5456" spans="1:15" x14ac:dyDescent="0.25">
      <c r="A5456" s="45">
        <v>2018</v>
      </c>
      <c r="B5456" t="s">
        <v>1091</v>
      </c>
      <c r="C5456">
        <v>216</v>
      </c>
      <c r="D5456">
        <v>792</v>
      </c>
      <c r="E5456">
        <v>0</v>
      </c>
      <c r="F5456">
        <v>60301</v>
      </c>
      <c r="H5456" t="s">
        <v>9</v>
      </c>
      <c r="I5456">
        <v>1320</v>
      </c>
      <c r="J5456">
        <v>2111</v>
      </c>
      <c r="K5456" t="s">
        <v>3404</v>
      </c>
      <c r="O5456" s="65">
        <v>10000000</v>
      </c>
    </row>
    <row r="5457" spans="1:15" x14ac:dyDescent="0.25">
      <c r="A5457" s="45">
        <v>2018</v>
      </c>
      <c r="B5457" t="s">
        <v>1091</v>
      </c>
      <c r="C5457">
        <v>216</v>
      </c>
      <c r="D5457">
        <v>792</v>
      </c>
      <c r="E5457">
        <v>0</v>
      </c>
      <c r="F5457">
        <v>60399</v>
      </c>
      <c r="H5457" t="s">
        <v>9</v>
      </c>
      <c r="I5457">
        <v>1320</v>
      </c>
      <c r="J5457">
        <v>2111</v>
      </c>
      <c r="K5457" t="s">
        <v>3409</v>
      </c>
      <c r="M5457" t="s">
        <v>4431</v>
      </c>
      <c r="O5457" s="65">
        <v>3000000</v>
      </c>
    </row>
    <row r="5458" spans="1:15" x14ac:dyDescent="0.25">
      <c r="A5458" s="45">
        <v>2018</v>
      </c>
      <c r="B5458" t="s">
        <v>1091</v>
      </c>
      <c r="C5458">
        <v>216</v>
      </c>
      <c r="D5458">
        <v>792</v>
      </c>
      <c r="E5458">
        <v>0</v>
      </c>
      <c r="F5458">
        <v>60601</v>
      </c>
      <c r="H5458" t="s">
        <v>9</v>
      </c>
      <c r="I5458">
        <v>1320</v>
      </c>
      <c r="J5458">
        <v>2111</v>
      </c>
      <c r="K5458" t="s">
        <v>3417</v>
      </c>
      <c r="M5458" t="s">
        <v>4432</v>
      </c>
      <c r="O5458" s="65">
        <v>1000000</v>
      </c>
    </row>
    <row r="5459" spans="1:15" x14ac:dyDescent="0.25">
      <c r="A5459" s="45">
        <v>2018</v>
      </c>
      <c r="B5459" t="s">
        <v>1091</v>
      </c>
      <c r="C5459">
        <v>216</v>
      </c>
      <c r="D5459">
        <v>792</v>
      </c>
      <c r="E5459">
        <v>0</v>
      </c>
      <c r="F5459">
        <v>60602</v>
      </c>
      <c r="H5459" t="s">
        <v>9</v>
      </c>
      <c r="I5459">
        <v>1320</v>
      </c>
      <c r="J5459">
        <v>2111</v>
      </c>
      <c r="K5459" t="s">
        <v>3418</v>
      </c>
      <c r="M5459" t="s">
        <v>4433</v>
      </c>
      <c r="O5459" s="65">
        <v>1000000</v>
      </c>
    </row>
    <row r="5460" spans="1:15" x14ac:dyDescent="0.25">
      <c r="A5460" s="45">
        <v>2018</v>
      </c>
      <c r="B5460" t="s">
        <v>1091</v>
      </c>
      <c r="C5460">
        <v>216</v>
      </c>
      <c r="D5460">
        <v>792</v>
      </c>
      <c r="E5460">
        <v>0</v>
      </c>
      <c r="F5460">
        <v>70107</v>
      </c>
      <c r="G5460">
        <v>200</v>
      </c>
      <c r="H5460" t="s">
        <v>2792</v>
      </c>
      <c r="I5460">
        <v>2310</v>
      </c>
      <c r="J5460">
        <v>2111</v>
      </c>
      <c r="K5460" t="s">
        <v>3428</v>
      </c>
      <c r="L5460" t="s">
        <v>6263</v>
      </c>
      <c r="M5460" t="s">
        <v>6264</v>
      </c>
      <c r="N5460" t="s">
        <v>6265</v>
      </c>
      <c r="O5460" s="65">
        <v>57645000000</v>
      </c>
    </row>
    <row r="5461" spans="1:15" x14ac:dyDescent="0.25">
      <c r="A5461" s="45">
        <v>2018</v>
      </c>
      <c r="B5461" t="s">
        <v>1094</v>
      </c>
      <c r="C5461">
        <v>216</v>
      </c>
      <c r="D5461">
        <v>796</v>
      </c>
      <c r="E5461">
        <v>0</v>
      </c>
      <c r="F5461">
        <v>101</v>
      </c>
      <c r="H5461" t="s">
        <v>9</v>
      </c>
      <c r="I5461">
        <v>1111</v>
      </c>
      <c r="J5461">
        <v>2111</v>
      </c>
      <c r="K5461" t="s">
        <v>3206</v>
      </c>
      <c r="O5461" s="65">
        <v>1292851874</v>
      </c>
    </row>
    <row r="5462" spans="1:15" x14ac:dyDescent="0.25">
      <c r="A5462" s="45">
        <v>2018</v>
      </c>
      <c r="B5462" t="s">
        <v>1094</v>
      </c>
      <c r="C5462">
        <v>216</v>
      </c>
      <c r="D5462">
        <v>796</v>
      </c>
      <c r="E5462">
        <v>0</v>
      </c>
      <c r="F5462">
        <v>301</v>
      </c>
      <c r="H5462" t="s">
        <v>9</v>
      </c>
      <c r="I5462">
        <v>1111</v>
      </c>
      <c r="J5462">
        <v>2111</v>
      </c>
      <c r="K5462" t="s">
        <v>3215</v>
      </c>
      <c r="O5462" s="65">
        <v>3458701</v>
      </c>
    </row>
    <row r="5463" spans="1:15" x14ac:dyDescent="0.25">
      <c r="A5463" s="45">
        <v>2018</v>
      </c>
      <c r="B5463" t="s">
        <v>1094</v>
      </c>
      <c r="C5463">
        <v>216</v>
      </c>
      <c r="D5463">
        <v>796</v>
      </c>
      <c r="E5463">
        <v>0</v>
      </c>
      <c r="F5463">
        <v>302</v>
      </c>
      <c r="H5463" t="s">
        <v>9</v>
      </c>
      <c r="I5463">
        <v>1111</v>
      </c>
      <c r="J5463">
        <v>2111</v>
      </c>
      <c r="K5463" t="s">
        <v>3216</v>
      </c>
      <c r="O5463" s="65">
        <v>3443085</v>
      </c>
    </row>
    <row r="5464" spans="1:15" x14ac:dyDescent="0.25">
      <c r="A5464" s="45">
        <v>2018</v>
      </c>
      <c r="B5464" t="s">
        <v>1094</v>
      </c>
      <c r="C5464">
        <v>216</v>
      </c>
      <c r="D5464">
        <v>796</v>
      </c>
      <c r="E5464">
        <v>0</v>
      </c>
      <c r="F5464">
        <v>303</v>
      </c>
      <c r="H5464" t="s">
        <v>16</v>
      </c>
      <c r="I5464">
        <v>1111</v>
      </c>
      <c r="J5464">
        <v>2111</v>
      </c>
      <c r="K5464" t="s">
        <v>3217</v>
      </c>
      <c r="O5464" s="65">
        <v>112352757</v>
      </c>
    </row>
    <row r="5465" spans="1:15" x14ac:dyDescent="0.25">
      <c r="A5465" s="45">
        <v>2018</v>
      </c>
      <c r="B5465" t="s">
        <v>1094</v>
      </c>
      <c r="C5465">
        <v>216</v>
      </c>
      <c r="D5465">
        <v>796</v>
      </c>
      <c r="E5465">
        <v>0</v>
      </c>
      <c r="F5465">
        <v>304</v>
      </c>
      <c r="H5465" t="s">
        <v>9</v>
      </c>
      <c r="I5465">
        <v>1111</v>
      </c>
      <c r="J5465">
        <v>2111</v>
      </c>
      <c r="K5465" t="s">
        <v>3218</v>
      </c>
      <c r="O5465" s="65">
        <v>48436596</v>
      </c>
    </row>
    <row r="5466" spans="1:15" x14ac:dyDescent="0.25">
      <c r="A5466" s="45">
        <v>2018</v>
      </c>
      <c r="B5466" t="s">
        <v>1094</v>
      </c>
      <c r="C5466">
        <v>216</v>
      </c>
      <c r="D5466">
        <v>796</v>
      </c>
      <c r="E5466">
        <v>0</v>
      </c>
      <c r="F5466">
        <v>399</v>
      </c>
      <c r="H5466" t="s">
        <v>9</v>
      </c>
      <c r="I5466">
        <v>1111</v>
      </c>
      <c r="J5466">
        <v>2111</v>
      </c>
      <c r="K5466" t="s">
        <v>3219</v>
      </c>
      <c r="O5466" s="65">
        <v>582340</v>
      </c>
    </row>
    <row r="5467" spans="1:15" x14ac:dyDescent="0.25">
      <c r="A5467" s="45">
        <v>2018</v>
      </c>
      <c r="B5467" t="s">
        <v>1094</v>
      </c>
      <c r="C5467">
        <v>216</v>
      </c>
      <c r="D5467">
        <v>796</v>
      </c>
      <c r="E5467">
        <v>0</v>
      </c>
      <c r="F5467">
        <v>401</v>
      </c>
      <c r="G5467">
        <v>200</v>
      </c>
      <c r="H5467" t="s">
        <v>9</v>
      </c>
      <c r="I5467">
        <v>1112</v>
      </c>
      <c r="J5467">
        <v>2111</v>
      </c>
      <c r="K5467" t="s">
        <v>3220</v>
      </c>
      <c r="L5467" t="s">
        <v>21</v>
      </c>
      <c r="M5467" t="s">
        <v>4546</v>
      </c>
      <c r="N5467" t="s">
        <v>22</v>
      </c>
      <c r="O5467" s="65">
        <v>124761465</v>
      </c>
    </row>
    <row r="5468" spans="1:15" x14ac:dyDescent="0.25">
      <c r="A5468" s="45">
        <v>2018</v>
      </c>
      <c r="B5468" t="s">
        <v>1094</v>
      </c>
      <c r="C5468">
        <v>216</v>
      </c>
      <c r="D5468">
        <v>796</v>
      </c>
      <c r="E5468">
        <v>0</v>
      </c>
      <c r="F5468">
        <v>405</v>
      </c>
      <c r="G5468">
        <v>200</v>
      </c>
      <c r="H5468" t="s">
        <v>9</v>
      </c>
      <c r="I5468">
        <v>1112</v>
      </c>
      <c r="J5468">
        <v>2111</v>
      </c>
      <c r="K5468" t="s">
        <v>3244</v>
      </c>
      <c r="L5468" t="s">
        <v>23</v>
      </c>
      <c r="M5468" t="s">
        <v>4531</v>
      </c>
      <c r="N5468" t="s">
        <v>24</v>
      </c>
      <c r="O5468" s="65">
        <v>6743863</v>
      </c>
    </row>
    <row r="5469" spans="1:15" x14ac:dyDescent="0.25">
      <c r="A5469" s="45">
        <v>2018</v>
      </c>
      <c r="B5469" t="s">
        <v>1094</v>
      </c>
      <c r="C5469">
        <v>216</v>
      </c>
      <c r="D5469">
        <v>796</v>
      </c>
      <c r="E5469">
        <v>0</v>
      </c>
      <c r="F5469">
        <v>501</v>
      </c>
      <c r="G5469">
        <v>200</v>
      </c>
      <c r="H5469" t="s">
        <v>9</v>
      </c>
      <c r="I5469">
        <v>1112</v>
      </c>
      <c r="J5469">
        <v>2111</v>
      </c>
      <c r="K5469" t="s">
        <v>3245</v>
      </c>
      <c r="L5469" t="s">
        <v>21</v>
      </c>
      <c r="M5469" t="s">
        <v>4547</v>
      </c>
      <c r="N5469" t="s">
        <v>22</v>
      </c>
      <c r="O5469" s="65">
        <v>68517648</v>
      </c>
    </row>
    <row r="5470" spans="1:15" x14ac:dyDescent="0.25">
      <c r="A5470" s="45">
        <v>2018</v>
      </c>
      <c r="B5470" t="s">
        <v>1094</v>
      </c>
      <c r="C5470">
        <v>216</v>
      </c>
      <c r="D5470">
        <v>796</v>
      </c>
      <c r="E5470">
        <v>0</v>
      </c>
      <c r="F5470">
        <v>502</v>
      </c>
      <c r="G5470">
        <v>200</v>
      </c>
      <c r="H5470" t="s">
        <v>9</v>
      </c>
      <c r="I5470">
        <v>1112</v>
      </c>
      <c r="J5470">
        <v>2111</v>
      </c>
      <c r="K5470" t="s">
        <v>3246</v>
      </c>
      <c r="L5470" t="s">
        <v>21</v>
      </c>
      <c r="M5470" t="s">
        <v>4532</v>
      </c>
      <c r="N5470" t="s">
        <v>22</v>
      </c>
      <c r="O5470" s="65">
        <v>20231589</v>
      </c>
    </row>
    <row r="5471" spans="1:15" x14ac:dyDescent="0.25">
      <c r="A5471" s="45">
        <v>2018</v>
      </c>
      <c r="B5471" t="s">
        <v>1094</v>
      </c>
      <c r="C5471">
        <v>216</v>
      </c>
      <c r="D5471">
        <v>796</v>
      </c>
      <c r="E5471">
        <v>0</v>
      </c>
      <c r="F5471">
        <v>503</v>
      </c>
      <c r="G5471">
        <v>200</v>
      </c>
      <c r="H5471" t="s">
        <v>9</v>
      </c>
      <c r="I5471">
        <v>1112</v>
      </c>
      <c r="J5471">
        <v>2111</v>
      </c>
      <c r="K5471" t="s">
        <v>3247</v>
      </c>
      <c r="L5471" t="s">
        <v>21</v>
      </c>
      <c r="M5471" t="s">
        <v>4533</v>
      </c>
      <c r="N5471" t="s">
        <v>22</v>
      </c>
      <c r="O5471" s="65">
        <v>40463178</v>
      </c>
    </row>
    <row r="5472" spans="1:15" x14ac:dyDescent="0.25">
      <c r="A5472" s="45">
        <v>2018</v>
      </c>
      <c r="B5472" t="s">
        <v>1094</v>
      </c>
      <c r="C5472">
        <v>216</v>
      </c>
      <c r="D5472">
        <v>796</v>
      </c>
      <c r="E5472">
        <v>0</v>
      </c>
      <c r="F5472">
        <v>10102</v>
      </c>
      <c r="H5472" t="s">
        <v>9</v>
      </c>
      <c r="I5472">
        <v>1120</v>
      </c>
      <c r="J5472">
        <v>2111</v>
      </c>
      <c r="K5472" t="s">
        <v>3254</v>
      </c>
      <c r="O5472" s="65">
        <v>1700000</v>
      </c>
    </row>
    <row r="5473" spans="1:15" x14ac:dyDescent="0.25">
      <c r="A5473" s="45">
        <v>2018</v>
      </c>
      <c r="B5473" t="s">
        <v>1094</v>
      </c>
      <c r="C5473">
        <v>216</v>
      </c>
      <c r="D5473">
        <v>796</v>
      </c>
      <c r="E5473">
        <v>0</v>
      </c>
      <c r="F5473">
        <v>10103</v>
      </c>
      <c r="H5473" t="s">
        <v>9</v>
      </c>
      <c r="I5473">
        <v>1120</v>
      </c>
      <c r="J5473">
        <v>2111</v>
      </c>
      <c r="K5473" t="s">
        <v>3255</v>
      </c>
      <c r="O5473" s="65">
        <v>90000000</v>
      </c>
    </row>
    <row r="5474" spans="1:15" x14ac:dyDescent="0.25">
      <c r="A5474" s="45">
        <v>2018</v>
      </c>
      <c r="B5474" t="s">
        <v>1094</v>
      </c>
      <c r="C5474">
        <v>216</v>
      </c>
      <c r="D5474">
        <v>796</v>
      </c>
      <c r="E5474">
        <v>0</v>
      </c>
      <c r="F5474">
        <v>10203</v>
      </c>
      <c r="H5474" t="s">
        <v>9</v>
      </c>
      <c r="I5474">
        <v>1120</v>
      </c>
      <c r="J5474">
        <v>2111</v>
      </c>
      <c r="K5474" t="s">
        <v>3260</v>
      </c>
      <c r="O5474" s="65">
        <v>100000</v>
      </c>
    </row>
    <row r="5475" spans="1:15" x14ac:dyDescent="0.25">
      <c r="A5475" s="45">
        <v>2018</v>
      </c>
      <c r="B5475" t="s">
        <v>1094</v>
      </c>
      <c r="C5475">
        <v>216</v>
      </c>
      <c r="D5475">
        <v>796</v>
      </c>
      <c r="E5475">
        <v>0</v>
      </c>
      <c r="F5475">
        <v>10301</v>
      </c>
      <c r="H5475" t="s">
        <v>9</v>
      </c>
      <c r="I5475">
        <v>1120</v>
      </c>
      <c r="J5475">
        <v>2111</v>
      </c>
      <c r="K5475" t="s">
        <v>3263</v>
      </c>
      <c r="O5475" s="65">
        <v>48763479</v>
      </c>
    </row>
    <row r="5476" spans="1:15" x14ac:dyDescent="0.25">
      <c r="A5476" s="45">
        <v>2018</v>
      </c>
      <c r="B5476" t="s">
        <v>1094</v>
      </c>
      <c r="C5476">
        <v>216</v>
      </c>
      <c r="D5476">
        <v>796</v>
      </c>
      <c r="E5476">
        <v>0</v>
      </c>
      <c r="F5476">
        <v>10303</v>
      </c>
      <c r="H5476" t="s">
        <v>9</v>
      </c>
      <c r="I5476">
        <v>1120</v>
      </c>
      <c r="J5476">
        <v>2111</v>
      </c>
      <c r="K5476" t="s">
        <v>3265</v>
      </c>
      <c r="O5476" s="65">
        <v>90000</v>
      </c>
    </row>
    <row r="5477" spans="1:15" x14ac:dyDescent="0.25">
      <c r="A5477" s="45">
        <v>2018</v>
      </c>
      <c r="B5477" t="s">
        <v>1094</v>
      </c>
      <c r="C5477">
        <v>216</v>
      </c>
      <c r="D5477">
        <v>796</v>
      </c>
      <c r="E5477">
        <v>0</v>
      </c>
      <c r="F5477">
        <v>10402</v>
      </c>
      <c r="H5477" t="s">
        <v>9</v>
      </c>
      <c r="I5477">
        <v>1120</v>
      </c>
      <c r="J5477">
        <v>2111</v>
      </c>
      <c r="K5477" t="s">
        <v>3271</v>
      </c>
      <c r="M5477" t="s">
        <v>6266</v>
      </c>
      <c r="O5477" s="65">
        <v>930946830</v>
      </c>
    </row>
    <row r="5478" spans="1:15" x14ac:dyDescent="0.25">
      <c r="A5478" s="45">
        <v>2018</v>
      </c>
      <c r="B5478" t="s">
        <v>1094</v>
      </c>
      <c r="C5478">
        <v>216</v>
      </c>
      <c r="D5478">
        <v>796</v>
      </c>
      <c r="E5478">
        <v>0</v>
      </c>
      <c r="F5478">
        <v>10404</v>
      </c>
      <c r="H5478" t="s">
        <v>9</v>
      </c>
      <c r="I5478">
        <v>1120</v>
      </c>
      <c r="J5478">
        <v>2111</v>
      </c>
      <c r="K5478" t="s">
        <v>3273</v>
      </c>
      <c r="M5478" t="s">
        <v>4705</v>
      </c>
      <c r="O5478" s="65">
        <v>218377500</v>
      </c>
    </row>
    <row r="5479" spans="1:15" x14ac:dyDescent="0.25">
      <c r="A5479" s="45">
        <v>2018</v>
      </c>
      <c r="B5479" t="s">
        <v>1094</v>
      </c>
      <c r="C5479">
        <v>216</v>
      </c>
      <c r="D5479">
        <v>796</v>
      </c>
      <c r="E5479">
        <v>0</v>
      </c>
      <c r="F5479">
        <v>10405</v>
      </c>
      <c r="H5479" t="s">
        <v>9</v>
      </c>
      <c r="I5479">
        <v>1120</v>
      </c>
      <c r="J5479">
        <v>2111</v>
      </c>
      <c r="K5479" t="s">
        <v>3274</v>
      </c>
      <c r="M5479" t="s">
        <v>6267</v>
      </c>
      <c r="O5479" s="65">
        <v>13000000</v>
      </c>
    </row>
    <row r="5480" spans="1:15" x14ac:dyDescent="0.25">
      <c r="A5480" s="45">
        <v>2018</v>
      </c>
      <c r="B5480" t="s">
        <v>1094</v>
      </c>
      <c r="C5480">
        <v>216</v>
      </c>
      <c r="D5480">
        <v>796</v>
      </c>
      <c r="E5480">
        <v>0</v>
      </c>
      <c r="F5480">
        <v>10499</v>
      </c>
      <c r="H5480" t="s">
        <v>9</v>
      </c>
      <c r="I5480">
        <v>1120</v>
      </c>
      <c r="J5480">
        <v>2111</v>
      </c>
      <c r="K5480" t="s">
        <v>3276</v>
      </c>
      <c r="M5480" t="s">
        <v>4434</v>
      </c>
      <c r="O5480" s="65">
        <v>2000000</v>
      </c>
    </row>
    <row r="5481" spans="1:15" x14ac:dyDescent="0.25">
      <c r="A5481" s="45">
        <v>2018</v>
      </c>
      <c r="B5481" t="s">
        <v>1094</v>
      </c>
      <c r="C5481">
        <v>216</v>
      </c>
      <c r="D5481">
        <v>796</v>
      </c>
      <c r="E5481">
        <v>0</v>
      </c>
      <c r="F5481">
        <v>10501</v>
      </c>
      <c r="H5481" t="s">
        <v>9</v>
      </c>
      <c r="I5481">
        <v>1120</v>
      </c>
      <c r="J5481">
        <v>2111</v>
      </c>
      <c r="K5481" t="s">
        <v>3277</v>
      </c>
      <c r="O5481" s="65">
        <v>4909282</v>
      </c>
    </row>
    <row r="5482" spans="1:15" x14ac:dyDescent="0.25">
      <c r="A5482" s="45">
        <v>2018</v>
      </c>
      <c r="B5482" t="s">
        <v>1094</v>
      </c>
      <c r="C5482">
        <v>216</v>
      </c>
      <c r="D5482">
        <v>796</v>
      </c>
      <c r="E5482">
        <v>0</v>
      </c>
      <c r="F5482">
        <v>10502</v>
      </c>
      <c r="H5482" t="s">
        <v>9</v>
      </c>
      <c r="I5482">
        <v>1120</v>
      </c>
      <c r="J5482">
        <v>2111</v>
      </c>
      <c r="K5482" t="s">
        <v>3278</v>
      </c>
      <c r="O5482" s="65">
        <v>3000000</v>
      </c>
    </row>
    <row r="5483" spans="1:15" x14ac:dyDescent="0.25">
      <c r="A5483" s="45">
        <v>2018</v>
      </c>
      <c r="B5483" t="s">
        <v>1094</v>
      </c>
      <c r="C5483">
        <v>216</v>
      </c>
      <c r="D5483">
        <v>796</v>
      </c>
      <c r="E5483">
        <v>0</v>
      </c>
      <c r="F5483">
        <v>10503</v>
      </c>
      <c r="H5483" t="s">
        <v>9</v>
      </c>
      <c r="I5483">
        <v>1120</v>
      </c>
      <c r="J5483">
        <v>2111</v>
      </c>
      <c r="K5483" t="s">
        <v>3279</v>
      </c>
      <c r="O5483" s="65">
        <v>101000000</v>
      </c>
    </row>
    <row r="5484" spans="1:15" x14ac:dyDescent="0.25">
      <c r="A5484" s="45">
        <v>2018</v>
      </c>
      <c r="B5484" t="s">
        <v>1094</v>
      </c>
      <c r="C5484">
        <v>216</v>
      </c>
      <c r="D5484">
        <v>796</v>
      </c>
      <c r="E5484">
        <v>0</v>
      </c>
      <c r="F5484">
        <v>10504</v>
      </c>
      <c r="H5484" t="s">
        <v>9</v>
      </c>
      <c r="I5484">
        <v>1120</v>
      </c>
      <c r="J5484">
        <v>2111</v>
      </c>
      <c r="K5484" t="s">
        <v>3280</v>
      </c>
      <c r="O5484" s="65">
        <v>88000000</v>
      </c>
    </row>
    <row r="5485" spans="1:15" x14ac:dyDescent="0.25">
      <c r="A5485" s="45">
        <v>2018</v>
      </c>
      <c r="B5485" t="s">
        <v>1094</v>
      </c>
      <c r="C5485">
        <v>216</v>
      </c>
      <c r="D5485">
        <v>796</v>
      </c>
      <c r="E5485">
        <v>0</v>
      </c>
      <c r="F5485">
        <v>10601</v>
      </c>
      <c r="H5485" t="s">
        <v>9</v>
      </c>
      <c r="I5485">
        <v>1120</v>
      </c>
      <c r="J5485">
        <v>2111</v>
      </c>
      <c r="K5485" t="s">
        <v>3281</v>
      </c>
      <c r="O5485" s="65">
        <v>12000000</v>
      </c>
    </row>
    <row r="5486" spans="1:15" x14ac:dyDescent="0.25">
      <c r="A5486" s="45">
        <v>2018</v>
      </c>
      <c r="B5486" t="s">
        <v>1094</v>
      </c>
      <c r="C5486">
        <v>216</v>
      </c>
      <c r="D5486">
        <v>796</v>
      </c>
      <c r="E5486">
        <v>0</v>
      </c>
      <c r="F5486">
        <v>10702</v>
      </c>
      <c r="H5486" t="s">
        <v>9</v>
      </c>
      <c r="I5486">
        <v>1120</v>
      </c>
      <c r="J5486">
        <v>2111</v>
      </c>
      <c r="K5486" t="s">
        <v>3285</v>
      </c>
      <c r="M5486" t="s">
        <v>6268</v>
      </c>
      <c r="O5486" s="65">
        <v>1500000</v>
      </c>
    </row>
    <row r="5487" spans="1:15" x14ac:dyDescent="0.25">
      <c r="A5487" s="45">
        <v>2018</v>
      </c>
      <c r="B5487" t="s">
        <v>1094</v>
      </c>
      <c r="C5487">
        <v>216</v>
      </c>
      <c r="D5487">
        <v>796</v>
      </c>
      <c r="E5487">
        <v>0</v>
      </c>
      <c r="F5487">
        <v>19903</v>
      </c>
      <c r="H5487" t="s">
        <v>9</v>
      </c>
      <c r="I5487">
        <v>1120</v>
      </c>
      <c r="J5487">
        <v>2111</v>
      </c>
      <c r="K5487" t="s">
        <v>3302</v>
      </c>
      <c r="O5487" s="65">
        <v>278000000</v>
      </c>
    </row>
    <row r="5488" spans="1:15" x14ac:dyDescent="0.25">
      <c r="A5488" s="45">
        <v>2018</v>
      </c>
      <c r="B5488" t="s">
        <v>1094</v>
      </c>
      <c r="C5488">
        <v>216</v>
      </c>
      <c r="D5488">
        <v>796</v>
      </c>
      <c r="E5488">
        <v>0</v>
      </c>
      <c r="F5488">
        <v>20102</v>
      </c>
      <c r="H5488" t="s">
        <v>9</v>
      </c>
      <c r="I5488">
        <v>1120</v>
      </c>
      <c r="J5488">
        <v>2111</v>
      </c>
      <c r="K5488" t="s">
        <v>3307</v>
      </c>
      <c r="O5488" s="65">
        <v>300000</v>
      </c>
    </row>
    <row r="5489" spans="1:15" x14ac:dyDescent="0.25">
      <c r="A5489" s="45">
        <v>2018</v>
      </c>
      <c r="B5489" t="s">
        <v>1094</v>
      </c>
      <c r="C5489">
        <v>216</v>
      </c>
      <c r="D5489">
        <v>796</v>
      </c>
      <c r="E5489">
        <v>0</v>
      </c>
      <c r="F5489">
        <v>20104</v>
      </c>
      <c r="H5489" t="s">
        <v>9</v>
      </c>
      <c r="I5489">
        <v>1120</v>
      </c>
      <c r="J5489">
        <v>2111</v>
      </c>
      <c r="K5489" t="s">
        <v>3309</v>
      </c>
      <c r="O5489" s="65">
        <v>1500000</v>
      </c>
    </row>
    <row r="5490" spans="1:15" x14ac:dyDescent="0.25">
      <c r="A5490" s="45">
        <v>2018</v>
      </c>
      <c r="B5490" t="s">
        <v>1094</v>
      </c>
      <c r="C5490">
        <v>216</v>
      </c>
      <c r="D5490">
        <v>796</v>
      </c>
      <c r="E5490">
        <v>0</v>
      </c>
      <c r="F5490">
        <v>20203</v>
      </c>
      <c r="H5490" t="s">
        <v>9</v>
      </c>
      <c r="I5490">
        <v>1120</v>
      </c>
      <c r="J5490">
        <v>2111</v>
      </c>
      <c r="K5490" t="s">
        <v>3313</v>
      </c>
      <c r="O5490" s="65">
        <v>3000000</v>
      </c>
    </row>
    <row r="5491" spans="1:15" x14ac:dyDescent="0.25">
      <c r="A5491" s="45">
        <v>2018</v>
      </c>
      <c r="B5491" t="s">
        <v>1094</v>
      </c>
      <c r="C5491">
        <v>216</v>
      </c>
      <c r="D5491">
        <v>796</v>
      </c>
      <c r="E5491">
        <v>0</v>
      </c>
      <c r="F5491">
        <v>20401</v>
      </c>
      <c r="H5491" t="s">
        <v>9</v>
      </c>
      <c r="I5491">
        <v>1120</v>
      </c>
      <c r="J5491">
        <v>2111</v>
      </c>
      <c r="K5491" t="s">
        <v>3322</v>
      </c>
      <c r="O5491" s="65">
        <v>25000</v>
      </c>
    </row>
    <row r="5492" spans="1:15" x14ac:dyDescent="0.25">
      <c r="A5492" s="45">
        <v>2018</v>
      </c>
      <c r="B5492" t="s">
        <v>1094</v>
      </c>
      <c r="C5492">
        <v>216</v>
      </c>
      <c r="D5492">
        <v>796</v>
      </c>
      <c r="E5492">
        <v>0</v>
      </c>
      <c r="F5492">
        <v>20402</v>
      </c>
      <c r="H5492" t="s">
        <v>9</v>
      </c>
      <c r="I5492">
        <v>1120</v>
      </c>
      <c r="J5492">
        <v>2111</v>
      </c>
      <c r="K5492" t="s">
        <v>3323</v>
      </c>
      <c r="O5492" s="65">
        <v>50000</v>
      </c>
    </row>
    <row r="5493" spans="1:15" x14ac:dyDescent="0.25">
      <c r="A5493" s="45">
        <v>2018</v>
      </c>
      <c r="B5493" t="s">
        <v>1094</v>
      </c>
      <c r="C5493">
        <v>216</v>
      </c>
      <c r="D5493">
        <v>796</v>
      </c>
      <c r="E5493">
        <v>0</v>
      </c>
      <c r="F5493">
        <v>29901</v>
      </c>
      <c r="H5493" t="s">
        <v>9</v>
      </c>
      <c r="I5493">
        <v>1120</v>
      </c>
      <c r="J5493">
        <v>2111</v>
      </c>
      <c r="K5493" t="s">
        <v>3327</v>
      </c>
      <c r="O5493" s="65">
        <v>1000000</v>
      </c>
    </row>
    <row r="5494" spans="1:15" x14ac:dyDescent="0.25">
      <c r="A5494" s="45">
        <v>2018</v>
      </c>
      <c r="B5494" t="s">
        <v>1094</v>
      </c>
      <c r="C5494">
        <v>216</v>
      </c>
      <c r="D5494">
        <v>796</v>
      </c>
      <c r="E5494">
        <v>0</v>
      </c>
      <c r="F5494">
        <v>29903</v>
      </c>
      <c r="H5494" t="s">
        <v>9</v>
      </c>
      <c r="I5494">
        <v>1120</v>
      </c>
      <c r="J5494">
        <v>2111</v>
      </c>
      <c r="K5494" t="s">
        <v>3329</v>
      </c>
      <c r="O5494" s="65">
        <v>1500000</v>
      </c>
    </row>
    <row r="5495" spans="1:15" x14ac:dyDescent="0.25">
      <c r="A5495" s="45">
        <v>2018</v>
      </c>
      <c r="B5495" t="s">
        <v>1094</v>
      </c>
      <c r="C5495">
        <v>216</v>
      </c>
      <c r="D5495">
        <v>796</v>
      </c>
      <c r="E5495">
        <v>0</v>
      </c>
      <c r="F5495">
        <v>29905</v>
      </c>
      <c r="H5495" t="s">
        <v>9</v>
      </c>
      <c r="I5495">
        <v>1120</v>
      </c>
      <c r="J5495">
        <v>2111</v>
      </c>
      <c r="K5495" t="s">
        <v>3331</v>
      </c>
      <c r="O5495" s="65">
        <v>100000</v>
      </c>
    </row>
    <row r="5496" spans="1:15" x14ac:dyDescent="0.25">
      <c r="A5496" s="45">
        <v>2018</v>
      </c>
      <c r="B5496" t="s">
        <v>1094</v>
      </c>
      <c r="C5496">
        <v>216</v>
      </c>
      <c r="D5496">
        <v>796</v>
      </c>
      <c r="E5496">
        <v>0</v>
      </c>
      <c r="F5496">
        <v>29907</v>
      </c>
      <c r="H5496" t="s">
        <v>9</v>
      </c>
      <c r="I5496">
        <v>1120</v>
      </c>
      <c r="J5496">
        <v>2111</v>
      </c>
      <c r="K5496" t="s">
        <v>3333</v>
      </c>
      <c r="O5496" s="65">
        <v>300000</v>
      </c>
    </row>
    <row r="5497" spans="1:15" x14ac:dyDescent="0.25">
      <c r="A5497" s="45">
        <v>2018</v>
      </c>
      <c r="B5497" t="s">
        <v>1094</v>
      </c>
      <c r="C5497">
        <v>216</v>
      </c>
      <c r="D5497">
        <v>796</v>
      </c>
      <c r="E5497">
        <v>0</v>
      </c>
      <c r="F5497">
        <v>29999</v>
      </c>
      <c r="H5497" t="s">
        <v>9</v>
      </c>
      <c r="I5497">
        <v>1120</v>
      </c>
      <c r="J5497">
        <v>2111</v>
      </c>
      <c r="K5497" t="s">
        <v>3334</v>
      </c>
      <c r="O5497" s="65">
        <v>50000</v>
      </c>
    </row>
    <row r="5498" spans="1:15" x14ac:dyDescent="0.25">
      <c r="A5498" s="45">
        <v>2018</v>
      </c>
      <c r="B5498" t="s">
        <v>1094</v>
      </c>
      <c r="C5498">
        <v>216</v>
      </c>
      <c r="D5498">
        <v>796</v>
      </c>
      <c r="E5498">
        <v>0</v>
      </c>
      <c r="F5498">
        <v>50103</v>
      </c>
      <c r="H5498" t="s">
        <v>16</v>
      </c>
      <c r="I5498">
        <v>2210</v>
      </c>
      <c r="J5498">
        <v>2111</v>
      </c>
      <c r="K5498" t="s">
        <v>3374</v>
      </c>
      <c r="O5498" s="65">
        <v>600000</v>
      </c>
    </row>
    <row r="5499" spans="1:15" x14ac:dyDescent="0.25">
      <c r="A5499" s="45">
        <v>2018</v>
      </c>
      <c r="B5499" t="s">
        <v>1094</v>
      </c>
      <c r="C5499">
        <v>216</v>
      </c>
      <c r="D5499">
        <v>796</v>
      </c>
      <c r="E5499">
        <v>0</v>
      </c>
      <c r="F5499">
        <v>50199</v>
      </c>
      <c r="H5499" t="s">
        <v>16</v>
      </c>
      <c r="I5499">
        <v>2210</v>
      </c>
      <c r="J5499">
        <v>2111</v>
      </c>
      <c r="K5499" t="s">
        <v>3379</v>
      </c>
      <c r="O5499" s="65">
        <v>500000</v>
      </c>
    </row>
    <row r="5500" spans="1:15" x14ac:dyDescent="0.25">
      <c r="A5500" s="45">
        <v>2018</v>
      </c>
      <c r="B5500" t="s">
        <v>1094</v>
      </c>
      <c r="C5500">
        <v>216</v>
      </c>
      <c r="D5500">
        <v>796</v>
      </c>
      <c r="E5500">
        <v>0</v>
      </c>
      <c r="F5500">
        <v>59903</v>
      </c>
      <c r="H5500" t="s">
        <v>16</v>
      </c>
      <c r="I5500">
        <v>2240</v>
      </c>
      <c r="J5500">
        <v>2111</v>
      </c>
      <c r="K5500" t="s">
        <v>3389</v>
      </c>
      <c r="O5500" s="65">
        <v>37000000</v>
      </c>
    </row>
    <row r="5501" spans="1:15" x14ac:dyDescent="0.25">
      <c r="A5501" s="45">
        <v>2018</v>
      </c>
      <c r="B5501" t="s">
        <v>1094</v>
      </c>
      <c r="C5501">
        <v>216</v>
      </c>
      <c r="D5501">
        <v>796</v>
      </c>
      <c r="E5501">
        <v>0</v>
      </c>
      <c r="F5501">
        <v>60103</v>
      </c>
      <c r="G5501">
        <v>200</v>
      </c>
      <c r="H5501" t="s">
        <v>9</v>
      </c>
      <c r="I5501">
        <v>1310</v>
      </c>
      <c r="J5501">
        <v>2111</v>
      </c>
      <c r="K5501" t="s">
        <v>3393</v>
      </c>
      <c r="L5501" t="s">
        <v>21</v>
      </c>
      <c r="M5501" t="s">
        <v>4550</v>
      </c>
      <c r="N5501" t="s">
        <v>22</v>
      </c>
      <c r="O5501" s="65">
        <v>7822881</v>
      </c>
    </row>
    <row r="5502" spans="1:15" x14ac:dyDescent="0.25">
      <c r="A5502" s="45">
        <v>2018</v>
      </c>
      <c r="B5502" t="s">
        <v>1094</v>
      </c>
      <c r="C5502">
        <v>216</v>
      </c>
      <c r="D5502">
        <v>796</v>
      </c>
      <c r="E5502">
        <v>0</v>
      </c>
      <c r="F5502">
        <v>60103</v>
      </c>
      <c r="G5502">
        <v>202</v>
      </c>
      <c r="H5502" t="s">
        <v>9</v>
      </c>
      <c r="I5502">
        <v>1310</v>
      </c>
      <c r="J5502">
        <v>2111</v>
      </c>
      <c r="K5502" t="s">
        <v>3393</v>
      </c>
      <c r="L5502" t="s">
        <v>21</v>
      </c>
      <c r="M5502" t="s">
        <v>4542</v>
      </c>
      <c r="N5502" t="s">
        <v>22</v>
      </c>
      <c r="O5502" s="65">
        <v>3371932</v>
      </c>
    </row>
    <row r="5503" spans="1:15" x14ac:dyDescent="0.25">
      <c r="A5503" s="45">
        <v>2018</v>
      </c>
      <c r="B5503" t="s">
        <v>1094</v>
      </c>
      <c r="C5503">
        <v>216</v>
      </c>
      <c r="D5503">
        <v>796</v>
      </c>
      <c r="E5503">
        <v>0</v>
      </c>
      <c r="F5503">
        <v>60301</v>
      </c>
      <c r="H5503" t="s">
        <v>9</v>
      </c>
      <c r="I5503">
        <v>1320</v>
      </c>
      <c r="J5503">
        <v>2111</v>
      </c>
      <c r="K5503" t="s">
        <v>3404</v>
      </c>
      <c r="O5503" s="65">
        <v>5000000</v>
      </c>
    </row>
    <row r="5504" spans="1:15" x14ac:dyDescent="0.25">
      <c r="A5504" s="45">
        <v>2018</v>
      </c>
      <c r="B5504" t="s">
        <v>1094</v>
      </c>
      <c r="C5504">
        <v>216</v>
      </c>
      <c r="D5504">
        <v>796</v>
      </c>
      <c r="E5504">
        <v>0</v>
      </c>
      <c r="F5504">
        <v>60399</v>
      </c>
      <c r="H5504" t="s">
        <v>9</v>
      </c>
      <c r="I5504">
        <v>1320</v>
      </c>
      <c r="J5504">
        <v>2111</v>
      </c>
      <c r="K5504" t="s">
        <v>3409</v>
      </c>
      <c r="M5504" t="s">
        <v>4431</v>
      </c>
      <c r="O5504" s="65">
        <v>5000000</v>
      </c>
    </row>
    <row r="5505" spans="1:15" x14ac:dyDescent="0.25">
      <c r="A5505" s="45">
        <v>2018</v>
      </c>
      <c r="B5505" t="s">
        <v>1094</v>
      </c>
      <c r="C5505">
        <v>216</v>
      </c>
      <c r="D5505">
        <v>796</v>
      </c>
      <c r="E5505">
        <v>0</v>
      </c>
      <c r="F5505">
        <v>60404</v>
      </c>
      <c r="G5505">
        <v>206</v>
      </c>
      <c r="H5505" t="s">
        <v>9</v>
      </c>
      <c r="I5505">
        <v>1320</v>
      </c>
      <c r="J5505">
        <v>2111</v>
      </c>
      <c r="K5505" t="s">
        <v>3414</v>
      </c>
      <c r="L5505" t="s">
        <v>1095</v>
      </c>
      <c r="M5505" t="s">
        <v>4435</v>
      </c>
      <c r="N5505" t="s">
        <v>1096</v>
      </c>
      <c r="O5505" s="65">
        <v>1050000000</v>
      </c>
    </row>
    <row r="5506" spans="1:15" x14ac:dyDescent="0.25">
      <c r="A5506" s="45">
        <v>2018</v>
      </c>
      <c r="B5506" t="s">
        <v>1094</v>
      </c>
      <c r="C5506">
        <v>216</v>
      </c>
      <c r="D5506">
        <v>796</v>
      </c>
      <c r="E5506">
        <v>0</v>
      </c>
      <c r="F5506">
        <v>60701</v>
      </c>
      <c r="G5506">
        <v>200</v>
      </c>
      <c r="H5506" t="s">
        <v>9</v>
      </c>
      <c r="I5506">
        <v>1330</v>
      </c>
      <c r="J5506">
        <v>2111</v>
      </c>
      <c r="K5506" t="s">
        <v>3419</v>
      </c>
      <c r="L5506" t="s">
        <v>1097</v>
      </c>
      <c r="M5506" t="s">
        <v>4436</v>
      </c>
      <c r="N5506" t="s">
        <v>1098</v>
      </c>
      <c r="O5506" s="65">
        <v>88000000</v>
      </c>
    </row>
    <row r="5507" spans="1:15" x14ac:dyDescent="0.25">
      <c r="A5507" s="45">
        <v>2018</v>
      </c>
      <c r="B5507" t="s">
        <v>1094</v>
      </c>
      <c r="C5507">
        <v>216</v>
      </c>
      <c r="D5507">
        <v>796</v>
      </c>
      <c r="E5507">
        <v>0</v>
      </c>
      <c r="F5507">
        <v>60701</v>
      </c>
      <c r="G5507">
        <v>202</v>
      </c>
      <c r="H5507" t="s">
        <v>9</v>
      </c>
      <c r="I5507">
        <v>1330</v>
      </c>
      <c r="J5507">
        <v>2111</v>
      </c>
      <c r="K5507" t="s">
        <v>3419</v>
      </c>
      <c r="L5507" t="s">
        <v>1099</v>
      </c>
      <c r="M5507" t="s">
        <v>1100</v>
      </c>
      <c r="N5507" t="s">
        <v>553</v>
      </c>
      <c r="O5507" s="65">
        <v>291000000</v>
      </c>
    </row>
    <row r="5508" spans="1:15" x14ac:dyDescent="0.25">
      <c r="A5508" s="45">
        <v>2018</v>
      </c>
      <c r="B5508" t="s">
        <v>1094</v>
      </c>
      <c r="C5508">
        <v>216</v>
      </c>
      <c r="D5508">
        <v>796</v>
      </c>
      <c r="E5508">
        <v>0</v>
      </c>
      <c r="F5508">
        <v>60701</v>
      </c>
      <c r="G5508">
        <v>203</v>
      </c>
      <c r="H5508" t="s">
        <v>9</v>
      </c>
      <c r="I5508">
        <v>1330</v>
      </c>
      <c r="J5508">
        <v>2111</v>
      </c>
      <c r="K5508" t="s">
        <v>3419</v>
      </c>
      <c r="L5508" t="s">
        <v>1101</v>
      </c>
      <c r="M5508" t="s">
        <v>4437</v>
      </c>
      <c r="N5508" t="s">
        <v>1098</v>
      </c>
      <c r="O5508" s="65">
        <v>320650000</v>
      </c>
    </row>
    <row r="5509" spans="1:15" x14ac:dyDescent="0.25">
      <c r="A5509" s="45">
        <v>2018</v>
      </c>
      <c r="B5509" t="s">
        <v>1094</v>
      </c>
      <c r="C5509">
        <v>216</v>
      </c>
      <c r="D5509">
        <v>796</v>
      </c>
      <c r="E5509">
        <v>0</v>
      </c>
      <c r="F5509">
        <v>60701</v>
      </c>
      <c r="G5509">
        <v>205</v>
      </c>
      <c r="H5509" t="s">
        <v>9</v>
      </c>
      <c r="I5509">
        <v>1330</v>
      </c>
      <c r="J5509">
        <v>2111</v>
      </c>
      <c r="K5509" t="s">
        <v>3419</v>
      </c>
      <c r="L5509" t="s">
        <v>544</v>
      </c>
      <c r="M5509" t="s">
        <v>6269</v>
      </c>
      <c r="N5509" t="s">
        <v>1098</v>
      </c>
      <c r="O5509" s="65">
        <v>58000000</v>
      </c>
    </row>
    <row r="5510" spans="1:15" x14ac:dyDescent="0.25">
      <c r="A5510" s="45">
        <v>2018</v>
      </c>
      <c r="B5510" t="s">
        <v>1102</v>
      </c>
      <c r="C5510">
        <v>217</v>
      </c>
      <c r="D5510">
        <v>863</v>
      </c>
      <c r="E5510">
        <v>0</v>
      </c>
      <c r="F5510">
        <v>101</v>
      </c>
      <c r="H5510" t="s">
        <v>9</v>
      </c>
      <c r="I5510">
        <v>1111</v>
      </c>
      <c r="J5510">
        <v>1142</v>
      </c>
      <c r="K5510" t="s">
        <v>3206</v>
      </c>
      <c r="O5510" s="65">
        <v>731246312</v>
      </c>
    </row>
    <row r="5511" spans="1:15" x14ac:dyDescent="0.25">
      <c r="A5511" s="45">
        <v>2018</v>
      </c>
      <c r="B5511" t="s">
        <v>1102</v>
      </c>
      <c r="C5511">
        <v>217</v>
      </c>
      <c r="D5511">
        <v>863</v>
      </c>
      <c r="E5511">
        <v>0</v>
      </c>
      <c r="F5511">
        <v>201</v>
      </c>
      <c r="H5511" t="s">
        <v>9</v>
      </c>
      <c r="I5511">
        <v>1111</v>
      </c>
      <c r="J5511">
        <v>1142</v>
      </c>
      <c r="K5511" t="s">
        <v>3210</v>
      </c>
      <c r="O5511" s="65">
        <v>13891482</v>
      </c>
    </row>
    <row r="5512" spans="1:15" x14ac:dyDescent="0.25">
      <c r="A5512" s="45">
        <v>2018</v>
      </c>
      <c r="B5512" t="s">
        <v>1102</v>
      </c>
      <c r="C5512">
        <v>217</v>
      </c>
      <c r="D5512">
        <v>863</v>
      </c>
      <c r="E5512">
        <v>0</v>
      </c>
      <c r="F5512">
        <v>301</v>
      </c>
      <c r="H5512" t="s">
        <v>9</v>
      </c>
      <c r="I5512">
        <v>1111</v>
      </c>
      <c r="J5512">
        <v>1142</v>
      </c>
      <c r="K5512" t="s">
        <v>3215</v>
      </c>
      <c r="O5512" s="65">
        <v>270405600</v>
      </c>
    </row>
    <row r="5513" spans="1:15" x14ac:dyDescent="0.25">
      <c r="A5513" s="45">
        <v>2018</v>
      </c>
      <c r="B5513" t="s">
        <v>1102</v>
      </c>
      <c r="C5513">
        <v>217</v>
      </c>
      <c r="D5513">
        <v>863</v>
      </c>
      <c r="E5513">
        <v>0</v>
      </c>
      <c r="F5513">
        <v>302</v>
      </c>
      <c r="H5513" t="s">
        <v>9</v>
      </c>
      <c r="I5513">
        <v>1111</v>
      </c>
      <c r="J5513">
        <v>1142</v>
      </c>
      <c r="K5513" t="s">
        <v>3216</v>
      </c>
      <c r="O5513" s="65">
        <v>311279906</v>
      </c>
    </row>
    <row r="5514" spans="1:15" x14ac:dyDescent="0.25">
      <c r="A5514" s="45">
        <v>2018</v>
      </c>
      <c r="B5514" t="s">
        <v>1102</v>
      </c>
      <c r="C5514">
        <v>217</v>
      </c>
      <c r="D5514">
        <v>863</v>
      </c>
      <c r="E5514">
        <v>0</v>
      </c>
      <c r="F5514">
        <v>303</v>
      </c>
      <c r="H5514" t="s">
        <v>16</v>
      </c>
      <c r="I5514">
        <v>1111</v>
      </c>
      <c r="J5514">
        <v>1142</v>
      </c>
      <c r="K5514" t="s">
        <v>3217</v>
      </c>
      <c r="O5514" s="65">
        <v>126529544</v>
      </c>
    </row>
    <row r="5515" spans="1:15" x14ac:dyDescent="0.25">
      <c r="A5515" s="45">
        <v>2018</v>
      </c>
      <c r="B5515" t="s">
        <v>1102</v>
      </c>
      <c r="C5515">
        <v>217</v>
      </c>
      <c r="D5515">
        <v>863</v>
      </c>
      <c r="E5515">
        <v>0</v>
      </c>
      <c r="F5515">
        <v>304</v>
      </c>
      <c r="H5515" t="s">
        <v>9</v>
      </c>
      <c r="I5515">
        <v>1111</v>
      </c>
      <c r="J5515">
        <v>1142</v>
      </c>
      <c r="K5515" t="s">
        <v>3218</v>
      </c>
      <c r="O5515" s="65">
        <v>110381712</v>
      </c>
    </row>
    <row r="5516" spans="1:15" x14ac:dyDescent="0.25">
      <c r="A5516" s="45">
        <v>2018</v>
      </c>
      <c r="B5516" t="s">
        <v>1102</v>
      </c>
      <c r="C5516">
        <v>217</v>
      </c>
      <c r="D5516">
        <v>863</v>
      </c>
      <c r="E5516">
        <v>0</v>
      </c>
      <c r="F5516">
        <v>399</v>
      </c>
      <c r="H5516" t="s">
        <v>9</v>
      </c>
      <c r="I5516">
        <v>1111</v>
      </c>
      <c r="J5516">
        <v>1142</v>
      </c>
      <c r="K5516" t="s">
        <v>3219</v>
      </c>
      <c r="O5516" s="65">
        <v>99807764</v>
      </c>
    </row>
    <row r="5517" spans="1:15" x14ac:dyDescent="0.25">
      <c r="A5517" s="45">
        <v>2018</v>
      </c>
      <c r="B5517" t="s">
        <v>1102</v>
      </c>
      <c r="C5517">
        <v>217</v>
      </c>
      <c r="D5517">
        <v>863</v>
      </c>
      <c r="E5517">
        <v>0</v>
      </c>
      <c r="F5517">
        <v>401</v>
      </c>
      <c r="G5517">
        <v>200</v>
      </c>
      <c r="H5517" t="s">
        <v>9</v>
      </c>
      <c r="I5517">
        <v>1112</v>
      </c>
      <c r="J5517">
        <v>1142</v>
      </c>
      <c r="K5517" t="s">
        <v>3220</v>
      </c>
      <c r="L5517" t="s">
        <v>21</v>
      </c>
      <c r="M5517" t="s">
        <v>4546</v>
      </c>
      <c r="N5517" t="s">
        <v>22</v>
      </c>
      <c r="O5517" s="65">
        <v>142173682</v>
      </c>
    </row>
    <row r="5518" spans="1:15" x14ac:dyDescent="0.25">
      <c r="A5518" s="45">
        <v>2018</v>
      </c>
      <c r="B5518" t="s">
        <v>1102</v>
      </c>
      <c r="C5518">
        <v>217</v>
      </c>
      <c r="D5518">
        <v>863</v>
      </c>
      <c r="E5518">
        <v>0</v>
      </c>
      <c r="F5518">
        <v>405</v>
      </c>
      <c r="G5518">
        <v>200</v>
      </c>
      <c r="H5518" t="s">
        <v>9</v>
      </c>
      <c r="I5518">
        <v>1112</v>
      </c>
      <c r="J5518">
        <v>1142</v>
      </c>
      <c r="K5518" t="s">
        <v>3244</v>
      </c>
      <c r="L5518" t="s">
        <v>23</v>
      </c>
      <c r="M5518" t="s">
        <v>4531</v>
      </c>
      <c r="N5518" t="s">
        <v>24</v>
      </c>
      <c r="O5518" s="65">
        <v>7685064</v>
      </c>
    </row>
    <row r="5519" spans="1:15" x14ac:dyDescent="0.25">
      <c r="A5519" s="45">
        <v>2018</v>
      </c>
      <c r="B5519" t="s">
        <v>1102</v>
      </c>
      <c r="C5519">
        <v>217</v>
      </c>
      <c r="D5519">
        <v>863</v>
      </c>
      <c r="E5519">
        <v>0</v>
      </c>
      <c r="F5519">
        <v>501</v>
      </c>
      <c r="G5519">
        <v>200</v>
      </c>
      <c r="H5519" t="s">
        <v>9</v>
      </c>
      <c r="I5519">
        <v>1112</v>
      </c>
      <c r="J5519">
        <v>1142</v>
      </c>
      <c r="K5519" t="s">
        <v>3245</v>
      </c>
      <c r="L5519" t="s">
        <v>21</v>
      </c>
      <c r="M5519" t="s">
        <v>4547</v>
      </c>
      <c r="N5519" t="s">
        <v>22</v>
      </c>
      <c r="O5519" s="65">
        <v>78080249</v>
      </c>
    </row>
    <row r="5520" spans="1:15" x14ac:dyDescent="0.25">
      <c r="A5520" s="45">
        <v>2018</v>
      </c>
      <c r="B5520" t="s">
        <v>1102</v>
      </c>
      <c r="C5520">
        <v>217</v>
      </c>
      <c r="D5520">
        <v>863</v>
      </c>
      <c r="E5520">
        <v>0</v>
      </c>
      <c r="F5520">
        <v>502</v>
      </c>
      <c r="G5520">
        <v>200</v>
      </c>
      <c r="H5520" t="s">
        <v>9</v>
      </c>
      <c r="I5520">
        <v>1112</v>
      </c>
      <c r="J5520">
        <v>1142</v>
      </c>
      <c r="K5520" t="s">
        <v>3246</v>
      </c>
      <c r="L5520" t="s">
        <v>21</v>
      </c>
      <c r="M5520" t="s">
        <v>4532</v>
      </c>
      <c r="N5520" t="s">
        <v>22</v>
      </c>
      <c r="O5520" s="65">
        <v>23055192</v>
      </c>
    </row>
    <row r="5521" spans="1:15" x14ac:dyDescent="0.25">
      <c r="A5521" s="45">
        <v>2018</v>
      </c>
      <c r="B5521" t="s">
        <v>1102</v>
      </c>
      <c r="C5521">
        <v>217</v>
      </c>
      <c r="D5521">
        <v>863</v>
      </c>
      <c r="E5521">
        <v>0</v>
      </c>
      <c r="F5521">
        <v>503</v>
      </c>
      <c r="G5521">
        <v>200</v>
      </c>
      <c r="H5521" t="s">
        <v>9</v>
      </c>
      <c r="I5521">
        <v>1112</v>
      </c>
      <c r="J5521">
        <v>1142</v>
      </c>
      <c r="K5521" t="s">
        <v>3247</v>
      </c>
      <c r="L5521" t="s">
        <v>21</v>
      </c>
      <c r="M5521" t="s">
        <v>4533</v>
      </c>
      <c r="N5521" t="s">
        <v>22</v>
      </c>
      <c r="O5521" s="65">
        <v>46110383</v>
      </c>
    </row>
    <row r="5522" spans="1:15" x14ac:dyDescent="0.25">
      <c r="A5522" s="45">
        <v>2018</v>
      </c>
      <c r="B5522" t="s">
        <v>1102</v>
      </c>
      <c r="C5522">
        <v>217</v>
      </c>
      <c r="D5522">
        <v>863</v>
      </c>
      <c r="E5522">
        <v>0</v>
      </c>
      <c r="F5522">
        <v>505</v>
      </c>
      <c r="G5522">
        <v>200</v>
      </c>
      <c r="H5522" t="s">
        <v>9</v>
      </c>
      <c r="I5522">
        <v>1112</v>
      </c>
      <c r="J5522">
        <v>1142</v>
      </c>
      <c r="K5522" t="s">
        <v>3249</v>
      </c>
      <c r="L5522" t="s">
        <v>4438</v>
      </c>
      <c r="M5522" t="s">
        <v>4439</v>
      </c>
      <c r="N5522" t="s">
        <v>1103</v>
      </c>
      <c r="O5522" s="65">
        <v>55000000</v>
      </c>
    </row>
    <row r="5523" spans="1:15" x14ac:dyDescent="0.25">
      <c r="A5523" s="45">
        <v>2018</v>
      </c>
      <c r="B5523" t="s">
        <v>1102</v>
      </c>
      <c r="C5523">
        <v>217</v>
      </c>
      <c r="D5523">
        <v>863</v>
      </c>
      <c r="E5523">
        <v>0</v>
      </c>
      <c r="F5523">
        <v>10101</v>
      </c>
      <c r="H5523" t="s">
        <v>9</v>
      </c>
      <c r="I5523">
        <v>1120</v>
      </c>
      <c r="J5523">
        <v>1142</v>
      </c>
      <c r="K5523" t="s">
        <v>3253</v>
      </c>
      <c r="O5523" s="65">
        <v>201200000</v>
      </c>
    </row>
    <row r="5524" spans="1:15" x14ac:dyDescent="0.25">
      <c r="A5524" s="45">
        <v>2018</v>
      </c>
      <c r="B5524" t="s">
        <v>1102</v>
      </c>
      <c r="C5524">
        <v>217</v>
      </c>
      <c r="D5524">
        <v>863</v>
      </c>
      <c r="E5524">
        <v>0</v>
      </c>
      <c r="F5524">
        <v>10102</v>
      </c>
      <c r="H5524" t="s">
        <v>9</v>
      </c>
      <c r="I5524">
        <v>1120</v>
      </c>
      <c r="J5524">
        <v>1142</v>
      </c>
      <c r="K5524" t="s">
        <v>3254</v>
      </c>
      <c r="O5524" s="65">
        <v>480000</v>
      </c>
    </row>
    <row r="5525" spans="1:15" x14ac:dyDescent="0.25">
      <c r="A5525" s="45">
        <v>2018</v>
      </c>
      <c r="B5525" t="s">
        <v>1102</v>
      </c>
      <c r="C5525">
        <v>217</v>
      </c>
      <c r="D5525">
        <v>863</v>
      </c>
      <c r="E5525">
        <v>0</v>
      </c>
      <c r="F5525">
        <v>10103</v>
      </c>
      <c r="H5525" t="s">
        <v>9</v>
      </c>
      <c r="I5525">
        <v>1120</v>
      </c>
      <c r="J5525">
        <v>1142</v>
      </c>
      <c r="K5525" t="s">
        <v>3255</v>
      </c>
      <c r="O5525" s="65">
        <v>40000000</v>
      </c>
    </row>
    <row r="5526" spans="1:15" x14ac:dyDescent="0.25">
      <c r="A5526" s="45">
        <v>2018</v>
      </c>
      <c r="B5526" t="s">
        <v>1102</v>
      </c>
      <c r="C5526">
        <v>217</v>
      </c>
      <c r="D5526">
        <v>863</v>
      </c>
      <c r="E5526">
        <v>0</v>
      </c>
      <c r="F5526">
        <v>10199</v>
      </c>
      <c r="H5526" t="s">
        <v>9</v>
      </c>
      <c r="I5526">
        <v>1120</v>
      </c>
      <c r="J5526">
        <v>1142</v>
      </c>
      <c r="K5526" t="s">
        <v>3257</v>
      </c>
      <c r="M5526" t="s">
        <v>6270</v>
      </c>
      <c r="O5526" s="65">
        <v>12148800</v>
      </c>
    </row>
    <row r="5527" spans="1:15" x14ac:dyDescent="0.25">
      <c r="A5527" s="45">
        <v>2018</v>
      </c>
      <c r="B5527" t="s">
        <v>1102</v>
      </c>
      <c r="C5527">
        <v>217</v>
      </c>
      <c r="D5527">
        <v>863</v>
      </c>
      <c r="E5527">
        <v>0</v>
      </c>
      <c r="F5527">
        <v>10201</v>
      </c>
      <c r="H5527" t="s">
        <v>9</v>
      </c>
      <c r="I5527">
        <v>1120</v>
      </c>
      <c r="J5527">
        <v>1142</v>
      </c>
      <c r="K5527" t="s">
        <v>3258</v>
      </c>
      <c r="O5527" s="65">
        <v>3400000</v>
      </c>
    </row>
    <row r="5528" spans="1:15" x14ac:dyDescent="0.25">
      <c r="A5528" s="45">
        <v>2018</v>
      </c>
      <c r="B5528" t="s">
        <v>1102</v>
      </c>
      <c r="C5528">
        <v>217</v>
      </c>
      <c r="D5528">
        <v>863</v>
      </c>
      <c r="E5528">
        <v>0</v>
      </c>
      <c r="F5528">
        <v>10202</v>
      </c>
      <c r="H5528" t="s">
        <v>9</v>
      </c>
      <c r="I5528">
        <v>1120</v>
      </c>
      <c r="J5528">
        <v>1142</v>
      </c>
      <c r="K5528" t="s">
        <v>3259</v>
      </c>
      <c r="O5528" s="65">
        <v>23000000</v>
      </c>
    </row>
    <row r="5529" spans="1:15" x14ac:dyDescent="0.25">
      <c r="A5529" s="45">
        <v>2018</v>
      </c>
      <c r="B5529" t="s">
        <v>1102</v>
      </c>
      <c r="C5529">
        <v>217</v>
      </c>
      <c r="D5529">
        <v>863</v>
      </c>
      <c r="E5529">
        <v>0</v>
      </c>
      <c r="F5529">
        <v>10203</v>
      </c>
      <c r="H5529" t="s">
        <v>9</v>
      </c>
      <c r="I5529">
        <v>1120</v>
      </c>
      <c r="J5529">
        <v>1142</v>
      </c>
      <c r="K5529" t="s">
        <v>3260</v>
      </c>
      <c r="O5529" s="65">
        <v>400000</v>
      </c>
    </row>
    <row r="5530" spans="1:15" x14ac:dyDescent="0.25">
      <c r="A5530" s="45">
        <v>2018</v>
      </c>
      <c r="B5530" t="s">
        <v>1102</v>
      </c>
      <c r="C5530">
        <v>217</v>
      </c>
      <c r="D5530">
        <v>863</v>
      </c>
      <c r="E5530">
        <v>0</v>
      </c>
      <c r="F5530">
        <v>10204</v>
      </c>
      <c r="H5530" t="s">
        <v>9</v>
      </c>
      <c r="I5530">
        <v>1120</v>
      </c>
      <c r="J5530">
        <v>1142</v>
      </c>
      <c r="K5530" t="s">
        <v>3261</v>
      </c>
      <c r="O5530" s="65">
        <v>43999430</v>
      </c>
    </row>
    <row r="5531" spans="1:15" x14ac:dyDescent="0.25">
      <c r="A5531" s="45">
        <v>2018</v>
      </c>
      <c r="B5531" t="s">
        <v>1102</v>
      </c>
      <c r="C5531">
        <v>217</v>
      </c>
      <c r="D5531">
        <v>863</v>
      </c>
      <c r="E5531">
        <v>0</v>
      </c>
      <c r="F5531">
        <v>10301</v>
      </c>
      <c r="H5531" t="s">
        <v>9</v>
      </c>
      <c r="I5531">
        <v>1120</v>
      </c>
      <c r="J5531">
        <v>1142</v>
      </c>
      <c r="K5531" t="s">
        <v>3263</v>
      </c>
      <c r="O5531" s="65">
        <v>1600000</v>
      </c>
    </row>
    <row r="5532" spans="1:15" x14ac:dyDescent="0.25">
      <c r="A5532" s="45">
        <v>2018</v>
      </c>
      <c r="B5532" t="s">
        <v>1102</v>
      </c>
      <c r="C5532">
        <v>217</v>
      </c>
      <c r="D5532">
        <v>863</v>
      </c>
      <c r="E5532">
        <v>0</v>
      </c>
      <c r="F5532">
        <v>10302</v>
      </c>
      <c r="H5532" t="s">
        <v>9</v>
      </c>
      <c r="I5532">
        <v>1120</v>
      </c>
      <c r="J5532">
        <v>1142</v>
      </c>
      <c r="K5532" t="s">
        <v>3264</v>
      </c>
      <c r="O5532" s="65">
        <v>6000000</v>
      </c>
    </row>
    <row r="5533" spans="1:15" x14ac:dyDescent="0.25">
      <c r="A5533" s="45">
        <v>2018</v>
      </c>
      <c r="B5533" t="s">
        <v>1102</v>
      </c>
      <c r="C5533">
        <v>217</v>
      </c>
      <c r="D5533">
        <v>863</v>
      </c>
      <c r="E5533">
        <v>0</v>
      </c>
      <c r="F5533">
        <v>10303</v>
      </c>
      <c r="H5533" t="s">
        <v>9</v>
      </c>
      <c r="I5533">
        <v>1120</v>
      </c>
      <c r="J5533">
        <v>1142</v>
      </c>
      <c r="K5533" t="s">
        <v>3265</v>
      </c>
      <c r="O5533" s="65">
        <v>3200000</v>
      </c>
    </row>
    <row r="5534" spans="1:15" x14ac:dyDescent="0.25">
      <c r="A5534" s="45">
        <v>2018</v>
      </c>
      <c r="B5534" t="s">
        <v>1102</v>
      </c>
      <c r="C5534">
        <v>217</v>
      </c>
      <c r="D5534">
        <v>863</v>
      </c>
      <c r="E5534">
        <v>0</v>
      </c>
      <c r="F5534">
        <v>10304</v>
      </c>
      <c r="H5534" t="s">
        <v>9</v>
      </c>
      <c r="I5534">
        <v>1120</v>
      </c>
      <c r="J5534">
        <v>1142</v>
      </c>
      <c r="K5534" t="s">
        <v>3266</v>
      </c>
      <c r="O5534" s="65">
        <v>200000</v>
      </c>
    </row>
    <row r="5535" spans="1:15" x14ac:dyDescent="0.25">
      <c r="A5535" s="45">
        <v>2018</v>
      </c>
      <c r="B5535" t="s">
        <v>1102</v>
      </c>
      <c r="C5535">
        <v>217</v>
      </c>
      <c r="D5535">
        <v>863</v>
      </c>
      <c r="E5535">
        <v>0</v>
      </c>
      <c r="F5535">
        <v>10306</v>
      </c>
      <c r="H5535" t="s">
        <v>9</v>
      </c>
      <c r="I5535">
        <v>1120</v>
      </c>
      <c r="J5535">
        <v>1142</v>
      </c>
      <c r="K5535" t="s">
        <v>3268</v>
      </c>
      <c r="M5535" t="s">
        <v>4706</v>
      </c>
      <c r="O5535" s="65">
        <v>40000</v>
      </c>
    </row>
    <row r="5536" spans="1:15" x14ac:dyDescent="0.25">
      <c r="A5536" s="45">
        <v>2018</v>
      </c>
      <c r="B5536" t="s">
        <v>1102</v>
      </c>
      <c r="C5536">
        <v>217</v>
      </c>
      <c r="D5536">
        <v>863</v>
      </c>
      <c r="E5536">
        <v>0</v>
      </c>
      <c r="F5536">
        <v>10307</v>
      </c>
      <c r="H5536" t="s">
        <v>9</v>
      </c>
      <c r="I5536">
        <v>1120</v>
      </c>
      <c r="J5536">
        <v>1142</v>
      </c>
      <c r="K5536" t="s">
        <v>3269</v>
      </c>
      <c r="O5536" s="65">
        <v>900000</v>
      </c>
    </row>
    <row r="5537" spans="1:15" x14ac:dyDescent="0.25">
      <c r="A5537" s="45">
        <v>2018</v>
      </c>
      <c r="B5537" t="s">
        <v>1102</v>
      </c>
      <c r="C5537">
        <v>217</v>
      </c>
      <c r="D5537">
        <v>863</v>
      </c>
      <c r="E5537">
        <v>0</v>
      </c>
      <c r="F5537">
        <v>10401</v>
      </c>
      <c r="H5537" t="s">
        <v>9</v>
      </c>
      <c r="I5537">
        <v>1120</v>
      </c>
      <c r="J5537">
        <v>1142</v>
      </c>
      <c r="K5537" t="s">
        <v>3270</v>
      </c>
      <c r="M5537" t="s">
        <v>4440</v>
      </c>
      <c r="O5537" s="65">
        <v>100000</v>
      </c>
    </row>
    <row r="5538" spans="1:15" x14ac:dyDescent="0.25">
      <c r="A5538" s="45">
        <v>2018</v>
      </c>
      <c r="B5538" t="s">
        <v>1102</v>
      </c>
      <c r="C5538">
        <v>217</v>
      </c>
      <c r="D5538">
        <v>863</v>
      </c>
      <c r="E5538">
        <v>0</v>
      </c>
      <c r="F5538">
        <v>10406</v>
      </c>
      <c r="H5538" t="s">
        <v>9</v>
      </c>
      <c r="I5538">
        <v>1120</v>
      </c>
      <c r="J5538">
        <v>1142</v>
      </c>
      <c r="K5538" t="s">
        <v>3275</v>
      </c>
      <c r="M5538" t="s">
        <v>6271</v>
      </c>
      <c r="O5538" s="65">
        <v>28480000</v>
      </c>
    </row>
    <row r="5539" spans="1:15" x14ac:dyDescent="0.25">
      <c r="A5539" s="45">
        <v>2018</v>
      </c>
      <c r="B5539" t="s">
        <v>1102</v>
      </c>
      <c r="C5539">
        <v>217</v>
      </c>
      <c r="D5539">
        <v>863</v>
      </c>
      <c r="E5539">
        <v>0</v>
      </c>
      <c r="F5539">
        <v>10499</v>
      </c>
      <c r="H5539" t="s">
        <v>9</v>
      </c>
      <c r="I5539">
        <v>1120</v>
      </c>
      <c r="J5539">
        <v>1142</v>
      </c>
      <c r="K5539" t="s">
        <v>3276</v>
      </c>
      <c r="M5539" t="s">
        <v>4707</v>
      </c>
      <c r="O5539" s="65">
        <v>4176400</v>
      </c>
    </row>
    <row r="5540" spans="1:15" x14ac:dyDescent="0.25">
      <c r="A5540" s="45">
        <v>2018</v>
      </c>
      <c r="B5540" t="s">
        <v>1102</v>
      </c>
      <c r="C5540">
        <v>217</v>
      </c>
      <c r="D5540">
        <v>863</v>
      </c>
      <c r="E5540">
        <v>0</v>
      </c>
      <c r="F5540">
        <v>10501</v>
      </c>
      <c r="H5540" t="s">
        <v>9</v>
      </c>
      <c r="I5540">
        <v>1120</v>
      </c>
      <c r="J5540">
        <v>1142</v>
      </c>
      <c r="K5540" t="s">
        <v>3277</v>
      </c>
      <c r="O5540" s="65">
        <v>600000</v>
      </c>
    </row>
    <row r="5541" spans="1:15" x14ac:dyDescent="0.25">
      <c r="A5541" s="45">
        <v>2018</v>
      </c>
      <c r="B5541" t="s">
        <v>1102</v>
      </c>
      <c r="C5541">
        <v>217</v>
      </c>
      <c r="D5541">
        <v>863</v>
      </c>
      <c r="E5541">
        <v>0</v>
      </c>
      <c r="F5541">
        <v>10502</v>
      </c>
      <c r="H5541" t="s">
        <v>9</v>
      </c>
      <c r="I5541">
        <v>1120</v>
      </c>
      <c r="J5541">
        <v>1142</v>
      </c>
      <c r="K5541" t="s">
        <v>3278</v>
      </c>
      <c r="O5541" s="65">
        <v>8200000</v>
      </c>
    </row>
    <row r="5542" spans="1:15" x14ac:dyDescent="0.25">
      <c r="A5542" s="45">
        <v>2018</v>
      </c>
      <c r="B5542" t="s">
        <v>1102</v>
      </c>
      <c r="C5542">
        <v>217</v>
      </c>
      <c r="D5542">
        <v>863</v>
      </c>
      <c r="E5542">
        <v>0</v>
      </c>
      <c r="F5542">
        <v>10503</v>
      </c>
      <c r="H5542" t="s">
        <v>9</v>
      </c>
      <c r="I5542">
        <v>1120</v>
      </c>
      <c r="J5542">
        <v>1142</v>
      </c>
      <c r="K5542" t="s">
        <v>3279</v>
      </c>
      <c r="O5542" s="65">
        <v>5068000</v>
      </c>
    </row>
    <row r="5543" spans="1:15" x14ac:dyDescent="0.25">
      <c r="A5543" s="45">
        <v>2018</v>
      </c>
      <c r="B5543" t="s">
        <v>1102</v>
      </c>
      <c r="C5543">
        <v>217</v>
      </c>
      <c r="D5543">
        <v>863</v>
      </c>
      <c r="E5543">
        <v>0</v>
      </c>
      <c r="F5543">
        <v>10504</v>
      </c>
      <c r="H5543" t="s">
        <v>9</v>
      </c>
      <c r="I5543">
        <v>1120</v>
      </c>
      <c r="J5543">
        <v>1142</v>
      </c>
      <c r="K5543" t="s">
        <v>3280</v>
      </c>
      <c r="O5543" s="65">
        <v>6354120</v>
      </c>
    </row>
    <row r="5544" spans="1:15" x14ac:dyDescent="0.25">
      <c r="A5544" s="45">
        <v>2018</v>
      </c>
      <c r="B5544" t="s">
        <v>1102</v>
      </c>
      <c r="C5544">
        <v>217</v>
      </c>
      <c r="D5544">
        <v>863</v>
      </c>
      <c r="E5544">
        <v>0</v>
      </c>
      <c r="F5544">
        <v>10601</v>
      </c>
      <c r="H5544" t="s">
        <v>9</v>
      </c>
      <c r="I5544">
        <v>1120</v>
      </c>
      <c r="J5544">
        <v>1142</v>
      </c>
      <c r="K5544" t="s">
        <v>3281</v>
      </c>
      <c r="O5544" s="65">
        <v>14360000</v>
      </c>
    </row>
    <row r="5545" spans="1:15" x14ac:dyDescent="0.25">
      <c r="A5545" s="45">
        <v>2018</v>
      </c>
      <c r="B5545" t="s">
        <v>1102</v>
      </c>
      <c r="C5545">
        <v>217</v>
      </c>
      <c r="D5545">
        <v>863</v>
      </c>
      <c r="E5545">
        <v>0</v>
      </c>
      <c r="F5545">
        <v>10701</v>
      </c>
      <c r="H5545" t="s">
        <v>9</v>
      </c>
      <c r="I5545">
        <v>1120</v>
      </c>
      <c r="J5545">
        <v>1142</v>
      </c>
      <c r="K5545" t="s">
        <v>3284</v>
      </c>
      <c r="M5545" t="s">
        <v>6272</v>
      </c>
      <c r="O5545" s="65">
        <v>4000000</v>
      </c>
    </row>
    <row r="5546" spans="1:15" x14ac:dyDescent="0.25">
      <c r="A5546" s="45">
        <v>2018</v>
      </c>
      <c r="B5546" t="s">
        <v>1102</v>
      </c>
      <c r="C5546">
        <v>217</v>
      </c>
      <c r="D5546">
        <v>863</v>
      </c>
      <c r="E5546">
        <v>0</v>
      </c>
      <c r="F5546">
        <v>10702</v>
      </c>
      <c r="H5546" t="s">
        <v>9</v>
      </c>
      <c r="I5546">
        <v>1120</v>
      </c>
      <c r="J5546">
        <v>1142</v>
      </c>
      <c r="K5546" t="s">
        <v>3285</v>
      </c>
      <c r="M5546" t="s">
        <v>6273</v>
      </c>
      <c r="O5546" s="65">
        <v>5682000</v>
      </c>
    </row>
    <row r="5547" spans="1:15" x14ac:dyDescent="0.25">
      <c r="A5547" s="45">
        <v>2018</v>
      </c>
      <c r="B5547" t="s">
        <v>1102</v>
      </c>
      <c r="C5547">
        <v>217</v>
      </c>
      <c r="D5547">
        <v>863</v>
      </c>
      <c r="E5547">
        <v>0</v>
      </c>
      <c r="F5547">
        <v>10703</v>
      </c>
      <c r="H5547" t="s">
        <v>9</v>
      </c>
      <c r="I5547">
        <v>1120</v>
      </c>
      <c r="J5547">
        <v>1142</v>
      </c>
      <c r="K5547" t="s">
        <v>3286</v>
      </c>
      <c r="O5547" s="65">
        <v>1500000</v>
      </c>
    </row>
    <row r="5548" spans="1:15" x14ac:dyDescent="0.25">
      <c r="A5548" s="45">
        <v>2018</v>
      </c>
      <c r="B5548" t="s">
        <v>1102</v>
      </c>
      <c r="C5548">
        <v>217</v>
      </c>
      <c r="D5548">
        <v>863</v>
      </c>
      <c r="E5548">
        <v>0</v>
      </c>
      <c r="F5548">
        <v>10801</v>
      </c>
      <c r="H5548" t="s">
        <v>9</v>
      </c>
      <c r="I5548">
        <v>1120</v>
      </c>
      <c r="J5548">
        <v>1142</v>
      </c>
      <c r="K5548" t="s">
        <v>3287</v>
      </c>
      <c r="O5548" s="65">
        <v>10000000</v>
      </c>
    </row>
    <row r="5549" spans="1:15" x14ac:dyDescent="0.25">
      <c r="A5549" s="45">
        <v>2018</v>
      </c>
      <c r="B5549" t="s">
        <v>1102</v>
      </c>
      <c r="C5549">
        <v>217</v>
      </c>
      <c r="D5549">
        <v>863</v>
      </c>
      <c r="E5549">
        <v>0</v>
      </c>
      <c r="F5549">
        <v>10805</v>
      </c>
      <c r="H5549" t="s">
        <v>9</v>
      </c>
      <c r="I5549">
        <v>1120</v>
      </c>
      <c r="J5549">
        <v>1142</v>
      </c>
      <c r="K5549" t="s">
        <v>3291</v>
      </c>
      <c r="O5549" s="65">
        <v>6000000</v>
      </c>
    </row>
    <row r="5550" spans="1:15" x14ac:dyDescent="0.25">
      <c r="A5550" s="45">
        <v>2018</v>
      </c>
      <c r="B5550" t="s">
        <v>1102</v>
      </c>
      <c r="C5550">
        <v>217</v>
      </c>
      <c r="D5550">
        <v>863</v>
      </c>
      <c r="E5550">
        <v>0</v>
      </c>
      <c r="F5550">
        <v>10806</v>
      </c>
      <c r="H5550" t="s">
        <v>9</v>
      </c>
      <c r="I5550">
        <v>1120</v>
      </c>
      <c r="J5550">
        <v>1142</v>
      </c>
      <c r="K5550" t="s">
        <v>3292</v>
      </c>
      <c r="O5550" s="65">
        <v>120000</v>
      </c>
    </row>
    <row r="5551" spans="1:15" x14ac:dyDescent="0.25">
      <c r="A5551" s="45">
        <v>2018</v>
      </c>
      <c r="B5551" t="s">
        <v>1102</v>
      </c>
      <c r="C5551">
        <v>217</v>
      </c>
      <c r="D5551">
        <v>863</v>
      </c>
      <c r="E5551">
        <v>0</v>
      </c>
      <c r="F5551">
        <v>10807</v>
      </c>
      <c r="H5551" t="s">
        <v>9</v>
      </c>
      <c r="I5551">
        <v>1120</v>
      </c>
      <c r="J5551">
        <v>1142</v>
      </c>
      <c r="K5551" t="s">
        <v>3293</v>
      </c>
      <c r="O5551" s="65">
        <v>1810000</v>
      </c>
    </row>
    <row r="5552" spans="1:15" x14ac:dyDescent="0.25">
      <c r="A5552" s="45">
        <v>2018</v>
      </c>
      <c r="B5552" t="s">
        <v>1102</v>
      </c>
      <c r="C5552">
        <v>217</v>
      </c>
      <c r="D5552">
        <v>863</v>
      </c>
      <c r="E5552">
        <v>0</v>
      </c>
      <c r="F5552">
        <v>10808</v>
      </c>
      <c r="H5552" t="s">
        <v>9</v>
      </c>
      <c r="I5552">
        <v>1120</v>
      </c>
      <c r="J5552">
        <v>1142</v>
      </c>
      <c r="K5552" t="s">
        <v>3294</v>
      </c>
      <c r="O5552" s="65">
        <v>5526000</v>
      </c>
    </row>
    <row r="5553" spans="1:15" x14ac:dyDescent="0.25">
      <c r="A5553" s="45">
        <v>2018</v>
      </c>
      <c r="B5553" t="s">
        <v>1102</v>
      </c>
      <c r="C5553">
        <v>217</v>
      </c>
      <c r="D5553">
        <v>863</v>
      </c>
      <c r="E5553">
        <v>0</v>
      </c>
      <c r="F5553">
        <v>10899</v>
      </c>
      <c r="H5553" t="s">
        <v>9</v>
      </c>
      <c r="I5553">
        <v>1120</v>
      </c>
      <c r="J5553">
        <v>1142</v>
      </c>
      <c r="K5553" t="s">
        <v>3295</v>
      </c>
      <c r="O5553" s="65">
        <v>200000</v>
      </c>
    </row>
    <row r="5554" spans="1:15" x14ac:dyDescent="0.25">
      <c r="A5554" s="45">
        <v>2018</v>
      </c>
      <c r="B5554" t="s">
        <v>1102</v>
      </c>
      <c r="C5554">
        <v>217</v>
      </c>
      <c r="D5554">
        <v>863</v>
      </c>
      <c r="E5554">
        <v>0</v>
      </c>
      <c r="F5554">
        <v>10999</v>
      </c>
      <c r="H5554" t="s">
        <v>9</v>
      </c>
      <c r="I5554">
        <v>1310</v>
      </c>
      <c r="J5554">
        <v>1142</v>
      </c>
      <c r="K5554" t="s">
        <v>3299</v>
      </c>
      <c r="M5554" t="s">
        <v>4441</v>
      </c>
      <c r="O5554" s="65">
        <v>600000</v>
      </c>
    </row>
    <row r="5555" spans="1:15" x14ac:dyDescent="0.25">
      <c r="A5555" s="45">
        <v>2018</v>
      </c>
      <c r="B5555" t="s">
        <v>1102</v>
      </c>
      <c r="C5555">
        <v>217</v>
      </c>
      <c r="D5555">
        <v>863</v>
      </c>
      <c r="E5555">
        <v>0</v>
      </c>
      <c r="F5555">
        <v>19905</v>
      </c>
      <c r="H5555" t="s">
        <v>9</v>
      </c>
      <c r="I5555">
        <v>1120</v>
      </c>
      <c r="J5555">
        <v>1142</v>
      </c>
      <c r="K5555" t="s">
        <v>3304</v>
      </c>
      <c r="O5555" s="65">
        <v>400000</v>
      </c>
    </row>
    <row r="5556" spans="1:15" x14ac:dyDescent="0.25">
      <c r="A5556" s="45">
        <v>2018</v>
      </c>
      <c r="B5556" t="s">
        <v>1102</v>
      </c>
      <c r="C5556">
        <v>217</v>
      </c>
      <c r="D5556">
        <v>863</v>
      </c>
      <c r="E5556">
        <v>0</v>
      </c>
      <c r="F5556">
        <v>20101</v>
      </c>
      <c r="H5556" t="s">
        <v>9</v>
      </c>
      <c r="I5556">
        <v>1120</v>
      </c>
      <c r="J5556">
        <v>1142</v>
      </c>
      <c r="K5556" t="s">
        <v>3306</v>
      </c>
      <c r="O5556" s="65">
        <v>6000000</v>
      </c>
    </row>
    <row r="5557" spans="1:15" x14ac:dyDescent="0.25">
      <c r="A5557" s="45">
        <v>2018</v>
      </c>
      <c r="B5557" t="s">
        <v>1102</v>
      </c>
      <c r="C5557">
        <v>217</v>
      </c>
      <c r="D5557">
        <v>863</v>
      </c>
      <c r="E5557">
        <v>0</v>
      </c>
      <c r="F5557">
        <v>20102</v>
      </c>
      <c r="H5557" t="s">
        <v>9</v>
      </c>
      <c r="I5557">
        <v>1120</v>
      </c>
      <c r="J5557">
        <v>1142</v>
      </c>
      <c r="K5557" t="s">
        <v>3307</v>
      </c>
      <c r="O5557" s="65">
        <v>943940</v>
      </c>
    </row>
    <row r="5558" spans="1:15" x14ac:dyDescent="0.25">
      <c r="A5558" s="45">
        <v>2018</v>
      </c>
      <c r="B5558" t="s">
        <v>1102</v>
      </c>
      <c r="C5558">
        <v>217</v>
      </c>
      <c r="D5558">
        <v>863</v>
      </c>
      <c r="E5558">
        <v>0</v>
      </c>
      <c r="F5558">
        <v>20104</v>
      </c>
      <c r="H5558" t="s">
        <v>9</v>
      </c>
      <c r="I5558">
        <v>1120</v>
      </c>
      <c r="J5558">
        <v>1142</v>
      </c>
      <c r="K5558" t="s">
        <v>3309</v>
      </c>
      <c r="O5558" s="65">
        <v>636000</v>
      </c>
    </row>
    <row r="5559" spans="1:15" x14ac:dyDescent="0.25">
      <c r="A5559" s="45">
        <v>2018</v>
      </c>
      <c r="B5559" t="s">
        <v>1102</v>
      </c>
      <c r="C5559">
        <v>217</v>
      </c>
      <c r="D5559">
        <v>863</v>
      </c>
      <c r="E5559">
        <v>0</v>
      </c>
      <c r="F5559">
        <v>20203</v>
      </c>
      <c r="H5559" t="s">
        <v>9</v>
      </c>
      <c r="I5559">
        <v>1120</v>
      </c>
      <c r="J5559">
        <v>1142</v>
      </c>
      <c r="K5559" t="s">
        <v>3313</v>
      </c>
      <c r="O5559" s="65">
        <v>1478392</v>
      </c>
    </row>
    <row r="5560" spans="1:15" x14ac:dyDescent="0.25">
      <c r="A5560" s="45">
        <v>2018</v>
      </c>
      <c r="B5560" t="s">
        <v>1102</v>
      </c>
      <c r="C5560">
        <v>217</v>
      </c>
      <c r="D5560">
        <v>863</v>
      </c>
      <c r="E5560">
        <v>0</v>
      </c>
      <c r="F5560">
        <v>20301</v>
      </c>
      <c r="H5560" t="s">
        <v>9</v>
      </c>
      <c r="I5560">
        <v>1120</v>
      </c>
      <c r="J5560">
        <v>1142</v>
      </c>
      <c r="K5560" t="s">
        <v>3315</v>
      </c>
      <c r="O5560" s="65">
        <v>750000</v>
      </c>
    </row>
    <row r="5561" spans="1:15" x14ac:dyDescent="0.25">
      <c r="A5561" s="45">
        <v>2018</v>
      </c>
      <c r="B5561" t="s">
        <v>1102</v>
      </c>
      <c r="C5561">
        <v>217</v>
      </c>
      <c r="D5561">
        <v>863</v>
      </c>
      <c r="E5561">
        <v>0</v>
      </c>
      <c r="F5561">
        <v>20302</v>
      </c>
      <c r="H5561" t="s">
        <v>9</v>
      </c>
      <c r="I5561">
        <v>1120</v>
      </c>
      <c r="J5561">
        <v>1142</v>
      </c>
      <c r="K5561" t="s">
        <v>3316</v>
      </c>
      <c r="O5561" s="65">
        <v>48000</v>
      </c>
    </row>
    <row r="5562" spans="1:15" x14ac:dyDescent="0.25">
      <c r="A5562" s="45">
        <v>2018</v>
      </c>
      <c r="B5562" t="s">
        <v>1102</v>
      </c>
      <c r="C5562">
        <v>217</v>
      </c>
      <c r="D5562">
        <v>863</v>
      </c>
      <c r="E5562">
        <v>0</v>
      </c>
      <c r="F5562">
        <v>20303</v>
      </c>
      <c r="H5562" t="s">
        <v>9</v>
      </c>
      <c r="I5562">
        <v>1120</v>
      </c>
      <c r="J5562">
        <v>1142</v>
      </c>
      <c r="K5562" t="s">
        <v>3317</v>
      </c>
      <c r="O5562" s="65">
        <v>125000</v>
      </c>
    </row>
    <row r="5563" spans="1:15" x14ac:dyDescent="0.25">
      <c r="A5563" s="45">
        <v>2018</v>
      </c>
      <c r="B5563" t="s">
        <v>1102</v>
      </c>
      <c r="C5563">
        <v>217</v>
      </c>
      <c r="D5563">
        <v>863</v>
      </c>
      <c r="E5563">
        <v>0</v>
      </c>
      <c r="F5563">
        <v>20304</v>
      </c>
      <c r="H5563" t="s">
        <v>9</v>
      </c>
      <c r="I5563">
        <v>1120</v>
      </c>
      <c r="J5563">
        <v>1142</v>
      </c>
      <c r="K5563" t="s">
        <v>3318</v>
      </c>
      <c r="O5563" s="65">
        <v>2064000</v>
      </c>
    </row>
    <row r="5564" spans="1:15" x14ac:dyDescent="0.25">
      <c r="A5564" s="45">
        <v>2018</v>
      </c>
      <c r="B5564" t="s">
        <v>1102</v>
      </c>
      <c r="C5564">
        <v>217</v>
      </c>
      <c r="D5564">
        <v>863</v>
      </c>
      <c r="E5564">
        <v>0</v>
      </c>
      <c r="F5564">
        <v>20305</v>
      </c>
      <c r="H5564" t="s">
        <v>9</v>
      </c>
      <c r="I5564">
        <v>1120</v>
      </c>
      <c r="J5564">
        <v>1142</v>
      </c>
      <c r="K5564" t="s">
        <v>3319</v>
      </c>
      <c r="O5564" s="65">
        <v>60000</v>
      </c>
    </row>
    <row r="5565" spans="1:15" x14ac:dyDescent="0.25">
      <c r="A5565" s="45">
        <v>2018</v>
      </c>
      <c r="B5565" t="s">
        <v>1102</v>
      </c>
      <c r="C5565">
        <v>217</v>
      </c>
      <c r="D5565">
        <v>863</v>
      </c>
      <c r="E5565">
        <v>0</v>
      </c>
      <c r="F5565">
        <v>20306</v>
      </c>
      <c r="H5565" t="s">
        <v>9</v>
      </c>
      <c r="I5565">
        <v>1120</v>
      </c>
      <c r="J5565">
        <v>1142</v>
      </c>
      <c r="K5565" t="s">
        <v>3320</v>
      </c>
      <c r="O5565" s="65">
        <v>204000</v>
      </c>
    </row>
    <row r="5566" spans="1:15" x14ac:dyDescent="0.25">
      <c r="A5566" s="45">
        <v>2018</v>
      </c>
      <c r="B5566" t="s">
        <v>1102</v>
      </c>
      <c r="C5566">
        <v>217</v>
      </c>
      <c r="D5566">
        <v>863</v>
      </c>
      <c r="E5566">
        <v>0</v>
      </c>
      <c r="F5566">
        <v>20399</v>
      </c>
      <c r="H5566" t="s">
        <v>9</v>
      </c>
      <c r="I5566">
        <v>1120</v>
      </c>
      <c r="J5566">
        <v>1142</v>
      </c>
      <c r="K5566" t="s">
        <v>3321</v>
      </c>
      <c r="O5566" s="65">
        <v>60000</v>
      </c>
    </row>
    <row r="5567" spans="1:15" x14ac:dyDescent="0.25">
      <c r="A5567" s="45">
        <v>2018</v>
      </c>
      <c r="B5567" t="s">
        <v>1102</v>
      </c>
      <c r="C5567">
        <v>217</v>
      </c>
      <c r="D5567">
        <v>863</v>
      </c>
      <c r="E5567">
        <v>0</v>
      </c>
      <c r="F5567">
        <v>20401</v>
      </c>
      <c r="H5567" t="s">
        <v>9</v>
      </c>
      <c r="I5567">
        <v>1120</v>
      </c>
      <c r="J5567">
        <v>1142</v>
      </c>
      <c r="K5567" t="s">
        <v>3322</v>
      </c>
      <c r="O5567" s="65">
        <v>366000</v>
      </c>
    </row>
    <row r="5568" spans="1:15" x14ac:dyDescent="0.25">
      <c r="A5568" s="45">
        <v>2018</v>
      </c>
      <c r="B5568" t="s">
        <v>1102</v>
      </c>
      <c r="C5568">
        <v>217</v>
      </c>
      <c r="D5568">
        <v>863</v>
      </c>
      <c r="E5568">
        <v>0</v>
      </c>
      <c r="F5568">
        <v>20402</v>
      </c>
      <c r="H5568" t="s">
        <v>9</v>
      </c>
      <c r="I5568">
        <v>1120</v>
      </c>
      <c r="J5568">
        <v>1142</v>
      </c>
      <c r="K5568" t="s">
        <v>3323</v>
      </c>
      <c r="O5568" s="65">
        <v>1200000</v>
      </c>
    </row>
    <row r="5569" spans="1:15" x14ac:dyDescent="0.25">
      <c r="A5569" s="45">
        <v>2018</v>
      </c>
      <c r="B5569" t="s">
        <v>1102</v>
      </c>
      <c r="C5569">
        <v>217</v>
      </c>
      <c r="D5569">
        <v>863</v>
      </c>
      <c r="E5569">
        <v>0</v>
      </c>
      <c r="F5569">
        <v>29901</v>
      </c>
      <c r="H5569" t="s">
        <v>9</v>
      </c>
      <c r="I5569">
        <v>1120</v>
      </c>
      <c r="J5569">
        <v>1142</v>
      </c>
      <c r="K5569" t="s">
        <v>3327</v>
      </c>
      <c r="O5569" s="65">
        <v>800000</v>
      </c>
    </row>
    <row r="5570" spans="1:15" x14ac:dyDescent="0.25">
      <c r="A5570" s="45">
        <v>2018</v>
      </c>
      <c r="B5570" t="s">
        <v>1102</v>
      </c>
      <c r="C5570">
        <v>217</v>
      </c>
      <c r="D5570">
        <v>863</v>
      </c>
      <c r="E5570">
        <v>0</v>
      </c>
      <c r="F5570">
        <v>29902</v>
      </c>
      <c r="H5570" t="s">
        <v>9</v>
      </c>
      <c r="I5570">
        <v>1120</v>
      </c>
      <c r="J5570">
        <v>1142</v>
      </c>
      <c r="K5570" t="s">
        <v>3328</v>
      </c>
      <c r="O5570" s="65">
        <v>166060</v>
      </c>
    </row>
    <row r="5571" spans="1:15" x14ac:dyDescent="0.25">
      <c r="A5571" s="45">
        <v>2018</v>
      </c>
      <c r="B5571" t="s">
        <v>1102</v>
      </c>
      <c r="C5571">
        <v>217</v>
      </c>
      <c r="D5571">
        <v>863</v>
      </c>
      <c r="E5571">
        <v>0</v>
      </c>
      <c r="F5571">
        <v>29903</v>
      </c>
      <c r="H5571" t="s">
        <v>9</v>
      </c>
      <c r="I5571">
        <v>1120</v>
      </c>
      <c r="J5571">
        <v>1142</v>
      </c>
      <c r="K5571" t="s">
        <v>3329</v>
      </c>
      <c r="O5571" s="65">
        <v>4276622</v>
      </c>
    </row>
    <row r="5572" spans="1:15" x14ac:dyDescent="0.25">
      <c r="A5572" s="45">
        <v>2018</v>
      </c>
      <c r="B5572" t="s">
        <v>1102</v>
      </c>
      <c r="C5572">
        <v>217</v>
      </c>
      <c r="D5572">
        <v>863</v>
      </c>
      <c r="E5572">
        <v>0</v>
      </c>
      <c r="F5572">
        <v>29904</v>
      </c>
      <c r="H5572" t="s">
        <v>9</v>
      </c>
      <c r="I5572">
        <v>1120</v>
      </c>
      <c r="J5572">
        <v>1142</v>
      </c>
      <c r="K5572" t="s">
        <v>3330</v>
      </c>
      <c r="O5572" s="65">
        <v>414000</v>
      </c>
    </row>
    <row r="5573" spans="1:15" x14ac:dyDescent="0.25">
      <c r="A5573" s="45">
        <v>2018</v>
      </c>
      <c r="B5573" t="s">
        <v>1102</v>
      </c>
      <c r="C5573">
        <v>217</v>
      </c>
      <c r="D5573">
        <v>863</v>
      </c>
      <c r="E5573">
        <v>0</v>
      </c>
      <c r="F5573">
        <v>29905</v>
      </c>
      <c r="H5573" t="s">
        <v>9</v>
      </c>
      <c r="I5573">
        <v>1120</v>
      </c>
      <c r="J5573">
        <v>1142</v>
      </c>
      <c r="K5573" t="s">
        <v>3331</v>
      </c>
      <c r="O5573" s="65">
        <v>1000000</v>
      </c>
    </row>
    <row r="5574" spans="1:15" x14ac:dyDescent="0.25">
      <c r="A5574" s="45">
        <v>2018</v>
      </c>
      <c r="B5574" t="s">
        <v>1102</v>
      </c>
      <c r="C5574">
        <v>217</v>
      </c>
      <c r="D5574">
        <v>863</v>
      </c>
      <c r="E5574">
        <v>0</v>
      </c>
      <c r="F5574">
        <v>29906</v>
      </c>
      <c r="H5574" t="s">
        <v>9</v>
      </c>
      <c r="I5574">
        <v>1120</v>
      </c>
      <c r="J5574">
        <v>1142</v>
      </c>
      <c r="K5574" t="s">
        <v>3332</v>
      </c>
      <c r="O5574" s="65">
        <v>200000</v>
      </c>
    </row>
    <row r="5575" spans="1:15" x14ac:dyDescent="0.25">
      <c r="A5575" s="45">
        <v>2018</v>
      </c>
      <c r="B5575" t="s">
        <v>1102</v>
      </c>
      <c r="C5575">
        <v>217</v>
      </c>
      <c r="D5575">
        <v>863</v>
      </c>
      <c r="E5575">
        <v>0</v>
      </c>
      <c r="F5575">
        <v>29907</v>
      </c>
      <c r="H5575" t="s">
        <v>9</v>
      </c>
      <c r="I5575">
        <v>1120</v>
      </c>
      <c r="J5575">
        <v>1142</v>
      </c>
      <c r="K5575" t="s">
        <v>3333</v>
      </c>
      <c r="O5575" s="65">
        <v>86800</v>
      </c>
    </row>
    <row r="5576" spans="1:15" x14ac:dyDescent="0.25">
      <c r="A5576" s="45">
        <v>2018</v>
      </c>
      <c r="B5576" t="s">
        <v>1102</v>
      </c>
      <c r="C5576">
        <v>217</v>
      </c>
      <c r="D5576">
        <v>863</v>
      </c>
      <c r="E5576">
        <v>0</v>
      </c>
      <c r="F5576">
        <v>29999</v>
      </c>
      <c r="H5576" t="s">
        <v>9</v>
      </c>
      <c r="I5576">
        <v>1120</v>
      </c>
      <c r="J5576">
        <v>1142</v>
      </c>
      <c r="K5576" t="s">
        <v>3334</v>
      </c>
      <c r="O5576" s="65">
        <v>400000</v>
      </c>
    </row>
    <row r="5577" spans="1:15" x14ac:dyDescent="0.25">
      <c r="A5577" s="45">
        <v>2018</v>
      </c>
      <c r="B5577" t="s">
        <v>1102</v>
      </c>
      <c r="C5577">
        <v>217</v>
      </c>
      <c r="D5577">
        <v>863</v>
      </c>
      <c r="E5577">
        <v>0</v>
      </c>
      <c r="F5577">
        <v>50103</v>
      </c>
      <c r="H5577" t="s">
        <v>16</v>
      </c>
      <c r="I5577">
        <v>2210</v>
      </c>
      <c r="J5577">
        <v>1142</v>
      </c>
      <c r="K5577" t="s">
        <v>3374</v>
      </c>
      <c r="O5577" s="65">
        <v>476340</v>
      </c>
    </row>
    <row r="5578" spans="1:15" x14ac:dyDescent="0.25">
      <c r="A5578" s="45">
        <v>2018</v>
      </c>
      <c r="B5578" t="s">
        <v>1102</v>
      </c>
      <c r="C5578">
        <v>217</v>
      </c>
      <c r="D5578">
        <v>863</v>
      </c>
      <c r="E5578">
        <v>0</v>
      </c>
      <c r="F5578">
        <v>50104</v>
      </c>
      <c r="H5578" t="s">
        <v>16</v>
      </c>
      <c r="I5578">
        <v>2210</v>
      </c>
      <c r="J5578">
        <v>1142</v>
      </c>
      <c r="K5578" t="s">
        <v>3375</v>
      </c>
      <c r="O5578" s="65">
        <v>3600000</v>
      </c>
    </row>
    <row r="5579" spans="1:15" x14ac:dyDescent="0.25">
      <c r="A5579" s="45">
        <v>2018</v>
      </c>
      <c r="B5579" t="s">
        <v>1102</v>
      </c>
      <c r="C5579">
        <v>217</v>
      </c>
      <c r="D5579">
        <v>863</v>
      </c>
      <c r="E5579">
        <v>0</v>
      </c>
      <c r="F5579">
        <v>50105</v>
      </c>
      <c r="H5579" t="s">
        <v>16</v>
      </c>
      <c r="I5579">
        <v>2210</v>
      </c>
      <c r="J5579">
        <v>1142</v>
      </c>
      <c r="K5579" t="s">
        <v>3376</v>
      </c>
      <c r="O5579" s="65">
        <v>8000000</v>
      </c>
    </row>
    <row r="5580" spans="1:15" x14ac:dyDescent="0.25">
      <c r="A5580" s="45">
        <v>2018</v>
      </c>
      <c r="B5580" t="s">
        <v>1102</v>
      </c>
      <c r="C5580">
        <v>217</v>
      </c>
      <c r="D5580">
        <v>863</v>
      </c>
      <c r="E5580">
        <v>0</v>
      </c>
      <c r="F5580">
        <v>50106</v>
      </c>
      <c r="H5580" t="s">
        <v>16</v>
      </c>
      <c r="I5580">
        <v>2210</v>
      </c>
      <c r="J5580">
        <v>1142</v>
      </c>
      <c r="K5580" t="s">
        <v>3377</v>
      </c>
      <c r="O5580" s="65">
        <v>610000</v>
      </c>
    </row>
    <row r="5581" spans="1:15" x14ac:dyDescent="0.25">
      <c r="A5581" s="45">
        <v>2018</v>
      </c>
      <c r="B5581" t="s">
        <v>1102</v>
      </c>
      <c r="C5581">
        <v>217</v>
      </c>
      <c r="D5581">
        <v>863</v>
      </c>
      <c r="E5581">
        <v>0</v>
      </c>
      <c r="F5581">
        <v>50199</v>
      </c>
      <c r="H5581" t="s">
        <v>16</v>
      </c>
      <c r="I5581">
        <v>2210</v>
      </c>
      <c r="J5581">
        <v>1142</v>
      </c>
      <c r="K5581" t="s">
        <v>3379</v>
      </c>
      <c r="O5581" s="65">
        <v>800000</v>
      </c>
    </row>
    <row r="5582" spans="1:15" x14ac:dyDescent="0.25">
      <c r="A5582" s="45">
        <v>2018</v>
      </c>
      <c r="B5582" t="s">
        <v>1102</v>
      </c>
      <c r="C5582">
        <v>217</v>
      </c>
      <c r="D5582">
        <v>863</v>
      </c>
      <c r="E5582">
        <v>0</v>
      </c>
      <c r="F5582">
        <v>59903</v>
      </c>
      <c r="H5582" t="s">
        <v>16</v>
      </c>
      <c r="I5582">
        <v>2240</v>
      </c>
      <c r="J5582">
        <v>1142</v>
      </c>
      <c r="K5582" t="s">
        <v>3389</v>
      </c>
      <c r="O5582" s="65">
        <v>9640000</v>
      </c>
    </row>
    <row r="5583" spans="1:15" x14ac:dyDescent="0.25">
      <c r="A5583" s="45">
        <v>2018</v>
      </c>
      <c r="B5583" t="s">
        <v>1102</v>
      </c>
      <c r="C5583">
        <v>217</v>
      </c>
      <c r="D5583">
        <v>863</v>
      </c>
      <c r="E5583">
        <v>0</v>
      </c>
      <c r="F5583">
        <v>60103</v>
      </c>
      <c r="G5583">
        <v>200</v>
      </c>
      <c r="H5583" t="s">
        <v>9</v>
      </c>
      <c r="I5583">
        <v>1310</v>
      </c>
      <c r="J5583">
        <v>1142</v>
      </c>
      <c r="K5583" t="s">
        <v>3393</v>
      </c>
      <c r="L5583" t="s">
        <v>21</v>
      </c>
      <c r="M5583" t="s">
        <v>4550</v>
      </c>
      <c r="N5583" t="s">
        <v>22</v>
      </c>
      <c r="O5583" s="65">
        <v>8914674</v>
      </c>
    </row>
    <row r="5584" spans="1:15" x14ac:dyDescent="0.25">
      <c r="A5584" s="45">
        <v>2018</v>
      </c>
      <c r="B5584" t="s">
        <v>1102</v>
      </c>
      <c r="C5584">
        <v>217</v>
      </c>
      <c r="D5584">
        <v>863</v>
      </c>
      <c r="E5584">
        <v>0</v>
      </c>
      <c r="F5584">
        <v>60103</v>
      </c>
      <c r="G5584">
        <v>202</v>
      </c>
      <c r="H5584" t="s">
        <v>9</v>
      </c>
      <c r="I5584">
        <v>1310</v>
      </c>
      <c r="J5584">
        <v>1142</v>
      </c>
      <c r="K5584" t="s">
        <v>3393</v>
      </c>
      <c r="L5584" t="s">
        <v>21</v>
      </c>
      <c r="M5584" t="s">
        <v>4542</v>
      </c>
      <c r="N5584" t="s">
        <v>22</v>
      </c>
      <c r="O5584" s="65">
        <v>3842532</v>
      </c>
    </row>
    <row r="5585" spans="1:15" x14ac:dyDescent="0.25">
      <c r="A5585" s="45">
        <v>2018</v>
      </c>
      <c r="B5585" t="s">
        <v>1102</v>
      </c>
      <c r="C5585">
        <v>217</v>
      </c>
      <c r="D5585">
        <v>863</v>
      </c>
      <c r="E5585">
        <v>0</v>
      </c>
      <c r="F5585">
        <v>60103</v>
      </c>
      <c r="G5585">
        <v>203</v>
      </c>
      <c r="H5585" t="s">
        <v>9</v>
      </c>
      <c r="I5585">
        <v>1310</v>
      </c>
      <c r="J5585">
        <v>1142</v>
      </c>
      <c r="K5585" t="s">
        <v>3393</v>
      </c>
      <c r="L5585" t="s">
        <v>1104</v>
      </c>
      <c r="M5585" t="s">
        <v>4784</v>
      </c>
      <c r="N5585" t="s">
        <v>1105</v>
      </c>
      <c r="O5585" s="65">
        <v>3628000000</v>
      </c>
    </row>
    <row r="5586" spans="1:15" x14ac:dyDescent="0.25">
      <c r="A5586" s="45">
        <v>2018</v>
      </c>
      <c r="B5586" t="s">
        <v>1102</v>
      </c>
      <c r="C5586">
        <v>217</v>
      </c>
      <c r="D5586">
        <v>863</v>
      </c>
      <c r="E5586">
        <v>0</v>
      </c>
      <c r="F5586">
        <v>60301</v>
      </c>
      <c r="H5586" t="s">
        <v>9</v>
      </c>
      <c r="I5586">
        <v>1320</v>
      </c>
      <c r="J5586">
        <v>1142</v>
      </c>
      <c r="K5586" t="s">
        <v>3404</v>
      </c>
      <c r="O5586" s="65">
        <v>38400000</v>
      </c>
    </row>
    <row r="5587" spans="1:15" x14ac:dyDescent="0.25">
      <c r="A5587" s="45">
        <v>2018</v>
      </c>
      <c r="B5587" t="s">
        <v>1102</v>
      </c>
      <c r="C5587">
        <v>217</v>
      </c>
      <c r="D5587">
        <v>863</v>
      </c>
      <c r="E5587">
        <v>0</v>
      </c>
      <c r="F5587">
        <v>60399</v>
      </c>
      <c r="H5587" t="s">
        <v>9</v>
      </c>
      <c r="I5587">
        <v>1320</v>
      </c>
      <c r="J5587">
        <v>1142</v>
      </c>
      <c r="K5587" t="s">
        <v>3409</v>
      </c>
      <c r="M5587" t="s">
        <v>4341</v>
      </c>
      <c r="O5587" s="65">
        <v>7200000</v>
      </c>
    </row>
    <row r="5588" spans="1:15" x14ac:dyDescent="0.25">
      <c r="A5588" s="45">
        <v>2018</v>
      </c>
      <c r="B5588" t="s">
        <v>1102</v>
      </c>
      <c r="C5588">
        <v>217</v>
      </c>
      <c r="D5588">
        <v>863</v>
      </c>
      <c r="E5588">
        <v>0</v>
      </c>
      <c r="F5588">
        <v>60701</v>
      </c>
      <c r="G5588">
        <v>215</v>
      </c>
      <c r="H5588" t="s">
        <v>9</v>
      </c>
      <c r="I5588">
        <v>1330</v>
      </c>
      <c r="J5588">
        <v>1142</v>
      </c>
      <c r="K5588" t="s">
        <v>3419</v>
      </c>
      <c r="L5588" t="s">
        <v>4442</v>
      </c>
      <c r="M5588" t="s">
        <v>4443</v>
      </c>
      <c r="N5588" t="s">
        <v>1106</v>
      </c>
      <c r="O5588" s="65">
        <v>13000000</v>
      </c>
    </row>
    <row r="5589" spans="1:15" x14ac:dyDescent="0.25">
      <c r="A5589" s="45">
        <v>2018</v>
      </c>
      <c r="B5589" t="s">
        <v>1102</v>
      </c>
      <c r="C5589">
        <v>217</v>
      </c>
      <c r="D5589">
        <v>863</v>
      </c>
      <c r="E5589">
        <v>0</v>
      </c>
      <c r="F5589">
        <v>60701</v>
      </c>
      <c r="G5589">
        <v>217</v>
      </c>
      <c r="H5589" t="s">
        <v>9</v>
      </c>
      <c r="I5589">
        <v>1330</v>
      </c>
      <c r="J5589">
        <v>1142</v>
      </c>
      <c r="K5589" t="s">
        <v>3419</v>
      </c>
      <c r="L5589" t="s">
        <v>4444</v>
      </c>
      <c r="M5589" t="s">
        <v>4445</v>
      </c>
      <c r="N5589" t="s">
        <v>1106</v>
      </c>
      <c r="O5589" s="65">
        <v>27000000</v>
      </c>
    </row>
    <row r="5590" spans="1:15" x14ac:dyDescent="0.25">
      <c r="A5590" s="45">
        <v>2018</v>
      </c>
      <c r="B5590" t="s">
        <v>1107</v>
      </c>
      <c r="C5590">
        <v>217</v>
      </c>
      <c r="D5590">
        <v>874</v>
      </c>
      <c r="E5590">
        <v>0</v>
      </c>
      <c r="F5590">
        <v>101</v>
      </c>
      <c r="H5590" t="s">
        <v>9</v>
      </c>
      <c r="I5590">
        <v>1111</v>
      </c>
      <c r="J5590">
        <v>1142</v>
      </c>
      <c r="K5590" t="s">
        <v>3206</v>
      </c>
      <c r="O5590" s="65">
        <v>1150329080</v>
      </c>
    </row>
    <row r="5591" spans="1:15" x14ac:dyDescent="0.25">
      <c r="A5591" s="45">
        <v>2018</v>
      </c>
      <c r="B5591" t="s">
        <v>1107</v>
      </c>
      <c r="C5591">
        <v>217</v>
      </c>
      <c r="D5591">
        <v>874</v>
      </c>
      <c r="E5591">
        <v>0</v>
      </c>
      <c r="F5591">
        <v>301</v>
      </c>
      <c r="H5591" t="s">
        <v>9</v>
      </c>
      <c r="I5591">
        <v>1111</v>
      </c>
      <c r="J5591">
        <v>1142</v>
      </c>
      <c r="K5591" t="s">
        <v>3215</v>
      </c>
      <c r="O5591" s="65">
        <v>358506411</v>
      </c>
    </row>
    <row r="5592" spans="1:15" x14ac:dyDescent="0.25">
      <c r="A5592" s="45">
        <v>2018</v>
      </c>
      <c r="B5592" t="s">
        <v>1107</v>
      </c>
      <c r="C5592">
        <v>217</v>
      </c>
      <c r="D5592">
        <v>874</v>
      </c>
      <c r="E5592">
        <v>0</v>
      </c>
      <c r="F5592">
        <v>302</v>
      </c>
      <c r="H5592" t="s">
        <v>9</v>
      </c>
      <c r="I5592">
        <v>1111</v>
      </c>
      <c r="J5592">
        <v>1142</v>
      </c>
      <c r="K5592" t="s">
        <v>3216</v>
      </c>
      <c r="O5592" s="65">
        <v>544390770</v>
      </c>
    </row>
    <row r="5593" spans="1:15" x14ac:dyDescent="0.25">
      <c r="A5593" s="45">
        <v>2018</v>
      </c>
      <c r="B5593" t="s">
        <v>1107</v>
      </c>
      <c r="C5593">
        <v>217</v>
      </c>
      <c r="D5593">
        <v>874</v>
      </c>
      <c r="E5593">
        <v>0</v>
      </c>
      <c r="F5593">
        <v>303</v>
      </c>
      <c r="H5593" t="s">
        <v>16</v>
      </c>
      <c r="I5593">
        <v>1111</v>
      </c>
      <c r="J5593">
        <v>1142</v>
      </c>
      <c r="K5593" t="s">
        <v>3217</v>
      </c>
      <c r="O5593" s="65">
        <v>194306311</v>
      </c>
    </row>
    <row r="5594" spans="1:15" x14ac:dyDescent="0.25">
      <c r="A5594" s="45">
        <v>2018</v>
      </c>
      <c r="B5594" t="s">
        <v>1107</v>
      </c>
      <c r="C5594">
        <v>217</v>
      </c>
      <c r="D5594">
        <v>874</v>
      </c>
      <c r="E5594">
        <v>0</v>
      </c>
      <c r="F5594">
        <v>304</v>
      </c>
      <c r="H5594" t="s">
        <v>9</v>
      </c>
      <c r="I5594">
        <v>1111</v>
      </c>
      <c r="J5594">
        <v>1142</v>
      </c>
      <c r="K5594" t="s">
        <v>3218</v>
      </c>
      <c r="O5594" s="65">
        <v>159211279</v>
      </c>
    </row>
    <row r="5595" spans="1:15" x14ac:dyDescent="0.25">
      <c r="A5595" s="45">
        <v>2018</v>
      </c>
      <c r="B5595" t="s">
        <v>1107</v>
      </c>
      <c r="C5595">
        <v>217</v>
      </c>
      <c r="D5595">
        <v>874</v>
      </c>
      <c r="E5595">
        <v>0</v>
      </c>
      <c r="F5595">
        <v>399</v>
      </c>
      <c r="H5595" t="s">
        <v>9</v>
      </c>
      <c r="I5595">
        <v>1111</v>
      </c>
      <c r="J5595">
        <v>1142</v>
      </c>
      <c r="K5595" t="s">
        <v>3219</v>
      </c>
      <c r="O5595" s="65">
        <v>154384299</v>
      </c>
    </row>
    <row r="5596" spans="1:15" x14ac:dyDescent="0.25">
      <c r="A5596" s="45">
        <v>2018</v>
      </c>
      <c r="B5596" t="s">
        <v>1107</v>
      </c>
      <c r="C5596">
        <v>217</v>
      </c>
      <c r="D5596">
        <v>874</v>
      </c>
      <c r="E5596">
        <v>0</v>
      </c>
      <c r="F5596">
        <v>401</v>
      </c>
      <c r="G5596">
        <v>200</v>
      </c>
      <c r="H5596" t="s">
        <v>9</v>
      </c>
      <c r="I5596">
        <v>1112</v>
      </c>
      <c r="J5596">
        <v>1142</v>
      </c>
      <c r="K5596" t="s">
        <v>3220</v>
      </c>
      <c r="L5596" t="s">
        <v>21</v>
      </c>
      <c r="M5596" t="s">
        <v>4546</v>
      </c>
      <c r="N5596" t="s">
        <v>22</v>
      </c>
      <c r="O5596" s="65">
        <v>218931020</v>
      </c>
    </row>
    <row r="5597" spans="1:15" x14ac:dyDescent="0.25">
      <c r="A5597" s="45">
        <v>2018</v>
      </c>
      <c r="B5597" t="s">
        <v>1107</v>
      </c>
      <c r="C5597">
        <v>217</v>
      </c>
      <c r="D5597">
        <v>874</v>
      </c>
      <c r="E5597">
        <v>0</v>
      </c>
      <c r="F5597">
        <v>405</v>
      </c>
      <c r="G5597">
        <v>200</v>
      </c>
      <c r="H5597" t="s">
        <v>9</v>
      </c>
      <c r="I5597">
        <v>1112</v>
      </c>
      <c r="J5597">
        <v>1142</v>
      </c>
      <c r="K5597" t="s">
        <v>3244</v>
      </c>
      <c r="L5597" t="s">
        <v>23</v>
      </c>
      <c r="M5597" t="s">
        <v>4531</v>
      </c>
      <c r="N5597" t="s">
        <v>24</v>
      </c>
      <c r="O5597" s="65">
        <v>11834109</v>
      </c>
    </row>
    <row r="5598" spans="1:15" x14ac:dyDescent="0.25">
      <c r="A5598" s="45">
        <v>2018</v>
      </c>
      <c r="B5598" t="s">
        <v>1107</v>
      </c>
      <c r="C5598">
        <v>217</v>
      </c>
      <c r="D5598">
        <v>874</v>
      </c>
      <c r="E5598">
        <v>0</v>
      </c>
      <c r="F5598">
        <v>501</v>
      </c>
      <c r="G5598">
        <v>200</v>
      </c>
      <c r="H5598" t="s">
        <v>9</v>
      </c>
      <c r="I5598">
        <v>1112</v>
      </c>
      <c r="J5598">
        <v>1142</v>
      </c>
      <c r="K5598" t="s">
        <v>3245</v>
      </c>
      <c r="L5598" t="s">
        <v>21</v>
      </c>
      <c r="M5598" t="s">
        <v>4547</v>
      </c>
      <c r="N5598" t="s">
        <v>22</v>
      </c>
      <c r="O5598" s="65">
        <v>120234549</v>
      </c>
    </row>
    <row r="5599" spans="1:15" x14ac:dyDescent="0.25">
      <c r="A5599" s="45">
        <v>2018</v>
      </c>
      <c r="B5599" t="s">
        <v>1107</v>
      </c>
      <c r="C5599">
        <v>217</v>
      </c>
      <c r="D5599">
        <v>874</v>
      </c>
      <c r="E5599">
        <v>0</v>
      </c>
      <c r="F5599">
        <v>502</v>
      </c>
      <c r="G5599">
        <v>200</v>
      </c>
      <c r="H5599" t="s">
        <v>9</v>
      </c>
      <c r="I5599">
        <v>1112</v>
      </c>
      <c r="J5599">
        <v>1142</v>
      </c>
      <c r="K5599" t="s">
        <v>3246</v>
      </c>
      <c r="L5599" t="s">
        <v>21</v>
      </c>
      <c r="M5599" t="s">
        <v>4532</v>
      </c>
      <c r="N5599" t="s">
        <v>22</v>
      </c>
      <c r="O5599" s="65">
        <v>35502328</v>
      </c>
    </row>
    <row r="5600" spans="1:15" x14ac:dyDescent="0.25">
      <c r="A5600" s="45">
        <v>2018</v>
      </c>
      <c r="B5600" t="s">
        <v>1107</v>
      </c>
      <c r="C5600">
        <v>217</v>
      </c>
      <c r="D5600">
        <v>874</v>
      </c>
      <c r="E5600">
        <v>0</v>
      </c>
      <c r="F5600">
        <v>503</v>
      </c>
      <c r="G5600">
        <v>200</v>
      </c>
      <c r="H5600" t="s">
        <v>9</v>
      </c>
      <c r="I5600">
        <v>1112</v>
      </c>
      <c r="J5600">
        <v>1142</v>
      </c>
      <c r="K5600" t="s">
        <v>3247</v>
      </c>
      <c r="L5600" t="s">
        <v>21</v>
      </c>
      <c r="M5600" t="s">
        <v>4533</v>
      </c>
      <c r="N5600" t="s">
        <v>22</v>
      </c>
      <c r="O5600" s="65">
        <v>71004655</v>
      </c>
    </row>
    <row r="5601" spans="1:15" x14ac:dyDescent="0.25">
      <c r="A5601" s="45">
        <v>2018</v>
      </c>
      <c r="B5601" t="s">
        <v>1107</v>
      </c>
      <c r="C5601">
        <v>217</v>
      </c>
      <c r="D5601">
        <v>874</v>
      </c>
      <c r="E5601">
        <v>0</v>
      </c>
      <c r="F5601">
        <v>505</v>
      </c>
      <c r="G5601">
        <v>200</v>
      </c>
      <c r="H5601" t="s">
        <v>9</v>
      </c>
      <c r="I5601">
        <v>1112</v>
      </c>
      <c r="J5601">
        <v>1142</v>
      </c>
      <c r="K5601" t="s">
        <v>3249</v>
      </c>
      <c r="L5601" t="s">
        <v>4438</v>
      </c>
      <c r="M5601" t="s">
        <v>4439</v>
      </c>
      <c r="N5601" t="s">
        <v>1103</v>
      </c>
      <c r="O5601" s="65">
        <v>87000000</v>
      </c>
    </row>
    <row r="5602" spans="1:15" x14ac:dyDescent="0.25">
      <c r="A5602" s="45">
        <v>2018</v>
      </c>
      <c r="B5602" t="s">
        <v>1107</v>
      </c>
      <c r="C5602">
        <v>217</v>
      </c>
      <c r="D5602">
        <v>874</v>
      </c>
      <c r="E5602">
        <v>0</v>
      </c>
      <c r="F5602">
        <v>10101</v>
      </c>
      <c r="H5602" t="s">
        <v>9</v>
      </c>
      <c r="I5602">
        <v>1120</v>
      </c>
      <c r="J5602">
        <v>1142</v>
      </c>
      <c r="K5602" t="s">
        <v>3253</v>
      </c>
      <c r="O5602" s="65">
        <v>301800000</v>
      </c>
    </row>
    <row r="5603" spans="1:15" x14ac:dyDescent="0.25">
      <c r="A5603" s="45">
        <v>2018</v>
      </c>
      <c r="B5603" t="s">
        <v>1107</v>
      </c>
      <c r="C5603">
        <v>217</v>
      </c>
      <c r="D5603">
        <v>874</v>
      </c>
      <c r="E5603">
        <v>0</v>
      </c>
      <c r="F5603">
        <v>10102</v>
      </c>
      <c r="H5603" t="s">
        <v>9</v>
      </c>
      <c r="I5603">
        <v>1120</v>
      </c>
      <c r="J5603">
        <v>1142</v>
      </c>
      <c r="K5603" t="s">
        <v>3254</v>
      </c>
      <c r="O5603" s="65">
        <v>720000</v>
      </c>
    </row>
    <row r="5604" spans="1:15" x14ac:dyDescent="0.25">
      <c r="A5604" s="45">
        <v>2018</v>
      </c>
      <c r="B5604" t="s">
        <v>1107</v>
      </c>
      <c r="C5604">
        <v>217</v>
      </c>
      <c r="D5604">
        <v>874</v>
      </c>
      <c r="E5604">
        <v>0</v>
      </c>
      <c r="F5604">
        <v>10103</v>
      </c>
      <c r="H5604" t="s">
        <v>9</v>
      </c>
      <c r="I5604">
        <v>1120</v>
      </c>
      <c r="J5604">
        <v>1142</v>
      </c>
      <c r="K5604" t="s">
        <v>3255</v>
      </c>
      <c r="O5604" s="65">
        <v>80000000</v>
      </c>
    </row>
    <row r="5605" spans="1:15" x14ac:dyDescent="0.25">
      <c r="A5605" s="45">
        <v>2018</v>
      </c>
      <c r="B5605" t="s">
        <v>1107</v>
      </c>
      <c r="C5605">
        <v>217</v>
      </c>
      <c r="D5605">
        <v>874</v>
      </c>
      <c r="E5605">
        <v>0</v>
      </c>
      <c r="F5605">
        <v>10199</v>
      </c>
      <c r="H5605" t="s">
        <v>9</v>
      </c>
      <c r="I5605">
        <v>1120</v>
      </c>
      <c r="J5605">
        <v>1142</v>
      </c>
      <c r="K5605" t="s">
        <v>3257</v>
      </c>
      <c r="M5605" t="s">
        <v>6270</v>
      </c>
      <c r="O5605" s="65">
        <v>18223200</v>
      </c>
    </row>
    <row r="5606" spans="1:15" x14ac:dyDescent="0.25">
      <c r="A5606" s="45">
        <v>2018</v>
      </c>
      <c r="B5606" t="s">
        <v>1107</v>
      </c>
      <c r="C5606">
        <v>217</v>
      </c>
      <c r="D5606">
        <v>874</v>
      </c>
      <c r="E5606">
        <v>0</v>
      </c>
      <c r="F5606">
        <v>10201</v>
      </c>
      <c r="H5606" t="s">
        <v>9</v>
      </c>
      <c r="I5606">
        <v>1120</v>
      </c>
      <c r="J5606">
        <v>1142</v>
      </c>
      <c r="K5606" t="s">
        <v>3258</v>
      </c>
      <c r="O5606" s="65">
        <v>5100000</v>
      </c>
    </row>
    <row r="5607" spans="1:15" x14ac:dyDescent="0.25">
      <c r="A5607" s="45">
        <v>2018</v>
      </c>
      <c r="B5607" t="s">
        <v>1107</v>
      </c>
      <c r="C5607">
        <v>217</v>
      </c>
      <c r="D5607">
        <v>874</v>
      </c>
      <c r="E5607">
        <v>0</v>
      </c>
      <c r="F5607">
        <v>10202</v>
      </c>
      <c r="H5607" t="s">
        <v>9</v>
      </c>
      <c r="I5607">
        <v>1120</v>
      </c>
      <c r="J5607">
        <v>1142</v>
      </c>
      <c r="K5607" t="s">
        <v>3259</v>
      </c>
      <c r="O5607" s="65">
        <v>34500000</v>
      </c>
    </row>
    <row r="5608" spans="1:15" x14ac:dyDescent="0.25">
      <c r="A5608" s="45">
        <v>2018</v>
      </c>
      <c r="B5608" t="s">
        <v>1107</v>
      </c>
      <c r="C5608">
        <v>217</v>
      </c>
      <c r="D5608">
        <v>874</v>
      </c>
      <c r="E5608">
        <v>0</v>
      </c>
      <c r="F5608">
        <v>10203</v>
      </c>
      <c r="H5608" t="s">
        <v>9</v>
      </c>
      <c r="I5608">
        <v>1120</v>
      </c>
      <c r="J5608">
        <v>1142</v>
      </c>
      <c r="K5608" t="s">
        <v>3260</v>
      </c>
      <c r="O5608" s="65">
        <v>600000</v>
      </c>
    </row>
    <row r="5609" spans="1:15" x14ac:dyDescent="0.25">
      <c r="A5609" s="45">
        <v>2018</v>
      </c>
      <c r="B5609" t="s">
        <v>1107</v>
      </c>
      <c r="C5609">
        <v>217</v>
      </c>
      <c r="D5609">
        <v>874</v>
      </c>
      <c r="E5609">
        <v>0</v>
      </c>
      <c r="F5609">
        <v>10204</v>
      </c>
      <c r="H5609" t="s">
        <v>9</v>
      </c>
      <c r="I5609">
        <v>1120</v>
      </c>
      <c r="J5609">
        <v>1142</v>
      </c>
      <c r="K5609" t="s">
        <v>3261</v>
      </c>
      <c r="O5609" s="65">
        <v>130341392</v>
      </c>
    </row>
    <row r="5610" spans="1:15" x14ac:dyDescent="0.25">
      <c r="A5610" s="45">
        <v>2018</v>
      </c>
      <c r="B5610" t="s">
        <v>1107</v>
      </c>
      <c r="C5610">
        <v>217</v>
      </c>
      <c r="D5610">
        <v>874</v>
      </c>
      <c r="E5610">
        <v>0</v>
      </c>
      <c r="F5610">
        <v>10301</v>
      </c>
      <c r="H5610" t="s">
        <v>9</v>
      </c>
      <c r="I5610">
        <v>1120</v>
      </c>
      <c r="J5610">
        <v>1142</v>
      </c>
      <c r="K5610" t="s">
        <v>3263</v>
      </c>
      <c r="O5610" s="65">
        <v>2400000</v>
      </c>
    </row>
    <row r="5611" spans="1:15" x14ac:dyDescent="0.25">
      <c r="A5611" s="45">
        <v>2018</v>
      </c>
      <c r="B5611" t="s">
        <v>1107</v>
      </c>
      <c r="C5611">
        <v>217</v>
      </c>
      <c r="D5611">
        <v>874</v>
      </c>
      <c r="E5611">
        <v>0</v>
      </c>
      <c r="F5611">
        <v>10302</v>
      </c>
      <c r="H5611" t="s">
        <v>9</v>
      </c>
      <c r="I5611">
        <v>1120</v>
      </c>
      <c r="J5611">
        <v>1142</v>
      </c>
      <c r="K5611" t="s">
        <v>3264</v>
      </c>
      <c r="O5611" s="65">
        <v>9000000</v>
      </c>
    </row>
    <row r="5612" spans="1:15" x14ac:dyDescent="0.25">
      <c r="A5612" s="45">
        <v>2018</v>
      </c>
      <c r="B5612" t="s">
        <v>1107</v>
      </c>
      <c r="C5612">
        <v>217</v>
      </c>
      <c r="D5612">
        <v>874</v>
      </c>
      <c r="E5612">
        <v>0</v>
      </c>
      <c r="F5612">
        <v>10303</v>
      </c>
      <c r="H5612" t="s">
        <v>9</v>
      </c>
      <c r="I5612">
        <v>1120</v>
      </c>
      <c r="J5612">
        <v>1142</v>
      </c>
      <c r="K5612" t="s">
        <v>3265</v>
      </c>
      <c r="O5612" s="65">
        <v>4800000</v>
      </c>
    </row>
    <row r="5613" spans="1:15" x14ac:dyDescent="0.25">
      <c r="A5613" s="45">
        <v>2018</v>
      </c>
      <c r="B5613" t="s">
        <v>1107</v>
      </c>
      <c r="C5613">
        <v>217</v>
      </c>
      <c r="D5613">
        <v>874</v>
      </c>
      <c r="E5613">
        <v>0</v>
      </c>
      <c r="F5613">
        <v>10304</v>
      </c>
      <c r="H5613" t="s">
        <v>9</v>
      </c>
      <c r="I5613">
        <v>1120</v>
      </c>
      <c r="J5613">
        <v>1142</v>
      </c>
      <c r="K5613" t="s">
        <v>3266</v>
      </c>
      <c r="O5613" s="65">
        <v>300000</v>
      </c>
    </row>
    <row r="5614" spans="1:15" x14ac:dyDescent="0.25">
      <c r="A5614" s="45">
        <v>2018</v>
      </c>
      <c r="B5614" t="s">
        <v>1107</v>
      </c>
      <c r="C5614">
        <v>217</v>
      </c>
      <c r="D5614">
        <v>874</v>
      </c>
      <c r="E5614">
        <v>0</v>
      </c>
      <c r="F5614">
        <v>10306</v>
      </c>
      <c r="H5614" t="s">
        <v>9</v>
      </c>
      <c r="I5614">
        <v>1120</v>
      </c>
      <c r="J5614">
        <v>1142</v>
      </c>
      <c r="K5614" t="s">
        <v>3268</v>
      </c>
      <c r="M5614" t="s">
        <v>4706</v>
      </c>
      <c r="O5614" s="65">
        <v>60000</v>
      </c>
    </row>
    <row r="5615" spans="1:15" x14ac:dyDescent="0.25">
      <c r="A5615" s="45">
        <v>2018</v>
      </c>
      <c r="B5615" t="s">
        <v>1107</v>
      </c>
      <c r="C5615">
        <v>217</v>
      </c>
      <c r="D5615">
        <v>874</v>
      </c>
      <c r="E5615">
        <v>0</v>
      </c>
      <c r="F5615">
        <v>10307</v>
      </c>
      <c r="H5615" t="s">
        <v>9</v>
      </c>
      <c r="I5615">
        <v>1120</v>
      </c>
      <c r="J5615">
        <v>1142</v>
      </c>
      <c r="K5615" t="s">
        <v>3269</v>
      </c>
      <c r="O5615" s="65">
        <v>1350000</v>
      </c>
    </row>
    <row r="5616" spans="1:15" x14ac:dyDescent="0.25">
      <c r="A5616" s="45">
        <v>2018</v>
      </c>
      <c r="B5616" t="s">
        <v>1107</v>
      </c>
      <c r="C5616">
        <v>217</v>
      </c>
      <c r="D5616">
        <v>874</v>
      </c>
      <c r="E5616">
        <v>0</v>
      </c>
      <c r="F5616">
        <v>10404</v>
      </c>
      <c r="H5616" t="s">
        <v>9</v>
      </c>
      <c r="I5616">
        <v>1120</v>
      </c>
      <c r="J5616">
        <v>1142</v>
      </c>
      <c r="K5616" t="s">
        <v>3273</v>
      </c>
      <c r="M5616" t="s">
        <v>6274</v>
      </c>
      <c r="O5616" s="65">
        <v>70000000</v>
      </c>
    </row>
    <row r="5617" spans="1:15" x14ac:dyDescent="0.25">
      <c r="A5617" s="45">
        <v>2018</v>
      </c>
      <c r="B5617" t="s">
        <v>1107</v>
      </c>
      <c r="C5617">
        <v>217</v>
      </c>
      <c r="D5617">
        <v>874</v>
      </c>
      <c r="E5617">
        <v>0</v>
      </c>
      <c r="F5617">
        <v>10406</v>
      </c>
      <c r="H5617" t="s">
        <v>9</v>
      </c>
      <c r="I5617">
        <v>1120</v>
      </c>
      <c r="J5617">
        <v>1142</v>
      </c>
      <c r="K5617" t="s">
        <v>3275</v>
      </c>
      <c r="M5617" t="s">
        <v>6271</v>
      </c>
      <c r="O5617" s="65">
        <v>42720000</v>
      </c>
    </row>
    <row r="5618" spans="1:15" x14ac:dyDescent="0.25">
      <c r="A5618" s="45">
        <v>2018</v>
      </c>
      <c r="B5618" t="s">
        <v>1107</v>
      </c>
      <c r="C5618">
        <v>217</v>
      </c>
      <c r="D5618">
        <v>874</v>
      </c>
      <c r="E5618">
        <v>0</v>
      </c>
      <c r="F5618">
        <v>10499</v>
      </c>
      <c r="H5618" t="s">
        <v>9</v>
      </c>
      <c r="I5618">
        <v>1120</v>
      </c>
      <c r="J5618">
        <v>1142</v>
      </c>
      <c r="K5618" t="s">
        <v>3276</v>
      </c>
      <c r="M5618" t="s">
        <v>4707</v>
      </c>
      <c r="O5618" s="65">
        <v>9264600</v>
      </c>
    </row>
    <row r="5619" spans="1:15" x14ac:dyDescent="0.25">
      <c r="A5619" s="45">
        <v>2018</v>
      </c>
      <c r="B5619" t="s">
        <v>1107</v>
      </c>
      <c r="C5619">
        <v>217</v>
      </c>
      <c r="D5619">
        <v>874</v>
      </c>
      <c r="E5619">
        <v>0</v>
      </c>
      <c r="F5619">
        <v>10501</v>
      </c>
      <c r="H5619" t="s">
        <v>9</v>
      </c>
      <c r="I5619">
        <v>1120</v>
      </c>
      <c r="J5619">
        <v>1142</v>
      </c>
      <c r="K5619" t="s">
        <v>3277</v>
      </c>
      <c r="O5619" s="65">
        <v>900000</v>
      </c>
    </row>
    <row r="5620" spans="1:15" x14ac:dyDescent="0.25">
      <c r="A5620" s="45">
        <v>2018</v>
      </c>
      <c r="B5620" t="s">
        <v>1107</v>
      </c>
      <c r="C5620">
        <v>217</v>
      </c>
      <c r="D5620">
        <v>874</v>
      </c>
      <c r="E5620">
        <v>0</v>
      </c>
      <c r="F5620">
        <v>10502</v>
      </c>
      <c r="H5620" t="s">
        <v>9</v>
      </c>
      <c r="I5620">
        <v>1120</v>
      </c>
      <c r="J5620">
        <v>1142</v>
      </c>
      <c r="K5620" t="s">
        <v>3278</v>
      </c>
      <c r="O5620" s="65">
        <v>12300000</v>
      </c>
    </row>
    <row r="5621" spans="1:15" x14ac:dyDescent="0.25">
      <c r="A5621" s="45">
        <v>2018</v>
      </c>
      <c r="B5621" t="s">
        <v>1107</v>
      </c>
      <c r="C5621">
        <v>217</v>
      </c>
      <c r="D5621">
        <v>874</v>
      </c>
      <c r="E5621">
        <v>0</v>
      </c>
      <c r="F5621">
        <v>10503</v>
      </c>
      <c r="H5621" t="s">
        <v>9</v>
      </c>
      <c r="I5621">
        <v>1120</v>
      </c>
      <c r="J5621">
        <v>1142</v>
      </c>
      <c r="K5621" t="s">
        <v>3279</v>
      </c>
      <c r="O5621" s="65">
        <v>7602000</v>
      </c>
    </row>
    <row r="5622" spans="1:15" x14ac:dyDescent="0.25">
      <c r="A5622" s="45">
        <v>2018</v>
      </c>
      <c r="B5622" t="s">
        <v>1107</v>
      </c>
      <c r="C5622">
        <v>217</v>
      </c>
      <c r="D5622">
        <v>874</v>
      </c>
      <c r="E5622">
        <v>0</v>
      </c>
      <c r="F5622">
        <v>10504</v>
      </c>
      <c r="H5622" t="s">
        <v>9</v>
      </c>
      <c r="I5622">
        <v>1120</v>
      </c>
      <c r="J5622">
        <v>1142</v>
      </c>
      <c r="K5622" t="s">
        <v>3280</v>
      </c>
      <c r="O5622" s="65">
        <v>9531180</v>
      </c>
    </row>
    <row r="5623" spans="1:15" x14ac:dyDescent="0.25">
      <c r="A5623" s="45">
        <v>2018</v>
      </c>
      <c r="B5623" t="s">
        <v>1107</v>
      </c>
      <c r="C5623">
        <v>217</v>
      </c>
      <c r="D5623">
        <v>874</v>
      </c>
      <c r="E5623">
        <v>0</v>
      </c>
      <c r="F5623">
        <v>10601</v>
      </c>
      <c r="H5623" t="s">
        <v>9</v>
      </c>
      <c r="I5623">
        <v>1120</v>
      </c>
      <c r="J5623">
        <v>1142</v>
      </c>
      <c r="K5623" t="s">
        <v>3281</v>
      </c>
      <c r="O5623" s="65">
        <v>21540000</v>
      </c>
    </row>
    <row r="5624" spans="1:15" x14ac:dyDescent="0.25">
      <c r="A5624" s="45">
        <v>2018</v>
      </c>
      <c r="B5624" t="s">
        <v>1107</v>
      </c>
      <c r="C5624">
        <v>217</v>
      </c>
      <c r="D5624">
        <v>874</v>
      </c>
      <c r="E5624">
        <v>0</v>
      </c>
      <c r="F5624">
        <v>10701</v>
      </c>
      <c r="H5624" t="s">
        <v>9</v>
      </c>
      <c r="I5624">
        <v>1120</v>
      </c>
      <c r="J5624">
        <v>1142</v>
      </c>
      <c r="K5624" t="s">
        <v>3284</v>
      </c>
      <c r="M5624" t="s">
        <v>6272</v>
      </c>
      <c r="O5624" s="65">
        <v>6000000</v>
      </c>
    </row>
    <row r="5625" spans="1:15" x14ac:dyDescent="0.25">
      <c r="A5625" s="45">
        <v>2018</v>
      </c>
      <c r="B5625" t="s">
        <v>1107</v>
      </c>
      <c r="C5625">
        <v>217</v>
      </c>
      <c r="D5625">
        <v>874</v>
      </c>
      <c r="E5625">
        <v>0</v>
      </c>
      <c r="F5625">
        <v>10702</v>
      </c>
      <c r="H5625" t="s">
        <v>9</v>
      </c>
      <c r="I5625">
        <v>1120</v>
      </c>
      <c r="J5625">
        <v>1142</v>
      </c>
      <c r="K5625" t="s">
        <v>3285</v>
      </c>
      <c r="M5625" t="s">
        <v>6273</v>
      </c>
      <c r="O5625" s="65">
        <v>8523000</v>
      </c>
    </row>
    <row r="5626" spans="1:15" x14ac:dyDescent="0.25">
      <c r="A5626" s="45">
        <v>2018</v>
      </c>
      <c r="B5626" t="s">
        <v>1107</v>
      </c>
      <c r="C5626">
        <v>217</v>
      </c>
      <c r="D5626">
        <v>874</v>
      </c>
      <c r="E5626">
        <v>0</v>
      </c>
      <c r="F5626">
        <v>10801</v>
      </c>
      <c r="H5626" t="s">
        <v>9</v>
      </c>
      <c r="I5626">
        <v>1120</v>
      </c>
      <c r="J5626">
        <v>1142</v>
      </c>
      <c r="K5626" t="s">
        <v>3287</v>
      </c>
      <c r="O5626" s="65">
        <v>15000000</v>
      </c>
    </row>
    <row r="5627" spans="1:15" x14ac:dyDescent="0.25">
      <c r="A5627" s="45">
        <v>2018</v>
      </c>
      <c r="B5627" t="s">
        <v>1107</v>
      </c>
      <c r="C5627">
        <v>217</v>
      </c>
      <c r="D5627">
        <v>874</v>
      </c>
      <c r="E5627">
        <v>0</v>
      </c>
      <c r="F5627">
        <v>10805</v>
      </c>
      <c r="H5627" t="s">
        <v>9</v>
      </c>
      <c r="I5627">
        <v>1120</v>
      </c>
      <c r="J5627">
        <v>1142</v>
      </c>
      <c r="K5627" t="s">
        <v>3291</v>
      </c>
      <c r="O5627" s="65">
        <v>9000000</v>
      </c>
    </row>
    <row r="5628" spans="1:15" x14ac:dyDescent="0.25">
      <c r="A5628" s="45">
        <v>2018</v>
      </c>
      <c r="B5628" t="s">
        <v>1107</v>
      </c>
      <c r="C5628">
        <v>217</v>
      </c>
      <c r="D5628">
        <v>874</v>
      </c>
      <c r="E5628">
        <v>0</v>
      </c>
      <c r="F5628">
        <v>10806</v>
      </c>
      <c r="H5628" t="s">
        <v>9</v>
      </c>
      <c r="I5628">
        <v>1120</v>
      </c>
      <c r="J5628">
        <v>1142</v>
      </c>
      <c r="K5628" t="s">
        <v>3292</v>
      </c>
      <c r="O5628" s="65">
        <v>180000</v>
      </c>
    </row>
    <row r="5629" spans="1:15" x14ac:dyDescent="0.25">
      <c r="A5629" s="45">
        <v>2018</v>
      </c>
      <c r="B5629" t="s">
        <v>1107</v>
      </c>
      <c r="C5629">
        <v>217</v>
      </c>
      <c r="D5629">
        <v>874</v>
      </c>
      <c r="E5629">
        <v>0</v>
      </c>
      <c r="F5629">
        <v>10807</v>
      </c>
      <c r="H5629" t="s">
        <v>9</v>
      </c>
      <c r="I5629">
        <v>1120</v>
      </c>
      <c r="J5629">
        <v>1142</v>
      </c>
      <c r="K5629" t="s">
        <v>3293</v>
      </c>
      <c r="O5629" s="65">
        <v>2715000</v>
      </c>
    </row>
    <row r="5630" spans="1:15" x14ac:dyDescent="0.25">
      <c r="A5630" s="45">
        <v>2018</v>
      </c>
      <c r="B5630" t="s">
        <v>1107</v>
      </c>
      <c r="C5630">
        <v>217</v>
      </c>
      <c r="D5630">
        <v>874</v>
      </c>
      <c r="E5630">
        <v>0</v>
      </c>
      <c r="F5630">
        <v>10808</v>
      </c>
      <c r="H5630" t="s">
        <v>9</v>
      </c>
      <c r="I5630">
        <v>1120</v>
      </c>
      <c r="J5630">
        <v>1142</v>
      </c>
      <c r="K5630" t="s">
        <v>3294</v>
      </c>
      <c r="O5630" s="65">
        <v>8289000</v>
      </c>
    </row>
    <row r="5631" spans="1:15" x14ac:dyDescent="0.25">
      <c r="A5631" s="45">
        <v>2018</v>
      </c>
      <c r="B5631" t="s">
        <v>1107</v>
      </c>
      <c r="C5631">
        <v>217</v>
      </c>
      <c r="D5631">
        <v>874</v>
      </c>
      <c r="E5631">
        <v>0</v>
      </c>
      <c r="F5631">
        <v>10899</v>
      </c>
      <c r="H5631" t="s">
        <v>9</v>
      </c>
      <c r="I5631">
        <v>1120</v>
      </c>
      <c r="J5631">
        <v>1142</v>
      </c>
      <c r="K5631" t="s">
        <v>3295</v>
      </c>
      <c r="O5631" s="65">
        <v>300000</v>
      </c>
    </row>
    <row r="5632" spans="1:15" x14ac:dyDescent="0.25">
      <c r="A5632" s="45">
        <v>2018</v>
      </c>
      <c r="B5632" t="s">
        <v>1107</v>
      </c>
      <c r="C5632">
        <v>217</v>
      </c>
      <c r="D5632">
        <v>874</v>
      </c>
      <c r="E5632">
        <v>0</v>
      </c>
      <c r="F5632">
        <v>10999</v>
      </c>
      <c r="H5632" t="s">
        <v>9</v>
      </c>
      <c r="I5632">
        <v>1310</v>
      </c>
      <c r="J5632">
        <v>1142</v>
      </c>
      <c r="K5632" t="s">
        <v>3299</v>
      </c>
      <c r="M5632" t="s">
        <v>4441</v>
      </c>
      <c r="O5632" s="65">
        <v>900000</v>
      </c>
    </row>
    <row r="5633" spans="1:15" x14ac:dyDescent="0.25">
      <c r="A5633" s="45">
        <v>2018</v>
      </c>
      <c r="B5633" t="s">
        <v>1107</v>
      </c>
      <c r="C5633">
        <v>217</v>
      </c>
      <c r="D5633">
        <v>874</v>
      </c>
      <c r="E5633">
        <v>0</v>
      </c>
      <c r="F5633">
        <v>19905</v>
      </c>
      <c r="H5633" t="s">
        <v>9</v>
      </c>
      <c r="I5633">
        <v>1120</v>
      </c>
      <c r="J5633">
        <v>1142</v>
      </c>
      <c r="K5633" t="s">
        <v>3304</v>
      </c>
      <c r="O5633" s="65">
        <v>600000</v>
      </c>
    </row>
    <row r="5634" spans="1:15" x14ac:dyDescent="0.25">
      <c r="A5634" s="45">
        <v>2018</v>
      </c>
      <c r="B5634" t="s">
        <v>1107</v>
      </c>
      <c r="C5634">
        <v>217</v>
      </c>
      <c r="D5634">
        <v>874</v>
      </c>
      <c r="E5634">
        <v>0</v>
      </c>
      <c r="F5634">
        <v>20101</v>
      </c>
      <c r="H5634" t="s">
        <v>9</v>
      </c>
      <c r="I5634">
        <v>1120</v>
      </c>
      <c r="J5634">
        <v>1142</v>
      </c>
      <c r="K5634" t="s">
        <v>3306</v>
      </c>
      <c r="O5634" s="65">
        <v>9000000</v>
      </c>
    </row>
    <row r="5635" spans="1:15" x14ac:dyDescent="0.25">
      <c r="A5635" s="45">
        <v>2018</v>
      </c>
      <c r="B5635" t="s">
        <v>1107</v>
      </c>
      <c r="C5635">
        <v>217</v>
      </c>
      <c r="D5635">
        <v>874</v>
      </c>
      <c r="E5635">
        <v>0</v>
      </c>
      <c r="F5635">
        <v>20102</v>
      </c>
      <c r="H5635" t="s">
        <v>9</v>
      </c>
      <c r="I5635">
        <v>1120</v>
      </c>
      <c r="J5635">
        <v>1142</v>
      </c>
      <c r="K5635" t="s">
        <v>3307</v>
      </c>
      <c r="O5635" s="65">
        <v>1415910</v>
      </c>
    </row>
    <row r="5636" spans="1:15" x14ac:dyDescent="0.25">
      <c r="A5636" s="45">
        <v>2018</v>
      </c>
      <c r="B5636" t="s">
        <v>1107</v>
      </c>
      <c r="C5636">
        <v>217</v>
      </c>
      <c r="D5636">
        <v>874</v>
      </c>
      <c r="E5636">
        <v>0</v>
      </c>
      <c r="F5636">
        <v>20104</v>
      </c>
      <c r="H5636" t="s">
        <v>9</v>
      </c>
      <c r="I5636">
        <v>1120</v>
      </c>
      <c r="J5636">
        <v>1142</v>
      </c>
      <c r="K5636" t="s">
        <v>3309</v>
      </c>
      <c r="O5636" s="65">
        <v>954000</v>
      </c>
    </row>
    <row r="5637" spans="1:15" x14ac:dyDescent="0.25">
      <c r="A5637" s="45">
        <v>2018</v>
      </c>
      <c r="B5637" t="s">
        <v>1107</v>
      </c>
      <c r="C5637">
        <v>217</v>
      </c>
      <c r="D5637">
        <v>874</v>
      </c>
      <c r="E5637">
        <v>0</v>
      </c>
      <c r="F5637">
        <v>20203</v>
      </c>
      <c r="H5637" t="s">
        <v>9</v>
      </c>
      <c r="I5637">
        <v>1120</v>
      </c>
      <c r="J5637">
        <v>1142</v>
      </c>
      <c r="K5637" t="s">
        <v>3313</v>
      </c>
      <c r="O5637" s="65">
        <v>2217588</v>
      </c>
    </row>
    <row r="5638" spans="1:15" x14ac:dyDescent="0.25">
      <c r="A5638" s="45">
        <v>2018</v>
      </c>
      <c r="B5638" t="s">
        <v>1107</v>
      </c>
      <c r="C5638">
        <v>217</v>
      </c>
      <c r="D5638">
        <v>874</v>
      </c>
      <c r="E5638">
        <v>0</v>
      </c>
      <c r="F5638">
        <v>20301</v>
      </c>
      <c r="H5638" t="s">
        <v>9</v>
      </c>
      <c r="I5638">
        <v>1120</v>
      </c>
      <c r="J5638">
        <v>1142</v>
      </c>
      <c r="K5638" t="s">
        <v>3315</v>
      </c>
      <c r="O5638" s="65">
        <v>1125000</v>
      </c>
    </row>
    <row r="5639" spans="1:15" x14ac:dyDescent="0.25">
      <c r="A5639" s="45">
        <v>2018</v>
      </c>
      <c r="B5639" t="s">
        <v>1107</v>
      </c>
      <c r="C5639">
        <v>217</v>
      </c>
      <c r="D5639">
        <v>874</v>
      </c>
      <c r="E5639">
        <v>0</v>
      </c>
      <c r="F5639">
        <v>20302</v>
      </c>
      <c r="H5639" t="s">
        <v>9</v>
      </c>
      <c r="I5639">
        <v>1120</v>
      </c>
      <c r="J5639">
        <v>1142</v>
      </c>
      <c r="K5639" t="s">
        <v>3316</v>
      </c>
      <c r="O5639" s="65">
        <v>72000</v>
      </c>
    </row>
    <row r="5640" spans="1:15" x14ac:dyDescent="0.25">
      <c r="A5640" s="45">
        <v>2018</v>
      </c>
      <c r="B5640" t="s">
        <v>1107</v>
      </c>
      <c r="C5640">
        <v>217</v>
      </c>
      <c r="D5640">
        <v>874</v>
      </c>
      <c r="E5640">
        <v>0</v>
      </c>
      <c r="F5640">
        <v>20303</v>
      </c>
      <c r="H5640" t="s">
        <v>9</v>
      </c>
      <c r="I5640">
        <v>1120</v>
      </c>
      <c r="J5640">
        <v>1142</v>
      </c>
      <c r="K5640" t="s">
        <v>3317</v>
      </c>
      <c r="O5640" s="65">
        <v>187500</v>
      </c>
    </row>
    <row r="5641" spans="1:15" x14ac:dyDescent="0.25">
      <c r="A5641" s="45">
        <v>2018</v>
      </c>
      <c r="B5641" t="s">
        <v>1107</v>
      </c>
      <c r="C5641">
        <v>217</v>
      </c>
      <c r="D5641">
        <v>874</v>
      </c>
      <c r="E5641">
        <v>0</v>
      </c>
      <c r="F5641">
        <v>20304</v>
      </c>
      <c r="H5641" t="s">
        <v>9</v>
      </c>
      <c r="I5641">
        <v>1120</v>
      </c>
      <c r="J5641">
        <v>1142</v>
      </c>
      <c r="K5641" t="s">
        <v>3318</v>
      </c>
      <c r="O5641" s="65">
        <v>3096000</v>
      </c>
    </row>
    <row r="5642" spans="1:15" x14ac:dyDescent="0.25">
      <c r="A5642" s="45">
        <v>2018</v>
      </c>
      <c r="B5642" t="s">
        <v>1107</v>
      </c>
      <c r="C5642">
        <v>217</v>
      </c>
      <c r="D5642">
        <v>874</v>
      </c>
      <c r="E5642">
        <v>0</v>
      </c>
      <c r="F5642">
        <v>20305</v>
      </c>
      <c r="H5642" t="s">
        <v>9</v>
      </c>
      <c r="I5642">
        <v>1120</v>
      </c>
      <c r="J5642">
        <v>1142</v>
      </c>
      <c r="K5642" t="s">
        <v>3319</v>
      </c>
      <c r="O5642" s="65">
        <v>90000</v>
      </c>
    </row>
    <row r="5643" spans="1:15" x14ac:dyDescent="0.25">
      <c r="A5643" s="45">
        <v>2018</v>
      </c>
      <c r="B5643" t="s">
        <v>1107</v>
      </c>
      <c r="C5643">
        <v>217</v>
      </c>
      <c r="D5643">
        <v>874</v>
      </c>
      <c r="E5643">
        <v>0</v>
      </c>
      <c r="F5643">
        <v>20306</v>
      </c>
      <c r="H5643" t="s">
        <v>9</v>
      </c>
      <c r="I5643">
        <v>1120</v>
      </c>
      <c r="J5643">
        <v>1142</v>
      </c>
      <c r="K5643" t="s">
        <v>3320</v>
      </c>
      <c r="O5643" s="65">
        <v>306000</v>
      </c>
    </row>
    <row r="5644" spans="1:15" x14ac:dyDescent="0.25">
      <c r="A5644" s="45">
        <v>2018</v>
      </c>
      <c r="B5644" t="s">
        <v>1107</v>
      </c>
      <c r="C5644">
        <v>217</v>
      </c>
      <c r="D5644">
        <v>874</v>
      </c>
      <c r="E5644">
        <v>0</v>
      </c>
      <c r="F5644">
        <v>20399</v>
      </c>
      <c r="H5644" t="s">
        <v>9</v>
      </c>
      <c r="I5644">
        <v>1120</v>
      </c>
      <c r="J5644">
        <v>1142</v>
      </c>
      <c r="K5644" t="s">
        <v>3321</v>
      </c>
      <c r="O5644" s="65">
        <v>90000</v>
      </c>
    </row>
    <row r="5645" spans="1:15" x14ac:dyDescent="0.25">
      <c r="A5645" s="45">
        <v>2018</v>
      </c>
      <c r="B5645" t="s">
        <v>1107</v>
      </c>
      <c r="C5645">
        <v>217</v>
      </c>
      <c r="D5645">
        <v>874</v>
      </c>
      <c r="E5645">
        <v>0</v>
      </c>
      <c r="F5645">
        <v>20401</v>
      </c>
      <c r="H5645" t="s">
        <v>9</v>
      </c>
      <c r="I5645">
        <v>1120</v>
      </c>
      <c r="J5645">
        <v>1142</v>
      </c>
      <c r="K5645" t="s">
        <v>3322</v>
      </c>
      <c r="O5645" s="65">
        <v>549000</v>
      </c>
    </row>
    <row r="5646" spans="1:15" x14ac:dyDescent="0.25">
      <c r="A5646" s="45">
        <v>2018</v>
      </c>
      <c r="B5646" t="s">
        <v>1107</v>
      </c>
      <c r="C5646">
        <v>217</v>
      </c>
      <c r="D5646">
        <v>874</v>
      </c>
      <c r="E5646">
        <v>0</v>
      </c>
      <c r="F5646">
        <v>20402</v>
      </c>
      <c r="H5646" t="s">
        <v>9</v>
      </c>
      <c r="I5646">
        <v>1120</v>
      </c>
      <c r="J5646">
        <v>1142</v>
      </c>
      <c r="K5646" t="s">
        <v>3323</v>
      </c>
      <c r="O5646" s="65">
        <v>1800000</v>
      </c>
    </row>
    <row r="5647" spans="1:15" x14ac:dyDescent="0.25">
      <c r="A5647" s="45">
        <v>2018</v>
      </c>
      <c r="B5647" t="s">
        <v>1107</v>
      </c>
      <c r="C5647">
        <v>217</v>
      </c>
      <c r="D5647">
        <v>874</v>
      </c>
      <c r="E5647">
        <v>0</v>
      </c>
      <c r="F5647">
        <v>29901</v>
      </c>
      <c r="H5647" t="s">
        <v>9</v>
      </c>
      <c r="I5647">
        <v>1120</v>
      </c>
      <c r="J5647">
        <v>1142</v>
      </c>
      <c r="K5647" t="s">
        <v>3327</v>
      </c>
      <c r="O5647" s="65">
        <v>1200000</v>
      </c>
    </row>
    <row r="5648" spans="1:15" x14ac:dyDescent="0.25">
      <c r="A5648" s="45">
        <v>2018</v>
      </c>
      <c r="B5648" t="s">
        <v>1107</v>
      </c>
      <c r="C5648">
        <v>217</v>
      </c>
      <c r="D5648">
        <v>874</v>
      </c>
      <c r="E5648">
        <v>0</v>
      </c>
      <c r="F5648">
        <v>29902</v>
      </c>
      <c r="H5648" t="s">
        <v>9</v>
      </c>
      <c r="I5648">
        <v>1120</v>
      </c>
      <c r="J5648">
        <v>1142</v>
      </c>
      <c r="K5648" t="s">
        <v>3328</v>
      </c>
      <c r="O5648" s="65">
        <v>249090</v>
      </c>
    </row>
    <row r="5649" spans="1:15" x14ac:dyDescent="0.25">
      <c r="A5649" s="45">
        <v>2018</v>
      </c>
      <c r="B5649" t="s">
        <v>1107</v>
      </c>
      <c r="C5649">
        <v>217</v>
      </c>
      <c r="D5649">
        <v>874</v>
      </c>
      <c r="E5649">
        <v>0</v>
      </c>
      <c r="F5649">
        <v>29903</v>
      </c>
      <c r="H5649" t="s">
        <v>9</v>
      </c>
      <c r="I5649">
        <v>1120</v>
      </c>
      <c r="J5649">
        <v>1142</v>
      </c>
      <c r="K5649" t="s">
        <v>3329</v>
      </c>
      <c r="O5649" s="65">
        <v>6415397</v>
      </c>
    </row>
    <row r="5650" spans="1:15" x14ac:dyDescent="0.25">
      <c r="A5650" s="45">
        <v>2018</v>
      </c>
      <c r="B5650" t="s">
        <v>1107</v>
      </c>
      <c r="C5650">
        <v>217</v>
      </c>
      <c r="D5650">
        <v>874</v>
      </c>
      <c r="E5650">
        <v>0</v>
      </c>
      <c r="F5650">
        <v>29904</v>
      </c>
      <c r="H5650" t="s">
        <v>9</v>
      </c>
      <c r="I5650">
        <v>1120</v>
      </c>
      <c r="J5650">
        <v>1142</v>
      </c>
      <c r="K5650" t="s">
        <v>3330</v>
      </c>
      <c r="O5650" s="65">
        <v>720000</v>
      </c>
    </row>
    <row r="5651" spans="1:15" x14ac:dyDescent="0.25">
      <c r="A5651" s="45">
        <v>2018</v>
      </c>
      <c r="B5651" t="s">
        <v>1107</v>
      </c>
      <c r="C5651">
        <v>217</v>
      </c>
      <c r="D5651">
        <v>874</v>
      </c>
      <c r="E5651">
        <v>0</v>
      </c>
      <c r="F5651">
        <v>29905</v>
      </c>
      <c r="H5651" t="s">
        <v>9</v>
      </c>
      <c r="I5651">
        <v>1120</v>
      </c>
      <c r="J5651">
        <v>1142</v>
      </c>
      <c r="K5651" t="s">
        <v>3331</v>
      </c>
      <c r="O5651" s="65">
        <v>1500000</v>
      </c>
    </row>
    <row r="5652" spans="1:15" x14ac:dyDescent="0.25">
      <c r="A5652" s="45">
        <v>2018</v>
      </c>
      <c r="B5652" t="s">
        <v>1107</v>
      </c>
      <c r="C5652">
        <v>217</v>
      </c>
      <c r="D5652">
        <v>874</v>
      </c>
      <c r="E5652">
        <v>0</v>
      </c>
      <c r="F5652">
        <v>29906</v>
      </c>
      <c r="H5652" t="s">
        <v>9</v>
      </c>
      <c r="I5652">
        <v>1120</v>
      </c>
      <c r="J5652">
        <v>1142</v>
      </c>
      <c r="K5652" t="s">
        <v>3332</v>
      </c>
      <c r="O5652" s="65">
        <v>300000</v>
      </c>
    </row>
    <row r="5653" spans="1:15" x14ac:dyDescent="0.25">
      <c r="A5653" s="45">
        <v>2018</v>
      </c>
      <c r="B5653" t="s">
        <v>1107</v>
      </c>
      <c r="C5653">
        <v>217</v>
      </c>
      <c r="D5653">
        <v>874</v>
      </c>
      <c r="E5653">
        <v>0</v>
      </c>
      <c r="F5653">
        <v>29907</v>
      </c>
      <c r="H5653" t="s">
        <v>9</v>
      </c>
      <c r="I5653">
        <v>1120</v>
      </c>
      <c r="J5653">
        <v>1142</v>
      </c>
      <c r="K5653" t="s">
        <v>3333</v>
      </c>
      <c r="O5653" s="65">
        <v>130200</v>
      </c>
    </row>
    <row r="5654" spans="1:15" x14ac:dyDescent="0.25">
      <c r="A5654" s="45">
        <v>2018</v>
      </c>
      <c r="B5654" t="s">
        <v>1107</v>
      </c>
      <c r="C5654">
        <v>217</v>
      </c>
      <c r="D5654">
        <v>874</v>
      </c>
      <c r="E5654">
        <v>0</v>
      </c>
      <c r="F5654">
        <v>29999</v>
      </c>
      <c r="H5654" t="s">
        <v>9</v>
      </c>
      <c r="I5654">
        <v>1120</v>
      </c>
      <c r="J5654">
        <v>1142</v>
      </c>
      <c r="K5654" t="s">
        <v>3334</v>
      </c>
      <c r="O5654" s="65">
        <v>600000</v>
      </c>
    </row>
    <row r="5655" spans="1:15" x14ac:dyDescent="0.25">
      <c r="A5655" s="45">
        <v>2018</v>
      </c>
      <c r="B5655" t="s">
        <v>1107</v>
      </c>
      <c r="C5655">
        <v>217</v>
      </c>
      <c r="D5655">
        <v>874</v>
      </c>
      <c r="E5655">
        <v>0</v>
      </c>
      <c r="F5655">
        <v>50103</v>
      </c>
      <c r="H5655" t="s">
        <v>16</v>
      </c>
      <c r="I5655">
        <v>2210</v>
      </c>
      <c r="J5655">
        <v>1142</v>
      </c>
      <c r="K5655" t="s">
        <v>3374</v>
      </c>
      <c r="O5655" s="65">
        <v>714510</v>
      </c>
    </row>
    <row r="5656" spans="1:15" x14ac:dyDescent="0.25">
      <c r="A5656" s="45">
        <v>2018</v>
      </c>
      <c r="B5656" t="s">
        <v>1107</v>
      </c>
      <c r="C5656">
        <v>217</v>
      </c>
      <c r="D5656">
        <v>874</v>
      </c>
      <c r="E5656">
        <v>0</v>
      </c>
      <c r="F5656">
        <v>50104</v>
      </c>
      <c r="H5656" t="s">
        <v>16</v>
      </c>
      <c r="I5656">
        <v>2210</v>
      </c>
      <c r="J5656">
        <v>1142</v>
      </c>
      <c r="K5656" t="s">
        <v>3375</v>
      </c>
      <c r="O5656" s="65">
        <v>5400000</v>
      </c>
    </row>
    <row r="5657" spans="1:15" x14ac:dyDescent="0.25">
      <c r="A5657" s="45">
        <v>2018</v>
      </c>
      <c r="B5657" t="s">
        <v>1107</v>
      </c>
      <c r="C5657">
        <v>217</v>
      </c>
      <c r="D5657">
        <v>874</v>
      </c>
      <c r="E5657">
        <v>0</v>
      </c>
      <c r="F5657">
        <v>50105</v>
      </c>
      <c r="H5657" t="s">
        <v>16</v>
      </c>
      <c r="I5657">
        <v>2210</v>
      </c>
      <c r="J5657">
        <v>1142</v>
      </c>
      <c r="K5657" t="s">
        <v>3376</v>
      </c>
      <c r="O5657" s="65">
        <v>12000000</v>
      </c>
    </row>
    <row r="5658" spans="1:15" x14ac:dyDescent="0.25">
      <c r="A5658" s="45">
        <v>2018</v>
      </c>
      <c r="B5658" t="s">
        <v>1107</v>
      </c>
      <c r="C5658">
        <v>217</v>
      </c>
      <c r="D5658">
        <v>874</v>
      </c>
      <c r="E5658">
        <v>0</v>
      </c>
      <c r="F5658">
        <v>50106</v>
      </c>
      <c r="H5658" t="s">
        <v>16</v>
      </c>
      <c r="I5658">
        <v>2210</v>
      </c>
      <c r="J5658">
        <v>1142</v>
      </c>
      <c r="K5658" t="s">
        <v>3377</v>
      </c>
      <c r="O5658" s="65">
        <v>915000</v>
      </c>
    </row>
    <row r="5659" spans="1:15" x14ac:dyDescent="0.25">
      <c r="A5659" s="45">
        <v>2018</v>
      </c>
      <c r="B5659" t="s">
        <v>1107</v>
      </c>
      <c r="C5659">
        <v>217</v>
      </c>
      <c r="D5659">
        <v>874</v>
      </c>
      <c r="E5659">
        <v>0</v>
      </c>
      <c r="F5659">
        <v>50199</v>
      </c>
      <c r="H5659" t="s">
        <v>16</v>
      </c>
      <c r="I5659">
        <v>2210</v>
      </c>
      <c r="J5659">
        <v>1142</v>
      </c>
      <c r="K5659" t="s">
        <v>3379</v>
      </c>
      <c r="O5659" s="65">
        <v>1200000</v>
      </c>
    </row>
    <row r="5660" spans="1:15" x14ac:dyDescent="0.25">
      <c r="A5660" s="45">
        <v>2018</v>
      </c>
      <c r="B5660" t="s">
        <v>1107</v>
      </c>
      <c r="C5660">
        <v>217</v>
      </c>
      <c r="D5660">
        <v>874</v>
      </c>
      <c r="E5660">
        <v>0</v>
      </c>
      <c r="F5660">
        <v>59903</v>
      </c>
      <c r="H5660" t="s">
        <v>16</v>
      </c>
      <c r="I5660">
        <v>2240</v>
      </c>
      <c r="J5660">
        <v>1142</v>
      </c>
      <c r="K5660" t="s">
        <v>3389</v>
      </c>
      <c r="O5660" s="65">
        <v>20360000</v>
      </c>
    </row>
    <row r="5661" spans="1:15" x14ac:dyDescent="0.25">
      <c r="A5661" s="45">
        <v>2018</v>
      </c>
      <c r="B5661" t="s">
        <v>1107</v>
      </c>
      <c r="C5661">
        <v>217</v>
      </c>
      <c r="D5661">
        <v>874</v>
      </c>
      <c r="E5661">
        <v>0</v>
      </c>
      <c r="F5661">
        <v>60103</v>
      </c>
      <c r="G5661">
        <v>200</v>
      </c>
      <c r="H5661" t="s">
        <v>9</v>
      </c>
      <c r="I5661">
        <v>1310</v>
      </c>
      <c r="J5661">
        <v>1142</v>
      </c>
      <c r="K5661" t="s">
        <v>3393</v>
      </c>
      <c r="L5661" t="s">
        <v>21</v>
      </c>
      <c r="M5661" t="s">
        <v>4550</v>
      </c>
      <c r="N5661" t="s">
        <v>22</v>
      </c>
      <c r="O5661" s="65">
        <v>13727567</v>
      </c>
    </row>
    <row r="5662" spans="1:15" x14ac:dyDescent="0.25">
      <c r="A5662" s="45">
        <v>2018</v>
      </c>
      <c r="B5662" t="s">
        <v>1107</v>
      </c>
      <c r="C5662">
        <v>217</v>
      </c>
      <c r="D5662">
        <v>874</v>
      </c>
      <c r="E5662">
        <v>0</v>
      </c>
      <c r="F5662">
        <v>60103</v>
      </c>
      <c r="G5662">
        <v>202</v>
      </c>
      <c r="H5662" t="s">
        <v>9</v>
      </c>
      <c r="I5662">
        <v>1310</v>
      </c>
      <c r="J5662">
        <v>1142</v>
      </c>
      <c r="K5662" t="s">
        <v>3393</v>
      </c>
      <c r="L5662" t="s">
        <v>21</v>
      </c>
      <c r="M5662" t="s">
        <v>4542</v>
      </c>
      <c r="N5662" t="s">
        <v>22</v>
      </c>
      <c r="O5662" s="65">
        <v>5917055</v>
      </c>
    </row>
    <row r="5663" spans="1:15" x14ac:dyDescent="0.25">
      <c r="A5663" s="45">
        <v>2018</v>
      </c>
      <c r="B5663" t="s">
        <v>1107</v>
      </c>
      <c r="C5663">
        <v>217</v>
      </c>
      <c r="D5663">
        <v>874</v>
      </c>
      <c r="E5663">
        <v>0</v>
      </c>
      <c r="F5663">
        <v>60301</v>
      </c>
      <c r="H5663" t="s">
        <v>9</v>
      </c>
      <c r="I5663">
        <v>1320</v>
      </c>
      <c r="J5663">
        <v>1142</v>
      </c>
      <c r="K5663" t="s">
        <v>3404</v>
      </c>
      <c r="O5663" s="65">
        <v>42600000</v>
      </c>
    </row>
    <row r="5664" spans="1:15" x14ac:dyDescent="0.25">
      <c r="A5664" s="45">
        <v>2018</v>
      </c>
      <c r="B5664" t="s">
        <v>1107</v>
      </c>
      <c r="C5664">
        <v>217</v>
      </c>
      <c r="D5664">
        <v>874</v>
      </c>
      <c r="E5664">
        <v>0</v>
      </c>
      <c r="F5664">
        <v>60399</v>
      </c>
      <c r="H5664" t="s">
        <v>9</v>
      </c>
      <c r="I5664">
        <v>1320</v>
      </c>
      <c r="J5664">
        <v>1142</v>
      </c>
      <c r="K5664" t="s">
        <v>3409</v>
      </c>
      <c r="M5664" t="s">
        <v>4341</v>
      </c>
      <c r="O5664" s="65">
        <v>10800000</v>
      </c>
    </row>
    <row r="5665" spans="1:15" x14ac:dyDescent="0.25">
      <c r="A5665" s="45">
        <v>2018</v>
      </c>
      <c r="B5665" t="s">
        <v>1108</v>
      </c>
      <c r="C5665">
        <v>218</v>
      </c>
      <c r="D5665">
        <v>893</v>
      </c>
      <c r="E5665">
        <v>0</v>
      </c>
      <c r="F5665">
        <v>101</v>
      </c>
      <c r="H5665" t="s">
        <v>9</v>
      </c>
      <c r="I5665">
        <v>1111</v>
      </c>
      <c r="J5665">
        <v>1160</v>
      </c>
      <c r="K5665" t="s">
        <v>3206</v>
      </c>
      <c r="O5665" s="65">
        <v>824331400</v>
      </c>
    </row>
    <row r="5666" spans="1:15" x14ac:dyDescent="0.25">
      <c r="A5666" s="45">
        <v>2018</v>
      </c>
      <c r="B5666" t="s">
        <v>1108</v>
      </c>
      <c r="C5666">
        <v>218</v>
      </c>
      <c r="D5666">
        <v>893</v>
      </c>
      <c r="E5666">
        <v>0</v>
      </c>
      <c r="F5666">
        <v>105</v>
      </c>
      <c r="H5666" t="s">
        <v>9</v>
      </c>
      <c r="I5666">
        <v>1111</v>
      </c>
      <c r="J5666">
        <v>1160</v>
      </c>
      <c r="K5666" t="s">
        <v>3209</v>
      </c>
      <c r="O5666" s="65">
        <v>9000000</v>
      </c>
    </row>
    <row r="5667" spans="1:15" x14ac:dyDescent="0.25">
      <c r="A5667" s="45">
        <v>2018</v>
      </c>
      <c r="B5667" t="s">
        <v>1108</v>
      </c>
      <c r="C5667">
        <v>218</v>
      </c>
      <c r="D5667">
        <v>893</v>
      </c>
      <c r="E5667">
        <v>0</v>
      </c>
      <c r="F5667">
        <v>201</v>
      </c>
      <c r="H5667" t="s">
        <v>9</v>
      </c>
      <c r="I5667">
        <v>1111</v>
      </c>
      <c r="J5667">
        <v>1160</v>
      </c>
      <c r="K5667" t="s">
        <v>3210</v>
      </c>
      <c r="O5667" s="65">
        <v>6987000</v>
      </c>
    </row>
    <row r="5668" spans="1:15" x14ac:dyDescent="0.25">
      <c r="A5668" s="45">
        <v>2018</v>
      </c>
      <c r="B5668" t="s">
        <v>1108</v>
      </c>
      <c r="C5668">
        <v>218</v>
      </c>
      <c r="D5668">
        <v>893</v>
      </c>
      <c r="E5668">
        <v>0</v>
      </c>
      <c r="F5668">
        <v>202</v>
      </c>
      <c r="H5668" t="s">
        <v>9</v>
      </c>
      <c r="I5668">
        <v>1111</v>
      </c>
      <c r="J5668">
        <v>1160</v>
      </c>
      <c r="K5668" t="s">
        <v>3211</v>
      </c>
      <c r="O5668" s="65">
        <v>2000000</v>
      </c>
    </row>
    <row r="5669" spans="1:15" x14ac:dyDescent="0.25">
      <c r="A5669" s="45">
        <v>2018</v>
      </c>
      <c r="B5669" t="s">
        <v>1108</v>
      </c>
      <c r="C5669">
        <v>218</v>
      </c>
      <c r="D5669">
        <v>893</v>
      </c>
      <c r="E5669">
        <v>0</v>
      </c>
      <c r="F5669">
        <v>301</v>
      </c>
      <c r="H5669" t="s">
        <v>9</v>
      </c>
      <c r="I5669">
        <v>1111</v>
      </c>
      <c r="J5669">
        <v>1160</v>
      </c>
      <c r="K5669" t="s">
        <v>3215</v>
      </c>
      <c r="O5669" s="65">
        <v>236421000</v>
      </c>
    </row>
    <row r="5670" spans="1:15" x14ac:dyDescent="0.25">
      <c r="A5670" s="45">
        <v>2018</v>
      </c>
      <c r="B5670" t="s">
        <v>1108</v>
      </c>
      <c r="C5670">
        <v>218</v>
      </c>
      <c r="D5670">
        <v>893</v>
      </c>
      <c r="E5670">
        <v>0</v>
      </c>
      <c r="F5670">
        <v>302</v>
      </c>
      <c r="H5670" t="s">
        <v>9</v>
      </c>
      <c r="I5670">
        <v>1111</v>
      </c>
      <c r="J5670">
        <v>1160</v>
      </c>
      <c r="K5670" t="s">
        <v>3216</v>
      </c>
      <c r="O5670" s="65">
        <v>398547000</v>
      </c>
    </row>
    <row r="5671" spans="1:15" x14ac:dyDescent="0.25">
      <c r="A5671" s="45">
        <v>2018</v>
      </c>
      <c r="B5671" t="s">
        <v>1108</v>
      </c>
      <c r="C5671">
        <v>218</v>
      </c>
      <c r="D5671">
        <v>893</v>
      </c>
      <c r="E5671">
        <v>0</v>
      </c>
      <c r="F5671">
        <v>303</v>
      </c>
      <c r="H5671" t="s">
        <v>16</v>
      </c>
      <c r="I5671">
        <v>1111</v>
      </c>
      <c r="J5671">
        <v>1160</v>
      </c>
      <c r="K5671" t="s">
        <v>3217</v>
      </c>
      <c r="O5671" s="65">
        <v>139084000</v>
      </c>
    </row>
    <row r="5672" spans="1:15" x14ac:dyDescent="0.25">
      <c r="A5672" s="45">
        <v>2018</v>
      </c>
      <c r="B5672" t="s">
        <v>1108</v>
      </c>
      <c r="C5672">
        <v>218</v>
      </c>
      <c r="D5672">
        <v>893</v>
      </c>
      <c r="E5672">
        <v>0</v>
      </c>
      <c r="F5672">
        <v>304</v>
      </c>
      <c r="H5672" t="s">
        <v>9</v>
      </c>
      <c r="I5672">
        <v>1111</v>
      </c>
      <c r="J5672">
        <v>1160</v>
      </c>
      <c r="K5672" t="s">
        <v>3218</v>
      </c>
      <c r="O5672" s="65">
        <v>123846000</v>
      </c>
    </row>
    <row r="5673" spans="1:15" x14ac:dyDescent="0.25">
      <c r="A5673" s="45">
        <v>2018</v>
      </c>
      <c r="B5673" t="s">
        <v>1108</v>
      </c>
      <c r="C5673">
        <v>218</v>
      </c>
      <c r="D5673">
        <v>893</v>
      </c>
      <c r="E5673">
        <v>0</v>
      </c>
      <c r="F5673">
        <v>399</v>
      </c>
      <c r="H5673" t="s">
        <v>9</v>
      </c>
      <c r="I5673">
        <v>1111</v>
      </c>
      <c r="J5673">
        <v>1160</v>
      </c>
      <c r="K5673" t="s">
        <v>3219</v>
      </c>
      <c r="O5673" s="65">
        <v>93917000</v>
      </c>
    </row>
    <row r="5674" spans="1:15" x14ac:dyDescent="0.25">
      <c r="A5674" s="45">
        <v>2018</v>
      </c>
      <c r="B5674" t="s">
        <v>1108</v>
      </c>
      <c r="C5674">
        <v>218</v>
      </c>
      <c r="D5674">
        <v>893</v>
      </c>
      <c r="E5674">
        <v>0</v>
      </c>
      <c r="F5674">
        <v>401</v>
      </c>
      <c r="G5674">
        <v>200</v>
      </c>
      <c r="H5674" t="s">
        <v>9</v>
      </c>
      <c r="I5674">
        <v>1112</v>
      </c>
      <c r="J5674">
        <v>1160</v>
      </c>
      <c r="K5674" t="s">
        <v>3220</v>
      </c>
      <c r="L5674" t="s">
        <v>21</v>
      </c>
      <c r="M5674" t="s">
        <v>4546</v>
      </c>
      <c r="N5674" t="s">
        <v>22</v>
      </c>
      <c r="O5674" s="65">
        <v>156793000</v>
      </c>
    </row>
    <row r="5675" spans="1:15" x14ac:dyDescent="0.25">
      <c r="A5675" s="45">
        <v>2018</v>
      </c>
      <c r="B5675" t="s">
        <v>1108</v>
      </c>
      <c r="C5675">
        <v>218</v>
      </c>
      <c r="D5675">
        <v>893</v>
      </c>
      <c r="E5675">
        <v>0</v>
      </c>
      <c r="F5675">
        <v>405</v>
      </c>
      <c r="G5675">
        <v>200</v>
      </c>
      <c r="H5675" t="s">
        <v>9</v>
      </c>
      <c r="I5675">
        <v>1112</v>
      </c>
      <c r="J5675">
        <v>1160</v>
      </c>
      <c r="K5675" t="s">
        <v>3244</v>
      </c>
      <c r="L5675" t="s">
        <v>23</v>
      </c>
      <c r="M5675" t="s">
        <v>4531</v>
      </c>
      <c r="N5675" t="s">
        <v>24</v>
      </c>
      <c r="O5675" s="65">
        <v>8476000</v>
      </c>
    </row>
    <row r="5676" spans="1:15" x14ac:dyDescent="0.25">
      <c r="A5676" s="45">
        <v>2018</v>
      </c>
      <c r="B5676" t="s">
        <v>1108</v>
      </c>
      <c r="C5676">
        <v>218</v>
      </c>
      <c r="D5676">
        <v>893</v>
      </c>
      <c r="E5676">
        <v>0</v>
      </c>
      <c r="F5676">
        <v>501</v>
      </c>
      <c r="G5676">
        <v>200</v>
      </c>
      <c r="H5676" t="s">
        <v>9</v>
      </c>
      <c r="I5676">
        <v>1112</v>
      </c>
      <c r="J5676">
        <v>1160</v>
      </c>
      <c r="K5676" t="s">
        <v>3245</v>
      </c>
      <c r="L5676" t="s">
        <v>21</v>
      </c>
      <c r="M5676" t="s">
        <v>4547</v>
      </c>
      <c r="N5676" t="s">
        <v>22</v>
      </c>
      <c r="O5676" s="65">
        <v>86109000</v>
      </c>
    </row>
    <row r="5677" spans="1:15" x14ac:dyDescent="0.25">
      <c r="A5677" s="45">
        <v>2018</v>
      </c>
      <c r="B5677" t="s">
        <v>1108</v>
      </c>
      <c r="C5677">
        <v>218</v>
      </c>
      <c r="D5677">
        <v>893</v>
      </c>
      <c r="E5677">
        <v>0</v>
      </c>
      <c r="F5677">
        <v>502</v>
      </c>
      <c r="G5677">
        <v>200</v>
      </c>
      <c r="H5677" t="s">
        <v>9</v>
      </c>
      <c r="I5677">
        <v>1112</v>
      </c>
      <c r="J5677">
        <v>1160</v>
      </c>
      <c r="K5677" t="s">
        <v>3246</v>
      </c>
      <c r="L5677" t="s">
        <v>21</v>
      </c>
      <c r="M5677" t="s">
        <v>4532</v>
      </c>
      <c r="N5677" t="s">
        <v>22</v>
      </c>
      <c r="O5677" s="65">
        <v>25426000</v>
      </c>
    </row>
    <row r="5678" spans="1:15" x14ac:dyDescent="0.25">
      <c r="A5678" s="45">
        <v>2018</v>
      </c>
      <c r="B5678" t="s">
        <v>1108</v>
      </c>
      <c r="C5678">
        <v>218</v>
      </c>
      <c r="D5678">
        <v>893</v>
      </c>
      <c r="E5678">
        <v>0</v>
      </c>
      <c r="F5678">
        <v>503</v>
      </c>
      <c r="G5678">
        <v>200</v>
      </c>
      <c r="H5678" t="s">
        <v>9</v>
      </c>
      <c r="I5678">
        <v>1112</v>
      </c>
      <c r="J5678">
        <v>1160</v>
      </c>
      <c r="K5678" t="s">
        <v>3247</v>
      </c>
      <c r="L5678" t="s">
        <v>21</v>
      </c>
      <c r="M5678" t="s">
        <v>4533</v>
      </c>
      <c r="N5678" t="s">
        <v>22</v>
      </c>
      <c r="O5678" s="65">
        <v>50852000</v>
      </c>
    </row>
    <row r="5679" spans="1:15" x14ac:dyDescent="0.25">
      <c r="A5679" s="45">
        <v>2018</v>
      </c>
      <c r="B5679" t="s">
        <v>1108</v>
      </c>
      <c r="C5679">
        <v>218</v>
      </c>
      <c r="D5679">
        <v>893</v>
      </c>
      <c r="E5679">
        <v>0</v>
      </c>
      <c r="F5679">
        <v>505</v>
      </c>
      <c r="G5679">
        <v>200</v>
      </c>
      <c r="H5679" t="s">
        <v>9</v>
      </c>
      <c r="I5679">
        <v>1112</v>
      </c>
      <c r="J5679">
        <v>1160</v>
      </c>
      <c r="K5679" t="s">
        <v>3249</v>
      </c>
      <c r="L5679" t="s">
        <v>1109</v>
      </c>
      <c r="M5679" t="s">
        <v>1110</v>
      </c>
      <c r="N5679" t="s">
        <v>1111</v>
      </c>
      <c r="O5679" s="65">
        <v>90000000</v>
      </c>
    </row>
    <row r="5680" spans="1:15" x14ac:dyDescent="0.25">
      <c r="A5680" s="45">
        <v>2018</v>
      </c>
      <c r="B5680" t="s">
        <v>1108</v>
      </c>
      <c r="C5680">
        <v>218</v>
      </c>
      <c r="D5680">
        <v>893</v>
      </c>
      <c r="E5680">
        <v>0</v>
      </c>
      <c r="F5680">
        <v>10101</v>
      </c>
      <c r="H5680" t="s">
        <v>9</v>
      </c>
      <c r="I5680">
        <v>1120</v>
      </c>
      <c r="J5680">
        <v>1160</v>
      </c>
      <c r="K5680" t="s">
        <v>3253</v>
      </c>
      <c r="O5680" s="65">
        <v>520000000</v>
      </c>
    </row>
    <row r="5681" spans="1:15" x14ac:dyDescent="0.25">
      <c r="A5681" s="45">
        <v>2018</v>
      </c>
      <c r="B5681" t="s">
        <v>1108</v>
      </c>
      <c r="C5681">
        <v>218</v>
      </c>
      <c r="D5681">
        <v>893</v>
      </c>
      <c r="E5681">
        <v>0</v>
      </c>
      <c r="F5681">
        <v>10103</v>
      </c>
      <c r="H5681" t="s">
        <v>9</v>
      </c>
      <c r="I5681">
        <v>1120</v>
      </c>
      <c r="J5681">
        <v>1160</v>
      </c>
      <c r="K5681" t="s">
        <v>3255</v>
      </c>
      <c r="O5681" s="65">
        <v>28000000</v>
      </c>
    </row>
    <row r="5682" spans="1:15" x14ac:dyDescent="0.25">
      <c r="A5682" s="45">
        <v>2018</v>
      </c>
      <c r="B5682" t="s">
        <v>1108</v>
      </c>
      <c r="C5682">
        <v>218</v>
      </c>
      <c r="D5682">
        <v>893</v>
      </c>
      <c r="E5682">
        <v>0</v>
      </c>
      <c r="F5682">
        <v>10199</v>
      </c>
      <c r="H5682" t="s">
        <v>9</v>
      </c>
      <c r="I5682">
        <v>1120</v>
      </c>
      <c r="J5682">
        <v>1160</v>
      </c>
      <c r="K5682" t="s">
        <v>3257</v>
      </c>
      <c r="M5682" t="s">
        <v>6275</v>
      </c>
      <c r="O5682" s="65">
        <v>38920000</v>
      </c>
    </row>
    <row r="5683" spans="1:15" x14ac:dyDescent="0.25">
      <c r="A5683" s="45">
        <v>2018</v>
      </c>
      <c r="B5683" t="s">
        <v>1108</v>
      </c>
      <c r="C5683">
        <v>218</v>
      </c>
      <c r="D5683">
        <v>893</v>
      </c>
      <c r="E5683">
        <v>0</v>
      </c>
      <c r="F5683">
        <v>10201</v>
      </c>
      <c r="H5683" t="s">
        <v>9</v>
      </c>
      <c r="I5683">
        <v>1120</v>
      </c>
      <c r="J5683">
        <v>1160</v>
      </c>
      <c r="K5683" t="s">
        <v>3258</v>
      </c>
      <c r="O5683" s="65">
        <v>4361000</v>
      </c>
    </row>
    <row r="5684" spans="1:15" x14ac:dyDescent="0.25">
      <c r="A5684" s="45">
        <v>2018</v>
      </c>
      <c r="B5684" t="s">
        <v>1108</v>
      </c>
      <c r="C5684">
        <v>218</v>
      </c>
      <c r="D5684">
        <v>893</v>
      </c>
      <c r="E5684">
        <v>0</v>
      </c>
      <c r="F5684">
        <v>10202</v>
      </c>
      <c r="H5684" t="s">
        <v>9</v>
      </c>
      <c r="I5684">
        <v>1120</v>
      </c>
      <c r="J5684">
        <v>1160</v>
      </c>
      <c r="K5684" t="s">
        <v>3259</v>
      </c>
      <c r="O5684" s="65">
        <v>21000000</v>
      </c>
    </row>
    <row r="5685" spans="1:15" x14ac:dyDescent="0.25">
      <c r="A5685" s="45">
        <v>2018</v>
      </c>
      <c r="B5685" t="s">
        <v>1108</v>
      </c>
      <c r="C5685">
        <v>218</v>
      </c>
      <c r="D5685">
        <v>893</v>
      </c>
      <c r="E5685">
        <v>0</v>
      </c>
      <c r="F5685">
        <v>10203</v>
      </c>
      <c r="H5685" t="s">
        <v>9</v>
      </c>
      <c r="I5685">
        <v>1120</v>
      </c>
      <c r="J5685">
        <v>1160</v>
      </c>
      <c r="K5685" t="s">
        <v>3260</v>
      </c>
      <c r="O5685" s="65">
        <v>20000</v>
      </c>
    </row>
    <row r="5686" spans="1:15" x14ac:dyDescent="0.25">
      <c r="A5686" s="45">
        <v>2018</v>
      </c>
      <c r="B5686" t="s">
        <v>1108</v>
      </c>
      <c r="C5686">
        <v>218</v>
      </c>
      <c r="D5686">
        <v>893</v>
      </c>
      <c r="E5686">
        <v>0</v>
      </c>
      <c r="F5686">
        <v>10204</v>
      </c>
      <c r="H5686" t="s">
        <v>9</v>
      </c>
      <c r="I5686">
        <v>1120</v>
      </c>
      <c r="J5686">
        <v>1160</v>
      </c>
      <c r="K5686" t="s">
        <v>3261</v>
      </c>
      <c r="O5686" s="65">
        <v>82000000</v>
      </c>
    </row>
    <row r="5687" spans="1:15" x14ac:dyDescent="0.25">
      <c r="A5687" s="45">
        <v>2018</v>
      </c>
      <c r="B5687" t="s">
        <v>1108</v>
      </c>
      <c r="C5687">
        <v>218</v>
      </c>
      <c r="D5687">
        <v>893</v>
      </c>
      <c r="E5687">
        <v>0</v>
      </c>
      <c r="F5687">
        <v>10301</v>
      </c>
      <c r="H5687" t="s">
        <v>9</v>
      </c>
      <c r="I5687">
        <v>1120</v>
      </c>
      <c r="J5687">
        <v>1160</v>
      </c>
      <c r="K5687" t="s">
        <v>3263</v>
      </c>
      <c r="O5687" s="65">
        <v>7900000</v>
      </c>
    </row>
    <row r="5688" spans="1:15" x14ac:dyDescent="0.25">
      <c r="A5688" s="45">
        <v>2018</v>
      </c>
      <c r="B5688" t="s">
        <v>1108</v>
      </c>
      <c r="C5688">
        <v>218</v>
      </c>
      <c r="D5688">
        <v>893</v>
      </c>
      <c r="E5688">
        <v>0</v>
      </c>
      <c r="F5688">
        <v>10302</v>
      </c>
      <c r="H5688" t="s">
        <v>9</v>
      </c>
      <c r="I5688">
        <v>1120</v>
      </c>
      <c r="J5688">
        <v>1160</v>
      </c>
      <c r="K5688" t="s">
        <v>3264</v>
      </c>
      <c r="O5688" s="65">
        <v>1500000</v>
      </c>
    </row>
    <row r="5689" spans="1:15" x14ac:dyDescent="0.25">
      <c r="A5689" s="45">
        <v>2018</v>
      </c>
      <c r="B5689" t="s">
        <v>1108</v>
      </c>
      <c r="C5689">
        <v>218</v>
      </c>
      <c r="D5689">
        <v>893</v>
      </c>
      <c r="E5689">
        <v>0</v>
      </c>
      <c r="F5689">
        <v>10303</v>
      </c>
      <c r="H5689" t="s">
        <v>9</v>
      </c>
      <c r="I5689">
        <v>1120</v>
      </c>
      <c r="J5689">
        <v>1160</v>
      </c>
      <c r="K5689" t="s">
        <v>3265</v>
      </c>
      <c r="O5689" s="65">
        <v>10490000</v>
      </c>
    </row>
    <row r="5690" spans="1:15" x14ac:dyDescent="0.25">
      <c r="A5690" s="45">
        <v>2018</v>
      </c>
      <c r="B5690" t="s">
        <v>1108</v>
      </c>
      <c r="C5690">
        <v>218</v>
      </c>
      <c r="D5690">
        <v>893</v>
      </c>
      <c r="E5690">
        <v>0</v>
      </c>
      <c r="F5690">
        <v>10304</v>
      </c>
      <c r="H5690" t="s">
        <v>9</v>
      </c>
      <c r="I5690">
        <v>1120</v>
      </c>
      <c r="J5690">
        <v>1160</v>
      </c>
      <c r="K5690" t="s">
        <v>3266</v>
      </c>
      <c r="O5690" s="65">
        <v>500000</v>
      </c>
    </row>
    <row r="5691" spans="1:15" x14ac:dyDescent="0.25">
      <c r="A5691" s="45">
        <v>2018</v>
      </c>
      <c r="B5691" t="s">
        <v>1108</v>
      </c>
      <c r="C5691">
        <v>218</v>
      </c>
      <c r="D5691">
        <v>893</v>
      </c>
      <c r="E5691">
        <v>0</v>
      </c>
      <c r="F5691">
        <v>10306</v>
      </c>
      <c r="H5691" t="s">
        <v>9</v>
      </c>
      <c r="I5691">
        <v>1120</v>
      </c>
      <c r="J5691">
        <v>1160</v>
      </c>
      <c r="K5691" t="s">
        <v>3268</v>
      </c>
      <c r="M5691" t="s">
        <v>6276</v>
      </c>
      <c r="O5691" s="65">
        <v>600000</v>
      </c>
    </row>
    <row r="5692" spans="1:15" x14ac:dyDescent="0.25">
      <c r="A5692" s="45">
        <v>2018</v>
      </c>
      <c r="B5692" t="s">
        <v>1108</v>
      </c>
      <c r="C5692">
        <v>218</v>
      </c>
      <c r="D5692">
        <v>893</v>
      </c>
      <c r="E5692">
        <v>0</v>
      </c>
      <c r="F5692">
        <v>10307</v>
      </c>
      <c r="H5692" t="s">
        <v>9</v>
      </c>
      <c r="I5692">
        <v>1120</v>
      </c>
      <c r="J5692">
        <v>1160</v>
      </c>
      <c r="K5692" t="s">
        <v>3269</v>
      </c>
      <c r="O5692" s="65">
        <v>1500000</v>
      </c>
    </row>
    <row r="5693" spans="1:15" x14ac:dyDescent="0.25">
      <c r="A5693" s="45">
        <v>2018</v>
      </c>
      <c r="B5693" t="s">
        <v>1108</v>
      </c>
      <c r="C5693">
        <v>218</v>
      </c>
      <c r="D5693">
        <v>893</v>
      </c>
      <c r="E5693">
        <v>0</v>
      </c>
      <c r="F5693">
        <v>10402</v>
      </c>
      <c r="H5693" t="s">
        <v>9</v>
      </c>
      <c r="I5693">
        <v>1120</v>
      </c>
      <c r="J5693">
        <v>1160</v>
      </c>
      <c r="K5693" t="s">
        <v>3271</v>
      </c>
      <c r="M5693" t="s">
        <v>6277</v>
      </c>
      <c r="O5693" s="65">
        <v>12500000</v>
      </c>
    </row>
    <row r="5694" spans="1:15" x14ac:dyDescent="0.25">
      <c r="A5694" s="45">
        <v>2018</v>
      </c>
      <c r="B5694" t="s">
        <v>1108</v>
      </c>
      <c r="C5694">
        <v>218</v>
      </c>
      <c r="D5694">
        <v>893</v>
      </c>
      <c r="E5694">
        <v>0</v>
      </c>
      <c r="F5694">
        <v>10404</v>
      </c>
      <c r="H5694" t="s">
        <v>9</v>
      </c>
      <c r="I5694">
        <v>1120</v>
      </c>
      <c r="J5694">
        <v>1160</v>
      </c>
      <c r="K5694" t="s">
        <v>3273</v>
      </c>
      <c r="M5694" t="s">
        <v>6278</v>
      </c>
      <c r="O5694" s="65">
        <v>93000000</v>
      </c>
    </row>
    <row r="5695" spans="1:15" x14ac:dyDescent="0.25">
      <c r="A5695" s="45">
        <v>2018</v>
      </c>
      <c r="B5695" t="s">
        <v>1108</v>
      </c>
      <c r="C5695">
        <v>218</v>
      </c>
      <c r="D5695">
        <v>893</v>
      </c>
      <c r="E5695">
        <v>0</v>
      </c>
      <c r="F5695">
        <v>10405</v>
      </c>
      <c r="H5695" t="s">
        <v>9</v>
      </c>
      <c r="I5695">
        <v>1120</v>
      </c>
      <c r="J5695">
        <v>1160</v>
      </c>
      <c r="K5695" t="s">
        <v>3274</v>
      </c>
      <c r="M5695" t="s">
        <v>6279</v>
      </c>
      <c r="O5695" s="65">
        <v>97000000</v>
      </c>
    </row>
    <row r="5696" spans="1:15" x14ac:dyDescent="0.25">
      <c r="A5696" s="45">
        <v>2018</v>
      </c>
      <c r="B5696" t="s">
        <v>1108</v>
      </c>
      <c r="C5696">
        <v>218</v>
      </c>
      <c r="D5696">
        <v>893</v>
      </c>
      <c r="E5696">
        <v>0</v>
      </c>
      <c r="F5696">
        <v>10406</v>
      </c>
      <c r="H5696" t="s">
        <v>9</v>
      </c>
      <c r="I5696">
        <v>1120</v>
      </c>
      <c r="J5696">
        <v>1160</v>
      </c>
      <c r="K5696" t="s">
        <v>3275</v>
      </c>
      <c r="M5696" t="s">
        <v>6280</v>
      </c>
      <c r="O5696" s="65">
        <v>52150000</v>
      </c>
    </row>
    <row r="5697" spans="1:15" x14ac:dyDescent="0.25">
      <c r="A5697" s="45">
        <v>2018</v>
      </c>
      <c r="B5697" t="s">
        <v>1108</v>
      </c>
      <c r="C5697">
        <v>218</v>
      </c>
      <c r="D5697">
        <v>893</v>
      </c>
      <c r="E5697">
        <v>0</v>
      </c>
      <c r="F5697">
        <v>10499</v>
      </c>
      <c r="H5697" t="s">
        <v>9</v>
      </c>
      <c r="I5697">
        <v>1120</v>
      </c>
      <c r="J5697">
        <v>1160</v>
      </c>
      <c r="K5697" t="s">
        <v>3276</v>
      </c>
      <c r="M5697" t="s">
        <v>6281</v>
      </c>
      <c r="O5697" s="65">
        <v>5600000</v>
      </c>
    </row>
    <row r="5698" spans="1:15" x14ac:dyDescent="0.25">
      <c r="A5698" s="45">
        <v>2018</v>
      </c>
      <c r="B5698" t="s">
        <v>1108</v>
      </c>
      <c r="C5698">
        <v>218</v>
      </c>
      <c r="D5698">
        <v>893</v>
      </c>
      <c r="E5698">
        <v>0</v>
      </c>
      <c r="F5698">
        <v>10501</v>
      </c>
      <c r="H5698" t="s">
        <v>9</v>
      </c>
      <c r="I5698">
        <v>1120</v>
      </c>
      <c r="J5698">
        <v>1160</v>
      </c>
      <c r="K5698" t="s">
        <v>3277</v>
      </c>
      <c r="O5698" s="65">
        <v>1125000</v>
      </c>
    </row>
    <row r="5699" spans="1:15" x14ac:dyDescent="0.25">
      <c r="A5699" s="45">
        <v>2018</v>
      </c>
      <c r="B5699" t="s">
        <v>1108</v>
      </c>
      <c r="C5699">
        <v>218</v>
      </c>
      <c r="D5699">
        <v>893</v>
      </c>
      <c r="E5699">
        <v>0</v>
      </c>
      <c r="F5699">
        <v>10502</v>
      </c>
      <c r="H5699" t="s">
        <v>9</v>
      </c>
      <c r="I5699">
        <v>1120</v>
      </c>
      <c r="J5699">
        <v>1160</v>
      </c>
      <c r="K5699" t="s">
        <v>3278</v>
      </c>
      <c r="O5699" s="65">
        <v>8855000</v>
      </c>
    </row>
    <row r="5700" spans="1:15" x14ac:dyDescent="0.25">
      <c r="A5700" s="45">
        <v>2018</v>
      </c>
      <c r="B5700" t="s">
        <v>1108</v>
      </c>
      <c r="C5700">
        <v>218</v>
      </c>
      <c r="D5700">
        <v>893</v>
      </c>
      <c r="E5700">
        <v>0</v>
      </c>
      <c r="F5700">
        <v>10503</v>
      </c>
      <c r="H5700" t="s">
        <v>9</v>
      </c>
      <c r="I5700">
        <v>1120</v>
      </c>
      <c r="J5700">
        <v>1160</v>
      </c>
      <c r="K5700" t="s">
        <v>3279</v>
      </c>
      <c r="O5700" s="65">
        <v>20555650</v>
      </c>
    </row>
    <row r="5701" spans="1:15" x14ac:dyDescent="0.25">
      <c r="A5701" s="45">
        <v>2018</v>
      </c>
      <c r="B5701" t="s">
        <v>1108</v>
      </c>
      <c r="C5701">
        <v>218</v>
      </c>
      <c r="D5701">
        <v>893</v>
      </c>
      <c r="E5701">
        <v>0</v>
      </c>
      <c r="F5701">
        <v>10504</v>
      </c>
      <c r="H5701" t="s">
        <v>9</v>
      </c>
      <c r="I5701">
        <v>1120</v>
      </c>
      <c r="J5701">
        <v>1160</v>
      </c>
      <c r="K5701" t="s">
        <v>3280</v>
      </c>
      <c r="O5701" s="65">
        <v>24525000</v>
      </c>
    </row>
    <row r="5702" spans="1:15" x14ac:dyDescent="0.25">
      <c r="A5702" s="45">
        <v>2018</v>
      </c>
      <c r="B5702" t="s">
        <v>1108</v>
      </c>
      <c r="C5702">
        <v>218</v>
      </c>
      <c r="D5702">
        <v>893</v>
      </c>
      <c r="E5702">
        <v>0</v>
      </c>
      <c r="F5702">
        <v>10601</v>
      </c>
      <c r="H5702" t="s">
        <v>9</v>
      </c>
      <c r="I5702">
        <v>1120</v>
      </c>
      <c r="J5702">
        <v>1160</v>
      </c>
      <c r="K5702" t="s">
        <v>3281</v>
      </c>
      <c r="O5702" s="65">
        <v>35455812</v>
      </c>
    </row>
    <row r="5703" spans="1:15" x14ac:dyDescent="0.25">
      <c r="A5703" s="45">
        <v>2018</v>
      </c>
      <c r="B5703" t="s">
        <v>1108</v>
      </c>
      <c r="C5703">
        <v>218</v>
      </c>
      <c r="D5703">
        <v>893</v>
      </c>
      <c r="E5703">
        <v>0</v>
      </c>
      <c r="F5703">
        <v>10701</v>
      </c>
      <c r="H5703" t="s">
        <v>9</v>
      </c>
      <c r="I5703">
        <v>1120</v>
      </c>
      <c r="J5703">
        <v>1160</v>
      </c>
      <c r="K5703" t="s">
        <v>3284</v>
      </c>
      <c r="M5703" t="s">
        <v>6282</v>
      </c>
      <c r="O5703" s="65">
        <v>218857643</v>
      </c>
    </row>
    <row r="5704" spans="1:15" x14ac:dyDescent="0.25">
      <c r="A5704" s="45">
        <v>2018</v>
      </c>
      <c r="B5704" t="s">
        <v>1108</v>
      </c>
      <c r="C5704">
        <v>218</v>
      </c>
      <c r="D5704">
        <v>893</v>
      </c>
      <c r="E5704">
        <v>0</v>
      </c>
      <c r="F5704">
        <v>10702</v>
      </c>
      <c r="H5704" t="s">
        <v>9</v>
      </c>
      <c r="I5704">
        <v>1120</v>
      </c>
      <c r="J5704">
        <v>1160</v>
      </c>
      <c r="K5704" t="s">
        <v>3285</v>
      </c>
      <c r="M5704" t="s">
        <v>6283</v>
      </c>
      <c r="O5704" s="65">
        <v>4501500</v>
      </c>
    </row>
    <row r="5705" spans="1:15" x14ac:dyDescent="0.25">
      <c r="A5705" s="45">
        <v>2018</v>
      </c>
      <c r="B5705" t="s">
        <v>1108</v>
      </c>
      <c r="C5705">
        <v>218</v>
      </c>
      <c r="D5705">
        <v>893</v>
      </c>
      <c r="E5705">
        <v>0</v>
      </c>
      <c r="F5705">
        <v>10703</v>
      </c>
      <c r="H5705" t="s">
        <v>9</v>
      </c>
      <c r="I5705">
        <v>1120</v>
      </c>
      <c r="J5705">
        <v>1160</v>
      </c>
      <c r="K5705" t="s">
        <v>3286</v>
      </c>
      <c r="O5705" s="65">
        <v>1300000</v>
      </c>
    </row>
    <row r="5706" spans="1:15" x14ac:dyDescent="0.25">
      <c r="A5706" s="45">
        <v>2018</v>
      </c>
      <c r="B5706" t="s">
        <v>1108</v>
      </c>
      <c r="C5706">
        <v>218</v>
      </c>
      <c r="D5706">
        <v>893</v>
      </c>
      <c r="E5706">
        <v>0</v>
      </c>
      <c r="F5706">
        <v>10805</v>
      </c>
      <c r="H5706" t="s">
        <v>9</v>
      </c>
      <c r="I5706">
        <v>1120</v>
      </c>
      <c r="J5706">
        <v>1160</v>
      </c>
      <c r="K5706" t="s">
        <v>3291</v>
      </c>
      <c r="O5706" s="65">
        <v>15000000</v>
      </c>
    </row>
    <row r="5707" spans="1:15" x14ac:dyDescent="0.25">
      <c r="A5707" s="45">
        <v>2018</v>
      </c>
      <c r="B5707" t="s">
        <v>1108</v>
      </c>
      <c r="C5707">
        <v>218</v>
      </c>
      <c r="D5707">
        <v>893</v>
      </c>
      <c r="E5707">
        <v>0</v>
      </c>
      <c r="F5707">
        <v>10806</v>
      </c>
      <c r="H5707" t="s">
        <v>9</v>
      </c>
      <c r="I5707">
        <v>1120</v>
      </c>
      <c r="J5707">
        <v>1160</v>
      </c>
      <c r="K5707" t="s">
        <v>3292</v>
      </c>
      <c r="O5707" s="65">
        <v>8000000</v>
      </c>
    </row>
    <row r="5708" spans="1:15" x14ac:dyDescent="0.25">
      <c r="A5708" s="45">
        <v>2018</v>
      </c>
      <c r="B5708" t="s">
        <v>1108</v>
      </c>
      <c r="C5708">
        <v>218</v>
      </c>
      <c r="D5708">
        <v>893</v>
      </c>
      <c r="E5708">
        <v>0</v>
      </c>
      <c r="F5708">
        <v>10808</v>
      </c>
      <c r="H5708" t="s">
        <v>9</v>
      </c>
      <c r="I5708">
        <v>1120</v>
      </c>
      <c r="J5708">
        <v>1160</v>
      </c>
      <c r="K5708" t="s">
        <v>3294</v>
      </c>
      <c r="O5708" s="65">
        <v>43500000</v>
      </c>
    </row>
    <row r="5709" spans="1:15" x14ac:dyDescent="0.25">
      <c r="A5709" s="45">
        <v>2018</v>
      </c>
      <c r="B5709" t="s">
        <v>1108</v>
      </c>
      <c r="C5709">
        <v>218</v>
      </c>
      <c r="D5709">
        <v>893</v>
      </c>
      <c r="E5709">
        <v>0</v>
      </c>
      <c r="F5709">
        <v>10899</v>
      </c>
      <c r="H5709" t="s">
        <v>9</v>
      </c>
      <c r="I5709">
        <v>1120</v>
      </c>
      <c r="J5709">
        <v>1160</v>
      </c>
      <c r="K5709" t="s">
        <v>3295</v>
      </c>
      <c r="O5709" s="65">
        <v>500000</v>
      </c>
    </row>
    <row r="5710" spans="1:15" x14ac:dyDescent="0.25">
      <c r="A5710" s="45">
        <v>2018</v>
      </c>
      <c r="B5710" t="s">
        <v>1108</v>
      </c>
      <c r="C5710">
        <v>218</v>
      </c>
      <c r="D5710">
        <v>893</v>
      </c>
      <c r="E5710">
        <v>0</v>
      </c>
      <c r="F5710">
        <v>19905</v>
      </c>
      <c r="H5710" t="s">
        <v>9</v>
      </c>
      <c r="I5710">
        <v>1120</v>
      </c>
      <c r="J5710">
        <v>1160</v>
      </c>
      <c r="K5710" t="s">
        <v>3304</v>
      </c>
      <c r="O5710" s="65">
        <v>2000000</v>
      </c>
    </row>
    <row r="5711" spans="1:15" x14ac:dyDescent="0.25">
      <c r="A5711" s="45">
        <v>2018</v>
      </c>
      <c r="B5711" t="s">
        <v>1108</v>
      </c>
      <c r="C5711">
        <v>218</v>
      </c>
      <c r="D5711">
        <v>893</v>
      </c>
      <c r="E5711">
        <v>0</v>
      </c>
      <c r="F5711">
        <v>20101</v>
      </c>
      <c r="H5711" t="s">
        <v>9</v>
      </c>
      <c r="I5711">
        <v>1120</v>
      </c>
      <c r="J5711">
        <v>1160</v>
      </c>
      <c r="K5711" t="s">
        <v>3306</v>
      </c>
      <c r="O5711" s="65">
        <v>9000000</v>
      </c>
    </row>
    <row r="5712" spans="1:15" x14ac:dyDescent="0.25">
      <c r="A5712" s="45">
        <v>2018</v>
      </c>
      <c r="B5712" t="s">
        <v>1108</v>
      </c>
      <c r="C5712">
        <v>218</v>
      </c>
      <c r="D5712">
        <v>893</v>
      </c>
      <c r="E5712">
        <v>0</v>
      </c>
      <c r="F5712">
        <v>20104</v>
      </c>
      <c r="H5712" t="s">
        <v>9</v>
      </c>
      <c r="I5712">
        <v>1120</v>
      </c>
      <c r="J5712">
        <v>1160</v>
      </c>
      <c r="K5712" t="s">
        <v>3309</v>
      </c>
      <c r="O5712" s="65">
        <v>5100000</v>
      </c>
    </row>
    <row r="5713" spans="1:15" x14ac:dyDescent="0.25">
      <c r="A5713" s="45">
        <v>2018</v>
      </c>
      <c r="B5713" t="s">
        <v>1108</v>
      </c>
      <c r="C5713">
        <v>218</v>
      </c>
      <c r="D5713">
        <v>893</v>
      </c>
      <c r="E5713">
        <v>0</v>
      </c>
      <c r="F5713">
        <v>20203</v>
      </c>
      <c r="H5713" t="s">
        <v>9</v>
      </c>
      <c r="I5713">
        <v>1120</v>
      </c>
      <c r="J5713">
        <v>1160</v>
      </c>
      <c r="K5713" t="s">
        <v>3313</v>
      </c>
      <c r="O5713" s="65">
        <v>4347000</v>
      </c>
    </row>
    <row r="5714" spans="1:15" x14ac:dyDescent="0.25">
      <c r="A5714" s="45">
        <v>2018</v>
      </c>
      <c r="B5714" t="s">
        <v>1108</v>
      </c>
      <c r="C5714">
        <v>218</v>
      </c>
      <c r="D5714">
        <v>893</v>
      </c>
      <c r="E5714">
        <v>0</v>
      </c>
      <c r="F5714">
        <v>20304</v>
      </c>
      <c r="H5714" t="s">
        <v>9</v>
      </c>
      <c r="I5714">
        <v>1120</v>
      </c>
      <c r="J5714">
        <v>1160</v>
      </c>
      <c r="K5714" t="s">
        <v>3318</v>
      </c>
      <c r="O5714" s="65">
        <v>1000000</v>
      </c>
    </row>
    <row r="5715" spans="1:15" x14ac:dyDescent="0.25">
      <c r="A5715" s="45">
        <v>2018</v>
      </c>
      <c r="B5715" t="s">
        <v>1108</v>
      </c>
      <c r="C5715">
        <v>218</v>
      </c>
      <c r="D5715">
        <v>893</v>
      </c>
      <c r="E5715">
        <v>0</v>
      </c>
      <c r="F5715">
        <v>20401</v>
      </c>
      <c r="H5715" t="s">
        <v>9</v>
      </c>
      <c r="I5715">
        <v>1120</v>
      </c>
      <c r="J5715">
        <v>1160</v>
      </c>
      <c r="K5715" t="s">
        <v>3322</v>
      </c>
      <c r="O5715" s="65">
        <v>50000</v>
      </c>
    </row>
    <row r="5716" spans="1:15" x14ac:dyDescent="0.25">
      <c r="A5716" s="45">
        <v>2018</v>
      </c>
      <c r="B5716" t="s">
        <v>1108</v>
      </c>
      <c r="C5716">
        <v>218</v>
      </c>
      <c r="D5716">
        <v>893</v>
      </c>
      <c r="E5716">
        <v>0</v>
      </c>
      <c r="F5716">
        <v>20402</v>
      </c>
      <c r="H5716" t="s">
        <v>9</v>
      </c>
      <c r="I5716">
        <v>1120</v>
      </c>
      <c r="J5716">
        <v>1160</v>
      </c>
      <c r="K5716" t="s">
        <v>3323</v>
      </c>
      <c r="O5716" s="65">
        <v>9500000</v>
      </c>
    </row>
    <row r="5717" spans="1:15" x14ac:dyDescent="0.25">
      <c r="A5717" s="45">
        <v>2018</v>
      </c>
      <c r="B5717" t="s">
        <v>1108</v>
      </c>
      <c r="C5717">
        <v>218</v>
      </c>
      <c r="D5717">
        <v>893</v>
      </c>
      <c r="E5717">
        <v>0</v>
      </c>
      <c r="F5717">
        <v>29901</v>
      </c>
      <c r="H5717" t="s">
        <v>9</v>
      </c>
      <c r="I5717">
        <v>1120</v>
      </c>
      <c r="J5717">
        <v>1160</v>
      </c>
      <c r="K5717" t="s">
        <v>3327</v>
      </c>
      <c r="O5717" s="65">
        <v>3000000</v>
      </c>
    </row>
    <row r="5718" spans="1:15" x14ac:dyDescent="0.25">
      <c r="A5718" s="45">
        <v>2018</v>
      </c>
      <c r="B5718" t="s">
        <v>1108</v>
      </c>
      <c r="C5718">
        <v>218</v>
      </c>
      <c r="D5718">
        <v>893</v>
      </c>
      <c r="E5718">
        <v>0</v>
      </c>
      <c r="F5718">
        <v>29902</v>
      </c>
      <c r="H5718" t="s">
        <v>9</v>
      </c>
      <c r="I5718">
        <v>1120</v>
      </c>
      <c r="J5718">
        <v>1160</v>
      </c>
      <c r="K5718" t="s">
        <v>3328</v>
      </c>
      <c r="O5718" s="65">
        <v>15000</v>
      </c>
    </row>
    <row r="5719" spans="1:15" x14ac:dyDescent="0.25">
      <c r="A5719" s="45">
        <v>2018</v>
      </c>
      <c r="B5719" t="s">
        <v>1108</v>
      </c>
      <c r="C5719">
        <v>218</v>
      </c>
      <c r="D5719">
        <v>893</v>
      </c>
      <c r="E5719">
        <v>0</v>
      </c>
      <c r="F5719">
        <v>29903</v>
      </c>
      <c r="H5719" t="s">
        <v>9</v>
      </c>
      <c r="I5719">
        <v>1120</v>
      </c>
      <c r="J5719">
        <v>1160</v>
      </c>
      <c r="K5719" t="s">
        <v>3329</v>
      </c>
      <c r="O5719" s="65">
        <v>10700000</v>
      </c>
    </row>
    <row r="5720" spans="1:15" x14ac:dyDescent="0.25">
      <c r="A5720" s="45">
        <v>2018</v>
      </c>
      <c r="B5720" t="s">
        <v>1108</v>
      </c>
      <c r="C5720">
        <v>218</v>
      </c>
      <c r="D5720">
        <v>893</v>
      </c>
      <c r="E5720">
        <v>0</v>
      </c>
      <c r="F5720">
        <v>29904</v>
      </c>
      <c r="H5720" t="s">
        <v>9</v>
      </c>
      <c r="I5720">
        <v>1120</v>
      </c>
      <c r="J5720">
        <v>1160</v>
      </c>
      <c r="K5720" t="s">
        <v>3330</v>
      </c>
      <c r="O5720" s="65">
        <v>1400000</v>
      </c>
    </row>
    <row r="5721" spans="1:15" x14ac:dyDescent="0.25">
      <c r="A5721" s="45">
        <v>2018</v>
      </c>
      <c r="B5721" t="s">
        <v>1108</v>
      </c>
      <c r="C5721">
        <v>218</v>
      </c>
      <c r="D5721">
        <v>893</v>
      </c>
      <c r="E5721">
        <v>0</v>
      </c>
      <c r="F5721">
        <v>29905</v>
      </c>
      <c r="H5721" t="s">
        <v>9</v>
      </c>
      <c r="I5721">
        <v>1120</v>
      </c>
      <c r="J5721">
        <v>1160</v>
      </c>
      <c r="K5721" t="s">
        <v>3331</v>
      </c>
      <c r="O5721" s="65">
        <v>1300000</v>
      </c>
    </row>
    <row r="5722" spans="1:15" x14ac:dyDescent="0.25">
      <c r="A5722" s="45">
        <v>2018</v>
      </c>
      <c r="B5722" t="s">
        <v>1108</v>
      </c>
      <c r="C5722">
        <v>218</v>
      </c>
      <c r="D5722">
        <v>893</v>
      </c>
      <c r="E5722">
        <v>0</v>
      </c>
      <c r="F5722">
        <v>29906</v>
      </c>
      <c r="H5722" t="s">
        <v>9</v>
      </c>
      <c r="I5722">
        <v>1120</v>
      </c>
      <c r="J5722">
        <v>1160</v>
      </c>
      <c r="K5722" t="s">
        <v>3332</v>
      </c>
      <c r="O5722" s="65">
        <v>15000</v>
      </c>
    </row>
    <row r="5723" spans="1:15" x14ac:dyDescent="0.25">
      <c r="A5723" s="45">
        <v>2018</v>
      </c>
      <c r="B5723" t="s">
        <v>1108</v>
      </c>
      <c r="C5723">
        <v>218</v>
      </c>
      <c r="D5723">
        <v>893</v>
      </c>
      <c r="E5723">
        <v>0</v>
      </c>
      <c r="F5723">
        <v>29907</v>
      </c>
      <c r="H5723" t="s">
        <v>9</v>
      </c>
      <c r="I5723">
        <v>1120</v>
      </c>
      <c r="J5723">
        <v>1160</v>
      </c>
      <c r="K5723" t="s">
        <v>3333</v>
      </c>
      <c r="O5723" s="65">
        <v>198000</v>
      </c>
    </row>
    <row r="5724" spans="1:15" x14ac:dyDescent="0.25">
      <c r="A5724" s="45">
        <v>2018</v>
      </c>
      <c r="B5724" t="s">
        <v>1108</v>
      </c>
      <c r="C5724">
        <v>218</v>
      </c>
      <c r="D5724">
        <v>893</v>
      </c>
      <c r="E5724">
        <v>0</v>
      </c>
      <c r="F5724">
        <v>29999</v>
      </c>
      <c r="H5724" t="s">
        <v>9</v>
      </c>
      <c r="I5724">
        <v>1120</v>
      </c>
      <c r="J5724">
        <v>1160</v>
      </c>
      <c r="K5724" t="s">
        <v>3334</v>
      </c>
      <c r="O5724" s="65">
        <v>13300000</v>
      </c>
    </row>
    <row r="5725" spans="1:15" x14ac:dyDescent="0.25">
      <c r="A5725" s="45">
        <v>2018</v>
      </c>
      <c r="B5725" t="s">
        <v>1108</v>
      </c>
      <c r="C5725">
        <v>218</v>
      </c>
      <c r="D5725">
        <v>893</v>
      </c>
      <c r="E5725">
        <v>0</v>
      </c>
      <c r="F5725">
        <v>50103</v>
      </c>
      <c r="H5725" t="s">
        <v>16</v>
      </c>
      <c r="I5725">
        <v>2210</v>
      </c>
      <c r="J5725">
        <v>1160</v>
      </c>
      <c r="K5725" t="s">
        <v>3374</v>
      </c>
      <c r="O5725" s="65">
        <v>5000000</v>
      </c>
    </row>
    <row r="5726" spans="1:15" x14ac:dyDescent="0.25">
      <c r="A5726" s="45">
        <v>2018</v>
      </c>
      <c r="B5726" t="s">
        <v>1108</v>
      </c>
      <c r="C5726">
        <v>218</v>
      </c>
      <c r="D5726">
        <v>893</v>
      </c>
      <c r="E5726">
        <v>0</v>
      </c>
      <c r="F5726">
        <v>50104</v>
      </c>
      <c r="H5726" t="s">
        <v>16</v>
      </c>
      <c r="I5726">
        <v>2210</v>
      </c>
      <c r="J5726">
        <v>1160</v>
      </c>
      <c r="K5726" t="s">
        <v>3375</v>
      </c>
      <c r="O5726" s="65">
        <v>31000000</v>
      </c>
    </row>
    <row r="5727" spans="1:15" x14ac:dyDescent="0.25">
      <c r="A5727" s="45">
        <v>2018</v>
      </c>
      <c r="B5727" t="s">
        <v>1108</v>
      </c>
      <c r="C5727">
        <v>218</v>
      </c>
      <c r="D5727">
        <v>893</v>
      </c>
      <c r="E5727">
        <v>0</v>
      </c>
      <c r="F5727">
        <v>50105</v>
      </c>
      <c r="H5727" t="s">
        <v>16</v>
      </c>
      <c r="I5727">
        <v>2210</v>
      </c>
      <c r="J5727">
        <v>1160</v>
      </c>
      <c r="K5727" t="s">
        <v>3376</v>
      </c>
      <c r="O5727" s="65">
        <v>18850000</v>
      </c>
    </row>
    <row r="5728" spans="1:15" x14ac:dyDescent="0.25">
      <c r="A5728" s="45">
        <v>2018</v>
      </c>
      <c r="B5728" t="s">
        <v>1108</v>
      </c>
      <c r="C5728">
        <v>218</v>
      </c>
      <c r="D5728">
        <v>893</v>
      </c>
      <c r="E5728">
        <v>0</v>
      </c>
      <c r="F5728">
        <v>50106</v>
      </c>
      <c r="H5728" t="s">
        <v>16</v>
      </c>
      <c r="I5728">
        <v>2210</v>
      </c>
      <c r="J5728">
        <v>1160</v>
      </c>
      <c r="K5728" t="s">
        <v>3377</v>
      </c>
      <c r="O5728" s="65">
        <v>350000</v>
      </c>
    </row>
    <row r="5729" spans="1:15" x14ac:dyDescent="0.25">
      <c r="A5729" s="45">
        <v>2018</v>
      </c>
      <c r="B5729" t="s">
        <v>1108</v>
      </c>
      <c r="C5729">
        <v>218</v>
      </c>
      <c r="D5729">
        <v>893</v>
      </c>
      <c r="E5729">
        <v>0</v>
      </c>
      <c r="F5729">
        <v>59903</v>
      </c>
      <c r="H5729" t="s">
        <v>16</v>
      </c>
      <c r="I5729">
        <v>2240</v>
      </c>
      <c r="J5729">
        <v>1160</v>
      </c>
      <c r="K5729" t="s">
        <v>3389</v>
      </c>
      <c r="O5729" s="65">
        <v>41865000</v>
      </c>
    </row>
    <row r="5730" spans="1:15" x14ac:dyDescent="0.25">
      <c r="A5730" s="45">
        <v>2018</v>
      </c>
      <c r="B5730" t="s">
        <v>1108</v>
      </c>
      <c r="C5730">
        <v>218</v>
      </c>
      <c r="D5730">
        <v>893</v>
      </c>
      <c r="E5730">
        <v>0</v>
      </c>
      <c r="F5730">
        <v>60103</v>
      </c>
      <c r="G5730">
        <v>200</v>
      </c>
      <c r="H5730" t="s">
        <v>9</v>
      </c>
      <c r="I5730">
        <v>1310</v>
      </c>
      <c r="J5730">
        <v>1160</v>
      </c>
      <c r="K5730" t="s">
        <v>3393</v>
      </c>
      <c r="L5730" t="s">
        <v>21</v>
      </c>
      <c r="M5730" t="s">
        <v>4550</v>
      </c>
      <c r="N5730" t="s">
        <v>22</v>
      </c>
      <c r="O5730" s="65">
        <v>9831000</v>
      </c>
    </row>
    <row r="5731" spans="1:15" x14ac:dyDescent="0.25">
      <c r="A5731" s="45">
        <v>2018</v>
      </c>
      <c r="B5731" t="s">
        <v>1108</v>
      </c>
      <c r="C5731">
        <v>218</v>
      </c>
      <c r="D5731">
        <v>893</v>
      </c>
      <c r="E5731">
        <v>0</v>
      </c>
      <c r="F5731">
        <v>60103</v>
      </c>
      <c r="G5731">
        <v>201</v>
      </c>
      <c r="H5731" t="s">
        <v>9</v>
      </c>
      <c r="I5731">
        <v>1310</v>
      </c>
      <c r="J5731">
        <v>1160</v>
      </c>
      <c r="K5731" t="s">
        <v>3393</v>
      </c>
      <c r="L5731" t="s">
        <v>753</v>
      </c>
      <c r="M5731" t="s">
        <v>1112</v>
      </c>
      <c r="N5731" t="s">
        <v>1113</v>
      </c>
      <c r="O5731" s="65">
        <v>32400000</v>
      </c>
    </row>
    <row r="5732" spans="1:15" x14ac:dyDescent="0.25">
      <c r="A5732" s="45">
        <v>2018</v>
      </c>
      <c r="B5732" t="s">
        <v>1108</v>
      </c>
      <c r="C5732">
        <v>218</v>
      </c>
      <c r="D5732">
        <v>893</v>
      </c>
      <c r="E5732">
        <v>0</v>
      </c>
      <c r="F5732">
        <v>60103</v>
      </c>
      <c r="G5732">
        <v>202</v>
      </c>
      <c r="H5732" t="s">
        <v>9</v>
      </c>
      <c r="I5732">
        <v>1310</v>
      </c>
      <c r="J5732">
        <v>1160</v>
      </c>
      <c r="K5732" t="s">
        <v>3393</v>
      </c>
      <c r="L5732" t="s">
        <v>21</v>
      </c>
      <c r="M5732" t="s">
        <v>4542</v>
      </c>
      <c r="N5732" t="s">
        <v>22</v>
      </c>
      <c r="O5732" s="65">
        <v>4238000</v>
      </c>
    </row>
    <row r="5733" spans="1:15" x14ac:dyDescent="0.25">
      <c r="A5733" s="45">
        <v>2018</v>
      </c>
      <c r="B5733" t="s">
        <v>1108</v>
      </c>
      <c r="C5733">
        <v>218</v>
      </c>
      <c r="D5733">
        <v>893</v>
      </c>
      <c r="E5733">
        <v>0</v>
      </c>
      <c r="F5733">
        <v>60103</v>
      </c>
      <c r="G5733">
        <v>205</v>
      </c>
      <c r="H5733" t="s">
        <v>9</v>
      </c>
      <c r="I5733">
        <v>1310</v>
      </c>
      <c r="J5733">
        <v>2134</v>
      </c>
      <c r="K5733" t="s">
        <v>3393</v>
      </c>
      <c r="L5733" t="s">
        <v>1114</v>
      </c>
      <c r="M5733" t="s">
        <v>6284</v>
      </c>
      <c r="N5733" t="s">
        <v>1115</v>
      </c>
      <c r="O5733" s="65">
        <v>111000000</v>
      </c>
    </row>
    <row r="5734" spans="1:15" x14ac:dyDescent="0.25">
      <c r="A5734" s="45">
        <v>2018</v>
      </c>
      <c r="B5734" t="s">
        <v>1108</v>
      </c>
      <c r="C5734">
        <v>218</v>
      </c>
      <c r="D5734">
        <v>893</v>
      </c>
      <c r="E5734">
        <v>0</v>
      </c>
      <c r="F5734">
        <v>60103</v>
      </c>
      <c r="G5734">
        <v>206</v>
      </c>
      <c r="H5734" t="s">
        <v>9</v>
      </c>
      <c r="I5734">
        <v>1310</v>
      </c>
      <c r="J5734">
        <v>2111</v>
      </c>
      <c r="K5734" t="s">
        <v>3393</v>
      </c>
      <c r="L5734" t="s">
        <v>565</v>
      </c>
      <c r="M5734" t="s">
        <v>6285</v>
      </c>
      <c r="N5734" t="s">
        <v>1116</v>
      </c>
      <c r="O5734" s="65">
        <v>125000000</v>
      </c>
    </row>
    <row r="5735" spans="1:15" x14ac:dyDescent="0.25">
      <c r="A5735" s="45">
        <v>2018</v>
      </c>
      <c r="B5735" t="s">
        <v>1108</v>
      </c>
      <c r="C5735">
        <v>218</v>
      </c>
      <c r="D5735">
        <v>893</v>
      </c>
      <c r="E5735">
        <v>0</v>
      </c>
      <c r="F5735">
        <v>60103</v>
      </c>
      <c r="G5735">
        <v>210</v>
      </c>
      <c r="H5735" t="s">
        <v>9</v>
      </c>
      <c r="I5735">
        <v>1310</v>
      </c>
      <c r="J5735">
        <v>1160</v>
      </c>
      <c r="K5735" t="s">
        <v>3393</v>
      </c>
      <c r="L5735" t="s">
        <v>896</v>
      </c>
      <c r="M5735" t="s">
        <v>6286</v>
      </c>
      <c r="N5735" t="s">
        <v>897</v>
      </c>
      <c r="O5735" s="65">
        <v>1190600000</v>
      </c>
    </row>
    <row r="5736" spans="1:15" x14ac:dyDescent="0.25">
      <c r="A5736" s="45">
        <v>2018</v>
      </c>
      <c r="B5736" t="s">
        <v>1108</v>
      </c>
      <c r="C5736">
        <v>218</v>
      </c>
      <c r="D5736">
        <v>893</v>
      </c>
      <c r="E5736">
        <v>0</v>
      </c>
      <c r="F5736">
        <v>60103</v>
      </c>
      <c r="G5736">
        <v>211</v>
      </c>
      <c r="H5736" t="s">
        <v>9</v>
      </c>
      <c r="I5736">
        <v>1310</v>
      </c>
      <c r="J5736">
        <v>1160</v>
      </c>
      <c r="K5736" t="s">
        <v>3393</v>
      </c>
      <c r="L5736" t="s">
        <v>896</v>
      </c>
      <c r="M5736" t="s">
        <v>6287</v>
      </c>
      <c r="N5736" t="s">
        <v>897</v>
      </c>
      <c r="O5736" s="65">
        <v>1030746995</v>
      </c>
    </row>
    <row r="5737" spans="1:15" x14ac:dyDescent="0.25">
      <c r="A5737" s="45">
        <v>2018</v>
      </c>
      <c r="B5737" t="s">
        <v>1108</v>
      </c>
      <c r="C5737">
        <v>218</v>
      </c>
      <c r="D5737">
        <v>893</v>
      </c>
      <c r="E5737">
        <v>0</v>
      </c>
      <c r="F5737">
        <v>60103</v>
      </c>
      <c r="G5737">
        <v>212</v>
      </c>
      <c r="H5737" t="s">
        <v>9</v>
      </c>
      <c r="I5737">
        <v>1310</v>
      </c>
      <c r="J5737">
        <v>1160</v>
      </c>
      <c r="K5737" t="s">
        <v>3393</v>
      </c>
      <c r="L5737" t="s">
        <v>896</v>
      </c>
      <c r="M5737" t="s">
        <v>6288</v>
      </c>
      <c r="N5737" t="s">
        <v>897</v>
      </c>
      <c r="O5737" s="65">
        <v>200000000</v>
      </c>
    </row>
    <row r="5738" spans="1:15" x14ac:dyDescent="0.25">
      <c r="A5738" s="45">
        <v>2018</v>
      </c>
      <c r="B5738" t="s">
        <v>1108</v>
      </c>
      <c r="C5738">
        <v>218</v>
      </c>
      <c r="D5738">
        <v>893</v>
      </c>
      <c r="E5738">
        <v>0</v>
      </c>
      <c r="F5738">
        <v>60103</v>
      </c>
      <c r="G5738">
        <v>214</v>
      </c>
      <c r="H5738" t="s">
        <v>9</v>
      </c>
      <c r="I5738">
        <v>1310</v>
      </c>
      <c r="J5738">
        <v>1160</v>
      </c>
      <c r="K5738" t="s">
        <v>3393</v>
      </c>
      <c r="L5738" t="s">
        <v>1117</v>
      </c>
      <c r="M5738" t="s">
        <v>6289</v>
      </c>
      <c r="N5738" t="s">
        <v>1118</v>
      </c>
      <c r="O5738" s="65">
        <v>65000000</v>
      </c>
    </row>
    <row r="5739" spans="1:15" x14ac:dyDescent="0.25">
      <c r="A5739" s="45">
        <v>2018</v>
      </c>
      <c r="B5739" t="s">
        <v>1108</v>
      </c>
      <c r="C5739">
        <v>218</v>
      </c>
      <c r="D5739">
        <v>893</v>
      </c>
      <c r="E5739">
        <v>0</v>
      </c>
      <c r="F5739">
        <v>60301</v>
      </c>
      <c r="H5739" t="s">
        <v>9</v>
      </c>
      <c r="I5739">
        <v>1320</v>
      </c>
      <c r="J5739">
        <v>1160</v>
      </c>
      <c r="K5739" t="s">
        <v>3404</v>
      </c>
      <c r="O5739" s="65">
        <v>50000000</v>
      </c>
    </row>
    <row r="5740" spans="1:15" x14ac:dyDescent="0.25">
      <c r="A5740" s="45">
        <v>2018</v>
      </c>
      <c r="B5740" t="s">
        <v>1108</v>
      </c>
      <c r="C5740">
        <v>218</v>
      </c>
      <c r="D5740">
        <v>893</v>
      </c>
      <c r="E5740">
        <v>0</v>
      </c>
      <c r="F5740">
        <v>60399</v>
      </c>
      <c r="H5740" t="s">
        <v>9</v>
      </c>
      <c r="I5740">
        <v>1320</v>
      </c>
      <c r="J5740">
        <v>1160</v>
      </c>
      <c r="K5740" t="s">
        <v>3409</v>
      </c>
      <c r="M5740" t="s">
        <v>4341</v>
      </c>
      <c r="O5740" s="65">
        <v>11000000</v>
      </c>
    </row>
    <row r="5741" spans="1:15" x14ac:dyDescent="0.25">
      <c r="A5741" s="45">
        <v>2018</v>
      </c>
      <c r="B5741" t="s">
        <v>1108</v>
      </c>
      <c r="C5741">
        <v>218</v>
      </c>
      <c r="D5741">
        <v>893</v>
      </c>
      <c r="E5741">
        <v>0</v>
      </c>
      <c r="F5741">
        <v>60701</v>
      </c>
      <c r="G5741">
        <v>200</v>
      </c>
      <c r="H5741" t="s">
        <v>9</v>
      </c>
      <c r="I5741">
        <v>1330</v>
      </c>
      <c r="J5741">
        <v>2134</v>
      </c>
      <c r="K5741" t="s">
        <v>3419</v>
      </c>
      <c r="L5741" t="s">
        <v>1119</v>
      </c>
      <c r="M5741" t="s">
        <v>6290</v>
      </c>
      <c r="N5741" t="s">
        <v>1120</v>
      </c>
      <c r="O5741" s="65">
        <v>72300000</v>
      </c>
    </row>
    <row r="5742" spans="1:15" x14ac:dyDescent="0.25">
      <c r="A5742" s="45">
        <v>2018</v>
      </c>
      <c r="B5742" t="s">
        <v>1108</v>
      </c>
      <c r="C5742">
        <v>218</v>
      </c>
      <c r="D5742">
        <v>893</v>
      </c>
      <c r="E5742">
        <v>0</v>
      </c>
      <c r="F5742">
        <v>60701</v>
      </c>
      <c r="G5742">
        <v>202</v>
      </c>
      <c r="H5742" t="s">
        <v>9</v>
      </c>
      <c r="I5742">
        <v>1330</v>
      </c>
      <c r="J5742">
        <v>1160</v>
      </c>
      <c r="K5742" t="s">
        <v>3419</v>
      </c>
      <c r="L5742" t="s">
        <v>544</v>
      </c>
      <c r="M5742" t="s">
        <v>6291</v>
      </c>
      <c r="N5742" t="s">
        <v>1120</v>
      </c>
      <c r="O5742" s="65">
        <v>7700000</v>
      </c>
    </row>
    <row r="5743" spans="1:15" x14ac:dyDescent="0.25">
      <c r="A5743" s="45">
        <v>2018</v>
      </c>
      <c r="B5743" t="s">
        <v>1125</v>
      </c>
      <c r="C5743">
        <v>218</v>
      </c>
      <c r="D5743">
        <v>899</v>
      </c>
      <c r="E5743">
        <v>0</v>
      </c>
      <c r="F5743">
        <v>101</v>
      </c>
      <c r="H5743" t="s">
        <v>9</v>
      </c>
      <c r="I5743">
        <v>1111</v>
      </c>
      <c r="J5743">
        <v>2161</v>
      </c>
      <c r="K5743" t="s">
        <v>3206</v>
      </c>
      <c r="O5743" s="65">
        <v>1186132515</v>
      </c>
    </row>
    <row r="5744" spans="1:15" x14ac:dyDescent="0.25">
      <c r="A5744" s="45">
        <v>2018</v>
      </c>
      <c r="B5744" t="s">
        <v>1125</v>
      </c>
      <c r="C5744">
        <v>218</v>
      </c>
      <c r="D5744">
        <v>899</v>
      </c>
      <c r="E5744">
        <v>0</v>
      </c>
      <c r="F5744">
        <v>201</v>
      </c>
      <c r="H5744" t="s">
        <v>9</v>
      </c>
      <c r="I5744">
        <v>1111</v>
      </c>
      <c r="J5744">
        <v>2161</v>
      </c>
      <c r="K5744" t="s">
        <v>3210</v>
      </c>
      <c r="O5744" s="65">
        <v>2000000</v>
      </c>
    </row>
    <row r="5745" spans="1:15" x14ac:dyDescent="0.25">
      <c r="A5745" s="45">
        <v>2018</v>
      </c>
      <c r="B5745" t="s">
        <v>1125</v>
      </c>
      <c r="C5745">
        <v>218</v>
      </c>
      <c r="D5745">
        <v>899</v>
      </c>
      <c r="E5745">
        <v>0</v>
      </c>
      <c r="F5745">
        <v>301</v>
      </c>
      <c r="H5745" t="s">
        <v>9</v>
      </c>
      <c r="I5745">
        <v>1111</v>
      </c>
      <c r="J5745">
        <v>2161</v>
      </c>
      <c r="K5745" t="s">
        <v>3215</v>
      </c>
      <c r="O5745" s="65">
        <v>6917905</v>
      </c>
    </row>
    <row r="5746" spans="1:15" x14ac:dyDescent="0.25">
      <c r="A5746" s="45">
        <v>2018</v>
      </c>
      <c r="B5746" t="s">
        <v>1125</v>
      </c>
      <c r="C5746">
        <v>218</v>
      </c>
      <c r="D5746">
        <v>899</v>
      </c>
      <c r="E5746">
        <v>0</v>
      </c>
      <c r="F5746">
        <v>302</v>
      </c>
      <c r="H5746" t="s">
        <v>9</v>
      </c>
      <c r="I5746">
        <v>1111</v>
      </c>
      <c r="J5746">
        <v>2161</v>
      </c>
      <c r="K5746" t="s">
        <v>3216</v>
      </c>
      <c r="O5746" s="65">
        <v>10535872</v>
      </c>
    </row>
    <row r="5747" spans="1:15" x14ac:dyDescent="0.25">
      <c r="A5747" s="45">
        <v>2018</v>
      </c>
      <c r="B5747" t="s">
        <v>1125</v>
      </c>
      <c r="C5747">
        <v>218</v>
      </c>
      <c r="D5747">
        <v>899</v>
      </c>
      <c r="E5747">
        <v>0</v>
      </c>
      <c r="F5747">
        <v>303</v>
      </c>
      <c r="H5747" t="s">
        <v>16</v>
      </c>
      <c r="I5747">
        <v>1111</v>
      </c>
      <c r="J5747">
        <v>2161</v>
      </c>
      <c r="K5747" t="s">
        <v>3217</v>
      </c>
      <c r="O5747" s="65">
        <v>108275000</v>
      </c>
    </row>
    <row r="5748" spans="1:15" x14ac:dyDescent="0.25">
      <c r="A5748" s="45">
        <v>2018</v>
      </c>
      <c r="B5748" t="s">
        <v>1125</v>
      </c>
      <c r="C5748">
        <v>218</v>
      </c>
      <c r="D5748">
        <v>899</v>
      </c>
      <c r="E5748">
        <v>0</v>
      </c>
      <c r="F5748">
        <v>304</v>
      </c>
      <c r="H5748" t="s">
        <v>9</v>
      </c>
      <c r="I5748">
        <v>1111</v>
      </c>
      <c r="J5748">
        <v>2161</v>
      </c>
      <c r="K5748" t="s">
        <v>3218</v>
      </c>
      <c r="O5748" s="65">
        <v>97045000</v>
      </c>
    </row>
    <row r="5749" spans="1:15" x14ac:dyDescent="0.25">
      <c r="A5749" s="45">
        <v>2018</v>
      </c>
      <c r="B5749" t="s">
        <v>1125</v>
      </c>
      <c r="C5749">
        <v>218</v>
      </c>
      <c r="D5749">
        <v>899</v>
      </c>
      <c r="E5749">
        <v>0</v>
      </c>
      <c r="F5749">
        <v>399</v>
      </c>
      <c r="H5749" t="s">
        <v>9</v>
      </c>
      <c r="I5749">
        <v>1111</v>
      </c>
      <c r="J5749">
        <v>2161</v>
      </c>
      <c r="K5749" t="s">
        <v>3219</v>
      </c>
      <c r="O5749" s="65">
        <v>1819882</v>
      </c>
    </row>
    <row r="5750" spans="1:15" x14ac:dyDescent="0.25">
      <c r="A5750" s="45">
        <v>2018</v>
      </c>
      <c r="B5750" t="s">
        <v>1125</v>
      </c>
      <c r="C5750">
        <v>218</v>
      </c>
      <c r="D5750">
        <v>899</v>
      </c>
      <c r="E5750">
        <v>0</v>
      </c>
      <c r="F5750">
        <v>401</v>
      </c>
      <c r="G5750">
        <v>200</v>
      </c>
      <c r="H5750" t="s">
        <v>9</v>
      </c>
      <c r="I5750">
        <v>1112</v>
      </c>
      <c r="J5750">
        <v>2161</v>
      </c>
      <c r="K5750" t="s">
        <v>3220</v>
      </c>
      <c r="L5750" t="s">
        <v>21</v>
      </c>
      <c r="M5750" t="s">
        <v>4546</v>
      </c>
      <c r="N5750" t="s">
        <v>22</v>
      </c>
      <c r="O5750" s="65">
        <v>120662000</v>
      </c>
    </row>
    <row r="5751" spans="1:15" x14ac:dyDescent="0.25">
      <c r="A5751" s="45">
        <v>2018</v>
      </c>
      <c r="B5751" t="s">
        <v>1125</v>
      </c>
      <c r="C5751">
        <v>218</v>
      </c>
      <c r="D5751">
        <v>899</v>
      </c>
      <c r="E5751">
        <v>0</v>
      </c>
      <c r="F5751">
        <v>405</v>
      </c>
      <c r="G5751">
        <v>200</v>
      </c>
      <c r="H5751" t="s">
        <v>9</v>
      </c>
      <c r="I5751">
        <v>1112</v>
      </c>
      <c r="J5751">
        <v>2161</v>
      </c>
      <c r="K5751" t="s">
        <v>3244</v>
      </c>
      <c r="L5751" t="s">
        <v>23</v>
      </c>
      <c r="M5751" t="s">
        <v>4531</v>
      </c>
      <c r="N5751" t="s">
        <v>24</v>
      </c>
      <c r="O5751" s="65">
        <v>6523000</v>
      </c>
    </row>
    <row r="5752" spans="1:15" x14ac:dyDescent="0.25">
      <c r="A5752" s="45">
        <v>2018</v>
      </c>
      <c r="B5752" t="s">
        <v>1125</v>
      </c>
      <c r="C5752">
        <v>218</v>
      </c>
      <c r="D5752">
        <v>899</v>
      </c>
      <c r="E5752">
        <v>0</v>
      </c>
      <c r="F5752">
        <v>501</v>
      </c>
      <c r="G5752">
        <v>200</v>
      </c>
      <c r="H5752" t="s">
        <v>9</v>
      </c>
      <c r="I5752">
        <v>1112</v>
      </c>
      <c r="J5752">
        <v>2161</v>
      </c>
      <c r="K5752" t="s">
        <v>3245</v>
      </c>
      <c r="L5752" t="s">
        <v>21</v>
      </c>
      <c r="M5752" t="s">
        <v>4547</v>
      </c>
      <c r="N5752" t="s">
        <v>22</v>
      </c>
      <c r="O5752" s="65">
        <v>66267000</v>
      </c>
    </row>
    <row r="5753" spans="1:15" x14ac:dyDescent="0.25">
      <c r="A5753" s="45">
        <v>2018</v>
      </c>
      <c r="B5753" t="s">
        <v>1125</v>
      </c>
      <c r="C5753">
        <v>218</v>
      </c>
      <c r="D5753">
        <v>899</v>
      </c>
      <c r="E5753">
        <v>0</v>
      </c>
      <c r="F5753">
        <v>502</v>
      </c>
      <c r="G5753">
        <v>200</v>
      </c>
      <c r="H5753" t="s">
        <v>9</v>
      </c>
      <c r="I5753">
        <v>1112</v>
      </c>
      <c r="J5753">
        <v>2161</v>
      </c>
      <c r="K5753" t="s">
        <v>3246</v>
      </c>
      <c r="L5753" t="s">
        <v>21</v>
      </c>
      <c r="M5753" t="s">
        <v>4532</v>
      </c>
      <c r="N5753" t="s">
        <v>22</v>
      </c>
      <c r="O5753" s="65">
        <v>19567000</v>
      </c>
    </row>
    <row r="5754" spans="1:15" x14ac:dyDescent="0.25">
      <c r="A5754" s="45">
        <v>2018</v>
      </c>
      <c r="B5754" t="s">
        <v>1125</v>
      </c>
      <c r="C5754">
        <v>218</v>
      </c>
      <c r="D5754">
        <v>899</v>
      </c>
      <c r="E5754">
        <v>0</v>
      </c>
      <c r="F5754">
        <v>503</v>
      </c>
      <c r="G5754">
        <v>200</v>
      </c>
      <c r="H5754" t="s">
        <v>9</v>
      </c>
      <c r="I5754">
        <v>1112</v>
      </c>
      <c r="J5754">
        <v>2161</v>
      </c>
      <c r="K5754" t="s">
        <v>3247</v>
      </c>
      <c r="L5754" t="s">
        <v>21</v>
      </c>
      <c r="M5754" t="s">
        <v>4533</v>
      </c>
      <c r="N5754" t="s">
        <v>22</v>
      </c>
      <c r="O5754" s="65">
        <v>39134000</v>
      </c>
    </row>
    <row r="5755" spans="1:15" x14ac:dyDescent="0.25">
      <c r="A5755" s="45">
        <v>2018</v>
      </c>
      <c r="B5755" t="s">
        <v>1125</v>
      </c>
      <c r="C5755">
        <v>218</v>
      </c>
      <c r="D5755">
        <v>899</v>
      </c>
      <c r="E5755">
        <v>0</v>
      </c>
      <c r="F5755">
        <v>10199</v>
      </c>
      <c r="H5755" t="s">
        <v>9</v>
      </c>
      <c r="I5755">
        <v>1120</v>
      </c>
      <c r="J5755">
        <v>2161</v>
      </c>
      <c r="K5755" t="s">
        <v>3257</v>
      </c>
      <c r="M5755" t="s">
        <v>6292</v>
      </c>
      <c r="O5755" s="65">
        <v>1106000</v>
      </c>
    </row>
    <row r="5756" spans="1:15" x14ac:dyDescent="0.25">
      <c r="A5756" s="45">
        <v>2018</v>
      </c>
      <c r="B5756" t="s">
        <v>1125</v>
      </c>
      <c r="C5756">
        <v>218</v>
      </c>
      <c r="D5756">
        <v>899</v>
      </c>
      <c r="E5756">
        <v>0</v>
      </c>
      <c r="F5756">
        <v>10201</v>
      </c>
      <c r="H5756" t="s">
        <v>9</v>
      </c>
      <c r="I5756">
        <v>1120</v>
      </c>
      <c r="J5756">
        <v>2161</v>
      </c>
      <c r="K5756" t="s">
        <v>3258</v>
      </c>
      <c r="O5756" s="65">
        <v>4300000</v>
      </c>
    </row>
    <row r="5757" spans="1:15" x14ac:dyDescent="0.25">
      <c r="A5757" s="45">
        <v>2018</v>
      </c>
      <c r="B5757" t="s">
        <v>1125</v>
      </c>
      <c r="C5757">
        <v>218</v>
      </c>
      <c r="D5757">
        <v>899</v>
      </c>
      <c r="E5757">
        <v>0</v>
      </c>
      <c r="F5757">
        <v>10202</v>
      </c>
      <c r="H5757" t="s">
        <v>9</v>
      </c>
      <c r="I5757">
        <v>1120</v>
      </c>
      <c r="J5757">
        <v>2161</v>
      </c>
      <c r="K5757" t="s">
        <v>3259</v>
      </c>
      <c r="O5757" s="65">
        <v>15000000</v>
      </c>
    </row>
    <row r="5758" spans="1:15" x14ac:dyDescent="0.25">
      <c r="A5758" s="45">
        <v>2018</v>
      </c>
      <c r="B5758" t="s">
        <v>1125</v>
      </c>
      <c r="C5758">
        <v>218</v>
      </c>
      <c r="D5758">
        <v>899</v>
      </c>
      <c r="E5758">
        <v>0</v>
      </c>
      <c r="F5758">
        <v>10203</v>
      </c>
      <c r="H5758" t="s">
        <v>9</v>
      </c>
      <c r="I5758">
        <v>1120</v>
      </c>
      <c r="J5758">
        <v>2161</v>
      </c>
      <c r="K5758" t="s">
        <v>3260</v>
      </c>
      <c r="O5758" s="65">
        <v>1000000</v>
      </c>
    </row>
    <row r="5759" spans="1:15" x14ac:dyDescent="0.25">
      <c r="A5759" s="45">
        <v>2018</v>
      </c>
      <c r="B5759" t="s">
        <v>1125</v>
      </c>
      <c r="C5759">
        <v>218</v>
      </c>
      <c r="D5759">
        <v>899</v>
      </c>
      <c r="E5759">
        <v>0</v>
      </c>
      <c r="F5759">
        <v>10204</v>
      </c>
      <c r="H5759" t="s">
        <v>9</v>
      </c>
      <c r="I5759">
        <v>1120</v>
      </c>
      <c r="J5759">
        <v>2161</v>
      </c>
      <c r="K5759" t="s">
        <v>3261</v>
      </c>
      <c r="O5759" s="65">
        <v>27000000</v>
      </c>
    </row>
    <row r="5760" spans="1:15" x14ac:dyDescent="0.25">
      <c r="A5760" s="45">
        <v>2018</v>
      </c>
      <c r="B5760" t="s">
        <v>1125</v>
      </c>
      <c r="C5760">
        <v>218</v>
      </c>
      <c r="D5760">
        <v>899</v>
      </c>
      <c r="E5760">
        <v>0</v>
      </c>
      <c r="F5760">
        <v>10301</v>
      </c>
      <c r="H5760" t="s">
        <v>9</v>
      </c>
      <c r="I5760">
        <v>1120</v>
      </c>
      <c r="J5760">
        <v>2161</v>
      </c>
      <c r="K5760" t="s">
        <v>3263</v>
      </c>
      <c r="O5760" s="65">
        <v>102248109</v>
      </c>
    </row>
    <row r="5761" spans="1:15" x14ac:dyDescent="0.25">
      <c r="A5761" s="45">
        <v>2018</v>
      </c>
      <c r="B5761" t="s">
        <v>1125</v>
      </c>
      <c r="C5761">
        <v>218</v>
      </c>
      <c r="D5761">
        <v>899</v>
      </c>
      <c r="E5761">
        <v>0</v>
      </c>
      <c r="F5761">
        <v>10302</v>
      </c>
      <c r="H5761" t="s">
        <v>9</v>
      </c>
      <c r="I5761">
        <v>1120</v>
      </c>
      <c r="J5761">
        <v>2161</v>
      </c>
      <c r="K5761" t="s">
        <v>3264</v>
      </c>
      <c r="O5761" s="65">
        <v>3000000</v>
      </c>
    </row>
    <row r="5762" spans="1:15" x14ac:dyDescent="0.25">
      <c r="A5762" s="45">
        <v>2018</v>
      </c>
      <c r="B5762" t="s">
        <v>1125</v>
      </c>
      <c r="C5762">
        <v>218</v>
      </c>
      <c r="D5762">
        <v>899</v>
      </c>
      <c r="E5762">
        <v>0</v>
      </c>
      <c r="F5762">
        <v>10303</v>
      </c>
      <c r="H5762" t="s">
        <v>9</v>
      </c>
      <c r="I5762">
        <v>1120</v>
      </c>
      <c r="J5762">
        <v>2161</v>
      </c>
      <c r="K5762" t="s">
        <v>3265</v>
      </c>
      <c r="O5762" s="65">
        <v>4300000</v>
      </c>
    </row>
    <row r="5763" spans="1:15" x14ac:dyDescent="0.25">
      <c r="A5763" s="45">
        <v>2018</v>
      </c>
      <c r="B5763" t="s">
        <v>1125</v>
      </c>
      <c r="C5763">
        <v>218</v>
      </c>
      <c r="D5763">
        <v>899</v>
      </c>
      <c r="E5763">
        <v>0</v>
      </c>
      <c r="F5763">
        <v>10404</v>
      </c>
      <c r="H5763" t="s">
        <v>9</v>
      </c>
      <c r="I5763">
        <v>1120</v>
      </c>
      <c r="J5763">
        <v>2161</v>
      </c>
      <c r="K5763" t="s">
        <v>3273</v>
      </c>
      <c r="M5763" t="s">
        <v>6293</v>
      </c>
      <c r="O5763" s="65">
        <v>74000000</v>
      </c>
    </row>
    <row r="5764" spans="1:15" x14ac:dyDescent="0.25">
      <c r="A5764" s="45">
        <v>2018</v>
      </c>
      <c r="B5764" t="s">
        <v>1125</v>
      </c>
      <c r="C5764">
        <v>218</v>
      </c>
      <c r="D5764">
        <v>899</v>
      </c>
      <c r="E5764">
        <v>0</v>
      </c>
      <c r="F5764">
        <v>10406</v>
      </c>
      <c r="H5764" t="s">
        <v>9</v>
      </c>
      <c r="I5764">
        <v>1120</v>
      </c>
      <c r="J5764">
        <v>2161</v>
      </c>
      <c r="K5764" t="s">
        <v>3275</v>
      </c>
      <c r="M5764" t="s">
        <v>6294</v>
      </c>
      <c r="O5764" s="65">
        <v>47789000</v>
      </c>
    </row>
    <row r="5765" spans="1:15" x14ac:dyDescent="0.25">
      <c r="A5765" s="45">
        <v>2018</v>
      </c>
      <c r="B5765" t="s">
        <v>1125</v>
      </c>
      <c r="C5765">
        <v>218</v>
      </c>
      <c r="D5765">
        <v>899</v>
      </c>
      <c r="E5765">
        <v>0</v>
      </c>
      <c r="F5765">
        <v>10499</v>
      </c>
      <c r="H5765" t="s">
        <v>9</v>
      </c>
      <c r="I5765">
        <v>1120</v>
      </c>
      <c r="J5765">
        <v>2161</v>
      </c>
      <c r="K5765" t="s">
        <v>3276</v>
      </c>
      <c r="M5765" t="s">
        <v>6295</v>
      </c>
      <c r="O5765" s="65">
        <v>3472000</v>
      </c>
    </row>
    <row r="5766" spans="1:15" x14ac:dyDescent="0.25">
      <c r="A5766" s="45">
        <v>2018</v>
      </c>
      <c r="B5766" t="s">
        <v>1125</v>
      </c>
      <c r="C5766">
        <v>218</v>
      </c>
      <c r="D5766">
        <v>899</v>
      </c>
      <c r="E5766">
        <v>0</v>
      </c>
      <c r="F5766">
        <v>10501</v>
      </c>
      <c r="H5766" t="s">
        <v>9</v>
      </c>
      <c r="I5766">
        <v>1120</v>
      </c>
      <c r="J5766">
        <v>2161</v>
      </c>
      <c r="K5766" t="s">
        <v>3277</v>
      </c>
      <c r="O5766" s="65">
        <v>1000000</v>
      </c>
    </row>
    <row r="5767" spans="1:15" x14ac:dyDescent="0.25">
      <c r="A5767" s="45">
        <v>2018</v>
      </c>
      <c r="B5767" t="s">
        <v>1125</v>
      </c>
      <c r="C5767">
        <v>218</v>
      </c>
      <c r="D5767">
        <v>899</v>
      </c>
      <c r="E5767">
        <v>0</v>
      </c>
      <c r="F5767">
        <v>10502</v>
      </c>
      <c r="H5767" t="s">
        <v>9</v>
      </c>
      <c r="I5767">
        <v>1120</v>
      </c>
      <c r="J5767">
        <v>2161</v>
      </c>
      <c r="K5767" t="s">
        <v>3278</v>
      </c>
      <c r="O5767" s="65">
        <v>1500000</v>
      </c>
    </row>
    <row r="5768" spans="1:15" x14ac:dyDescent="0.25">
      <c r="A5768" s="45">
        <v>2018</v>
      </c>
      <c r="B5768" t="s">
        <v>1125</v>
      </c>
      <c r="C5768">
        <v>218</v>
      </c>
      <c r="D5768">
        <v>899</v>
      </c>
      <c r="E5768">
        <v>0</v>
      </c>
      <c r="F5768">
        <v>10503</v>
      </c>
      <c r="H5768" t="s">
        <v>9</v>
      </c>
      <c r="I5768">
        <v>1120</v>
      </c>
      <c r="J5768">
        <v>2161</v>
      </c>
      <c r="K5768" t="s">
        <v>3279</v>
      </c>
      <c r="O5768" s="65">
        <v>11068717</v>
      </c>
    </row>
    <row r="5769" spans="1:15" x14ac:dyDescent="0.25">
      <c r="A5769" s="45">
        <v>2018</v>
      </c>
      <c r="B5769" t="s">
        <v>1125</v>
      </c>
      <c r="C5769">
        <v>218</v>
      </c>
      <c r="D5769">
        <v>899</v>
      </c>
      <c r="E5769">
        <v>0</v>
      </c>
      <c r="F5769">
        <v>10504</v>
      </c>
      <c r="H5769" t="s">
        <v>9</v>
      </c>
      <c r="I5769">
        <v>1120</v>
      </c>
      <c r="J5769">
        <v>2161</v>
      </c>
      <c r="K5769" t="s">
        <v>3280</v>
      </c>
      <c r="O5769" s="65">
        <v>17000000</v>
      </c>
    </row>
    <row r="5770" spans="1:15" x14ac:dyDescent="0.25">
      <c r="A5770" s="45">
        <v>2018</v>
      </c>
      <c r="B5770" t="s">
        <v>1125</v>
      </c>
      <c r="C5770">
        <v>218</v>
      </c>
      <c r="D5770">
        <v>899</v>
      </c>
      <c r="E5770">
        <v>0</v>
      </c>
      <c r="F5770">
        <v>10601</v>
      </c>
      <c r="H5770" t="s">
        <v>9</v>
      </c>
      <c r="I5770">
        <v>1120</v>
      </c>
      <c r="J5770">
        <v>2161</v>
      </c>
      <c r="K5770" t="s">
        <v>3281</v>
      </c>
      <c r="O5770" s="65">
        <v>19925000</v>
      </c>
    </row>
    <row r="5771" spans="1:15" x14ac:dyDescent="0.25">
      <c r="A5771" s="45">
        <v>2018</v>
      </c>
      <c r="B5771" t="s">
        <v>1125</v>
      </c>
      <c r="C5771">
        <v>218</v>
      </c>
      <c r="D5771">
        <v>899</v>
      </c>
      <c r="E5771">
        <v>0</v>
      </c>
      <c r="F5771">
        <v>10701</v>
      </c>
      <c r="H5771" t="s">
        <v>9</v>
      </c>
      <c r="I5771">
        <v>1120</v>
      </c>
      <c r="J5771">
        <v>2161</v>
      </c>
      <c r="K5771" t="s">
        <v>3284</v>
      </c>
      <c r="M5771" t="s">
        <v>6296</v>
      </c>
      <c r="O5771" s="65">
        <v>5500000</v>
      </c>
    </row>
    <row r="5772" spans="1:15" x14ac:dyDescent="0.25">
      <c r="A5772" s="45">
        <v>2018</v>
      </c>
      <c r="B5772" t="s">
        <v>1125</v>
      </c>
      <c r="C5772">
        <v>218</v>
      </c>
      <c r="D5772">
        <v>899</v>
      </c>
      <c r="E5772">
        <v>0</v>
      </c>
      <c r="F5772">
        <v>10702</v>
      </c>
      <c r="H5772" t="s">
        <v>9</v>
      </c>
      <c r="I5772">
        <v>1120</v>
      </c>
      <c r="J5772">
        <v>2161</v>
      </c>
      <c r="K5772" t="s">
        <v>3285</v>
      </c>
      <c r="M5772" t="s">
        <v>6297</v>
      </c>
      <c r="O5772" s="65">
        <v>4500000</v>
      </c>
    </row>
    <row r="5773" spans="1:15" x14ac:dyDescent="0.25">
      <c r="A5773" s="45">
        <v>2018</v>
      </c>
      <c r="B5773" t="s">
        <v>1125</v>
      </c>
      <c r="C5773">
        <v>218</v>
      </c>
      <c r="D5773">
        <v>899</v>
      </c>
      <c r="E5773">
        <v>0</v>
      </c>
      <c r="F5773">
        <v>10703</v>
      </c>
      <c r="H5773" t="s">
        <v>9</v>
      </c>
      <c r="I5773">
        <v>1120</v>
      </c>
      <c r="J5773">
        <v>2161</v>
      </c>
      <c r="K5773" t="s">
        <v>3286</v>
      </c>
      <c r="O5773" s="65">
        <v>284000</v>
      </c>
    </row>
    <row r="5774" spans="1:15" x14ac:dyDescent="0.25">
      <c r="A5774" s="45">
        <v>2018</v>
      </c>
      <c r="B5774" t="s">
        <v>1125</v>
      </c>
      <c r="C5774">
        <v>218</v>
      </c>
      <c r="D5774">
        <v>899</v>
      </c>
      <c r="E5774">
        <v>0</v>
      </c>
      <c r="F5774">
        <v>10805</v>
      </c>
      <c r="H5774" t="s">
        <v>9</v>
      </c>
      <c r="I5774">
        <v>1120</v>
      </c>
      <c r="J5774">
        <v>2161</v>
      </c>
      <c r="K5774" t="s">
        <v>3291</v>
      </c>
      <c r="O5774" s="65">
        <v>1000000</v>
      </c>
    </row>
    <row r="5775" spans="1:15" x14ac:dyDescent="0.25">
      <c r="A5775" s="45">
        <v>2018</v>
      </c>
      <c r="B5775" t="s">
        <v>1125</v>
      </c>
      <c r="C5775">
        <v>218</v>
      </c>
      <c r="D5775">
        <v>899</v>
      </c>
      <c r="E5775">
        <v>0</v>
      </c>
      <c r="F5775">
        <v>10806</v>
      </c>
      <c r="H5775" t="s">
        <v>9</v>
      </c>
      <c r="I5775">
        <v>1120</v>
      </c>
      <c r="J5775">
        <v>2161</v>
      </c>
      <c r="K5775" t="s">
        <v>3292</v>
      </c>
      <c r="O5775" s="65">
        <v>500000</v>
      </c>
    </row>
    <row r="5776" spans="1:15" x14ac:dyDescent="0.25">
      <c r="A5776" s="45">
        <v>2018</v>
      </c>
      <c r="B5776" t="s">
        <v>1125</v>
      </c>
      <c r="C5776">
        <v>218</v>
      </c>
      <c r="D5776">
        <v>899</v>
      </c>
      <c r="E5776">
        <v>0</v>
      </c>
      <c r="F5776">
        <v>10808</v>
      </c>
      <c r="H5776" t="s">
        <v>9</v>
      </c>
      <c r="I5776">
        <v>1120</v>
      </c>
      <c r="J5776">
        <v>2161</v>
      </c>
      <c r="K5776" t="s">
        <v>3294</v>
      </c>
      <c r="O5776" s="65">
        <v>1000000</v>
      </c>
    </row>
    <row r="5777" spans="1:15" x14ac:dyDescent="0.25">
      <c r="A5777" s="45">
        <v>2018</v>
      </c>
      <c r="B5777" t="s">
        <v>1125</v>
      </c>
      <c r="C5777">
        <v>218</v>
      </c>
      <c r="D5777">
        <v>899</v>
      </c>
      <c r="E5777">
        <v>0</v>
      </c>
      <c r="F5777">
        <v>10899</v>
      </c>
      <c r="H5777" t="s">
        <v>9</v>
      </c>
      <c r="I5777">
        <v>1120</v>
      </c>
      <c r="J5777">
        <v>2161</v>
      </c>
      <c r="K5777" t="s">
        <v>3295</v>
      </c>
      <c r="O5777" s="65">
        <v>700000</v>
      </c>
    </row>
    <row r="5778" spans="1:15" x14ac:dyDescent="0.25">
      <c r="A5778" s="45">
        <v>2018</v>
      </c>
      <c r="B5778" t="s">
        <v>1125</v>
      </c>
      <c r="C5778">
        <v>218</v>
      </c>
      <c r="D5778">
        <v>899</v>
      </c>
      <c r="E5778">
        <v>0</v>
      </c>
      <c r="F5778">
        <v>19902</v>
      </c>
      <c r="H5778" t="s">
        <v>9</v>
      </c>
      <c r="I5778">
        <v>1120</v>
      </c>
      <c r="J5778">
        <v>2161</v>
      </c>
      <c r="K5778" t="s">
        <v>3301</v>
      </c>
      <c r="M5778" t="s">
        <v>6298</v>
      </c>
      <c r="O5778" s="65">
        <v>200000</v>
      </c>
    </row>
    <row r="5779" spans="1:15" x14ac:dyDescent="0.25">
      <c r="A5779" s="45">
        <v>2018</v>
      </c>
      <c r="B5779" t="s">
        <v>1125</v>
      </c>
      <c r="C5779">
        <v>218</v>
      </c>
      <c r="D5779">
        <v>899</v>
      </c>
      <c r="E5779">
        <v>0</v>
      </c>
      <c r="F5779">
        <v>19905</v>
      </c>
      <c r="H5779" t="s">
        <v>9</v>
      </c>
      <c r="I5779">
        <v>1120</v>
      </c>
      <c r="J5779">
        <v>2161</v>
      </c>
      <c r="K5779" t="s">
        <v>3304</v>
      </c>
      <c r="O5779" s="65">
        <v>1000000</v>
      </c>
    </row>
    <row r="5780" spans="1:15" x14ac:dyDescent="0.25">
      <c r="A5780" s="45">
        <v>2018</v>
      </c>
      <c r="B5780" t="s">
        <v>1125</v>
      </c>
      <c r="C5780">
        <v>218</v>
      </c>
      <c r="D5780">
        <v>899</v>
      </c>
      <c r="E5780">
        <v>0</v>
      </c>
      <c r="F5780">
        <v>19999</v>
      </c>
      <c r="H5780" t="s">
        <v>9</v>
      </c>
      <c r="I5780">
        <v>1120</v>
      </c>
      <c r="J5780">
        <v>2161</v>
      </c>
      <c r="K5780" t="s">
        <v>3305</v>
      </c>
      <c r="M5780" t="s">
        <v>6299</v>
      </c>
      <c r="O5780" s="65">
        <v>200000</v>
      </c>
    </row>
    <row r="5781" spans="1:15" x14ac:dyDescent="0.25">
      <c r="A5781" s="45">
        <v>2018</v>
      </c>
      <c r="B5781" t="s">
        <v>1125</v>
      </c>
      <c r="C5781">
        <v>218</v>
      </c>
      <c r="D5781">
        <v>899</v>
      </c>
      <c r="E5781">
        <v>0</v>
      </c>
      <c r="F5781">
        <v>20101</v>
      </c>
      <c r="H5781" t="s">
        <v>9</v>
      </c>
      <c r="I5781">
        <v>1120</v>
      </c>
      <c r="J5781">
        <v>2161</v>
      </c>
      <c r="K5781" t="s">
        <v>3306</v>
      </c>
      <c r="O5781" s="65">
        <v>6000000</v>
      </c>
    </row>
    <row r="5782" spans="1:15" x14ac:dyDescent="0.25">
      <c r="A5782" s="45">
        <v>2018</v>
      </c>
      <c r="B5782" t="s">
        <v>1125</v>
      </c>
      <c r="C5782">
        <v>218</v>
      </c>
      <c r="D5782">
        <v>899</v>
      </c>
      <c r="E5782">
        <v>0</v>
      </c>
      <c r="F5782">
        <v>20104</v>
      </c>
      <c r="H5782" t="s">
        <v>9</v>
      </c>
      <c r="I5782">
        <v>1120</v>
      </c>
      <c r="J5782">
        <v>2161</v>
      </c>
      <c r="K5782" t="s">
        <v>3309</v>
      </c>
      <c r="O5782" s="65">
        <v>4000000</v>
      </c>
    </row>
    <row r="5783" spans="1:15" x14ac:dyDescent="0.25">
      <c r="A5783" s="45">
        <v>2018</v>
      </c>
      <c r="B5783" t="s">
        <v>1125</v>
      </c>
      <c r="C5783">
        <v>218</v>
      </c>
      <c r="D5783">
        <v>899</v>
      </c>
      <c r="E5783">
        <v>0</v>
      </c>
      <c r="F5783">
        <v>20203</v>
      </c>
      <c r="H5783" t="s">
        <v>9</v>
      </c>
      <c r="I5783">
        <v>1120</v>
      </c>
      <c r="J5783">
        <v>2161</v>
      </c>
      <c r="K5783" t="s">
        <v>3313</v>
      </c>
      <c r="O5783" s="65">
        <v>1000000</v>
      </c>
    </row>
    <row r="5784" spans="1:15" x14ac:dyDescent="0.25">
      <c r="A5784" s="45">
        <v>2018</v>
      </c>
      <c r="B5784" t="s">
        <v>1125</v>
      </c>
      <c r="C5784">
        <v>218</v>
      </c>
      <c r="D5784">
        <v>899</v>
      </c>
      <c r="E5784">
        <v>0</v>
      </c>
      <c r="F5784">
        <v>20301</v>
      </c>
      <c r="H5784" t="s">
        <v>9</v>
      </c>
      <c r="I5784">
        <v>1120</v>
      </c>
      <c r="J5784">
        <v>2161</v>
      </c>
      <c r="K5784" t="s">
        <v>3315</v>
      </c>
      <c r="O5784" s="65">
        <v>100000</v>
      </c>
    </row>
    <row r="5785" spans="1:15" x14ac:dyDescent="0.25">
      <c r="A5785" s="45">
        <v>2018</v>
      </c>
      <c r="B5785" t="s">
        <v>1125</v>
      </c>
      <c r="C5785">
        <v>218</v>
      </c>
      <c r="D5785">
        <v>899</v>
      </c>
      <c r="E5785">
        <v>0</v>
      </c>
      <c r="F5785">
        <v>20304</v>
      </c>
      <c r="H5785" t="s">
        <v>9</v>
      </c>
      <c r="I5785">
        <v>1120</v>
      </c>
      <c r="J5785">
        <v>2161</v>
      </c>
      <c r="K5785" t="s">
        <v>3318</v>
      </c>
      <c r="O5785" s="65">
        <v>200000</v>
      </c>
    </row>
    <row r="5786" spans="1:15" x14ac:dyDescent="0.25">
      <c r="A5786" s="45">
        <v>2018</v>
      </c>
      <c r="B5786" t="s">
        <v>1125</v>
      </c>
      <c r="C5786">
        <v>218</v>
      </c>
      <c r="D5786">
        <v>899</v>
      </c>
      <c r="E5786">
        <v>0</v>
      </c>
      <c r="F5786">
        <v>20402</v>
      </c>
      <c r="H5786" t="s">
        <v>9</v>
      </c>
      <c r="I5786">
        <v>1120</v>
      </c>
      <c r="J5786">
        <v>2161</v>
      </c>
      <c r="K5786" t="s">
        <v>3323</v>
      </c>
      <c r="O5786" s="65">
        <v>3000000</v>
      </c>
    </row>
    <row r="5787" spans="1:15" x14ac:dyDescent="0.25">
      <c r="A5787" s="45">
        <v>2018</v>
      </c>
      <c r="B5787" t="s">
        <v>1125</v>
      </c>
      <c r="C5787">
        <v>218</v>
      </c>
      <c r="D5787">
        <v>899</v>
      </c>
      <c r="E5787">
        <v>0</v>
      </c>
      <c r="F5787">
        <v>29901</v>
      </c>
      <c r="H5787" t="s">
        <v>9</v>
      </c>
      <c r="I5787">
        <v>1120</v>
      </c>
      <c r="J5787">
        <v>2161</v>
      </c>
      <c r="K5787" t="s">
        <v>3327</v>
      </c>
      <c r="O5787" s="65">
        <v>3000000</v>
      </c>
    </row>
    <row r="5788" spans="1:15" x14ac:dyDescent="0.25">
      <c r="A5788" s="45">
        <v>2018</v>
      </c>
      <c r="B5788" t="s">
        <v>1125</v>
      </c>
      <c r="C5788">
        <v>218</v>
      </c>
      <c r="D5788">
        <v>899</v>
      </c>
      <c r="E5788">
        <v>0</v>
      </c>
      <c r="F5788">
        <v>29903</v>
      </c>
      <c r="H5788" t="s">
        <v>9</v>
      </c>
      <c r="I5788">
        <v>1120</v>
      </c>
      <c r="J5788">
        <v>2161</v>
      </c>
      <c r="K5788" t="s">
        <v>3329</v>
      </c>
      <c r="O5788" s="65">
        <v>4000000</v>
      </c>
    </row>
    <row r="5789" spans="1:15" x14ac:dyDescent="0.25">
      <c r="A5789" s="45">
        <v>2018</v>
      </c>
      <c r="B5789" t="s">
        <v>1125</v>
      </c>
      <c r="C5789">
        <v>218</v>
      </c>
      <c r="D5789">
        <v>899</v>
      </c>
      <c r="E5789">
        <v>0</v>
      </c>
      <c r="F5789">
        <v>29904</v>
      </c>
      <c r="H5789" t="s">
        <v>9</v>
      </c>
      <c r="I5789">
        <v>1120</v>
      </c>
      <c r="J5789">
        <v>2161</v>
      </c>
      <c r="K5789" t="s">
        <v>3330</v>
      </c>
      <c r="O5789" s="65">
        <v>100000</v>
      </c>
    </row>
    <row r="5790" spans="1:15" x14ac:dyDescent="0.25">
      <c r="A5790" s="45">
        <v>2018</v>
      </c>
      <c r="B5790" t="s">
        <v>1125</v>
      </c>
      <c r="C5790">
        <v>218</v>
      </c>
      <c r="D5790">
        <v>899</v>
      </c>
      <c r="E5790">
        <v>0</v>
      </c>
      <c r="F5790">
        <v>29999</v>
      </c>
      <c r="H5790" t="s">
        <v>9</v>
      </c>
      <c r="I5790">
        <v>1120</v>
      </c>
      <c r="J5790">
        <v>2161</v>
      </c>
      <c r="K5790" t="s">
        <v>3334</v>
      </c>
      <c r="O5790" s="65">
        <v>100000</v>
      </c>
    </row>
    <row r="5791" spans="1:15" x14ac:dyDescent="0.25">
      <c r="A5791" s="45">
        <v>2018</v>
      </c>
      <c r="B5791" t="s">
        <v>1125</v>
      </c>
      <c r="C5791">
        <v>218</v>
      </c>
      <c r="D5791">
        <v>899</v>
      </c>
      <c r="E5791">
        <v>0</v>
      </c>
      <c r="F5791">
        <v>50103</v>
      </c>
      <c r="H5791" t="s">
        <v>16</v>
      </c>
      <c r="I5791">
        <v>2210</v>
      </c>
      <c r="J5791">
        <v>2161</v>
      </c>
      <c r="K5791" t="s">
        <v>3374</v>
      </c>
      <c r="O5791" s="65">
        <v>5200000</v>
      </c>
    </row>
    <row r="5792" spans="1:15" x14ac:dyDescent="0.25">
      <c r="A5792" s="45">
        <v>2018</v>
      </c>
      <c r="B5792" t="s">
        <v>1125</v>
      </c>
      <c r="C5792">
        <v>218</v>
      </c>
      <c r="D5792">
        <v>899</v>
      </c>
      <c r="E5792">
        <v>0</v>
      </c>
      <c r="F5792">
        <v>50105</v>
      </c>
      <c r="H5792" t="s">
        <v>16</v>
      </c>
      <c r="I5792">
        <v>2210</v>
      </c>
      <c r="J5792">
        <v>2161</v>
      </c>
      <c r="K5792" t="s">
        <v>3376</v>
      </c>
      <c r="O5792" s="65">
        <v>10000000</v>
      </c>
    </row>
    <row r="5793" spans="1:15" x14ac:dyDescent="0.25">
      <c r="A5793" s="45">
        <v>2018</v>
      </c>
      <c r="B5793" t="s">
        <v>1125</v>
      </c>
      <c r="C5793">
        <v>218</v>
      </c>
      <c r="D5793">
        <v>899</v>
      </c>
      <c r="E5793">
        <v>0</v>
      </c>
      <c r="F5793">
        <v>59903</v>
      </c>
      <c r="H5793" t="s">
        <v>16</v>
      </c>
      <c r="I5793">
        <v>2240</v>
      </c>
      <c r="J5793">
        <v>2161</v>
      </c>
      <c r="K5793" t="s">
        <v>3389</v>
      </c>
      <c r="O5793" s="65">
        <v>14190000</v>
      </c>
    </row>
    <row r="5794" spans="1:15" x14ac:dyDescent="0.25">
      <c r="A5794" s="45">
        <v>2018</v>
      </c>
      <c r="B5794" t="s">
        <v>1125</v>
      </c>
      <c r="C5794">
        <v>218</v>
      </c>
      <c r="D5794">
        <v>899</v>
      </c>
      <c r="E5794">
        <v>0</v>
      </c>
      <c r="F5794">
        <v>60103</v>
      </c>
      <c r="G5794">
        <v>200</v>
      </c>
      <c r="H5794" t="s">
        <v>9</v>
      </c>
      <c r="I5794">
        <v>1310</v>
      </c>
      <c r="J5794">
        <v>2161</v>
      </c>
      <c r="K5794" t="s">
        <v>3393</v>
      </c>
      <c r="L5794" t="s">
        <v>21</v>
      </c>
      <c r="M5794" t="s">
        <v>4550</v>
      </c>
      <c r="N5794" t="s">
        <v>22</v>
      </c>
      <c r="O5794" s="65">
        <v>7566000</v>
      </c>
    </row>
    <row r="5795" spans="1:15" x14ac:dyDescent="0.25">
      <c r="A5795" s="45">
        <v>2018</v>
      </c>
      <c r="B5795" t="s">
        <v>1125</v>
      </c>
      <c r="C5795">
        <v>218</v>
      </c>
      <c r="D5795">
        <v>899</v>
      </c>
      <c r="E5795">
        <v>0</v>
      </c>
      <c r="F5795">
        <v>60103</v>
      </c>
      <c r="G5795">
        <v>202</v>
      </c>
      <c r="H5795" t="s">
        <v>9</v>
      </c>
      <c r="I5795">
        <v>1310</v>
      </c>
      <c r="J5795">
        <v>2161</v>
      </c>
      <c r="K5795" t="s">
        <v>3393</v>
      </c>
      <c r="L5795" t="s">
        <v>21</v>
      </c>
      <c r="M5795" t="s">
        <v>4542</v>
      </c>
      <c r="N5795" t="s">
        <v>22</v>
      </c>
      <c r="O5795" s="65">
        <v>3262000</v>
      </c>
    </row>
    <row r="5796" spans="1:15" x14ac:dyDescent="0.25">
      <c r="A5796" s="45">
        <v>2018</v>
      </c>
      <c r="B5796" t="s">
        <v>1125</v>
      </c>
      <c r="C5796">
        <v>218</v>
      </c>
      <c r="D5796">
        <v>899</v>
      </c>
      <c r="E5796">
        <v>0</v>
      </c>
      <c r="F5796">
        <v>60301</v>
      </c>
      <c r="H5796" t="s">
        <v>9</v>
      </c>
      <c r="I5796">
        <v>1320</v>
      </c>
      <c r="J5796">
        <v>2161</v>
      </c>
      <c r="K5796" t="s">
        <v>3404</v>
      </c>
      <c r="O5796" s="65">
        <v>11600000</v>
      </c>
    </row>
    <row r="5797" spans="1:15" x14ac:dyDescent="0.25">
      <c r="A5797" s="45">
        <v>2018</v>
      </c>
      <c r="B5797" t="s">
        <v>1125</v>
      </c>
      <c r="C5797">
        <v>218</v>
      </c>
      <c r="D5797">
        <v>899</v>
      </c>
      <c r="E5797">
        <v>0</v>
      </c>
      <c r="F5797">
        <v>60399</v>
      </c>
      <c r="H5797" t="s">
        <v>9</v>
      </c>
      <c r="I5797">
        <v>1320</v>
      </c>
      <c r="J5797">
        <v>2161</v>
      </c>
      <c r="K5797" t="s">
        <v>3409</v>
      </c>
      <c r="M5797" t="s">
        <v>4341</v>
      </c>
      <c r="O5797" s="65">
        <v>9500000</v>
      </c>
    </row>
    <row r="5798" spans="1:15" x14ac:dyDescent="0.25">
      <c r="A5798" s="45">
        <v>2018</v>
      </c>
      <c r="B5798" t="s">
        <v>1125</v>
      </c>
      <c r="C5798">
        <v>218</v>
      </c>
      <c r="D5798">
        <v>899</v>
      </c>
      <c r="E5798">
        <v>0</v>
      </c>
      <c r="F5798">
        <v>60601</v>
      </c>
      <c r="H5798" t="s">
        <v>9</v>
      </c>
      <c r="I5798">
        <v>1320</v>
      </c>
      <c r="J5798">
        <v>2161</v>
      </c>
      <c r="K5798" t="s">
        <v>3417</v>
      </c>
      <c r="M5798" t="s">
        <v>6300</v>
      </c>
      <c r="O5798" s="65">
        <v>500000</v>
      </c>
    </row>
    <row r="5799" spans="1:15" x14ac:dyDescent="0.25">
      <c r="A5799" s="45">
        <v>2018</v>
      </c>
      <c r="B5799" t="s">
        <v>1125</v>
      </c>
      <c r="C5799">
        <v>218</v>
      </c>
      <c r="D5799">
        <v>899</v>
      </c>
      <c r="E5799">
        <v>0</v>
      </c>
      <c r="F5799">
        <v>60701</v>
      </c>
      <c r="G5799">
        <v>200</v>
      </c>
      <c r="H5799" t="s">
        <v>9</v>
      </c>
      <c r="I5799">
        <v>1330</v>
      </c>
      <c r="J5799">
        <v>2161</v>
      </c>
      <c r="K5799" t="s">
        <v>3419</v>
      </c>
      <c r="L5799" t="s">
        <v>1126</v>
      </c>
      <c r="M5799" t="s">
        <v>6301</v>
      </c>
      <c r="N5799" t="s">
        <v>1127</v>
      </c>
      <c r="O5799" s="65">
        <v>44500000</v>
      </c>
    </row>
    <row r="5800" spans="1:15" x14ac:dyDescent="0.25">
      <c r="A5800" s="45">
        <v>2018</v>
      </c>
      <c r="B5800" t="s">
        <v>1125</v>
      </c>
      <c r="C5800">
        <v>218</v>
      </c>
      <c r="D5800">
        <v>899</v>
      </c>
      <c r="E5800">
        <v>0</v>
      </c>
      <c r="F5800">
        <v>60701</v>
      </c>
      <c r="G5800">
        <v>205</v>
      </c>
      <c r="H5800" t="s">
        <v>9</v>
      </c>
      <c r="I5800">
        <v>1330</v>
      </c>
      <c r="J5800">
        <v>2161</v>
      </c>
      <c r="K5800" t="s">
        <v>3419</v>
      </c>
      <c r="L5800" t="s">
        <v>1128</v>
      </c>
      <c r="M5800" t="s">
        <v>6302</v>
      </c>
      <c r="N5800" t="s">
        <v>1127</v>
      </c>
      <c r="O5800" s="65">
        <v>22000000</v>
      </c>
    </row>
    <row r="5801" spans="1:15" x14ac:dyDescent="0.25">
      <c r="A5801" s="45">
        <v>2018</v>
      </c>
      <c r="B5801" t="s">
        <v>1125</v>
      </c>
      <c r="C5801">
        <v>218</v>
      </c>
      <c r="D5801">
        <v>899</v>
      </c>
      <c r="E5801">
        <v>0</v>
      </c>
      <c r="F5801">
        <v>60701</v>
      </c>
      <c r="G5801">
        <v>210</v>
      </c>
      <c r="H5801" t="s">
        <v>9</v>
      </c>
      <c r="I5801">
        <v>1330</v>
      </c>
      <c r="J5801">
        <v>2161</v>
      </c>
      <c r="K5801" t="s">
        <v>3419</v>
      </c>
      <c r="L5801" t="s">
        <v>460</v>
      </c>
      <c r="M5801" t="s">
        <v>6303</v>
      </c>
      <c r="N5801" t="s">
        <v>1120</v>
      </c>
      <c r="O5801" s="65">
        <v>9100000</v>
      </c>
    </row>
    <row r="5802" spans="1:15" x14ac:dyDescent="0.25">
      <c r="A5802" s="45">
        <v>2018</v>
      </c>
      <c r="B5802" t="s">
        <v>1129</v>
      </c>
      <c r="C5802">
        <v>219</v>
      </c>
      <c r="D5802">
        <v>879</v>
      </c>
      <c r="E5802">
        <v>0</v>
      </c>
      <c r="F5802">
        <v>101</v>
      </c>
      <c r="H5802" t="s">
        <v>9</v>
      </c>
      <c r="I5802">
        <v>1111</v>
      </c>
      <c r="J5802">
        <v>2260</v>
      </c>
      <c r="K5802" t="s">
        <v>3206</v>
      </c>
      <c r="O5802" s="65">
        <v>1301955827</v>
      </c>
    </row>
    <row r="5803" spans="1:15" x14ac:dyDescent="0.25">
      <c r="A5803" s="45">
        <v>2018</v>
      </c>
      <c r="B5803" t="s">
        <v>1129</v>
      </c>
      <c r="C5803">
        <v>219</v>
      </c>
      <c r="D5803">
        <v>879</v>
      </c>
      <c r="E5803">
        <v>0</v>
      </c>
      <c r="F5803">
        <v>201</v>
      </c>
      <c r="H5803" t="s">
        <v>9</v>
      </c>
      <c r="I5803">
        <v>1111</v>
      </c>
      <c r="J5803">
        <v>2260</v>
      </c>
      <c r="K5803" t="s">
        <v>3210</v>
      </c>
      <c r="O5803" s="65">
        <v>30000000</v>
      </c>
    </row>
    <row r="5804" spans="1:15" x14ac:dyDescent="0.25">
      <c r="A5804" s="45">
        <v>2018</v>
      </c>
      <c r="B5804" t="s">
        <v>1129</v>
      </c>
      <c r="C5804">
        <v>219</v>
      </c>
      <c r="D5804">
        <v>879</v>
      </c>
      <c r="E5804">
        <v>0</v>
      </c>
      <c r="F5804">
        <v>301</v>
      </c>
      <c r="H5804" t="s">
        <v>9</v>
      </c>
      <c r="I5804">
        <v>1111</v>
      </c>
      <c r="J5804">
        <v>2260</v>
      </c>
      <c r="K5804" t="s">
        <v>3215</v>
      </c>
      <c r="O5804" s="65">
        <v>481324299</v>
      </c>
    </row>
    <row r="5805" spans="1:15" x14ac:dyDescent="0.25">
      <c r="A5805" s="45">
        <v>2018</v>
      </c>
      <c r="B5805" t="s">
        <v>1129</v>
      </c>
      <c r="C5805">
        <v>219</v>
      </c>
      <c r="D5805">
        <v>879</v>
      </c>
      <c r="E5805">
        <v>0</v>
      </c>
      <c r="F5805">
        <v>302</v>
      </c>
      <c r="H5805" t="s">
        <v>9</v>
      </c>
      <c r="I5805">
        <v>1111</v>
      </c>
      <c r="J5805">
        <v>2260</v>
      </c>
      <c r="K5805" t="s">
        <v>3216</v>
      </c>
      <c r="O5805" s="65">
        <v>628345456</v>
      </c>
    </row>
    <row r="5806" spans="1:15" x14ac:dyDescent="0.25">
      <c r="A5806" s="45">
        <v>2018</v>
      </c>
      <c r="B5806" t="s">
        <v>1129</v>
      </c>
      <c r="C5806">
        <v>219</v>
      </c>
      <c r="D5806">
        <v>879</v>
      </c>
      <c r="E5806">
        <v>0</v>
      </c>
      <c r="F5806">
        <v>303</v>
      </c>
      <c r="H5806" t="s">
        <v>16</v>
      </c>
      <c r="I5806">
        <v>1111</v>
      </c>
      <c r="J5806">
        <v>2260</v>
      </c>
      <c r="K5806" t="s">
        <v>3217</v>
      </c>
      <c r="O5806" s="65">
        <v>242641524</v>
      </c>
    </row>
    <row r="5807" spans="1:15" x14ac:dyDescent="0.25">
      <c r="A5807" s="45">
        <v>2018</v>
      </c>
      <c r="B5807" t="s">
        <v>1129</v>
      </c>
      <c r="C5807">
        <v>219</v>
      </c>
      <c r="D5807">
        <v>879</v>
      </c>
      <c r="E5807">
        <v>0</v>
      </c>
      <c r="F5807">
        <v>304</v>
      </c>
      <c r="H5807" t="s">
        <v>9</v>
      </c>
      <c r="I5807">
        <v>1111</v>
      </c>
      <c r="J5807">
        <v>2260</v>
      </c>
      <c r="K5807" t="s">
        <v>3218</v>
      </c>
      <c r="O5807" s="65">
        <v>222742051</v>
      </c>
    </row>
    <row r="5808" spans="1:15" x14ac:dyDescent="0.25">
      <c r="A5808" s="45">
        <v>2018</v>
      </c>
      <c r="B5808" t="s">
        <v>1129</v>
      </c>
      <c r="C5808">
        <v>219</v>
      </c>
      <c r="D5808">
        <v>879</v>
      </c>
      <c r="E5808">
        <v>0</v>
      </c>
      <c r="F5808">
        <v>399</v>
      </c>
      <c r="H5808" t="s">
        <v>9</v>
      </c>
      <c r="I5808">
        <v>1111</v>
      </c>
      <c r="J5808">
        <v>2260</v>
      </c>
      <c r="K5808" t="s">
        <v>3219</v>
      </c>
      <c r="O5808" s="65">
        <v>191401695</v>
      </c>
    </row>
    <row r="5809" spans="1:15" x14ac:dyDescent="0.25">
      <c r="A5809" s="45">
        <v>2018</v>
      </c>
      <c r="B5809" t="s">
        <v>1129</v>
      </c>
      <c r="C5809">
        <v>219</v>
      </c>
      <c r="D5809">
        <v>879</v>
      </c>
      <c r="E5809">
        <v>0</v>
      </c>
      <c r="F5809">
        <v>401</v>
      </c>
      <c r="G5809">
        <v>200</v>
      </c>
      <c r="H5809" t="s">
        <v>9</v>
      </c>
      <c r="I5809">
        <v>1112</v>
      </c>
      <c r="J5809">
        <v>2260</v>
      </c>
      <c r="K5809" t="s">
        <v>3220</v>
      </c>
      <c r="L5809" t="s">
        <v>21</v>
      </c>
      <c r="M5809" t="s">
        <v>4546</v>
      </c>
      <c r="N5809" t="s">
        <v>22</v>
      </c>
      <c r="O5809" s="65">
        <v>264158663</v>
      </c>
    </row>
    <row r="5810" spans="1:15" x14ac:dyDescent="0.25">
      <c r="A5810" s="45">
        <v>2018</v>
      </c>
      <c r="B5810" t="s">
        <v>1129</v>
      </c>
      <c r="C5810">
        <v>219</v>
      </c>
      <c r="D5810">
        <v>879</v>
      </c>
      <c r="E5810">
        <v>0</v>
      </c>
      <c r="F5810">
        <v>405</v>
      </c>
      <c r="G5810">
        <v>200</v>
      </c>
      <c r="H5810" t="s">
        <v>9</v>
      </c>
      <c r="I5810">
        <v>1112</v>
      </c>
      <c r="J5810">
        <v>2260</v>
      </c>
      <c r="K5810" t="s">
        <v>3244</v>
      </c>
      <c r="L5810" t="s">
        <v>23</v>
      </c>
      <c r="M5810" t="s">
        <v>4531</v>
      </c>
      <c r="N5810" t="s">
        <v>24</v>
      </c>
      <c r="O5810" s="65">
        <v>14278847</v>
      </c>
    </row>
    <row r="5811" spans="1:15" x14ac:dyDescent="0.25">
      <c r="A5811" s="45">
        <v>2018</v>
      </c>
      <c r="B5811" t="s">
        <v>1129</v>
      </c>
      <c r="C5811">
        <v>219</v>
      </c>
      <c r="D5811">
        <v>879</v>
      </c>
      <c r="E5811">
        <v>0</v>
      </c>
      <c r="F5811">
        <v>501</v>
      </c>
      <c r="G5811">
        <v>200</v>
      </c>
      <c r="H5811" t="s">
        <v>9</v>
      </c>
      <c r="I5811">
        <v>1112</v>
      </c>
      <c r="J5811">
        <v>2260</v>
      </c>
      <c r="K5811" t="s">
        <v>3245</v>
      </c>
      <c r="L5811" t="s">
        <v>21</v>
      </c>
      <c r="M5811" t="s">
        <v>4547</v>
      </c>
      <c r="N5811" t="s">
        <v>22</v>
      </c>
      <c r="O5811" s="65">
        <v>145073082</v>
      </c>
    </row>
    <row r="5812" spans="1:15" x14ac:dyDescent="0.25">
      <c r="A5812" s="45">
        <v>2018</v>
      </c>
      <c r="B5812" t="s">
        <v>1129</v>
      </c>
      <c r="C5812">
        <v>219</v>
      </c>
      <c r="D5812">
        <v>879</v>
      </c>
      <c r="E5812">
        <v>0</v>
      </c>
      <c r="F5812">
        <v>502</v>
      </c>
      <c r="G5812">
        <v>200</v>
      </c>
      <c r="H5812" t="s">
        <v>9</v>
      </c>
      <c r="I5812">
        <v>1112</v>
      </c>
      <c r="J5812">
        <v>2260</v>
      </c>
      <c r="K5812" t="s">
        <v>3246</v>
      </c>
      <c r="L5812" t="s">
        <v>21</v>
      </c>
      <c r="M5812" t="s">
        <v>4532</v>
      </c>
      <c r="N5812" t="s">
        <v>22</v>
      </c>
      <c r="O5812" s="65">
        <v>42836540</v>
      </c>
    </row>
    <row r="5813" spans="1:15" x14ac:dyDescent="0.25">
      <c r="A5813" s="45">
        <v>2018</v>
      </c>
      <c r="B5813" t="s">
        <v>1129</v>
      </c>
      <c r="C5813">
        <v>219</v>
      </c>
      <c r="D5813">
        <v>879</v>
      </c>
      <c r="E5813">
        <v>0</v>
      </c>
      <c r="F5813">
        <v>503</v>
      </c>
      <c r="G5813">
        <v>200</v>
      </c>
      <c r="H5813" t="s">
        <v>9</v>
      </c>
      <c r="I5813">
        <v>1112</v>
      </c>
      <c r="J5813">
        <v>2260</v>
      </c>
      <c r="K5813" t="s">
        <v>3247</v>
      </c>
      <c r="L5813" t="s">
        <v>21</v>
      </c>
      <c r="M5813" t="s">
        <v>4533</v>
      </c>
      <c r="N5813" t="s">
        <v>22</v>
      </c>
      <c r="O5813" s="65">
        <v>85673080</v>
      </c>
    </row>
    <row r="5814" spans="1:15" x14ac:dyDescent="0.25">
      <c r="A5814" s="45">
        <v>2018</v>
      </c>
      <c r="B5814" t="s">
        <v>1129</v>
      </c>
      <c r="C5814">
        <v>219</v>
      </c>
      <c r="D5814">
        <v>879</v>
      </c>
      <c r="E5814">
        <v>0</v>
      </c>
      <c r="F5814">
        <v>505</v>
      </c>
      <c r="G5814">
        <v>202</v>
      </c>
      <c r="H5814" t="s">
        <v>9</v>
      </c>
      <c r="I5814">
        <v>1112</v>
      </c>
      <c r="J5814">
        <v>2260</v>
      </c>
      <c r="K5814" t="s">
        <v>3249</v>
      </c>
      <c r="L5814" t="s">
        <v>4446</v>
      </c>
      <c r="M5814" t="s">
        <v>1130</v>
      </c>
      <c r="N5814" t="s">
        <v>1131</v>
      </c>
      <c r="O5814" s="65">
        <v>89309705</v>
      </c>
    </row>
    <row r="5815" spans="1:15" x14ac:dyDescent="0.25">
      <c r="A5815" s="45">
        <v>2018</v>
      </c>
      <c r="B5815" t="s">
        <v>1129</v>
      </c>
      <c r="C5815">
        <v>219</v>
      </c>
      <c r="D5815">
        <v>879</v>
      </c>
      <c r="E5815">
        <v>0</v>
      </c>
      <c r="F5815">
        <v>10101</v>
      </c>
      <c r="H5815" t="s">
        <v>9</v>
      </c>
      <c r="I5815">
        <v>1120</v>
      </c>
      <c r="J5815">
        <v>2260</v>
      </c>
      <c r="K5815" t="s">
        <v>3253</v>
      </c>
      <c r="O5815" s="65">
        <v>76152547</v>
      </c>
    </row>
    <row r="5816" spans="1:15" x14ac:dyDescent="0.25">
      <c r="A5816" s="45">
        <v>2018</v>
      </c>
      <c r="B5816" t="s">
        <v>1129</v>
      </c>
      <c r="C5816">
        <v>219</v>
      </c>
      <c r="D5816">
        <v>879</v>
      </c>
      <c r="E5816">
        <v>0</v>
      </c>
      <c r="F5816">
        <v>10199</v>
      </c>
      <c r="H5816" t="s">
        <v>9</v>
      </c>
      <c r="I5816">
        <v>1120</v>
      </c>
      <c r="J5816">
        <v>2260</v>
      </c>
      <c r="K5816" t="s">
        <v>3257</v>
      </c>
      <c r="M5816" t="s">
        <v>4447</v>
      </c>
      <c r="O5816" s="65">
        <v>15856474</v>
      </c>
    </row>
    <row r="5817" spans="1:15" x14ac:dyDescent="0.25">
      <c r="A5817" s="45">
        <v>2018</v>
      </c>
      <c r="B5817" t="s">
        <v>1129</v>
      </c>
      <c r="C5817">
        <v>219</v>
      </c>
      <c r="D5817">
        <v>879</v>
      </c>
      <c r="E5817">
        <v>0</v>
      </c>
      <c r="F5817">
        <v>10201</v>
      </c>
      <c r="H5817" t="s">
        <v>9</v>
      </c>
      <c r="I5817">
        <v>1120</v>
      </c>
      <c r="J5817">
        <v>2260</v>
      </c>
      <c r="K5817" t="s">
        <v>3258</v>
      </c>
      <c r="O5817" s="65">
        <v>42840000</v>
      </c>
    </row>
    <row r="5818" spans="1:15" x14ac:dyDescent="0.25">
      <c r="A5818" s="45">
        <v>2018</v>
      </c>
      <c r="B5818" t="s">
        <v>1129</v>
      </c>
      <c r="C5818">
        <v>219</v>
      </c>
      <c r="D5818">
        <v>879</v>
      </c>
      <c r="E5818">
        <v>0</v>
      </c>
      <c r="F5818">
        <v>10202</v>
      </c>
      <c r="H5818" t="s">
        <v>9</v>
      </c>
      <c r="I5818">
        <v>1120</v>
      </c>
      <c r="J5818">
        <v>2260</v>
      </c>
      <c r="K5818" t="s">
        <v>3259</v>
      </c>
      <c r="O5818" s="65">
        <v>61200000</v>
      </c>
    </row>
    <row r="5819" spans="1:15" x14ac:dyDescent="0.25">
      <c r="A5819" s="45">
        <v>2018</v>
      </c>
      <c r="B5819" t="s">
        <v>1129</v>
      </c>
      <c r="C5819">
        <v>219</v>
      </c>
      <c r="D5819">
        <v>879</v>
      </c>
      <c r="E5819">
        <v>0</v>
      </c>
      <c r="F5819">
        <v>10203</v>
      </c>
      <c r="H5819" t="s">
        <v>9</v>
      </c>
      <c r="I5819">
        <v>1120</v>
      </c>
      <c r="J5819">
        <v>2260</v>
      </c>
      <c r="K5819" t="s">
        <v>3260</v>
      </c>
      <c r="O5819" s="65">
        <v>90000</v>
      </c>
    </row>
    <row r="5820" spans="1:15" x14ac:dyDescent="0.25">
      <c r="A5820" s="45">
        <v>2018</v>
      </c>
      <c r="B5820" t="s">
        <v>1129</v>
      </c>
      <c r="C5820">
        <v>219</v>
      </c>
      <c r="D5820">
        <v>879</v>
      </c>
      <c r="E5820">
        <v>0</v>
      </c>
      <c r="F5820">
        <v>10204</v>
      </c>
      <c r="H5820" t="s">
        <v>9</v>
      </c>
      <c r="I5820">
        <v>1120</v>
      </c>
      <c r="J5820">
        <v>2260</v>
      </c>
      <c r="K5820" t="s">
        <v>3261</v>
      </c>
      <c r="O5820" s="65">
        <v>53000004</v>
      </c>
    </row>
    <row r="5821" spans="1:15" x14ac:dyDescent="0.25">
      <c r="A5821" s="45">
        <v>2018</v>
      </c>
      <c r="B5821" t="s">
        <v>1129</v>
      </c>
      <c r="C5821">
        <v>219</v>
      </c>
      <c r="D5821">
        <v>879</v>
      </c>
      <c r="E5821">
        <v>0</v>
      </c>
      <c r="F5821">
        <v>10299</v>
      </c>
      <c r="H5821" t="s">
        <v>9</v>
      </c>
      <c r="I5821">
        <v>1120</v>
      </c>
      <c r="J5821">
        <v>2260</v>
      </c>
      <c r="K5821" t="s">
        <v>3262</v>
      </c>
      <c r="M5821" t="s">
        <v>4448</v>
      </c>
      <c r="O5821" s="65">
        <v>3520000</v>
      </c>
    </row>
    <row r="5822" spans="1:15" x14ac:dyDescent="0.25">
      <c r="A5822" s="45">
        <v>2018</v>
      </c>
      <c r="B5822" t="s">
        <v>1129</v>
      </c>
      <c r="C5822">
        <v>219</v>
      </c>
      <c r="D5822">
        <v>879</v>
      </c>
      <c r="E5822">
        <v>0</v>
      </c>
      <c r="F5822">
        <v>10301</v>
      </c>
      <c r="H5822" t="s">
        <v>9</v>
      </c>
      <c r="I5822">
        <v>1120</v>
      </c>
      <c r="J5822">
        <v>2260</v>
      </c>
      <c r="K5822" t="s">
        <v>3263</v>
      </c>
      <c r="O5822" s="65">
        <v>2399343</v>
      </c>
    </row>
    <row r="5823" spans="1:15" x14ac:dyDescent="0.25">
      <c r="A5823" s="45">
        <v>2018</v>
      </c>
      <c r="B5823" t="s">
        <v>1129</v>
      </c>
      <c r="C5823">
        <v>219</v>
      </c>
      <c r="D5823">
        <v>879</v>
      </c>
      <c r="E5823">
        <v>0</v>
      </c>
      <c r="F5823">
        <v>10303</v>
      </c>
      <c r="H5823" t="s">
        <v>9</v>
      </c>
      <c r="I5823">
        <v>1120</v>
      </c>
      <c r="J5823">
        <v>2260</v>
      </c>
      <c r="K5823" t="s">
        <v>3265</v>
      </c>
      <c r="O5823" s="65">
        <v>2587500</v>
      </c>
    </row>
    <row r="5824" spans="1:15" x14ac:dyDescent="0.25">
      <c r="A5824" s="45">
        <v>2018</v>
      </c>
      <c r="B5824" t="s">
        <v>1129</v>
      </c>
      <c r="C5824">
        <v>219</v>
      </c>
      <c r="D5824">
        <v>879</v>
      </c>
      <c r="E5824">
        <v>0</v>
      </c>
      <c r="F5824">
        <v>10306</v>
      </c>
      <c r="H5824" t="s">
        <v>9</v>
      </c>
      <c r="I5824">
        <v>1120</v>
      </c>
      <c r="J5824">
        <v>2260</v>
      </c>
      <c r="K5824" t="s">
        <v>3268</v>
      </c>
      <c r="M5824" t="s">
        <v>4708</v>
      </c>
      <c r="O5824" s="65">
        <v>150000</v>
      </c>
    </row>
    <row r="5825" spans="1:15" x14ac:dyDescent="0.25">
      <c r="A5825" s="45">
        <v>2018</v>
      </c>
      <c r="B5825" t="s">
        <v>1129</v>
      </c>
      <c r="C5825">
        <v>219</v>
      </c>
      <c r="D5825">
        <v>879</v>
      </c>
      <c r="E5825">
        <v>0</v>
      </c>
      <c r="F5825">
        <v>10403</v>
      </c>
      <c r="H5825" t="s">
        <v>9</v>
      </c>
      <c r="I5825">
        <v>1120</v>
      </c>
      <c r="J5825">
        <v>2260</v>
      </c>
      <c r="K5825" t="s">
        <v>3272</v>
      </c>
      <c r="M5825" t="s">
        <v>4709</v>
      </c>
      <c r="O5825" s="65">
        <v>726000</v>
      </c>
    </row>
    <row r="5826" spans="1:15" x14ac:dyDescent="0.25">
      <c r="A5826" s="45">
        <v>2018</v>
      </c>
      <c r="B5826" t="s">
        <v>1129</v>
      </c>
      <c r="C5826">
        <v>219</v>
      </c>
      <c r="D5826">
        <v>879</v>
      </c>
      <c r="E5826">
        <v>0</v>
      </c>
      <c r="F5826">
        <v>10406</v>
      </c>
      <c r="H5826" t="s">
        <v>9</v>
      </c>
      <c r="I5826">
        <v>1120</v>
      </c>
      <c r="J5826">
        <v>2260</v>
      </c>
      <c r="K5826" t="s">
        <v>3275</v>
      </c>
      <c r="M5826" t="s">
        <v>4710</v>
      </c>
      <c r="O5826" s="65">
        <v>85136170</v>
      </c>
    </row>
    <row r="5827" spans="1:15" x14ac:dyDescent="0.25">
      <c r="A5827" s="45">
        <v>2018</v>
      </c>
      <c r="B5827" t="s">
        <v>1129</v>
      </c>
      <c r="C5827">
        <v>219</v>
      </c>
      <c r="D5827">
        <v>879</v>
      </c>
      <c r="E5827">
        <v>0</v>
      </c>
      <c r="F5827">
        <v>10499</v>
      </c>
      <c r="H5827" t="s">
        <v>9</v>
      </c>
      <c r="I5827">
        <v>1120</v>
      </c>
      <c r="J5827">
        <v>2260</v>
      </c>
      <c r="K5827" t="s">
        <v>3276</v>
      </c>
      <c r="M5827" t="s">
        <v>4711</v>
      </c>
      <c r="O5827" s="65">
        <v>2879006</v>
      </c>
    </row>
    <row r="5828" spans="1:15" x14ac:dyDescent="0.25">
      <c r="A5828" s="45">
        <v>2018</v>
      </c>
      <c r="B5828" t="s">
        <v>1129</v>
      </c>
      <c r="C5828">
        <v>219</v>
      </c>
      <c r="D5828">
        <v>879</v>
      </c>
      <c r="E5828">
        <v>0</v>
      </c>
      <c r="F5828">
        <v>10501</v>
      </c>
      <c r="H5828" t="s">
        <v>9</v>
      </c>
      <c r="I5828">
        <v>1120</v>
      </c>
      <c r="J5828">
        <v>2260</v>
      </c>
      <c r="K5828" t="s">
        <v>3277</v>
      </c>
      <c r="O5828" s="65">
        <v>2317760</v>
      </c>
    </row>
    <row r="5829" spans="1:15" x14ac:dyDescent="0.25">
      <c r="A5829" s="45">
        <v>2018</v>
      </c>
      <c r="B5829" t="s">
        <v>1129</v>
      </c>
      <c r="C5829">
        <v>219</v>
      </c>
      <c r="D5829">
        <v>879</v>
      </c>
      <c r="E5829">
        <v>0</v>
      </c>
      <c r="F5829">
        <v>10502</v>
      </c>
      <c r="H5829" t="s">
        <v>9</v>
      </c>
      <c r="I5829">
        <v>1120</v>
      </c>
      <c r="J5829">
        <v>2260</v>
      </c>
      <c r="K5829" t="s">
        <v>3278</v>
      </c>
      <c r="O5829" s="65">
        <v>6627817</v>
      </c>
    </row>
    <row r="5830" spans="1:15" x14ac:dyDescent="0.25">
      <c r="A5830" s="45">
        <v>2018</v>
      </c>
      <c r="B5830" t="s">
        <v>1129</v>
      </c>
      <c r="C5830">
        <v>219</v>
      </c>
      <c r="D5830">
        <v>879</v>
      </c>
      <c r="E5830">
        <v>0</v>
      </c>
      <c r="F5830">
        <v>10503</v>
      </c>
      <c r="H5830" t="s">
        <v>9</v>
      </c>
      <c r="I5830">
        <v>1120</v>
      </c>
      <c r="J5830">
        <v>2260</v>
      </c>
      <c r="K5830" t="s">
        <v>3279</v>
      </c>
      <c r="O5830" s="65">
        <v>2070000</v>
      </c>
    </row>
    <row r="5831" spans="1:15" x14ac:dyDescent="0.25">
      <c r="A5831" s="45">
        <v>2018</v>
      </c>
      <c r="B5831" t="s">
        <v>1129</v>
      </c>
      <c r="C5831">
        <v>219</v>
      </c>
      <c r="D5831">
        <v>879</v>
      </c>
      <c r="E5831">
        <v>0</v>
      </c>
      <c r="F5831">
        <v>10504</v>
      </c>
      <c r="H5831" t="s">
        <v>9</v>
      </c>
      <c r="I5831">
        <v>1120</v>
      </c>
      <c r="J5831">
        <v>2260</v>
      </c>
      <c r="K5831" t="s">
        <v>3280</v>
      </c>
      <c r="O5831" s="65">
        <v>4227427</v>
      </c>
    </row>
    <row r="5832" spans="1:15" x14ac:dyDescent="0.25">
      <c r="A5832" s="45">
        <v>2018</v>
      </c>
      <c r="B5832" t="s">
        <v>1129</v>
      </c>
      <c r="C5832">
        <v>219</v>
      </c>
      <c r="D5832">
        <v>879</v>
      </c>
      <c r="E5832">
        <v>0</v>
      </c>
      <c r="F5832">
        <v>10601</v>
      </c>
      <c r="H5832" t="s">
        <v>9</v>
      </c>
      <c r="I5832">
        <v>1120</v>
      </c>
      <c r="J5832">
        <v>2260</v>
      </c>
      <c r="K5832" t="s">
        <v>3281</v>
      </c>
      <c r="O5832" s="65">
        <v>75869288</v>
      </c>
    </row>
    <row r="5833" spans="1:15" x14ac:dyDescent="0.25">
      <c r="A5833" s="45">
        <v>2018</v>
      </c>
      <c r="B5833" t="s">
        <v>1129</v>
      </c>
      <c r="C5833">
        <v>219</v>
      </c>
      <c r="D5833">
        <v>879</v>
      </c>
      <c r="E5833">
        <v>0</v>
      </c>
      <c r="F5833">
        <v>10801</v>
      </c>
      <c r="H5833" t="s">
        <v>9</v>
      </c>
      <c r="I5833">
        <v>1120</v>
      </c>
      <c r="J5833">
        <v>2260</v>
      </c>
      <c r="K5833" t="s">
        <v>3287</v>
      </c>
      <c r="O5833" s="65">
        <v>7294100</v>
      </c>
    </row>
    <row r="5834" spans="1:15" x14ac:dyDescent="0.25">
      <c r="A5834" s="45">
        <v>2018</v>
      </c>
      <c r="B5834" t="s">
        <v>1129</v>
      </c>
      <c r="C5834">
        <v>219</v>
      </c>
      <c r="D5834">
        <v>879</v>
      </c>
      <c r="E5834">
        <v>0</v>
      </c>
      <c r="F5834">
        <v>10804</v>
      </c>
      <c r="H5834" t="s">
        <v>9</v>
      </c>
      <c r="I5834">
        <v>1120</v>
      </c>
      <c r="J5834">
        <v>2260</v>
      </c>
      <c r="K5834" t="s">
        <v>3290</v>
      </c>
      <c r="O5834" s="65">
        <v>886700</v>
      </c>
    </row>
    <row r="5835" spans="1:15" x14ac:dyDescent="0.25">
      <c r="A5835" s="45">
        <v>2018</v>
      </c>
      <c r="B5835" t="s">
        <v>1129</v>
      </c>
      <c r="C5835">
        <v>219</v>
      </c>
      <c r="D5835">
        <v>879</v>
      </c>
      <c r="E5835">
        <v>0</v>
      </c>
      <c r="F5835">
        <v>10805</v>
      </c>
      <c r="H5835" t="s">
        <v>9</v>
      </c>
      <c r="I5835">
        <v>1120</v>
      </c>
      <c r="J5835">
        <v>2260</v>
      </c>
      <c r="K5835" t="s">
        <v>3291</v>
      </c>
      <c r="O5835" s="65">
        <v>17892240</v>
      </c>
    </row>
    <row r="5836" spans="1:15" x14ac:dyDescent="0.25">
      <c r="A5836" s="45">
        <v>2018</v>
      </c>
      <c r="B5836" t="s">
        <v>1129</v>
      </c>
      <c r="C5836">
        <v>219</v>
      </c>
      <c r="D5836">
        <v>879</v>
      </c>
      <c r="E5836">
        <v>0</v>
      </c>
      <c r="F5836">
        <v>10806</v>
      </c>
      <c r="H5836" t="s">
        <v>9</v>
      </c>
      <c r="I5836">
        <v>1120</v>
      </c>
      <c r="J5836">
        <v>2260</v>
      </c>
      <c r="K5836" t="s">
        <v>3292</v>
      </c>
      <c r="O5836" s="65">
        <v>3245000</v>
      </c>
    </row>
    <row r="5837" spans="1:15" x14ac:dyDescent="0.25">
      <c r="A5837" s="45">
        <v>2018</v>
      </c>
      <c r="B5837" t="s">
        <v>1129</v>
      </c>
      <c r="C5837">
        <v>219</v>
      </c>
      <c r="D5837">
        <v>879</v>
      </c>
      <c r="E5837">
        <v>0</v>
      </c>
      <c r="F5837">
        <v>10807</v>
      </c>
      <c r="H5837" t="s">
        <v>9</v>
      </c>
      <c r="I5837">
        <v>1120</v>
      </c>
      <c r="J5837">
        <v>2260</v>
      </c>
      <c r="K5837" t="s">
        <v>3293</v>
      </c>
      <c r="O5837" s="65">
        <v>14559873</v>
      </c>
    </row>
    <row r="5838" spans="1:15" x14ac:dyDescent="0.25">
      <c r="A5838" s="45">
        <v>2018</v>
      </c>
      <c r="B5838" t="s">
        <v>1129</v>
      </c>
      <c r="C5838">
        <v>219</v>
      </c>
      <c r="D5838">
        <v>879</v>
      </c>
      <c r="E5838">
        <v>0</v>
      </c>
      <c r="F5838">
        <v>10808</v>
      </c>
      <c r="H5838" t="s">
        <v>9</v>
      </c>
      <c r="I5838">
        <v>1120</v>
      </c>
      <c r="J5838">
        <v>2260</v>
      </c>
      <c r="K5838" t="s">
        <v>3294</v>
      </c>
      <c r="O5838" s="65">
        <v>1100000</v>
      </c>
    </row>
    <row r="5839" spans="1:15" x14ac:dyDescent="0.25">
      <c r="A5839" s="45">
        <v>2018</v>
      </c>
      <c r="B5839" t="s">
        <v>1129</v>
      </c>
      <c r="C5839">
        <v>219</v>
      </c>
      <c r="D5839">
        <v>879</v>
      </c>
      <c r="E5839">
        <v>0</v>
      </c>
      <c r="F5839">
        <v>10899</v>
      </c>
      <c r="H5839" t="s">
        <v>9</v>
      </c>
      <c r="I5839">
        <v>1120</v>
      </c>
      <c r="J5839">
        <v>2260</v>
      </c>
      <c r="K5839" t="s">
        <v>3295</v>
      </c>
      <c r="O5839" s="65">
        <v>679172</v>
      </c>
    </row>
    <row r="5840" spans="1:15" x14ac:dyDescent="0.25">
      <c r="A5840" s="45">
        <v>2018</v>
      </c>
      <c r="B5840" t="s">
        <v>1129</v>
      </c>
      <c r="C5840">
        <v>219</v>
      </c>
      <c r="D5840">
        <v>879</v>
      </c>
      <c r="E5840">
        <v>0</v>
      </c>
      <c r="F5840">
        <v>10999</v>
      </c>
      <c r="H5840" t="s">
        <v>9</v>
      </c>
      <c r="I5840">
        <v>1310</v>
      </c>
      <c r="J5840">
        <v>2260</v>
      </c>
      <c r="K5840" t="s">
        <v>3299</v>
      </c>
      <c r="M5840" t="s">
        <v>4712</v>
      </c>
      <c r="O5840" s="65">
        <v>1650000</v>
      </c>
    </row>
    <row r="5841" spans="1:15" x14ac:dyDescent="0.25">
      <c r="A5841" s="45">
        <v>2018</v>
      </c>
      <c r="B5841" t="s">
        <v>1129</v>
      </c>
      <c r="C5841">
        <v>219</v>
      </c>
      <c r="D5841">
        <v>879</v>
      </c>
      <c r="E5841">
        <v>0</v>
      </c>
      <c r="F5841">
        <v>19902</v>
      </c>
      <c r="H5841" t="s">
        <v>9</v>
      </c>
      <c r="I5841">
        <v>1120</v>
      </c>
      <c r="J5841">
        <v>2260</v>
      </c>
      <c r="K5841" t="s">
        <v>3301</v>
      </c>
      <c r="M5841" t="s">
        <v>4449</v>
      </c>
      <c r="O5841" s="65">
        <v>800000</v>
      </c>
    </row>
    <row r="5842" spans="1:15" x14ac:dyDescent="0.25">
      <c r="A5842" s="45">
        <v>2018</v>
      </c>
      <c r="B5842" t="s">
        <v>1129</v>
      </c>
      <c r="C5842">
        <v>219</v>
      </c>
      <c r="D5842">
        <v>879</v>
      </c>
      <c r="E5842">
        <v>0</v>
      </c>
      <c r="F5842">
        <v>19905</v>
      </c>
      <c r="H5842" t="s">
        <v>9</v>
      </c>
      <c r="I5842">
        <v>1120</v>
      </c>
      <c r="J5842">
        <v>2260</v>
      </c>
      <c r="K5842" t="s">
        <v>3304</v>
      </c>
      <c r="O5842" s="65">
        <v>1000000</v>
      </c>
    </row>
    <row r="5843" spans="1:15" x14ac:dyDescent="0.25">
      <c r="A5843" s="45">
        <v>2018</v>
      </c>
      <c r="B5843" t="s">
        <v>1129</v>
      </c>
      <c r="C5843">
        <v>219</v>
      </c>
      <c r="D5843">
        <v>879</v>
      </c>
      <c r="E5843">
        <v>0</v>
      </c>
      <c r="F5843">
        <v>19999</v>
      </c>
      <c r="H5843" t="s">
        <v>9</v>
      </c>
      <c r="I5843">
        <v>1120</v>
      </c>
      <c r="J5843">
        <v>2260</v>
      </c>
      <c r="K5843" t="s">
        <v>3305</v>
      </c>
      <c r="M5843" t="s">
        <v>4450</v>
      </c>
      <c r="O5843" s="65">
        <v>200000</v>
      </c>
    </row>
    <row r="5844" spans="1:15" x14ac:dyDescent="0.25">
      <c r="A5844" s="45">
        <v>2018</v>
      </c>
      <c r="B5844" t="s">
        <v>1129</v>
      </c>
      <c r="C5844">
        <v>219</v>
      </c>
      <c r="D5844">
        <v>879</v>
      </c>
      <c r="E5844">
        <v>0</v>
      </c>
      <c r="F5844">
        <v>20101</v>
      </c>
      <c r="H5844" t="s">
        <v>9</v>
      </c>
      <c r="I5844">
        <v>1120</v>
      </c>
      <c r="J5844">
        <v>2260</v>
      </c>
      <c r="K5844" t="s">
        <v>3306</v>
      </c>
      <c r="O5844" s="65">
        <v>18000000</v>
      </c>
    </row>
    <row r="5845" spans="1:15" x14ac:dyDescent="0.25">
      <c r="A5845" s="45">
        <v>2018</v>
      </c>
      <c r="B5845" t="s">
        <v>1129</v>
      </c>
      <c r="C5845">
        <v>219</v>
      </c>
      <c r="D5845">
        <v>879</v>
      </c>
      <c r="E5845">
        <v>0</v>
      </c>
      <c r="F5845">
        <v>20102</v>
      </c>
      <c r="H5845" t="s">
        <v>9</v>
      </c>
      <c r="I5845">
        <v>1120</v>
      </c>
      <c r="J5845">
        <v>2260</v>
      </c>
      <c r="K5845" t="s">
        <v>3307</v>
      </c>
      <c r="O5845" s="65">
        <v>807300</v>
      </c>
    </row>
    <row r="5846" spans="1:15" x14ac:dyDescent="0.25">
      <c r="A5846" s="45">
        <v>2018</v>
      </c>
      <c r="B5846" t="s">
        <v>1129</v>
      </c>
      <c r="C5846">
        <v>219</v>
      </c>
      <c r="D5846">
        <v>879</v>
      </c>
      <c r="E5846">
        <v>0</v>
      </c>
      <c r="F5846">
        <v>20104</v>
      </c>
      <c r="H5846" t="s">
        <v>9</v>
      </c>
      <c r="I5846">
        <v>1120</v>
      </c>
      <c r="J5846">
        <v>2260</v>
      </c>
      <c r="K5846" t="s">
        <v>3309</v>
      </c>
      <c r="O5846" s="65">
        <v>12073584</v>
      </c>
    </row>
    <row r="5847" spans="1:15" x14ac:dyDescent="0.25">
      <c r="A5847" s="45">
        <v>2018</v>
      </c>
      <c r="B5847" t="s">
        <v>1129</v>
      </c>
      <c r="C5847">
        <v>219</v>
      </c>
      <c r="D5847">
        <v>879</v>
      </c>
      <c r="E5847">
        <v>0</v>
      </c>
      <c r="F5847">
        <v>20199</v>
      </c>
      <c r="H5847" t="s">
        <v>9</v>
      </c>
      <c r="I5847">
        <v>1120</v>
      </c>
      <c r="J5847">
        <v>2260</v>
      </c>
      <c r="K5847" t="s">
        <v>3310</v>
      </c>
      <c r="O5847" s="65">
        <v>1143000</v>
      </c>
    </row>
    <row r="5848" spans="1:15" x14ac:dyDescent="0.25">
      <c r="A5848" s="45">
        <v>2018</v>
      </c>
      <c r="B5848" t="s">
        <v>1129</v>
      </c>
      <c r="C5848">
        <v>219</v>
      </c>
      <c r="D5848">
        <v>879</v>
      </c>
      <c r="E5848">
        <v>0</v>
      </c>
      <c r="F5848">
        <v>20301</v>
      </c>
      <c r="H5848" t="s">
        <v>9</v>
      </c>
      <c r="I5848">
        <v>1120</v>
      </c>
      <c r="J5848">
        <v>2260</v>
      </c>
      <c r="K5848" t="s">
        <v>3315</v>
      </c>
      <c r="O5848" s="65">
        <v>1521347</v>
      </c>
    </row>
    <row r="5849" spans="1:15" x14ac:dyDescent="0.25">
      <c r="A5849" s="45">
        <v>2018</v>
      </c>
      <c r="B5849" t="s">
        <v>1129</v>
      </c>
      <c r="C5849">
        <v>219</v>
      </c>
      <c r="D5849">
        <v>879</v>
      </c>
      <c r="E5849">
        <v>0</v>
      </c>
      <c r="F5849">
        <v>20302</v>
      </c>
      <c r="H5849" t="s">
        <v>9</v>
      </c>
      <c r="I5849">
        <v>1120</v>
      </c>
      <c r="J5849">
        <v>2260</v>
      </c>
      <c r="K5849" t="s">
        <v>3316</v>
      </c>
      <c r="O5849" s="65">
        <v>1244079</v>
      </c>
    </row>
    <row r="5850" spans="1:15" x14ac:dyDescent="0.25">
      <c r="A5850" s="45">
        <v>2018</v>
      </c>
      <c r="B5850" t="s">
        <v>1129</v>
      </c>
      <c r="C5850">
        <v>219</v>
      </c>
      <c r="D5850">
        <v>879</v>
      </c>
      <c r="E5850">
        <v>0</v>
      </c>
      <c r="F5850">
        <v>20303</v>
      </c>
      <c r="H5850" t="s">
        <v>9</v>
      </c>
      <c r="I5850">
        <v>1120</v>
      </c>
      <c r="J5850">
        <v>2260</v>
      </c>
      <c r="K5850" t="s">
        <v>3317</v>
      </c>
      <c r="O5850" s="65">
        <v>1200000</v>
      </c>
    </row>
    <row r="5851" spans="1:15" x14ac:dyDescent="0.25">
      <c r="A5851" s="45">
        <v>2018</v>
      </c>
      <c r="B5851" t="s">
        <v>1129</v>
      </c>
      <c r="C5851">
        <v>219</v>
      </c>
      <c r="D5851">
        <v>879</v>
      </c>
      <c r="E5851">
        <v>0</v>
      </c>
      <c r="F5851">
        <v>20304</v>
      </c>
      <c r="H5851" t="s">
        <v>9</v>
      </c>
      <c r="I5851">
        <v>1120</v>
      </c>
      <c r="J5851">
        <v>2260</v>
      </c>
      <c r="K5851" t="s">
        <v>3318</v>
      </c>
      <c r="O5851" s="65">
        <v>1799000</v>
      </c>
    </row>
    <row r="5852" spans="1:15" x14ac:dyDescent="0.25">
      <c r="A5852" s="45">
        <v>2018</v>
      </c>
      <c r="B5852" t="s">
        <v>1129</v>
      </c>
      <c r="C5852">
        <v>219</v>
      </c>
      <c r="D5852">
        <v>879</v>
      </c>
      <c r="E5852">
        <v>0</v>
      </c>
      <c r="F5852">
        <v>20305</v>
      </c>
      <c r="H5852" t="s">
        <v>9</v>
      </c>
      <c r="I5852">
        <v>1120</v>
      </c>
      <c r="J5852">
        <v>2260</v>
      </c>
      <c r="K5852" t="s">
        <v>3319</v>
      </c>
      <c r="O5852" s="65">
        <v>1293000</v>
      </c>
    </row>
    <row r="5853" spans="1:15" x14ac:dyDescent="0.25">
      <c r="A5853" s="45">
        <v>2018</v>
      </c>
      <c r="B5853" t="s">
        <v>1129</v>
      </c>
      <c r="C5853">
        <v>219</v>
      </c>
      <c r="D5853">
        <v>879</v>
      </c>
      <c r="E5853">
        <v>0</v>
      </c>
      <c r="F5853">
        <v>20306</v>
      </c>
      <c r="H5853" t="s">
        <v>9</v>
      </c>
      <c r="I5853">
        <v>1120</v>
      </c>
      <c r="J5853">
        <v>2260</v>
      </c>
      <c r="K5853" t="s">
        <v>3320</v>
      </c>
      <c r="O5853" s="65">
        <v>800000</v>
      </c>
    </row>
    <row r="5854" spans="1:15" x14ac:dyDescent="0.25">
      <c r="A5854" s="45">
        <v>2018</v>
      </c>
      <c r="B5854" t="s">
        <v>1129</v>
      </c>
      <c r="C5854">
        <v>219</v>
      </c>
      <c r="D5854">
        <v>879</v>
      </c>
      <c r="E5854">
        <v>0</v>
      </c>
      <c r="F5854">
        <v>20399</v>
      </c>
      <c r="H5854" t="s">
        <v>9</v>
      </c>
      <c r="I5854">
        <v>1120</v>
      </c>
      <c r="J5854">
        <v>2260</v>
      </c>
      <c r="K5854" t="s">
        <v>3321</v>
      </c>
      <c r="O5854" s="65">
        <v>1600000</v>
      </c>
    </row>
    <row r="5855" spans="1:15" x14ac:dyDescent="0.25">
      <c r="A5855" s="45">
        <v>2018</v>
      </c>
      <c r="B5855" t="s">
        <v>1129</v>
      </c>
      <c r="C5855">
        <v>219</v>
      </c>
      <c r="D5855">
        <v>879</v>
      </c>
      <c r="E5855">
        <v>0</v>
      </c>
      <c r="F5855">
        <v>20401</v>
      </c>
      <c r="H5855" t="s">
        <v>9</v>
      </c>
      <c r="I5855">
        <v>1120</v>
      </c>
      <c r="J5855">
        <v>2260</v>
      </c>
      <c r="K5855" t="s">
        <v>3322</v>
      </c>
      <c r="O5855" s="65">
        <v>2700000</v>
      </c>
    </row>
    <row r="5856" spans="1:15" x14ac:dyDescent="0.25">
      <c r="A5856" s="45">
        <v>2018</v>
      </c>
      <c r="B5856" t="s">
        <v>1129</v>
      </c>
      <c r="C5856">
        <v>219</v>
      </c>
      <c r="D5856">
        <v>879</v>
      </c>
      <c r="E5856">
        <v>0</v>
      </c>
      <c r="F5856">
        <v>20402</v>
      </c>
      <c r="H5856" t="s">
        <v>9</v>
      </c>
      <c r="I5856">
        <v>1120</v>
      </c>
      <c r="J5856">
        <v>2260</v>
      </c>
      <c r="K5856" t="s">
        <v>3323</v>
      </c>
      <c r="O5856" s="65">
        <v>2425555</v>
      </c>
    </row>
    <row r="5857" spans="1:15" x14ac:dyDescent="0.25">
      <c r="A5857" s="45">
        <v>2018</v>
      </c>
      <c r="B5857" t="s">
        <v>1129</v>
      </c>
      <c r="C5857">
        <v>219</v>
      </c>
      <c r="D5857">
        <v>879</v>
      </c>
      <c r="E5857">
        <v>0</v>
      </c>
      <c r="F5857">
        <v>29901</v>
      </c>
      <c r="H5857" t="s">
        <v>9</v>
      </c>
      <c r="I5857">
        <v>1120</v>
      </c>
      <c r="J5857">
        <v>2260</v>
      </c>
      <c r="K5857" t="s">
        <v>3327</v>
      </c>
      <c r="O5857" s="65">
        <v>2540800</v>
      </c>
    </row>
    <row r="5858" spans="1:15" x14ac:dyDescent="0.25">
      <c r="A5858" s="45">
        <v>2018</v>
      </c>
      <c r="B5858" t="s">
        <v>1129</v>
      </c>
      <c r="C5858">
        <v>219</v>
      </c>
      <c r="D5858">
        <v>879</v>
      </c>
      <c r="E5858">
        <v>0</v>
      </c>
      <c r="F5858">
        <v>29902</v>
      </c>
      <c r="H5858" t="s">
        <v>9</v>
      </c>
      <c r="I5858">
        <v>1120</v>
      </c>
      <c r="J5858">
        <v>2260</v>
      </c>
      <c r="K5858" t="s">
        <v>3328</v>
      </c>
      <c r="O5858" s="65">
        <v>230000</v>
      </c>
    </row>
    <row r="5859" spans="1:15" x14ac:dyDescent="0.25">
      <c r="A5859" s="45">
        <v>2018</v>
      </c>
      <c r="B5859" t="s">
        <v>1129</v>
      </c>
      <c r="C5859">
        <v>219</v>
      </c>
      <c r="D5859">
        <v>879</v>
      </c>
      <c r="E5859">
        <v>0</v>
      </c>
      <c r="F5859">
        <v>29903</v>
      </c>
      <c r="H5859" t="s">
        <v>9</v>
      </c>
      <c r="I5859">
        <v>1120</v>
      </c>
      <c r="J5859">
        <v>2260</v>
      </c>
      <c r="K5859" t="s">
        <v>3329</v>
      </c>
      <c r="O5859" s="65">
        <v>8000000</v>
      </c>
    </row>
    <row r="5860" spans="1:15" x14ac:dyDescent="0.25">
      <c r="A5860" s="45">
        <v>2018</v>
      </c>
      <c r="B5860" t="s">
        <v>1129</v>
      </c>
      <c r="C5860">
        <v>219</v>
      </c>
      <c r="D5860">
        <v>879</v>
      </c>
      <c r="E5860">
        <v>0</v>
      </c>
      <c r="F5860">
        <v>29905</v>
      </c>
      <c r="H5860" t="s">
        <v>9</v>
      </c>
      <c r="I5860">
        <v>1120</v>
      </c>
      <c r="J5860">
        <v>2260</v>
      </c>
      <c r="K5860" t="s">
        <v>3331</v>
      </c>
      <c r="O5860" s="65">
        <v>4399302</v>
      </c>
    </row>
    <row r="5861" spans="1:15" x14ac:dyDescent="0.25">
      <c r="A5861" s="45">
        <v>2018</v>
      </c>
      <c r="B5861" t="s">
        <v>1129</v>
      </c>
      <c r="C5861">
        <v>219</v>
      </c>
      <c r="D5861">
        <v>879</v>
      </c>
      <c r="E5861">
        <v>0</v>
      </c>
      <c r="F5861">
        <v>29906</v>
      </c>
      <c r="H5861" t="s">
        <v>9</v>
      </c>
      <c r="I5861">
        <v>1120</v>
      </c>
      <c r="J5861">
        <v>2260</v>
      </c>
      <c r="K5861" t="s">
        <v>3332</v>
      </c>
      <c r="O5861" s="65">
        <v>1699240</v>
      </c>
    </row>
    <row r="5862" spans="1:15" x14ac:dyDescent="0.25">
      <c r="A5862" s="45">
        <v>2018</v>
      </c>
      <c r="B5862" t="s">
        <v>1129</v>
      </c>
      <c r="C5862">
        <v>219</v>
      </c>
      <c r="D5862">
        <v>879</v>
      </c>
      <c r="E5862">
        <v>0</v>
      </c>
      <c r="F5862">
        <v>29907</v>
      </c>
      <c r="H5862" t="s">
        <v>9</v>
      </c>
      <c r="I5862">
        <v>1120</v>
      </c>
      <c r="J5862">
        <v>2260</v>
      </c>
      <c r="K5862" t="s">
        <v>3333</v>
      </c>
      <c r="O5862" s="65">
        <v>575000</v>
      </c>
    </row>
    <row r="5863" spans="1:15" x14ac:dyDescent="0.25">
      <c r="A5863" s="45">
        <v>2018</v>
      </c>
      <c r="B5863" t="s">
        <v>1129</v>
      </c>
      <c r="C5863">
        <v>219</v>
      </c>
      <c r="D5863">
        <v>879</v>
      </c>
      <c r="E5863">
        <v>0</v>
      </c>
      <c r="F5863">
        <v>29999</v>
      </c>
      <c r="H5863" t="s">
        <v>9</v>
      </c>
      <c r="I5863">
        <v>1120</v>
      </c>
      <c r="J5863">
        <v>2260</v>
      </c>
      <c r="K5863" t="s">
        <v>3334</v>
      </c>
      <c r="O5863" s="65">
        <v>1518000</v>
      </c>
    </row>
    <row r="5864" spans="1:15" x14ac:dyDescent="0.25">
      <c r="A5864" s="45">
        <v>2018</v>
      </c>
      <c r="B5864" t="s">
        <v>1129</v>
      </c>
      <c r="C5864">
        <v>219</v>
      </c>
      <c r="D5864">
        <v>879</v>
      </c>
      <c r="E5864">
        <v>0</v>
      </c>
      <c r="F5864">
        <v>60102</v>
      </c>
      <c r="G5864">
        <v>210</v>
      </c>
      <c r="H5864" t="s">
        <v>9</v>
      </c>
      <c r="I5864">
        <v>1310</v>
      </c>
      <c r="J5864">
        <v>2260</v>
      </c>
      <c r="K5864" t="s">
        <v>3392</v>
      </c>
      <c r="L5864" t="s">
        <v>1132</v>
      </c>
      <c r="M5864" t="s">
        <v>6304</v>
      </c>
      <c r="N5864" t="s">
        <v>1133</v>
      </c>
      <c r="O5864" s="65">
        <v>19181800000</v>
      </c>
    </row>
    <row r="5865" spans="1:15" x14ac:dyDescent="0.25">
      <c r="A5865" s="45">
        <v>2018</v>
      </c>
      <c r="B5865" t="s">
        <v>1129</v>
      </c>
      <c r="C5865">
        <v>219</v>
      </c>
      <c r="D5865">
        <v>879</v>
      </c>
      <c r="E5865">
        <v>0</v>
      </c>
      <c r="F5865">
        <v>60102</v>
      </c>
      <c r="G5865">
        <v>270</v>
      </c>
      <c r="H5865" t="s">
        <v>9</v>
      </c>
      <c r="I5865">
        <v>1310</v>
      </c>
      <c r="J5865">
        <v>2260</v>
      </c>
      <c r="K5865" t="s">
        <v>3392</v>
      </c>
      <c r="L5865" t="s">
        <v>4511</v>
      </c>
      <c r="M5865" t="s">
        <v>4713</v>
      </c>
      <c r="N5865" t="s">
        <v>4451</v>
      </c>
      <c r="O5865" s="65">
        <v>130000000</v>
      </c>
    </row>
    <row r="5866" spans="1:15" x14ac:dyDescent="0.25">
      <c r="A5866" s="45">
        <v>2018</v>
      </c>
      <c r="B5866" t="s">
        <v>1129</v>
      </c>
      <c r="C5866">
        <v>219</v>
      </c>
      <c r="D5866">
        <v>879</v>
      </c>
      <c r="E5866">
        <v>0</v>
      </c>
      <c r="F5866">
        <v>60103</v>
      </c>
      <c r="G5866">
        <v>200</v>
      </c>
      <c r="H5866" t="s">
        <v>9</v>
      </c>
      <c r="I5866">
        <v>1310</v>
      </c>
      <c r="J5866">
        <v>2260</v>
      </c>
      <c r="K5866" t="s">
        <v>3393</v>
      </c>
      <c r="L5866" t="s">
        <v>21</v>
      </c>
      <c r="M5866" t="s">
        <v>4550</v>
      </c>
      <c r="N5866" t="s">
        <v>22</v>
      </c>
      <c r="O5866" s="65">
        <v>16563462</v>
      </c>
    </row>
    <row r="5867" spans="1:15" x14ac:dyDescent="0.25">
      <c r="A5867" s="45">
        <v>2018</v>
      </c>
      <c r="B5867" t="s">
        <v>1129</v>
      </c>
      <c r="C5867">
        <v>219</v>
      </c>
      <c r="D5867">
        <v>879</v>
      </c>
      <c r="E5867">
        <v>0</v>
      </c>
      <c r="F5867">
        <v>60103</v>
      </c>
      <c r="G5867">
        <v>202</v>
      </c>
      <c r="H5867" t="s">
        <v>9</v>
      </c>
      <c r="I5867">
        <v>1310</v>
      </c>
      <c r="J5867">
        <v>2260</v>
      </c>
      <c r="K5867" t="s">
        <v>3393</v>
      </c>
      <c r="L5867" t="s">
        <v>21</v>
      </c>
      <c r="M5867" t="s">
        <v>4542</v>
      </c>
      <c r="N5867" t="s">
        <v>22</v>
      </c>
      <c r="O5867" s="65">
        <v>7139423</v>
      </c>
    </row>
    <row r="5868" spans="1:15" x14ac:dyDescent="0.25">
      <c r="A5868" s="45">
        <v>2018</v>
      </c>
      <c r="B5868" t="s">
        <v>1129</v>
      </c>
      <c r="C5868">
        <v>219</v>
      </c>
      <c r="D5868">
        <v>879</v>
      </c>
      <c r="E5868">
        <v>0</v>
      </c>
      <c r="F5868">
        <v>60301</v>
      </c>
      <c r="H5868" t="s">
        <v>9</v>
      </c>
      <c r="I5868">
        <v>1320</v>
      </c>
      <c r="J5868">
        <v>2260</v>
      </c>
      <c r="K5868" t="s">
        <v>3404</v>
      </c>
      <c r="O5868" s="65">
        <v>98511887</v>
      </c>
    </row>
    <row r="5869" spans="1:15" x14ac:dyDescent="0.25">
      <c r="A5869" s="45">
        <v>2018</v>
      </c>
      <c r="B5869" t="s">
        <v>1129</v>
      </c>
      <c r="C5869">
        <v>219</v>
      </c>
      <c r="D5869">
        <v>879</v>
      </c>
      <c r="E5869">
        <v>0</v>
      </c>
      <c r="F5869">
        <v>60399</v>
      </c>
      <c r="H5869" t="s">
        <v>9</v>
      </c>
      <c r="I5869">
        <v>1320</v>
      </c>
      <c r="J5869">
        <v>2260</v>
      </c>
      <c r="K5869" t="s">
        <v>3409</v>
      </c>
      <c r="M5869" t="s">
        <v>4452</v>
      </c>
      <c r="O5869" s="65">
        <v>26195225</v>
      </c>
    </row>
    <row r="5870" spans="1:15" x14ac:dyDescent="0.25">
      <c r="A5870" s="45">
        <v>2018</v>
      </c>
      <c r="B5870" t="s">
        <v>1129</v>
      </c>
      <c r="C5870">
        <v>219</v>
      </c>
      <c r="D5870">
        <v>879</v>
      </c>
      <c r="E5870">
        <v>0</v>
      </c>
      <c r="F5870">
        <v>60402</v>
      </c>
      <c r="G5870">
        <v>200</v>
      </c>
      <c r="H5870" t="s">
        <v>9</v>
      </c>
      <c r="I5870">
        <v>1320</v>
      </c>
      <c r="J5870">
        <v>2240</v>
      </c>
      <c r="K5870" t="s">
        <v>3412</v>
      </c>
      <c r="L5870" t="s">
        <v>4453</v>
      </c>
      <c r="M5870" t="s">
        <v>4765</v>
      </c>
      <c r="N5870" t="s">
        <v>4454</v>
      </c>
      <c r="O5870" s="65">
        <v>194000000</v>
      </c>
    </row>
    <row r="5871" spans="1:15" x14ac:dyDescent="0.25">
      <c r="A5871" s="45">
        <v>2018</v>
      </c>
      <c r="B5871" t="s">
        <v>1129</v>
      </c>
      <c r="C5871">
        <v>219</v>
      </c>
      <c r="D5871">
        <v>879</v>
      </c>
      <c r="E5871">
        <v>0</v>
      </c>
      <c r="F5871">
        <v>60402</v>
      </c>
      <c r="G5871">
        <v>205</v>
      </c>
      <c r="H5871" t="s">
        <v>9</v>
      </c>
      <c r="I5871">
        <v>1320</v>
      </c>
      <c r="J5871">
        <v>2240</v>
      </c>
      <c r="K5871" t="s">
        <v>3412</v>
      </c>
      <c r="L5871" t="s">
        <v>1136</v>
      </c>
      <c r="M5871" t="s">
        <v>6305</v>
      </c>
      <c r="N5871" t="s">
        <v>1137</v>
      </c>
      <c r="O5871" s="65">
        <v>139800000</v>
      </c>
    </row>
    <row r="5872" spans="1:15" x14ac:dyDescent="0.25">
      <c r="A5872" s="45">
        <v>2018</v>
      </c>
      <c r="B5872" t="s">
        <v>1129</v>
      </c>
      <c r="C5872">
        <v>219</v>
      </c>
      <c r="D5872">
        <v>879</v>
      </c>
      <c r="E5872">
        <v>0</v>
      </c>
      <c r="F5872">
        <v>60601</v>
      </c>
      <c r="H5872" t="s">
        <v>9</v>
      </c>
      <c r="I5872">
        <v>1320</v>
      </c>
      <c r="J5872">
        <v>2260</v>
      </c>
      <c r="K5872" t="s">
        <v>3417</v>
      </c>
      <c r="M5872" t="s">
        <v>4455</v>
      </c>
      <c r="O5872" s="65">
        <v>48913496</v>
      </c>
    </row>
    <row r="5873" spans="1:15" x14ac:dyDescent="0.25">
      <c r="A5873" s="45">
        <v>2018</v>
      </c>
      <c r="B5873" t="s">
        <v>1129</v>
      </c>
      <c r="C5873">
        <v>219</v>
      </c>
      <c r="D5873">
        <v>879</v>
      </c>
      <c r="E5873">
        <v>0</v>
      </c>
      <c r="F5873">
        <v>60701</v>
      </c>
      <c r="G5873">
        <v>200</v>
      </c>
      <c r="H5873" t="s">
        <v>9</v>
      </c>
      <c r="I5873">
        <v>1330</v>
      </c>
      <c r="J5873">
        <v>2260</v>
      </c>
      <c r="K5873" t="s">
        <v>3419</v>
      </c>
      <c r="L5873" t="s">
        <v>1138</v>
      </c>
      <c r="M5873" t="s">
        <v>1139</v>
      </c>
      <c r="N5873" t="s">
        <v>1127</v>
      </c>
      <c r="O5873" s="65">
        <v>2910000</v>
      </c>
    </row>
    <row r="5874" spans="1:15" x14ac:dyDescent="0.25">
      <c r="A5874" s="45">
        <v>2018</v>
      </c>
      <c r="B5874" t="s">
        <v>1129</v>
      </c>
      <c r="C5874">
        <v>219</v>
      </c>
      <c r="D5874">
        <v>879</v>
      </c>
      <c r="E5874">
        <v>0</v>
      </c>
      <c r="F5874">
        <v>60701</v>
      </c>
      <c r="G5874">
        <v>205</v>
      </c>
      <c r="H5874" t="s">
        <v>9</v>
      </c>
      <c r="I5874">
        <v>1330</v>
      </c>
      <c r="J5874">
        <v>2240</v>
      </c>
      <c r="K5874" t="s">
        <v>3419</v>
      </c>
      <c r="L5874" t="s">
        <v>1140</v>
      </c>
      <c r="M5874" t="s">
        <v>1141</v>
      </c>
      <c r="N5874" t="s">
        <v>1127</v>
      </c>
      <c r="O5874" s="65">
        <v>9661200</v>
      </c>
    </row>
    <row r="5875" spans="1:15" x14ac:dyDescent="0.25">
      <c r="A5875" s="45">
        <v>2018</v>
      </c>
      <c r="B5875" t="s">
        <v>1129</v>
      </c>
      <c r="C5875">
        <v>219</v>
      </c>
      <c r="D5875">
        <v>879</v>
      </c>
      <c r="E5875">
        <v>0</v>
      </c>
      <c r="F5875">
        <v>60701</v>
      </c>
      <c r="G5875">
        <v>210</v>
      </c>
      <c r="H5875" t="s">
        <v>9</v>
      </c>
      <c r="I5875">
        <v>1330</v>
      </c>
      <c r="J5875">
        <v>2260</v>
      </c>
      <c r="K5875" t="s">
        <v>3419</v>
      </c>
      <c r="L5875" t="s">
        <v>1142</v>
      </c>
      <c r="M5875" t="s">
        <v>4714</v>
      </c>
      <c r="N5875" t="s">
        <v>1127</v>
      </c>
      <c r="O5875" s="65">
        <v>11640000</v>
      </c>
    </row>
    <row r="5876" spans="1:15" x14ac:dyDescent="0.25">
      <c r="A5876" s="45">
        <v>2018</v>
      </c>
      <c r="B5876" t="s">
        <v>1129</v>
      </c>
      <c r="C5876">
        <v>219</v>
      </c>
      <c r="D5876">
        <v>879</v>
      </c>
      <c r="E5876">
        <v>0</v>
      </c>
      <c r="F5876">
        <v>60701</v>
      </c>
      <c r="G5876">
        <v>215</v>
      </c>
      <c r="H5876" t="s">
        <v>9</v>
      </c>
      <c r="I5876">
        <v>1330</v>
      </c>
      <c r="J5876">
        <v>2240</v>
      </c>
      <c r="K5876" t="s">
        <v>3419</v>
      </c>
      <c r="L5876" t="s">
        <v>1143</v>
      </c>
      <c r="M5876" t="s">
        <v>1144</v>
      </c>
      <c r="N5876" t="s">
        <v>1127</v>
      </c>
      <c r="O5876" s="65">
        <v>1169238</v>
      </c>
    </row>
    <row r="5877" spans="1:15" x14ac:dyDescent="0.25">
      <c r="A5877" s="45">
        <v>2018</v>
      </c>
      <c r="B5877" t="s">
        <v>1129</v>
      </c>
      <c r="C5877">
        <v>219</v>
      </c>
      <c r="D5877">
        <v>879</v>
      </c>
      <c r="E5877">
        <v>0</v>
      </c>
      <c r="F5877">
        <v>60701</v>
      </c>
      <c r="G5877">
        <v>220</v>
      </c>
      <c r="H5877" t="s">
        <v>9</v>
      </c>
      <c r="I5877">
        <v>1330</v>
      </c>
      <c r="J5877">
        <v>2260</v>
      </c>
      <c r="K5877" t="s">
        <v>3419</v>
      </c>
      <c r="L5877" t="s">
        <v>928</v>
      </c>
      <c r="M5877" t="s">
        <v>4456</v>
      </c>
      <c r="N5877" t="s">
        <v>1127</v>
      </c>
      <c r="O5877" s="65">
        <v>1455000</v>
      </c>
    </row>
    <row r="5878" spans="1:15" x14ac:dyDescent="0.25">
      <c r="A5878" s="45">
        <v>2018</v>
      </c>
      <c r="B5878" t="s">
        <v>1129</v>
      </c>
      <c r="C5878">
        <v>219</v>
      </c>
      <c r="D5878">
        <v>879</v>
      </c>
      <c r="E5878">
        <v>0</v>
      </c>
      <c r="F5878">
        <v>60701</v>
      </c>
      <c r="G5878">
        <v>230</v>
      </c>
      <c r="H5878" t="s">
        <v>9</v>
      </c>
      <c r="I5878">
        <v>1330</v>
      </c>
      <c r="J5878">
        <v>2260</v>
      </c>
      <c r="K5878" t="s">
        <v>3419</v>
      </c>
      <c r="L5878" t="s">
        <v>1145</v>
      </c>
      <c r="M5878" t="s">
        <v>1146</v>
      </c>
      <c r="N5878" t="s">
        <v>1127</v>
      </c>
      <c r="O5878" s="65">
        <v>4248600</v>
      </c>
    </row>
    <row r="5879" spans="1:15" x14ac:dyDescent="0.25">
      <c r="A5879" s="45">
        <v>2018</v>
      </c>
      <c r="B5879" t="s">
        <v>1129</v>
      </c>
      <c r="C5879">
        <v>219</v>
      </c>
      <c r="D5879">
        <v>879</v>
      </c>
      <c r="E5879">
        <v>0</v>
      </c>
      <c r="F5879">
        <v>60701</v>
      </c>
      <c r="G5879">
        <v>240</v>
      </c>
      <c r="H5879" t="s">
        <v>9</v>
      </c>
      <c r="I5879">
        <v>1330</v>
      </c>
      <c r="J5879">
        <v>2260</v>
      </c>
      <c r="K5879" t="s">
        <v>3419</v>
      </c>
      <c r="L5879" t="s">
        <v>1147</v>
      </c>
      <c r="M5879" t="s">
        <v>4457</v>
      </c>
      <c r="N5879" t="s">
        <v>1127</v>
      </c>
      <c r="O5879" s="65">
        <v>2037000</v>
      </c>
    </row>
    <row r="5880" spans="1:15" x14ac:dyDescent="0.25">
      <c r="A5880" s="45">
        <v>2018</v>
      </c>
      <c r="B5880" t="s">
        <v>1129</v>
      </c>
      <c r="C5880">
        <v>219</v>
      </c>
      <c r="D5880">
        <v>879</v>
      </c>
      <c r="E5880">
        <v>0</v>
      </c>
      <c r="F5880">
        <v>60701</v>
      </c>
      <c r="G5880">
        <v>245</v>
      </c>
      <c r="H5880" t="s">
        <v>9</v>
      </c>
      <c r="I5880">
        <v>1330</v>
      </c>
      <c r="J5880">
        <v>2260</v>
      </c>
      <c r="K5880" t="s">
        <v>3419</v>
      </c>
      <c r="L5880" t="s">
        <v>1148</v>
      </c>
      <c r="M5880" t="s">
        <v>1149</v>
      </c>
      <c r="N5880" t="s">
        <v>1127</v>
      </c>
      <c r="O5880" s="65">
        <v>1164000</v>
      </c>
    </row>
    <row r="5881" spans="1:15" x14ac:dyDescent="0.25">
      <c r="A5881" s="45">
        <v>2018</v>
      </c>
      <c r="B5881" t="s">
        <v>1129</v>
      </c>
      <c r="C5881">
        <v>219</v>
      </c>
      <c r="D5881">
        <v>879</v>
      </c>
      <c r="E5881">
        <v>0</v>
      </c>
      <c r="F5881">
        <v>60701</v>
      </c>
      <c r="G5881">
        <v>250</v>
      </c>
      <c r="H5881" t="s">
        <v>9</v>
      </c>
      <c r="I5881">
        <v>1330</v>
      </c>
      <c r="J5881">
        <v>2260</v>
      </c>
      <c r="K5881" t="s">
        <v>3419</v>
      </c>
      <c r="L5881" t="s">
        <v>928</v>
      </c>
      <c r="M5881" t="s">
        <v>1150</v>
      </c>
      <c r="N5881" t="s">
        <v>1127</v>
      </c>
      <c r="O5881" s="65">
        <v>1280400</v>
      </c>
    </row>
    <row r="5882" spans="1:15" x14ac:dyDescent="0.25">
      <c r="A5882" s="45">
        <v>2018</v>
      </c>
      <c r="B5882" t="s">
        <v>1129</v>
      </c>
      <c r="C5882">
        <v>219</v>
      </c>
      <c r="D5882">
        <v>879</v>
      </c>
      <c r="E5882">
        <v>0</v>
      </c>
      <c r="F5882">
        <v>60701</v>
      </c>
      <c r="G5882">
        <v>275</v>
      </c>
      <c r="H5882" t="s">
        <v>9</v>
      </c>
      <c r="I5882">
        <v>1330</v>
      </c>
      <c r="J5882">
        <v>2260</v>
      </c>
      <c r="K5882" t="s">
        <v>3419</v>
      </c>
      <c r="L5882" t="s">
        <v>928</v>
      </c>
      <c r="M5882" t="s">
        <v>1151</v>
      </c>
      <c r="N5882" t="s">
        <v>1127</v>
      </c>
      <c r="O5882" s="65">
        <v>8099694</v>
      </c>
    </row>
    <row r="5883" spans="1:15" x14ac:dyDescent="0.25">
      <c r="A5883" s="45">
        <v>2018</v>
      </c>
      <c r="B5883" t="s">
        <v>1129</v>
      </c>
      <c r="C5883">
        <v>219</v>
      </c>
      <c r="D5883">
        <v>879</v>
      </c>
      <c r="E5883">
        <v>0</v>
      </c>
      <c r="F5883">
        <v>60701</v>
      </c>
      <c r="G5883">
        <v>320</v>
      </c>
      <c r="H5883" t="s">
        <v>9</v>
      </c>
      <c r="I5883">
        <v>1330</v>
      </c>
      <c r="J5883">
        <v>2260</v>
      </c>
      <c r="K5883" t="s">
        <v>3419</v>
      </c>
      <c r="L5883" t="s">
        <v>1152</v>
      </c>
      <c r="M5883" t="s">
        <v>4458</v>
      </c>
      <c r="N5883" t="s">
        <v>1127</v>
      </c>
      <c r="O5883" s="65">
        <v>2328000</v>
      </c>
    </row>
    <row r="5884" spans="1:15" x14ac:dyDescent="0.25">
      <c r="A5884" s="45">
        <v>2018</v>
      </c>
      <c r="B5884" t="s">
        <v>1129</v>
      </c>
      <c r="C5884">
        <v>219</v>
      </c>
      <c r="D5884">
        <v>879</v>
      </c>
      <c r="E5884">
        <v>0</v>
      </c>
      <c r="F5884">
        <v>60701</v>
      </c>
      <c r="G5884">
        <v>330</v>
      </c>
      <c r="H5884" t="s">
        <v>9</v>
      </c>
      <c r="I5884">
        <v>1330</v>
      </c>
      <c r="J5884">
        <v>2240</v>
      </c>
      <c r="K5884" t="s">
        <v>3419</v>
      </c>
      <c r="L5884" t="s">
        <v>1153</v>
      </c>
      <c r="M5884" t="s">
        <v>1154</v>
      </c>
      <c r="N5884" t="s">
        <v>1127</v>
      </c>
      <c r="O5884" s="65">
        <v>3510042</v>
      </c>
    </row>
    <row r="5885" spans="1:15" x14ac:dyDescent="0.25">
      <c r="A5885" s="45">
        <v>2018</v>
      </c>
      <c r="B5885" t="s">
        <v>1129</v>
      </c>
      <c r="C5885">
        <v>219</v>
      </c>
      <c r="D5885">
        <v>879</v>
      </c>
      <c r="E5885">
        <v>0</v>
      </c>
      <c r="F5885">
        <v>60701</v>
      </c>
      <c r="G5885">
        <v>340</v>
      </c>
      <c r="H5885" t="s">
        <v>9</v>
      </c>
      <c r="I5885">
        <v>1330</v>
      </c>
      <c r="J5885">
        <v>2240</v>
      </c>
      <c r="K5885" t="s">
        <v>3419</v>
      </c>
      <c r="L5885" t="s">
        <v>1155</v>
      </c>
      <c r="M5885" t="s">
        <v>1156</v>
      </c>
      <c r="N5885" t="s">
        <v>1127</v>
      </c>
      <c r="O5885" s="65">
        <v>10883400</v>
      </c>
    </row>
    <row r="5886" spans="1:15" x14ac:dyDescent="0.25">
      <c r="A5886" s="45">
        <v>2018</v>
      </c>
      <c r="B5886" t="s">
        <v>1129</v>
      </c>
      <c r="C5886">
        <v>219</v>
      </c>
      <c r="D5886">
        <v>879</v>
      </c>
      <c r="E5886">
        <v>0</v>
      </c>
      <c r="F5886">
        <v>60701</v>
      </c>
      <c r="G5886">
        <v>350</v>
      </c>
      <c r="H5886" t="s">
        <v>9</v>
      </c>
      <c r="I5886">
        <v>1330</v>
      </c>
      <c r="J5886">
        <v>2260</v>
      </c>
      <c r="K5886" t="s">
        <v>3419</v>
      </c>
      <c r="L5886" t="s">
        <v>928</v>
      </c>
      <c r="M5886" t="s">
        <v>1157</v>
      </c>
      <c r="N5886" t="s">
        <v>1127</v>
      </c>
      <c r="O5886" s="65">
        <v>1366536</v>
      </c>
    </row>
    <row r="5887" spans="1:15" x14ac:dyDescent="0.25">
      <c r="A5887" s="45">
        <v>2018</v>
      </c>
      <c r="B5887" t="s">
        <v>1129</v>
      </c>
      <c r="C5887">
        <v>219</v>
      </c>
      <c r="D5887">
        <v>879</v>
      </c>
      <c r="E5887">
        <v>0</v>
      </c>
      <c r="F5887">
        <v>60701</v>
      </c>
      <c r="G5887">
        <v>355</v>
      </c>
      <c r="H5887" t="s">
        <v>9</v>
      </c>
      <c r="I5887">
        <v>1330</v>
      </c>
      <c r="J5887">
        <v>2240</v>
      </c>
      <c r="K5887" t="s">
        <v>3419</v>
      </c>
      <c r="L5887" t="s">
        <v>928</v>
      </c>
      <c r="M5887" t="s">
        <v>1158</v>
      </c>
      <c r="N5887" t="s">
        <v>1127</v>
      </c>
      <c r="O5887" s="65">
        <v>8148000</v>
      </c>
    </row>
    <row r="5888" spans="1:15" x14ac:dyDescent="0.25">
      <c r="A5888" s="45">
        <v>2018</v>
      </c>
      <c r="B5888" t="s">
        <v>1129</v>
      </c>
      <c r="C5888">
        <v>219</v>
      </c>
      <c r="D5888">
        <v>879</v>
      </c>
      <c r="E5888">
        <v>0</v>
      </c>
      <c r="F5888">
        <v>60701</v>
      </c>
      <c r="G5888">
        <v>360</v>
      </c>
      <c r="H5888" t="s">
        <v>9</v>
      </c>
      <c r="I5888">
        <v>1330</v>
      </c>
      <c r="J5888">
        <v>2260</v>
      </c>
      <c r="K5888" t="s">
        <v>3419</v>
      </c>
      <c r="L5888" t="s">
        <v>544</v>
      </c>
      <c r="M5888" t="s">
        <v>6306</v>
      </c>
      <c r="N5888" t="s">
        <v>1127</v>
      </c>
      <c r="O5888" s="65">
        <v>5820000</v>
      </c>
    </row>
    <row r="5889" spans="1:15" x14ac:dyDescent="0.25">
      <c r="A5889" s="45">
        <v>2018</v>
      </c>
      <c r="B5889" t="s">
        <v>1129</v>
      </c>
      <c r="C5889">
        <v>219</v>
      </c>
      <c r="D5889">
        <v>879</v>
      </c>
      <c r="E5889">
        <v>0</v>
      </c>
      <c r="F5889">
        <v>70102</v>
      </c>
      <c r="G5889">
        <v>215</v>
      </c>
      <c r="H5889" t="s">
        <v>16</v>
      </c>
      <c r="I5889">
        <v>2310</v>
      </c>
      <c r="J5889">
        <v>2240</v>
      </c>
      <c r="K5889" t="s">
        <v>3423</v>
      </c>
      <c r="L5889" t="s">
        <v>1159</v>
      </c>
      <c r="M5889" t="s">
        <v>1160</v>
      </c>
      <c r="N5889" t="s">
        <v>1086</v>
      </c>
      <c r="O5889" s="65">
        <v>17272500000</v>
      </c>
    </row>
    <row r="5890" spans="1:15" x14ac:dyDescent="0.25">
      <c r="A5890" s="45">
        <v>2018</v>
      </c>
      <c r="B5890" t="s">
        <v>1129</v>
      </c>
      <c r="C5890">
        <v>219</v>
      </c>
      <c r="D5890">
        <v>879</v>
      </c>
      <c r="E5890">
        <v>0</v>
      </c>
      <c r="F5890">
        <v>70102</v>
      </c>
      <c r="G5890">
        <v>220</v>
      </c>
      <c r="H5890" t="s">
        <v>16</v>
      </c>
      <c r="I5890">
        <v>2310</v>
      </c>
      <c r="J5890">
        <v>2240</v>
      </c>
      <c r="K5890" t="s">
        <v>3423</v>
      </c>
      <c r="L5890" t="s">
        <v>1132</v>
      </c>
      <c r="M5890" t="s">
        <v>1161</v>
      </c>
      <c r="N5890" t="s">
        <v>1133</v>
      </c>
      <c r="O5890" s="65">
        <v>1000000000</v>
      </c>
    </row>
    <row r="5891" spans="1:15" x14ac:dyDescent="0.25">
      <c r="A5891" s="45">
        <v>2018</v>
      </c>
      <c r="B5891" t="s">
        <v>1163</v>
      </c>
      <c r="C5891">
        <v>219</v>
      </c>
      <c r="D5891">
        <v>883</v>
      </c>
      <c r="E5891">
        <v>0</v>
      </c>
      <c r="F5891">
        <v>101</v>
      </c>
      <c r="H5891" t="s">
        <v>9</v>
      </c>
      <c r="I5891">
        <v>1111</v>
      </c>
      <c r="J5891">
        <v>1320</v>
      </c>
      <c r="K5891" t="s">
        <v>3206</v>
      </c>
      <c r="O5891" s="65">
        <v>222515482</v>
      </c>
    </row>
    <row r="5892" spans="1:15" x14ac:dyDescent="0.25">
      <c r="A5892" s="45">
        <v>2018</v>
      </c>
      <c r="B5892" t="s">
        <v>1163</v>
      </c>
      <c r="C5892">
        <v>219</v>
      </c>
      <c r="D5892">
        <v>883</v>
      </c>
      <c r="E5892">
        <v>0</v>
      </c>
      <c r="F5892">
        <v>201</v>
      </c>
      <c r="H5892" t="s">
        <v>9</v>
      </c>
      <c r="I5892">
        <v>1111</v>
      </c>
      <c r="J5892">
        <v>1320</v>
      </c>
      <c r="K5892" t="s">
        <v>3210</v>
      </c>
      <c r="O5892" s="65">
        <v>3000000</v>
      </c>
    </row>
    <row r="5893" spans="1:15" x14ac:dyDescent="0.25">
      <c r="A5893" s="45">
        <v>2018</v>
      </c>
      <c r="B5893" t="s">
        <v>1163</v>
      </c>
      <c r="C5893">
        <v>219</v>
      </c>
      <c r="D5893">
        <v>883</v>
      </c>
      <c r="E5893">
        <v>0</v>
      </c>
      <c r="F5893">
        <v>301</v>
      </c>
      <c r="H5893" t="s">
        <v>9</v>
      </c>
      <c r="I5893">
        <v>1111</v>
      </c>
      <c r="J5893">
        <v>1320</v>
      </c>
      <c r="K5893" t="s">
        <v>3215</v>
      </c>
      <c r="O5893" s="65">
        <v>61716344</v>
      </c>
    </row>
    <row r="5894" spans="1:15" x14ac:dyDescent="0.25">
      <c r="A5894" s="45">
        <v>2018</v>
      </c>
      <c r="B5894" t="s">
        <v>1163</v>
      </c>
      <c r="C5894">
        <v>219</v>
      </c>
      <c r="D5894">
        <v>883</v>
      </c>
      <c r="E5894">
        <v>0</v>
      </c>
      <c r="F5894">
        <v>302</v>
      </c>
      <c r="H5894" t="s">
        <v>9</v>
      </c>
      <c r="I5894">
        <v>1111</v>
      </c>
      <c r="J5894">
        <v>1320</v>
      </c>
      <c r="K5894" t="s">
        <v>3216</v>
      </c>
      <c r="O5894" s="65">
        <v>134634369</v>
      </c>
    </row>
    <row r="5895" spans="1:15" x14ac:dyDescent="0.25">
      <c r="A5895" s="45">
        <v>2018</v>
      </c>
      <c r="B5895" t="s">
        <v>1163</v>
      </c>
      <c r="C5895">
        <v>219</v>
      </c>
      <c r="D5895">
        <v>883</v>
      </c>
      <c r="E5895">
        <v>0</v>
      </c>
      <c r="F5895">
        <v>303</v>
      </c>
      <c r="H5895" t="s">
        <v>16</v>
      </c>
      <c r="I5895">
        <v>1111</v>
      </c>
      <c r="J5895">
        <v>1320</v>
      </c>
      <c r="K5895" t="s">
        <v>3217</v>
      </c>
      <c r="O5895" s="65">
        <v>41987520</v>
      </c>
    </row>
    <row r="5896" spans="1:15" x14ac:dyDescent="0.25">
      <c r="A5896" s="45">
        <v>2018</v>
      </c>
      <c r="B5896" t="s">
        <v>1163</v>
      </c>
      <c r="C5896">
        <v>219</v>
      </c>
      <c r="D5896">
        <v>883</v>
      </c>
      <c r="E5896">
        <v>0</v>
      </c>
      <c r="F5896">
        <v>304</v>
      </c>
      <c r="H5896" t="s">
        <v>9</v>
      </c>
      <c r="I5896">
        <v>1111</v>
      </c>
      <c r="J5896">
        <v>1320</v>
      </c>
      <c r="K5896" t="s">
        <v>3218</v>
      </c>
      <c r="O5896" s="65">
        <v>38543387</v>
      </c>
    </row>
    <row r="5897" spans="1:15" x14ac:dyDescent="0.25">
      <c r="A5897" s="45">
        <v>2018</v>
      </c>
      <c r="B5897" t="s">
        <v>1163</v>
      </c>
      <c r="C5897">
        <v>219</v>
      </c>
      <c r="D5897">
        <v>883</v>
      </c>
      <c r="E5897">
        <v>0</v>
      </c>
      <c r="F5897">
        <v>399</v>
      </c>
      <c r="H5897" t="s">
        <v>9</v>
      </c>
      <c r="I5897">
        <v>1111</v>
      </c>
      <c r="J5897">
        <v>1320</v>
      </c>
      <c r="K5897" t="s">
        <v>3219</v>
      </c>
      <c r="O5897" s="65">
        <v>42941619</v>
      </c>
    </row>
    <row r="5898" spans="1:15" x14ac:dyDescent="0.25">
      <c r="A5898" s="45">
        <v>2018</v>
      </c>
      <c r="B5898" t="s">
        <v>1163</v>
      </c>
      <c r="C5898">
        <v>219</v>
      </c>
      <c r="D5898">
        <v>883</v>
      </c>
      <c r="E5898">
        <v>0</v>
      </c>
      <c r="F5898">
        <v>401</v>
      </c>
      <c r="G5898">
        <v>200</v>
      </c>
      <c r="H5898" t="s">
        <v>9</v>
      </c>
      <c r="I5898">
        <v>1112</v>
      </c>
      <c r="J5898">
        <v>1320</v>
      </c>
      <c r="K5898" t="s">
        <v>3220</v>
      </c>
      <c r="L5898" t="s">
        <v>21</v>
      </c>
      <c r="M5898" t="s">
        <v>4546</v>
      </c>
      <c r="N5898" t="s">
        <v>22</v>
      </c>
      <c r="O5898" s="65">
        <v>46559986</v>
      </c>
    </row>
    <row r="5899" spans="1:15" x14ac:dyDescent="0.25">
      <c r="A5899" s="45">
        <v>2018</v>
      </c>
      <c r="B5899" t="s">
        <v>1163</v>
      </c>
      <c r="C5899">
        <v>219</v>
      </c>
      <c r="D5899">
        <v>883</v>
      </c>
      <c r="E5899">
        <v>0</v>
      </c>
      <c r="F5899">
        <v>405</v>
      </c>
      <c r="G5899">
        <v>200</v>
      </c>
      <c r="H5899" t="s">
        <v>9</v>
      </c>
      <c r="I5899">
        <v>1112</v>
      </c>
      <c r="J5899">
        <v>1320</v>
      </c>
      <c r="K5899" t="s">
        <v>3244</v>
      </c>
      <c r="L5899" t="s">
        <v>23</v>
      </c>
      <c r="M5899" t="s">
        <v>4531</v>
      </c>
      <c r="N5899" t="s">
        <v>24</v>
      </c>
      <c r="O5899" s="65">
        <v>2516756</v>
      </c>
    </row>
    <row r="5900" spans="1:15" x14ac:dyDescent="0.25">
      <c r="A5900" s="45">
        <v>2018</v>
      </c>
      <c r="B5900" t="s">
        <v>1163</v>
      </c>
      <c r="C5900">
        <v>219</v>
      </c>
      <c r="D5900">
        <v>883</v>
      </c>
      <c r="E5900">
        <v>0</v>
      </c>
      <c r="F5900">
        <v>501</v>
      </c>
      <c r="G5900">
        <v>200</v>
      </c>
      <c r="H5900" t="s">
        <v>9</v>
      </c>
      <c r="I5900">
        <v>1112</v>
      </c>
      <c r="J5900">
        <v>1320</v>
      </c>
      <c r="K5900" t="s">
        <v>3245</v>
      </c>
      <c r="L5900" t="s">
        <v>21</v>
      </c>
      <c r="M5900" t="s">
        <v>4547</v>
      </c>
      <c r="N5900" t="s">
        <v>22</v>
      </c>
      <c r="O5900" s="65">
        <v>25570241</v>
      </c>
    </row>
    <row r="5901" spans="1:15" x14ac:dyDescent="0.25">
      <c r="A5901" s="45">
        <v>2018</v>
      </c>
      <c r="B5901" t="s">
        <v>1163</v>
      </c>
      <c r="C5901">
        <v>219</v>
      </c>
      <c r="D5901">
        <v>883</v>
      </c>
      <c r="E5901">
        <v>0</v>
      </c>
      <c r="F5901">
        <v>502</v>
      </c>
      <c r="G5901">
        <v>200</v>
      </c>
      <c r="H5901" t="s">
        <v>9</v>
      </c>
      <c r="I5901">
        <v>1112</v>
      </c>
      <c r="J5901">
        <v>1320</v>
      </c>
      <c r="K5901" t="s">
        <v>3246</v>
      </c>
      <c r="L5901" t="s">
        <v>21</v>
      </c>
      <c r="M5901" t="s">
        <v>4532</v>
      </c>
      <c r="N5901" t="s">
        <v>22</v>
      </c>
      <c r="O5901" s="65">
        <v>7550268</v>
      </c>
    </row>
    <row r="5902" spans="1:15" x14ac:dyDescent="0.25">
      <c r="A5902" s="45">
        <v>2018</v>
      </c>
      <c r="B5902" t="s">
        <v>1163</v>
      </c>
      <c r="C5902">
        <v>219</v>
      </c>
      <c r="D5902">
        <v>883</v>
      </c>
      <c r="E5902">
        <v>0</v>
      </c>
      <c r="F5902">
        <v>503</v>
      </c>
      <c r="G5902">
        <v>200</v>
      </c>
      <c r="H5902" t="s">
        <v>9</v>
      </c>
      <c r="I5902">
        <v>1112</v>
      </c>
      <c r="J5902">
        <v>1320</v>
      </c>
      <c r="K5902" t="s">
        <v>3247</v>
      </c>
      <c r="L5902" t="s">
        <v>21</v>
      </c>
      <c r="M5902" t="s">
        <v>4533</v>
      </c>
      <c r="N5902" t="s">
        <v>22</v>
      </c>
      <c r="O5902" s="65">
        <v>15100536</v>
      </c>
    </row>
    <row r="5903" spans="1:15" x14ac:dyDescent="0.25">
      <c r="A5903" s="45">
        <v>2018</v>
      </c>
      <c r="B5903" t="s">
        <v>1163</v>
      </c>
      <c r="C5903">
        <v>219</v>
      </c>
      <c r="D5903">
        <v>883</v>
      </c>
      <c r="E5903">
        <v>0</v>
      </c>
      <c r="F5903">
        <v>505</v>
      </c>
      <c r="G5903">
        <v>202</v>
      </c>
      <c r="H5903" t="s">
        <v>9</v>
      </c>
      <c r="I5903">
        <v>1112</v>
      </c>
      <c r="J5903">
        <v>1320</v>
      </c>
      <c r="K5903" t="s">
        <v>3249</v>
      </c>
      <c r="L5903" t="s">
        <v>4446</v>
      </c>
      <c r="M5903" t="s">
        <v>4766</v>
      </c>
      <c r="N5903" t="s">
        <v>1131</v>
      </c>
      <c r="O5903" s="65">
        <v>13897554</v>
      </c>
    </row>
    <row r="5904" spans="1:15" x14ac:dyDescent="0.25">
      <c r="A5904" s="45">
        <v>2018</v>
      </c>
      <c r="B5904" t="s">
        <v>1163</v>
      </c>
      <c r="C5904">
        <v>219</v>
      </c>
      <c r="D5904">
        <v>883</v>
      </c>
      <c r="E5904">
        <v>0</v>
      </c>
      <c r="F5904">
        <v>10101</v>
      </c>
      <c r="H5904" t="s">
        <v>9</v>
      </c>
      <c r="I5904">
        <v>1120</v>
      </c>
      <c r="J5904">
        <v>1320</v>
      </c>
      <c r="K5904" t="s">
        <v>3253</v>
      </c>
      <c r="O5904" s="65">
        <v>49784156</v>
      </c>
    </row>
    <row r="5905" spans="1:15" x14ac:dyDescent="0.25">
      <c r="A5905" s="45">
        <v>2018</v>
      </c>
      <c r="B5905" t="s">
        <v>1163</v>
      </c>
      <c r="C5905">
        <v>219</v>
      </c>
      <c r="D5905">
        <v>883</v>
      </c>
      <c r="E5905">
        <v>0</v>
      </c>
      <c r="F5905">
        <v>10201</v>
      </c>
      <c r="H5905" t="s">
        <v>9</v>
      </c>
      <c r="I5905">
        <v>1120</v>
      </c>
      <c r="J5905">
        <v>1320</v>
      </c>
      <c r="K5905" t="s">
        <v>3258</v>
      </c>
      <c r="O5905" s="65">
        <v>1767500</v>
      </c>
    </row>
    <row r="5906" spans="1:15" x14ac:dyDescent="0.25">
      <c r="A5906" s="45">
        <v>2018</v>
      </c>
      <c r="B5906" t="s">
        <v>1163</v>
      </c>
      <c r="C5906">
        <v>219</v>
      </c>
      <c r="D5906">
        <v>883</v>
      </c>
      <c r="E5906">
        <v>0</v>
      </c>
      <c r="F5906">
        <v>10202</v>
      </c>
      <c r="H5906" t="s">
        <v>9</v>
      </c>
      <c r="I5906">
        <v>1120</v>
      </c>
      <c r="J5906">
        <v>1320</v>
      </c>
      <c r="K5906" t="s">
        <v>3259</v>
      </c>
      <c r="O5906" s="65">
        <v>2800000</v>
      </c>
    </row>
    <row r="5907" spans="1:15" x14ac:dyDescent="0.25">
      <c r="A5907" s="45">
        <v>2018</v>
      </c>
      <c r="B5907" t="s">
        <v>1163</v>
      </c>
      <c r="C5907">
        <v>219</v>
      </c>
      <c r="D5907">
        <v>883</v>
      </c>
      <c r="E5907">
        <v>0</v>
      </c>
      <c r="F5907">
        <v>10204</v>
      </c>
      <c r="H5907" t="s">
        <v>9</v>
      </c>
      <c r="I5907">
        <v>1120</v>
      </c>
      <c r="J5907">
        <v>1320</v>
      </c>
      <c r="K5907" t="s">
        <v>3261</v>
      </c>
      <c r="O5907" s="65">
        <v>2500000</v>
      </c>
    </row>
    <row r="5908" spans="1:15" x14ac:dyDescent="0.25">
      <c r="A5908" s="45">
        <v>2018</v>
      </c>
      <c r="B5908" t="s">
        <v>1163</v>
      </c>
      <c r="C5908">
        <v>219</v>
      </c>
      <c r="D5908">
        <v>883</v>
      </c>
      <c r="E5908">
        <v>0</v>
      </c>
      <c r="F5908">
        <v>10301</v>
      </c>
      <c r="H5908" t="s">
        <v>9</v>
      </c>
      <c r="I5908">
        <v>1120</v>
      </c>
      <c r="J5908">
        <v>1320</v>
      </c>
      <c r="K5908" t="s">
        <v>3263</v>
      </c>
      <c r="O5908" s="65">
        <v>2000000</v>
      </c>
    </row>
    <row r="5909" spans="1:15" x14ac:dyDescent="0.25">
      <c r="A5909" s="45">
        <v>2018</v>
      </c>
      <c r="B5909" t="s">
        <v>1163</v>
      </c>
      <c r="C5909">
        <v>219</v>
      </c>
      <c r="D5909">
        <v>883</v>
      </c>
      <c r="E5909">
        <v>0</v>
      </c>
      <c r="F5909">
        <v>10307</v>
      </c>
      <c r="H5909" t="s">
        <v>9</v>
      </c>
      <c r="I5909">
        <v>1120</v>
      </c>
      <c r="J5909">
        <v>1320</v>
      </c>
      <c r="K5909" t="s">
        <v>3269</v>
      </c>
      <c r="O5909" s="65">
        <v>13500000</v>
      </c>
    </row>
    <row r="5910" spans="1:15" x14ac:dyDescent="0.25">
      <c r="A5910" s="45">
        <v>2018</v>
      </c>
      <c r="B5910" t="s">
        <v>1163</v>
      </c>
      <c r="C5910">
        <v>219</v>
      </c>
      <c r="D5910">
        <v>883</v>
      </c>
      <c r="E5910">
        <v>0</v>
      </c>
      <c r="F5910">
        <v>10406</v>
      </c>
      <c r="H5910" t="s">
        <v>9</v>
      </c>
      <c r="I5910">
        <v>1120</v>
      </c>
      <c r="J5910">
        <v>1320</v>
      </c>
      <c r="K5910" t="s">
        <v>3275</v>
      </c>
      <c r="M5910" t="s">
        <v>6307</v>
      </c>
      <c r="O5910" s="65">
        <v>41000000</v>
      </c>
    </row>
    <row r="5911" spans="1:15" x14ac:dyDescent="0.25">
      <c r="A5911" s="45">
        <v>2018</v>
      </c>
      <c r="B5911" t="s">
        <v>1163</v>
      </c>
      <c r="C5911">
        <v>219</v>
      </c>
      <c r="D5911">
        <v>883</v>
      </c>
      <c r="E5911">
        <v>0</v>
      </c>
      <c r="F5911">
        <v>10499</v>
      </c>
      <c r="H5911" t="s">
        <v>9</v>
      </c>
      <c r="I5911">
        <v>1120</v>
      </c>
      <c r="J5911">
        <v>1320</v>
      </c>
      <c r="K5911" t="s">
        <v>3276</v>
      </c>
      <c r="M5911" t="s">
        <v>4715</v>
      </c>
      <c r="O5911" s="65">
        <v>50000</v>
      </c>
    </row>
    <row r="5912" spans="1:15" x14ac:dyDescent="0.25">
      <c r="A5912" s="45">
        <v>2018</v>
      </c>
      <c r="B5912" t="s">
        <v>1163</v>
      </c>
      <c r="C5912">
        <v>219</v>
      </c>
      <c r="D5912">
        <v>883</v>
      </c>
      <c r="E5912">
        <v>0</v>
      </c>
      <c r="F5912">
        <v>10501</v>
      </c>
      <c r="H5912" t="s">
        <v>9</v>
      </c>
      <c r="I5912">
        <v>1120</v>
      </c>
      <c r="J5912">
        <v>1320</v>
      </c>
      <c r="K5912" t="s">
        <v>3277</v>
      </c>
      <c r="O5912" s="65">
        <v>100000</v>
      </c>
    </row>
    <row r="5913" spans="1:15" x14ac:dyDescent="0.25">
      <c r="A5913" s="45">
        <v>2018</v>
      </c>
      <c r="B5913" t="s">
        <v>1163</v>
      </c>
      <c r="C5913">
        <v>219</v>
      </c>
      <c r="D5913">
        <v>883</v>
      </c>
      <c r="E5913">
        <v>0</v>
      </c>
      <c r="F5913">
        <v>10502</v>
      </c>
      <c r="H5913" t="s">
        <v>9</v>
      </c>
      <c r="I5913">
        <v>1120</v>
      </c>
      <c r="J5913">
        <v>1320</v>
      </c>
      <c r="K5913" t="s">
        <v>3278</v>
      </c>
      <c r="O5913" s="65">
        <v>5000000</v>
      </c>
    </row>
    <row r="5914" spans="1:15" x14ac:dyDescent="0.25">
      <c r="A5914" s="45">
        <v>2018</v>
      </c>
      <c r="B5914" t="s">
        <v>1163</v>
      </c>
      <c r="C5914">
        <v>219</v>
      </c>
      <c r="D5914">
        <v>883</v>
      </c>
      <c r="E5914">
        <v>0</v>
      </c>
      <c r="F5914">
        <v>10601</v>
      </c>
      <c r="H5914" t="s">
        <v>9</v>
      </c>
      <c r="I5914">
        <v>1120</v>
      </c>
      <c r="J5914">
        <v>1320</v>
      </c>
      <c r="K5914" t="s">
        <v>3281</v>
      </c>
      <c r="O5914" s="65">
        <v>4000000</v>
      </c>
    </row>
    <row r="5915" spans="1:15" x14ac:dyDescent="0.25">
      <c r="A5915" s="45">
        <v>2018</v>
      </c>
      <c r="B5915" t="s">
        <v>1163</v>
      </c>
      <c r="C5915">
        <v>219</v>
      </c>
      <c r="D5915">
        <v>883</v>
      </c>
      <c r="E5915">
        <v>0</v>
      </c>
      <c r="F5915">
        <v>10805</v>
      </c>
      <c r="H5915" t="s">
        <v>9</v>
      </c>
      <c r="I5915">
        <v>1120</v>
      </c>
      <c r="J5915">
        <v>1320</v>
      </c>
      <c r="K5915" t="s">
        <v>3291</v>
      </c>
      <c r="O5915" s="65">
        <v>4000000</v>
      </c>
    </row>
    <row r="5916" spans="1:15" x14ac:dyDescent="0.25">
      <c r="A5916" s="45">
        <v>2018</v>
      </c>
      <c r="B5916" t="s">
        <v>1163</v>
      </c>
      <c r="C5916">
        <v>219</v>
      </c>
      <c r="D5916">
        <v>883</v>
      </c>
      <c r="E5916">
        <v>0</v>
      </c>
      <c r="F5916">
        <v>10806</v>
      </c>
      <c r="H5916" t="s">
        <v>9</v>
      </c>
      <c r="I5916">
        <v>1120</v>
      </c>
      <c r="J5916">
        <v>1320</v>
      </c>
      <c r="K5916" t="s">
        <v>3292</v>
      </c>
      <c r="O5916" s="65">
        <v>2000000</v>
      </c>
    </row>
    <row r="5917" spans="1:15" x14ac:dyDescent="0.25">
      <c r="A5917" s="45">
        <v>2018</v>
      </c>
      <c r="B5917" t="s">
        <v>1163</v>
      </c>
      <c r="C5917">
        <v>219</v>
      </c>
      <c r="D5917">
        <v>883</v>
      </c>
      <c r="E5917">
        <v>0</v>
      </c>
      <c r="F5917">
        <v>10807</v>
      </c>
      <c r="H5917" t="s">
        <v>9</v>
      </c>
      <c r="I5917">
        <v>1120</v>
      </c>
      <c r="J5917">
        <v>1320</v>
      </c>
      <c r="K5917" t="s">
        <v>3293</v>
      </c>
      <c r="O5917" s="65">
        <v>1000000</v>
      </c>
    </row>
    <row r="5918" spans="1:15" x14ac:dyDescent="0.25">
      <c r="A5918" s="45">
        <v>2018</v>
      </c>
      <c r="B5918" t="s">
        <v>1163</v>
      </c>
      <c r="C5918">
        <v>219</v>
      </c>
      <c r="D5918">
        <v>883</v>
      </c>
      <c r="E5918">
        <v>0</v>
      </c>
      <c r="F5918">
        <v>10808</v>
      </c>
      <c r="H5918" t="s">
        <v>9</v>
      </c>
      <c r="I5918">
        <v>1120</v>
      </c>
      <c r="J5918">
        <v>1320</v>
      </c>
      <c r="K5918" t="s">
        <v>3294</v>
      </c>
      <c r="O5918" s="65">
        <v>4000000</v>
      </c>
    </row>
    <row r="5919" spans="1:15" x14ac:dyDescent="0.25">
      <c r="A5919" s="45">
        <v>2018</v>
      </c>
      <c r="B5919" t="s">
        <v>1163</v>
      </c>
      <c r="C5919">
        <v>219</v>
      </c>
      <c r="D5919">
        <v>883</v>
      </c>
      <c r="E5919">
        <v>0</v>
      </c>
      <c r="F5919">
        <v>10999</v>
      </c>
      <c r="H5919" t="s">
        <v>9</v>
      </c>
      <c r="I5919">
        <v>1310</v>
      </c>
      <c r="J5919">
        <v>1320</v>
      </c>
      <c r="K5919" t="s">
        <v>3299</v>
      </c>
      <c r="M5919" t="s">
        <v>4712</v>
      </c>
      <c r="O5919" s="65">
        <v>200000</v>
      </c>
    </row>
    <row r="5920" spans="1:15" x14ac:dyDescent="0.25">
      <c r="A5920" s="45">
        <v>2018</v>
      </c>
      <c r="B5920" t="s">
        <v>1163</v>
      </c>
      <c r="C5920">
        <v>219</v>
      </c>
      <c r="D5920">
        <v>883</v>
      </c>
      <c r="E5920">
        <v>0</v>
      </c>
      <c r="F5920">
        <v>19905</v>
      </c>
      <c r="H5920" t="s">
        <v>9</v>
      </c>
      <c r="I5920">
        <v>1120</v>
      </c>
      <c r="J5920">
        <v>1320</v>
      </c>
      <c r="K5920" t="s">
        <v>3304</v>
      </c>
      <c r="M5920" t="s">
        <v>4459</v>
      </c>
      <c r="O5920" s="65">
        <v>400000</v>
      </c>
    </row>
    <row r="5921" spans="1:15" x14ac:dyDescent="0.25">
      <c r="A5921" s="45">
        <v>2018</v>
      </c>
      <c r="B5921" t="s">
        <v>1163</v>
      </c>
      <c r="C5921">
        <v>219</v>
      </c>
      <c r="D5921">
        <v>883</v>
      </c>
      <c r="E5921">
        <v>0</v>
      </c>
      <c r="F5921">
        <v>20101</v>
      </c>
      <c r="H5921" t="s">
        <v>9</v>
      </c>
      <c r="I5921">
        <v>1120</v>
      </c>
      <c r="J5921">
        <v>1320</v>
      </c>
      <c r="K5921" t="s">
        <v>3306</v>
      </c>
      <c r="O5921" s="65">
        <v>2000000</v>
      </c>
    </row>
    <row r="5922" spans="1:15" x14ac:dyDescent="0.25">
      <c r="A5922" s="45">
        <v>2018</v>
      </c>
      <c r="B5922" t="s">
        <v>1163</v>
      </c>
      <c r="C5922">
        <v>219</v>
      </c>
      <c r="D5922">
        <v>883</v>
      </c>
      <c r="E5922">
        <v>0</v>
      </c>
      <c r="F5922">
        <v>20104</v>
      </c>
      <c r="H5922" t="s">
        <v>9</v>
      </c>
      <c r="I5922">
        <v>1120</v>
      </c>
      <c r="J5922">
        <v>1320</v>
      </c>
      <c r="K5922" t="s">
        <v>3309</v>
      </c>
      <c r="O5922" s="65">
        <v>500000</v>
      </c>
    </row>
    <row r="5923" spans="1:15" x14ac:dyDescent="0.25">
      <c r="A5923" s="45">
        <v>2018</v>
      </c>
      <c r="B5923" t="s">
        <v>1163</v>
      </c>
      <c r="C5923">
        <v>219</v>
      </c>
      <c r="D5923">
        <v>883</v>
      </c>
      <c r="E5923">
        <v>0</v>
      </c>
      <c r="F5923">
        <v>20203</v>
      </c>
      <c r="H5923" t="s">
        <v>9</v>
      </c>
      <c r="I5923">
        <v>1120</v>
      </c>
      <c r="J5923">
        <v>1320</v>
      </c>
      <c r="K5923" t="s">
        <v>3313</v>
      </c>
      <c r="O5923" s="65">
        <v>200000</v>
      </c>
    </row>
    <row r="5924" spans="1:15" x14ac:dyDescent="0.25">
      <c r="A5924" s="45">
        <v>2018</v>
      </c>
      <c r="B5924" t="s">
        <v>1163</v>
      </c>
      <c r="C5924">
        <v>219</v>
      </c>
      <c r="D5924">
        <v>883</v>
      </c>
      <c r="E5924">
        <v>0</v>
      </c>
      <c r="F5924">
        <v>50105</v>
      </c>
      <c r="H5924" t="s">
        <v>16</v>
      </c>
      <c r="I5924">
        <v>2210</v>
      </c>
      <c r="J5924">
        <v>1320</v>
      </c>
      <c r="K5924" t="s">
        <v>3376</v>
      </c>
      <c r="O5924" s="65">
        <v>2950000</v>
      </c>
    </row>
    <row r="5925" spans="1:15" x14ac:dyDescent="0.25">
      <c r="A5925" s="45">
        <v>2018</v>
      </c>
      <c r="B5925" t="s">
        <v>1163</v>
      </c>
      <c r="C5925">
        <v>219</v>
      </c>
      <c r="D5925">
        <v>883</v>
      </c>
      <c r="E5925">
        <v>0</v>
      </c>
      <c r="F5925">
        <v>60103</v>
      </c>
      <c r="G5925">
        <v>200</v>
      </c>
      <c r="H5925" t="s">
        <v>9</v>
      </c>
      <c r="I5925">
        <v>1310</v>
      </c>
      <c r="J5925">
        <v>1320</v>
      </c>
      <c r="K5925" t="s">
        <v>3393</v>
      </c>
      <c r="L5925" t="s">
        <v>21</v>
      </c>
      <c r="M5925" t="s">
        <v>4550</v>
      </c>
      <c r="N5925" t="s">
        <v>22</v>
      </c>
      <c r="O5925" s="65">
        <v>2919437</v>
      </c>
    </row>
    <row r="5926" spans="1:15" x14ac:dyDescent="0.25">
      <c r="A5926" s="45">
        <v>2018</v>
      </c>
      <c r="B5926" t="s">
        <v>1163</v>
      </c>
      <c r="C5926">
        <v>219</v>
      </c>
      <c r="D5926">
        <v>883</v>
      </c>
      <c r="E5926">
        <v>0</v>
      </c>
      <c r="F5926">
        <v>60103</v>
      </c>
      <c r="G5926">
        <v>202</v>
      </c>
      <c r="H5926" t="s">
        <v>9</v>
      </c>
      <c r="I5926">
        <v>1310</v>
      </c>
      <c r="J5926">
        <v>1320</v>
      </c>
      <c r="K5926" t="s">
        <v>3393</v>
      </c>
      <c r="L5926" t="s">
        <v>21</v>
      </c>
      <c r="M5926" t="s">
        <v>4542</v>
      </c>
      <c r="N5926" t="s">
        <v>22</v>
      </c>
      <c r="O5926" s="65">
        <v>1258378</v>
      </c>
    </row>
    <row r="5927" spans="1:15" x14ac:dyDescent="0.25">
      <c r="A5927" s="45">
        <v>2018</v>
      </c>
      <c r="B5927" t="s">
        <v>1163</v>
      </c>
      <c r="C5927">
        <v>219</v>
      </c>
      <c r="D5927">
        <v>883</v>
      </c>
      <c r="E5927">
        <v>0</v>
      </c>
      <c r="F5927">
        <v>60301</v>
      </c>
      <c r="H5927" t="s">
        <v>9</v>
      </c>
      <c r="I5927">
        <v>1320</v>
      </c>
      <c r="J5927">
        <v>1320</v>
      </c>
      <c r="K5927" t="s">
        <v>3404</v>
      </c>
      <c r="O5927" s="65">
        <v>13000000</v>
      </c>
    </row>
    <row r="5928" spans="1:15" x14ac:dyDescent="0.25">
      <c r="A5928" s="45">
        <v>2018</v>
      </c>
      <c r="B5928" t="s">
        <v>1163</v>
      </c>
      <c r="C5928">
        <v>219</v>
      </c>
      <c r="D5928">
        <v>883</v>
      </c>
      <c r="E5928">
        <v>0</v>
      </c>
      <c r="F5928">
        <v>60399</v>
      </c>
      <c r="H5928" t="s">
        <v>9</v>
      </c>
      <c r="I5928">
        <v>1320</v>
      </c>
      <c r="J5928">
        <v>1320</v>
      </c>
      <c r="K5928" t="s">
        <v>3409</v>
      </c>
      <c r="M5928" t="s">
        <v>4452</v>
      </c>
      <c r="O5928" s="65">
        <v>4536467</v>
      </c>
    </row>
    <row r="5929" spans="1:15" x14ac:dyDescent="0.25">
      <c r="A5929" s="45">
        <v>2018</v>
      </c>
      <c r="B5929" t="s">
        <v>1164</v>
      </c>
      <c r="C5929">
        <v>219</v>
      </c>
      <c r="D5929">
        <v>887</v>
      </c>
      <c r="E5929">
        <v>0</v>
      </c>
      <c r="F5929">
        <v>101</v>
      </c>
      <c r="H5929" t="s">
        <v>9</v>
      </c>
      <c r="I5929">
        <v>1111</v>
      </c>
      <c r="J5929">
        <v>2111</v>
      </c>
      <c r="K5929" t="s">
        <v>3206</v>
      </c>
      <c r="O5929" s="65">
        <v>569779899</v>
      </c>
    </row>
    <row r="5930" spans="1:15" x14ac:dyDescent="0.25">
      <c r="A5930" s="45">
        <v>2018</v>
      </c>
      <c r="B5930" t="s">
        <v>1164</v>
      </c>
      <c r="C5930">
        <v>219</v>
      </c>
      <c r="D5930">
        <v>887</v>
      </c>
      <c r="E5930">
        <v>0</v>
      </c>
      <c r="F5930">
        <v>301</v>
      </c>
      <c r="H5930" t="s">
        <v>9</v>
      </c>
      <c r="I5930">
        <v>1111</v>
      </c>
      <c r="J5930">
        <v>2111</v>
      </c>
      <c r="K5930" t="s">
        <v>3215</v>
      </c>
      <c r="O5930" s="65">
        <v>121368567</v>
      </c>
    </row>
    <row r="5931" spans="1:15" x14ac:dyDescent="0.25">
      <c r="A5931" s="45">
        <v>2018</v>
      </c>
      <c r="B5931" t="s">
        <v>1164</v>
      </c>
      <c r="C5931">
        <v>219</v>
      </c>
      <c r="D5931">
        <v>887</v>
      </c>
      <c r="E5931">
        <v>0</v>
      </c>
      <c r="F5931">
        <v>302</v>
      </c>
      <c r="H5931" t="s">
        <v>9</v>
      </c>
      <c r="I5931">
        <v>1111</v>
      </c>
      <c r="J5931">
        <v>2111</v>
      </c>
      <c r="K5931" t="s">
        <v>3216</v>
      </c>
      <c r="O5931" s="65">
        <v>208637295</v>
      </c>
    </row>
    <row r="5932" spans="1:15" x14ac:dyDescent="0.25">
      <c r="A5932" s="45">
        <v>2018</v>
      </c>
      <c r="B5932" t="s">
        <v>1164</v>
      </c>
      <c r="C5932">
        <v>219</v>
      </c>
      <c r="D5932">
        <v>887</v>
      </c>
      <c r="E5932">
        <v>0</v>
      </c>
      <c r="F5932">
        <v>303</v>
      </c>
      <c r="H5932" t="s">
        <v>16</v>
      </c>
      <c r="I5932">
        <v>1111</v>
      </c>
      <c r="J5932">
        <v>2111</v>
      </c>
      <c r="K5932" t="s">
        <v>3217</v>
      </c>
      <c r="O5932" s="65">
        <v>85069801</v>
      </c>
    </row>
    <row r="5933" spans="1:15" x14ac:dyDescent="0.25">
      <c r="A5933" s="45">
        <v>2018</v>
      </c>
      <c r="B5933" t="s">
        <v>1164</v>
      </c>
      <c r="C5933">
        <v>219</v>
      </c>
      <c r="D5933">
        <v>887</v>
      </c>
      <c r="E5933">
        <v>0</v>
      </c>
      <c r="F5933">
        <v>304</v>
      </c>
      <c r="H5933" t="s">
        <v>9</v>
      </c>
      <c r="I5933">
        <v>1111</v>
      </c>
      <c r="J5933">
        <v>2111</v>
      </c>
      <c r="K5933" t="s">
        <v>3218</v>
      </c>
      <c r="O5933" s="65">
        <v>78093071</v>
      </c>
    </row>
    <row r="5934" spans="1:15" x14ac:dyDescent="0.25">
      <c r="A5934" s="45">
        <v>2018</v>
      </c>
      <c r="B5934" t="s">
        <v>1164</v>
      </c>
      <c r="C5934">
        <v>219</v>
      </c>
      <c r="D5934">
        <v>887</v>
      </c>
      <c r="E5934">
        <v>0</v>
      </c>
      <c r="F5934">
        <v>399</v>
      </c>
      <c r="H5934" t="s">
        <v>9</v>
      </c>
      <c r="I5934">
        <v>1111</v>
      </c>
      <c r="J5934">
        <v>2111</v>
      </c>
      <c r="K5934" t="s">
        <v>3219</v>
      </c>
      <c r="O5934" s="65">
        <v>43367274</v>
      </c>
    </row>
    <row r="5935" spans="1:15" x14ac:dyDescent="0.25">
      <c r="A5935" s="45">
        <v>2018</v>
      </c>
      <c r="B5935" t="s">
        <v>1164</v>
      </c>
      <c r="C5935">
        <v>219</v>
      </c>
      <c r="D5935">
        <v>887</v>
      </c>
      <c r="E5935">
        <v>0</v>
      </c>
      <c r="F5935">
        <v>401</v>
      </c>
      <c r="G5935">
        <v>200</v>
      </c>
      <c r="H5935" t="s">
        <v>9</v>
      </c>
      <c r="I5935">
        <v>1112</v>
      </c>
      <c r="J5935">
        <v>2111</v>
      </c>
      <c r="K5935" t="s">
        <v>3220</v>
      </c>
      <c r="L5935" t="s">
        <v>21</v>
      </c>
      <c r="M5935" t="s">
        <v>4546</v>
      </c>
      <c r="N5935" t="s">
        <v>22</v>
      </c>
      <c r="O5935" s="65">
        <v>94465265</v>
      </c>
    </row>
    <row r="5936" spans="1:15" x14ac:dyDescent="0.25">
      <c r="A5936" s="45">
        <v>2018</v>
      </c>
      <c r="B5936" t="s">
        <v>1164</v>
      </c>
      <c r="C5936">
        <v>219</v>
      </c>
      <c r="D5936">
        <v>887</v>
      </c>
      <c r="E5936">
        <v>0</v>
      </c>
      <c r="F5936">
        <v>405</v>
      </c>
      <c r="G5936">
        <v>200</v>
      </c>
      <c r="H5936" t="s">
        <v>9</v>
      </c>
      <c r="I5936">
        <v>1112</v>
      </c>
      <c r="J5936">
        <v>2111</v>
      </c>
      <c r="K5936" t="s">
        <v>3244</v>
      </c>
      <c r="L5936" t="s">
        <v>23</v>
      </c>
      <c r="M5936" t="s">
        <v>4531</v>
      </c>
      <c r="N5936" t="s">
        <v>24</v>
      </c>
      <c r="O5936" s="65">
        <v>5106231</v>
      </c>
    </row>
    <row r="5937" spans="1:15" x14ac:dyDescent="0.25">
      <c r="A5937" s="45">
        <v>2018</v>
      </c>
      <c r="B5937" t="s">
        <v>1164</v>
      </c>
      <c r="C5937">
        <v>219</v>
      </c>
      <c r="D5937">
        <v>887</v>
      </c>
      <c r="E5937">
        <v>0</v>
      </c>
      <c r="F5937">
        <v>501</v>
      </c>
      <c r="G5937">
        <v>200</v>
      </c>
      <c r="H5937" t="s">
        <v>9</v>
      </c>
      <c r="I5937">
        <v>1112</v>
      </c>
      <c r="J5937">
        <v>2111</v>
      </c>
      <c r="K5937" t="s">
        <v>3245</v>
      </c>
      <c r="L5937" t="s">
        <v>21</v>
      </c>
      <c r="M5937" t="s">
        <v>4547</v>
      </c>
      <c r="N5937" t="s">
        <v>22</v>
      </c>
      <c r="O5937" s="65">
        <v>51879302</v>
      </c>
    </row>
    <row r="5938" spans="1:15" x14ac:dyDescent="0.25">
      <c r="A5938" s="45">
        <v>2018</v>
      </c>
      <c r="B5938" t="s">
        <v>1164</v>
      </c>
      <c r="C5938">
        <v>219</v>
      </c>
      <c r="D5938">
        <v>887</v>
      </c>
      <c r="E5938">
        <v>0</v>
      </c>
      <c r="F5938">
        <v>502</v>
      </c>
      <c r="G5938">
        <v>200</v>
      </c>
      <c r="H5938" t="s">
        <v>9</v>
      </c>
      <c r="I5938">
        <v>1112</v>
      </c>
      <c r="J5938">
        <v>2111</v>
      </c>
      <c r="K5938" t="s">
        <v>3246</v>
      </c>
      <c r="L5938" t="s">
        <v>21</v>
      </c>
      <c r="M5938" t="s">
        <v>4532</v>
      </c>
      <c r="N5938" t="s">
        <v>22</v>
      </c>
      <c r="O5938" s="65">
        <v>15318692</v>
      </c>
    </row>
    <row r="5939" spans="1:15" x14ac:dyDescent="0.25">
      <c r="A5939" s="45">
        <v>2018</v>
      </c>
      <c r="B5939" t="s">
        <v>1164</v>
      </c>
      <c r="C5939">
        <v>219</v>
      </c>
      <c r="D5939">
        <v>887</v>
      </c>
      <c r="E5939">
        <v>0</v>
      </c>
      <c r="F5939">
        <v>503</v>
      </c>
      <c r="G5939">
        <v>200</v>
      </c>
      <c r="H5939" t="s">
        <v>9</v>
      </c>
      <c r="I5939">
        <v>1112</v>
      </c>
      <c r="J5939">
        <v>2111</v>
      </c>
      <c r="K5939" t="s">
        <v>3247</v>
      </c>
      <c r="L5939" t="s">
        <v>21</v>
      </c>
      <c r="M5939" t="s">
        <v>4533</v>
      </c>
      <c r="N5939" t="s">
        <v>22</v>
      </c>
      <c r="O5939" s="65">
        <v>30637383</v>
      </c>
    </row>
    <row r="5940" spans="1:15" x14ac:dyDescent="0.25">
      <c r="A5940" s="45">
        <v>2018</v>
      </c>
      <c r="B5940" t="s">
        <v>1164</v>
      </c>
      <c r="C5940">
        <v>219</v>
      </c>
      <c r="D5940">
        <v>887</v>
      </c>
      <c r="E5940">
        <v>0</v>
      </c>
      <c r="F5940">
        <v>505</v>
      </c>
      <c r="G5940">
        <v>202</v>
      </c>
      <c r="H5940" t="s">
        <v>9</v>
      </c>
      <c r="I5940">
        <v>1112</v>
      </c>
      <c r="J5940">
        <v>2111</v>
      </c>
      <c r="K5940" t="s">
        <v>3249</v>
      </c>
      <c r="L5940" t="s">
        <v>4446</v>
      </c>
      <c r="M5940" t="s">
        <v>4766</v>
      </c>
      <c r="N5940" t="s">
        <v>1131</v>
      </c>
      <c r="O5940" s="65">
        <v>28000000</v>
      </c>
    </row>
    <row r="5941" spans="1:15" x14ac:dyDescent="0.25">
      <c r="A5941" s="45">
        <v>2018</v>
      </c>
      <c r="B5941" t="s">
        <v>1164</v>
      </c>
      <c r="C5941">
        <v>219</v>
      </c>
      <c r="D5941">
        <v>887</v>
      </c>
      <c r="E5941">
        <v>0</v>
      </c>
      <c r="F5941">
        <v>10101</v>
      </c>
      <c r="H5941" t="s">
        <v>9</v>
      </c>
      <c r="I5941">
        <v>1120</v>
      </c>
      <c r="J5941">
        <v>2111</v>
      </c>
      <c r="K5941" t="s">
        <v>3253</v>
      </c>
      <c r="O5941" s="65">
        <v>159876840</v>
      </c>
    </row>
    <row r="5942" spans="1:15" x14ac:dyDescent="0.25">
      <c r="A5942" s="45">
        <v>2018</v>
      </c>
      <c r="B5942" t="s">
        <v>1164</v>
      </c>
      <c r="C5942">
        <v>219</v>
      </c>
      <c r="D5942">
        <v>887</v>
      </c>
      <c r="E5942">
        <v>0</v>
      </c>
      <c r="F5942">
        <v>10102</v>
      </c>
      <c r="H5942" t="s">
        <v>9</v>
      </c>
      <c r="I5942">
        <v>1120</v>
      </c>
      <c r="J5942">
        <v>2111</v>
      </c>
      <c r="K5942" t="s">
        <v>3254</v>
      </c>
      <c r="O5942" s="65">
        <v>16459542</v>
      </c>
    </row>
    <row r="5943" spans="1:15" x14ac:dyDescent="0.25">
      <c r="A5943" s="45">
        <v>2018</v>
      </c>
      <c r="B5943" t="s">
        <v>1164</v>
      </c>
      <c r="C5943">
        <v>219</v>
      </c>
      <c r="D5943">
        <v>887</v>
      </c>
      <c r="E5943">
        <v>0</v>
      </c>
      <c r="F5943">
        <v>10103</v>
      </c>
      <c r="H5943" t="s">
        <v>9</v>
      </c>
      <c r="I5943">
        <v>1120</v>
      </c>
      <c r="J5943">
        <v>2111</v>
      </c>
      <c r="K5943" t="s">
        <v>3255</v>
      </c>
      <c r="O5943" s="65">
        <v>40000000</v>
      </c>
    </row>
    <row r="5944" spans="1:15" x14ac:dyDescent="0.25">
      <c r="A5944" s="45">
        <v>2018</v>
      </c>
      <c r="B5944" t="s">
        <v>1164</v>
      </c>
      <c r="C5944">
        <v>219</v>
      </c>
      <c r="D5944">
        <v>887</v>
      </c>
      <c r="E5944">
        <v>0</v>
      </c>
      <c r="F5944">
        <v>10201</v>
      </c>
      <c r="H5944" t="s">
        <v>9</v>
      </c>
      <c r="I5944">
        <v>1120</v>
      </c>
      <c r="J5944">
        <v>2111</v>
      </c>
      <c r="K5944" t="s">
        <v>3258</v>
      </c>
      <c r="O5944" s="65">
        <v>2700000</v>
      </c>
    </row>
    <row r="5945" spans="1:15" x14ac:dyDescent="0.25">
      <c r="A5945" s="45">
        <v>2018</v>
      </c>
      <c r="B5945" t="s">
        <v>1164</v>
      </c>
      <c r="C5945">
        <v>219</v>
      </c>
      <c r="D5945">
        <v>887</v>
      </c>
      <c r="E5945">
        <v>0</v>
      </c>
      <c r="F5945">
        <v>10202</v>
      </c>
      <c r="H5945" t="s">
        <v>9</v>
      </c>
      <c r="I5945">
        <v>1120</v>
      </c>
      <c r="J5945">
        <v>2111</v>
      </c>
      <c r="K5945" t="s">
        <v>3259</v>
      </c>
      <c r="O5945" s="65">
        <v>27400000</v>
      </c>
    </row>
    <row r="5946" spans="1:15" x14ac:dyDescent="0.25">
      <c r="A5946" s="45">
        <v>2018</v>
      </c>
      <c r="B5946" t="s">
        <v>1164</v>
      </c>
      <c r="C5946">
        <v>219</v>
      </c>
      <c r="D5946">
        <v>887</v>
      </c>
      <c r="E5946">
        <v>0</v>
      </c>
      <c r="F5946">
        <v>10203</v>
      </c>
      <c r="H5946" t="s">
        <v>9</v>
      </c>
      <c r="I5946">
        <v>1120</v>
      </c>
      <c r="J5946">
        <v>2111</v>
      </c>
      <c r="K5946" t="s">
        <v>3260</v>
      </c>
      <c r="O5946" s="65">
        <v>19500000</v>
      </c>
    </row>
    <row r="5947" spans="1:15" x14ac:dyDescent="0.25">
      <c r="A5947" s="45">
        <v>2018</v>
      </c>
      <c r="B5947" t="s">
        <v>1164</v>
      </c>
      <c r="C5947">
        <v>219</v>
      </c>
      <c r="D5947">
        <v>887</v>
      </c>
      <c r="E5947">
        <v>0</v>
      </c>
      <c r="F5947">
        <v>10204</v>
      </c>
      <c r="H5947" t="s">
        <v>9</v>
      </c>
      <c r="I5947">
        <v>1120</v>
      </c>
      <c r="J5947">
        <v>2111</v>
      </c>
      <c r="K5947" t="s">
        <v>3261</v>
      </c>
      <c r="O5947" s="65">
        <v>51500000</v>
      </c>
    </row>
    <row r="5948" spans="1:15" x14ac:dyDescent="0.25">
      <c r="A5948" s="45">
        <v>2018</v>
      </c>
      <c r="B5948" t="s">
        <v>1164</v>
      </c>
      <c r="C5948">
        <v>219</v>
      </c>
      <c r="D5948">
        <v>887</v>
      </c>
      <c r="E5948">
        <v>0</v>
      </c>
      <c r="F5948">
        <v>10301</v>
      </c>
      <c r="H5948" t="s">
        <v>9</v>
      </c>
      <c r="I5948">
        <v>1120</v>
      </c>
      <c r="J5948">
        <v>2111</v>
      </c>
      <c r="K5948" t="s">
        <v>3263</v>
      </c>
      <c r="O5948" s="65">
        <v>2000000</v>
      </c>
    </row>
    <row r="5949" spans="1:15" x14ac:dyDescent="0.25">
      <c r="A5949" s="45">
        <v>2018</v>
      </c>
      <c r="B5949" t="s">
        <v>1164</v>
      </c>
      <c r="C5949">
        <v>219</v>
      </c>
      <c r="D5949">
        <v>887</v>
      </c>
      <c r="E5949">
        <v>0</v>
      </c>
      <c r="F5949">
        <v>10302</v>
      </c>
      <c r="H5949" t="s">
        <v>9</v>
      </c>
      <c r="I5949">
        <v>1120</v>
      </c>
      <c r="J5949">
        <v>2111</v>
      </c>
      <c r="K5949" t="s">
        <v>3264</v>
      </c>
      <c r="O5949" s="65">
        <v>110000</v>
      </c>
    </row>
    <row r="5950" spans="1:15" x14ac:dyDescent="0.25">
      <c r="A5950" s="45">
        <v>2018</v>
      </c>
      <c r="B5950" t="s">
        <v>1164</v>
      </c>
      <c r="C5950">
        <v>219</v>
      </c>
      <c r="D5950">
        <v>887</v>
      </c>
      <c r="E5950">
        <v>0</v>
      </c>
      <c r="F5950">
        <v>10303</v>
      </c>
      <c r="H5950" t="s">
        <v>9</v>
      </c>
      <c r="I5950">
        <v>1120</v>
      </c>
      <c r="J5950">
        <v>2111</v>
      </c>
      <c r="K5950" t="s">
        <v>3265</v>
      </c>
      <c r="O5950" s="65">
        <v>6500000</v>
      </c>
    </row>
    <row r="5951" spans="1:15" x14ac:dyDescent="0.25">
      <c r="A5951" s="45">
        <v>2018</v>
      </c>
      <c r="B5951" t="s">
        <v>1164</v>
      </c>
      <c r="C5951">
        <v>219</v>
      </c>
      <c r="D5951">
        <v>887</v>
      </c>
      <c r="E5951">
        <v>0</v>
      </c>
      <c r="F5951">
        <v>10306</v>
      </c>
      <c r="H5951" t="s">
        <v>9</v>
      </c>
      <c r="I5951">
        <v>1120</v>
      </c>
      <c r="J5951">
        <v>2111</v>
      </c>
      <c r="K5951" t="s">
        <v>3268</v>
      </c>
      <c r="M5951" t="s">
        <v>4716</v>
      </c>
      <c r="O5951" s="65">
        <v>55000000</v>
      </c>
    </row>
    <row r="5952" spans="1:15" x14ac:dyDescent="0.25">
      <c r="A5952" s="45">
        <v>2018</v>
      </c>
      <c r="B5952" t="s">
        <v>1164</v>
      </c>
      <c r="C5952">
        <v>219</v>
      </c>
      <c r="D5952">
        <v>887</v>
      </c>
      <c r="E5952">
        <v>0</v>
      </c>
      <c r="F5952">
        <v>10307</v>
      </c>
      <c r="H5952" t="s">
        <v>9</v>
      </c>
      <c r="I5952">
        <v>1120</v>
      </c>
      <c r="J5952">
        <v>2111</v>
      </c>
      <c r="K5952" t="s">
        <v>3269</v>
      </c>
      <c r="O5952" s="65">
        <v>1000000</v>
      </c>
    </row>
    <row r="5953" spans="1:15" x14ac:dyDescent="0.25">
      <c r="A5953" s="45">
        <v>2018</v>
      </c>
      <c r="B5953" t="s">
        <v>1164</v>
      </c>
      <c r="C5953">
        <v>219</v>
      </c>
      <c r="D5953">
        <v>887</v>
      </c>
      <c r="E5953">
        <v>0</v>
      </c>
      <c r="F5953">
        <v>10403</v>
      </c>
      <c r="H5953" t="s">
        <v>9</v>
      </c>
      <c r="I5953">
        <v>1120</v>
      </c>
      <c r="J5953">
        <v>2111</v>
      </c>
      <c r="K5953" t="s">
        <v>3272</v>
      </c>
      <c r="M5953" t="s">
        <v>6308</v>
      </c>
      <c r="O5953" s="65">
        <v>674294689</v>
      </c>
    </row>
    <row r="5954" spans="1:15" x14ac:dyDescent="0.25">
      <c r="A5954" s="45">
        <v>2018</v>
      </c>
      <c r="B5954" t="s">
        <v>1164</v>
      </c>
      <c r="C5954">
        <v>219</v>
      </c>
      <c r="D5954">
        <v>887</v>
      </c>
      <c r="E5954">
        <v>0</v>
      </c>
      <c r="F5954">
        <v>10406</v>
      </c>
      <c r="H5954" t="s">
        <v>9</v>
      </c>
      <c r="I5954">
        <v>1120</v>
      </c>
      <c r="J5954">
        <v>2111</v>
      </c>
      <c r="K5954" t="s">
        <v>3275</v>
      </c>
      <c r="M5954" t="s">
        <v>6309</v>
      </c>
      <c r="O5954" s="65">
        <v>13860000</v>
      </c>
    </row>
    <row r="5955" spans="1:15" x14ac:dyDescent="0.25">
      <c r="A5955" s="45">
        <v>2018</v>
      </c>
      <c r="B5955" t="s">
        <v>1164</v>
      </c>
      <c r="C5955">
        <v>219</v>
      </c>
      <c r="D5955">
        <v>887</v>
      </c>
      <c r="E5955">
        <v>0</v>
      </c>
      <c r="F5955">
        <v>10499</v>
      </c>
      <c r="H5955" t="s">
        <v>9</v>
      </c>
      <c r="I5955">
        <v>1120</v>
      </c>
      <c r="J5955">
        <v>2111</v>
      </c>
      <c r="K5955" t="s">
        <v>3276</v>
      </c>
      <c r="M5955" t="s">
        <v>6310</v>
      </c>
      <c r="O5955" s="65">
        <v>700000</v>
      </c>
    </row>
    <row r="5956" spans="1:15" x14ac:dyDescent="0.25">
      <c r="A5956" s="45">
        <v>2018</v>
      </c>
      <c r="B5956" t="s">
        <v>1164</v>
      </c>
      <c r="C5956">
        <v>219</v>
      </c>
      <c r="D5956">
        <v>887</v>
      </c>
      <c r="E5956">
        <v>0</v>
      </c>
      <c r="F5956">
        <v>10501</v>
      </c>
      <c r="H5956" t="s">
        <v>9</v>
      </c>
      <c r="I5956">
        <v>1120</v>
      </c>
      <c r="J5956">
        <v>2111</v>
      </c>
      <c r="K5956" t="s">
        <v>3277</v>
      </c>
      <c r="O5956" s="65">
        <v>600000</v>
      </c>
    </row>
    <row r="5957" spans="1:15" x14ac:dyDescent="0.25">
      <c r="A5957" s="45">
        <v>2018</v>
      </c>
      <c r="B5957" t="s">
        <v>1164</v>
      </c>
      <c r="C5957">
        <v>219</v>
      </c>
      <c r="D5957">
        <v>887</v>
      </c>
      <c r="E5957">
        <v>0</v>
      </c>
      <c r="F5957">
        <v>10502</v>
      </c>
      <c r="H5957" t="s">
        <v>9</v>
      </c>
      <c r="I5957">
        <v>1120</v>
      </c>
      <c r="J5957">
        <v>2111</v>
      </c>
      <c r="K5957" t="s">
        <v>3278</v>
      </c>
      <c r="O5957" s="65">
        <v>11400000</v>
      </c>
    </row>
    <row r="5958" spans="1:15" x14ac:dyDescent="0.25">
      <c r="A5958" s="45">
        <v>2018</v>
      </c>
      <c r="B5958" t="s">
        <v>1164</v>
      </c>
      <c r="C5958">
        <v>219</v>
      </c>
      <c r="D5958">
        <v>887</v>
      </c>
      <c r="E5958">
        <v>0</v>
      </c>
      <c r="F5958">
        <v>10601</v>
      </c>
      <c r="H5958" t="s">
        <v>9</v>
      </c>
      <c r="I5958">
        <v>1120</v>
      </c>
      <c r="J5958">
        <v>2111</v>
      </c>
      <c r="K5958" t="s">
        <v>3281</v>
      </c>
      <c r="O5958" s="65">
        <v>62598915</v>
      </c>
    </row>
    <row r="5959" spans="1:15" x14ac:dyDescent="0.25">
      <c r="A5959" s="45">
        <v>2018</v>
      </c>
      <c r="B5959" t="s">
        <v>1164</v>
      </c>
      <c r="C5959">
        <v>219</v>
      </c>
      <c r="D5959">
        <v>887</v>
      </c>
      <c r="E5959">
        <v>0</v>
      </c>
      <c r="F5959">
        <v>10701</v>
      </c>
      <c r="H5959" t="s">
        <v>9</v>
      </c>
      <c r="I5959">
        <v>1120</v>
      </c>
      <c r="J5959">
        <v>2111</v>
      </c>
      <c r="K5959" t="s">
        <v>3284</v>
      </c>
      <c r="M5959" t="s">
        <v>6311</v>
      </c>
      <c r="O5959" s="65">
        <v>2500000</v>
      </c>
    </row>
    <row r="5960" spans="1:15" x14ac:dyDescent="0.25">
      <c r="A5960" s="45">
        <v>2018</v>
      </c>
      <c r="B5960" t="s">
        <v>1164</v>
      </c>
      <c r="C5960">
        <v>219</v>
      </c>
      <c r="D5960">
        <v>887</v>
      </c>
      <c r="E5960">
        <v>0</v>
      </c>
      <c r="F5960">
        <v>10801</v>
      </c>
      <c r="H5960" t="s">
        <v>9</v>
      </c>
      <c r="I5960">
        <v>1120</v>
      </c>
      <c r="J5960">
        <v>2111</v>
      </c>
      <c r="K5960" t="s">
        <v>3287</v>
      </c>
      <c r="O5960" s="65">
        <v>11800000</v>
      </c>
    </row>
    <row r="5961" spans="1:15" x14ac:dyDescent="0.25">
      <c r="A5961" s="45">
        <v>2018</v>
      </c>
      <c r="B5961" t="s">
        <v>1164</v>
      </c>
      <c r="C5961">
        <v>219</v>
      </c>
      <c r="D5961">
        <v>887</v>
      </c>
      <c r="E5961">
        <v>0</v>
      </c>
      <c r="F5961">
        <v>10805</v>
      </c>
      <c r="H5961" t="s">
        <v>9</v>
      </c>
      <c r="I5961">
        <v>1120</v>
      </c>
      <c r="J5961">
        <v>2111</v>
      </c>
      <c r="K5961" t="s">
        <v>3291</v>
      </c>
      <c r="O5961" s="65">
        <v>17000000</v>
      </c>
    </row>
    <row r="5962" spans="1:15" x14ac:dyDescent="0.25">
      <c r="A5962" s="45">
        <v>2018</v>
      </c>
      <c r="B5962" t="s">
        <v>1164</v>
      </c>
      <c r="C5962">
        <v>219</v>
      </c>
      <c r="D5962">
        <v>887</v>
      </c>
      <c r="E5962">
        <v>0</v>
      </c>
      <c r="F5962">
        <v>10807</v>
      </c>
      <c r="H5962" t="s">
        <v>9</v>
      </c>
      <c r="I5962">
        <v>1120</v>
      </c>
      <c r="J5962">
        <v>2111</v>
      </c>
      <c r="K5962" t="s">
        <v>3293</v>
      </c>
      <c r="O5962" s="65">
        <v>3000000</v>
      </c>
    </row>
    <row r="5963" spans="1:15" x14ac:dyDescent="0.25">
      <c r="A5963" s="45">
        <v>2018</v>
      </c>
      <c r="B5963" t="s">
        <v>1164</v>
      </c>
      <c r="C5963">
        <v>219</v>
      </c>
      <c r="D5963">
        <v>887</v>
      </c>
      <c r="E5963">
        <v>0</v>
      </c>
      <c r="F5963">
        <v>10808</v>
      </c>
      <c r="H5963" t="s">
        <v>9</v>
      </c>
      <c r="I5963">
        <v>1120</v>
      </c>
      <c r="J5963">
        <v>2111</v>
      </c>
      <c r="K5963" t="s">
        <v>3294</v>
      </c>
      <c r="O5963" s="65">
        <v>500000</v>
      </c>
    </row>
    <row r="5964" spans="1:15" x14ac:dyDescent="0.25">
      <c r="A5964" s="45">
        <v>2018</v>
      </c>
      <c r="B5964" t="s">
        <v>1164</v>
      </c>
      <c r="C5964">
        <v>219</v>
      </c>
      <c r="D5964">
        <v>887</v>
      </c>
      <c r="E5964">
        <v>0</v>
      </c>
      <c r="F5964">
        <v>10899</v>
      </c>
      <c r="H5964" t="s">
        <v>9</v>
      </c>
      <c r="I5964">
        <v>1120</v>
      </c>
      <c r="J5964">
        <v>2111</v>
      </c>
      <c r="K5964" t="s">
        <v>3295</v>
      </c>
      <c r="O5964" s="65">
        <v>14600000</v>
      </c>
    </row>
    <row r="5965" spans="1:15" x14ac:dyDescent="0.25">
      <c r="A5965" s="45">
        <v>2018</v>
      </c>
      <c r="B5965" t="s">
        <v>1164</v>
      </c>
      <c r="C5965">
        <v>219</v>
      </c>
      <c r="D5965">
        <v>887</v>
      </c>
      <c r="E5965">
        <v>0</v>
      </c>
      <c r="F5965">
        <v>10999</v>
      </c>
      <c r="H5965" t="s">
        <v>9</v>
      </c>
      <c r="I5965">
        <v>1310</v>
      </c>
      <c r="J5965">
        <v>2111</v>
      </c>
      <c r="K5965" t="s">
        <v>3299</v>
      </c>
      <c r="M5965" t="s">
        <v>4712</v>
      </c>
      <c r="O5965" s="65">
        <v>1500000</v>
      </c>
    </row>
    <row r="5966" spans="1:15" x14ac:dyDescent="0.25">
      <c r="A5966" s="45">
        <v>2018</v>
      </c>
      <c r="B5966" t="s">
        <v>1164</v>
      </c>
      <c r="C5966">
        <v>219</v>
      </c>
      <c r="D5966">
        <v>887</v>
      </c>
      <c r="E5966">
        <v>0</v>
      </c>
      <c r="F5966">
        <v>20101</v>
      </c>
      <c r="H5966" t="s">
        <v>9</v>
      </c>
      <c r="I5966">
        <v>1120</v>
      </c>
      <c r="J5966">
        <v>2111</v>
      </c>
      <c r="K5966" t="s">
        <v>3306</v>
      </c>
      <c r="O5966" s="65">
        <v>20000000</v>
      </c>
    </row>
    <row r="5967" spans="1:15" x14ac:dyDescent="0.25">
      <c r="A5967" s="45">
        <v>2018</v>
      </c>
      <c r="B5967" t="s">
        <v>1164</v>
      </c>
      <c r="C5967">
        <v>219</v>
      </c>
      <c r="D5967">
        <v>887</v>
      </c>
      <c r="E5967">
        <v>0</v>
      </c>
      <c r="F5967">
        <v>20102</v>
      </c>
      <c r="H5967" t="s">
        <v>9</v>
      </c>
      <c r="I5967">
        <v>1120</v>
      </c>
      <c r="J5967">
        <v>2111</v>
      </c>
      <c r="K5967" t="s">
        <v>3307</v>
      </c>
      <c r="O5967" s="65">
        <v>1900000</v>
      </c>
    </row>
    <row r="5968" spans="1:15" x14ac:dyDescent="0.25">
      <c r="A5968" s="45">
        <v>2018</v>
      </c>
      <c r="B5968" t="s">
        <v>1164</v>
      </c>
      <c r="C5968">
        <v>219</v>
      </c>
      <c r="D5968">
        <v>887</v>
      </c>
      <c r="E5968">
        <v>0</v>
      </c>
      <c r="F5968">
        <v>20104</v>
      </c>
      <c r="H5968" t="s">
        <v>9</v>
      </c>
      <c r="I5968">
        <v>1120</v>
      </c>
      <c r="J5968">
        <v>2111</v>
      </c>
      <c r="K5968" t="s">
        <v>3309</v>
      </c>
      <c r="O5968" s="65">
        <v>200000</v>
      </c>
    </row>
    <row r="5969" spans="1:15" x14ac:dyDescent="0.25">
      <c r="A5969" s="45">
        <v>2018</v>
      </c>
      <c r="B5969" t="s">
        <v>1164</v>
      </c>
      <c r="C5969">
        <v>219</v>
      </c>
      <c r="D5969">
        <v>887</v>
      </c>
      <c r="E5969">
        <v>0</v>
      </c>
      <c r="F5969">
        <v>20199</v>
      </c>
      <c r="H5969" t="s">
        <v>9</v>
      </c>
      <c r="I5969">
        <v>1120</v>
      </c>
      <c r="J5969">
        <v>2111</v>
      </c>
      <c r="K5969" t="s">
        <v>3310</v>
      </c>
      <c r="O5969" s="65">
        <v>700000</v>
      </c>
    </row>
    <row r="5970" spans="1:15" x14ac:dyDescent="0.25">
      <c r="A5970" s="45">
        <v>2018</v>
      </c>
      <c r="B5970" t="s">
        <v>1164</v>
      </c>
      <c r="C5970">
        <v>219</v>
      </c>
      <c r="D5970">
        <v>887</v>
      </c>
      <c r="E5970">
        <v>0</v>
      </c>
      <c r="F5970">
        <v>20203</v>
      </c>
      <c r="H5970" t="s">
        <v>9</v>
      </c>
      <c r="I5970">
        <v>1120</v>
      </c>
      <c r="J5970">
        <v>2111</v>
      </c>
      <c r="K5970" t="s">
        <v>3313</v>
      </c>
      <c r="O5970" s="65">
        <v>500000</v>
      </c>
    </row>
    <row r="5971" spans="1:15" x14ac:dyDescent="0.25">
      <c r="A5971" s="45">
        <v>2018</v>
      </c>
      <c r="B5971" t="s">
        <v>1164</v>
      </c>
      <c r="C5971">
        <v>219</v>
      </c>
      <c r="D5971">
        <v>887</v>
      </c>
      <c r="E5971">
        <v>0</v>
      </c>
      <c r="F5971">
        <v>20304</v>
      </c>
      <c r="H5971" t="s">
        <v>9</v>
      </c>
      <c r="I5971">
        <v>1120</v>
      </c>
      <c r="J5971">
        <v>2111</v>
      </c>
      <c r="K5971" t="s">
        <v>3318</v>
      </c>
      <c r="O5971" s="65">
        <v>2500000</v>
      </c>
    </row>
    <row r="5972" spans="1:15" x14ac:dyDescent="0.25">
      <c r="A5972" s="45">
        <v>2018</v>
      </c>
      <c r="B5972" t="s">
        <v>1164</v>
      </c>
      <c r="C5972">
        <v>219</v>
      </c>
      <c r="D5972">
        <v>887</v>
      </c>
      <c r="E5972">
        <v>0</v>
      </c>
      <c r="F5972">
        <v>20306</v>
      </c>
      <c r="H5972" t="s">
        <v>9</v>
      </c>
      <c r="I5972">
        <v>1120</v>
      </c>
      <c r="J5972">
        <v>2111</v>
      </c>
      <c r="K5972" t="s">
        <v>3320</v>
      </c>
      <c r="O5972" s="65">
        <v>300000</v>
      </c>
    </row>
    <row r="5973" spans="1:15" x14ac:dyDescent="0.25">
      <c r="A5973" s="45">
        <v>2018</v>
      </c>
      <c r="B5973" t="s">
        <v>1164</v>
      </c>
      <c r="C5973">
        <v>219</v>
      </c>
      <c r="D5973">
        <v>887</v>
      </c>
      <c r="E5973">
        <v>0</v>
      </c>
      <c r="F5973">
        <v>20401</v>
      </c>
      <c r="H5973" t="s">
        <v>9</v>
      </c>
      <c r="I5973">
        <v>1120</v>
      </c>
      <c r="J5973">
        <v>2111</v>
      </c>
      <c r="K5973" t="s">
        <v>3322</v>
      </c>
      <c r="O5973" s="65">
        <v>3720000</v>
      </c>
    </row>
    <row r="5974" spans="1:15" x14ac:dyDescent="0.25">
      <c r="A5974" s="45">
        <v>2018</v>
      </c>
      <c r="B5974" t="s">
        <v>1164</v>
      </c>
      <c r="C5974">
        <v>219</v>
      </c>
      <c r="D5974">
        <v>887</v>
      </c>
      <c r="E5974">
        <v>0</v>
      </c>
      <c r="F5974">
        <v>20402</v>
      </c>
      <c r="H5974" t="s">
        <v>9</v>
      </c>
      <c r="I5974">
        <v>1120</v>
      </c>
      <c r="J5974">
        <v>2111</v>
      </c>
      <c r="K5974" t="s">
        <v>3323</v>
      </c>
      <c r="O5974" s="65">
        <v>3500000</v>
      </c>
    </row>
    <row r="5975" spans="1:15" x14ac:dyDescent="0.25">
      <c r="A5975" s="45">
        <v>2018</v>
      </c>
      <c r="B5975" t="s">
        <v>1164</v>
      </c>
      <c r="C5975">
        <v>219</v>
      </c>
      <c r="D5975">
        <v>887</v>
      </c>
      <c r="E5975">
        <v>0</v>
      </c>
      <c r="F5975">
        <v>29901</v>
      </c>
      <c r="H5975" t="s">
        <v>9</v>
      </c>
      <c r="I5975">
        <v>1120</v>
      </c>
      <c r="J5975">
        <v>2111</v>
      </c>
      <c r="K5975" t="s">
        <v>3327</v>
      </c>
      <c r="O5975" s="65">
        <v>2000000</v>
      </c>
    </row>
    <row r="5976" spans="1:15" x14ac:dyDescent="0.25">
      <c r="A5976" s="45">
        <v>2018</v>
      </c>
      <c r="B5976" t="s">
        <v>1164</v>
      </c>
      <c r="C5976">
        <v>219</v>
      </c>
      <c r="D5976">
        <v>887</v>
      </c>
      <c r="E5976">
        <v>0</v>
      </c>
      <c r="F5976">
        <v>29903</v>
      </c>
      <c r="H5976" t="s">
        <v>9</v>
      </c>
      <c r="I5976">
        <v>1120</v>
      </c>
      <c r="J5976">
        <v>2111</v>
      </c>
      <c r="K5976" t="s">
        <v>3329</v>
      </c>
      <c r="O5976" s="65">
        <v>15200000</v>
      </c>
    </row>
    <row r="5977" spans="1:15" x14ac:dyDescent="0.25">
      <c r="A5977" s="45">
        <v>2018</v>
      </c>
      <c r="B5977" t="s">
        <v>1164</v>
      </c>
      <c r="C5977">
        <v>219</v>
      </c>
      <c r="D5977">
        <v>887</v>
      </c>
      <c r="E5977">
        <v>0</v>
      </c>
      <c r="F5977">
        <v>29905</v>
      </c>
      <c r="H5977" t="s">
        <v>9</v>
      </c>
      <c r="I5977">
        <v>1120</v>
      </c>
      <c r="J5977">
        <v>2111</v>
      </c>
      <c r="K5977" t="s">
        <v>3331</v>
      </c>
      <c r="O5977" s="65">
        <v>4000000</v>
      </c>
    </row>
    <row r="5978" spans="1:15" x14ac:dyDescent="0.25">
      <c r="A5978" s="45">
        <v>2018</v>
      </c>
      <c r="B5978" t="s">
        <v>1164</v>
      </c>
      <c r="C5978">
        <v>219</v>
      </c>
      <c r="D5978">
        <v>887</v>
      </c>
      <c r="E5978">
        <v>0</v>
      </c>
      <c r="F5978">
        <v>29906</v>
      </c>
      <c r="H5978" t="s">
        <v>9</v>
      </c>
      <c r="I5978">
        <v>1120</v>
      </c>
      <c r="J5978">
        <v>2111</v>
      </c>
      <c r="K5978" t="s">
        <v>3332</v>
      </c>
      <c r="O5978" s="65">
        <v>1610000</v>
      </c>
    </row>
    <row r="5979" spans="1:15" x14ac:dyDescent="0.25">
      <c r="A5979" s="45">
        <v>2018</v>
      </c>
      <c r="B5979" t="s">
        <v>1164</v>
      </c>
      <c r="C5979">
        <v>219</v>
      </c>
      <c r="D5979">
        <v>887</v>
      </c>
      <c r="E5979">
        <v>0</v>
      </c>
      <c r="F5979">
        <v>29999</v>
      </c>
      <c r="H5979" t="s">
        <v>9</v>
      </c>
      <c r="I5979">
        <v>1120</v>
      </c>
      <c r="J5979">
        <v>2111</v>
      </c>
      <c r="K5979" t="s">
        <v>3334</v>
      </c>
      <c r="O5979" s="65">
        <v>1590000</v>
      </c>
    </row>
    <row r="5980" spans="1:15" x14ac:dyDescent="0.25">
      <c r="A5980" s="45">
        <v>2018</v>
      </c>
      <c r="B5980" t="s">
        <v>1164</v>
      </c>
      <c r="C5980">
        <v>219</v>
      </c>
      <c r="D5980">
        <v>887</v>
      </c>
      <c r="E5980">
        <v>0</v>
      </c>
      <c r="F5980">
        <v>50102</v>
      </c>
      <c r="H5980" t="s">
        <v>16</v>
      </c>
      <c r="I5980">
        <v>2210</v>
      </c>
      <c r="J5980">
        <v>2111</v>
      </c>
      <c r="K5980" t="s">
        <v>3373</v>
      </c>
      <c r="O5980" s="65">
        <v>200000000</v>
      </c>
    </row>
    <row r="5981" spans="1:15" x14ac:dyDescent="0.25">
      <c r="A5981" s="45" t="s">
        <v>5970</v>
      </c>
      <c r="B5981" t="s">
        <v>1164</v>
      </c>
      <c r="C5981">
        <v>219</v>
      </c>
      <c r="D5981">
        <v>887</v>
      </c>
      <c r="E5981">
        <v>0</v>
      </c>
      <c r="F5981">
        <v>50103</v>
      </c>
      <c r="H5981" t="s">
        <v>16</v>
      </c>
      <c r="I5981">
        <v>2210</v>
      </c>
      <c r="J5981">
        <v>2111</v>
      </c>
      <c r="K5981" t="s">
        <v>3374</v>
      </c>
      <c r="O5981" s="65">
        <v>2500000</v>
      </c>
    </row>
    <row r="5982" spans="1:15" x14ac:dyDescent="0.25">
      <c r="A5982" s="45">
        <v>2018</v>
      </c>
      <c r="B5982" t="s">
        <v>1164</v>
      </c>
      <c r="C5982">
        <v>219</v>
      </c>
      <c r="D5982">
        <v>887</v>
      </c>
      <c r="E5982">
        <v>0</v>
      </c>
      <c r="F5982">
        <v>50104</v>
      </c>
      <c r="H5982" t="s">
        <v>16</v>
      </c>
      <c r="I5982">
        <v>2210</v>
      </c>
      <c r="J5982">
        <v>2111</v>
      </c>
      <c r="K5982" t="s">
        <v>3375</v>
      </c>
      <c r="O5982" s="65">
        <v>20000000</v>
      </c>
    </row>
    <row r="5983" spans="1:15" x14ac:dyDescent="0.25">
      <c r="A5983" s="45">
        <v>2018</v>
      </c>
      <c r="B5983" t="s">
        <v>1164</v>
      </c>
      <c r="C5983">
        <v>219</v>
      </c>
      <c r="D5983">
        <v>887</v>
      </c>
      <c r="E5983">
        <v>0</v>
      </c>
      <c r="F5983">
        <v>50105</v>
      </c>
      <c r="H5983" t="s">
        <v>16</v>
      </c>
      <c r="I5983">
        <v>2210</v>
      </c>
      <c r="J5983">
        <v>2111</v>
      </c>
      <c r="K5983" t="s">
        <v>3376</v>
      </c>
      <c r="O5983" s="65">
        <v>1500000</v>
      </c>
    </row>
    <row r="5984" spans="1:15" x14ac:dyDescent="0.25">
      <c r="A5984" s="45">
        <v>2018</v>
      </c>
      <c r="B5984" t="s">
        <v>1164</v>
      </c>
      <c r="C5984">
        <v>219</v>
      </c>
      <c r="D5984">
        <v>887</v>
      </c>
      <c r="E5984">
        <v>0</v>
      </c>
      <c r="F5984">
        <v>50106</v>
      </c>
      <c r="H5984" t="s">
        <v>16</v>
      </c>
      <c r="I5984">
        <v>2210</v>
      </c>
      <c r="J5984">
        <v>2111</v>
      </c>
      <c r="K5984" t="s">
        <v>3377</v>
      </c>
      <c r="O5984" s="65">
        <v>50000000</v>
      </c>
    </row>
    <row r="5985" spans="1:15" x14ac:dyDescent="0.25">
      <c r="A5985" s="45">
        <v>2018</v>
      </c>
      <c r="B5985" t="s">
        <v>1164</v>
      </c>
      <c r="C5985">
        <v>219</v>
      </c>
      <c r="D5985">
        <v>887</v>
      </c>
      <c r="E5985">
        <v>0</v>
      </c>
      <c r="F5985">
        <v>50199</v>
      </c>
      <c r="H5985" t="s">
        <v>16</v>
      </c>
      <c r="I5985">
        <v>2210</v>
      </c>
      <c r="J5985">
        <v>2111</v>
      </c>
      <c r="K5985" t="s">
        <v>3379</v>
      </c>
      <c r="O5985" s="65">
        <v>16712000</v>
      </c>
    </row>
    <row r="5986" spans="1:15" x14ac:dyDescent="0.25">
      <c r="A5986" s="45">
        <v>2018</v>
      </c>
      <c r="B5986" t="s">
        <v>1164</v>
      </c>
      <c r="C5986">
        <v>219</v>
      </c>
      <c r="D5986">
        <v>887</v>
      </c>
      <c r="E5986">
        <v>0</v>
      </c>
      <c r="F5986">
        <v>60102</v>
      </c>
      <c r="G5986">
        <v>210</v>
      </c>
      <c r="H5986" t="s">
        <v>9</v>
      </c>
      <c r="I5986">
        <v>1310</v>
      </c>
      <c r="J5986">
        <v>2260</v>
      </c>
      <c r="K5986" t="s">
        <v>3392</v>
      </c>
      <c r="L5986" t="s">
        <v>1132</v>
      </c>
      <c r="M5986" t="s">
        <v>1166</v>
      </c>
      <c r="N5986" t="s">
        <v>1133</v>
      </c>
      <c r="O5986" s="65">
        <v>1359500000</v>
      </c>
    </row>
    <row r="5987" spans="1:15" x14ac:dyDescent="0.25">
      <c r="A5987" s="45">
        <v>2018</v>
      </c>
      <c r="B5987" t="s">
        <v>1164</v>
      </c>
      <c r="C5987">
        <v>219</v>
      </c>
      <c r="D5987">
        <v>887</v>
      </c>
      <c r="E5987">
        <v>0</v>
      </c>
      <c r="F5987">
        <v>60102</v>
      </c>
      <c r="G5987">
        <v>215</v>
      </c>
      <c r="H5987" t="s">
        <v>9</v>
      </c>
      <c r="I5987">
        <v>1310</v>
      </c>
      <c r="J5987">
        <v>2260</v>
      </c>
      <c r="K5987" t="s">
        <v>3392</v>
      </c>
      <c r="L5987" t="s">
        <v>1134</v>
      </c>
      <c r="M5987" t="s">
        <v>4460</v>
      </c>
      <c r="N5987" t="s">
        <v>1135</v>
      </c>
      <c r="O5987" s="65">
        <v>271900000</v>
      </c>
    </row>
    <row r="5988" spans="1:15" x14ac:dyDescent="0.25">
      <c r="A5988" s="45">
        <v>2018</v>
      </c>
      <c r="B5988" t="s">
        <v>1164</v>
      </c>
      <c r="C5988">
        <v>219</v>
      </c>
      <c r="D5988">
        <v>887</v>
      </c>
      <c r="E5988">
        <v>0</v>
      </c>
      <c r="F5988">
        <v>60103</v>
      </c>
      <c r="G5988">
        <v>200</v>
      </c>
      <c r="H5988" t="s">
        <v>9</v>
      </c>
      <c r="I5988">
        <v>1310</v>
      </c>
      <c r="J5988">
        <v>2111</v>
      </c>
      <c r="K5988" t="s">
        <v>3393</v>
      </c>
      <c r="L5988" t="s">
        <v>21</v>
      </c>
      <c r="M5988" t="s">
        <v>4550</v>
      </c>
      <c r="N5988" t="s">
        <v>22</v>
      </c>
      <c r="O5988" s="65">
        <v>5923227</v>
      </c>
    </row>
    <row r="5989" spans="1:15" x14ac:dyDescent="0.25">
      <c r="A5989" s="45">
        <v>2018</v>
      </c>
      <c r="B5989" t="s">
        <v>1164</v>
      </c>
      <c r="C5989">
        <v>219</v>
      </c>
      <c r="D5989">
        <v>887</v>
      </c>
      <c r="E5989">
        <v>0</v>
      </c>
      <c r="F5989">
        <v>60103</v>
      </c>
      <c r="G5989">
        <v>202</v>
      </c>
      <c r="H5989" t="s">
        <v>9</v>
      </c>
      <c r="I5989">
        <v>1310</v>
      </c>
      <c r="J5989">
        <v>2111</v>
      </c>
      <c r="K5989" t="s">
        <v>3393</v>
      </c>
      <c r="L5989" t="s">
        <v>21</v>
      </c>
      <c r="M5989" t="s">
        <v>4542</v>
      </c>
      <c r="N5989" t="s">
        <v>22</v>
      </c>
      <c r="O5989" s="65">
        <v>2553115</v>
      </c>
    </row>
    <row r="5990" spans="1:15" x14ac:dyDescent="0.25">
      <c r="A5990" s="45">
        <v>2018</v>
      </c>
      <c r="B5990" t="s">
        <v>1164</v>
      </c>
      <c r="C5990">
        <v>219</v>
      </c>
      <c r="D5990">
        <v>887</v>
      </c>
      <c r="E5990">
        <v>0</v>
      </c>
      <c r="F5990">
        <v>60301</v>
      </c>
      <c r="H5990" t="s">
        <v>9</v>
      </c>
      <c r="I5990">
        <v>1320</v>
      </c>
      <c r="J5990">
        <v>2111</v>
      </c>
      <c r="K5990" t="s">
        <v>3404</v>
      </c>
      <c r="O5990" s="65">
        <v>47377677</v>
      </c>
    </row>
    <row r="5991" spans="1:15" x14ac:dyDescent="0.25">
      <c r="A5991" s="45">
        <v>2018</v>
      </c>
      <c r="B5991" t="s">
        <v>1164</v>
      </c>
      <c r="C5991">
        <v>219</v>
      </c>
      <c r="D5991">
        <v>887</v>
      </c>
      <c r="E5991">
        <v>0</v>
      </c>
      <c r="F5991">
        <v>60399</v>
      </c>
      <c r="H5991" t="s">
        <v>9</v>
      </c>
      <c r="I5991">
        <v>1320</v>
      </c>
      <c r="J5991">
        <v>2111</v>
      </c>
      <c r="K5991" t="s">
        <v>3409</v>
      </c>
      <c r="M5991" t="s">
        <v>4452</v>
      </c>
      <c r="O5991" s="65">
        <v>9191215</v>
      </c>
    </row>
    <row r="5992" spans="1:15" x14ac:dyDescent="0.25">
      <c r="A5992" s="45">
        <v>2018</v>
      </c>
      <c r="B5992" t="s">
        <v>1164</v>
      </c>
      <c r="C5992">
        <v>219</v>
      </c>
      <c r="D5992">
        <v>887</v>
      </c>
      <c r="E5992">
        <v>0</v>
      </c>
      <c r="F5992">
        <v>70102</v>
      </c>
      <c r="G5992">
        <v>200</v>
      </c>
      <c r="H5992" t="s">
        <v>16</v>
      </c>
      <c r="I5992">
        <v>2310</v>
      </c>
      <c r="J5992">
        <v>2111</v>
      </c>
      <c r="K5992" t="s">
        <v>3423</v>
      </c>
      <c r="L5992" t="s">
        <v>1159</v>
      </c>
      <c r="M5992" t="s">
        <v>1166</v>
      </c>
      <c r="N5992" t="s">
        <v>1086</v>
      </c>
      <c r="O5992" s="65">
        <v>1359500000</v>
      </c>
    </row>
    <row r="5993" spans="1:15" x14ac:dyDescent="0.25">
      <c r="A5993" s="45">
        <v>2018</v>
      </c>
      <c r="B5993" t="s">
        <v>1167</v>
      </c>
      <c r="C5993">
        <v>219</v>
      </c>
      <c r="D5993">
        <v>888</v>
      </c>
      <c r="E5993">
        <v>0</v>
      </c>
      <c r="F5993">
        <v>101</v>
      </c>
      <c r="H5993" t="s">
        <v>9</v>
      </c>
      <c r="I5993">
        <v>1111</v>
      </c>
      <c r="J5993">
        <v>2111</v>
      </c>
      <c r="K5993" t="s">
        <v>3206</v>
      </c>
      <c r="O5993" s="65">
        <v>647728695</v>
      </c>
    </row>
    <row r="5994" spans="1:15" x14ac:dyDescent="0.25">
      <c r="A5994" s="45">
        <v>2018</v>
      </c>
      <c r="B5994" t="s">
        <v>1167</v>
      </c>
      <c r="C5994">
        <v>219</v>
      </c>
      <c r="D5994">
        <v>888</v>
      </c>
      <c r="E5994">
        <v>0</v>
      </c>
      <c r="F5994">
        <v>301</v>
      </c>
      <c r="H5994" t="s">
        <v>9</v>
      </c>
      <c r="I5994">
        <v>1111</v>
      </c>
      <c r="J5994">
        <v>2111</v>
      </c>
      <c r="K5994" t="s">
        <v>3215</v>
      </c>
      <c r="O5994" s="65">
        <v>247684646</v>
      </c>
    </row>
    <row r="5995" spans="1:15" x14ac:dyDescent="0.25">
      <c r="A5995" s="45">
        <v>2018</v>
      </c>
      <c r="B5995" t="s">
        <v>1167</v>
      </c>
      <c r="C5995">
        <v>219</v>
      </c>
      <c r="D5995">
        <v>888</v>
      </c>
      <c r="E5995">
        <v>0</v>
      </c>
      <c r="F5995">
        <v>302</v>
      </c>
      <c r="H5995" t="s">
        <v>9</v>
      </c>
      <c r="I5995">
        <v>1111</v>
      </c>
      <c r="J5995">
        <v>2111</v>
      </c>
      <c r="K5995" t="s">
        <v>3216</v>
      </c>
      <c r="O5995" s="65">
        <v>268287470</v>
      </c>
    </row>
    <row r="5996" spans="1:15" x14ac:dyDescent="0.25">
      <c r="A5996" s="45">
        <v>2018</v>
      </c>
      <c r="B5996" t="s">
        <v>1167</v>
      </c>
      <c r="C5996">
        <v>219</v>
      </c>
      <c r="D5996">
        <v>888</v>
      </c>
      <c r="E5996">
        <v>0</v>
      </c>
      <c r="F5996">
        <v>303</v>
      </c>
      <c r="H5996" t="s">
        <v>16</v>
      </c>
      <c r="I5996">
        <v>1111</v>
      </c>
      <c r="J5996">
        <v>2111</v>
      </c>
      <c r="K5996" t="s">
        <v>3217</v>
      </c>
      <c r="O5996" s="65">
        <v>115553171</v>
      </c>
    </row>
    <row r="5997" spans="1:15" x14ac:dyDescent="0.25">
      <c r="A5997" s="45">
        <v>2018</v>
      </c>
      <c r="B5997" t="s">
        <v>1167</v>
      </c>
      <c r="C5997">
        <v>219</v>
      </c>
      <c r="D5997">
        <v>888</v>
      </c>
      <c r="E5997">
        <v>0</v>
      </c>
      <c r="F5997">
        <v>304</v>
      </c>
      <c r="H5997" t="s">
        <v>9</v>
      </c>
      <c r="I5997">
        <v>1111</v>
      </c>
      <c r="J5997">
        <v>2111</v>
      </c>
      <c r="K5997" t="s">
        <v>3218</v>
      </c>
      <c r="O5997" s="65">
        <v>106076445</v>
      </c>
    </row>
    <row r="5998" spans="1:15" x14ac:dyDescent="0.25">
      <c r="A5998" s="45">
        <v>2018</v>
      </c>
      <c r="B5998" t="s">
        <v>1167</v>
      </c>
      <c r="C5998">
        <v>219</v>
      </c>
      <c r="D5998">
        <v>888</v>
      </c>
      <c r="E5998">
        <v>0</v>
      </c>
      <c r="F5998">
        <v>399</v>
      </c>
      <c r="H5998" t="s">
        <v>9</v>
      </c>
      <c r="I5998">
        <v>1111</v>
      </c>
      <c r="J5998">
        <v>2111</v>
      </c>
      <c r="K5998" t="s">
        <v>3219</v>
      </c>
      <c r="O5998" s="65">
        <v>87415669</v>
      </c>
    </row>
    <row r="5999" spans="1:15" x14ac:dyDescent="0.25">
      <c r="A5999" s="45">
        <v>2018</v>
      </c>
      <c r="B5999" t="s">
        <v>1167</v>
      </c>
      <c r="C5999">
        <v>219</v>
      </c>
      <c r="D5999">
        <v>888</v>
      </c>
      <c r="E5999">
        <v>0</v>
      </c>
      <c r="F5999">
        <v>401</v>
      </c>
      <c r="G5999">
        <v>200</v>
      </c>
      <c r="H5999" t="s">
        <v>9</v>
      </c>
      <c r="I5999">
        <v>1112</v>
      </c>
      <c r="J5999">
        <v>2111</v>
      </c>
      <c r="K5999" t="s">
        <v>3220</v>
      </c>
      <c r="L5999" t="s">
        <v>21</v>
      </c>
      <c r="M5999" t="s">
        <v>4546</v>
      </c>
      <c r="N5999" t="s">
        <v>22</v>
      </c>
      <c r="O5999" s="65">
        <v>125540346</v>
      </c>
    </row>
    <row r="6000" spans="1:15" x14ac:dyDescent="0.25">
      <c r="A6000" s="45">
        <v>2018</v>
      </c>
      <c r="B6000" t="s">
        <v>1167</v>
      </c>
      <c r="C6000">
        <v>219</v>
      </c>
      <c r="D6000">
        <v>888</v>
      </c>
      <c r="E6000">
        <v>0</v>
      </c>
      <c r="F6000">
        <v>405</v>
      </c>
      <c r="G6000">
        <v>200</v>
      </c>
      <c r="H6000" t="s">
        <v>9</v>
      </c>
      <c r="I6000">
        <v>1112</v>
      </c>
      <c r="J6000">
        <v>2111</v>
      </c>
      <c r="K6000" t="s">
        <v>3244</v>
      </c>
      <c r="L6000" t="s">
        <v>23</v>
      </c>
      <c r="M6000" t="s">
        <v>4531</v>
      </c>
      <c r="N6000" t="s">
        <v>24</v>
      </c>
      <c r="O6000" s="65">
        <v>6785965</v>
      </c>
    </row>
    <row r="6001" spans="1:15" x14ac:dyDescent="0.25">
      <c r="A6001" s="45">
        <v>2018</v>
      </c>
      <c r="B6001" t="s">
        <v>1167</v>
      </c>
      <c r="C6001">
        <v>219</v>
      </c>
      <c r="D6001">
        <v>888</v>
      </c>
      <c r="E6001">
        <v>0</v>
      </c>
      <c r="F6001">
        <v>501</v>
      </c>
      <c r="G6001">
        <v>200</v>
      </c>
      <c r="H6001" t="s">
        <v>9</v>
      </c>
      <c r="I6001">
        <v>1112</v>
      </c>
      <c r="J6001">
        <v>2111</v>
      </c>
      <c r="K6001" t="s">
        <v>3245</v>
      </c>
      <c r="L6001" t="s">
        <v>21</v>
      </c>
      <c r="M6001" t="s">
        <v>4547</v>
      </c>
      <c r="N6001" t="s">
        <v>22</v>
      </c>
      <c r="O6001" s="65">
        <v>68945401</v>
      </c>
    </row>
    <row r="6002" spans="1:15" x14ac:dyDescent="0.25">
      <c r="A6002" s="45">
        <v>2018</v>
      </c>
      <c r="B6002" t="s">
        <v>1167</v>
      </c>
      <c r="C6002">
        <v>219</v>
      </c>
      <c r="D6002">
        <v>888</v>
      </c>
      <c r="E6002">
        <v>0</v>
      </c>
      <c r="F6002">
        <v>502</v>
      </c>
      <c r="G6002">
        <v>200</v>
      </c>
      <c r="H6002" t="s">
        <v>9</v>
      </c>
      <c r="I6002">
        <v>1112</v>
      </c>
      <c r="J6002">
        <v>2111</v>
      </c>
      <c r="K6002" t="s">
        <v>3246</v>
      </c>
      <c r="L6002" t="s">
        <v>21</v>
      </c>
      <c r="M6002" t="s">
        <v>4532</v>
      </c>
      <c r="N6002" t="s">
        <v>22</v>
      </c>
      <c r="O6002" s="65">
        <v>20357894</v>
      </c>
    </row>
    <row r="6003" spans="1:15" x14ac:dyDescent="0.25">
      <c r="A6003" s="45">
        <v>2018</v>
      </c>
      <c r="B6003" t="s">
        <v>1167</v>
      </c>
      <c r="C6003">
        <v>219</v>
      </c>
      <c r="D6003">
        <v>888</v>
      </c>
      <c r="E6003">
        <v>0</v>
      </c>
      <c r="F6003">
        <v>503</v>
      </c>
      <c r="G6003">
        <v>200</v>
      </c>
      <c r="H6003" t="s">
        <v>9</v>
      </c>
      <c r="I6003">
        <v>1112</v>
      </c>
      <c r="J6003">
        <v>2111</v>
      </c>
      <c r="K6003" t="s">
        <v>3247</v>
      </c>
      <c r="L6003" t="s">
        <v>21</v>
      </c>
      <c r="M6003" t="s">
        <v>4533</v>
      </c>
      <c r="N6003" t="s">
        <v>22</v>
      </c>
      <c r="O6003" s="65">
        <v>40715788</v>
      </c>
    </row>
    <row r="6004" spans="1:15" x14ac:dyDescent="0.25">
      <c r="A6004" s="45">
        <v>2018</v>
      </c>
      <c r="B6004" t="s">
        <v>1167</v>
      </c>
      <c r="C6004">
        <v>219</v>
      </c>
      <c r="D6004">
        <v>888</v>
      </c>
      <c r="E6004">
        <v>0</v>
      </c>
      <c r="F6004">
        <v>505</v>
      </c>
      <c r="G6004">
        <v>202</v>
      </c>
      <c r="H6004" t="s">
        <v>9</v>
      </c>
      <c r="I6004">
        <v>1112</v>
      </c>
      <c r="J6004">
        <v>2111</v>
      </c>
      <c r="K6004" t="s">
        <v>3249</v>
      </c>
      <c r="L6004" t="s">
        <v>4512</v>
      </c>
      <c r="M6004" t="s">
        <v>1130</v>
      </c>
      <c r="N6004" t="s">
        <v>1131</v>
      </c>
      <c r="O6004" s="65">
        <v>25304039</v>
      </c>
    </row>
    <row r="6005" spans="1:15" x14ac:dyDescent="0.25">
      <c r="A6005" s="45">
        <v>2018</v>
      </c>
      <c r="B6005" t="s">
        <v>1167</v>
      </c>
      <c r="C6005">
        <v>219</v>
      </c>
      <c r="D6005">
        <v>888</v>
      </c>
      <c r="E6005">
        <v>0</v>
      </c>
      <c r="F6005">
        <v>10101</v>
      </c>
      <c r="H6005" t="s">
        <v>9</v>
      </c>
      <c r="I6005">
        <v>1120</v>
      </c>
      <c r="J6005">
        <v>2111</v>
      </c>
      <c r="K6005" t="s">
        <v>3253</v>
      </c>
      <c r="O6005" s="65">
        <v>283506898</v>
      </c>
    </row>
    <row r="6006" spans="1:15" x14ac:dyDescent="0.25">
      <c r="A6006" s="45">
        <v>2018</v>
      </c>
      <c r="B6006" t="s">
        <v>1167</v>
      </c>
      <c r="C6006">
        <v>219</v>
      </c>
      <c r="D6006">
        <v>888</v>
      </c>
      <c r="E6006">
        <v>0</v>
      </c>
      <c r="F6006">
        <v>10199</v>
      </c>
      <c r="H6006" t="s">
        <v>9</v>
      </c>
      <c r="I6006">
        <v>1120</v>
      </c>
      <c r="J6006">
        <v>2111</v>
      </c>
      <c r="K6006" t="s">
        <v>3257</v>
      </c>
      <c r="M6006" t="s">
        <v>4461</v>
      </c>
      <c r="O6006" s="65">
        <v>300000</v>
      </c>
    </row>
    <row r="6007" spans="1:15" x14ac:dyDescent="0.25">
      <c r="A6007" s="45">
        <v>2018</v>
      </c>
      <c r="B6007" t="s">
        <v>1167</v>
      </c>
      <c r="C6007">
        <v>219</v>
      </c>
      <c r="D6007">
        <v>888</v>
      </c>
      <c r="E6007">
        <v>0</v>
      </c>
      <c r="F6007">
        <v>10201</v>
      </c>
      <c r="H6007" t="s">
        <v>9</v>
      </c>
      <c r="I6007">
        <v>1120</v>
      </c>
      <c r="J6007">
        <v>2111</v>
      </c>
      <c r="K6007" t="s">
        <v>3258</v>
      </c>
      <c r="O6007" s="65">
        <v>2535000</v>
      </c>
    </row>
    <row r="6008" spans="1:15" x14ac:dyDescent="0.25">
      <c r="A6008" s="45">
        <v>2018</v>
      </c>
      <c r="B6008" t="s">
        <v>1167</v>
      </c>
      <c r="C6008">
        <v>219</v>
      </c>
      <c r="D6008">
        <v>888</v>
      </c>
      <c r="E6008">
        <v>0</v>
      </c>
      <c r="F6008">
        <v>10202</v>
      </c>
      <c r="H6008" t="s">
        <v>9</v>
      </c>
      <c r="I6008">
        <v>1120</v>
      </c>
      <c r="J6008">
        <v>2111</v>
      </c>
      <c r="K6008" t="s">
        <v>3259</v>
      </c>
      <c r="O6008" s="65">
        <v>20800000</v>
      </c>
    </row>
    <row r="6009" spans="1:15" x14ac:dyDescent="0.25">
      <c r="A6009" s="45">
        <v>2018</v>
      </c>
      <c r="B6009" t="s">
        <v>1167</v>
      </c>
      <c r="C6009">
        <v>219</v>
      </c>
      <c r="D6009">
        <v>888</v>
      </c>
      <c r="E6009">
        <v>0</v>
      </c>
      <c r="F6009">
        <v>10203</v>
      </c>
      <c r="H6009" t="s">
        <v>9</v>
      </c>
      <c r="I6009">
        <v>1120</v>
      </c>
      <c r="J6009">
        <v>2111</v>
      </c>
      <c r="K6009" t="s">
        <v>3260</v>
      </c>
      <c r="O6009" s="65">
        <v>60000</v>
      </c>
    </row>
    <row r="6010" spans="1:15" x14ac:dyDescent="0.25">
      <c r="A6010" s="45">
        <v>2018</v>
      </c>
      <c r="B6010" t="s">
        <v>1167</v>
      </c>
      <c r="C6010">
        <v>219</v>
      </c>
      <c r="D6010">
        <v>888</v>
      </c>
      <c r="E6010">
        <v>0</v>
      </c>
      <c r="F6010">
        <v>10204</v>
      </c>
      <c r="H6010" t="s">
        <v>9</v>
      </c>
      <c r="I6010">
        <v>1120</v>
      </c>
      <c r="J6010">
        <v>2111</v>
      </c>
      <c r="K6010" t="s">
        <v>3261</v>
      </c>
      <c r="O6010" s="65">
        <v>32150000</v>
      </c>
    </row>
    <row r="6011" spans="1:15" x14ac:dyDescent="0.25">
      <c r="A6011" s="45">
        <v>2018</v>
      </c>
      <c r="B6011" t="s">
        <v>1167</v>
      </c>
      <c r="C6011">
        <v>219</v>
      </c>
      <c r="D6011">
        <v>888</v>
      </c>
      <c r="E6011">
        <v>0</v>
      </c>
      <c r="F6011">
        <v>10301</v>
      </c>
      <c r="H6011" t="s">
        <v>9</v>
      </c>
      <c r="I6011">
        <v>1120</v>
      </c>
      <c r="J6011">
        <v>2111</v>
      </c>
      <c r="K6011" t="s">
        <v>3263</v>
      </c>
      <c r="O6011" s="65">
        <v>4000000</v>
      </c>
    </row>
    <row r="6012" spans="1:15" x14ac:dyDescent="0.25">
      <c r="A6012" s="45">
        <v>2018</v>
      </c>
      <c r="B6012" t="s">
        <v>1167</v>
      </c>
      <c r="C6012">
        <v>219</v>
      </c>
      <c r="D6012">
        <v>888</v>
      </c>
      <c r="E6012">
        <v>0</v>
      </c>
      <c r="F6012">
        <v>10302</v>
      </c>
      <c r="H6012" t="s">
        <v>9</v>
      </c>
      <c r="I6012">
        <v>1120</v>
      </c>
      <c r="J6012">
        <v>2111</v>
      </c>
      <c r="K6012" t="s">
        <v>3264</v>
      </c>
      <c r="O6012" s="65">
        <v>20000</v>
      </c>
    </row>
    <row r="6013" spans="1:15" x14ac:dyDescent="0.25">
      <c r="A6013" s="45">
        <v>2018</v>
      </c>
      <c r="B6013" t="s">
        <v>1167</v>
      </c>
      <c r="C6013">
        <v>219</v>
      </c>
      <c r="D6013">
        <v>888</v>
      </c>
      <c r="E6013">
        <v>0</v>
      </c>
      <c r="F6013">
        <v>10303</v>
      </c>
      <c r="H6013" t="s">
        <v>9</v>
      </c>
      <c r="I6013">
        <v>1120</v>
      </c>
      <c r="J6013">
        <v>2111</v>
      </c>
      <c r="K6013" t="s">
        <v>3265</v>
      </c>
      <c r="O6013" s="65">
        <v>5000000</v>
      </c>
    </row>
    <row r="6014" spans="1:15" x14ac:dyDescent="0.25">
      <c r="A6014" s="45">
        <v>2018</v>
      </c>
      <c r="B6014" t="s">
        <v>1167</v>
      </c>
      <c r="C6014">
        <v>219</v>
      </c>
      <c r="D6014">
        <v>888</v>
      </c>
      <c r="E6014">
        <v>0</v>
      </c>
      <c r="F6014">
        <v>10304</v>
      </c>
      <c r="H6014" t="s">
        <v>9</v>
      </c>
      <c r="I6014">
        <v>1120</v>
      </c>
      <c r="J6014">
        <v>2111</v>
      </c>
      <c r="K6014" t="s">
        <v>3266</v>
      </c>
      <c r="O6014" s="65">
        <v>150000</v>
      </c>
    </row>
    <row r="6015" spans="1:15" x14ac:dyDescent="0.25">
      <c r="A6015" s="45">
        <v>2018</v>
      </c>
      <c r="B6015" t="s">
        <v>1167</v>
      </c>
      <c r="C6015">
        <v>219</v>
      </c>
      <c r="D6015">
        <v>888</v>
      </c>
      <c r="E6015">
        <v>0</v>
      </c>
      <c r="F6015">
        <v>10305</v>
      </c>
      <c r="H6015" t="s">
        <v>9</v>
      </c>
      <c r="I6015">
        <v>1120</v>
      </c>
      <c r="J6015">
        <v>2111</v>
      </c>
      <c r="K6015" t="s">
        <v>3267</v>
      </c>
      <c r="O6015" s="65">
        <v>3500000</v>
      </c>
    </row>
    <row r="6016" spans="1:15" x14ac:dyDescent="0.25">
      <c r="A6016" s="45">
        <v>2018</v>
      </c>
      <c r="B6016" t="s">
        <v>1167</v>
      </c>
      <c r="C6016">
        <v>219</v>
      </c>
      <c r="D6016">
        <v>888</v>
      </c>
      <c r="E6016">
        <v>0</v>
      </c>
      <c r="F6016">
        <v>10307</v>
      </c>
      <c r="H6016" t="s">
        <v>9</v>
      </c>
      <c r="I6016">
        <v>1120</v>
      </c>
      <c r="J6016">
        <v>2111</v>
      </c>
      <c r="K6016" t="s">
        <v>3269</v>
      </c>
      <c r="O6016" s="65">
        <v>80000000</v>
      </c>
    </row>
    <row r="6017" spans="1:15" x14ac:dyDescent="0.25">
      <c r="A6017" s="45">
        <v>2018</v>
      </c>
      <c r="B6017" t="s">
        <v>1167</v>
      </c>
      <c r="C6017">
        <v>219</v>
      </c>
      <c r="D6017">
        <v>888</v>
      </c>
      <c r="E6017">
        <v>0</v>
      </c>
      <c r="F6017">
        <v>10405</v>
      </c>
      <c r="H6017" t="s">
        <v>9</v>
      </c>
      <c r="I6017">
        <v>1120</v>
      </c>
      <c r="J6017">
        <v>2111</v>
      </c>
      <c r="K6017" t="s">
        <v>3274</v>
      </c>
      <c r="M6017" t="s">
        <v>6312</v>
      </c>
      <c r="O6017" s="65">
        <v>43000000</v>
      </c>
    </row>
    <row r="6018" spans="1:15" x14ac:dyDescent="0.25">
      <c r="A6018" s="45">
        <v>2018</v>
      </c>
      <c r="B6018" t="s">
        <v>1167</v>
      </c>
      <c r="C6018">
        <v>219</v>
      </c>
      <c r="D6018">
        <v>888</v>
      </c>
      <c r="E6018">
        <v>0</v>
      </c>
      <c r="F6018">
        <v>10406</v>
      </c>
      <c r="H6018" t="s">
        <v>9</v>
      </c>
      <c r="I6018">
        <v>1120</v>
      </c>
      <c r="J6018">
        <v>2111</v>
      </c>
      <c r="K6018" t="s">
        <v>3275</v>
      </c>
      <c r="M6018" t="s">
        <v>6313</v>
      </c>
      <c r="O6018" s="65">
        <v>21650000</v>
      </c>
    </row>
    <row r="6019" spans="1:15" x14ac:dyDescent="0.25">
      <c r="A6019" s="45">
        <v>2018</v>
      </c>
      <c r="B6019" t="s">
        <v>1167</v>
      </c>
      <c r="C6019">
        <v>219</v>
      </c>
      <c r="D6019">
        <v>888</v>
      </c>
      <c r="E6019">
        <v>0</v>
      </c>
      <c r="F6019">
        <v>10499</v>
      </c>
      <c r="H6019" t="s">
        <v>9</v>
      </c>
      <c r="I6019">
        <v>1120</v>
      </c>
      <c r="J6019">
        <v>2111</v>
      </c>
      <c r="K6019" t="s">
        <v>3276</v>
      </c>
      <c r="M6019" t="s">
        <v>6314</v>
      </c>
      <c r="O6019" s="65">
        <v>270000</v>
      </c>
    </row>
    <row r="6020" spans="1:15" x14ac:dyDescent="0.25">
      <c r="A6020" s="45">
        <v>2018</v>
      </c>
      <c r="B6020" t="s">
        <v>1167</v>
      </c>
      <c r="C6020">
        <v>219</v>
      </c>
      <c r="D6020">
        <v>888</v>
      </c>
      <c r="E6020">
        <v>0</v>
      </c>
      <c r="F6020">
        <v>10501</v>
      </c>
      <c r="H6020" t="s">
        <v>9</v>
      </c>
      <c r="I6020">
        <v>1120</v>
      </c>
      <c r="J6020">
        <v>2111</v>
      </c>
      <c r="K6020" t="s">
        <v>3277</v>
      </c>
      <c r="O6020" s="65">
        <v>3000000</v>
      </c>
    </row>
    <row r="6021" spans="1:15" x14ac:dyDescent="0.25">
      <c r="A6021" s="45">
        <v>2018</v>
      </c>
      <c r="B6021" t="s">
        <v>1167</v>
      </c>
      <c r="C6021">
        <v>219</v>
      </c>
      <c r="D6021">
        <v>888</v>
      </c>
      <c r="E6021">
        <v>0</v>
      </c>
      <c r="F6021">
        <v>10502</v>
      </c>
      <c r="H6021" t="s">
        <v>9</v>
      </c>
      <c r="I6021">
        <v>1120</v>
      </c>
      <c r="J6021">
        <v>2111</v>
      </c>
      <c r="K6021" t="s">
        <v>3278</v>
      </c>
      <c r="O6021" s="65">
        <v>15000000</v>
      </c>
    </row>
    <row r="6022" spans="1:15" x14ac:dyDescent="0.25">
      <c r="A6022" s="45">
        <v>2018</v>
      </c>
      <c r="B6022" t="s">
        <v>1167</v>
      </c>
      <c r="C6022">
        <v>219</v>
      </c>
      <c r="D6022">
        <v>888</v>
      </c>
      <c r="E6022">
        <v>0</v>
      </c>
      <c r="F6022">
        <v>10503</v>
      </c>
      <c r="H6022" t="s">
        <v>9</v>
      </c>
      <c r="I6022">
        <v>1120</v>
      </c>
      <c r="J6022">
        <v>2111</v>
      </c>
      <c r="K6022" t="s">
        <v>3279</v>
      </c>
      <c r="O6022" s="65">
        <v>4000000</v>
      </c>
    </row>
    <row r="6023" spans="1:15" x14ac:dyDescent="0.25">
      <c r="A6023" s="45">
        <v>2018</v>
      </c>
      <c r="B6023" t="s">
        <v>1167</v>
      </c>
      <c r="C6023">
        <v>219</v>
      </c>
      <c r="D6023">
        <v>888</v>
      </c>
      <c r="E6023">
        <v>0</v>
      </c>
      <c r="F6023">
        <v>10504</v>
      </c>
      <c r="H6023" t="s">
        <v>9</v>
      </c>
      <c r="I6023">
        <v>1120</v>
      </c>
      <c r="J6023">
        <v>2111</v>
      </c>
      <c r="K6023" t="s">
        <v>3280</v>
      </c>
      <c r="O6023" s="65">
        <v>5000000</v>
      </c>
    </row>
    <row r="6024" spans="1:15" x14ac:dyDescent="0.25">
      <c r="A6024" s="45">
        <v>2018</v>
      </c>
      <c r="B6024" t="s">
        <v>1167</v>
      </c>
      <c r="C6024">
        <v>219</v>
      </c>
      <c r="D6024">
        <v>888</v>
      </c>
      <c r="E6024">
        <v>0</v>
      </c>
      <c r="F6024">
        <v>10601</v>
      </c>
      <c r="H6024" t="s">
        <v>9</v>
      </c>
      <c r="I6024">
        <v>1120</v>
      </c>
      <c r="J6024">
        <v>2111</v>
      </c>
      <c r="K6024" t="s">
        <v>3281</v>
      </c>
      <c r="O6024" s="65">
        <v>30214524</v>
      </c>
    </row>
    <row r="6025" spans="1:15" x14ac:dyDescent="0.25">
      <c r="A6025" s="45">
        <v>2018</v>
      </c>
      <c r="B6025" t="s">
        <v>1167</v>
      </c>
      <c r="C6025">
        <v>219</v>
      </c>
      <c r="D6025">
        <v>888</v>
      </c>
      <c r="E6025">
        <v>0</v>
      </c>
      <c r="F6025">
        <v>10701</v>
      </c>
      <c r="H6025" t="s">
        <v>9</v>
      </c>
      <c r="I6025">
        <v>1120</v>
      </c>
      <c r="J6025">
        <v>2111</v>
      </c>
      <c r="K6025" t="s">
        <v>3284</v>
      </c>
      <c r="M6025" t="s">
        <v>6315</v>
      </c>
      <c r="O6025" s="65">
        <v>1000000</v>
      </c>
    </row>
    <row r="6026" spans="1:15" x14ac:dyDescent="0.25">
      <c r="A6026" s="45">
        <v>2018</v>
      </c>
      <c r="B6026" t="s">
        <v>1167</v>
      </c>
      <c r="C6026">
        <v>219</v>
      </c>
      <c r="D6026">
        <v>888</v>
      </c>
      <c r="E6026">
        <v>0</v>
      </c>
      <c r="F6026">
        <v>10702</v>
      </c>
      <c r="H6026" t="s">
        <v>9</v>
      </c>
      <c r="I6026">
        <v>1120</v>
      </c>
      <c r="J6026">
        <v>2111</v>
      </c>
      <c r="K6026" t="s">
        <v>3285</v>
      </c>
      <c r="M6026" t="s">
        <v>6316</v>
      </c>
      <c r="O6026" s="65">
        <v>250000</v>
      </c>
    </row>
    <row r="6027" spans="1:15" x14ac:dyDescent="0.25">
      <c r="A6027" s="45">
        <v>2018</v>
      </c>
      <c r="B6027" t="s">
        <v>1167</v>
      </c>
      <c r="C6027">
        <v>219</v>
      </c>
      <c r="D6027">
        <v>888</v>
      </c>
      <c r="E6027">
        <v>0</v>
      </c>
      <c r="F6027">
        <v>10801</v>
      </c>
      <c r="H6027" t="s">
        <v>9</v>
      </c>
      <c r="I6027">
        <v>1120</v>
      </c>
      <c r="J6027">
        <v>2111</v>
      </c>
      <c r="K6027" t="s">
        <v>3287</v>
      </c>
      <c r="O6027" s="65">
        <v>5000000</v>
      </c>
    </row>
    <row r="6028" spans="1:15" x14ac:dyDescent="0.25">
      <c r="A6028" s="45">
        <v>2018</v>
      </c>
      <c r="B6028" t="s">
        <v>1167</v>
      </c>
      <c r="C6028">
        <v>219</v>
      </c>
      <c r="D6028">
        <v>888</v>
      </c>
      <c r="E6028">
        <v>0</v>
      </c>
      <c r="F6028">
        <v>10804</v>
      </c>
      <c r="H6028" t="s">
        <v>9</v>
      </c>
      <c r="I6028">
        <v>1120</v>
      </c>
      <c r="J6028">
        <v>2111</v>
      </c>
      <c r="K6028" t="s">
        <v>3290</v>
      </c>
      <c r="O6028" s="65">
        <v>28000000</v>
      </c>
    </row>
    <row r="6029" spans="1:15" x14ac:dyDescent="0.25">
      <c r="A6029" s="45">
        <v>2018</v>
      </c>
      <c r="B6029" t="s">
        <v>1167</v>
      </c>
      <c r="C6029">
        <v>219</v>
      </c>
      <c r="D6029">
        <v>888</v>
      </c>
      <c r="E6029">
        <v>0</v>
      </c>
      <c r="F6029">
        <v>10805</v>
      </c>
      <c r="H6029" t="s">
        <v>9</v>
      </c>
      <c r="I6029">
        <v>1120</v>
      </c>
      <c r="J6029">
        <v>2111</v>
      </c>
      <c r="K6029" t="s">
        <v>3291</v>
      </c>
      <c r="O6029" s="65">
        <v>13200000</v>
      </c>
    </row>
    <row r="6030" spans="1:15" x14ac:dyDescent="0.25">
      <c r="A6030" s="45">
        <v>2018</v>
      </c>
      <c r="B6030" t="s">
        <v>1167</v>
      </c>
      <c r="C6030">
        <v>219</v>
      </c>
      <c r="D6030">
        <v>888</v>
      </c>
      <c r="E6030">
        <v>0</v>
      </c>
      <c r="F6030">
        <v>10807</v>
      </c>
      <c r="H6030" t="s">
        <v>9</v>
      </c>
      <c r="I6030">
        <v>1120</v>
      </c>
      <c r="J6030">
        <v>2111</v>
      </c>
      <c r="K6030" t="s">
        <v>3293</v>
      </c>
      <c r="O6030" s="65">
        <v>22689765</v>
      </c>
    </row>
    <row r="6031" spans="1:15" x14ac:dyDescent="0.25">
      <c r="A6031" s="45">
        <v>2018</v>
      </c>
      <c r="B6031" t="s">
        <v>1167</v>
      </c>
      <c r="C6031">
        <v>219</v>
      </c>
      <c r="D6031">
        <v>888</v>
      </c>
      <c r="E6031">
        <v>0</v>
      </c>
      <c r="F6031">
        <v>10808</v>
      </c>
      <c r="H6031" t="s">
        <v>9</v>
      </c>
      <c r="I6031">
        <v>1120</v>
      </c>
      <c r="J6031">
        <v>2111</v>
      </c>
      <c r="K6031" t="s">
        <v>3294</v>
      </c>
      <c r="O6031" s="65">
        <v>1500000</v>
      </c>
    </row>
    <row r="6032" spans="1:15" x14ac:dyDescent="0.25">
      <c r="A6032" s="45">
        <v>2018</v>
      </c>
      <c r="B6032" t="s">
        <v>1167</v>
      </c>
      <c r="C6032">
        <v>219</v>
      </c>
      <c r="D6032">
        <v>888</v>
      </c>
      <c r="E6032">
        <v>0</v>
      </c>
      <c r="F6032">
        <v>10899</v>
      </c>
      <c r="H6032" t="s">
        <v>9</v>
      </c>
      <c r="I6032">
        <v>1120</v>
      </c>
      <c r="J6032">
        <v>2111</v>
      </c>
      <c r="K6032" t="s">
        <v>3295</v>
      </c>
      <c r="O6032" s="65">
        <v>30000000</v>
      </c>
    </row>
    <row r="6033" spans="1:15" x14ac:dyDescent="0.25">
      <c r="A6033" s="45">
        <v>2018</v>
      </c>
      <c r="B6033" t="s">
        <v>1167</v>
      </c>
      <c r="C6033">
        <v>219</v>
      </c>
      <c r="D6033">
        <v>888</v>
      </c>
      <c r="E6033">
        <v>0</v>
      </c>
      <c r="F6033">
        <v>10999</v>
      </c>
      <c r="H6033" t="s">
        <v>9</v>
      </c>
      <c r="I6033">
        <v>1310</v>
      </c>
      <c r="J6033">
        <v>2111</v>
      </c>
      <c r="K6033" t="s">
        <v>3299</v>
      </c>
      <c r="M6033" t="s">
        <v>4712</v>
      </c>
      <c r="O6033" s="65">
        <v>500000</v>
      </c>
    </row>
    <row r="6034" spans="1:15" x14ac:dyDescent="0.25">
      <c r="A6034" s="45">
        <v>2018</v>
      </c>
      <c r="B6034" t="s">
        <v>1167</v>
      </c>
      <c r="C6034">
        <v>219</v>
      </c>
      <c r="D6034">
        <v>888</v>
      </c>
      <c r="E6034">
        <v>0</v>
      </c>
      <c r="F6034">
        <v>20101</v>
      </c>
      <c r="H6034" t="s">
        <v>9</v>
      </c>
      <c r="I6034">
        <v>1120</v>
      </c>
      <c r="J6034">
        <v>2111</v>
      </c>
      <c r="K6034" t="s">
        <v>3306</v>
      </c>
      <c r="O6034" s="65">
        <v>7500000</v>
      </c>
    </row>
    <row r="6035" spans="1:15" x14ac:dyDescent="0.25">
      <c r="A6035" s="45">
        <v>2018</v>
      </c>
      <c r="B6035" t="s">
        <v>1167</v>
      </c>
      <c r="C6035">
        <v>219</v>
      </c>
      <c r="D6035">
        <v>888</v>
      </c>
      <c r="E6035">
        <v>0</v>
      </c>
      <c r="F6035">
        <v>20104</v>
      </c>
      <c r="H6035" t="s">
        <v>9</v>
      </c>
      <c r="I6035">
        <v>1120</v>
      </c>
      <c r="J6035">
        <v>2111</v>
      </c>
      <c r="K6035" t="s">
        <v>3309</v>
      </c>
      <c r="O6035" s="65">
        <v>12000000</v>
      </c>
    </row>
    <row r="6036" spans="1:15" x14ac:dyDescent="0.25">
      <c r="A6036" s="45">
        <v>2018</v>
      </c>
      <c r="B6036" t="s">
        <v>1167</v>
      </c>
      <c r="C6036">
        <v>219</v>
      </c>
      <c r="D6036">
        <v>888</v>
      </c>
      <c r="E6036">
        <v>0</v>
      </c>
      <c r="F6036">
        <v>20199</v>
      </c>
      <c r="H6036" t="s">
        <v>9</v>
      </c>
      <c r="I6036">
        <v>1120</v>
      </c>
      <c r="J6036">
        <v>2111</v>
      </c>
      <c r="K6036" t="s">
        <v>3310</v>
      </c>
      <c r="O6036" s="65">
        <v>5700000</v>
      </c>
    </row>
    <row r="6037" spans="1:15" x14ac:dyDescent="0.25">
      <c r="A6037" s="45">
        <v>2018</v>
      </c>
      <c r="B6037" t="s">
        <v>1167</v>
      </c>
      <c r="C6037">
        <v>219</v>
      </c>
      <c r="D6037">
        <v>888</v>
      </c>
      <c r="E6037">
        <v>0</v>
      </c>
      <c r="F6037">
        <v>20301</v>
      </c>
      <c r="H6037" t="s">
        <v>9</v>
      </c>
      <c r="I6037">
        <v>1120</v>
      </c>
      <c r="J6037">
        <v>2111</v>
      </c>
      <c r="K6037" t="s">
        <v>3315</v>
      </c>
      <c r="O6037" s="65">
        <v>1575000</v>
      </c>
    </row>
    <row r="6038" spans="1:15" x14ac:dyDescent="0.25">
      <c r="A6038" s="45">
        <v>2018</v>
      </c>
      <c r="B6038" t="s">
        <v>1167</v>
      </c>
      <c r="C6038">
        <v>219</v>
      </c>
      <c r="D6038">
        <v>888</v>
      </c>
      <c r="E6038">
        <v>0</v>
      </c>
      <c r="F6038">
        <v>20302</v>
      </c>
      <c r="H6038" t="s">
        <v>9</v>
      </c>
      <c r="I6038">
        <v>1120</v>
      </c>
      <c r="J6038">
        <v>2111</v>
      </c>
      <c r="K6038" t="s">
        <v>3316</v>
      </c>
      <c r="O6038" s="65">
        <v>975000</v>
      </c>
    </row>
    <row r="6039" spans="1:15" x14ac:dyDescent="0.25">
      <c r="A6039" s="45">
        <v>2018</v>
      </c>
      <c r="B6039" t="s">
        <v>1167</v>
      </c>
      <c r="C6039">
        <v>219</v>
      </c>
      <c r="D6039">
        <v>888</v>
      </c>
      <c r="E6039">
        <v>0</v>
      </c>
      <c r="F6039">
        <v>20306</v>
      </c>
      <c r="H6039" t="s">
        <v>9</v>
      </c>
      <c r="I6039">
        <v>1120</v>
      </c>
      <c r="J6039">
        <v>2111</v>
      </c>
      <c r="K6039" t="s">
        <v>3320</v>
      </c>
      <c r="O6039" s="65">
        <v>600000</v>
      </c>
    </row>
    <row r="6040" spans="1:15" x14ac:dyDescent="0.25">
      <c r="A6040" s="45">
        <v>2018</v>
      </c>
      <c r="B6040" t="s">
        <v>1167</v>
      </c>
      <c r="C6040">
        <v>219</v>
      </c>
      <c r="D6040">
        <v>888</v>
      </c>
      <c r="E6040">
        <v>0</v>
      </c>
      <c r="F6040">
        <v>20401</v>
      </c>
      <c r="H6040" t="s">
        <v>9</v>
      </c>
      <c r="I6040">
        <v>1120</v>
      </c>
      <c r="J6040">
        <v>2111</v>
      </c>
      <c r="K6040" t="s">
        <v>3322</v>
      </c>
      <c r="O6040" s="65">
        <v>57845000</v>
      </c>
    </row>
    <row r="6041" spans="1:15" x14ac:dyDescent="0.25">
      <c r="A6041" s="45">
        <v>2018</v>
      </c>
      <c r="B6041" t="s">
        <v>1167</v>
      </c>
      <c r="C6041">
        <v>219</v>
      </c>
      <c r="D6041">
        <v>888</v>
      </c>
      <c r="E6041">
        <v>0</v>
      </c>
      <c r="F6041">
        <v>20402</v>
      </c>
      <c r="H6041" t="s">
        <v>9</v>
      </c>
      <c r="I6041">
        <v>1120</v>
      </c>
      <c r="J6041">
        <v>2111</v>
      </c>
      <c r="K6041" t="s">
        <v>3323</v>
      </c>
      <c r="O6041" s="65">
        <v>26415000</v>
      </c>
    </row>
    <row r="6042" spans="1:15" x14ac:dyDescent="0.25">
      <c r="A6042" s="45">
        <v>2018</v>
      </c>
      <c r="B6042" t="s">
        <v>1167</v>
      </c>
      <c r="C6042">
        <v>219</v>
      </c>
      <c r="D6042">
        <v>888</v>
      </c>
      <c r="E6042">
        <v>0</v>
      </c>
      <c r="F6042">
        <v>29901</v>
      </c>
      <c r="H6042" t="s">
        <v>9</v>
      </c>
      <c r="I6042">
        <v>1120</v>
      </c>
      <c r="J6042">
        <v>2111</v>
      </c>
      <c r="K6042" t="s">
        <v>3327</v>
      </c>
      <c r="O6042" s="65">
        <v>1100000</v>
      </c>
    </row>
    <row r="6043" spans="1:15" x14ac:dyDescent="0.25">
      <c r="A6043" s="45">
        <v>2018</v>
      </c>
      <c r="B6043" t="s">
        <v>1167</v>
      </c>
      <c r="C6043">
        <v>219</v>
      </c>
      <c r="D6043">
        <v>888</v>
      </c>
      <c r="E6043">
        <v>0</v>
      </c>
      <c r="F6043">
        <v>29903</v>
      </c>
      <c r="H6043" t="s">
        <v>9</v>
      </c>
      <c r="I6043">
        <v>1120</v>
      </c>
      <c r="J6043">
        <v>2111</v>
      </c>
      <c r="K6043" t="s">
        <v>3329</v>
      </c>
      <c r="O6043" s="65">
        <v>4850000</v>
      </c>
    </row>
    <row r="6044" spans="1:15" x14ac:dyDescent="0.25">
      <c r="A6044" s="45">
        <v>2018</v>
      </c>
      <c r="B6044" t="s">
        <v>1167</v>
      </c>
      <c r="C6044">
        <v>219</v>
      </c>
      <c r="D6044">
        <v>888</v>
      </c>
      <c r="E6044">
        <v>0</v>
      </c>
      <c r="F6044">
        <v>29904</v>
      </c>
      <c r="H6044" t="s">
        <v>9</v>
      </c>
      <c r="I6044">
        <v>1120</v>
      </c>
      <c r="J6044">
        <v>2111</v>
      </c>
      <c r="K6044" t="s">
        <v>3330</v>
      </c>
      <c r="O6044" s="65">
        <v>4250000</v>
      </c>
    </row>
    <row r="6045" spans="1:15" x14ac:dyDescent="0.25">
      <c r="A6045" s="45">
        <v>2018</v>
      </c>
      <c r="B6045" t="s">
        <v>1167</v>
      </c>
      <c r="C6045">
        <v>219</v>
      </c>
      <c r="D6045">
        <v>888</v>
      </c>
      <c r="E6045">
        <v>0</v>
      </c>
      <c r="F6045">
        <v>29905</v>
      </c>
      <c r="H6045" t="s">
        <v>9</v>
      </c>
      <c r="I6045">
        <v>1120</v>
      </c>
      <c r="J6045">
        <v>2111</v>
      </c>
      <c r="K6045" t="s">
        <v>3331</v>
      </c>
      <c r="O6045" s="65">
        <v>1116593</v>
      </c>
    </row>
    <row r="6046" spans="1:15" x14ac:dyDescent="0.25">
      <c r="A6046" s="45">
        <v>2018</v>
      </c>
      <c r="B6046" t="s">
        <v>1167</v>
      </c>
      <c r="C6046">
        <v>219</v>
      </c>
      <c r="D6046">
        <v>888</v>
      </c>
      <c r="E6046">
        <v>0</v>
      </c>
      <c r="F6046">
        <v>29999</v>
      </c>
      <c r="H6046" t="s">
        <v>9</v>
      </c>
      <c r="I6046">
        <v>1120</v>
      </c>
      <c r="J6046">
        <v>2111</v>
      </c>
      <c r="K6046" t="s">
        <v>3334</v>
      </c>
      <c r="O6046" s="65">
        <v>2650000</v>
      </c>
    </row>
    <row r="6047" spans="1:15" x14ac:dyDescent="0.25">
      <c r="A6047" s="45">
        <v>2018</v>
      </c>
      <c r="B6047" t="s">
        <v>1167</v>
      </c>
      <c r="C6047">
        <v>219</v>
      </c>
      <c r="D6047">
        <v>888</v>
      </c>
      <c r="E6047">
        <v>0</v>
      </c>
      <c r="F6047">
        <v>50101</v>
      </c>
      <c r="H6047" t="s">
        <v>16</v>
      </c>
      <c r="I6047">
        <v>2210</v>
      </c>
      <c r="J6047">
        <v>2111</v>
      </c>
      <c r="K6047" t="s">
        <v>3372</v>
      </c>
      <c r="O6047" s="65">
        <v>2495000</v>
      </c>
    </row>
    <row r="6048" spans="1:15" x14ac:dyDescent="0.25">
      <c r="A6048" s="45">
        <v>2018</v>
      </c>
      <c r="B6048" t="s">
        <v>1167</v>
      </c>
      <c r="C6048">
        <v>219</v>
      </c>
      <c r="D6048">
        <v>888</v>
      </c>
      <c r="E6048">
        <v>0</v>
      </c>
      <c r="F6048">
        <v>50102</v>
      </c>
      <c r="H6048" t="s">
        <v>16</v>
      </c>
      <c r="I6048">
        <v>2210</v>
      </c>
      <c r="J6048">
        <v>2111</v>
      </c>
      <c r="K6048" t="s">
        <v>3373</v>
      </c>
      <c r="O6048" s="65">
        <v>125000000</v>
      </c>
    </row>
    <row r="6049" spans="1:15" x14ac:dyDescent="0.25">
      <c r="A6049" s="45">
        <v>2018</v>
      </c>
      <c r="B6049" t="s">
        <v>1167</v>
      </c>
      <c r="C6049">
        <v>219</v>
      </c>
      <c r="D6049">
        <v>888</v>
      </c>
      <c r="E6049">
        <v>0</v>
      </c>
      <c r="F6049">
        <v>50103</v>
      </c>
      <c r="H6049" t="s">
        <v>16</v>
      </c>
      <c r="I6049">
        <v>2210</v>
      </c>
      <c r="J6049">
        <v>2111</v>
      </c>
      <c r="K6049" t="s">
        <v>3374</v>
      </c>
      <c r="O6049" s="65">
        <v>388566620</v>
      </c>
    </row>
    <row r="6050" spans="1:15" x14ac:dyDescent="0.25">
      <c r="A6050" s="45">
        <v>2018</v>
      </c>
      <c r="B6050" t="s">
        <v>1167</v>
      </c>
      <c r="C6050">
        <v>219</v>
      </c>
      <c r="D6050">
        <v>888</v>
      </c>
      <c r="E6050">
        <v>0</v>
      </c>
      <c r="F6050">
        <v>50104</v>
      </c>
      <c r="H6050" t="s">
        <v>16</v>
      </c>
      <c r="I6050">
        <v>2210</v>
      </c>
      <c r="J6050">
        <v>2111</v>
      </c>
      <c r="K6050" t="s">
        <v>3375</v>
      </c>
      <c r="O6050" s="65">
        <v>12000000</v>
      </c>
    </row>
    <row r="6051" spans="1:15" x14ac:dyDescent="0.25">
      <c r="A6051" s="45">
        <v>2018</v>
      </c>
      <c r="B6051" t="s">
        <v>1167</v>
      </c>
      <c r="C6051">
        <v>219</v>
      </c>
      <c r="D6051">
        <v>888</v>
      </c>
      <c r="E6051">
        <v>0</v>
      </c>
      <c r="F6051">
        <v>50105</v>
      </c>
      <c r="H6051" t="s">
        <v>16</v>
      </c>
      <c r="I6051">
        <v>2210</v>
      </c>
      <c r="J6051">
        <v>2111</v>
      </c>
      <c r="K6051" t="s">
        <v>3376</v>
      </c>
      <c r="O6051" s="65">
        <v>45778000</v>
      </c>
    </row>
    <row r="6052" spans="1:15" x14ac:dyDescent="0.25">
      <c r="A6052" s="45">
        <v>2018</v>
      </c>
      <c r="B6052" t="s">
        <v>1167</v>
      </c>
      <c r="C6052">
        <v>219</v>
      </c>
      <c r="D6052">
        <v>888</v>
      </c>
      <c r="E6052">
        <v>0</v>
      </c>
      <c r="F6052">
        <v>50106</v>
      </c>
      <c r="H6052" t="s">
        <v>16</v>
      </c>
      <c r="I6052">
        <v>2210</v>
      </c>
      <c r="J6052">
        <v>2111</v>
      </c>
      <c r="K6052" t="s">
        <v>3377</v>
      </c>
      <c r="O6052" s="65">
        <v>2615660</v>
      </c>
    </row>
    <row r="6053" spans="1:15" x14ac:dyDescent="0.25">
      <c r="A6053" s="45">
        <v>2018</v>
      </c>
      <c r="B6053" t="s">
        <v>1167</v>
      </c>
      <c r="C6053">
        <v>219</v>
      </c>
      <c r="D6053">
        <v>888</v>
      </c>
      <c r="E6053">
        <v>0</v>
      </c>
      <c r="F6053">
        <v>50199</v>
      </c>
      <c r="H6053" t="s">
        <v>16</v>
      </c>
      <c r="I6053">
        <v>2210</v>
      </c>
      <c r="J6053">
        <v>2111</v>
      </c>
      <c r="K6053" t="s">
        <v>3379</v>
      </c>
      <c r="O6053" s="65">
        <v>54502655</v>
      </c>
    </row>
    <row r="6054" spans="1:15" x14ac:dyDescent="0.25">
      <c r="A6054" s="45">
        <v>2018</v>
      </c>
      <c r="B6054" t="s">
        <v>1167</v>
      </c>
      <c r="C6054">
        <v>219</v>
      </c>
      <c r="D6054">
        <v>888</v>
      </c>
      <c r="E6054">
        <v>0</v>
      </c>
      <c r="F6054">
        <v>59903</v>
      </c>
      <c r="H6054" t="s">
        <v>16</v>
      </c>
      <c r="I6054">
        <v>2240</v>
      </c>
      <c r="J6054">
        <v>2111</v>
      </c>
      <c r="K6054" t="s">
        <v>3389</v>
      </c>
      <c r="O6054" s="65">
        <v>29500000</v>
      </c>
    </row>
    <row r="6055" spans="1:15" x14ac:dyDescent="0.25">
      <c r="A6055" s="45">
        <v>2018</v>
      </c>
      <c r="B6055" t="s">
        <v>1167</v>
      </c>
      <c r="C6055">
        <v>219</v>
      </c>
      <c r="D6055">
        <v>888</v>
      </c>
      <c r="E6055">
        <v>0</v>
      </c>
      <c r="F6055">
        <v>60103</v>
      </c>
      <c r="G6055">
        <v>200</v>
      </c>
      <c r="H6055" t="s">
        <v>9</v>
      </c>
      <c r="I6055">
        <v>1310</v>
      </c>
      <c r="J6055">
        <v>2111</v>
      </c>
      <c r="K6055" t="s">
        <v>3393</v>
      </c>
      <c r="L6055" t="s">
        <v>21</v>
      </c>
      <c r="M6055" t="s">
        <v>4550</v>
      </c>
      <c r="N6055" t="s">
        <v>22</v>
      </c>
      <c r="O6055" s="65">
        <v>7871632</v>
      </c>
    </row>
    <row r="6056" spans="1:15" x14ac:dyDescent="0.25">
      <c r="A6056" s="45">
        <v>2018</v>
      </c>
      <c r="B6056" t="s">
        <v>1167</v>
      </c>
      <c r="C6056">
        <v>219</v>
      </c>
      <c r="D6056">
        <v>888</v>
      </c>
      <c r="E6056">
        <v>0</v>
      </c>
      <c r="F6056">
        <v>60103</v>
      </c>
      <c r="G6056">
        <v>202</v>
      </c>
      <c r="H6056" t="s">
        <v>9</v>
      </c>
      <c r="I6056">
        <v>1310</v>
      </c>
      <c r="J6056">
        <v>2111</v>
      </c>
      <c r="K6056" t="s">
        <v>3393</v>
      </c>
      <c r="L6056" t="s">
        <v>21</v>
      </c>
      <c r="M6056" t="s">
        <v>4542</v>
      </c>
      <c r="N6056" t="s">
        <v>22</v>
      </c>
      <c r="O6056" s="65">
        <v>3392982</v>
      </c>
    </row>
    <row r="6057" spans="1:15" x14ac:dyDescent="0.25">
      <c r="A6057" s="45">
        <v>2018</v>
      </c>
      <c r="B6057" t="s">
        <v>1167</v>
      </c>
      <c r="C6057">
        <v>219</v>
      </c>
      <c r="D6057">
        <v>888</v>
      </c>
      <c r="E6057">
        <v>0</v>
      </c>
      <c r="F6057">
        <v>60301</v>
      </c>
      <c r="H6057" t="s">
        <v>9</v>
      </c>
      <c r="I6057">
        <v>1320</v>
      </c>
      <c r="J6057">
        <v>2111</v>
      </c>
      <c r="K6057" t="s">
        <v>3404</v>
      </c>
      <c r="O6057" s="65">
        <v>42383480</v>
      </c>
    </row>
    <row r="6058" spans="1:15" x14ac:dyDescent="0.25">
      <c r="A6058" s="45">
        <v>2018</v>
      </c>
      <c r="B6058" t="s">
        <v>1167</v>
      </c>
      <c r="C6058">
        <v>219</v>
      </c>
      <c r="D6058">
        <v>888</v>
      </c>
      <c r="E6058">
        <v>0</v>
      </c>
      <c r="F6058">
        <v>60399</v>
      </c>
      <c r="H6058" t="s">
        <v>9</v>
      </c>
      <c r="I6058">
        <v>1320</v>
      </c>
      <c r="J6058">
        <v>2111</v>
      </c>
      <c r="K6058" t="s">
        <v>3409</v>
      </c>
      <c r="M6058" t="s">
        <v>4452</v>
      </c>
      <c r="O6058" s="65">
        <v>12495670</v>
      </c>
    </row>
    <row r="6059" spans="1:15" x14ac:dyDescent="0.25">
      <c r="A6059" s="45">
        <v>2018</v>
      </c>
      <c r="B6059" t="s">
        <v>1167</v>
      </c>
      <c r="C6059">
        <v>219</v>
      </c>
      <c r="D6059">
        <v>888</v>
      </c>
      <c r="E6059">
        <v>0</v>
      </c>
      <c r="F6059">
        <v>60701</v>
      </c>
      <c r="G6059">
        <v>310</v>
      </c>
      <c r="H6059" t="s">
        <v>9</v>
      </c>
      <c r="I6059">
        <v>1330</v>
      </c>
      <c r="J6059">
        <v>2111</v>
      </c>
      <c r="K6059" t="s">
        <v>3419</v>
      </c>
      <c r="L6059" t="s">
        <v>1168</v>
      </c>
      <c r="M6059" t="s">
        <v>1169</v>
      </c>
      <c r="N6059" t="s">
        <v>1127</v>
      </c>
      <c r="O6059" s="65">
        <v>19791492</v>
      </c>
    </row>
    <row r="6060" spans="1:15" x14ac:dyDescent="0.25">
      <c r="A6060" s="45">
        <v>2018</v>
      </c>
      <c r="B6060" t="s">
        <v>1167</v>
      </c>
      <c r="C6060">
        <v>219</v>
      </c>
      <c r="D6060">
        <v>888</v>
      </c>
      <c r="E6060">
        <v>0</v>
      </c>
      <c r="F6060">
        <v>60701</v>
      </c>
      <c r="G6060">
        <v>360</v>
      </c>
      <c r="H6060" t="s">
        <v>9</v>
      </c>
      <c r="I6060">
        <v>1330</v>
      </c>
      <c r="J6060">
        <v>2111</v>
      </c>
      <c r="K6060" t="s">
        <v>3419</v>
      </c>
      <c r="L6060" t="s">
        <v>1170</v>
      </c>
      <c r="M6060" t="s">
        <v>1171</v>
      </c>
      <c r="N6060" t="s">
        <v>1127</v>
      </c>
      <c r="O6060" s="65">
        <v>2910000</v>
      </c>
    </row>
    <row r="6061" spans="1:15" x14ac:dyDescent="0.25">
      <c r="A6061" s="45">
        <v>2018</v>
      </c>
      <c r="B6061" t="s">
        <v>1167</v>
      </c>
      <c r="C6061">
        <v>219</v>
      </c>
      <c r="D6061">
        <v>888</v>
      </c>
      <c r="E6061">
        <v>0</v>
      </c>
      <c r="F6061">
        <v>60701</v>
      </c>
      <c r="G6061">
        <v>370</v>
      </c>
      <c r="H6061" t="s">
        <v>9</v>
      </c>
      <c r="I6061">
        <v>1330</v>
      </c>
      <c r="J6061">
        <v>2111</v>
      </c>
      <c r="K6061" t="s">
        <v>3419</v>
      </c>
      <c r="L6061" t="s">
        <v>1172</v>
      </c>
      <c r="M6061" t="s">
        <v>1173</v>
      </c>
      <c r="N6061" t="s">
        <v>1174</v>
      </c>
      <c r="O6061" s="65">
        <v>24007500</v>
      </c>
    </row>
    <row r="6062" spans="1:15" x14ac:dyDescent="0.25">
      <c r="A6062" s="45">
        <v>2018</v>
      </c>
      <c r="B6062" t="s">
        <v>1175</v>
      </c>
      <c r="C6062">
        <v>219</v>
      </c>
      <c r="D6062">
        <v>889</v>
      </c>
      <c r="E6062">
        <v>0</v>
      </c>
      <c r="F6062">
        <v>101</v>
      </c>
      <c r="H6062" t="s">
        <v>9</v>
      </c>
      <c r="I6062">
        <v>1111</v>
      </c>
      <c r="J6062">
        <v>2260</v>
      </c>
      <c r="K6062" t="s">
        <v>3206</v>
      </c>
      <c r="O6062" s="65">
        <v>672194155</v>
      </c>
    </row>
    <row r="6063" spans="1:15" x14ac:dyDescent="0.25">
      <c r="A6063" s="45">
        <v>2018</v>
      </c>
      <c r="B6063" t="s">
        <v>1175</v>
      </c>
      <c r="C6063">
        <v>219</v>
      </c>
      <c r="D6063">
        <v>889</v>
      </c>
      <c r="E6063">
        <v>0</v>
      </c>
      <c r="F6063">
        <v>201</v>
      </c>
      <c r="H6063" t="s">
        <v>9</v>
      </c>
      <c r="I6063">
        <v>1111</v>
      </c>
      <c r="J6063">
        <v>2260</v>
      </c>
      <c r="K6063" t="s">
        <v>3210</v>
      </c>
      <c r="O6063" s="65">
        <v>12587530</v>
      </c>
    </row>
    <row r="6064" spans="1:15" x14ac:dyDescent="0.25">
      <c r="A6064" s="45">
        <v>2018</v>
      </c>
      <c r="B6064" t="s">
        <v>1175</v>
      </c>
      <c r="C6064">
        <v>219</v>
      </c>
      <c r="D6064">
        <v>889</v>
      </c>
      <c r="E6064">
        <v>0</v>
      </c>
      <c r="F6064">
        <v>301</v>
      </c>
      <c r="H6064" t="s">
        <v>9</v>
      </c>
      <c r="I6064">
        <v>1111</v>
      </c>
      <c r="J6064">
        <v>2260</v>
      </c>
      <c r="K6064" t="s">
        <v>3215</v>
      </c>
      <c r="O6064" s="65">
        <v>173943767</v>
      </c>
    </row>
    <row r="6065" spans="1:15" x14ac:dyDescent="0.25">
      <c r="A6065" s="45">
        <v>2018</v>
      </c>
      <c r="B6065" t="s">
        <v>1175</v>
      </c>
      <c r="C6065">
        <v>219</v>
      </c>
      <c r="D6065">
        <v>889</v>
      </c>
      <c r="E6065">
        <v>0</v>
      </c>
      <c r="F6065">
        <v>302</v>
      </c>
      <c r="H6065" t="s">
        <v>9</v>
      </c>
      <c r="I6065">
        <v>1111</v>
      </c>
      <c r="J6065">
        <v>2260</v>
      </c>
      <c r="K6065" t="s">
        <v>3216</v>
      </c>
      <c r="O6065" s="65">
        <v>342046477</v>
      </c>
    </row>
    <row r="6066" spans="1:15" x14ac:dyDescent="0.25">
      <c r="A6066" s="45">
        <v>2018</v>
      </c>
      <c r="B6066" t="s">
        <v>1175</v>
      </c>
      <c r="C6066">
        <v>219</v>
      </c>
      <c r="D6066">
        <v>889</v>
      </c>
      <c r="E6066">
        <v>0</v>
      </c>
      <c r="F6066">
        <v>303</v>
      </c>
      <c r="H6066" t="s">
        <v>16</v>
      </c>
      <c r="I6066">
        <v>1111</v>
      </c>
      <c r="J6066">
        <v>2260</v>
      </c>
      <c r="K6066" t="s">
        <v>3217</v>
      </c>
      <c r="O6066" s="65">
        <v>120359892</v>
      </c>
    </row>
    <row r="6067" spans="1:15" x14ac:dyDescent="0.25">
      <c r="A6067" s="45">
        <v>2018</v>
      </c>
      <c r="B6067" t="s">
        <v>1175</v>
      </c>
      <c r="C6067">
        <v>219</v>
      </c>
      <c r="D6067">
        <v>889</v>
      </c>
      <c r="E6067">
        <v>0</v>
      </c>
      <c r="F6067">
        <v>304</v>
      </c>
      <c r="H6067" t="s">
        <v>9</v>
      </c>
      <c r="I6067">
        <v>1111</v>
      </c>
      <c r="J6067">
        <v>2260</v>
      </c>
      <c r="K6067" t="s">
        <v>3218</v>
      </c>
      <c r="O6067" s="65">
        <v>102257036</v>
      </c>
    </row>
    <row r="6068" spans="1:15" x14ac:dyDescent="0.25">
      <c r="A6068" s="45">
        <v>2018</v>
      </c>
      <c r="B6068" t="s">
        <v>1175</v>
      </c>
      <c r="C6068">
        <v>219</v>
      </c>
      <c r="D6068">
        <v>889</v>
      </c>
      <c r="E6068">
        <v>0</v>
      </c>
      <c r="F6068">
        <v>399</v>
      </c>
      <c r="H6068" t="s">
        <v>9</v>
      </c>
      <c r="I6068">
        <v>1111</v>
      </c>
      <c r="J6068">
        <v>2260</v>
      </c>
      <c r="K6068" t="s">
        <v>3219</v>
      </c>
      <c r="O6068" s="65">
        <v>72231772</v>
      </c>
    </row>
    <row r="6069" spans="1:15" x14ac:dyDescent="0.25">
      <c r="A6069" s="45">
        <v>2018</v>
      </c>
      <c r="B6069" t="s">
        <v>1175</v>
      </c>
      <c r="C6069">
        <v>219</v>
      </c>
      <c r="D6069">
        <v>889</v>
      </c>
      <c r="E6069">
        <v>0</v>
      </c>
      <c r="F6069">
        <v>401</v>
      </c>
      <c r="G6069">
        <v>200</v>
      </c>
      <c r="H6069" t="s">
        <v>9</v>
      </c>
      <c r="I6069">
        <v>1112</v>
      </c>
      <c r="J6069">
        <v>2260</v>
      </c>
      <c r="K6069" t="s">
        <v>3220</v>
      </c>
      <c r="L6069" t="s">
        <v>21</v>
      </c>
      <c r="M6069" t="s">
        <v>4546</v>
      </c>
      <c r="N6069" t="s">
        <v>22</v>
      </c>
      <c r="O6069" s="65">
        <v>127211618</v>
      </c>
    </row>
    <row r="6070" spans="1:15" x14ac:dyDescent="0.25">
      <c r="A6070" s="45">
        <v>2018</v>
      </c>
      <c r="B6070" t="s">
        <v>1175</v>
      </c>
      <c r="C6070">
        <v>219</v>
      </c>
      <c r="D6070">
        <v>889</v>
      </c>
      <c r="E6070">
        <v>0</v>
      </c>
      <c r="F6070">
        <v>405</v>
      </c>
      <c r="G6070">
        <v>200</v>
      </c>
      <c r="H6070" t="s">
        <v>9</v>
      </c>
      <c r="I6070">
        <v>1112</v>
      </c>
      <c r="J6070">
        <v>2260</v>
      </c>
      <c r="K6070" t="s">
        <v>3244</v>
      </c>
      <c r="L6070" t="s">
        <v>23</v>
      </c>
      <c r="M6070" t="s">
        <v>4531</v>
      </c>
      <c r="N6070" t="s">
        <v>24</v>
      </c>
      <c r="O6070" s="65">
        <v>6876304</v>
      </c>
    </row>
    <row r="6071" spans="1:15" x14ac:dyDescent="0.25">
      <c r="A6071" s="45">
        <v>2018</v>
      </c>
      <c r="B6071" t="s">
        <v>1175</v>
      </c>
      <c r="C6071">
        <v>219</v>
      </c>
      <c r="D6071">
        <v>889</v>
      </c>
      <c r="E6071">
        <v>0</v>
      </c>
      <c r="F6071">
        <v>501</v>
      </c>
      <c r="G6071">
        <v>200</v>
      </c>
      <c r="H6071" t="s">
        <v>9</v>
      </c>
      <c r="I6071">
        <v>1112</v>
      </c>
      <c r="J6071">
        <v>2260</v>
      </c>
      <c r="K6071" t="s">
        <v>3245</v>
      </c>
      <c r="L6071" t="s">
        <v>21</v>
      </c>
      <c r="M6071" t="s">
        <v>4547</v>
      </c>
      <c r="N6071" t="s">
        <v>22</v>
      </c>
      <c r="O6071" s="65">
        <v>69863245</v>
      </c>
    </row>
    <row r="6072" spans="1:15" x14ac:dyDescent="0.25">
      <c r="A6072" s="45">
        <v>2018</v>
      </c>
      <c r="B6072" t="s">
        <v>1175</v>
      </c>
      <c r="C6072">
        <v>219</v>
      </c>
      <c r="D6072">
        <v>889</v>
      </c>
      <c r="E6072">
        <v>0</v>
      </c>
      <c r="F6072">
        <v>502</v>
      </c>
      <c r="G6072">
        <v>200</v>
      </c>
      <c r="H6072" t="s">
        <v>9</v>
      </c>
      <c r="I6072">
        <v>1112</v>
      </c>
      <c r="J6072">
        <v>2260</v>
      </c>
      <c r="K6072" t="s">
        <v>3246</v>
      </c>
      <c r="L6072" t="s">
        <v>21</v>
      </c>
      <c r="M6072" t="s">
        <v>4532</v>
      </c>
      <c r="N6072" t="s">
        <v>22</v>
      </c>
      <c r="O6072" s="65">
        <v>20628911</v>
      </c>
    </row>
    <row r="6073" spans="1:15" x14ac:dyDescent="0.25">
      <c r="A6073" s="45">
        <v>2018</v>
      </c>
      <c r="B6073" t="s">
        <v>1175</v>
      </c>
      <c r="C6073">
        <v>219</v>
      </c>
      <c r="D6073">
        <v>889</v>
      </c>
      <c r="E6073">
        <v>0</v>
      </c>
      <c r="F6073">
        <v>503</v>
      </c>
      <c r="G6073">
        <v>200</v>
      </c>
      <c r="H6073" t="s">
        <v>9</v>
      </c>
      <c r="I6073">
        <v>1112</v>
      </c>
      <c r="J6073">
        <v>2260</v>
      </c>
      <c r="K6073" t="s">
        <v>3247</v>
      </c>
      <c r="L6073" t="s">
        <v>21</v>
      </c>
      <c r="M6073" t="s">
        <v>4533</v>
      </c>
      <c r="N6073" t="s">
        <v>22</v>
      </c>
      <c r="O6073" s="65">
        <v>41257822</v>
      </c>
    </row>
    <row r="6074" spans="1:15" x14ac:dyDescent="0.25">
      <c r="A6074" s="45">
        <v>2018</v>
      </c>
      <c r="B6074" t="s">
        <v>1175</v>
      </c>
      <c r="C6074">
        <v>219</v>
      </c>
      <c r="D6074">
        <v>889</v>
      </c>
      <c r="E6074">
        <v>0</v>
      </c>
      <c r="F6074">
        <v>505</v>
      </c>
      <c r="G6074">
        <v>202</v>
      </c>
      <c r="H6074" t="s">
        <v>9</v>
      </c>
      <c r="I6074">
        <v>1112</v>
      </c>
      <c r="J6074">
        <v>2260</v>
      </c>
      <c r="K6074" t="s">
        <v>3249</v>
      </c>
      <c r="L6074" t="s">
        <v>4446</v>
      </c>
      <c r="M6074" t="s">
        <v>1130</v>
      </c>
      <c r="N6074" t="s">
        <v>1131</v>
      </c>
      <c r="O6074" s="65">
        <v>31803459</v>
      </c>
    </row>
    <row r="6075" spans="1:15" x14ac:dyDescent="0.25">
      <c r="A6075" s="45">
        <v>2018</v>
      </c>
      <c r="B6075" t="s">
        <v>1175</v>
      </c>
      <c r="C6075">
        <v>219</v>
      </c>
      <c r="D6075">
        <v>889</v>
      </c>
      <c r="E6075">
        <v>0</v>
      </c>
      <c r="F6075">
        <v>10101</v>
      </c>
      <c r="H6075" t="s">
        <v>9</v>
      </c>
      <c r="I6075">
        <v>1120</v>
      </c>
      <c r="J6075">
        <v>2260</v>
      </c>
      <c r="K6075" t="s">
        <v>3253</v>
      </c>
      <c r="O6075" s="65">
        <v>282181189</v>
      </c>
    </row>
    <row r="6076" spans="1:15" x14ac:dyDescent="0.25">
      <c r="A6076" s="45">
        <v>2018</v>
      </c>
      <c r="B6076" t="s">
        <v>1175</v>
      </c>
      <c r="C6076">
        <v>219</v>
      </c>
      <c r="D6076">
        <v>889</v>
      </c>
      <c r="E6076">
        <v>0</v>
      </c>
      <c r="F6076">
        <v>10201</v>
      </c>
      <c r="H6076" t="s">
        <v>9</v>
      </c>
      <c r="I6076">
        <v>1120</v>
      </c>
      <c r="J6076">
        <v>2260</v>
      </c>
      <c r="K6076" t="s">
        <v>3258</v>
      </c>
      <c r="O6076" s="65">
        <v>4216000</v>
      </c>
    </row>
    <row r="6077" spans="1:15" x14ac:dyDescent="0.25">
      <c r="A6077" s="45">
        <v>2018</v>
      </c>
      <c r="B6077" t="s">
        <v>1175</v>
      </c>
      <c r="C6077">
        <v>219</v>
      </c>
      <c r="D6077">
        <v>889</v>
      </c>
      <c r="E6077">
        <v>0</v>
      </c>
      <c r="F6077">
        <v>10202</v>
      </c>
      <c r="H6077" t="s">
        <v>9</v>
      </c>
      <c r="I6077">
        <v>1120</v>
      </c>
      <c r="J6077">
        <v>2260</v>
      </c>
      <c r="K6077" t="s">
        <v>3259</v>
      </c>
      <c r="O6077" s="65">
        <v>11067000</v>
      </c>
    </row>
    <row r="6078" spans="1:15" x14ac:dyDescent="0.25">
      <c r="A6078" s="45">
        <v>2018</v>
      </c>
      <c r="B6078" t="s">
        <v>1175</v>
      </c>
      <c r="C6078">
        <v>219</v>
      </c>
      <c r="D6078">
        <v>889</v>
      </c>
      <c r="E6078">
        <v>0</v>
      </c>
      <c r="F6078">
        <v>10204</v>
      </c>
      <c r="H6078" t="s">
        <v>9</v>
      </c>
      <c r="I6078">
        <v>1120</v>
      </c>
      <c r="J6078">
        <v>2260</v>
      </c>
      <c r="K6078" t="s">
        <v>3261</v>
      </c>
      <c r="O6078" s="65">
        <v>13175000</v>
      </c>
    </row>
    <row r="6079" spans="1:15" x14ac:dyDescent="0.25">
      <c r="A6079" s="45">
        <v>2018</v>
      </c>
      <c r="B6079" t="s">
        <v>1175</v>
      </c>
      <c r="C6079">
        <v>219</v>
      </c>
      <c r="D6079">
        <v>889</v>
      </c>
      <c r="E6079">
        <v>0</v>
      </c>
      <c r="F6079">
        <v>10301</v>
      </c>
      <c r="H6079" t="s">
        <v>9</v>
      </c>
      <c r="I6079">
        <v>1120</v>
      </c>
      <c r="J6079">
        <v>2260</v>
      </c>
      <c r="K6079" t="s">
        <v>3263</v>
      </c>
      <c r="O6079" s="65">
        <v>1500000</v>
      </c>
    </row>
    <row r="6080" spans="1:15" x14ac:dyDescent="0.25">
      <c r="A6080" s="45">
        <v>2018</v>
      </c>
      <c r="B6080" t="s">
        <v>1175</v>
      </c>
      <c r="C6080">
        <v>219</v>
      </c>
      <c r="D6080">
        <v>889</v>
      </c>
      <c r="E6080">
        <v>0</v>
      </c>
      <c r="F6080">
        <v>10303</v>
      </c>
      <c r="H6080" t="s">
        <v>9</v>
      </c>
      <c r="I6080">
        <v>1120</v>
      </c>
      <c r="J6080">
        <v>2260</v>
      </c>
      <c r="K6080" t="s">
        <v>3265</v>
      </c>
      <c r="O6080" s="65">
        <v>150000</v>
      </c>
    </row>
    <row r="6081" spans="1:15" x14ac:dyDescent="0.25">
      <c r="A6081" s="45">
        <v>2018</v>
      </c>
      <c r="B6081" t="s">
        <v>1175</v>
      </c>
      <c r="C6081">
        <v>219</v>
      </c>
      <c r="D6081">
        <v>889</v>
      </c>
      <c r="E6081">
        <v>0</v>
      </c>
      <c r="F6081">
        <v>10406</v>
      </c>
      <c r="H6081" t="s">
        <v>9</v>
      </c>
      <c r="I6081">
        <v>1120</v>
      </c>
      <c r="J6081">
        <v>2260</v>
      </c>
      <c r="K6081" t="s">
        <v>3275</v>
      </c>
      <c r="M6081" t="s">
        <v>4717</v>
      </c>
      <c r="O6081" s="65">
        <v>52484796</v>
      </c>
    </row>
    <row r="6082" spans="1:15" x14ac:dyDescent="0.25">
      <c r="A6082" s="45">
        <v>2018</v>
      </c>
      <c r="B6082" t="s">
        <v>1175</v>
      </c>
      <c r="C6082">
        <v>219</v>
      </c>
      <c r="D6082">
        <v>889</v>
      </c>
      <c r="E6082">
        <v>0</v>
      </c>
      <c r="F6082">
        <v>10499</v>
      </c>
      <c r="H6082" t="s">
        <v>9</v>
      </c>
      <c r="I6082">
        <v>1120</v>
      </c>
      <c r="J6082">
        <v>2260</v>
      </c>
      <c r="K6082" t="s">
        <v>3276</v>
      </c>
      <c r="M6082" t="s">
        <v>4718</v>
      </c>
      <c r="O6082" s="65">
        <v>7101978</v>
      </c>
    </row>
    <row r="6083" spans="1:15" x14ac:dyDescent="0.25">
      <c r="A6083" s="45">
        <v>2018</v>
      </c>
      <c r="B6083" t="s">
        <v>1175</v>
      </c>
      <c r="C6083">
        <v>219</v>
      </c>
      <c r="D6083">
        <v>889</v>
      </c>
      <c r="E6083">
        <v>0</v>
      </c>
      <c r="F6083">
        <v>10501</v>
      </c>
      <c r="H6083" t="s">
        <v>9</v>
      </c>
      <c r="I6083">
        <v>1120</v>
      </c>
      <c r="J6083">
        <v>2260</v>
      </c>
      <c r="K6083" t="s">
        <v>3277</v>
      </c>
      <c r="O6083" s="65">
        <v>500000</v>
      </c>
    </row>
    <row r="6084" spans="1:15" x14ac:dyDescent="0.25">
      <c r="A6084" s="45">
        <v>2018</v>
      </c>
      <c r="B6084" t="s">
        <v>1175</v>
      </c>
      <c r="C6084">
        <v>219</v>
      </c>
      <c r="D6084">
        <v>889</v>
      </c>
      <c r="E6084">
        <v>0</v>
      </c>
      <c r="F6084">
        <v>10502</v>
      </c>
      <c r="H6084" t="s">
        <v>9</v>
      </c>
      <c r="I6084">
        <v>1120</v>
      </c>
      <c r="J6084">
        <v>2260</v>
      </c>
      <c r="K6084" t="s">
        <v>3278</v>
      </c>
      <c r="O6084" s="65">
        <v>30200000</v>
      </c>
    </row>
    <row r="6085" spans="1:15" x14ac:dyDescent="0.25">
      <c r="A6085" s="45">
        <v>2018</v>
      </c>
      <c r="B6085" t="s">
        <v>1175</v>
      </c>
      <c r="C6085">
        <v>219</v>
      </c>
      <c r="D6085">
        <v>889</v>
      </c>
      <c r="E6085">
        <v>0</v>
      </c>
      <c r="F6085">
        <v>10601</v>
      </c>
      <c r="H6085" t="s">
        <v>9</v>
      </c>
      <c r="I6085">
        <v>1120</v>
      </c>
      <c r="J6085">
        <v>2260</v>
      </c>
      <c r="K6085" t="s">
        <v>3281</v>
      </c>
      <c r="O6085" s="65">
        <v>29395926</v>
      </c>
    </row>
    <row r="6086" spans="1:15" x14ac:dyDescent="0.25">
      <c r="A6086" s="45">
        <v>2018</v>
      </c>
      <c r="B6086" t="s">
        <v>1175</v>
      </c>
      <c r="C6086">
        <v>219</v>
      </c>
      <c r="D6086">
        <v>889</v>
      </c>
      <c r="E6086">
        <v>0</v>
      </c>
      <c r="F6086">
        <v>10701</v>
      </c>
      <c r="H6086" t="s">
        <v>9</v>
      </c>
      <c r="I6086">
        <v>1120</v>
      </c>
      <c r="J6086">
        <v>2260</v>
      </c>
      <c r="K6086" t="s">
        <v>3284</v>
      </c>
      <c r="M6086" t="s">
        <v>4719</v>
      </c>
      <c r="O6086" s="65">
        <v>2000000</v>
      </c>
    </row>
    <row r="6087" spans="1:15" x14ac:dyDescent="0.25">
      <c r="A6087" s="45">
        <v>2018</v>
      </c>
      <c r="B6087" t="s">
        <v>1175</v>
      </c>
      <c r="C6087">
        <v>219</v>
      </c>
      <c r="D6087">
        <v>889</v>
      </c>
      <c r="E6087">
        <v>0</v>
      </c>
      <c r="F6087">
        <v>10805</v>
      </c>
      <c r="H6087" t="s">
        <v>9</v>
      </c>
      <c r="I6087">
        <v>1120</v>
      </c>
      <c r="J6087">
        <v>2260</v>
      </c>
      <c r="K6087" t="s">
        <v>3291</v>
      </c>
      <c r="O6087" s="65">
        <v>6700000</v>
      </c>
    </row>
    <row r="6088" spans="1:15" x14ac:dyDescent="0.25">
      <c r="A6088" s="45">
        <v>2018</v>
      </c>
      <c r="B6088" t="s">
        <v>1175</v>
      </c>
      <c r="C6088">
        <v>219</v>
      </c>
      <c r="D6088">
        <v>889</v>
      </c>
      <c r="E6088">
        <v>0</v>
      </c>
      <c r="F6088">
        <v>10806</v>
      </c>
      <c r="H6088" t="s">
        <v>9</v>
      </c>
      <c r="I6088">
        <v>1120</v>
      </c>
      <c r="J6088">
        <v>2260</v>
      </c>
      <c r="K6088" t="s">
        <v>3292</v>
      </c>
      <c r="O6088" s="65">
        <v>1975434</v>
      </c>
    </row>
    <row r="6089" spans="1:15" x14ac:dyDescent="0.25">
      <c r="A6089" s="45">
        <v>2018</v>
      </c>
      <c r="B6089" t="s">
        <v>1175</v>
      </c>
      <c r="C6089">
        <v>219</v>
      </c>
      <c r="D6089">
        <v>889</v>
      </c>
      <c r="E6089">
        <v>0</v>
      </c>
      <c r="F6089">
        <v>10807</v>
      </c>
      <c r="H6089" t="s">
        <v>9</v>
      </c>
      <c r="I6089">
        <v>1120</v>
      </c>
      <c r="J6089">
        <v>2260</v>
      </c>
      <c r="K6089" t="s">
        <v>3293</v>
      </c>
      <c r="O6089" s="65">
        <v>1500000</v>
      </c>
    </row>
    <row r="6090" spans="1:15" x14ac:dyDescent="0.25">
      <c r="A6090" s="45">
        <v>2018</v>
      </c>
      <c r="B6090" t="s">
        <v>1175</v>
      </c>
      <c r="C6090">
        <v>219</v>
      </c>
      <c r="D6090">
        <v>889</v>
      </c>
      <c r="E6090">
        <v>0</v>
      </c>
      <c r="F6090">
        <v>10808</v>
      </c>
      <c r="H6090" t="s">
        <v>9</v>
      </c>
      <c r="I6090">
        <v>1120</v>
      </c>
      <c r="J6090">
        <v>2260</v>
      </c>
      <c r="K6090" t="s">
        <v>3294</v>
      </c>
      <c r="O6090" s="65">
        <v>5946186</v>
      </c>
    </row>
    <row r="6091" spans="1:15" x14ac:dyDescent="0.25">
      <c r="A6091" s="45">
        <v>2018</v>
      </c>
      <c r="B6091" t="s">
        <v>1175</v>
      </c>
      <c r="C6091">
        <v>219</v>
      </c>
      <c r="D6091">
        <v>889</v>
      </c>
      <c r="E6091">
        <v>0</v>
      </c>
      <c r="F6091">
        <v>10999</v>
      </c>
      <c r="H6091" t="s">
        <v>9</v>
      </c>
      <c r="I6091">
        <v>1310</v>
      </c>
      <c r="J6091">
        <v>2260</v>
      </c>
      <c r="K6091" t="s">
        <v>3299</v>
      </c>
      <c r="M6091" t="s">
        <v>4712</v>
      </c>
      <c r="O6091" s="65">
        <v>525000</v>
      </c>
    </row>
    <row r="6092" spans="1:15" x14ac:dyDescent="0.25">
      <c r="A6092" s="45">
        <v>2018</v>
      </c>
      <c r="B6092" t="s">
        <v>1175</v>
      </c>
      <c r="C6092">
        <v>219</v>
      </c>
      <c r="D6092">
        <v>889</v>
      </c>
      <c r="E6092">
        <v>0</v>
      </c>
      <c r="F6092">
        <v>19902</v>
      </c>
      <c r="H6092" t="s">
        <v>9</v>
      </c>
      <c r="I6092">
        <v>1120</v>
      </c>
      <c r="J6092">
        <v>2260</v>
      </c>
      <c r="K6092" t="s">
        <v>3301</v>
      </c>
      <c r="M6092" t="s">
        <v>4462</v>
      </c>
      <c r="O6092" s="65">
        <v>100000</v>
      </c>
    </row>
    <row r="6093" spans="1:15" x14ac:dyDescent="0.25">
      <c r="A6093" s="45">
        <v>2018</v>
      </c>
      <c r="B6093" t="s">
        <v>1175</v>
      </c>
      <c r="C6093">
        <v>219</v>
      </c>
      <c r="D6093">
        <v>889</v>
      </c>
      <c r="E6093">
        <v>0</v>
      </c>
      <c r="F6093">
        <v>19905</v>
      </c>
      <c r="H6093" t="s">
        <v>9</v>
      </c>
      <c r="I6093">
        <v>1120</v>
      </c>
      <c r="J6093">
        <v>2260</v>
      </c>
      <c r="K6093" t="s">
        <v>3304</v>
      </c>
      <c r="O6093" s="65">
        <v>420000</v>
      </c>
    </row>
    <row r="6094" spans="1:15" x14ac:dyDescent="0.25">
      <c r="A6094" s="45">
        <v>2018</v>
      </c>
      <c r="B6094" t="s">
        <v>1175</v>
      </c>
      <c r="C6094">
        <v>219</v>
      </c>
      <c r="D6094">
        <v>889</v>
      </c>
      <c r="E6094">
        <v>0</v>
      </c>
      <c r="F6094">
        <v>20101</v>
      </c>
      <c r="H6094" t="s">
        <v>9</v>
      </c>
      <c r="I6094">
        <v>1120</v>
      </c>
      <c r="J6094">
        <v>2260</v>
      </c>
      <c r="K6094" t="s">
        <v>3306</v>
      </c>
      <c r="O6094" s="65">
        <v>10350000</v>
      </c>
    </row>
    <row r="6095" spans="1:15" x14ac:dyDescent="0.25">
      <c r="A6095" s="45">
        <v>2018</v>
      </c>
      <c r="B6095" t="s">
        <v>1175</v>
      </c>
      <c r="C6095">
        <v>219</v>
      </c>
      <c r="D6095">
        <v>889</v>
      </c>
      <c r="E6095">
        <v>0</v>
      </c>
      <c r="F6095">
        <v>20104</v>
      </c>
      <c r="H6095" t="s">
        <v>9</v>
      </c>
      <c r="I6095">
        <v>1120</v>
      </c>
      <c r="J6095">
        <v>2260</v>
      </c>
      <c r="K6095" t="s">
        <v>3309</v>
      </c>
      <c r="O6095" s="65">
        <v>1500000</v>
      </c>
    </row>
    <row r="6096" spans="1:15" x14ac:dyDescent="0.25">
      <c r="A6096" s="45">
        <v>2018</v>
      </c>
      <c r="B6096" t="s">
        <v>1175</v>
      </c>
      <c r="C6096">
        <v>219</v>
      </c>
      <c r="D6096">
        <v>889</v>
      </c>
      <c r="E6096">
        <v>0</v>
      </c>
      <c r="F6096">
        <v>20304</v>
      </c>
      <c r="H6096" t="s">
        <v>9</v>
      </c>
      <c r="I6096">
        <v>1120</v>
      </c>
      <c r="J6096">
        <v>2260</v>
      </c>
      <c r="K6096" t="s">
        <v>3318</v>
      </c>
      <c r="O6096" s="65">
        <v>400000</v>
      </c>
    </row>
    <row r="6097" spans="1:15" x14ac:dyDescent="0.25">
      <c r="A6097" s="45">
        <v>2018</v>
      </c>
      <c r="B6097" t="s">
        <v>1175</v>
      </c>
      <c r="C6097">
        <v>219</v>
      </c>
      <c r="D6097">
        <v>889</v>
      </c>
      <c r="E6097">
        <v>0</v>
      </c>
      <c r="F6097">
        <v>29901</v>
      </c>
      <c r="H6097" t="s">
        <v>9</v>
      </c>
      <c r="I6097">
        <v>1120</v>
      </c>
      <c r="J6097">
        <v>2260</v>
      </c>
      <c r="K6097" t="s">
        <v>3327</v>
      </c>
      <c r="O6097" s="65">
        <v>1200000</v>
      </c>
    </row>
    <row r="6098" spans="1:15" x14ac:dyDescent="0.25">
      <c r="A6098" s="45">
        <v>2018</v>
      </c>
      <c r="B6098" t="s">
        <v>1175</v>
      </c>
      <c r="C6098">
        <v>219</v>
      </c>
      <c r="D6098">
        <v>889</v>
      </c>
      <c r="E6098">
        <v>0</v>
      </c>
      <c r="F6098">
        <v>29903</v>
      </c>
      <c r="H6098" t="s">
        <v>9</v>
      </c>
      <c r="I6098">
        <v>1120</v>
      </c>
      <c r="J6098">
        <v>2260</v>
      </c>
      <c r="K6098" t="s">
        <v>3329</v>
      </c>
      <c r="O6098" s="65">
        <v>2717800</v>
      </c>
    </row>
    <row r="6099" spans="1:15" x14ac:dyDescent="0.25">
      <c r="A6099" s="45">
        <v>2018</v>
      </c>
      <c r="B6099" t="s">
        <v>1175</v>
      </c>
      <c r="C6099">
        <v>219</v>
      </c>
      <c r="D6099">
        <v>889</v>
      </c>
      <c r="E6099">
        <v>0</v>
      </c>
      <c r="F6099">
        <v>29905</v>
      </c>
      <c r="H6099" t="s">
        <v>9</v>
      </c>
      <c r="I6099">
        <v>1120</v>
      </c>
      <c r="J6099">
        <v>2260</v>
      </c>
      <c r="K6099" t="s">
        <v>3331</v>
      </c>
      <c r="O6099" s="65">
        <v>400000</v>
      </c>
    </row>
    <row r="6100" spans="1:15" x14ac:dyDescent="0.25">
      <c r="A6100" s="45">
        <v>2018</v>
      </c>
      <c r="B6100" t="s">
        <v>1175</v>
      </c>
      <c r="C6100">
        <v>219</v>
      </c>
      <c r="D6100">
        <v>889</v>
      </c>
      <c r="E6100">
        <v>0</v>
      </c>
      <c r="F6100">
        <v>29999</v>
      </c>
      <c r="H6100" t="s">
        <v>9</v>
      </c>
      <c r="I6100">
        <v>1120</v>
      </c>
      <c r="J6100">
        <v>2260</v>
      </c>
      <c r="K6100" t="s">
        <v>3334</v>
      </c>
      <c r="O6100" s="65">
        <v>150000</v>
      </c>
    </row>
    <row r="6101" spans="1:15" x14ac:dyDescent="0.25">
      <c r="A6101" s="45">
        <v>2018</v>
      </c>
      <c r="B6101" t="s">
        <v>1175</v>
      </c>
      <c r="C6101">
        <v>219</v>
      </c>
      <c r="D6101">
        <v>889</v>
      </c>
      <c r="E6101">
        <v>0</v>
      </c>
      <c r="F6101">
        <v>50105</v>
      </c>
      <c r="H6101" t="s">
        <v>16</v>
      </c>
      <c r="I6101">
        <v>2210</v>
      </c>
      <c r="J6101">
        <v>2260</v>
      </c>
      <c r="K6101" t="s">
        <v>3376</v>
      </c>
      <c r="O6101" s="65">
        <v>5000000</v>
      </c>
    </row>
    <row r="6102" spans="1:15" x14ac:dyDescent="0.25">
      <c r="A6102" s="45">
        <v>2018</v>
      </c>
      <c r="B6102" t="s">
        <v>1175</v>
      </c>
      <c r="C6102">
        <v>219</v>
      </c>
      <c r="D6102">
        <v>889</v>
      </c>
      <c r="E6102">
        <v>0</v>
      </c>
      <c r="F6102">
        <v>60103</v>
      </c>
      <c r="G6102">
        <v>200</v>
      </c>
      <c r="H6102" t="s">
        <v>9</v>
      </c>
      <c r="I6102">
        <v>1310</v>
      </c>
      <c r="J6102">
        <v>2260</v>
      </c>
      <c r="K6102" t="s">
        <v>3393</v>
      </c>
      <c r="L6102" t="s">
        <v>21</v>
      </c>
      <c r="M6102" t="s">
        <v>4550</v>
      </c>
      <c r="N6102" t="s">
        <v>22</v>
      </c>
      <c r="O6102" s="65">
        <v>7976512</v>
      </c>
    </row>
    <row r="6103" spans="1:15" x14ac:dyDescent="0.25">
      <c r="A6103" s="45">
        <v>2018</v>
      </c>
      <c r="B6103" t="s">
        <v>1175</v>
      </c>
      <c r="C6103">
        <v>219</v>
      </c>
      <c r="D6103">
        <v>889</v>
      </c>
      <c r="E6103">
        <v>0</v>
      </c>
      <c r="F6103">
        <v>60103</v>
      </c>
      <c r="G6103">
        <v>202</v>
      </c>
      <c r="H6103" t="s">
        <v>9</v>
      </c>
      <c r="I6103">
        <v>1310</v>
      </c>
      <c r="J6103">
        <v>2260</v>
      </c>
      <c r="K6103" t="s">
        <v>3393</v>
      </c>
      <c r="L6103" t="s">
        <v>21</v>
      </c>
      <c r="M6103" t="s">
        <v>4542</v>
      </c>
      <c r="N6103" t="s">
        <v>22</v>
      </c>
      <c r="O6103" s="65">
        <v>3438152</v>
      </c>
    </row>
    <row r="6104" spans="1:15" x14ac:dyDescent="0.25">
      <c r="A6104" s="45">
        <v>2018</v>
      </c>
      <c r="B6104" t="s">
        <v>1175</v>
      </c>
      <c r="C6104">
        <v>219</v>
      </c>
      <c r="D6104">
        <v>889</v>
      </c>
      <c r="E6104">
        <v>0</v>
      </c>
      <c r="F6104">
        <v>60301</v>
      </c>
      <c r="H6104" t="s">
        <v>9</v>
      </c>
      <c r="I6104">
        <v>1320</v>
      </c>
      <c r="J6104">
        <v>2260</v>
      </c>
      <c r="K6104" t="s">
        <v>3404</v>
      </c>
      <c r="O6104" s="65">
        <v>36379830</v>
      </c>
    </row>
    <row r="6105" spans="1:15" x14ac:dyDescent="0.25">
      <c r="A6105" s="45">
        <v>2018</v>
      </c>
      <c r="B6105" t="s">
        <v>1175</v>
      </c>
      <c r="C6105">
        <v>219</v>
      </c>
      <c r="D6105">
        <v>889</v>
      </c>
      <c r="E6105">
        <v>0</v>
      </c>
      <c r="F6105">
        <v>60399</v>
      </c>
      <c r="H6105" t="s">
        <v>9</v>
      </c>
      <c r="I6105">
        <v>1320</v>
      </c>
      <c r="J6105">
        <v>2260</v>
      </c>
      <c r="K6105" t="s">
        <v>3409</v>
      </c>
      <c r="M6105" t="s">
        <v>4452</v>
      </c>
      <c r="O6105" s="65">
        <v>12035209</v>
      </c>
    </row>
    <row r="6106" spans="1:15" x14ac:dyDescent="0.25">
      <c r="A6106" s="45">
        <v>2018</v>
      </c>
      <c r="B6106" t="s">
        <v>1175</v>
      </c>
      <c r="C6106">
        <v>219</v>
      </c>
      <c r="D6106">
        <v>889</v>
      </c>
      <c r="E6106">
        <v>0</v>
      </c>
      <c r="F6106">
        <v>60601</v>
      </c>
      <c r="H6106" t="s">
        <v>9</v>
      </c>
      <c r="I6106">
        <v>1320</v>
      </c>
      <c r="J6106">
        <v>2260</v>
      </c>
      <c r="K6106" t="s">
        <v>3417</v>
      </c>
      <c r="M6106" t="s">
        <v>4455</v>
      </c>
      <c r="O6106" s="65">
        <v>1000000</v>
      </c>
    </row>
    <row r="6107" spans="1:15" x14ac:dyDescent="0.25">
      <c r="A6107" s="45">
        <v>2018</v>
      </c>
      <c r="B6107" t="s">
        <v>1176</v>
      </c>
      <c r="C6107">
        <v>219</v>
      </c>
      <c r="D6107">
        <v>890</v>
      </c>
      <c r="E6107">
        <v>0</v>
      </c>
      <c r="F6107">
        <v>101</v>
      </c>
      <c r="H6107" t="s">
        <v>9</v>
      </c>
      <c r="I6107">
        <v>1111</v>
      </c>
      <c r="J6107">
        <v>2132</v>
      </c>
      <c r="K6107" t="s">
        <v>3206</v>
      </c>
      <c r="O6107" s="65">
        <v>167101161</v>
      </c>
    </row>
    <row r="6108" spans="1:15" x14ac:dyDescent="0.25">
      <c r="A6108" s="45">
        <v>2018</v>
      </c>
      <c r="B6108" t="s">
        <v>1176</v>
      </c>
      <c r="C6108">
        <v>219</v>
      </c>
      <c r="D6108">
        <v>890</v>
      </c>
      <c r="E6108">
        <v>0</v>
      </c>
      <c r="F6108">
        <v>301</v>
      </c>
      <c r="H6108" t="s">
        <v>9</v>
      </c>
      <c r="I6108">
        <v>1111</v>
      </c>
      <c r="J6108">
        <v>2132</v>
      </c>
      <c r="K6108" t="s">
        <v>3215</v>
      </c>
      <c r="O6108" s="65">
        <v>43057340</v>
      </c>
    </row>
    <row r="6109" spans="1:15" x14ac:dyDescent="0.25">
      <c r="A6109" s="45">
        <v>2018</v>
      </c>
      <c r="B6109" t="s">
        <v>1176</v>
      </c>
      <c r="C6109">
        <v>219</v>
      </c>
      <c r="D6109">
        <v>890</v>
      </c>
      <c r="E6109">
        <v>0</v>
      </c>
      <c r="F6109">
        <v>302</v>
      </c>
      <c r="H6109" t="s">
        <v>9</v>
      </c>
      <c r="I6109">
        <v>1111</v>
      </c>
      <c r="J6109">
        <v>2132</v>
      </c>
      <c r="K6109" t="s">
        <v>3216</v>
      </c>
      <c r="O6109" s="65">
        <v>91413146</v>
      </c>
    </row>
    <row r="6110" spans="1:15" x14ac:dyDescent="0.25">
      <c r="A6110" s="45">
        <v>2018</v>
      </c>
      <c r="B6110" t="s">
        <v>1176</v>
      </c>
      <c r="C6110">
        <v>219</v>
      </c>
      <c r="D6110">
        <v>890</v>
      </c>
      <c r="E6110">
        <v>0</v>
      </c>
      <c r="F6110">
        <v>303</v>
      </c>
      <c r="H6110" t="s">
        <v>16</v>
      </c>
      <c r="I6110">
        <v>1111</v>
      </c>
      <c r="J6110">
        <v>2132</v>
      </c>
      <c r="K6110" t="s">
        <v>3217</v>
      </c>
      <c r="O6110" s="65">
        <v>28854321</v>
      </c>
    </row>
    <row r="6111" spans="1:15" x14ac:dyDescent="0.25">
      <c r="A6111" s="45">
        <v>2018</v>
      </c>
      <c r="B6111" t="s">
        <v>1176</v>
      </c>
      <c r="C6111">
        <v>219</v>
      </c>
      <c r="D6111">
        <v>890</v>
      </c>
      <c r="E6111">
        <v>0</v>
      </c>
      <c r="F6111">
        <v>304</v>
      </c>
      <c r="H6111" t="s">
        <v>9</v>
      </c>
      <c r="I6111">
        <v>1111</v>
      </c>
      <c r="J6111">
        <v>2132</v>
      </c>
      <c r="K6111" t="s">
        <v>3218</v>
      </c>
      <c r="O6111" s="65">
        <v>26487926</v>
      </c>
    </row>
    <row r="6112" spans="1:15" x14ac:dyDescent="0.25">
      <c r="A6112" s="45">
        <v>2018</v>
      </c>
      <c r="B6112" t="s">
        <v>1176</v>
      </c>
      <c r="C6112">
        <v>219</v>
      </c>
      <c r="D6112">
        <v>890</v>
      </c>
      <c r="E6112">
        <v>0</v>
      </c>
      <c r="F6112">
        <v>399</v>
      </c>
      <c r="H6112" t="s">
        <v>9</v>
      </c>
      <c r="I6112">
        <v>1111</v>
      </c>
      <c r="J6112">
        <v>2132</v>
      </c>
      <c r="K6112" t="s">
        <v>3219</v>
      </c>
      <c r="O6112" s="65">
        <v>18330840</v>
      </c>
    </row>
    <row r="6113" spans="1:15" x14ac:dyDescent="0.25">
      <c r="A6113" s="45">
        <v>2018</v>
      </c>
      <c r="B6113" t="s">
        <v>1176</v>
      </c>
      <c r="C6113">
        <v>219</v>
      </c>
      <c r="D6113">
        <v>890</v>
      </c>
      <c r="E6113">
        <v>0</v>
      </c>
      <c r="F6113">
        <v>401</v>
      </c>
      <c r="G6113">
        <v>200</v>
      </c>
      <c r="H6113" t="s">
        <v>9</v>
      </c>
      <c r="I6113">
        <v>1112</v>
      </c>
      <c r="J6113">
        <v>2132</v>
      </c>
      <c r="K6113" t="s">
        <v>3220</v>
      </c>
      <c r="L6113" t="s">
        <v>21</v>
      </c>
      <c r="M6113" t="s">
        <v>4546</v>
      </c>
      <c r="N6113" t="s">
        <v>22</v>
      </c>
      <c r="O6113" s="65">
        <v>32041113</v>
      </c>
    </row>
    <row r="6114" spans="1:15" x14ac:dyDescent="0.25">
      <c r="A6114" s="45">
        <v>2018</v>
      </c>
      <c r="B6114" t="s">
        <v>1176</v>
      </c>
      <c r="C6114">
        <v>219</v>
      </c>
      <c r="D6114">
        <v>890</v>
      </c>
      <c r="E6114">
        <v>0</v>
      </c>
      <c r="F6114">
        <v>405</v>
      </c>
      <c r="G6114">
        <v>200</v>
      </c>
      <c r="H6114" t="s">
        <v>9</v>
      </c>
      <c r="I6114">
        <v>1112</v>
      </c>
      <c r="J6114">
        <v>2132</v>
      </c>
      <c r="K6114" t="s">
        <v>3244</v>
      </c>
      <c r="L6114" t="s">
        <v>23</v>
      </c>
      <c r="M6114" t="s">
        <v>4531</v>
      </c>
      <c r="N6114" t="s">
        <v>24</v>
      </c>
      <c r="O6114" s="65">
        <v>1731952</v>
      </c>
    </row>
    <row r="6115" spans="1:15" x14ac:dyDescent="0.25">
      <c r="A6115" s="45">
        <v>2018</v>
      </c>
      <c r="B6115" t="s">
        <v>1176</v>
      </c>
      <c r="C6115">
        <v>219</v>
      </c>
      <c r="D6115">
        <v>890</v>
      </c>
      <c r="E6115">
        <v>0</v>
      </c>
      <c r="F6115">
        <v>501</v>
      </c>
      <c r="G6115">
        <v>200</v>
      </c>
      <c r="H6115" t="s">
        <v>9</v>
      </c>
      <c r="I6115">
        <v>1112</v>
      </c>
      <c r="J6115">
        <v>2132</v>
      </c>
      <c r="K6115" t="s">
        <v>3245</v>
      </c>
      <c r="L6115" t="s">
        <v>21</v>
      </c>
      <c r="M6115" t="s">
        <v>4547</v>
      </c>
      <c r="N6115" t="s">
        <v>22</v>
      </c>
      <c r="O6115" s="65">
        <v>17596633</v>
      </c>
    </row>
    <row r="6116" spans="1:15" x14ac:dyDescent="0.25">
      <c r="A6116" s="45">
        <v>2018</v>
      </c>
      <c r="B6116" t="s">
        <v>1176</v>
      </c>
      <c r="C6116">
        <v>219</v>
      </c>
      <c r="D6116">
        <v>890</v>
      </c>
      <c r="E6116">
        <v>0</v>
      </c>
      <c r="F6116">
        <v>502</v>
      </c>
      <c r="G6116">
        <v>200</v>
      </c>
      <c r="H6116" t="s">
        <v>9</v>
      </c>
      <c r="I6116">
        <v>1112</v>
      </c>
      <c r="J6116">
        <v>2132</v>
      </c>
      <c r="K6116" t="s">
        <v>3246</v>
      </c>
      <c r="L6116" t="s">
        <v>21</v>
      </c>
      <c r="M6116" t="s">
        <v>4532</v>
      </c>
      <c r="N6116" t="s">
        <v>22</v>
      </c>
      <c r="O6116" s="65">
        <v>5195856</v>
      </c>
    </row>
    <row r="6117" spans="1:15" x14ac:dyDescent="0.25">
      <c r="A6117" s="45">
        <v>2018</v>
      </c>
      <c r="B6117" t="s">
        <v>1176</v>
      </c>
      <c r="C6117">
        <v>219</v>
      </c>
      <c r="D6117">
        <v>890</v>
      </c>
      <c r="E6117">
        <v>0</v>
      </c>
      <c r="F6117">
        <v>503</v>
      </c>
      <c r="G6117">
        <v>200</v>
      </c>
      <c r="H6117" t="s">
        <v>9</v>
      </c>
      <c r="I6117">
        <v>1112</v>
      </c>
      <c r="J6117">
        <v>2132</v>
      </c>
      <c r="K6117" t="s">
        <v>3247</v>
      </c>
      <c r="L6117" t="s">
        <v>21</v>
      </c>
      <c r="M6117" t="s">
        <v>4533</v>
      </c>
      <c r="N6117" t="s">
        <v>22</v>
      </c>
      <c r="O6117" s="65">
        <v>10391712</v>
      </c>
    </row>
    <row r="6118" spans="1:15" x14ac:dyDescent="0.25">
      <c r="A6118" s="45">
        <v>2018</v>
      </c>
      <c r="B6118" t="s">
        <v>1176</v>
      </c>
      <c r="C6118">
        <v>219</v>
      </c>
      <c r="D6118">
        <v>890</v>
      </c>
      <c r="E6118">
        <v>0</v>
      </c>
      <c r="F6118">
        <v>505</v>
      </c>
      <c r="G6118">
        <v>202</v>
      </c>
      <c r="H6118" t="s">
        <v>9</v>
      </c>
      <c r="I6118">
        <v>1112</v>
      </c>
      <c r="J6118">
        <v>2132</v>
      </c>
      <c r="K6118" t="s">
        <v>3249</v>
      </c>
      <c r="L6118" t="s">
        <v>1165</v>
      </c>
      <c r="M6118" t="s">
        <v>1130</v>
      </c>
      <c r="N6118" t="s">
        <v>1131</v>
      </c>
      <c r="O6118" s="65">
        <v>6197915</v>
      </c>
    </row>
    <row r="6119" spans="1:15" x14ac:dyDescent="0.25">
      <c r="A6119" s="45">
        <v>2018</v>
      </c>
      <c r="B6119" t="s">
        <v>1176</v>
      </c>
      <c r="C6119">
        <v>219</v>
      </c>
      <c r="D6119">
        <v>890</v>
      </c>
      <c r="E6119">
        <v>0</v>
      </c>
      <c r="F6119">
        <v>10201</v>
      </c>
      <c r="H6119" t="s">
        <v>9</v>
      </c>
      <c r="I6119">
        <v>1120</v>
      </c>
      <c r="J6119">
        <v>2132</v>
      </c>
      <c r="K6119" t="s">
        <v>3258</v>
      </c>
      <c r="O6119" s="65">
        <v>1200000</v>
      </c>
    </row>
    <row r="6120" spans="1:15" x14ac:dyDescent="0.25">
      <c r="A6120" s="45">
        <v>2018</v>
      </c>
      <c r="B6120" t="s">
        <v>1176</v>
      </c>
      <c r="C6120">
        <v>219</v>
      </c>
      <c r="D6120">
        <v>890</v>
      </c>
      <c r="E6120">
        <v>0</v>
      </c>
      <c r="F6120">
        <v>10202</v>
      </c>
      <c r="H6120" t="s">
        <v>9</v>
      </c>
      <c r="I6120">
        <v>1120</v>
      </c>
      <c r="J6120">
        <v>2132</v>
      </c>
      <c r="K6120" t="s">
        <v>3259</v>
      </c>
      <c r="O6120" s="65">
        <v>3600000</v>
      </c>
    </row>
    <row r="6121" spans="1:15" x14ac:dyDescent="0.25">
      <c r="A6121" s="45">
        <v>2018</v>
      </c>
      <c r="B6121" t="s">
        <v>1176</v>
      </c>
      <c r="C6121">
        <v>219</v>
      </c>
      <c r="D6121">
        <v>890</v>
      </c>
      <c r="E6121">
        <v>0</v>
      </c>
      <c r="F6121">
        <v>10204</v>
      </c>
      <c r="H6121" t="s">
        <v>9</v>
      </c>
      <c r="I6121">
        <v>1120</v>
      </c>
      <c r="J6121">
        <v>2132</v>
      </c>
      <c r="K6121" t="s">
        <v>3261</v>
      </c>
      <c r="O6121" s="65">
        <v>1200000</v>
      </c>
    </row>
    <row r="6122" spans="1:15" x14ac:dyDescent="0.25">
      <c r="A6122" s="45">
        <v>2018</v>
      </c>
      <c r="B6122" t="s">
        <v>1176</v>
      </c>
      <c r="C6122">
        <v>219</v>
      </c>
      <c r="D6122">
        <v>890</v>
      </c>
      <c r="E6122">
        <v>0</v>
      </c>
      <c r="F6122">
        <v>10301</v>
      </c>
      <c r="H6122" t="s">
        <v>9</v>
      </c>
      <c r="I6122">
        <v>1120</v>
      </c>
      <c r="J6122">
        <v>2132</v>
      </c>
      <c r="K6122" t="s">
        <v>3263</v>
      </c>
      <c r="O6122" s="65">
        <v>300000</v>
      </c>
    </row>
    <row r="6123" spans="1:15" x14ac:dyDescent="0.25">
      <c r="A6123" s="45">
        <v>2018</v>
      </c>
      <c r="B6123" t="s">
        <v>1176</v>
      </c>
      <c r="C6123">
        <v>219</v>
      </c>
      <c r="D6123">
        <v>890</v>
      </c>
      <c r="E6123">
        <v>0</v>
      </c>
      <c r="F6123">
        <v>10406</v>
      </c>
      <c r="H6123" t="s">
        <v>9</v>
      </c>
      <c r="I6123">
        <v>1120</v>
      </c>
      <c r="J6123">
        <v>2132</v>
      </c>
      <c r="K6123" t="s">
        <v>3275</v>
      </c>
      <c r="M6123" t="s">
        <v>4720</v>
      </c>
      <c r="O6123" s="65">
        <v>14050000</v>
      </c>
    </row>
    <row r="6124" spans="1:15" x14ac:dyDescent="0.25">
      <c r="A6124" s="45">
        <v>2018</v>
      </c>
      <c r="B6124" t="s">
        <v>1176</v>
      </c>
      <c r="C6124">
        <v>219</v>
      </c>
      <c r="D6124">
        <v>890</v>
      </c>
      <c r="E6124">
        <v>0</v>
      </c>
      <c r="F6124">
        <v>10499</v>
      </c>
      <c r="H6124" t="s">
        <v>9</v>
      </c>
      <c r="I6124">
        <v>1120</v>
      </c>
      <c r="J6124">
        <v>2132</v>
      </c>
      <c r="K6124" t="s">
        <v>3276</v>
      </c>
      <c r="M6124" t="s">
        <v>4721</v>
      </c>
      <c r="O6124" s="65">
        <v>1450000</v>
      </c>
    </row>
    <row r="6125" spans="1:15" x14ac:dyDescent="0.25">
      <c r="A6125" s="45">
        <v>2018</v>
      </c>
      <c r="B6125" t="s">
        <v>1176</v>
      </c>
      <c r="C6125">
        <v>219</v>
      </c>
      <c r="D6125">
        <v>890</v>
      </c>
      <c r="E6125">
        <v>0</v>
      </c>
      <c r="F6125">
        <v>10501</v>
      </c>
      <c r="H6125" t="s">
        <v>9</v>
      </c>
      <c r="I6125">
        <v>1120</v>
      </c>
      <c r="J6125">
        <v>2132</v>
      </c>
      <c r="K6125" t="s">
        <v>3277</v>
      </c>
      <c r="O6125" s="65">
        <v>75000</v>
      </c>
    </row>
    <row r="6126" spans="1:15" x14ac:dyDescent="0.25">
      <c r="A6126" s="45">
        <v>2018</v>
      </c>
      <c r="B6126" t="s">
        <v>1176</v>
      </c>
      <c r="C6126">
        <v>219</v>
      </c>
      <c r="D6126">
        <v>890</v>
      </c>
      <c r="E6126">
        <v>0</v>
      </c>
      <c r="F6126">
        <v>10502</v>
      </c>
      <c r="H6126" t="s">
        <v>9</v>
      </c>
      <c r="I6126">
        <v>1120</v>
      </c>
      <c r="J6126">
        <v>2132</v>
      </c>
      <c r="K6126" t="s">
        <v>3278</v>
      </c>
      <c r="O6126" s="65">
        <v>1786177</v>
      </c>
    </row>
    <row r="6127" spans="1:15" x14ac:dyDescent="0.25">
      <c r="A6127" s="45">
        <v>2018</v>
      </c>
      <c r="B6127" t="s">
        <v>1176</v>
      </c>
      <c r="C6127">
        <v>219</v>
      </c>
      <c r="D6127">
        <v>890</v>
      </c>
      <c r="E6127">
        <v>0</v>
      </c>
      <c r="F6127">
        <v>10601</v>
      </c>
      <c r="H6127" t="s">
        <v>9</v>
      </c>
      <c r="I6127">
        <v>1120</v>
      </c>
      <c r="J6127">
        <v>2132</v>
      </c>
      <c r="K6127" t="s">
        <v>3281</v>
      </c>
      <c r="O6127" s="65">
        <v>7550000</v>
      </c>
    </row>
    <row r="6128" spans="1:15" x14ac:dyDescent="0.25">
      <c r="A6128" s="45">
        <v>2018</v>
      </c>
      <c r="B6128" t="s">
        <v>1176</v>
      </c>
      <c r="C6128">
        <v>219</v>
      </c>
      <c r="D6128">
        <v>890</v>
      </c>
      <c r="E6128">
        <v>0</v>
      </c>
      <c r="F6128">
        <v>10805</v>
      </c>
      <c r="H6128" t="s">
        <v>9</v>
      </c>
      <c r="I6128">
        <v>1120</v>
      </c>
      <c r="J6128">
        <v>2132</v>
      </c>
      <c r="K6128" t="s">
        <v>3291</v>
      </c>
      <c r="O6128" s="65">
        <v>750000</v>
      </c>
    </row>
    <row r="6129" spans="1:15" x14ac:dyDescent="0.25">
      <c r="A6129" s="45">
        <v>2018</v>
      </c>
      <c r="B6129" t="s">
        <v>1176</v>
      </c>
      <c r="C6129">
        <v>219</v>
      </c>
      <c r="D6129">
        <v>890</v>
      </c>
      <c r="E6129">
        <v>0</v>
      </c>
      <c r="F6129">
        <v>10806</v>
      </c>
      <c r="H6129" t="s">
        <v>9</v>
      </c>
      <c r="I6129">
        <v>1120</v>
      </c>
      <c r="J6129">
        <v>2132</v>
      </c>
      <c r="K6129" t="s">
        <v>3292</v>
      </c>
      <c r="O6129" s="65">
        <v>650000</v>
      </c>
    </row>
    <row r="6130" spans="1:15" x14ac:dyDescent="0.25">
      <c r="A6130" s="45">
        <v>2018</v>
      </c>
      <c r="B6130" t="s">
        <v>1176</v>
      </c>
      <c r="C6130">
        <v>219</v>
      </c>
      <c r="D6130">
        <v>890</v>
      </c>
      <c r="E6130">
        <v>0</v>
      </c>
      <c r="F6130">
        <v>10807</v>
      </c>
      <c r="H6130" t="s">
        <v>9</v>
      </c>
      <c r="I6130">
        <v>1120</v>
      </c>
      <c r="J6130">
        <v>2132</v>
      </c>
      <c r="K6130" t="s">
        <v>3293</v>
      </c>
      <c r="O6130" s="65">
        <v>1600000</v>
      </c>
    </row>
    <row r="6131" spans="1:15" x14ac:dyDescent="0.25">
      <c r="A6131" s="45">
        <v>2018</v>
      </c>
      <c r="B6131" t="s">
        <v>1176</v>
      </c>
      <c r="C6131">
        <v>219</v>
      </c>
      <c r="D6131">
        <v>890</v>
      </c>
      <c r="E6131">
        <v>0</v>
      </c>
      <c r="F6131">
        <v>10808</v>
      </c>
      <c r="H6131" t="s">
        <v>9</v>
      </c>
      <c r="I6131">
        <v>1120</v>
      </c>
      <c r="J6131">
        <v>2132</v>
      </c>
      <c r="K6131" t="s">
        <v>3294</v>
      </c>
      <c r="O6131" s="65">
        <v>5600000</v>
      </c>
    </row>
    <row r="6132" spans="1:15" x14ac:dyDescent="0.25">
      <c r="A6132" s="45">
        <v>2018</v>
      </c>
      <c r="B6132" t="s">
        <v>1176</v>
      </c>
      <c r="C6132">
        <v>219</v>
      </c>
      <c r="D6132">
        <v>890</v>
      </c>
      <c r="E6132">
        <v>0</v>
      </c>
      <c r="F6132">
        <v>10999</v>
      </c>
      <c r="H6132" t="s">
        <v>9</v>
      </c>
      <c r="I6132">
        <v>1310</v>
      </c>
      <c r="J6132">
        <v>2132</v>
      </c>
      <c r="K6132" t="s">
        <v>3299</v>
      </c>
      <c r="M6132" t="s">
        <v>4712</v>
      </c>
      <c r="O6132" s="65">
        <v>250000</v>
      </c>
    </row>
    <row r="6133" spans="1:15" x14ac:dyDescent="0.25">
      <c r="A6133" s="45">
        <v>2018</v>
      </c>
      <c r="B6133" t="s">
        <v>1176</v>
      </c>
      <c r="C6133">
        <v>219</v>
      </c>
      <c r="D6133">
        <v>890</v>
      </c>
      <c r="E6133">
        <v>0</v>
      </c>
      <c r="F6133">
        <v>19905</v>
      </c>
      <c r="H6133" t="s">
        <v>9</v>
      </c>
      <c r="I6133">
        <v>1120</v>
      </c>
      <c r="J6133">
        <v>2132</v>
      </c>
      <c r="K6133" t="s">
        <v>3304</v>
      </c>
      <c r="O6133" s="65">
        <v>150000</v>
      </c>
    </row>
    <row r="6134" spans="1:15" x14ac:dyDescent="0.25">
      <c r="A6134" s="45">
        <v>2018</v>
      </c>
      <c r="B6134" t="s">
        <v>1176</v>
      </c>
      <c r="C6134">
        <v>219</v>
      </c>
      <c r="D6134">
        <v>890</v>
      </c>
      <c r="E6134">
        <v>0</v>
      </c>
      <c r="F6134">
        <v>20101</v>
      </c>
      <c r="H6134" t="s">
        <v>9</v>
      </c>
      <c r="I6134">
        <v>1120</v>
      </c>
      <c r="J6134">
        <v>2132</v>
      </c>
      <c r="K6134" t="s">
        <v>3306</v>
      </c>
      <c r="O6134" s="65">
        <v>2700000</v>
      </c>
    </row>
    <row r="6135" spans="1:15" x14ac:dyDescent="0.25">
      <c r="A6135" s="45">
        <v>2018</v>
      </c>
      <c r="B6135" t="s">
        <v>1176</v>
      </c>
      <c r="C6135">
        <v>219</v>
      </c>
      <c r="D6135">
        <v>890</v>
      </c>
      <c r="E6135">
        <v>0</v>
      </c>
      <c r="F6135">
        <v>20104</v>
      </c>
      <c r="H6135" t="s">
        <v>9</v>
      </c>
      <c r="I6135">
        <v>1120</v>
      </c>
      <c r="J6135">
        <v>2132</v>
      </c>
      <c r="K6135" t="s">
        <v>3309</v>
      </c>
      <c r="O6135" s="65">
        <v>500000</v>
      </c>
    </row>
    <row r="6136" spans="1:15" x14ac:dyDescent="0.25">
      <c r="A6136" s="45">
        <v>2018</v>
      </c>
      <c r="B6136" t="s">
        <v>1176</v>
      </c>
      <c r="C6136">
        <v>219</v>
      </c>
      <c r="D6136">
        <v>890</v>
      </c>
      <c r="E6136">
        <v>0</v>
      </c>
      <c r="F6136">
        <v>29903</v>
      </c>
      <c r="H6136" t="s">
        <v>9</v>
      </c>
      <c r="I6136">
        <v>1120</v>
      </c>
      <c r="J6136">
        <v>2132</v>
      </c>
      <c r="K6136" t="s">
        <v>3329</v>
      </c>
      <c r="O6136" s="65">
        <v>300000</v>
      </c>
    </row>
    <row r="6137" spans="1:15" x14ac:dyDescent="0.25">
      <c r="A6137" s="45">
        <v>2018</v>
      </c>
      <c r="B6137" t="s">
        <v>1176</v>
      </c>
      <c r="C6137">
        <v>219</v>
      </c>
      <c r="D6137">
        <v>890</v>
      </c>
      <c r="E6137">
        <v>0</v>
      </c>
      <c r="F6137">
        <v>50104</v>
      </c>
      <c r="H6137" t="s">
        <v>16</v>
      </c>
      <c r="I6137">
        <v>2210</v>
      </c>
      <c r="J6137">
        <v>2132</v>
      </c>
      <c r="K6137" t="s">
        <v>3375</v>
      </c>
      <c r="O6137" s="65">
        <v>25000000</v>
      </c>
    </row>
    <row r="6138" spans="1:15" x14ac:dyDescent="0.25">
      <c r="A6138" s="45">
        <v>2018</v>
      </c>
      <c r="B6138" t="s">
        <v>1176</v>
      </c>
      <c r="C6138">
        <v>219</v>
      </c>
      <c r="D6138">
        <v>890</v>
      </c>
      <c r="E6138">
        <v>0</v>
      </c>
      <c r="F6138">
        <v>50105</v>
      </c>
      <c r="H6138" t="s">
        <v>16</v>
      </c>
      <c r="I6138">
        <v>2210</v>
      </c>
      <c r="J6138">
        <v>2132</v>
      </c>
      <c r="K6138" t="s">
        <v>3376</v>
      </c>
      <c r="O6138" s="65">
        <v>2000000</v>
      </c>
    </row>
    <row r="6139" spans="1:15" x14ac:dyDescent="0.25">
      <c r="A6139" s="45">
        <v>2018</v>
      </c>
      <c r="B6139" t="s">
        <v>1176</v>
      </c>
      <c r="C6139">
        <v>219</v>
      </c>
      <c r="D6139">
        <v>890</v>
      </c>
      <c r="E6139">
        <v>0</v>
      </c>
      <c r="F6139">
        <v>60103</v>
      </c>
      <c r="G6139">
        <v>200</v>
      </c>
      <c r="H6139" t="s">
        <v>9</v>
      </c>
      <c r="I6139">
        <v>1310</v>
      </c>
      <c r="J6139">
        <v>2132</v>
      </c>
      <c r="K6139" t="s">
        <v>3393</v>
      </c>
      <c r="L6139" t="s">
        <v>21</v>
      </c>
      <c r="M6139" t="s">
        <v>4550</v>
      </c>
      <c r="N6139" t="s">
        <v>22</v>
      </c>
      <c r="O6139" s="65">
        <v>2009064</v>
      </c>
    </row>
    <row r="6140" spans="1:15" x14ac:dyDescent="0.25">
      <c r="A6140" s="45">
        <v>2018</v>
      </c>
      <c r="B6140" t="s">
        <v>1176</v>
      </c>
      <c r="C6140">
        <v>219</v>
      </c>
      <c r="D6140">
        <v>890</v>
      </c>
      <c r="E6140">
        <v>0</v>
      </c>
      <c r="F6140">
        <v>60103</v>
      </c>
      <c r="G6140">
        <v>202</v>
      </c>
      <c r="H6140" t="s">
        <v>9</v>
      </c>
      <c r="I6140">
        <v>1310</v>
      </c>
      <c r="J6140">
        <v>2132</v>
      </c>
      <c r="K6140" t="s">
        <v>3393</v>
      </c>
      <c r="L6140" t="s">
        <v>21</v>
      </c>
      <c r="M6140" t="s">
        <v>4542</v>
      </c>
      <c r="N6140" t="s">
        <v>22</v>
      </c>
      <c r="O6140" s="65">
        <v>865976</v>
      </c>
    </row>
    <row r="6141" spans="1:15" x14ac:dyDescent="0.25">
      <c r="A6141" s="45">
        <v>2018</v>
      </c>
      <c r="B6141" t="s">
        <v>1176</v>
      </c>
      <c r="C6141">
        <v>219</v>
      </c>
      <c r="D6141">
        <v>890</v>
      </c>
      <c r="E6141">
        <v>0</v>
      </c>
      <c r="F6141">
        <v>60301</v>
      </c>
      <c r="H6141" t="s">
        <v>9</v>
      </c>
      <c r="I6141">
        <v>1320</v>
      </c>
      <c r="J6141">
        <v>2132</v>
      </c>
      <c r="K6141" t="s">
        <v>3404</v>
      </c>
      <c r="O6141" s="65">
        <v>6696354</v>
      </c>
    </row>
    <row r="6142" spans="1:15" x14ac:dyDescent="0.25">
      <c r="A6142" s="45">
        <v>2018</v>
      </c>
      <c r="B6142" t="s">
        <v>1176</v>
      </c>
      <c r="C6142">
        <v>219</v>
      </c>
      <c r="D6142">
        <v>890</v>
      </c>
      <c r="E6142">
        <v>0</v>
      </c>
      <c r="F6142">
        <v>60399</v>
      </c>
      <c r="H6142" t="s">
        <v>9</v>
      </c>
      <c r="I6142">
        <v>1320</v>
      </c>
      <c r="J6142">
        <v>2132</v>
      </c>
      <c r="K6142" t="s">
        <v>3409</v>
      </c>
      <c r="M6142" t="s">
        <v>4452</v>
      </c>
      <c r="O6142" s="65">
        <v>3117514</v>
      </c>
    </row>
    <row r="6143" spans="1:15" x14ac:dyDescent="0.25">
      <c r="A6143" s="45">
        <v>2018</v>
      </c>
      <c r="B6143" t="s">
        <v>1176</v>
      </c>
      <c r="C6143">
        <v>219</v>
      </c>
      <c r="D6143">
        <v>890</v>
      </c>
      <c r="E6143">
        <v>0</v>
      </c>
      <c r="F6143">
        <v>60601</v>
      </c>
      <c r="H6143" t="s">
        <v>9</v>
      </c>
      <c r="I6143">
        <v>1320</v>
      </c>
      <c r="J6143">
        <v>2132</v>
      </c>
      <c r="K6143" t="s">
        <v>3417</v>
      </c>
      <c r="M6143" t="s">
        <v>4455</v>
      </c>
      <c r="O6143" s="65">
        <v>200000</v>
      </c>
    </row>
    <row r="6144" spans="1:15" x14ac:dyDescent="0.25">
      <c r="A6144" s="45">
        <v>2018</v>
      </c>
      <c r="B6144" t="s">
        <v>1177</v>
      </c>
      <c r="C6144">
        <v>219</v>
      </c>
      <c r="D6144">
        <v>897</v>
      </c>
      <c r="E6144">
        <v>0</v>
      </c>
      <c r="F6144">
        <v>10102</v>
      </c>
      <c r="H6144" t="s">
        <v>9</v>
      </c>
      <c r="I6144">
        <v>1120</v>
      </c>
      <c r="J6144">
        <v>2183</v>
      </c>
      <c r="K6144" t="s">
        <v>3254</v>
      </c>
      <c r="O6144" s="65">
        <v>5000000</v>
      </c>
    </row>
    <row r="6145" spans="1:15" x14ac:dyDescent="0.25">
      <c r="A6145" s="45">
        <v>2018</v>
      </c>
      <c r="B6145" t="s">
        <v>1177</v>
      </c>
      <c r="C6145">
        <v>219</v>
      </c>
      <c r="D6145">
        <v>897</v>
      </c>
      <c r="E6145">
        <v>0</v>
      </c>
      <c r="F6145">
        <v>10199</v>
      </c>
      <c r="H6145" t="s">
        <v>9</v>
      </c>
      <c r="I6145">
        <v>1120</v>
      </c>
      <c r="J6145">
        <v>2183</v>
      </c>
      <c r="K6145" t="s">
        <v>3257</v>
      </c>
      <c r="M6145" t="s">
        <v>4463</v>
      </c>
      <c r="O6145" s="65">
        <v>3480452</v>
      </c>
    </row>
    <row r="6146" spans="1:15" x14ac:dyDescent="0.25">
      <c r="A6146" s="45">
        <v>2018</v>
      </c>
      <c r="B6146" t="s">
        <v>1177</v>
      </c>
      <c r="C6146">
        <v>219</v>
      </c>
      <c r="D6146">
        <v>897</v>
      </c>
      <c r="E6146">
        <v>0</v>
      </c>
      <c r="F6146">
        <v>10204</v>
      </c>
      <c r="H6146" t="s">
        <v>9</v>
      </c>
      <c r="I6146">
        <v>1120</v>
      </c>
      <c r="J6146">
        <v>2183</v>
      </c>
      <c r="K6146" t="s">
        <v>3261</v>
      </c>
      <c r="O6146" s="65">
        <v>5000000</v>
      </c>
    </row>
    <row r="6147" spans="1:15" x14ac:dyDescent="0.25">
      <c r="A6147" s="45">
        <v>2018</v>
      </c>
      <c r="B6147" t="s">
        <v>1177</v>
      </c>
      <c r="C6147">
        <v>219</v>
      </c>
      <c r="D6147">
        <v>897</v>
      </c>
      <c r="E6147">
        <v>0</v>
      </c>
      <c r="F6147">
        <v>10301</v>
      </c>
      <c r="H6147" t="s">
        <v>9</v>
      </c>
      <c r="I6147">
        <v>1120</v>
      </c>
      <c r="J6147">
        <v>2183</v>
      </c>
      <c r="K6147" t="s">
        <v>3263</v>
      </c>
      <c r="O6147" s="65">
        <v>500000</v>
      </c>
    </row>
    <row r="6148" spans="1:15" x14ac:dyDescent="0.25">
      <c r="A6148" s="45">
        <v>2018</v>
      </c>
      <c r="B6148" t="s">
        <v>1177</v>
      </c>
      <c r="C6148">
        <v>219</v>
      </c>
      <c r="D6148">
        <v>897</v>
      </c>
      <c r="E6148">
        <v>0</v>
      </c>
      <c r="F6148">
        <v>10403</v>
      </c>
      <c r="H6148" t="s">
        <v>9</v>
      </c>
      <c r="I6148">
        <v>1120</v>
      </c>
      <c r="J6148">
        <v>2183</v>
      </c>
      <c r="K6148" t="s">
        <v>3272</v>
      </c>
      <c r="M6148" t="s">
        <v>6317</v>
      </c>
      <c r="O6148" s="65">
        <v>55000000</v>
      </c>
    </row>
    <row r="6149" spans="1:15" x14ac:dyDescent="0.25">
      <c r="A6149" s="45">
        <v>2018</v>
      </c>
      <c r="B6149" t="s">
        <v>1177</v>
      </c>
      <c r="C6149">
        <v>219</v>
      </c>
      <c r="D6149">
        <v>897</v>
      </c>
      <c r="E6149">
        <v>0</v>
      </c>
      <c r="F6149">
        <v>10405</v>
      </c>
      <c r="H6149" t="s">
        <v>9</v>
      </c>
      <c r="I6149">
        <v>1120</v>
      </c>
      <c r="J6149">
        <v>2183</v>
      </c>
      <c r="K6149" t="s">
        <v>3274</v>
      </c>
      <c r="M6149" t="s">
        <v>4722</v>
      </c>
      <c r="O6149" s="65">
        <v>2000000</v>
      </c>
    </row>
    <row r="6150" spans="1:15" x14ac:dyDescent="0.25">
      <c r="A6150" s="45">
        <v>2018</v>
      </c>
      <c r="B6150" t="s">
        <v>1177</v>
      </c>
      <c r="C6150">
        <v>219</v>
      </c>
      <c r="D6150">
        <v>897</v>
      </c>
      <c r="E6150">
        <v>0</v>
      </c>
      <c r="F6150">
        <v>10499</v>
      </c>
      <c r="H6150" t="s">
        <v>9</v>
      </c>
      <c r="I6150">
        <v>1120</v>
      </c>
      <c r="J6150">
        <v>2183</v>
      </c>
      <c r="K6150" t="s">
        <v>3276</v>
      </c>
      <c r="M6150" t="s">
        <v>4723</v>
      </c>
      <c r="O6150" s="65">
        <v>30000</v>
      </c>
    </row>
    <row r="6151" spans="1:15" x14ac:dyDescent="0.25">
      <c r="A6151" s="45">
        <v>2018</v>
      </c>
      <c r="B6151" t="s">
        <v>1177</v>
      </c>
      <c r="C6151">
        <v>219</v>
      </c>
      <c r="D6151">
        <v>897</v>
      </c>
      <c r="E6151">
        <v>0</v>
      </c>
      <c r="F6151">
        <v>10501</v>
      </c>
      <c r="H6151" t="s">
        <v>9</v>
      </c>
      <c r="I6151">
        <v>1120</v>
      </c>
      <c r="J6151">
        <v>2183</v>
      </c>
      <c r="K6151" t="s">
        <v>3277</v>
      </c>
      <c r="O6151" s="65">
        <v>20000</v>
      </c>
    </row>
    <row r="6152" spans="1:15" x14ac:dyDescent="0.25">
      <c r="A6152" s="45">
        <v>2018</v>
      </c>
      <c r="B6152" t="s">
        <v>1177</v>
      </c>
      <c r="C6152">
        <v>219</v>
      </c>
      <c r="D6152">
        <v>897</v>
      </c>
      <c r="E6152">
        <v>0</v>
      </c>
      <c r="F6152">
        <v>10502</v>
      </c>
      <c r="H6152" t="s">
        <v>9</v>
      </c>
      <c r="I6152">
        <v>1120</v>
      </c>
      <c r="J6152">
        <v>2183</v>
      </c>
      <c r="K6152" t="s">
        <v>3278</v>
      </c>
      <c r="O6152" s="65">
        <v>100000</v>
      </c>
    </row>
    <row r="6153" spans="1:15" x14ac:dyDescent="0.25">
      <c r="A6153" s="45">
        <v>2018</v>
      </c>
      <c r="B6153" t="s">
        <v>1177</v>
      </c>
      <c r="C6153">
        <v>219</v>
      </c>
      <c r="D6153">
        <v>897</v>
      </c>
      <c r="E6153">
        <v>0</v>
      </c>
      <c r="F6153">
        <v>10503</v>
      </c>
      <c r="H6153" t="s">
        <v>9</v>
      </c>
      <c r="I6153">
        <v>1120</v>
      </c>
      <c r="J6153">
        <v>2183</v>
      </c>
      <c r="K6153" t="s">
        <v>3279</v>
      </c>
      <c r="O6153" s="65">
        <v>1000000</v>
      </c>
    </row>
    <row r="6154" spans="1:15" x14ac:dyDescent="0.25">
      <c r="A6154" s="45">
        <v>2018</v>
      </c>
      <c r="B6154" t="s">
        <v>1177</v>
      </c>
      <c r="C6154">
        <v>219</v>
      </c>
      <c r="D6154">
        <v>897</v>
      </c>
      <c r="E6154">
        <v>0</v>
      </c>
      <c r="F6154">
        <v>10504</v>
      </c>
      <c r="H6154" t="s">
        <v>9</v>
      </c>
      <c r="I6154">
        <v>1120</v>
      </c>
      <c r="J6154">
        <v>2183</v>
      </c>
      <c r="K6154" t="s">
        <v>3280</v>
      </c>
      <c r="O6154" s="65">
        <v>1000000</v>
      </c>
    </row>
    <row r="6155" spans="1:15" x14ac:dyDescent="0.25">
      <c r="A6155" s="45">
        <v>2018</v>
      </c>
      <c r="B6155" t="s">
        <v>1177</v>
      </c>
      <c r="C6155">
        <v>219</v>
      </c>
      <c r="D6155">
        <v>897</v>
      </c>
      <c r="E6155">
        <v>0</v>
      </c>
      <c r="F6155">
        <v>10601</v>
      </c>
      <c r="H6155" t="s">
        <v>9</v>
      </c>
      <c r="I6155">
        <v>1120</v>
      </c>
      <c r="J6155">
        <v>2183</v>
      </c>
      <c r="K6155" t="s">
        <v>3281</v>
      </c>
      <c r="O6155" s="65">
        <v>1000000</v>
      </c>
    </row>
    <row r="6156" spans="1:15" x14ac:dyDescent="0.25">
      <c r="A6156" s="45">
        <v>2018</v>
      </c>
      <c r="B6156" t="s">
        <v>1177</v>
      </c>
      <c r="C6156">
        <v>219</v>
      </c>
      <c r="D6156">
        <v>897</v>
      </c>
      <c r="E6156">
        <v>0</v>
      </c>
      <c r="F6156">
        <v>10801</v>
      </c>
      <c r="H6156" t="s">
        <v>9</v>
      </c>
      <c r="I6156">
        <v>1120</v>
      </c>
      <c r="J6156">
        <v>2183</v>
      </c>
      <c r="K6156" t="s">
        <v>3287</v>
      </c>
      <c r="O6156" s="65">
        <v>4000000</v>
      </c>
    </row>
    <row r="6157" spans="1:15" x14ac:dyDescent="0.25">
      <c r="A6157" s="45">
        <v>2018</v>
      </c>
      <c r="B6157" t="s">
        <v>1177</v>
      </c>
      <c r="C6157">
        <v>219</v>
      </c>
      <c r="D6157">
        <v>897</v>
      </c>
      <c r="E6157">
        <v>0</v>
      </c>
      <c r="F6157">
        <v>10805</v>
      </c>
      <c r="H6157" t="s">
        <v>9</v>
      </c>
      <c r="I6157">
        <v>1120</v>
      </c>
      <c r="J6157">
        <v>2183</v>
      </c>
      <c r="K6157" t="s">
        <v>3291</v>
      </c>
      <c r="O6157" s="65">
        <v>1000000</v>
      </c>
    </row>
    <row r="6158" spans="1:15" x14ac:dyDescent="0.25">
      <c r="A6158" s="45">
        <v>2018</v>
      </c>
      <c r="B6158" t="s">
        <v>1177</v>
      </c>
      <c r="C6158">
        <v>219</v>
      </c>
      <c r="D6158">
        <v>897</v>
      </c>
      <c r="E6158">
        <v>0</v>
      </c>
      <c r="F6158">
        <v>10807</v>
      </c>
      <c r="H6158" t="s">
        <v>9</v>
      </c>
      <c r="I6158">
        <v>1120</v>
      </c>
      <c r="J6158">
        <v>2183</v>
      </c>
      <c r="K6158" t="s">
        <v>3293</v>
      </c>
      <c r="O6158" s="65">
        <v>4000000</v>
      </c>
    </row>
    <row r="6159" spans="1:15" x14ac:dyDescent="0.25">
      <c r="A6159" s="45">
        <v>2018</v>
      </c>
      <c r="B6159" t="s">
        <v>1177</v>
      </c>
      <c r="C6159">
        <v>219</v>
      </c>
      <c r="D6159">
        <v>897</v>
      </c>
      <c r="E6159">
        <v>0</v>
      </c>
      <c r="F6159">
        <v>10808</v>
      </c>
      <c r="H6159" t="s">
        <v>9</v>
      </c>
      <c r="I6159">
        <v>1120</v>
      </c>
      <c r="J6159">
        <v>2183</v>
      </c>
      <c r="K6159" t="s">
        <v>3294</v>
      </c>
      <c r="O6159" s="65">
        <v>7000000</v>
      </c>
    </row>
    <row r="6160" spans="1:15" x14ac:dyDescent="0.25">
      <c r="A6160" s="45">
        <v>2018</v>
      </c>
      <c r="B6160" t="s">
        <v>1177</v>
      </c>
      <c r="C6160">
        <v>219</v>
      </c>
      <c r="D6160">
        <v>897</v>
      </c>
      <c r="E6160">
        <v>0</v>
      </c>
      <c r="F6160">
        <v>10999</v>
      </c>
      <c r="H6160" t="s">
        <v>9</v>
      </c>
      <c r="I6160">
        <v>1310</v>
      </c>
      <c r="J6160">
        <v>2183</v>
      </c>
      <c r="K6160" t="s">
        <v>3299</v>
      </c>
      <c r="M6160" t="s">
        <v>4712</v>
      </c>
      <c r="O6160" s="65">
        <v>319645</v>
      </c>
    </row>
    <row r="6161" spans="1:15" x14ac:dyDescent="0.25">
      <c r="A6161" s="45">
        <v>2018</v>
      </c>
      <c r="B6161" t="s">
        <v>1177</v>
      </c>
      <c r="C6161">
        <v>219</v>
      </c>
      <c r="D6161">
        <v>897</v>
      </c>
      <c r="E6161">
        <v>0</v>
      </c>
      <c r="F6161">
        <v>19905</v>
      </c>
      <c r="H6161" t="s">
        <v>9</v>
      </c>
      <c r="I6161">
        <v>1120</v>
      </c>
      <c r="J6161">
        <v>2183</v>
      </c>
      <c r="K6161" t="s">
        <v>3304</v>
      </c>
      <c r="O6161" s="65">
        <v>2100000</v>
      </c>
    </row>
    <row r="6162" spans="1:15" x14ac:dyDescent="0.25">
      <c r="A6162" s="45">
        <v>2018</v>
      </c>
      <c r="B6162" t="s">
        <v>1177</v>
      </c>
      <c r="C6162">
        <v>219</v>
      </c>
      <c r="D6162">
        <v>897</v>
      </c>
      <c r="E6162">
        <v>0</v>
      </c>
      <c r="F6162">
        <v>20101</v>
      </c>
      <c r="H6162" t="s">
        <v>9</v>
      </c>
      <c r="I6162">
        <v>1120</v>
      </c>
      <c r="J6162">
        <v>2183</v>
      </c>
      <c r="K6162" t="s">
        <v>3306</v>
      </c>
      <c r="O6162" s="65">
        <v>500000</v>
      </c>
    </row>
    <row r="6163" spans="1:15" x14ac:dyDescent="0.25">
      <c r="A6163" s="45">
        <v>2018</v>
      </c>
      <c r="B6163" t="s">
        <v>1177</v>
      </c>
      <c r="C6163">
        <v>219</v>
      </c>
      <c r="D6163">
        <v>897</v>
      </c>
      <c r="E6163">
        <v>0</v>
      </c>
      <c r="F6163">
        <v>20104</v>
      </c>
      <c r="H6163" t="s">
        <v>9</v>
      </c>
      <c r="I6163">
        <v>1120</v>
      </c>
      <c r="J6163">
        <v>2183</v>
      </c>
      <c r="K6163" t="s">
        <v>3309</v>
      </c>
      <c r="O6163" s="65">
        <v>3000000</v>
      </c>
    </row>
    <row r="6164" spans="1:15" x14ac:dyDescent="0.25">
      <c r="A6164" s="45">
        <v>2018</v>
      </c>
      <c r="B6164" t="s">
        <v>1177</v>
      </c>
      <c r="C6164">
        <v>219</v>
      </c>
      <c r="D6164">
        <v>897</v>
      </c>
      <c r="E6164">
        <v>0</v>
      </c>
      <c r="F6164">
        <v>20301</v>
      </c>
      <c r="H6164" t="s">
        <v>9</v>
      </c>
      <c r="I6164">
        <v>1120</v>
      </c>
      <c r="J6164">
        <v>2183</v>
      </c>
      <c r="K6164" t="s">
        <v>3315</v>
      </c>
      <c r="O6164" s="65">
        <v>92457</v>
      </c>
    </row>
    <row r="6165" spans="1:15" x14ac:dyDescent="0.25">
      <c r="A6165" s="45">
        <v>2018</v>
      </c>
      <c r="B6165" t="s">
        <v>1177</v>
      </c>
      <c r="C6165">
        <v>219</v>
      </c>
      <c r="D6165">
        <v>897</v>
      </c>
      <c r="E6165">
        <v>0</v>
      </c>
      <c r="F6165">
        <v>20304</v>
      </c>
      <c r="H6165" t="s">
        <v>9</v>
      </c>
      <c r="I6165">
        <v>1120</v>
      </c>
      <c r="J6165">
        <v>2183</v>
      </c>
      <c r="K6165" t="s">
        <v>3318</v>
      </c>
      <c r="O6165" s="65">
        <v>91526</v>
      </c>
    </row>
    <row r="6166" spans="1:15" x14ac:dyDescent="0.25">
      <c r="A6166" s="45">
        <v>2018</v>
      </c>
      <c r="B6166" t="s">
        <v>1177</v>
      </c>
      <c r="C6166">
        <v>219</v>
      </c>
      <c r="D6166">
        <v>897</v>
      </c>
      <c r="E6166">
        <v>0</v>
      </c>
      <c r="F6166">
        <v>20306</v>
      </c>
      <c r="H6166" t="s">
        <v>9</v>
      </c>
      <c r="I6166">
        <v>1120</v>
      </c>
      <c r="J6166">
        <v>2183</v>
      </c>
      <c r="K6166" t="s">
        <v>3320</v>
      </c>
      <c r="O6166" s="65">
        <v>300000</v>
      </c>
    </row>
    <row r="6167" spans="1:15" x14ac:dyDescent="0.25">
      <c r="A6167" s="45">
        <v>2018</v>
      </c>
      <c r="B6167" t="s">
        <v>1177</v>
      </c>
      <c r="C6167">
        <v>219</v>
      </c>
      <c r="D6167">
        <v>897</v>
      </c>
      <c r="E6167">
        <v>0</v>
      </c>
      <c r="F6167">
        <v>20399</v>
      </c>
      <c r="H6167" t="s">
        <v>9</v>
      </c>
      <c r="I6167">
        <v>1120</v>
      </c>
      <c r="J6167">
        <v>2183</v>
      </c>
      <c r="K6167" t="s">
        <v>3321</v>
      </c>
      <c r="O6167" s="65">
        <v>300000</v>
      </c>
    </row>
    <row r="6168" spans="1:15" x14ac:dyDescent="0.25">
      <c r="A6168" s="45">
        <v>2018</v>
      </c>
      <c r="B6168" t="s">
        <v>1177</v>
      </c>
      <c r="C6168">
        <v>219</v>
      </c>
      <c r="D6168">
        <v>897</v>
      </c>
      <c r="E6168">
        <v>0</v>
      </c>
      <c r="F6168">
        <v>20401</v>
      </c>
      <c r="H6168" t="s">
        <v>9</v>
      </c>
      <c r="I6168">
        <v>1120</v>
      </c>
      <c r="J6168">
        <v>2183</v>
      </c>
      <c r="K6168" t="s">
        <v>3322</v>
      </c>
      <c r="O6168" s="65">
        <v>1000000</v>
      </c>
    </row>
    <row r="6169" spans="1:15" x14ac:dyDescent="0.25">
      <c r="A6169" s="45">
        <v>2018</v>
      </c>
      <c r="B6169" t="s">
        <v>1177</v>
      </c>
      <c r="C6169">
        <v>219</v>
      </c>
      <c r="D6169">
        <v>897</v>
      </c>
      <c r="E6169">
        <v>0</v>
      </c>
      <c r="F6169">
        <v>29901</v>
      </c>
      <c r="H6169" t="s">
        <v>9</v>
      </c>
      <c r="I6169">
        <v>1120</v>
      </c>
      <c r="J6169">
        <v>2183</v>
      </c>
      <c r="K6169" t="s">
        <v>3327</v>
      </c>
      <c r="O6169" s="65">
        <v>1000000</v>
      </c>
    </row>
    <row r="6170" spans="1:15" x14ac:dyDescent="0.25">
      <c r="A6170" s="45">
        <v>2018</v>
      </c>
      <c r="B6170" t="s">
        <v>1177</v>
      </c>
      <c r="C6170">
        <v>219</v>
      </c>
      <c r="D6170">
        <v>897</v>
      </c>
      <c r="E6170">
        <v>0</v>
      </c>
      <c r="F6170">
        <v>29903</v>
      </c>
      <c r="H6170" t="s">
        <v>9</v>
      </c>
      <c r="I6170">
        <v>1120</v>
      </c>
      <c r="J6170">
        <v>2183</v>
      </c>
      <c r="K6170" t="s">
        <v>3329</v>
      </c>
      <c r="O6170" s="65">
        <v>2000000</v>
      </c>
    </row>
    <row r="6171" spans="1:15" x14ac:dyDescent="0.25">
      <c r="A6171" s="45">
        <v>2018</v>
      </c>
      <c r="B6171" t="s">
        <v>1177</v>
      </c>
      <c r="C6171">
        <v>219</v>
      </c>
      <c r="D6171">
        <v>897</v>
      </c>
      <c r="E6171">
        <v>0</v>
      </c>
      <c r="F6171">
        <v>29904</v>
      </c>
      <c r="H6171" t="s">
        <v>9</v>
      </c>
      <c r="I6171">
        <v>1120</v>
      </c>
      <c r="J6171">
        <v>2183</v>
      </c>
      <c r="K6171" t="s">
        <v>3330</v>
      </c>
      <c r="O6171" s="65">
        <v>1000000</v>
      </c>
    </row>
    <row r="6172" spans="1:15" x14ac:dyDescent="0.25">
      <c r="A6172" s="45">
        <v>2018</v>
      </c>
      <c r="B6172" t="s">
        <v>1177</v>
      </c>
      <c r="C6172">
        <v>219</v>
      </c>
      <c r="D6172">
        <v>897</v>
      </c>
      <c r="E6172">
        <v>0</v>
      </c>
      <c r="F6172">
        <v>29905</v>
      </c>
      <c r="H6172" t="s">
        <v>9</v>
      </c>
      <c r="I6172">
        <v>1120</v>
      </c>
      <c r="J6172">
        <v>2183</v>
      </c>
      <c r="K6172" t="s">
        <v>3331</v>
      </c>
      <c r="O6172" s="65">
        <v>1431286</v>
      </c>
    </row>
    <row r="6173" spans="1:15" x14ac:dyDescent="0.25">
      <c r="A6173" s="45">
        <v>2018</v>
      </c>
      <c r="B6173" t="s">
        <v>1177</v>
      </c>
      <c r="C6173">
        <v>219</v>
      </c>
      <c r="D6173">
        <v>897</v>
      </c>
      <c r="E6173">
        <v>0</v>
      </c>
      <c r="F6173">
        <v>50103</v>
      </c>
      <c r="H6173" t="s">
        <v>16</v>
      </c>
      <c r="I6173">
        <v>2210</v>
      </c>
      <c r="J6173">
        <v>2183</v>
      </c>
      <c r="K6173" t="s">
        <v>3374</v>
      </c>
      <c r="O6173" s="65">
        <v>1000000</v>
      </c>
    </row>
    <row r="6174" spans="1:15" x14ac:dyDescent="0.25">
      <c r="A6174" s="45">
        <v>2018</v>
      </c>
      <c r="B6174" t="s">
        <v>1177</v>
      </c>
      <c r="C6174">
        <v>219</v>
      </c>
      <c r="D6174">
        <v>897</v>
      </c>
      <c r="E6174">
        <v>0</v>
      </c>
      <c r="F6174">
        <v>50104</v>
      </c>
      <c r="H6174" t="s">
        <v>16</v>
      </c>
      <c r="I6174">
        <v>2210</v>
      </c>
      <c r="J6174">
        <v>2183</v>
      </c>
      <c r="K6174" t="s">
        <v>3375</v>
      </c>
      <c r="O6174" s="65">
        <v>1000000</v>
      </c>
    </row>
    <row r="6175" spans="1:15" x14ac:dyDescent="0.25">
      <c r="A6175" s="45">
        <v>2018</v>
      </c>
      <c r="B6175" t="s">
        <v>1177</v>
      </c>
      <c r="C6175">
        <v>219</v>
      </c>
      <c r="D6175">
        <v>897</v>
      </c>
      <c r="E6175">
        <v>0</v>
      </c>
      <c r="F6175">
        <v>50105</v>
      </c>
      <c r="H6175" t="s">
        <v>16</v>
      </c>
      <c r="I6175">
        <v>2210</v>
      </c>
      <c r="J6175">
        <v>2183</v>
      </c>
      <c r="K6175" t="s">
        <v>3376</v>
      </c>
      <c r="O6175" s="65">
        <v>13000000</v>
      </c>
    </row>
    <row r="6176" spans="1:15" x14ac:dyDescent="0.25">
      <c r="A6176" s="45">
        <v>2018</v>
      </c>
      <c r="B6176" t="s">
        <v>1177</v>
      </c>
      <c r="C6176">
        <v>219</v>
      </c>
      <c r="D6176">
        <v>897</v>
      </c>
      <c r="E6176">
        <v>0</v>
      </c>
      <c r="F6176">
        <v>59903</v>
      </c>
      <c r="H6176" t="s">
        <v>16</v>
      </c>
      <c r="I6176">
        <v>2240</v>
      </c>
      <c r="J6176">
        <v>2183</v>
      </c>
      <c r="K6176" t="s">
        <v>3389</v>
      </c>
      <c r="O6176" s="65">
        <v>1000000</v>
      </c>
    </row>
    <row r="6177" spans="1:15" x14ac:dyDescent="0.25">
      <c r="A6177" s="45">
        <v>2018</v>
      </c>
      <c r="B6177" t="s">
        <v>1177</v>
      </c>
      <c r="C6177">
        <v>219</v>
      </c>
      <c r="D6177">
        <v>897</v>
      </c>
      <c r="E6177">
        <v>0</v>
      </c>
      <c r="F6177">
        <v>60601</v>
      </c>
      <c r="H6177" t="s">
        <v>9</v>
      </c>
      <c r="I6177">
        <v>1320</v>
      </c>
      <c r="J6177">
        <v>2183</v>
      </c>
      <c r="K6177" t="s">
        <v>3417</v>
      </c>
      <c r="M6177" t="s">
        <v>4455</v>
      </c>
      <c r="O6177" s="65">
        <v>200000</v>
      </c>
    </row>
    <row r="6178" spans="1:15" x14ac:dyDescent="0.25">
      <c r="A6178" s="45">
        <v>2018</v>
      </c>
      <c r="B6178" t="s">
        <v>1177</v>
      </c>
      <c r="C6178">
        <v>219</v>
      </c>
      <c r="D6178">
        <v>897</v>
      </c>
      <c r="E6178">
        <v>0</v>
      </c>
      <c r="F6178">
        <v>60701</v>
      </c>
      <c r="G6178">
        <v>200</v>
      </c>
      <c r="H6178" t="s">
        <v>9</v>
      </c>
      <c r="I6178">
        <v>1330</v>
      </c>
      <c r="J6178">
        <v>2183</v>
      </c>
      <c r="K6178" t="s">
        <v>3419</v>
      </c>
      <c r="L6178" t="s">
        <v>1178</v>
      </c>
      <c r="M6178" t="s">
        <v>1179</v>
      </c>
      <c r="N6178" t="s">
        <v>1127</v>
      </c>
      <c r="O6178" s="65">
        <v>15534634</v>
      </c>
    </row>
    <row r="6179" spans="1:15" x14ac:dyDescent="0.25">
      <c r="A6179" s="45">
        <v>2018</v>
      </c>
      <c r="B6179" t="s">
        <v>1180</v>
      </c>
      <c r="C6179">
        <v>219</v>
      </c>
      <c r="D6179">
        <v>898</v>
      </c>
      <c r="E6179">
        <v>0</v>
      </c>
      <c r="F6179">
        <v>101</v>
      </c>
      <c r="H6179" t="s">
        <v>9</v>
      </c>
      <c r="I6179">
        <v>1111</v>
      </c>
      <c r="J6179">
        <v>2141</v>
      </c>
      <c r="K6179" t="s">
        <v>3206</v>
      </c>
      <c r="O6179" s="65">
        <v>330991062</v>
      </c>
    </row>
    <row r="6180" spans="1:15" x14ac:dyDescent="0.25">
      <c r="A6180" s="45">
        <v>2018</v>
      </c>
      <c r="B6180" t="s">
        <v>1180</v>
      </c>
      <c r="C6180">
        <v>219</v>
      </c>
      <c r="D6180">
        <v>898</v>
      </c>
      <c r="E6180">
        <v>0</v>
      </c>
      <c r="F6180">
        <v>301</v>
      </c>
      <c r="H6180" t="s">
        <v>9</v>
      </c>
      <c r="I6180">
        <v>1111</v>
      </c>
      <c r="J6180">
        <v>2141</v>
      </c>
      <c r="K6180" t="s">
        <v>3215</v>
      </c>
      <c r="O6180" s="65">
        <v>110352911</v>
      </c>
    </row>
    <row r="6181" spans="1:15" x14ac:dyDescent="0.25">
      <c r="A6181" s="45">
        <v>2018</v>
      </c>
      <c r="B6181" t="s">
        <v>1180</v>
      </c>
      <c r="C6181">
        <v>219</v>
      </c>
      <c r="D6181">
        <v>898</v>
      </c>
      <c r="E6181">
        <v>0</v>
      </c>
      <c r="F6181">
        <v>302</v>
      </c>
      <c r="H6181" t="s">
        <v>9</v>
      </c>
      <c r="I6181">
        <v>1111</v>
      </c>
      <c r="J6181">
        <v>2141</v>
      </c>
      <c r="K6181" t="s">
        <v>3216</v>
      </c>
      <c r="O6181" s="65">
        <v>167780552</v>
      </c>
    </row>
    <row r="6182" spans="1:15" x14ac:dyDescent="0.25">
      <c r="A6182" s="45">
        <v>2018</v>
      </c>
      <c r="B6182" t="s">
        <v>1180</v>
      </c>
      <c r="C6182">
        <v>219</v>
      </c>
      <c r="D6182">
        <v>898</v>
      </c>
      <c r="E6182">
        <v>0</v>
      </c>
      <c r="F6182">
        <v>303</v>
      </c>
      <c r="H6182" t="s">
        <v>16</v>
      </c>
      <c r="I6182">
        <v>1111</v>
      </c>
      <c r="J6182">
        <v>2141</v>
      </c>
      <c r="K6182" t="s">
        <v>3217</v>
      </c>
      <c r="O6182" s="65">
        <v>60732042</v>
      </c>
    </row>
    <row r="6183" spans="1:15" x14ac:dyDescent="0.25">
      <c r="A6183" s="45">
        <v>2018</v>
      </c>
      <c r="B6183" t="s">
        <v>1180</v>
      </c>
      <c r="C6183">
        <v>219</v>
      </c>
      <c r="D6183">
        <v>898</v>
      </c>
      <c r="E6183">
        <v>0</v>
      </c>
      <c r="F6183">
        <v>304</v>
      </c>
      <c r="H6183" t="s">
        <v>9</v>
      </c>
      <c r="I6183">
        <v>1111</v>
      </c>
      <c r="J6183">
        <v>2141</v>
      </c>
      <c r="K6183" t="s">
        <v>3218</v>
      </c>
      <c r="O6183" s="65">
        <v>55751296</v>
      </c>
    </row>
    <row r="6184" spans="1:15" x14ac:dyDescent="0.25">
      <c r="A6184" s="45">
        <v>2018</v>
      </c>
      <c r="B6184" t="s">
        <v>1180</v>
      </c>
      <c r="C6184">
        <v>219</v>
      </c>
      <c r="D6184">
        <v>898</v>
      </c>
      <c r="E6184">
        <v>0</v>
      </c>
      <c r="F6184">
        <v>399</v>
      </c>
      <c r="H6184" t="s">
        <v>9</v>
      </c>
      <c r="I6184">
        <v>1111</v>
      </c>
      <c r="J6184">
        <v>2141</v>
      </c>
      <c r="K6184" t="s">
        <v>3219</v>
      </c>
      <c r="O6184" s="65">
        <v>42277861</v>
      </c>
    </row>
    <row r="6185" spans="1:15" x14ac:dyDescent="0.25">
      <c r="A6185" s="45">
        <v>2018</v>
      </c>
      <c r="B6185" t="s">
        <v>1180</v>
      </c>
      <c r="C6185">
        <v>219</v>
      </c>
      <c r="D6185">
        <v>898</v>
      </c>
      <c r="E6185">
        <v>0</v>
      </c>
      <c r="F6185">
        <v>401</v>
      </c>
      <c r="G6185">
        <v>200</v>
      </c>
      <c r="H6185" t="s">
        <v>9</v>
      </c>
      <c r="I6185">
        <v>1112</v>
      </c>
      <c r="J6185">
        <v>2141</v>
      </c>
      <c r="K6185" t="s">
        <v>3220</v>
      </c>
      <c r="L6185" t="s">
        <v>21</v>
      </c>
      <c r="M6185" t="s">
        <v>4546</v>
      </c>
      <c r="N6185" t="s">
        <v>22</v>
      </c>
      <c r="O6185" s="65">
        <v>65411716</v>
      </c>
    </row>
    <row r="6186" spans="1:15" x14ac:dyDescent="0.25">
      <c r="A6186" s="45">
        <v>2018</v>
      </c>
      <c r="B6186" t="s">
        <v>1180</v>
      </c>
      <c r="C6186">
        <v>219</v>
      </c>
      <c r="D6186">
        <v>898</v>
      </c>
      <c r="E6186">
        <v>0</v>
      </c>
      <c r="F6186">
        <v>405</v>
      </c>
      <c r="G6186">
        <v>200</v>
      </c>
      <c r="H6186" t="s">
        <v>9</v>
      </c>
      <c r="I6186">
        <v>1112</v>
      </c>
      <c r="J6186">
        <v>2141</v>
      </c>
      <c r="K6186" t="s">
        <v>3244</v>
      </c>
      <c r="L6186" t="s">
        <v>23</v>
      </c>
      <c r="M6186" t="s">
        <v>4531</v>
      </c>
      <c r="N6186" t="s">
        <v>24</v>
      </c>
      <c r="O6186" s="65">
        <v>3535768</v>
      </c>
    </row>
    <row r="6187" spans="1:15" x14ac:dyDescent="0.25">
      <c r="A6187" s="45">
        <v>2018</v>
      </c>
      <c r="B6187" t="s">
        <v>1180</v>
      </c>
      <c r="C6187">
        <v>219</v>
      </c>
      <c r="D6187">
        <v>898</v>
      </c>
      <c r="E6187">
        <v>0</v>
      </c>
      <c r="F6187">
        <v>501</v>
      </c>
      <c r="G6187">
        <v>200</v>
      </c>
      <c r="H6187" t="s">
        <v>9</v>
      </c>
      <c r="I6187">
        <v>1112</v>
      </c>
      <c r="J6187">
        <v>2141</v>
      </c>
      <c r="K6187" t="s">
        <v>3245</v>
      </c>
      <c r="L6187" t="s">
        <v>21</v>
      </c>
      <c r="M6187" t="s">
        <v>4547</v>
      </c>
      <c r="N6187" t="s">
        <v>22</v>
      </c>
      <c r="O6187" s="65">
        <v>35923407</v>
      </c>
    </row>
    <row r="6188" spans="1:15" x14ac:dyDescent="0.25">
      <c r="A6188" s="45">
        <v>2018</v>
      </c>
      <c r="B6188" t="s">
        <v>1180</v>
      </c>
      <c r="C6188">
        <v>219</v>
      </c>
      <c r="D6188">
        <v>898</v>
      </c>
      <c r="E6188">
        <v>0</v>
      </c>
      <c r="F6188">
        <v>502</v>
      </c>
      <c r="G6188">
        <v>200</v>
      </c>
      <c r="H6188" t="s">
        <v>9</v>
      </c>
      <c r="I6188">
        <v>1112</v>
      </c>
      <c r="J6188">
        <v>2141</v>
      </c>
      <c r="K6188" t="s">
        <v>3246</v>
      </c>
      <c r="L6188" t="s">
        <v>21</v>
      </c>
      <c r="M6188" t="s">
        <v>4532</v>
      </c>
      <c r="N6188" t="s">
        <v>22</v>
      </c>
      <c r="O6188" s="65">
        <v>10607305</v>
      </c>
    </row>
    <row r="6189" spans="1:15" x14ac:dyDescent="0.25">
      <c r="A6189" s="45">
        <v>2018</v>
      </c>
      <c r="B6189" t="s">
        <v>1180</v>
      </c>
      <c r="C6189">
        <v>219</v>
      </c>
      <c r="D6189">
        <v>898</v>
      </c>
      <c r="E6189">
        <v>0</v>
      </c>
      <c r="F6189">
        <v>503</v>
      </c>
      <c r="G6189">
        <v>200</v>
      </c>
      <c r="H6189" t="s">
        <v>9</v>
      </c>
      <c r="I6189">
        <v>1112</v>
      </c>
      <c r="J6189">
        <v>2141</v>
      </c>
      <c r="K6189" t="s">
        <v>3247</v>
      </c>
      <c r="L6189" t="s">
        <v>21</v>
      </c>
      <c r="M6189" t="s">
        <v>4533</v>
      </c>
      <c r="N6189" t="s">
        <v>22</v>
      </c>
      <c r="O6189" s="65">
        <v>21214610</v>
      </c>
    </row>
    <row r="6190" spans="1:15" x14ac:dyDescent="0.25">
      <c r="A6190" s="45">
        <v>2018</v>
      </c>
      <c r="B6190" t="s">
        <v>1180</v>
      </c>
      <c r="C6190">
        <v>219</v>
      </c>
      <c r="D6190">
        <v>898</v>
      </c>
      <c r="E6190">
        <v>0</v>
      </c>
      <c r="F6190">
        <v>505</v>
      </c>
      <c r="G6190">
        <v>202</v>
      </c>
      <c r="H6190" t="s">
        <v>9</v>
      </c>
      <c r="I6190">
        <v>1112</v>
      </c>
      <c r="J6190">
        <v>2141</v>
      </c>
      <c r="K6190" t="s">
        <v>3249</v>
      </c>
      <c r="L6190" t="s">
        <v>4512</v>
      </c>
      <c r="M6190" t="s">
        <v>1130</v>
      </c>
      <c r="N6190" t="s">
        <v>1131</v>
      </c>
      <c r="O6190" s="65">
        <v>15859313</v>
      </c>
    </row>
    <row r="6191" spans="1:15" x14ac:dyDescent="0.25">
      <c r="A6191" s="45">
        <v>2018</v>
      </c>
      <c r="B6191" t="s">
        <v>1180</v>
      </c>
      <c r="C6191">
        <v>219</v>
      </c>
      <c r="D6191">
        <v>898</v>
      </c>
      <c r="E6191">
        <v>0</v>
      </c>
      <c r="F6191">
        <v>10101</v>
      </c>
      <c r="H6191" t="s">
        <v>9</v>
      </c>
      <c r="I6191">
        <v>1120</v>
      </c>
      <c r="J6191">
        <v>2141</v>
      </c>
      <c r="K6191" t="s">
        <v>3253</v>
      </c>
      <c r="O6191" s="65">
        <v>35958519</v>
      </c>
    </row>
    <row r="6192" spans="1:15" x14ac:dyDescent="0.25">
      <c r="A6192" s="45">
        <v>2018</v>
      </c>
      <c r="B6192" t="s">
        <v>1180</v>
      </c>
      <c r="C6192">
        <v>219</v>
      </c>
      <c r="D6192">
        <v>898</v>
      </c>
      <c r="E6192">
        <v>0</v>
      </c>
      <c r="F6192">
        <v>10201</v>
      </c>
      <c r="H6192" t="s">
        <v>9</v>
      </c>
      <c r="I6192">
        <v>1120</v>
      </c>
      <c r="J6192">
        <v>2141</v>
      </c>
      <c r="K6192" t="s">
        <v>3258</v>
      </c>
      <c r="O6192" s="65">
        <v>9106930</v>
      </c>
    </row>
    <row r="6193" spans="1:15" x14ac:dyDescent="0.25">
      <c r="A6193" s="45">
        <v>2018</v>
      </c>
      <c r="B6193" t="s">
        <v>1180</v>
      </c>
      <c r="C6193">
        <v>219</v>
      </c>
      <c r="D6193">
        <v>898</v>
      </c>
      <c r="E6193">
        <v>0</v>
      </c>
      <c r="F6193">
        <v>10202</v>
      </c>
      <c r="H6193" t="s">
        <v>9</v>
      </c>
      <c r="I6193">
        <v>1120</v>
      </c>
      <c r="J6193">
        <v>2141</v>
      </c>
      <c r="K6193" t="s">
        <v>3259</v>
      </c>
      <c r="O6193" s="65">
        <v>14450000</v>
      </c>
    </row>
    <row r="6194" spans="1:15" x14ac:dyDescent="0.25">
      <c r="A6194" s="45">
        <v>2018</v>
      </c>
      <c r="B6194" t="s">
        <v>1180</v>
      </c>
      <c r="C6194">
        <v>219</v>
      </c>
      <c r="D6194">
        <v>898</v>
      </c>
      <c r="E6194">
        <v>0</v>
      </c>
      <c r="F6194">
        <v>10203</v>
      </c>
      <c r="H6194" t="s">
        <v>9</v>
      </c>
      <c r="I6194">
        <v>1120</v>
      </c>
      <c r="J6194">
        <v>2141</v>
      </c>
      <c r="K6194" t="s">
        <v>3260</v>
      </c>
      <c r="O6194" s="65">
        <v>50000</v>
      </c>
    </row>
    <row r="6195" spans="1:15" x14ac:dyDescent="0.25">
      <c r="A6195" s="45">
        <v>2018</v>
      </c>
      <c r="B6195" t="s">
        <v>1180</v>
      </c>
      <c r="C6195">
        <v>219</v>
      </c>
      <c r="D6195">
        <v>898</v>
      </c>
      <c r="E6195">
        <v>0</v>
      </c>
      <c r="F6195">
        <v>10204</v>
      </c>
      <c r="H6195" t="s">
        <v>9</v>
      </c>
      <c r="I6195">
        <v>1120</v>
      </c>
      <c r="J6195">
        <v>2141</v>
      </c>
      <c r="K6195" t="s">
        <v>3261</v>
      </c>
      <c r="O6195" s="65">
        <v>7560000</v>
      </c>
    </row>
    <row r="6196" spans="1:15" x14ac:dyDescent="0.25">
      <c r="A6196" s="45">
        <v>2018</v>
      </c>
      <c r="B6196" t="s">
        <v>1180</v>
      </c>
      <c r="C6196">
        <v>219</v>
      </c>
      <c r="D6196">
        <v>898</v>
      </c>
      <c r="E6196">
        <v>0</v>
      </c>
      <c r="F6196">
        <v>10301</v>
      </c>
      <c r="H6196" t="s">
        <v>9</v>
      </c>
      <c r="I6196">
        <v>1120</v>
      </c>
      <c r="J6196">
        <v>2141</v>
      </c>
      <c r="K6196" t="s">
        <v>3263</v>
      </c>
      <c r="O6196" s="65">
        <v>340000</v>
      </c>
    </row>
    <row r="6197" spans="1:15" x14ac:dyDescent="0.25">
      <c r="A6197" s="45">
        <v>2018</v>
      </c>
      <c r="B6197" t="s">
        <v>1180</v>
      </c>
      <c r="C6197">
        <v>219</v>
      </c>
      <c r="D6197">
        <v>898</v>
      </c>
      <c r="E6197">
        <v>0</v>
      </c>
      <c r="F6197">
        <v>10303</v>
      </c>
      <c r="H6197" t="s">
        <v>9</v>
      </c>
      <c r="I6197">
        <v>1120</v>
      </c>
      <c r="J6197">
        <v>2141</v>
      </c>
      <c r="K6197" t="s">
        <v>3265</v>
      </c>
      <c r="O6197" s="65">
        <v>4500000</v>
      </c>
    </row>
    <row r="6198" spans="1:15" x14ac:dyDescent="0.25">
      <c r="A6198" s="45">
        <v>2018</v>
      </c>
      <c r="B6198" t="s">
        <v>1180</v>
      </c>
      <c r="C6198">
        <v>219</v>
      </c>
      <c r="D6198">
        <v>898</v>
      </c>
      <c r="E6198">
        <v>0</v>
      </c>
      <c r="F6198">
        <v>10304</v>
      </c>
      <c r="H6198" t="s">
        <v>9</v>
      </c>
      <c r="I6198">
        <v>1120</v>
      </c>
      <c r="J6198">
        <v>2141</v>
      </c>
      <c r="K6198" t="s">
        <v>3266</v>
      </c>
      <c r="O6198" s="65">
        <v>4000000</v>
      </c>
    </row>
    <row r="6199" spans="1:15" x14ac:dyDescent="0.25">
      <c r="A6199" s="45">
        <v>2018</v>
      </c>
      <c r="B6199" t="s">
        <v>1180</v>
      </c>
      <c r="C6199">
        <v>219</v>
      </c>
      <c r="D6199">
        <v>898</v>
      </c>
      <c r="E6199">
        <v>0</v>
      </c>
      <c r="F6199">
        <v>10307</v>
      </c>
      <c r="H6199" t="s">
        <v>9</v>
      </c>
      <c r="I6199">
        <v>1120</v>
      </c>
      <c r="J6199">
        <v>2141</v>
      </c>
      <c r="K6199" t="s">
        <v>3269</v>
      </c>
      <c r="O6199" s="65">
        <v>3120000</v>
      </c>
    </row>
    <row r="6200" spans="1:15" x14ac:dyDescent="0.25">
      <c r="A6200" s="45">
        <v>2018</v>
      </c>
      <c r="B6200" t="s">
        <v>1180</v>
      </c>
      <c r="C6200">
        <v>219</v>
      </c>
      <c r="D6200">
        <v>898</v>
      </c>
      <c r="E6200">
        <v>0</v>
      </c>
      <c r="F6200">
        <v>10403</v>
      </c>
      <c r="H6200" t="s">
        <v>9</v>
      </c>
      <c r="I6200">
        <v>1120</v>
      </c>
      <c r="J6200">
        <v>2141</v>
      </c>
      <c r="K6200" t="s">
        <v>3272</v>
      </c>
      <c r="M6200" t="s">
        <v>4724</v>
      </c>
      <c r="O6200" s="65">
        <v>22440000</v>
      </c>
    </row>
    <row r="6201" spans="1:15" x14ac:dyDescent="0.25">
      <c r="A6201" s="45">
        <v>2018</v>
      </c>
      <c r="B6201" t="s">
        <v>1180</v>
      </c>
      <c r="C6201">
        <v>219</v>
      </c>
      <c r="D6201">
        <v>898</v>
      </c>
      <c r="E6201">
        <v>0</v>
      </c>
      <c r="F6201">
        <v>10405</v>
      </c>
      <c r="H6201" t="s">
        <v>9</v>
      </c>
      <c r="I6201">
        <v>1120</v>
      </c>
      <c r="J6201">
        <v>2141</v>
      </c>
      <c r="K6201" t="s">
        <v>3274</v>
      </c>
      <c r="M6201" t="s">
        <v>4725</v>
      </c>
      <c r="O6201" s="65">
        <v>10000000</v>
      </c>
    </row>
    <row r="6202" spans="1:15" x14ac:dyDescent="0.25">
      <c r="A6202" s="45">
        <v>2018</v>
      </c>
      <c r="B6202" t="s">
        <v>1180</v>
      </c>
      <c r="C6202">
        <v>219</v>
      </c>
      <c r="D6202">
        <v>898</v>
      </c>
      <c r="E6202">
        <v>0</v>
      </c>
      <c r="F6202">
        <v>10406</v>
      </c>
      <c r="H6202" t="s">
        <v>9</v>
      </c>
      <c r="I6202">
        <v>1120</v>
      </c>
      <c r="J6202">
        <v>2141</v>
      </c>
      <c r="K6202" t="s">
        <v>3275</v>
      </c>
      <c r="M6202" t="s">
        <v>6318</v>
      </c>
      <c r="O6202" s="65">
        <v>81017500</v>
      </c>
    </row>
    <row r="6203" spans="1:15" x14ac:dyDescent="0.25">
      <c r="A6203" s="45">
        <v>2018</v>
      </c>
      <c r="B6203" t="s">
        <v>1180</v>
      </c>
      <c r="C6203">
        <v>219</v>
      </c>
      <c r="D6203">
        <v>898</v>
      </c>
      <c r="E6203">
        <v>0</v>
      </c>
      <c r="F6203">
        <v>10499</v>
      </c>
      <c r="H6203" t="s">
        <v>9</v>
      </c>
      <c r="I6203">
        <v>1120</v>
      </c>
      <c r="J6203">
        <v>2141</v>
      </c>
      <c r="K6203" t="s">
        <v>3276</v>
      </c>
      <c r="M6203" t="s">
        <v>4726</v>
      </c>
      <c r="O6203" s="65">
        <v>1650000</v>
      </c>
    </row>
    <row r="6204" spans="1:15" x14ac:dyDescent="0.25">
      <c r="A6204" s="45">
        <v>2018</v>
      </c>
      <c r="B6204" t="s">
        <v>1180</v>
      </c>
      <c r="C6204">
        <v>219</v>
      </c>
      <c r="D6204">
        <v>898</v>
      </c>
      <c r="E6204">
        <v>0</v>
      </c>
      <c r="F6204">
        <v>10501</v>
      </c>
      <c r="H6204" t="s">
        <v>9</v>
      </c>
      <c r="I6204">
        <v>1120</v>
      </c>
      <c r="J6204">
        <v>2141</v>
      </c>
      <c r="K6204" t="s">
        <v>3277</v>
      </c>
      <c r="O6204" s="65">
        <v>400000</v>
      </c>
    </row>
    <row r="6205" spans="1:15" x14ac:dyDescent="0.25">
      <c r="A6205" s="45">
        <v>2018</v>
      </c>
      <c r="B6205" t="s">
        <v>1180</v>
      </c>
      <c r="C6205">
        <v>219</v>
      </c>
      <c r="D6205">
        <v>898</v>
      </c>
      <c r="E6205">
        <v>0</v>
      </c>
      <c r="F6205">
        <v>10502</v>
      </c>
      <c r="H6205" t="s">
        <v>9</v>
      </c>
      <c r="I6205">
        <v>1120</v>
      </c>
      <c r="J6205">
        <v>2141</v>
      </c>
      <c r="K6205" t="s">
        <v>3278</v>
      </c>
      <c r="O6205" s="65">
        <v>32000000</v>
      </c>
    </row>
    <row r="6206" spans="1:15" x14ac:dyDescent="0.25">
      <c r="A6206" s="45">
        <v>2018</v>
      </c>
      <c r="B6206" t="s">
        <v>1180</v>
      </c>
      <c r="C6206">
        <v>219</v>
      </c>
      <c r="D6206">
        <v>898</v>
      </c>
      <c r="E6206">
        <v>0</v>
      </c>
      <c r="F6206">
        <v>10503</v>
      </c>
      <c r="H6206" t="s">
        <v>9</v>
      </c>
      <c r="I6206">
        <v>1120</v>
      </c>
      <c r="J6206">
        <v>2141</v>
      </c>
      <c r="K6206" t="s">
        <v>3279</v>
      </c>
      <c r="O6206" s="65">
        <v>6000000</v>
      </c>
    </row>
    <row r="6207" spans="1:15" x14ac:dyDescent="0.25">
      <c r="A6207" s="45">
        <v>2018</v>
      </c>
      <c r="B6207" t="s">
        <v>1180</v>
      </c>
      <c r="C6207">
        <v>219</v>
      </c>
      <c r="D6207">
        <v>898</v>
      </c>
      <c r="E6207">
        <v>0</v>
      </c>
      <c r="F6207">
        <v>10504</v>
      </c>
      <c r="H6207" t="s">
        <v>9</v>
      </c>
      <c r="I6207">
        <v>1120</v>
      </c>
      <c r="J6207">
        <v>2141</v>
      </c>
      <c r="K6207" t="s">
        <v>3280</v>
      </c>
      <c r="O6207" s="65">
        <v>6000000</v>
      </c>
    </row>
    <row r="6208" spans="1:15" x14ac:dyDescent="0.25">
      <c r="A6208" s="45">
        <v>2018</v>
      </c>
      <c r="B6208" t="s">
        <v>1180</v>
      </c>
      <c r="C6208">
        <v>219</v>
      </c>
      <c r="D6208">
        <v>898</v>
      </c>
      <c r="E6208">
        <v>0</v>
      </c>
      <c r="F6208">
        <v>10601</v>
      </c>
      <c r="H6208" t="s">
        <v>9</v>
      </c>
      <c r="I6208">
        <v>1120</v>
      </c>
      <c r="J6208">
        <v>2141</v>
      </c>
      <c r="K6208" t="s">
        <v>3281</v>
      </c>
      <c r="O6208" s="65">
        <v>15665218</v>
      </c>
    </row>
    <row r="6209" spans="1:15" x14ac:dyDescent="0.25">
      <c r="A6209" s="45">
        <v>2018</v>
      </c>
      <c r="B6209" t="s">
        <v>1180</v>
      </c>
      <c r="C6209">
        <v>219</v>
      </c>
      <c r="D6209">
        <v>898</v>
      </c>
      <c r="E6209">
        <v>0</v>
      </c>
      <c r="F6209">
        <v>10701</v>
      </c>
      <c r="H6209" t="s">
        <v>9</v>
      </c>
      <c r="I6209">
        <v>1120</v>
      </c>
      <c r="J6209">
        <v>2141</v>
      </c>
      <c r="K6209" t="s">
        <v>3284</v>
      </c>
      <c r="M6209" t="s">
        <v>4727</v>
      </c>
      <c r="O6209" s="65">
        <v>1000000</v>
      </c>
    </row>
    <row r="6210" spans="1:15" x14ac:dyDescent="0.25">
      <c r="A6210" s="45">
        <v>2018</v>
      </c>
      <c r="B6210" t="s">
        <v>1180</v>
      </c>
      <c r="C6210">
        <v>219</v>
      </c>
      <c r="D6210">
        <v>898</v>
      </c>
      <c r="E6210">
        <v>0</v>
      </c>
      <c r="F6210">
        <v>10801</v>
      </c>
      <c r="H6210" t="s">
        <v>9</v>
      </c>
      <c r="I6210">
        <v>1120</v>
      </c>
      <c r="J6210">
        <v>2141</v>
      </c>
      <c r="K6210" t="s">
        <v>3287</v>
      </c>
      <c r="O6210" s="65">
        <v>5000000</v>
      </c>
    </row>
    <row r="6211" spans="1:15" x14ac:dyDescent="0.25">
      <c r="A6211" s="45">
        <v>2018</v>
      </c>
      <c r="B6211" t="s">
        <v>1180</v>
      </c>
      <c r="C6211">
        <v>219</v>
      </c>
      <c r="D6211">
        <v>898</v>
      </c>
      <c r="E6211">
        <v>0</v>
      </c>
      <c r="F6211">
        <v>10805</v>
      </c>
      <c r="H6211" t="s">
        <v>9</v>
      </c>
      <c r="I6211">
        <v>1120</v>
      </c>
      <c r="J6211">
        <v>2141</v>
      </c>
      <c r="K6211" t="s">
        <v>3291</v>
      </c>
      <c r="O6211" s="65">
        <v>14000000</v>
      </c>
    </row>
    <row r="6212" spans="1:15" x14ac:dyDescent="0.25">
      <c r="A6212" s="45">
        <v>2018</v>
      </c>
      <c r="B6212" t="s">
        <v>1180</v>
      </c>
      <c r="C6212">
        <v>219</v>
      </c>
      <c r="D6212">
        <v>898</v>
      </c>
      <c r="E6212">
        <v>0</v>
      </c>
      <c r="F6212">
        <v>10806</v>
      </c>
      <c r="H6212" t="s">
        <v>9</v>
      </c>
      <c r="I6212">
        <v>1120</v>
      </c>
      <c r="J6212">
        <v>2141</v>
      </c>
      <c r="K6212" t="s">
        <v>3292</v>
      </c>
      <c r="O6212" s="65">
        <v>8000000</v>
      </c>
    </row>
    <row r="6213" spans="1:15" x14ac:dyDescent="0.25">
      <c r="A6213" s="45">
        <v>2018</v>
      </c>
      <c r="B6213" t="s">
        <v>1180</v>
      </c>
      <c r="C6213">
        <v>219</v>
      </c>
      <c r="D6213">
        <v>898</v>
      </c>
      <c r="E6213">
        <v>0</v>
      </c>
      <c r="F6213">
        <v>10807</v>
      </c>
      <c r="H6213" t="s">
        <v>9</v>
      </c>
      <c r="I6213">
        <v>1120</v>
      </c>
      <c r="J6213">
        <v>2141</v>
      </c>
      <c r="K6213" t="s">
        <v>3293</v>
      </c>
      <c r="O6213" s="65">
        <v>544000</v>
      </c>
    </row>
    <row r="6214" spans="1:15" x14ac:dyDescent="0.25">
      <c r="A6214" s="45">
        <v>2018</v>
      </c>
      <c r="B6214" t="s">
        <v>1180</v>
      </c>
      <c r="C6214">
        <v>219</v>
      </c>
      <c r="D6214">
        <v>898</v>
      </c>
      <c r="E6214">
        <v>0</v>
      </c>
      <c r="F6214">
        <v>10808</v>
      </c>
      <c r="H6214" t="s">
        <v>9</v>
      </c>
      <c r="I6214">
        <v>1120</v>
      </c>
      <c r="J6214">
        <v>2141</v>
      </c>
      <c r="K6214" t="s">
        <v>3294</v>
      </c>
      <c r="O6214" s="65">
        <v>8400000</v>
      </c>
    </row>
    <row r="6215" spans="1:15" x14ac:dyDescent="0.25">
      <c r="A6215" s="45">
        <v>2018</v>
      </c>
      <c r="B6215" t="s">
        <v>1180</v>
      </c>
      <c r="C6215">
        <v>219</v>
      </c>
      <c r="D6215">
        <v>898</v>
      </c>
      <c r="E6215">
        <v>0</v>
      </c>
      <c r="F6215">
        <v>10899</v>
      </c>
      <c r="H6215" t="s">
        <v>9</v>
      </c>
      <c r="I6215">
        <v>1120</v>
      </c>
      <c r="J6215">
        <v>2141</v>
      </c>
      <c r="K6215" t="s">
        <v>3295</v>
      </c>
      <c r="O6215" s="65">
        <v>1050000</v>
      </c>
    </row>
    <row r="6216" spans="1:15" x14ac:dyDescent="0.25">
      <c r="A6216" s="45">
        <v>2018</v>
      </c>
      <c r="B6216" t="s">
        <v>1180</v>
      </c>
      <c r="C6216">
        <v>219</v>
      </c>
      <c r="D6216">
        <v>898</v>
      </c>
      <c r="E6216">
        <v>0</v>
      </c>
      <c r="F6216">
        <v>10999</v>
      </c>
      <c r="H6216" t="s">
        <v>9</v>
      </c>
      <c r="I6216">
        <v>1310</v>
      </c>
      <c r="J6216">
        <v>2141</v>
      </c>
      <c r="K6216" t="s">
        <v>3299</v>
      </c>
      <c r="M6216" t="s">
        <v>4712</v>
      </c>
      <c r="O6216" s="65">
        <v>500000</v>
      </c>
    </row>
    <row r="6217" spans="1:15" x14ac:dyDescent="0.25">
      <c r="A6217" s="45">
        <v>2018</v>
      </c>
      <c r="B6217" t="s">
        <v>1180</v>
      </c>
      <c r="C6217">
        <v>219</v>
      </c>
      <c r="D6217">
        <v>898</v>
      </c>
      <c r="E6217">
        <v>0</v>
      </c>
      <c r="F6217">
        <v>19905</v>
      </c>
      <c r="H6217" t="s">
        <v>9</v>
      </c>
      <c r="I6217">
        <v>1120</v>
      </c>
      <c r="J6217">
        <v>2141</v>
      </c>
      <c r="K6217" t="s">
        <v>3304</v>
      </c>
      <c r="O6217" s="65">
        <v>1000000</v>
      </c>
    </row>
    <row r="6218" spans="1:15" x14ac:dyDescent="0.25">
      <c r="A6218" s="45">
        <v>2018</v>
      </c>
      <c r="B6218" t="s">
        <v>1180</v>
      </c>
      <c r="C6218">
        <v>219</v>
      </c>
      <c r="D6218">
        <v>898</v>
      </c>
      <c r="E6218">
        <v>0</v>
      </c>
      <c r="F6218">
        <v>20101</v>
      </c>
      <c r="H6218" t="s">
        <v>9</v>
      </c>
      <c r="I6218">
        <v>1120</v>
      </c>
      <c r="J6218">
        <v>2141</v>
      </c>
      <c r="K6218" t="s">
        <v>3306</v>
      </c>
      <c r="O6218" s="65">
        <v>8663550</v>
      </c>
    </row>
    <row r="6219" spans="1:15" x14ac:dyDescent="0.25">
      <c r="A6219" s="45">
        <v>2018</v>
      </c>
      <c r="B6219" t="s">
        <v>1180</v>
      </c>
      <c r="C6219">
        <v>219</v>
      </c>
      <c r="D6219">
        <v>898</v>
      </c>
      <c r="E6219">
        <v>0</v>
      </c>
      <c r="F6219">
        <v>20102</v>
      </c>
      <c r="H6219" t="s">
        <v>9</v>
      </c>
      <c r="I6219">
        <v>1120</v>
      </c>
      <c r="J6219">
        <v>2141</v>
      </c>
      <c r="K6219" t="s">
        <v>3307</v>
      </c>
      <c r="O6219" s="65">
        <v>400000</v>
      </c>
    </row>
    <row r="6220" spans="1:15" x14ac:dyDescent="0.25">
      <c r="A6220" s="45">
        <v>2018</v>
      </c>
      <c r="B6220" t="s">
        <v>1180</v>
      </c>
      <c r="C6220">
        <v>219</v>
      </c>
      <c r="D6220">
        <v>898</v>
      </c>
      <c r="E6220">
        <v>0</v>
      </c>
      <c r="F6220">
        <v>20104</v>
      </c>
      <c r="H6220" t="s">
        <v>9</v>
      </c>
      <c r="I6220">
        <v>1120</v>
      </c>
      <c r="J6220">
        <v>2141</v>
      </c>
      <c r="K6220" t="s">
        <v>3309</v>
      </c>
      <c r="O6220" s="65">
        <v>4500000</v>
      </c>
    </row>
    <row r="6221" spans="1:15" x14ac:dyDescent="0.25">
      <c r="A6221" s="45">
        <v>2018</v>
      </c>
      <c r="B6221" t="s">
        <v>1180</v>
      </c>
      <c r="C6221">
        <v>219</v>
      </c>
      <c r="D6221">
        <v>898</v>
      </c>
      <c r="E6221">
        <v>0</v>
      </c>
      <c r="F6221">
        <v>20199</v>
      </c>
      <c r="H6221" t="s">
        <v>9</v>
      </c>
      <c r="I6221">
        <v>1120</v>
      </c>
      <c r="J6221">
        <v>2141</v>
      </c>
      <c r="K6221" t="s">
        <v>3310</v>
      </c>
      <c r="O6221" s="65">
        <v>300000</v>
      </c>
    </row>
    <row r="6222" spans="1:15" x14ac:dyDescent="0.25">
      <c r="A6222" s="45">
        <v>2018</v>
      </c>
      <c r="B6222" t="s">
        <v>1180</v>
      </c>
      <c r="C6222">
        <v>219</v>
      </c>
      <c r="D6222">
        <v>898</v>
      </c>
      <c r="E6222">
        <v>0</v>
      </c>
      <c r="F6222">
        <v>20301</v>
      </c>
      <c r="H6222" t="s">
        <v>9</v>
      </c>
      <c r="I6222">
        <v>1120</v>
      </c>
      <c r="J6222">
        <v>2141</v>
      </c>
      <c r="K6222" t="s">
        <v>3315</v>
      </c>
      <c r="O6222" s="65">
        <v>50000</v>
      </c>
    </row>
    <row r="6223" spans="1:15" x14ac:dyDescent="0.25">
      <c r="A6223" s="45">
        <v>2018</v>
      </c>
      <c r="B6223" t="s">
        <v>1180</v>
      </c>
      <c r="C6223">
        <v>219</v>
      </c>
      <c r="D6223">
        <v>898</v>
      </c>
      <c r="E6223">
        <v>0</v>
      </c>
      <c r="F6223">
        <v>20303</v>
      </c>
      <c r="H6223" t="s">
        <v>9</v>
      </c>
      <c r="I6223">
        <v>1120</v>
      </c>
      <c r="J6223">
        <v>2141</v>
      </c>
      <c r="K6223" t="s">
        <v>3317</v>
      </c>
      <c r="O6223" s="65">
        <v>50000</v>
      </c>
    </row>
    <row r="6224" spans="1:15" x14ac:dyDescent="0.25">
      <c r="A6224" s="45">
        <v>2018</v>
      </c>
      <c r="B6224" t="s">
        <v>1180</v>
      </c>
      <c r="C6224">
        <v>219</v>
      </c>
      <c r="D6224">
        <v>898</v>
      </c>
      <c r="E6224">
        <v>0</v>
      </c>
      <c r="F6224">
        <v>20304</v>
      </c>
      <c r="H6224" t="s">
        <v>9</v>
      </c>
      <c r="I6224">
        <v>1120</v>
      </c>
      <c r="J6224">
        <v>2141</v>
      </c>
      <c r="K6224" t="s">
        <v>3318</v>
      </c>
      <c r="O6224" s="65">
        <v>100000</v>
      </c>
    </row>
    <row r="6225" spans="1:15" x14ac:dyDescent="0.25">
      <c r="A6225" s="45">
        <v>2018</v>
      </c>
      <c r="B6225" t="s">
        <v>1180</v>
      </c>
      <c r="C6225">
        <v>219</v>
      </c>
      <c r="D6225">
        <v>898</v>
      </c>
      <c r="E6225">
        <v>0</v>
      </c>
      <c r="F6225">
        <v>20305</v>
      </c>
      <c r="H6225" t="s">
        <v>9</v>
      </c>
      <c r="I6225">
        <v>1120</v>
      </c>
      <c r="J6225">
        <v>2141</v>
      </c>
      <c r="K6225" t="s">
        <v>3319</v>
      </c>
      <c r="O6225" s="65">
        <v>50000</v>
      </c>
    </row>
    <row r="6226" spans="1:15" x14ac:dyDescent="0.25">
      <c r="A6226" s="45">
        <v>2018</v>
      </c>
      <c r="B6226" t="s">
        <v>1180</v>
      </c>
      <c r="C6226">
        <v>219</v>
      </c>
      <c r="D6226">
        <v>898</v>
      </c>
      <c r="E6226">
        <v>0</v>
      </c>
      <c r="F6226">
        <v>20401</v>
      </c>
      <c r="H6226" t="s">
        <v>9</v>
      </c>
      <c r="I6226">
        <v>1120</v>
      </c>
      <c r="J6226">
        <v>2141</v>
      </c>
      <c r="K6226" t="s">
        <v>3322</v>
      </c>
      <c r="O6226" s="65">
        <v>1000000</v>
      </c>
    </row>
    <row r="6227" spans="1:15" x14ac:dyDescent="0.25">
      <c r="A6227" s="45">
        <v>2018</v>
      </c>
      <c r="B6227" t="s">
        <v>1180</v>
      </c>
      <c r="C6227">
        <v>219</v>
      </c>
      <c r="D6227">
        <v>898</v>
      </c>
      <c r="E6227">
        <v>0</v>
      </c>
      <c r="F6227">
        <v>20402</v>
      </c>
      <c r="H6227" t="s">
        <v>9</v>
      </c>
      <c r="I6227">
        <v>1120</v>
      </c>
      <c r="J6227">
        <v>2141</v>
      </c>
      <c r="K6227" t="s">
        <v>3323</v>
      </c>
      <c r="O6227" s="65">
        <v>1500000</v>
      </c>
    </row>
    <row r="6228" spans="1:15" x14ac:dyDescent="0.25">
      <c r="A6228" s="45">
        <v>2018</v>
      </c>
      <c r="B6228" t="s">
        <v>1180</v>
      </c>
      <c r="C6228">
        <v>219</v>
      </c>
      <c r="D6228">
        <v>898</v>
      </c>
      <c r="E6228">
        <v>0</v>
      </c>
      <c r="F6228">
        <v>29901</v>
      </c>
      <c r="H6228" t="s">
        <v>9</v>
      </c>
      <c r="I6228">
        <v>1120</v>
      </c>
      <c r="J6228">
        <v>2141</v>
      </c>
      <c r="K6228" t="s">
        <v>3327</v>
      </c>
      <c r="O6228" s="65">
        <v>500000</v>
      </c>
    </row>
    <row r="6229" spans="1:15" x14ac:dyDescent="0.25">
      <c r="A6229" s="45">
        <v>2018</v>
      </c>
      <c r="B6229" t="s">
        <v>1180</v>
      </c>
      <c r="C6229">
        <v>219</v>
      </c>
      <c r="D6229">
        <v>898</v>
      </c>
      <c r="E6229">
        <v>0</v>
      </c>
      <c r="F6229">
        <v>29902</v>
      </c>
      <c r="H6229" t="s">
        <v>9</v>
      </c>
      <c r="I6229">
        <v>1120</v>
      </c>
      <c r="J6229">
        <v>2141</v>
      </c>
      <c r="K6229" t="s">
        <v>3328</v>
      </c>
      <c r="O6229" s="65">
        <v>100000</v>
      </c>
    </row>
    <row r="6230" spans="1:15" x14ac:dyDescent="0.25">
      <c r="A6230" s="45">
        <v>2018</v>
      </c>
      <c r="B6230" t="s">
        <v>1180</v>
      </c>
      <c r="C6230">
        <v>219</v>
      </c>
      <c r="D6230">
        <v>898</v>
      </c>
      <c r="E6230">
        <v>0</v>
      </c>
      <c r="F6230">
        <v>29903</v>
      </c>
      <c r="H6230" t="s">
        <v>9</v>
      </c>
      <c r="I6230">
        <v>1120</v>
      </c>
      <c r="J6230">
        <v>2141</v>
      </c>
      <c r="K6230" t="s">
        <v>3329</v>
      </c>
      <c r="O6230" s="65">
        <v>5500000</v>
      </c>
    </row>
    <row r="6231" spans="1:15" x14ac:dyDescent="0.25">
      <c r="A6231" s="45">
        <v>2018</v>
      </c>
      <c r="B6231" t="s">
        <v>1180</v>
      </c>
      <c r="C6231">
        <v>219</v>
      </c>
      <c r="D6231">
        <v>898</v>
      </c>
      <c r="E6231">
        <v>0</v>
      </c>
      <c r="F6231">
        <v>29904</v>
      </c>
      <c r="H6231" t="s">
        <v>9</v>
      </c>
      <c r="I6231">
        <v>1120</v>
      </c>
      <c r="J6231">
        <v>2141</v>
      </c>
      <c r="K6231" t="s">
        <v>3330</v>
      </c>
      <c r="O6231" s="65">
        <v>1500000</v>
      </c>
    </row>
    <row r="6232" spans="1:15" x14ac:dyDescent="0.25">
      <c r="A6232" s="45">
        <v>2018</v>
      </c>
      <c r="B6232" t="s">
        <v>1180</v>
      </c>
      <c r="C6232">
        <v>219</v>
      </c>
      <c r="D6232">
        <v>898</v>
      </c>
      <c r="E6232">
        <v>0</v>
      </c>
      <c r="F6232">
        <v>29905</v>
      </c>
      <c r="H6232" t="s">
        <v>9</v>
      </c>
      <c r="I6232">
        <v>1120</v>
      </c>
      <c r="J6232">
        <v>2141</v>
      </c>
      <c r="K6232" t="s">
        <v>3331</v>
      </c>
      <c r="O6232" s="65">
        <v>300000</v>
      </c>
    </row>
    <row r="6233" spans="1:15" x14ac:dyDescent="0.25">
      <c r="A6233" s="45">
        <v>2018</v>
      </c>
      <c r="B6233" t="s">
        <v>1180</v>
      </c>
      <c r="C6233">
        <v>219</v>
      </c>
      <c r="D6233">
        <v>898</v>
      </c>
      <c r="E6233">
        <v>0</v>
      </c>
      <c r="F6233">
        <v>29906</v>
      </c>
      <c r="H6233" t="s">
        <v>9</v>
      </c>
      <c r="I6233">
        <v>1120</v>
      </c>
      <c r="J6233">
        <v>2141</v>
      </c>
      <c r="K6233" t="s">
        <v>3332</v>
      </c>
      <c r="O6233" s="65">
        <v>400000</v>
      </c>
    </row>
    <row r="6234" spans="1:15" x14ac:dyDescent="0.25">
      <c r="A6234" s="45">
        <v>2018</v>
      </c>
      <c r="B6234" t="s">
        <v>1180</v>
      </c>
      <c r="C6234">
        <v>219</v>
      </c>
      <c r="D6234">
        <v>898</v>
      </c>
      <c r="E6234">
        <v>0</v>
      </c>
      <c r="F6234">
        <v>29907</v>
      </c>
      <c r="H6234" t="s">
        <v>9</v>
      </c>
      <c r="I6234">
        <v>1120</v>
      </c>
      <c r="J6234">
        <v>2141</v>
      </c>
      <c r="K6234" t="s">
        <v>3333</v>
      </c>
      <c r="O6234" s="65">
        <v>150000</v>
      </c>
    </row>
    <row r="6235" spans="1:15" x14ac:dyDescent="0.25">
      <c r="A6235" s="45">
        <v>2018</v>
      </c>
      <c r="B6235" t="s">
        <v>1180</v>
      </c>
      <c r="C6235">
        <v>219</v>
      </c>
      <c r="D6235">
        <v>898</v>
      </c>
      <c r="E6235">
        <v>0</v>
      </c>
      <c r="F6235">
        <v>29999</v>
      </c>
      <c r="H6235" t="s">
        <v>9</v>
      </c>
      <c r="I6235">
        <v>1120</v>
      </c>
      <c r="J6235">
        <v>2141</v>
      </c>
      <c r="K6235" t="s">
        <v>3334</v>
      </c>
      <c r="O6235" s="65">
        <v>400000</v>
      </c>
    </row>
    <row r="6236" spans="1:15" x14ac:dyDescent="0.25">
      <c r="A6236" s="45">
        <v>2018</v>
      </c>
      <c r="B6236" t="s">
        <v>1180</v>
      </c>
      <c r="C6236">
        <v>219</v>
      </c>
      <c r="D6236">
        <v>898</v>
      </c>
      <c r="E6236">
        <v>0</v>
      </c>
      <c r="F6236">
        <v>50101</v>
      </c>
      <c r="H6236" t="s">
        <v>16</v>
      </c>
      <c r="I6236">
        <v>2210</v>
      </c>
      <c r="J6236">
        <v>2141</v>
      </c>
      <c r="K6236" t="s">
        <v>3372</v>
      </c>
      <c r="O6236" s="65">
        <v>400000</v>
      </c>
    </row>
    <row r="6237" spans="1:15" x14ac:dyDescent="0.25">
      <c r="A6237" s="45">
        <v>2018</v>
      </c>
      <c r="B6237" t="s">
        <v>1180</v>
      </c>
      <c r="C6237">
        <v>219</v>
      </c>
      <c r="D6237">
        <v>898</v>
      </c>
      <c r="E6237">
        <v>0</v>
      </c>
      <c r="F6237">
        <v>50102</v>
      </c>
      <c r="H6237" t="s">
        <v>16</v>
      </c>
      <c r="I6237">
        <v>2210</v>
      </c>
      <c r="J6237">
        <v>2141</v>
      </c>
      <c r="K6237" t="s">
        <v>3373</v>
      </c>
      <c r="O6237" s="65">
        <v>40000000</v>
      </c>
    </row>
    <row r="6238" spans="1:15" x14ac:dyDescent="0.25">
      <c r="A6238" s="45">
        <v>2018</v>
      </c>
      <c r="B6238" t="s">
        <v>1180</v>
      </c>
      <c r="C6238">
        <v>219</v>
      </c>
      <c r="D6238">
        <v>898</v>
      </c>
      <c r="E6238">
        <v>0</v>
      </c>
      <c r="F6238">
        <v>50103</v>
      </c>
      <c r="H6238" t="s">
        <v>16</v>
      </c>
      <c r="I6238">
        <v>2210</v>
      </c>
      <c r="J6238">
        <v>2141</v>
      </c>
      <c r="K6238" t="s">
        <v>3374</v>
      </c>
      <c r="O6238" s="65">
        <v>2000000</v>
      </c>
    </row>
    <row r="6239" spans="1:15" x14ac:dyDescent="0.25">
      <c r="A6239" s="45">
        <v>2018</v>
      </c>
      <c r="B6239" t="s">
        <v>1180</v>
      </c>
      <c r="C6239">
        <v>219</v>
      </c>
      <c r="D6239">
        <v>898</v>
      </c>
      <c r="E6239">
        <v>0</v>
      </c>
      <c r="F6239">
        <v>50104</v>
      </c>
      <c r="H6239" t="s">
        <v>16</v>
      </c>
      <c r="I6239">
        <v>2210</v>
      </c>
      <c r="J6239">
        <v>2141</v>
      </c>
      <c r="K6239" t="s">
        <v>3375</v>
      </c>
      <c r="O6239" s="65">
        <v>67295200</v>
      </c>
    </row>
    <row r="6240" spans="1:15" x14ac:dyDescent="0.25">
      <c r="A6240" s="45">
        <v>2018</v>
      </c>
      <c r="B6240" t="s">
        <v>1180</v>
      </c>
      <c r="C6240">
        <v>219</v>
      </c>
      <c r="D6240">
        <v>898</v>
      </c>
      <c r="E6240">
        <v>0</v>
      </c>
      <c r="F6240">
        <v>50105</v>
      </c>
      <c r="H6240" t="s">
        <v>16</v>
      </c>
      <c r="I6240">
        <v>2210</v>
      </c>
      <c r="J6240">
        <v>2141</v>
      </c>
      <c r="K6240" t="s">
        <v>3376</v>
      </c>
      <c r="O6240" s="65">
        <v>38117450</v>
      </c>
    </row>
    <row r="6241" spans="1:15" x14ac:dyDescent="0.25">
      <c r="A6241" s="45">
        <v>2018</v>
      </c>
      <c r="B6241" t="s">
        <v>1180</v>
      </c>
      <c r="C6241">
        <v>219</v>
      </c>
      <c r="D6241">
        <v>898</v>
      </c>
      <c r="E6241">
        <v>0</v>
      </c>
      <c r="F6241">
        <v>50106</v>
      </c>
      <c r="H6241" t="s">
        <v>16</v>
      </c>
      <c r="I6241">
        <v>2210</v>
      </c>
      <c r="J6241">
        <v>2141</v>
      </c>
      <c r="K6241" t="s">
        <v>3377</v>
      </c>
      <c r="O6241" s="65">
        <v>2300000</v>
      </c>
    </row>
    <row r="6242" spans="1:15" x14ac:dyDescent="0.25">
      <c r="A6242" s="45">
        <v>2018</v>
      </c>
      <c r="B6242" t="s">
        <v>1180</v>
      </c>
      <c r="C6242">
        <v>219</v>
      </c>
      <c r="D6242">
        <v>898</v>
      </c>
      <c r="E6242">
        <v>0</v>
      </c>
      <c r="F6242">
        <v>50199</v>
      </c>
      <c r="H6242" t="s">
        <v>16</v>
      </c>
      <c r="I6242">
        <v>2210</v>
      </c>
      <c r="J6242">
        <v>2141</v>
      </c>
      <c r="K6242" t="s">
        <v>3379</v>
      </c>
      <c r="O6242" s="65">
        <v>10150000</v>
      </c>
    </row>
    <row r="6243" spans="1:15" x14ac:dyDescent="0.25">
      <c r="A6243" s="45">
        <v>2018</v>
      </c>
      <c r="B6243" t="s">
        <v>1180</v>
      </c>
      <c r="C6243">
        <v>219</v>
      </c>
      <c r="D6243">
        <v>898</v>
      </c>
      <c r="E6243">
        <v>0</v>
      </c>
      <c r="F6243">
        <v>60103</v>
      </c>
      <c r="G6243">
        <v>200</v>
      </c>
      <c r="H6243" t="s">
        <v>9</v>
      </c>
      <c r="I6243">
        <v>1310</v>
      </c>
      <c r="J6243">
        <v>2141</v>
      </c>
      <c r="K6243" t="s">
        <v>3393</v>
      </c>
      <c r="L6243" t="s">
        <v>21</v>
      </c>
      <c r="M6243" t="s">
        <v>4550</v>
      </c>
      <c r="N6243" t="s">
        <v>22</v>
      </c>
      <c r="O6243" s="65">
        <v>4101491</v>
      </c>
    </row>
    <row r="6244" spans="1:15" x14ac:dyDescent="0.25">
      <c r="A6244" s="45">
        <v>2018</v>
      </c>
      <c r="B6244" t="s">
        <v>1180</v>
      </c>
      <c r="C6244">
        <v>219</v>
      </c>
      <c r="D6244">
        <v>898</v>
      </c>
      <c r="E6244">
        <v>0</v>
      </c>
      <c r="F6244">
        <v>60103</v>
      </c>
      <c r="G6244">
        <v>202</v>
      </c>
      <c r="H6244" t="s">
        <v>9</v>
      </c>
      <c r="I6244">
        <v>1310</v>
      </c>
      <c r="J6244">
        <v>2141</v>
      </c>
      <c r="K6244" t="s">
        <v>3393</v>
      </c>
      <c r="L6244" t="s">
        <v>21</v>
      </c>
      <c r="M6244" t="s">
        <v>4542</v>
      </c>
      <c r="N6244" t="s">
        <v>22</v>
      </c>
      <c r="O6244" s="65">
        <v>1767884</v>
      </c>
    </row>
    <row r="6245" spans="1:15" x14ac:dyDescent="0.25">
      <c r="A6245" s="45">
        <v>2018</v>
      </c>
      <c r="B6245" t="s">
        <v>1180</v>
      </c>
      <c r="C6245">
        <v>219</v>
      </c>
      <c r="D6245">
        <v>898</v>
      </c>
      <c r="E6245">
        <v>0</v>
      </c>
      <c r="F6245">
        <v>60301</v>
      </c>
      <c r="H6245" t="s">
        <v>9</v>
      </c>
      <c r="I6245">
        <v>1320</v>
      </c>
      <c r="J6245">
        <v>2141</v>
      </c>
      <c r="K6245" t="s">
        <v>3404</v>
      </c>
      <c r="O6245" s="65">
        <v>44014730</v>
      </c>
    </row>
    <row r="6246" spans="1:15" x14ac:dyDescent="0.25">
      <c r="A6246" s="45">
        <v>2018</v>
      </c>
      <c r="B6246" t="s">
        <v>1180</v>
      </c>
      <c r="C6246">
        <v>219</v>
      </c>
      <c r="D6246">
        <v>898</v>
      </c>
      <c r="E6246">
        <v>0</v>
      </c>
      <c r="F6246">
        <v>60399</v>
      </c>
      <c r="H6246" t="s">
        <v>9</v>
      </c>
      <c r="I6246">
        <v>1320</v>
      </c>
      <c r="J6246">
        <v>2141</v>
      </c>
      <c r="K6246" t="s">
        <v>3409</v>
      </c>
      <c r="M6246" t="s">
        <v>4452</v>
      </c>
      <c r="O6246" s="65">
        <v>5761685</v>
      </c>
    </row>
    <row r="6247" spans="1:15" x14ac:dyDescent="0.25">
      <c r="A6247" s="45">
        <v>2018</v>
      </c>
      <c r="B6247" t="s">
        <v>1181</v>
      </c>
      <c r="C6247">
        <v>230</v>
      </c>
      <c r="D6247">
        <v>825</v>
      </c>
      <c r="E6247">
        <v>0</v>
      </c>
      <c r="F6247">
        <v>30101</v>
      </c>
      <c r="G6247">
        <v>200</v>
      </c>
      <c r="H6247" t="s">
        <v>9</v>
      </c>
      <c r="I6247">
        <v>1210</v>
      </c>
      <c r="J6247">
        <v>1170</v>
      </c>
      <c r="K6247" t="s">
        <v>3335</v>
      </c>
      <c r="L6247" t="s">
        <v>1182</v>
      </c>
      <c r="O6247" s="65">
        <v>85083000000</v>
      </c>
    </row>
    <row r="6248" spans="1:15" x14ac:dyDescent="0.25">
      <c r="A6248" s="45">
        <v>2018</v>
      </c>
      <c r="B6248" t="s">
        <v>1181</v>
      </c>
      <c r="C6248">
        <v>230</v>
      </c>
      <c r="D6248">
        <v>825</v>
      </c>
      <c r="E6248">
        <v>0</v>
      </c>
      <c r="F6248">
        <v>30102</v>
      </c>
      <c r="G6248">
        <v>202</v>
      </c>
      <c r="H6248" t="s">
        <v>9</v>
      </c>
      <c r="I6248">
        <v>1210</v>
      </c>
      <c r="J6248">
        <v>1170</v>
      </c>
      <c r="K6248" t="s">
        <v>3336</v>
      </c>
      <c r="L6248" t="s">
        <v>6319</v>
      </c>
      <c r="O6248" s="65">
        <v>1065328000000</v>
      </c>
    </row>
    <row r="6249" spans="1:15" x14ac:dyDescent="0.25">
      <c r="A6249" s="45">
        <v>2018</v>
      </c>
      <c r="B6249" t="s">
        <v>1181</v>
      </c>
      <c r="C6249">
        <v>230</v>
      </c>
      <c r="D6249">
        <v>825</v>
      </c>
      <c r="E6249">
        <v>0</v>
      </c>
      <c r="F6249">
        <v>30104</v>
      </c>
      <c r="G6249">
        <v>200</v>
      </c>
      <c r="H6249" t="s">
        <v>9</v>
      </c>
      <c r="I6249">
        <v>1220</v>
      </c>
      <c r="J6249">
        <v>1170</v>
      </c>
      <c r="K6249" t="s">
        <v>3338</v>
      </c>
      <c r="L6249" t="s">
        <v>4529</v>
      </c>
      <c r="O6249" s="65">
        <v>185450000000</v>
      </c>
    </row>
    <row r="6250" spans="1:15" x14ac:dyDescent="0.25">
      <c r="A6250" s="45">
        <v>2018</v>
      </c>
      <c r="B6250" t="s">
        <v>1181</v>
      </c>
      <c r="C6250">
        <v>230</v>
      </c>
      <c r="D6250">
        <v>825</v>
      </c>
      <c r="E6250">
        <v>0</v>
      </c>
      <c r="F6250">
        <v>30208</v>
      </c>
      <c r="G6250">
        <v>200</v>
      </c>
      <c r="H6250" t="s">
        <v>9</v>
      </c>
      <c r="I6250">
        <v>1220</v>
      </c>
      <c r="J6250">
        <v>1170</v>
      </c>
      <c r="K6250" t="s">
        <v>3346</v>
      </c>
      <c r="L6250" t="s">
        <v>1183</v>
      </c>
      <c r="O6250" s="65">
        <v>31711000000</v>
      </c>
    </row>
    <row r="6251" spans="1:15" x14ac:dyDescent="0.25">
      <c r="A6251" s="45">
        <v>2018</v>
      </c>
      <c r="B6251" t="s">
        <v>1181</v>
      </c>
      <c r="C6251">
        <v>230</v>
      </c>
      <c r="D6251">
        <v>825</v>
      </c>
      <c r="E6251">
        <v>0</v>
      </c>
      <c r="F6251">
        <v>30399</v>
      </c>
      <c r="G6251">
        <v>206</v>
      </c>
      <c r="H6251" t="s">
        <v>9</v>
      </c>
      <c r="I6251">
        <v>1210</v>
      </c>
      <c r="J6251">
        <v>1170</v>
      </c>
      <c r="K6251" t="s">
        <v>3348</v>
      </c>
      <c r="L6251" t="s">
        <v>4523</v>
      </c>
      <c r="M6251" t="s">
        <v>6320</v>
      </c>
      <c r="O6251" s="65">
        <v>9220000000</v>
      </c>
    </row>
    <row r="6252" spans="1:15" x14ac:dyDescent="0.25">
      <c r="A6252" s="45">
        <v>2018</v>
      </c>
      <c r="B6252" t="s">
        <v>1181</v>
      </c>
      <c r="C6252">
        <v>230</v>
      </c>
      <c r="D6252">
        <v>825</v>
      </c>
      <c r="E6252">
        <v>0</v>
      </c>
      <c r="F6252">
        <v>30401</v>
      </c>
      <c r="G6252">
        <v>200</v>
      </c>
      <c r="H6252" t="s">
        <v>9</v>
      </c>
      <c r="I6252">
        <v>1120</v>
      </c>
      <c r="J6252">
        <v>1170</v>
      </c>
      <c r="K6252" t="s">
        <v>3349</v>
      </c>
      <c r="L6252" t="s">
        <v>1184</v>
      </c>
      <c r="O6252" s="65">
        <v>422000000</v>
      </c>
    </row>
    <row r="6253" spans="1:15" x14ac:dyDescent="0.25">
      <c r="A6253" s="45">
        <v>2018</v>
      </c>
      <c r="B6253" t="s">
        <v>1181</v>
      </c>
      <c r="C6253">
        <v>230</v>
      </c>
      <c r="D6253">
        <v>825</v>
      </c>
      <c r="E6253">
        <v>0</v>
      </c>
      <c r="F6253">
        <v>30402</v>
      </c>
      <c r="G6253">
        <v>200</v>
      </c>
      <c r="H6253" t="s">
        <v>9</v>
      </c>
      <c r="I6253">
        <v>1120</v>
      </c>
      <c r="J6253">
        <v>1170</v>
      </c>
      <c r="K6253" t="s">
        <v>3350</v>
      </c>
      <c r="L6253" t="s">
        <v>4513</v>
      </c>
      <c r="O6253" s="65">
        <v>144000000</v>
      </c>
    </row>
    <row r="6254" spans="1:15" x14ac:dyDescent="0.25">
      <c r="A6254" s="45">
        <v>2018</v>
      </c>
      <c r="B6254" t="s">
        <v>1181</v>
      </c>
      <c r="C6254">
        <v>230</v>
      </c>
      <c r="D6254">
        <v>825</v>
      </c>
      <c r="E6254">
        <v>0</v>
      </c>
      <c r="F6254">
        <v>30404</v>
      </c>
      <c r="G6254">
        <v>200</v>
      </c>
      <c r="H6254" t="s">
        <v>9</v>
      </c>
      <c r="I6254">
        <v>1120</v>
      </c>
      <c r="J6254">
        <v>1170</v>
      </c>
      <c r="K6254" t="s">
        <v>3352</v>
      </c>
      <c r="L6254" t="s">
        <v>1185</v>
      </c>
      <c r="O6254" s="65">
        <v>10060000000</v>
      </c>
    </row>
    <row r="6255" spans="1:15" x14ac:dyDescent="0.25">
      <c r="A6255" s="45">
        <v>2018</v>
      </c>
      <c r="B6255" t="s">
        <v>1181</v>
      </c>
      <c r="C6255">
        <v>230</v>
      </c>
      <c r="D6255">
        <v>825</v>
      </c>
      <c r="E6255">
        <v>0</v>
      </c>
      <c r="F6255">
        <v>80101</v>
      </c>
      <c r="G6255">
        <v>280</v>
      </c>
      <c r="H6255" t="s">
        <v>16</v>
      </c>
      <c r="I6255">
        <v>3310</v>
      </c>
      <c r="J6255">
        <v>4000</v>
      </c>
      <c r="K6255" t="s">
        <v>3440</v>
      </c>
      <c r="L6255" t="s">
        <v>4514</v>
      </c>
      <c r="O6255" s="65">
        <v>372583000000</v>
      </c>
    </row>
    <row r="6256" spans="1:15" x14ac:dyDescent="0.25">
      <c r="A6256" s="45">
        <v>2018</v>
      </c>
      <c r="B6256" t="s">
        <v>1181</v>
      </c>
      <c r="C6256">
        <v>230</v>
      </c>
      <c r="D6256">
        <v>825</v>
      </c>
      <c r="E6256">
        <v>0</v>
      </c>
      <c r="F6256">
        <v>80101</v>
      </c>
      <c r="G6256">
        <v>280</v>
      </c>
      <c r="H6256" t="s">
        <v>1186</v>
      </c>
      <c r="I6256">
        <v>3310</v>
      </c>
      <c r="J6256">
        <v>1170</v>
      </c>
      <c r="K6256" t="s">
        <v>3440</v>
      </c>
      <c r="L6256" t="s">
        <v>4514</v>
      </c>
      <c r="O6256" s="65">
        <v>75000000000</v>
      </c>
    </row>
    <row r="6257" spans="1:15" x14ac:dyDescent="0.25">
      <c r="A6257" s="45">
        <v>2018</v>
      </c>
      <c r="B6257" t="s">
        <v>1181</v>
      </c>
      <c r="C6257">
        <v>230</v>
      </c>
      <c r="D6257">
        <v>825</v>
      </c>
      <c r="E6257">
        <v>0</v>
      </c>
      <c r="F6257">
        <v>80102</v>
      </c>
      <c r="G6257">
        <v>280</v>
      </c>
      <c r="H6257" t="s">
        <v>16</v>
      </c>
      <c r="I6257">
        <v>3310</v>
      </c>
      <c r="J6257">
        <v>4000</v>
      </c>
      <c r="K6257" t="s">
        <v>3441</v>
      </c>
      <c r="L6257" t="s">
        <v>4530</v>
      </c>
      <c r="O6257" s="65">
        <v>1086492000000</v>
      </c>
    </row>
    <row r="6258" spans="1:15" x14ac:dyDescent="0.25">
      <c r="A6258" s="45">
        <v>2018</v>
      </c>
      <c r="B6258" t="s">
        <v>1181</v>
      </c>
      <c r="C6258">
        <v>230</v>
      </c>
      <c r="D6258">
        <v>825</v>
      </c>
      <c r="E6258">
        <v>0</v>
      </c>
      <c r="F6258">
        <v>80208</v>
      </c>
      <c r="G6258">
        <v>280</v>
      </c>
      <c r="H6258" t="s">
        <v>16</v>
      </c>
      <c r="I6258">
        <v>3320</v>
      </c>
      <c r="J6258">
        <v>4000</v>
      </c>
      <c r="K6258" t="s">
        <v>3221</v>
      </c>
      <c r="L6258" t="s">
        <v>1188</v>
      </c>
      <c r="O6258" s="65">
        <v>61856000000</v>
      </c>
    </row>
    <row r="6259" spans="1:15" x14ac:dyDescent="0.25">
      <c r="A6259" s="45">
        <v>2018</v>
      </c>
      <c r="B6259" t="s">
        <v>1189</v>
      </c>
      <c r="C6259">
        <v>231</v>
      </c>
      <c r="D6259">
        <v>743</v>
      </c>
      <c r="E6259">
        <v>0</v>
      </c>
      <c r="F6259">
        <v>60103</v>
      </c>
      <c r="G6259">
        <v>201</v>
      </c>
      <c r="H6259" t="s">
        <v>9</v>
      </c>
      <c r="I6259">
        <v>1310</v>
      </c>
      <c r="J6259">
        <v>3520</v>
      </c>
      <c r="K6259" t="s">
        <v>3393</v>
      </c>
      <c r="L6259" t="s">
        <v>898</v>
      </c>
      <c r="M6259" t="s">
        <v>58</v>
      </c>
      <c r="N6259" t="s">
        <v>22</v>
      </c>
      <c r="O6259" s="65">
        <v>1920713567</v>
      </c>
    </row>
    <row r="6260" spans="1:15" x14ac:dyDescent="0.25">
      <c r="A6260" s="45">
        <v>2018</v>
      </c>
      <c r="B6260" t="s">
        <v>1189</v>
      </c>
      <c r="C6260">
        <v>231</v>
      </c>
      <c r="D6260">
        <v>743</v>
      </c>
      <c r="E6260">
        <v>0</v>
      </c>
      <c r="F6260">
        <v>60103</v>
      </c>
      <c r="G6260">
        <v>203</v>
      </c>
      <c r="H6260" t="s">
        <v>9</v>
      </c>
      <c r="I6260">
        <v>1310</v>
      </c>
      <c r="J6260">
        <v>3520</v>
      </c>
      <c r="K6260" t="s">
        <v>3393</v>
      </c>
      <c r="L6260" t="s">
        <v>21</v>
      </c>
      <c r="M6260" t="s">
        <v>4767</v>
      </c>
      <c r="N6260" t="s">
        <v>22</v>
      </c>
      <c r="O6260" s="65">
        <v>67224974836</v>
      </c>
    </row>
    <row r="6261" spans="1:15" x14ac:dyDescent="0.25">
      <c r="A6261" s="45">
        <v>2018</v>
      </c>
      <c r="B6261" t="s">
        <v>1189</v>
      </c>
      <c r="C6261">
        <v>231</v>
      </c>
      <c r="D6261">
        <v>743</v>
      </c>
      <c r="E6261">
        <v>0</v>
      </c>
      <c r="F6261">
        <v>60103</v>
      </c>
      <c r="G6261">
        <v>204</v>
      </c>
      <c r="H6261" t="s">
        <v>9</v>
      </c>
      <c r="I6261">
        <v>1310</v>
      </c>
      <c r="J6261">
        <v>3520</v>
      </c>
      <c r="K6261" t="s">
        <v>3393</v>
      </c>
      <c r="L6261" t="s">
        <v>898</v>
      </c>
      <c r="M6261" t="s">
        <v>6321</v>
      </c>
      <c r="N6261" t="s">
        <v>22</v>
      </c>
      <c r="O6261" s="65">
        <v>58163189380</v>
      </c>
    </row>
    <row r="6262" spans="1:15" x14ac:dyDescent="0.25">
      <c r="A6262" s="45">
        <v>2018</v>
      </c>
      <c r="B6262" t="s">
        <v>1189</v>
      </c>
      <c r="C6262">
        <v>231</v>
      </c>
      <c r="D6262">
        <v>743</v>
      </c>
      <c r="E6262">
        <v>0</v>
      </c>
      <c r="F6262">
        <v>60103</v>
      </c>
      <c r="G6262">
        <v>206</v>
      </c>
      <c r="H6262" t="s">
        <v>9</v>
      </c>
      <c r="I6262">
        <v>1310</v>
      </c>
      <c r="J6262">
        <v>3520</v>
      </c>
      <c r="K6262" t="s">
        <v>3393</v>
      </c>
      <c r="L6262" t="s">
        <v>898</v>
      </c>
      <c r="M6262" t="s">
        <v>1190</v>
      </c>
      <c r="N6262" t="s">
        <v>22</v>
      </c>
      <c r="O6262" s="65">
        <v>25000000</v>
      </c>
    </row>
    <row r="6263" spans="1:15" x14ac:dyDescent="0.25">
      <c r="A6263" s="45">
        <v>2018</v>
      </c>
      <c r="B6263" t="s">
        <v>1189</v>
      </c>
      <c r="C6263">
        <v>231</v>
      </c>
      <c r="D6263">
        <v>743</v>
      </c>
      <c r="E6263">
        <v>0</v>
      </c>
      <c r="F6263">
        <v>60103</v>
      </c>
      <c r="G6263">
        <v>208</v>
      </c>
      <c r="H6263" t="s">
        <v>9</v>
      </c>
      <c r="I6263">
        <v>1310</v>
      </c>
      <c r="J6263">
        <v>3520</v>
      </c>
      <c r="K6263" t="s">
        <v>3393</v>
      </c>
      <c r="L6263" t="s">
        <v>898</v>
      </c>
      <c r="M6263" t="s">
        <v>1191</v>
      </c>
      <c r="N6263" t="s">
        <v>22</v>
      </c>
      <c r="O6263" s="65">
        <v>100000000</v>
      </c>
    </row>
    <row r="6264" spans="1:15" x14ac:dyDescent="0.25">
      <c r="A6264" s="45">
        <v>2018</v>
      </c>
      <c r="B6264" t="s">
        <v>1189</v>
      </c>
      <c r="C6264">
        <v>231</v>
      </c>
      <c r="D6264">
        <v>743</v>
      </c>
      <c r="E6264">
        <v>0</v>
      </c>
      <c r="F6264">
        <v>60103</v>
      </c>
      <c r="G6264">
        <v>212</v>
      </c>
      <c r="H6264" t="s">
        <v>9</v>
      </c>
      <c r="I6264">
        <v>1310</v>
      </c>
      <c r="J6264">
        <v>3520</v>
      </c>
      <c r="K6264" t="s">
        <v>3393</v>
      </c>
      <c r="L6264" t="s">
        <v>898</v>
      </c>
      <c r="M6264" t="s">
        <v>1192</v>
      </c>
      <c r="N6264" t="s">
        <v>22</v>
      </c>
      <c r="O6264" s="65">
        <v>22322400000</v>
      </c>
    </row>
    <row r="6265" spans="1:15" x14ac:dyDescent="0.25">
      <c r="A6265" s="45">
        <v>2018</v>
      </c>
      <c r="B6265" t="s">
        <v>1189</v>
      </c>
      <c r="C6265">
        <v>231</v>
      </c>
      <c r="D6265">
        <v>743</v>
      </c>
      <c r="E6265">
        <v>0</v>
      </c>
      <c r="F6265">
        <v>60103</v>
      </c>
      <c r="G6265">
        <v>213</v>
      </c>
      <c r="H6265" t="s">
        <v>9</v>
      </c>
      <c r="I6265">
        <v>1310</v>
      </c>
      <c r="J6265">
        <v>3520</v>
      </c>
      <c r="K6265" t="s">
        <v>3393</v>
      </c>
      <c r="L6265" t="s">
        <v>898</v>
      </c>
      <c r="M6265" t="s">
        <v>4464</v>
      </c>
      <c r="N6265" t="s">
        <v>22</v>
      </c>
      <c r="O6265" s="65">
        <v>8293800000</v>
      </c>
    </row>
    <row r="6266" spans="1:15" x14ac:dyDescent="0.25">
      <c r="A6266" s="45">
        <v>2018</v>
      </c>
      <c r="B6266" t="s">
        <v>1189</v>
      </c>
      <c r="C6266">
        <v>231</v>
      </c>
      <c r="D6266">
        <v>743</v>
      </c>
      <c r="E6266">
        <v>0</v>
      </c>
      <c r="F6266">
        <v>60103</v>
      </c>
      <c r="G6266">
        <v>214</v>
      </c>
      <c r="H6266" t="s">
        <v>9</v>
      </c>
      <c r="I6266">
        <v>1310</v>
      </c>
      <c r="J6266">
        <v>3520</v>
      </c>
      <c r="K6266" t="s">
        <v>3393</v>
      </c>
      <c r="L6266" t="s">
        <v>898</v>
      </c>
      <c r="M6266" t="s">
        <v>1193</v>
      </c>
      <c r="N6266" t="s">
        <v>22</v>
      </c>
      <c r="O6266" s="65">
        <v>5718800000</v>
      </c>
    </row>
    <row r="6267" spans="1:15" x14ac:dyDescent="0.25">
      <c r="A6267" s="45">
        <v>2018</v>
      </c>
      <c r="B6267" t="s">
        <v>1189</v>
      </c>
      <c r="C6267">
        <v>231</v>
      </c>
      <c r="D6267">
        <v>743</v>
      </c>
      <c r="E6267">
        <v>0</v>
      </c>
      <c r="F6267">
        <v>60302</v>
      </c>
      <c r="G6267">
        <v>601</v>
      </c>
      <c r="H6267" t="s">
        <v>9</v>
      </c>
      <c r="I6267">
        <v>1320</v>
      </c>
      <c r="J6267">
        <v>3520</v>
      </c>
      <c r="K6267" t="s">
        <v>3405</v>
      </c>
      <c r="L6267" t="s">
        <v>1194</v>
      </c>
      <c r="M6267" t="s">
        <v>6322</v>
      </c>
      <c r="O6267" s="65">
        <v>5238985774</v>
      </c>
    </row>
    <row r="6268" spans="1:15" x14ac:dyDescent="0.25">
      <c r="A6268" s="45">
        <v>2018</v>
      </c>
      <c r="B6268" t="s">
        <v>1189</v>
      </c>
      <c r="C6268">
        <v>231</v>
      </c>
      <c r="D6268">
        <v>743</v>
      </c>
      <c r="E6268">
        <v>0</v>
      </c>
      <c r="F6268">
        <v>60302</v>
      </c>
      <c r="G6268">
        <v>603</v>
      </c>
      <c r="H6268" t="s">
        <v>9</v>
      </c>
      <c r="I6268">
        <v>1320</v>
      </c>
      <c r="J6268">
        <v>3520</v>
      </c>
      <c r="K6268" t="s">
        <v>3405</v>
      </c>
      <c r="L6268" t="s">
        <v>4465</v>
      </c>
      <c r="M6268" t="s">
        <v>1195</v>
      </c>
      <c r="O6268" s="65">
        <v>242116857</v>
      </c>
    </row>
    <row r="6269" spans="1:15" x14ac:dyDescent="0.25">
      <c r="A6269" s="45">
        <v>2018</v>
      </c>
      <c r="B6269" t="s">
        <v>1189</v>
      </c>
      <c r="C6269">
        <v>231</v>
      </c>
      <c r="D6269">
        <v>743</v>
      </c>
      <c r="E6269">
        <v>0</v>
      </c>
      <c r="F6269">
        <v>60302</v>
      </c>
      <c r="G6269">
        <v>605</v>
      </c>
      <c r="H6269" t="s">
        <v>9</v>
      </c>
      <c r="I6269">
        <v>1320</v>
      </c>
      <c r="J6269">
        <v>3520</v>
      </c>
      <c r="K6269" t="s">
        <v>3405</v>
      </c>
      <c r="L6269" t="s">
        <v>4466</v>
      </c>
      <c r="M6269" t="s">
        <v>6323</v>
      </c>
      <c r="O6269" s="65">
        <v>83759815617</v>
      </c>
    </row>
    <row r="6270" spans="1:15" x14ac:dyDescent="0.25">
      <c r="A6270" s="45">
        <v>2018</v>
      </c>
      <c r="B6270" t="s">
        <v>1189</v>
      </c>
      <c r="C6270">
        <v>231</v>
      </c>
      <c r="D6270">
        <v>743</v>
      </c>
      <c r="E6270">
        <v>0</v>
      </c>
      <c r="F6270">
        <v>60302</v>
      </c>
      <c r="G6270">
        <v>606</v>
      </c>
      <c r="H6270" t="s">
        <v>9</v>
      </c>
      <c r="I6270">
        <v>1320</v>
      </c>
      <c r="J6270">
        <v>3520</v>
      </c>
      <c r="K6270" t="s">
        <v>3405</v>
      </c>
      <c r="L6270" t="s">
        <v>4467</v>
      </c>
      <c r="M6270" t="s">
        <v>1196</v>
      </c>
      <c r="O6270" s="65">
        <v>349876315234</v>
      </c>
    </row>
    <row r="6271" spans="1:15" x14ac:dyDescent="0.25">
      <c r="A6271" s="45">
        <v>2018</v>
      </c>
      <c r="B6271" t="s">
        <v>1189</v>
      </c>
      <c r="C6271">
        <v>231</v>
      </c>
      <c r="D6271">
        <v>743</v>
      </c>
      <c r="E6271">
        <v>0</v>
      </c>
      <c r="F6271">
        <v>60302</v>
      </c>
      <c r="G6271">
        <v>607</v>
      </c>
      <c r="H6271" t="s">
        <v>9</v>
      </c>
      <c r="I6271">
        <v>1320</v>
      </c>
      <c r="J6271">
        <v>3520</v>
      </c>
      <c r="K6271" t="s">
        <v>3405</v>
      </c>
      <c r="L6271" t="s">
        <v>4467</v>
      </c>
      <c r="M6271" t="s">
        <v>1197</v>
      </c>
      <c r="O6271" s="65">
        <v>119322742466</v>
      </c>
    </row>
    <row r="6272" spans="1:15" x14ac:dyDescent="0.25">
      <c r="A6272" s="45">
        <v>2018</v>
      </c>
      <c r="B6272" t="s">
        <v>1189</v>
      </c>
      <c r="C6272">
        <v>231</v>
      </c>
      <c r="D6272">
        <v>743</v>
      </c>
      <c r="E6272">
        <v>0</v>
      </c>
      <c r="F6272">
        <v>60302</v>
      </c>
      <c r="G6272">
        <v>608</v>
      </c>
      <c r="H6272" t="s">
        <v>9</v>
      </c>
      <c r="I6272">
        <v>1320</v>
      </c>
      <c r="J6272">
        <v>3520</v>
      </c>
      <c r="K6272" t="s">
        <v>3405</v>
      </c>
      <c r="L6272" t="s">
        <v>4467</v>
      </c>
      <c r="M6272" t="s">
        <v>4468</v>
      </c>
      <c r="O6272" s="65">
        <v>104549707600</v>
      </c>
    </row>
    <row r="6273" spans="1:15" x14ac:dyDescent="0.25">
      <c r="A6273" s="45">
        <v>2018</v>
      </c>
      <c r="B6273" t="s">
        <v>1189</v>
      </c>
      <c r="C6273">
        <v>231</v>
      </c>
      <c r="D6273">
        <v>743</v>
      </c>
      <c r="E6273">
        <v>0</v>
      </c>
      <c r="F6273">
        <v>60302</v>
      </c>
      <c r="G6273">
        <v>609</v>
      </c>
      <c r="H6273" t="s">
        <v>9</v>
      </c>
      <c r="I6273">
        <v>1320</v>
      </c>
      <c r="J6273">
        <v>3520</v>
      </c>
      <c r="K6273" t="s">
        <v>3405</v>
      </c>
      <c r="L6273" t="s">
        <v>4469</v>
      </c>
      <c r="M6273" t="s">
        <v>1198</v>
      </c>
      <c r="O6273" s="65">
        <v>6912336428</v>
      </c>
    </row>
    <row r="6274" spans="1:15" x14ac:dyDescent="0.25">
      <c r="A6274" s="45">
        <v>2018</v>
      </c>
      <c r="B6274" t="s">
        <v>1189</v>
      </c>
      <c r="C6274">
        <v>231</v>
      </c>
      <c r="D6274">
        <v>743</v>
      </c>
      <c r="E6274">
        <v>0</v>
      </c>
      <c r="F6274">
        <v>60302</v>
      </c>
      <c r="G6274">
        <v>610</v>
      </c>
      <c r="H6274" t="s">
        <v>9</v>
      </c>
      <c r="I6274">
        <v>1320</v>
      </c>
      <c r="J6274">
        <v>3520</v>
      </c>
      <c r="K6274" t="s">
        <v>3405</v>
      </c>
      <c r="L6274" t="s">
        <v>4470</v>
      </c>
      <c r="M6274" t="s">
        <v>1199</v>
      </c>
      <c r="O6274" s="65">
        <v>1766859606</v>
      </c>
    </row>
    <row r="6275" spans="1:15" x14ac:dyDescent="0.25">
      <c r="A6275" s="45">
        <v>2018</v>
      </c>
      <c r="B6275" t="s">
        <v>1189</v>
      </c>
      <c r="C6275">
        <v>231</v>
      </c>
      <c r="D6275">
        <v>743</v>
      </c>
      <c r="E6275">
        <v>0</v>
      </c>
      <c r="F6275">
        <v>60302</v>
      </c>
      <c r="G6275">
        <v>612</v>
      </c>
      <c r="H6275" t="s">
        <v>9</v>
      </c>
      <c r="I6275">
        <v>1320</v>
      </c>
      <c r="J6275">
        <v>3520</v>
      </c>
      <c r="K6275" t="s">
        <v>3405</v>
      </c>
      <c r="L6275" t="s">
        <v>4471</v>
      </c>
      <c r="M6275" t="s">
        <v>1200</v>
      </c>
      <c r="O6275" s="65">
        <v>362812716</v>
      </c>
    </row>
    <row r="6276" spans="1:15" x14ac:dyDescent="0.25">
      <c r="A6276" s="45">
        <v>2018</v>
      </c>
      <c r="B6276" t="s">
        <v>1189</v>
      </c>
      <c r="C6276">
        <v>231</v>
      </c>
      <c r="D6276">
        <v>743</v>
      </c>
      <c r="E6276">
        <v>0</v>
      </c>
      <c r="F6276">
        <v>60302</v>
      </c>
      <c r="G6276">
        <v>615</v>
      </c>
      <c r="H6276" t="s">
        <v>9</v>
      </c>
      <c r="I6276">
        <v>1320</v>
      </c>
      <c r="J6276">
        <v>3520</v>
      </c>
      <c r="K6276" t="s">
        <v>3405</v>
      </c>
      <c r="L6276" t="s">
        <v>4472</v>
      </c>
      <c r="M6276" t="s">
        <v>1201</v>
      </c>
      <c r="O6276" s="65">
        <v>37395434757</v>
      </c>
    </row>
    <row r="6277" spans="1:15" x14ac:dyDescent="0.25">
      <c r="A6277" s="45">
        <v>2018</v>
      </c>
      <c r="B6277" t="s">
        <v>1189</v>
      </c>
      <c r="C6277">
        <v>231</v>
      </c>
      <c r="D6277">
        <v>743</v>
      </c>
      <c r="E6277">
        <v>0</v>
      </c>
      <c r="F6277">
        <v>60303</v>
      </c>
      <c r="G6277">
        <v>600</v>
      </c>
      <c r="H6277" t="s">
        <v>9</v>
      </c>
      <c r="I6277">
        <v>1320</v>
      </c>
      <c r="J6277">
        <v>3524</v>
      </c>
      <c r="K6277" t="s">
        <v>3406</v>
      </c>
      <c r="L6277" t="s">
        <v>4473</v>
      </c>
      <c r="M6277" t="s">
        <v>1201</v>
      </c>
      <c r="O6277" s="65">
        <v>5849580</v>
      </c>
    </row>
    <row r="6278" spans="1:15" x14ac:dyDescent="0.25">
      <c r="A6278" s="45">
        <v>2018</v>
      </c>
      <c r="B6278" t="s">
        <v>1189</v>
      </c>
      <c r="C6278">
        <v>231</v>
      </c>
      <c r="D6278">
        <v>743</v>
      </c>
      <c r="E6278">
        <v>0</v>
      </c>
      <c r="F6278">
        <v>60303</v>
      </c>
      <c r="G6278">
        <v>602</v>
      </c>
      <c r="H6278" t="s">
        <v>9</v>
      </c>
      <c r="I6278">
        <v>1320</v>
      </c>
      <c r="J6278">
        <v>3524</v>
      </c>
      <c r="K6278" t="s">
        <v>3406</v>
      </c>
      <c r="L6278" t="s">
        <v>4474</v>
      </c>
      <c r="M6278" t="s">
        <v>1202</v>
      </c>
      <c r="O6278" s="65">
        <v>107067489</v>
      </c>
    </row>
    <row r="6279" spans="1:15" x14ac:dyDescent="0.25">
      <c r="A6279" s="45">
        <v>2018</v>
      </c>
      <c r="B6279" t="s">
        <v>1189</v>
      </c>
      <c r="C6279">
        <v>231</v>
      </c>
      <c r="D6279">
        <v>743</v>
      </c>
      <c r="E6279">
        <v>0</v>
      </c>
      <c r="F6279">
        <v>60303</v>
      </c>
      <c r="G6279">
        <v>603</v>
      </c>
      <c r="H6279" t="s">
        <v>9</v>
      </c>
      <c r="I6279">
        <v>1320</v>
      </c>
      <c r="J6279">
        <v>3524</v>
      </c>
      <c r="K6279" t="s">
        <v>3406</v>
      </c>
      <c r="L6279" t="s">
        <v>4475</v>
      </c>
      <c r="M6279" t="s">
        <v>1203</v>
      </c>
      <c r="O6279" s="65">
        <v>2485873209</v>
      </c>
    </row>
    <row r="6280" spans="1:15" x14ac:dyDescent="0.25">
      <c r="A6280" s="45">
        <v>2018</v>
      </c>
      <c r="B6280" t="s">
        <v>1189</v>
      </c>
      <c r="C6280">
        <v>231</v>
      </c>
      <c r="D6280">
        <v>743</v>
      </c>
      <c r="E6280">
        <v>0</v>
      </c>
      <c r="F6280">
        <v>60303</v>
      </c>
      <c r="G6280">
        <v>604</v>
      </c>
      <c r="H6280" t="s">
        <v>9</v>
      </c>
      <c r="I6280">
        <v>1320</v>
      </c>
      <c r="J6280">
        <v>3524</v>
      </c>
      <c r="K6280" t="s">
        <v>3406</v>
      </c>
      <c r="L6280" t="s">
        <v>4476</v>
      </c>
      <c r="M6280" t="s">
        <v>6324</v>
      </c>
      <c r="O6280" s="65">
        <v>477990278</v>
      </c>
    </row>
    <row r="6281" spans="1:15" x14ac:dyDescent="0.25">
      <c r="A6281" s="45">
        <v>2018</v>
      </c>
      <c r="B6281" t="s">
        <v>1189</v>
      </c>
      <c r="C6281">
        <v>231</v>
      </c>
      <c r="D6281">
        <v>743</v>
      </c>
      <c r="E6281">
        <v>0</v>
      </c>
      <c r="F6281">
        <v>60303</v>
      </c>
      <c r="G6281">
        <v>611</v>
      </c>
      <c r="H6281" t="s">
        <v>9</v>
      </c>
      <c r="I6281">
        <v>1320</v>
      </c>
      <c r="J6281">
        <v>3524</v>
      </c>
      <c r="K6281" t="s">
        <v>3406</v>
      </c>
      <c r="L6281" t="s">
        <v>4477</v>
      </c>
      <c r="M6281" t="s">
        <v>6325</v>
      </c>
      <c r="O6281" s="65">
        <v>3688396045</v>
      </c>
    </row>
    <row r="6282" spans="1:15" x14ac:dyDescent="0.25">
      <c r="A6282" s="45">
        <v>2018</v>
      </c>
      <c r="B6282" t="s">
        <v>1189</v>
      </c>
      <c r="C6282">
        <v>231</v>
      </c>
      <c r="D6282">
        <v>743</v>
      </c>
      <c r="E6282">
        <v>0</v>
      </c>
      <c r="F6282">
        <v>60303</v>
      </c>
      <c r="G6282">
        <v>614</v>
      </c>
      <c r="H6282" t="s">
        <v>9</v>
      </c>
      <c r="I6282">
        <v>1320</v>
      </c>
      <c r="J6282">
        <v>3524</v>
      </c>
      <c r="K6282" t="s">
        <v>3406</v>
      </c>
      <c r="L6282" t="s">
        <v>4478</v>
      </c>
      <c r="M6282" t="s">
        <v>1201</v>
      </c>
      <c r="O6282" s="65">
        <v>16327801</v>
      </c>
    </row>
    <row r="6283" spans="1:15" x14ac:dyDescent="0.25">
      <c r="A6283" s="45">
        <v>2018</v>
      </c>
      <c r="B6283" t="s">
        <v>1189</v>
      </c>
      <c r="C6283">
        <v>231</v>
      </c>
      <c r="D6283">
        <v>743</v>
      </c>
      <c r="E6283">
        <v>0</v>
      </c>
      <c r="F6283">
        <v>60303</v>
      </c>
      <c r="G6283">
        <v>615</v>
      </c>
      <c r="H6283" t="s">
        <v>9</v>
      </c>
      <c r="I6283">
        <v>1320</v>
      </c>
      <c r="J6283">
        <v>3524</v>
      </c>
      <c r="K6283" t="s">
        <v>3406</v>
      </c>
      <c r="L6283" t="s">
        <v>1204</v>
      </c>
      <c r="M6283" t="s">
        <v>6326</v>
      </c>
      <c r="O6283" s="65">
        <v>620116531</v>
      </c>
    </row>
    <row r="6284" spans="1:15" x14ac:dyDescent="0.25">
      <c r="A6284" s="45">
        <v>2018</v>
      </c>
      <c r="B6284" t="s">
        <v>1189</v>
      </c>
      <c r="C6284">
        <v>231</v>
      </c>
      <c r="D6284">
        <v>743</v>
      </c>
      <c r="E6284">
        <v>0</v>
      </c>
      <c r="F6284">
        <v>60303</v>
      </c>
      <c r="G6284">
        <v>616</v>
      </c>
      <c r="H6284" t="s">
        <v>9</v>
      </c>
      <c r="I6284">
        <v>1320</v>
      </c>
      <c r="J6284">
        <v>3524</v>
      </c>
      <c r="K6284" t="s">
        <v>3406</v>
      </c>
      <c r="L6284" t="s">
        <v>1205</v>
      </c>
      <c r="M6284" t="s">
        <v>4479</v>
      </c>
      <c r="O6284" s="65">
        <v>142915669</v>
      </c>
    </row>
    <row r="6285" spans="1:15" x14ac:dyDescent="0.25">
      <c r="A6285" s="45">
        <v>2018</v>
      </c>
      <c r="B6285" t="s">
        <v>1189</v>
      </c>
      <c r="C6285">
        <v>231</v>
      </c>
      <c r="D6285">
        <v>743</v>
      </c>
      <c r="E6285">
        <v>0</v>
      </c>
      <c r="F6285">
        <v>60303</v>
      </c>
      <c r="G6285">
        <v>617</v>
      </c>
      <c r="H6285" t="s">
        <v>9</v>
      </c>
      <c r="I6285">
        <v>1320</v>
      </c>
      <c r="J6285">
        <v>3524</v>
      </c>
      <c r="K6285" t="s">
        <v>3406</v>
      </c>
      <c r="L6285" t="s">
        <v>4480</v>
      </c>
      <c r="M6285" t="s">
        <v>4481</v>
      </c>
      <c r="O6285" s="65">
        <v>291114594</v>
      </c>
    </row>
    <row r="6286" spans="1:15" x14ac:dyDescent="0.25">
      <c r="A6286" s="45">
        <v>2018</v>
      </c>
      <c r="B6286" t="s">
        <v>1189</v>
      </c>
      <c r="C6286">
        <v>231</v>
      </c>
      <c r="D6286">
        <v>743</v>
      </c>
      <c r="E6286">
        <v>0</v>
      </c>
      <c r="F6286">
        <v>60304</v>
      </c>
      <c r="G6286">
        <v>265</v>
      </c>
      <c r="H6286" t="s">
        <v>9</v>
      </c>
      <c r="I6286">
        <v>1320</v>
      </c>
      <c r="J6286">
        <v>3520</v>
      </c>
      <c r="K6286" t="s">
        <v>3407</v>
      </c>
      <c r="L6286" t="s">
        <v>4482</v>
      </c>
      <c r="O6286" s="65">
        <v>61524343966</v>
      </c>
    </row>
    <row r="6287" spans="1:15" x14ac:dyDescent="0.25">
      <c r="A6287" s="45">
        <v>2018</v>
      </c>
      <c r="B6287" t="s">
        <v>1189</v>
      </c>
      <c r="C6287">
        <v>231</v>
      </c>
      <c r="D6287">
        <v>743</v>
      </c>
      <c r="E6287">
        <v>0</v>
      </c>
      <c r="F6287">
        <v>60601</v>
      </c>
      <c r="G6287">
        <v>202</v>
      </c>
      <c r="H6287" t="s">
        <v>9</v>
      </c>
      <c r="I6287">
        <v>1320</v>
      </c>
      <c r="J6287">
        <v>3520</v>
      </c>
      <c r="K6287" t="s">
        <v>3417</v>
      </c>
      <c r="L6287" t="s">
        <v>1206</v>
      </c>
      <c r="M6287" t="s">
        <v>4483</v>
      </c>
      <c r="O6287" s="65">
        <v>6000000000</v>
      </c>
    </row>
    <row r="6288" spans="1:15" x14ac:dyDescent="0.25">
      <c r="A6288" s="45">
        <v>2018</v>
      </c>
      <c r="B6288" t="s">
        <v>1189</v>
      </c>
      <c r="C6288">
        <v>231</v>
      </c>
      <c r="D6288">
        <v>743</v>
      </c>
      <c r="E6288">
        <v>0</v>
      </c>
      <c r="F6288">
        <v>60601</v>
      </c>
      <c r="G6288">
        <v>204</v>
      </c>
      <c r="H6288" t="s">
        <v>9</v>
      </c>
      <c r="I6288">
        <v>1320</v>
      </c>
      <c r="J6288">
        <v>3520</v>
      </c>
      <c r="K6288" t="s">
        <v>3417</v>
      </c>
      <c r="L6288" t="s">
        <v>1206</v>
      </c>
      <c r="M6288" t="s">
        <v>4484</v>
      </c>
      <c r="O6288" s="65">
        <v>5000000000</v>
      </c>
    </row>
    <row r="6289" spans="1:15" x14ac:dyDescent="0.25">
      <c r="A6289" s="45">
        <v>2018</v>
      </c>
      <c r="B6289" t="s">
        <v>1189</v>
      </c>
      <c r="C6289">
        <v>231</v>
      </c>
      <c r="D6289">
        <v>743</v>
      </c>
      <c r="E6289">
        <v>0</v>
      </c>
      <c r="F6289">
        <v>80102</v>
      </c>
      <c r="G6289">
        <v>200</v>
      </c>
      <c r="H6289" t="s">
        <v>16</v>
      </c>
      <c r="I6289">
        <v>3310</v>
      </c>
      <c r="J6289">
        <v>4000</v>
      </c>
      <c r="K6289" t="s">
        <v>3441</v>
      </c>
      <c r="L6289" t="s">
        <v>4485</v>
      </c>
      <c r="M6289" t="s">
        <v>1207</v>
      </c>
      <c r="N6289" t="s">
        <v>4486</v>
      </c>
      <c r="O6289" s="65">
        <v>200000000</v>
      </c>
    </row>
    <row r="6290" spans="1:15" x14ac:dyDescent="0.25">
      <c r="A6290" s="45">
        <v>2018</v>
      </c>
      <c r="B6290" t="s">
        <v>1656</v>
      </c>
      <c r="C6290">
        <v>301</v>
      </c>
      <c r="D6290">
        <v>926</v>
      </c>
      <c r="E6290">
        <v>0</v>
      </c>
      <c r="F6290">
        <v>101</v>
      </c>
      <c r="H6290" t="s">
        <v>9</v>
      </c>
      <c r="I6290">
        <v>1111</v>
      </c>
      <c r="J6290">
        <v>1320</v>
      </c>
      <c r="K6290" t="s">
        <v>3206</v>
      </c>
      <c r="O6290" s="65">
        <v>17051784705</v>
      </c>
    </row>
    <row r="6291" spans="1:15" x14ac:dyDescent="0.25">
      <c r="A6291" s="45">
        <v>2018</v>
      </c>
      <c r="B6291" t="s">
        <v>1656</v>
      </c>
      <c r="C6291">
        <v>301</v>
      </c>
      <c r="D6291">
        <v>926</v>
      </c>
      <c r="E6291">
        <v>0</v>
      </c>
      <c r="F6291">
        <v>103</v>
      </c>
      <c r="H6291" t="s">
        <v>9</v>
      </c>
      <c r="I6291">
        <v>1111</v>
      </c>
      <c r="J6291">
        <v>1320</v>
      </c>
      <c r="K6291" t="s">
        <v>3207</v>
      </c>
      <c r="O6291" s="65">
        <v>516835776</v>
      </c>
    </row>
    <row r="6292" spans="1:15" x14ac:dyDescent="0.25">
      <c r="A6292" s="45">
        <v>2018</v>
      </c>
      <c r="B6292" t="s">
        <v>1656</v>
      </c>
      <c r="C6292">
        <v>301</v>
      </c>
      <c r="D6292">
        <v>926</v>
      </c>
      <c r="E6292">
        <v>0</v>
      </c>
      <c r="F6292">
        <v>105</v>
      </c>
      <c r="H6292" t="s">
        <v>9</v>
      </c>
      <c r="I6292">
        <v>1111</v>
      </c>
      <c r="J6292">
        <v>1320</v>
      </c>
      <c r="K6292" t="s">
        <v>3209</v>
      </c>
      <c r="O6292" s="65">
        <v>1876046852</v>
      </c>
    </row>
    <row r="6293" spans="1:15" x14ac:dyDescent="0.25">
      <c r="A6293" s="45">
        <v>2018</v>
      </c>
      <c r="B6293" t="s">
        <v>1656</v>
      </c>
      <c r="C6293">
        <v>301</v>
      </c>
      <c r="D6293">
        <v>926</v>
      </c>
      <c r="E6293">
        <v>0</v>
      </c>
      <c r="F6293">
        <v>201</v>
      </c>
      <c r="H6293" t="s">
        <v>9</v>
      </c>
      <c r="I6293">
        <v>1111</v>
      </c>
      <c r="J6293">
        <v>1320</v>
      </c>
      <c r="K6293" t="s">
        <v>3210</v>
      </c>
      <c r="O6293" s="65">
        <v>679595577</v>
      </c>
    </row>
    <row r="6294" spans="1:15" x14ac:dyDescent="0.25">
      <c r="A6294" s="45">
        <v>2018</v>
      </c>
      <c r="B6294" t="s">
        <v>1656</v>
      </c>
      <c r="C6294">
        <v>301</v>
      </c>
      <c r="D6294">
        <v>926</v>
      </c>
      <c r="E6294">
        <v>0</v>
      </c>
      <c r="F6294">
        <v>202</v>
      </c>
      <c r="H6294" t="s">
        <v>9</v>
      </c>
      <c r="I6294">
        <v>1111</v>
      </c>
      <c r="J6294">
        <v>1320</v>
      </c>
      <c r="K6294" t="s">
        <v>3211</v>
      </c>
      <c r="O6294" s="65">
        <v>540244</v>
      </c>
    </row>
    <row r="6295" spans="1:15" x14ac:dyDescent="0.25">
      <c r="A6295" s="45">
        <v>2018</v>
      </c>
      <c r="B6295" t="s">
        <v>1656</v>
      </c>
      <c r="C6295">
        <v>301</v>
      </c>
      <c r="D6295">
        <v>926</v>
      </c>
      <c r="E6295">
        <v>0</v>
      </c>
      <c r="F6295">
        <v>203</v>
      </c>
      <c r="H6295" t="s">
        <v>9</v>
      </c>
      <c r="I6295">
        <v>1111</v>
      </c>
      <c r="J6295">
        <v>1320</v>
      </c>
      <c r="K6295" t="s">
        <v>3212</v>
      </c>
      <c r="O6295" s="65">
        <v>33245890</v>
      </c>
    </row>
    <row r="6296" spans="1:15" x14ac:dyDescent="0.25">
      <c r="A6296" s="45">
        <v>2018</v>
      </c>
      <c r="B6296" t="s">
        <v>1656</v>
      </c>
      <c r="C6296">
        <v>301</v>
      </c>
      <c r="D6296">
        <v>926</v>
      </c>
      <c r="E6296">
        <v>0</v>
      </c>
      <c r="F6296">
        <v>204</v>
      </c>
      <c r="H6296" t="s">
        <v>9</v>
      </c>
      <c r="I6296">
        <v>1111</v>
      </c>
      <c r="J6296">
        <v>1320</v>
      </c>
      <c r="K6296" t="s">
        <v>3213</v>
      </c>
      <c r="O6296" s="65">
        <v>12972288</v>
      </c>
    </row>
    <row r="6297" spans="1:15" x14ac:dyDescent="0.25">
      <c r="A6297" s="45">
        <v>2018</v>
      </c>
      <c r="B6297" t="s">
        <v>1656</v>
      </c>
      <c r="C6297">
        <v>301</v>
      </c>
      <c r="D6297">
        <v>926</v>
      </c>
      <c r="E6297">
        <v>0</v>
      </c>
      <c r="F6297">
        <v>205</v>
      </c>
      <c r="H6297" t="s">
        <v>9</v>
      </c>
      <c r="I6297">
        <v>1111</v>
      </c>
      <c r="J6297">
        <v>1320</v>
      </c>
      <c r="K6297" t="s">
        <v>3214</v>
      </c>
      <c r="O6297" s="65">
        <v>2107346</v>
      </c>
    </row>
    <row r="6298" spans="1:15" x14ac:dyDescent="0.25">
      <c r="A6298" s="45">
        <v>2018</v>
      </c>
      <c r="B6298" t="s">
        <v>1656</v>
      </c>
      <c r="C6298">
        <v>301</v>
      </c>
      <c r="D6298">
        <v>926</v>
      </c>
      <c r="E6298">
        <v>0</v>
      </c>
      <c r="F6298">
        <v>301</v>
      </c>
      <c r="H6298" t="s">
        <v>9</v>
      </c>
      <c r="I6298">
        <v>1111</v>
      </c>
      <c r="J6298">
        <v>1320</v>
      </c>
      <c r="K6298" t="s">
        <v>3215</v>
      </c>
      <c r="O6298" s="65">
        <v>6243632701</v>
      </c>
    </row>
    <row r="6299" spans="1:15" x14ac:dyDescent="0.25">
      <c r="A6299" s="45">
        <v>2018</v>
      </c>
      <c r="B6299" t="s">
        <v>1656</v>
      </c>
      <c r="C6299">
        <v>301</v>
      </c>
      <c r="D6299">
        <v>926</v>
      </c>
      <c r="E6299">
        <v>0</v>
      </c>
      <c r="F6299">
        <v>302</v>
      </c>
      <c r="H6299" t="s">
        <v>9</v>
      </c>
      <c r="I6299">
        <v>1111</v>
      </c>
      <c r="J6299">
        <v>1320</v>
      </c>
      <c r="K6299" t="s">
        <v>3216</v>
      </c>
      <c r="O6299" s="65">
        <v>6352633815</v>
      </c>
    </row>
    <row r="6300" spans="1:15" x14ac:dyDescent="0.25">
      <c r="A6300" s="45">
        <v>2018</v>
      </c>
      <c r="B6300" t="s">
        <v>1656</v>
      </c>
      <c r="C6300">
        <v>301</v>
      </c>
      <c r="D6300">
        <v>926</v>
      </c>
      <c r="E6300">
        <v>0</v>
      </c>
      <c r="F6300">
        <v>303</v>
      </c>
      <c r="H6300" t="s">
        <v>16</v>
      </c>
      <c r="I6300">
        <v>1111</v>
      </c>
      <c r="J6300">
        <v>1320</v>
      </c>
      <c r="K6300" t="s">
        <v>3217</v>
      </c>
      <c r="O6300" s="65">
        <v>3674828674</v>
      </c>
    </row>
    <row r="6301" spans="1:15" x14ac:dyDescent="0.25">
      <c r="A6301" s="45">
        <v>2018</v>
      </c>
      <c r="B6301" t="s">
        <v>1656</v>
      </c>
      <c r="C6301">
        <v>301</v>
      </c>
      <c r="D6301">
        <v>926</v>
      </c>
      <c r="E6301">
        <v>0</v>
      </c>
      <c r="F6301">
        <v>304</v>
      </c>
      <c r="H6301" t="s">
        <v>9</v>
      </c>
      <c r="I6301">
        <v>1111</v>
      </c>
      <c r="J6301">
        <v>1320</v>
      </c>
      <c r="K6301" t="s">
        <v>3218</v>
      </c>
      <c r="O6301" s="65">
        <v>3253062720</v>
      </c>
    </row>
    <row r="6302" spans="1:15" x14ac:dyDescent="0.25">
      <c r="A6302" s="45">
        <v>2018</v>
      </c>
      <c r="B6302" t="s">
        <v>1656</v>
      </c>
      <c r="C6302">
        <v>301</v>
      </c>
      <c r="D6302">
        <v>926</v>
      </c>
      <c r="E6302">
        <v>0</v>
      </c>
      <c r="F6302">
        <v>399</v>
      </c>
      <c r="H6302" t="s">
        <v>9</v>
      </c>
      <c r="I6302">
        <v>1111</v>
      </c>
      <c r="J6302">
        <v>1320</v>
      </c>
      <c r="K6302" t="s">
        <v>3219</v>
      </c>
      <c r="O6302" s="65">
        <v>8077593526</v>
      </c>
    </row>
    <row r="6303" spans="1:15" x14ac:dyDescent="0.25">
      <c r="A6303" s="45">
        <v>2018</v>
      </c>
      <c r="B6303" t="s">
        <v>1656</v>
      </c>
      <c r="C6303">
        <v>301</v>
      </c>
      <c r="D6303">
        <v>926</v>
      </c>
      <c r="E6303">
        <v>0</v>
      </c>
      <c r="F6303">
        <v>401</v>
      </c>
      <c r="G6303">
        <v>200</v>
      </c>
      <c r="H6303" t="s">
        <v>9</v>
      </c>
      <c r="I6303">
        <v>1112</v>
      </c>
      <c r="J6303">
        <v>1320</v>
      </c>
      <c r="K6303" t="s">
        <v>3220</v>
      </c>
      <c r="L6303" t="s">
        <v>21</v>
      </c>
      <c r="M6303" t="s">
        <v>4546</v>
      </c>
      <c r="N6303" t="s">
        <v>22</v>
      </c>
      <c r="O6303" s="65">
        <v>4079254759</v>
      </c>
    </row>
    <row r="6304" spans="1:15" x14ac:dyDescent="0.25">
      <c r="A6304" s="45">
        <v>2018</v>
      </c>
      <c r="B6304" t="s">
        <v>1656</v>
      </c>
      <c r="C6304">
        <v>301</v>
      </c>
      <c r="D6304">
        <v>926</v>
      </c>
      <c r="E6304">
        <v>0</v>
      </c>
      <c r="F6304">
        <v>405</v>
      </c>
      <c r="G6304">
        <v>200</v>
      </c>
      <c r="H6304" t="s">
        <v>9</v>
      </c>
      <c r="I6304">
        <v>1112</v>
      </c>
      <c r="J6304">
        <v>1320</v>
      </c>
      <c r="K6304" t="s">
        <v>3244</v>
      </c>
      <c r="L6304" t="s">
        <v>23</v>
      </c>
      <c r="M6304" t="s">
        <v>4531</v>
      </c>
      <c r="N6304" t="s">
        <v>24</v>
      </c>
      <c r="O6304" s="65">
        <v>220500258</v>
      </c>
    </row>
    <row r="6305" spans="1:15" x14ac:dyDescent="0.25">
      <c r="A6305" s="45">
        <v>2018</v>
      </c>
      <c r="B6305" t="s">
        <v>1656</v>
      </c>
      <c r="C6305">
        <v>301</v>
      </c>
      <c r="D6305">
        <v>926</v>
      </c>
      <c r="E6305">
        <v>0</v>
      </c>
      <c r="F6305">
        <v>502</v>
      </c>
      <c r="G6305">
        <v>200</v>
      </c>
      <c r="H6305" t="s">
        <v>9</v>
      </c>
      <c r="I6305">
        <v>1112</v>
      </c>
      <c r="J6305">
        <v>1320</v>
      </c>
      <c r="K6305" t="s">
        <v>3246</v>
      </c>
      <c r="L6305" t="s">
        <v>21</v>
      </c>
      <c r="M6305" t="s">
        <v>4532</v>
      </c>
      <c r="N6305" t="s">
        <v>22</v>
      </c>
      <c r="O6305" s="65">
        <v>661500772</v>
      </c>
    </row>
    <row r="6306" spans="1:15" x14ac:dyDescent="0.25">
      <c r="A6306" s="45">
        <v>2018</v>
      </c>
      <c r="B6306" t="s">
        <v>1656</v>
      </c>
      <c r="C6306">
        <v>301</v>
      </c>
      <c r="D6306">
        <v>926</v>
      </c>
      <c r="E6306">
        <v>0</v>
      </c>
      <c r="F6306">
        <v>503</v>
      </c>
      <c r="G6306">
        <v>200</v>
      </c>
      <c r="H6306" t="s">
        <v>9</v>
      </c>
      <c r="I6306">
        <v>1112</v>
      </c>
      <c r="J6306">
        <v>1320</v>
      </c>
      <c r="K6306" t="s">
        <v>3247</v>
      </c>
      <c r="L6306" t="s">
        <v>21</v>
      </c>
      <c r="M6306" t="s">
        <v>4533</v>
      </c>
      <c r="N6306" t="s">
        <v>22</v>
      </c>
      <c r="O6306" s="65">
        <v>1323001542</v>
      </c>
    </row>
    <row r="6307" spans="1:15" x14ac:dyDescent="0.25">
      <c r="A6307" s="45">
        <v>2018</v>
      </c>
      <c r="B6307" t="s">
        <v>1656</v>
      </c>
      <c r="C6307">
        <v>301</v>
      </c>
      <c r="D6307">
        <v>926</v>
      </c>
      <c r="E6307">
        <v>0</v>
      </c>
      <c r="F6307">
        <v>504</v>
      </c>
      <c r="H6307" t="s">
        <v>9</v>
      </c>
      <c r="I6307">
        <v>1112</v>
      </c>
      <c r="J6307">
        <v>3522</v>
      </c>
      <c r="K6307" t="s">
        <v>3248</v>
      </c>
      <c r="M6307" t="s">
        <v>3454</v>
      </c>
      <c r="O6307" s="65">
        <v>6333962701</v>
      </c>
    </row>
    <row r="6308" spans="1:15" x14ac:dyDescent="0.25">
      <c r="A6308" s="45">
        <v>2018</v>
      </c>
      <c r="B6308" t="s">
        <v>1656</v>
      </c>
      <c r="C6308">
        <v>301</v>
      </c>
      <c r="D6308">
        <v>926</v>
      </c>
      <c r="E6308">
        <v>0</v>
      </c>
      <c r="F6308">
        <v>505</v>
      </c>
      <c r="G6308">
        <v>200</v>
      </c>
      <c r="H6308" t="s">
        <v>9</v>
      </c>
      <c r="I6308">
        <v>1112</v>
      </c>
      <c r="J6308">
        <v>1320</v>
      </c>
      <c r="K6308" t="s">
        <v>3249</v>
      </c>
      <c r="L6308" t="s">
        <v>6327</v>
      </c>
      <c r="N6308" t="s">
        <v>3455</v>
      </c>
      <c r="O6308" s="65">
        <v>714000000</v>
      </c>
    </row>
    <row r="6309" spans="1:15" x14ac:dyDescent="0.25">
      <c r="A6309" s="45">
        <v>2018</v>
      </c>
      <c r="B6309" t="s">
        <v>1656</v>
      </c>
      <c r="C6309">
        <v>301</v>
      </c>
      <c r="D6309">
        <v>926</v>
      </c>
      <c r="E6309">
        <v>0</v>
      </c>
      <c r="F6309">
        <v>10101</v>
      </c>
      <c r="H6309" t="s">
        <v>9</v>
      </c>
      <c r="I6309">
        <v>1120</v>
      </c>
      <c r="J6309">
        <v>1320</v>
      </c>
      <c r="K6309" t="s">
        <v>3253</v>
      </c>
      <c r="O6309" s="65">
        <v>1617808364</v>
      </c>
    </row>
    <row r="6310" spans="1:15" x14ac:dyDescent="0.25">
      <c r="A6310" s="45">
        <v>2018</v>
      </c>
      <c r="B6310" t="s">
        <v>1656</v>
      </c>
      <c r="C6310">
        <v>301</v>
      </c>
      <c r="D6310">
        <v>926</v>
      </c>
      <c r="E6310">
        <v>0</v>
      </c>
      <c r="F6310">
        <v>10102</v>
      </c>
      <c r="H6310" t="s">
        <v>9</v>
      </c>
      <c r="I6310">
        <v>1120</v>
      </c>
      <c r="J6310">
        <v>1320</v>
      </c>
      <c r="K6310" t="s">
        <v>3254</v>
      </c>
      <c r="O6310" s="65">
        <v>121900</v>
      </c>
    </row>
    <row r="6311" spans="1:15" x14ac:dyDescent="0.25">
      <c r="A6311" s="45">
        <v>2018</v>
      </c>
      <c r="B6311" t="s">
        <v>1656</v>
      </c>
      <c r="C6311">
        <v>301</v>
      </c>
      <c r="D6311">
        <v>926</v>
      </c>
      <c r="E6311">
        <v>0</v>
      </c>
      <c r="F6311">
        <v>10103</v>
      </c>
      <c r="H6311" t="s">
        <v>9</v>
      </c>
      <c r="I6311">
        <v>1120</v>
      </c>
      <c r="J6311">
        <v>1320</v>
      </c>
      <c r="K6311" t="s">
        <v>3255</v>
      </c>
      <c r="O6311" s="65">
        <v>1317409898</v>
      </c>
    </row>
    <row r="6312" spans="1:15" x14ac:dyDescent="0.25">
      <c r="A6312" s="45">
        <v>2018</v>
      </c>
      <c r="B6312" t="s">
        <v>1656</v>
      </c>
      <c r="C6312">
        <v>301</v>
      </c>
      <c r="D6312">
        <v>926</v>
      </c>
      <c r="E6312">
        <v>0</v>
      </c>
      <c r="F6312">
        <v>10104</v>
      </c>
      <c r="H6312" t="s">
        <v>9</v>
      </c>
      <c r="I6312">
        <v>1120</v>
      </c>
      <c r="J6312">
        <v>1320</v>
      </c>
      <c r="K6312" t="s">
        <v>3256</v>
      </c>
      <c r="O6312" s="65">
        <v>71133487</v>
      </c>
    </row>
    <row r="6313" spans="1:15" x14ac:dyDescent="0.25">
      <c r="A6313" s="45">
        <v>2018</v>
      </c>
      <c r="B6313" t="s">
        <v>1656</v>
      </c>
      <c r="C6313">
        <v>301</v>
      </c>
      <c r="D6313">
        <v>926</v>
      </c>
      <c r="E6313">
        <v>0</v>
      </c>
      <c r="F6313">
        <v>10199</v>
      </c>
      <c r="H6313" t="s">
        <v>9</v>
      </c>
      <c r="I6313">
        <v>1120</v>
      </c>
      <c r="J6313">
        <v>1320</v>
      </c>
      <c r="K6313" t="s">
        <v>3257</v>
      </c>
      <c r="M6313" t="s">
        <v>6328</v>
      </c>
      <c r="O6313" s="65">
        <v>312304642</v>
      </c>
    </row>
    <row r="6314" spans="1:15" x14ac:dyDescent="0.25">
      <c r="A6314" s="45">
        <v>2018</v>
      </c>
      <c r="B6314" t="s">
        <v>1656</v>
      </c>
      <c r="C6314">
        <v>301</v>
      </c>
      <c r="D6314">
        <v>926</v>
      </c>
      <c r="E6314">
        <v>0</v>
      </c>
      <c r="F6314">
        <v>10201</v>
      </c>
      <c r="H6314" t="s">
        <v>9</v>
      </c>
      <c r="I6314">
        <v>1120</v>
      </c>
      <c r="J6314">
        <v>1320</v>
      </c>
      <c r="K6314" t="s">
        <v>3258</v>
      </c>
      <c r="O6314" s="65">
        <v>120609418</v>
      </c>
    </row>
    <row r="6315" spans="1:15" x14ac:dyDescent="0.25">
      <c r="A6315" s="45">
        <v>2018</v>
      </c>
      <c r="B6315" t="s">
        <v>1656</v>
      </c>
      <c r="C6315">
        <v>301</v>
      </c>
      <c r="D6315">
        <v>926</v>
      </c>
      <c r="E6315">
        <v>0</v>
      </c>
      <c r="F6315">
        <v>10202</v>
      </c>
      <c r="H6315" t="s">
        <v>9</v>
      </c>
      <c r="I6315">
        <v>1120</v>
      </c>
      <c r="J6315">
        <v>1320</v>
      </c>
      <c r="K6315" t="s">
        <v>3259</v>
      </c>
      <c r="O6315" s="65">
        <v>590983975</v>
      </c>
    </row>
    <row r="6316" spans="1:15" x14ac:dyDescent="0.25">
      <c r="A6316" s="45">
        <v>2018</v>
      </c>
      <c r="B6316" t="s">
        <v>1656</v>
      </c>
      <c r="C6316">
        <v>301</v>
      </c>
      <c r="D6316">
        <v>926</v>
      </c>
      <c r="E6316">
        <v>0</v>
      </c>
      <c r="F6316">
        <v>10203</v>
      </c>
      <c r="H6316" t="s">
        <v>9</v>
      </c>
      <c r="I6316">
        <v>1120</v>
      </c>
      <c r="J6316">
        <v>1320</v>
      </c>
      <c r="K6316" t="s">
        <v>3260</v>
      </c>
      <c r="O6316" s="65">
        <v>229243457</v>
      </c>
    </row>
    <row r="6317" spans="1:15" x14ac:dyDescent="0.25">
      <c r="A6317" s="45">
        <v>2018</v>
      </c>
      <c r="B6317" t="s">
        <v>1656</v>
      </c>
      <c r="C6317">
        <v>301</v>
      </c>
      <c r="D6317">
        <v>926</v>
      </c>
      <c r="E6317">
        <v>0</v>
      </c>
      <c r="F6317">
        <v>10204</v>
      </c>
      <c r="H6317" t="s">
        <v>9</v>
      </c>
      <c r="I6317">
        <v>1120</v>
      </c>
      <c r="J6317">
        <v>1320</v>
      </c>
      <c r="K6317" t="s">
        <v>3261</v>
      </c>
      <c r="O6317" s="65">
        <v>1746220080</v>
      </c>
    </row>
    <row r="6318" spans="1:15" x14ac:dyDescent="0.25">
      <c r="A6318" s="45">
        <v>2018</v>
      </c>
      <c r="B6318" t="s">
        <v>1656</v>
      </c>
      <c r="C6318">
        <v>301</v>
      </c>
      <c r="D6318">
        <v>926</v>
      </c>
      <c r="E6318">
        <v>0</v>
      </c>
      <c r="F6318">
        <v>10299</v>
      </c>
      <c r="H6318" t="s">
        <v>9</v>
      </c>
      <c r="I6318">
        <v>1120</v>
      </c>
      <c r="J6318">
        <v>1320</v>
      </c>
      <c r="K6318" t="s">
        <v>3262</v>
      </c>
      <c r="M6318" t="s">
        <v>6329</v>
      </c>
      <c r="O6318" s="65">
        <v>81330012</v>
      </c>
    </row>
    <row r="6319" spans="1:15" x14ac:dyDescent="0.25">
      <c r="A6319" s="45">
        <v>2018</v>
      </c>
      <c r="B6319" t="s">
        <v>1656</v>
      </c>
      <c r="C6319">
        <v>301</v>
      </c>
      <c r="D6319">
        <v>926</v>
      </c>
      <c r="E6319">
        <v>0</v>
      </c>
      <c r="F6319">
        <v>10301</v>
      </c>
      <c r="H6319" t="s">
        <v>9</v>
      </c>
      <c r="I6319">
        <v>1120</v>
      </c>
      <c r="J6319">
        <v>1320</v>
      </c>
      <c r="K6319" t="s">
        <v>3263</v>
      </c>
      <c r="O6319" s="65">
        <v>123659103</v>
      </c>
    </row>
    <row r="6320" spans="1:15" x14ac:dyDescent="0.25">
      <c r="A6320" s="45">
        <v>2018</v>
      </c>
      <c r="B6320" t="s">
        <v>1656</v>
      </c>
      <c r="C6320">
        <v>301</v>
      </c>
      <c r="D6320">
        <v>926</v>
      </c>
      <c r="E6320">
        <v>0</v>
      </c>
      <c r="F6320">
        <v>10302</v>
      </c>
      <c r="H6320" t="s">
        <v>9</v>
      </c>
      <c r="I6320">
        <v>1120</v>
      </c>
      <c r="J6320">
        <v>1320</v>
      </c>
      <c r="K6320" t="s">
        <v>3264</v>
      </c>
      <c r="O6320" s="65">
        <v>23865900</v>
      </c>
    </row>
    <row r="6321" spans="1:15" x14ac:dyDescent="0.25">
      <c r="A6321" s="45">
        <v>2018</v>
      </c>
      <c r="B6321" t="s">
        <v>1656</v>
      </c>
      <c r="C6321">
        <v>301</v>
      </c>
      <c r="D6321">
        <v>926</v>
      </c>
      <c r="E6321">
        <v>0</v>
      </c>
      <c r="F6321">
        <v>10303</v>
      </c>
      <c r="H6321" t="s">
        <v>9</v>
      </c>
      <c r="I6321">
        <v>1120</v>
      </c>
      <c r="J6321">
        <v>1320</v>
      </c>
      <c r="K6321" t="s">
        <v>3265</v>
      </c>
      <c r="O6321" s="65">
        <v>338143341</v>
      </c>
    </row>
    <row r="6322" spans="1:15" x14ac:dyDescent="0.25">
      <c r="A6322" s="45">
        <v>2018</v>
      </c>
      <c r="B6322" t="s">
        <v>1656</v>
      </c>
      <c r="C6322">
        <v>301</v>
      </c>
      <c r="D6322">
        <v>926</v>
      </c>
      <c r="E6322">
        <v>0</v>
      </c>
      <c r="F6322">
        <v>10304</v>
      </c>
      <c r="H6322" t="s">
        <v>9</v>
      </c>
      <c r="I6322">
        <v>1120</v>
      </c>
      <c r="J6322">
        <v>1320</v>
      </c>
      <c r="K6322" t="s">
        <v>3266</v>
      </c>
      <c r="O6322" s="65">
        <v>12012020</v>
      </c>
    </row>
    <row r="6323" spans="1:15" x14ac:dyDescent="0.25">
      <c r="A6323" s="45">
        <v>2018</v>
      </c>
      <c r="B6323" t="s">
        <v>1656</v>
      </c>
      <c r="C6323">
        <v>301</v>
      </c>
      <c r="D6323">
        <v>926</v>
      </c>
      <c r="E6323">
        <v>0</v>
      </c>
      <c r="F6323">
        <v>10305</v>
      </c>
      <c r="H6323" t="s">
        <v>9</v>
      </c>
      <c r="I6323">
        <v>1120</v>
      </c>
      <c r="J6323">
        <v>1320</v>
      </c>
      <c r="K6323" t="s">
        <v>3267</v>
      </c>
      <c r="O6323" s="65">
        <v>678612</v>
      </c>
    </row>
    <row r="6324" spans="1:15" x14ac:dyDescent="0.25">
      <c r="A6324" s="45">
        <v>2018</v>
      </c>
      <c r="B6324" t="s">
        <v>1656</v>
      </c>
      <c r="C6324">
        <v>301</v>
      </c>
      <c r="D6324">
        <v>926</v>
      </c>
      <c r="E6324">
        <v>0</v>
      </c>
      <c r="F6324">
        <v>10306</v>
      </c>
      <c r="H6324" t="s">
        <v>9</v>
      </c>
      <c r="I6324">
        <v>1120</v>
      </c>
      <c r="J6324">
        <v>1320</v>
      </c>
      <c r="K6324" t="s">
        <v>3268</v>
      </c>
      <c r="M6324" t="s">
        <v>6330</v>
      </c>
      <c r="O6324" s="65">
        <v>21369</v>
      </c>
    </row>
    <row r="6325" spans="1:15" x14ac:dyDescent="0.25">
      <c r="A6325" s="45">
        <v>2018</v>
      </c>
      <c r="B6325" t="s">
        <v>1656</v>
      </c>
      <c r="C6325">
        <v>301</v>
      </c>
      <c r="D6325">
        <v>926</v>
      </c>
      <c r="E6325">
        <v>0</v>
      </c>
      <c r="F6325">
        <v>10307</v>
      </c>
      <c r="H6325" t="s">
        <v>9</v>
      </c>
      <c r="I6325">
        <v>1120</v>
      </c>
      <c r="J6325">
        <v>1320</v>
      </c>
      <c r="K6325" t="s">
        <v>3269</v>
      </c>
      <c r="O6325" s="65">
        <v>10672622</v>
      </c>
    </row>
    <row r="6326" spans="1:15" x14ac:dyDescent="0.25">
      <c r="A6326" s="45">
        <v>2018</v>
      </c>
      <c r="B6326" t="s">
        <v>1656</v>
      </c>
      <c r="C6326">
        <v>301</v>
      </c>
      <c r="D6326">
        <v>926</v>
      </c>
      <c r="E6326">
        <v>0</v>
      </c>
      <c r="F6326">
        <v>10401</v>
      </c>
      <c r="H6326" t="s">
        <v>9</v>
      </c>
      <c r="I6326">
        <v>1120</v>
      </c>
      <c r="J6326">
        <v>1320</v>
      </c>
      <c r="K6326" t="s">
        <v>3270</v>
      </c>
      <c r="M6326" t="s">
        <v>6331</v>
      </c>
      <c r="O6326" s="65">
        <v>229618140</v>
      </c>
    </row>
    <row r="6327" spans="1:15" x14ac:dyDescent="0.25">
      <c r="A6327" s="45">
        <v>2018</v>
      </c>
      <c r="B6327" t="s">
        <v>1656</v>
      </c>
      <c r="C6327">
        <v>301</v>
      </c>
      <c r="D6327">
        <v>926</v>
      </c>
      <c r="E6327">
        <v>0</v>
      </c>
      <c r="F6327">
        <v>10403</v>
      </c>
      <c r="H6327" t="s">
        <v>9</v>
      </c>
      <c r="I6327">
        <v>1120</v>
      </c>
      <c r="J6327">
        <v>1320</v>
      </c>
      <c r="K6327" t="s">
        <v>3272</v>
      </c>
      <c r="M6327" t="s">
        <v>6332</v>
      </c>
      <c r="O6327" s="65">
        <v>22921183</v>
      </c>
    </row>
    <row r="6328" spans="1:15" x14ac:dyDescent="0.25">
      <c r="A6328" s="45">
        <v>2018</v>
      </c>
      <c r="B6328" t="s">
        <v>1656</v>
      </c>
      <c r="C6328">
        <v>301</v>
      </c>
      <c r="D6328">
        <v>926</v>
      </c>
      <c r="E6328">
        <v>0</v>
      </c>
      <c r="F6328">
        <v>10404</v>
      </c>
      <c r="H6328" t="s">
        <v>9</v>
      </c>
      <c r="I6328">
        <v>1120</v>
      </c>
      <c r="J6328">
        <v>1320</v>
      </c>
      <c r="K6328" t="s">
        <v>3273</v>
      </c>
      <c r="M6328" t="s">
        <v>6333</v>
      </c>
      <c r="O6328" s="65">
        <v>147036885</v>
      </c>
    </row>
    <row r="6329" spans="1:15" x14ac:dyDescent="0.25">
      <c r="A6329" s="45">
        <v>2018</v>
      </c>
      <c r="B6329" t="s">
        <v>1656</v>
      </c>
      <c r="C6329">
        <v>301</v>
      </c>
      <c r="D6329">
        <v>926</v>
      </c>
      <c r="E6329">
        <v>0</v>
      </c>
      <c r="F6329">
        <v>10405</v>
      </c>
      <c r="H6329" t="s">
        <v>9</v>
      </c>
      <c r="I6329">
        <v>1120</v>
      </c>
      <c r="J6329">
        <v>1320</v>
      </c>
      <c r="K6329" t="s">
        <v>3274</v>
      </c>
      <c r="M6329" t="s">
        <v>6334</v>
      </c>
      <c r="O6329" s="65">
        <v>1020579148</v>
      </c>
    </row>
    <row r="6330" spans="1:15" x14ac:dyDescent="0.25">
      <c r="A6330" s="45">
        <v>2018</v>
      </c>
      <c r="B6330" t="s">
        <v>1656</v>
      </c>
      <c r="C6330">
        <v>301</v>
      </c>
      <c r="D6330">
        <v>926</v>
      </c>
      <c r="E6330">
        <v>0</v>
      </c>
      <c r="F6330">
        <v>10406</v>
      </c>
      <c r="H6330" t="s">
        <v>9</v>
      </c>
      <c r="I6330">
        <v>1120</v>
      </c>
      <c r="J6330">
        <v>1320</v>
      </c>
      <c r="K6330" t="s">
        <v>3275</v>
      </c>
      <c r="M6330" t="s">
        <v>6335</v>
      </c>
      <c r="O6330" s="65">
        <v>3930897451</v>
      </c>
    </row>
    <row r="6331" spans="1:15" x14ac:dyDescent="0.25">
      <c r="A6331" s="45">
        <v>2018</v>
      </c>
      <c r="B6331" t="s">
        <v>1656</v>
      </c>
      <c r="C6331">
        <v>301</v>
      </c>
      <c r="D6331">
        <v>926</v>
      </c>
      <c r="E6331">
        <v>0</v>
      </c>
      <c r="F6331">
        <v>10499</v>
      </c>
      <c r="H6331" t="s">
        <v>9</v>
      </c>
      <c r="I6331">
        <v>1120</v>
      </c>
      <c r="J6331">
        <v>1320</v>
      </c>
      <c r="K6331" t="s">
        <v>3276</v>
      </c>
      <c r="M6331" t="s">
        <v>6336</v>
      </c>
      <c r="O6331" s="65">
        <v>508751101</v>
      </c>
    </row>
    <row r="6332" spans="1:15" x14ac:dyDescent="0.25">
      <c r="A6332" s="45">
        <v>2018</v>
      </c>
      <c r="B6332" t="s">
        <v>1656</v>
      </c>
      <c r="C6332">
        <v>301</v>
      </c>
      <c r="D6332">
        <v>926</v>
      </c>
      <c r="E6332">
        <v>0</v>
      </c>
      <c r="F6332">
        <v>10501</v>
      </c>
      <c r="H6332" t="s">
        <v>9</v>
      </c>
      <c r="I6332">
        <v>1120</v>
      </c>
      <c r="J6332">
        <v>1320</v>
      </c>
      <c r="K6332" t="s">
        <v>3277</v>
      </c>
      <c r="O6332" s="65">
        <v>53720308</v>
      </c>
    </row>
    <row r="6333" spans="1:15" x14ac:dyDescent="0.25">
      <c r="A6333" s="45">
        <v>2018</v>
      </c>
      <c r="B6333" t="s">
        <v>1656</v>
      </c>
      <c r="C6333">
        <v>301</v>
      </c>
      <c r="D6333">
        <v>926</v>
      </c>
      <c r="E6333">
        <v>0</v>
      </c>
      <c r="F6333">
        <v>10502</v>
      </c>
      <c r="H6333" t="s">
        <v>9</v>
      </c>
      <c r="I6333">
        <v>1120</v>
      </c>
      <c r="J6333">
        <v>1320</v>
      </c>
      <c r="K6333" t="s">
        <v>3278</v>
      </c>
      <c r="O6333" s="65">
        <v>438971601</v>
      </c>
    </row>
    <row r="6334" spans="1:15" x14ac:dyDescent="0.25">
      <c r="A6334" s="45">
        <v>2018</v>
      </c>
      <c r="B6334" t="s">
        <v>1656</v>
      </c>
      <c r="C6334">
        <v>301</v>
      </c>
      <c r="D6334">
        <v>926</v>
      </c>
      <c r="E6334">
        <v>0</v>
      </c>
      <c r="F6334">
        <v>10503</v>
      </c>
      <c r="H6334" t="s">
        <v>9</v>
      </c>
      <c r="I6334">
        <v>1120</v>
      </c>
      <c r="J6334">
        <v>1320</v>
      </c>
      <c r="K6334" t="s">
        <v>3279</v>
      </c>
      <c r="O6334" s="65">
        <v>4331054</v>
      </c>
    </row>
    <row r="6335" spans="1:15" x14ac:dyDescent="0.25">
      <c r="A6335" s="45">
        <v>2018</v>
      </c>
      <c r="B6335" t="s">
        <v>1656</v>
      </c>
      <c r="C6335">
        <v>301</v>
      </c>
      <c r="D6335">
        <v>926</v>
      </c>
      <c r="E6335">
        <v>0</v>
      </c>
      <c r="F6335">
        <v>10504</v>
      </c>
      <c r="H6335" t="s">
        <v>9</v>
      </c>
      <c r="I6335">
        <v>1120</v>
      </c>
      <c r="J6335">
        <v>1320</v>
      </c>
      <c r="K6335" t="s">
        <v>3280</v>
      </c>
      <c r="O6335" s="65">
        <v>4927251</v>
      </c>
    </row>
    <row r="6336" spans="1:15" x14ac:dyDescent="0.25">
      <c r="A6336" s="45">
        <v>2018</v>
      </c>
      <c r="B6336" t="s">
        <v>1656</v>
      </c>
      <c r="C6336">
        <v>301</v>
      </c>
      <c r="D6336">
        <v>926</v>
      </c>
      <c r="E6336">
        <v>0</v>
      </c>
      <c r="F6336">
        <v>10601</v>
      </c>
      <c r="H6336" t="s">
        <v>9</v>
      </c>
      <c r="I6336">
        <v>1120</v>
      </c>
      <c r="J6336">
        <v>1320</v>
      </c>
      <c r="K6336" t="s">
        <v>3281</v>
      </c>
      <c r="O6336" s="65">
        <v>1835774595</v>
      </c>
    </row>
    <row r="6337" spans="1:15" x14ac:dyDescent="0.25">
      <c r="A6337" s="45">
        <v>2018</v>
      </c>
      <c r="B6337" t="s">
        <v>1656</v>
      </c>
      <c r="C6337">
        <v>301</v>
      </c>
      <c r="D6337">
        <v>926</v>
      </c>
      <c r="E6337">
        <v>0</v>
      </c>
      <c r="F6337">
        <v>10701</v>
      </c>
      <c r="H6337" t="s">
        <v>9</v>
      </c>
      <c r="I6337">
        <v>1120</v>
      </c>
      <c r="J6337">
        <v>1320</v>
      </c>
      <c r="K6337" t="s">
        <v>3284</v>
      </c>
      <c r="M6337" t="s">
        <v>6337</v>
      </c>
      <c r="O6337" s="65">
        <v>471982223</v>
      </c>
    </row>
    <row r="6338" spans="1:15" x14ac:dyDescent="0.25">
      <c r="A6338" s="45">
        <v>2018</v>
      </c>
      <c r="B6338" t="s">
        <v>1656</v>
      </c>
      <c r="C6338">
        <v>301</v>
      </c>
      <c r="D6338">
        <v>926</v>
      </c>
      <c r="E6338">
        <v>0</v>
      </c>
      <c r="F6338">
        <v>10702</v>
      </c>
      <c r="H6338" t="s">
        <v>9</v>
      </c>
      <c r="I6338">
        <v>1120</v>
      </c>
      <c r="J6338">
        <v>1320</v>
      </c>
      <c r="K6338" t="s">
        <v>3285</v>
      </c>
      <c r="M6338" t="s">
        <v>6338</v>
      </c>
      <c r="O6338" s="65">
        <v>24647268</v>
      </c>
    </row>
    <row r="6339" spans="1:15" x14ac:dyDescent="0.25">
      <c r="A6339" s="45">
        <v>2018</v>
      </c>
      <c r="B6339" t="s">
        <v>1656</v>
      </c>
      <c r="C6339">
        <v>301</v>
      </c>
      <c r="D6339">
        <v>926</v>
      </c>
      <c r="E6339">
        <v>0</v>
      </c>
      <c r="F6339">
        <v>10801</v>
      </c>
      <c r="H6339" t="s">
        <v>9</v>
      </c>
      <c r="I6339">
        <v>1120</v>
      </c>
      <c r="J6339">
        <v>1320</v>
      </c>
      <c r="K6339" t="s">
        <v>3287</v>
      </c>
      <c r="O6339" s="65">
        <v>1621341515</v>
      </c>
    </row>
    <row r="6340" spans="1:15" x14ac:dyDescent="0.25">
      <c r="A6340" s="45">
        <v>2018</v>
      </c>
      <c r="B6340" t="s">
        <v>1656</v>
      </c>
      <c r="C6340">
        <v>301</v>
      </c>
      <c r="D6340">
        <v>926</v>
      </c>
      <c r="E6340">
        <v>0</v>
      </c>
      <c r="F6340">
        <v>10803</v>
      </c>
      <c r="H6340" t="s">
        <v>9</v>
      </c>
      <c r="I6340">
        <v>1120</v>
      </c>
      <c r="J6340">
        <v>1320</v>
      </c>
      <c r="K6340" t="s">
        <v>3289</v>
      </c>
      <c r="O6340" s="65">
        <v>17255824</v>
      </c>
    </row>
    <row r="6341" spans="1:15" x14ac:dyDescent="0.25">
      <c r="A6341" s="45">
        <v>2018</v>
      </c>
      <c r="B6341" t="s">
        <v>1656</v>
      </c>
      <c r="C6341">
        <v>301</v>
      </c>
      <c r="D6341">
        <v>926</v>
      </c>
      <c r="E6341">
        <v>0</v>
      </c>
      <c r="F6341">
        <v>10804</v>
      </c>
      <c r="H6341" t="s">
        <v>9</v>
      </c>
      <c r="I6341">
        <v>1120</v>
      </c>
      <c r="J6341">
        <v>1320</v>
      </c>
      <c r="K6341" t="s">
        <v>3290</v>
      </c>
      <c r="O6341" s="65">
        <v>178776350</v>
      </c>
    </row>
    <row r="6342" spans="1:15" x14ac:dyDescent="0.25">
      <c r="A6342" s="45">
        <v>2018</v>
      </c>
      <c r="B6342" t="s">
        <v>1656</v>
      </c>
      <c r="C6342">
        <v>301</v>
      </c>
      <c r="D6342">
        <v>926</v>
      </c>
      <c r="E6342">
        <v>0</v>
      </c>
      <c r="F6342">
        <v>10805</v>
      </c>
      <c r="H6342" t="s">
        <v>9</v>
      </c>
      <c r="I6342">
        <v>1120</v>
      </c>
      <c r="J6342">
        <v>1320</v>
      </c>
      <c r="K6342" t="s">
        <v>3291</v>
      </c>
      <c r="O6342" s="65">
        <v>94142832</v>
      </c>
    </row>
    <row r="6343" spans="1:15" x14ac:dyDescent="0.25">
      <c r="A6343" s="45">
        <v>2018</v>
      </c>
      <c r="B6343" t="s">
        <v>1656</v>
      </c>
      <c r="C6343">
        <v>301</v>
      </c>
      <c r="D6343">
        <v>926</v>
      </c>
      <c r="E6343">
        <v>0</v>
      </c>
      <c r="F6343">
        <v>10806</v>
      </c>
      <c r="H6343" t="s">
        <v>9</v>
      </c>
      <c r="I6343">
        <v>1120</v>
      </c>
      <c r="J6343">
        <v>1320</v>
      </c>
      <c r="K6343" t="s">
        <v>3292</v>
      </c>
      <c r="O6343" s="65">
        <v>201132870</v>
      </c>
    </row>
    <row r="6344" spans="1:15" x14ac:dyDescent="0.25">
      <c r="A6344" s="45">
        <v>2018</v>
      </c>
      <c r="B6344" t="s">
        <v>1656</v>
      </c>
      <c r="C6344">
        <v>301</v>
      </c>
      <c r="D6344">
        <v>926</v>
      </c>
      <c r="E6344">
        <v>0</v>
      </c>
      <c r="F6344">
        <v>10807</v>
      </c>
      <c r="H6344" t="s">
        <v>9</v>
      </c>
      <c r="I6344">
        <v>1120</v>
      </c>
      <c r="J6344">
        <v>1320</v>
      </c>
      <c r="K6344" t="s">
        <v>3293</v>
      </c>
      <c r="O6344" s="65">
        <v>374963930</v>
      </c>
    </row>
    <row r="6345" spans="1:15" x14ac:dyDescent="0.25">
      <c r="A6345" s="45">
        <v>2018</v>
      </c>
      <c r="B6345" t="s">
        <v>1656</v>
      </c>
      <c r="C6345">
        <v>301</v>
      </c>
      <c r="D6345">
        <v>926</v>
      </c>
      <c r="E6345">
        <v>0</v>
      </c>
      <c r="F6345">
        <v>10808</v>
      </c>
      <c r="H6345" t="s">
        <v>9</v>
      </c>
      <c r="I6345">
        <v>1120</v>
      </c>
      <c r="J6345">
        <v>1320</v>
      </c>
      <c r="K6345" t="s">
        <v>3294</v>
      </c>
      <c r="O6345" s="65">
        <v>243921839</v>
      </c>
    </row>
    <row r="6346" spans="1:15" x14ac:dyDescent="0.25">
      <c r="A6346" s="45">
        <v>2018</v>
      </c>
      <c r="B6346" t="s">
        <v>1656</v>
      </c>
      <c r="C6346">
        <v>301</v>
      </c>
      <c r="D6346">
        <v>926</v>
      </c>
      <c r="E6346">
        <v>0</v>
      </c>
      <c r="F6346">
        <v>10899</v>
      </c>
      <c r="H6346" t="s">
        <v>9</v>
      </c>
      <c r="I6346">
        <v>1120</v>
      </c>
      <c r="J6346">
        <v>1320</v>
      </c>
      <c r="K6346" t="s">
        <v>3295</v>
      </c>
      <c r="O6346" s="65">
        <v>153273467</v>
      </c>
    </row>
    <row r="6347" spans="1:15" x14ac:dyDescent="0.25">
      <c r="A6347" s="45">
        <v>2018</v>
      </c>
      <c r="B6347" t="s">
        <v>1656</v>
      </c>
      <c r="C6347">
        <v>301</v>
      </c>
      <c r="D6347">
        <v>926</v>
      </c>
      <c r="E6347">
        <v>0</v>
      </c>
      <c r="F6347">
        <v>10999</v>
      </c>
      <c r="H6347" t="s">
        <v>9</v>
      </c>
      <c r="I6347">
        <v>1310</v>
      </c>
      <c r="J6347">
        <v>1320</v>
      </c>
      <c r="K6347" t="s">
        <v>3299</v>
      </c>
      <c r="M6347" t="s">
        <v>6339</v>
      </c>
      <c r="O6347" s="65">
        <v>47000000</v>
      </c>
    </row>
    <row r="6348" spans="1:15" x14ac:dyDescent="0.25">
      <c r="A6348" s="45">
        <v>2018</v>
      </c>
      <c r="B6348" t="s">
        <v>1656</v>
      </c>
      <c r="C6348">
        <v>301</v>
      </c>
      <c r="D6348">
        <v>926</v>
      </c>
      <c r="E6348">
        <v>0</v>
      </c>
      <c r="F6348">
        <v>19902</v>
      </c>
      <c r="H6348" t="s">
        <v>9</v>
      </c>
      <c r="I6348">
        <v>1120</v>
      </c>
      <c r="J6348">
        <v>1320</v>
      </c>
      <c r="K6348" t="s">
        <v>3301</v>
      </c>
      <c r="M6348" t="s">
        <v>6340</v>
      </c>
      <c r="O6348" s="65">
        <v>3543865</v>
      </c>
    </row>
    <row r="6349" spans="1:15" x14ac:dyDescent="0.25">
      <c r="A6349" s="45">
        <v>2018</v>
      </c>
      <c r="B6349" t="s">
        <v>1656</v>
      </c>
      <c r="C6349">
        <v>301</v>
      </c>
      <c r="D6349">
        <v>926</v>
      </c>
      <c r="E6349">
        <v>0</v>
      </c>
      <c r="F6349">
        <v>20101</v>
      </c>
      <c r="H6349" t="s">
        <v>9</v>
      </c>
      <c r="I6349">
        <v>1120</v>
      </c>
      <c r="J6349">
        <v>1320</v>
      </c>
      <c r="K6349" t="s">
        <v>3306</v>
      </c>
      <c r="O6349" s="65">
        <v>266475104</v>
      </c>
    </row>
    <row r="6350" spans="1:15" x14ac:dyDescent="0.25">
      <c r="A6350" s="45">
        <v>2018</v>
      </c>
      <c r="B6350" t="s">
        <v>1656</v>
      </c>
      <c r="C6350">
        <v>301</v>
      </c>
      <c r="D6350">
        <v>926</v>
      </c>
      <c r="E6350">
        <v>0</v>
      </c>
      <c r="F6350">
        <v>20102</v>
      </c>
      <c r="H6350" t="s">
        <v>9</v>
      </c>
      <c r="I6350">
        <v>1120</v>
      </c>
      <c r="J6350">
        <v>1320</v>
      </c>
      <c r="K6350" t="s">
        <v>3307</v>
      </c>
      <c r="O6350" s="65">
        <v>55097417</v>
      </c>
    </row>
    <row r="6351" spans="1:15" x14ac:dyDescent="0.25">
      <c r="A6351" s="45">
        <v>2018</v>
      </c>
      <c r="B6351" t="s">
        <v>1656</v>
      </c>
      <c r="C6351">
        <v>301</v>
      </c>
      <c r="D6351">
        <v>926</v>
      </c>
      <c r="E6351">
        <v>0</v>
      </c>
      <c r="F6351">
        <v>20104</v>
      </c>
      <c r="H6351" t="s">
        <v>9</v>
      </c>
      <c r="I6351">
        <v>1120</v>
      </c>
      <c r="J6351">
        <v>1320</v>
      </c>
      <c r="K6351" t="s">
        <v>3309</v>
      </c>
      <c r="O6351" s="65">
        <v>163624386</v>
      </c>
    </row>
    <row r="6352" spans="1:15" x14ac:dyDescent="0.25">
      <c r="A6352" s="45">
        <v>2018</v>
      </c>
      <c r="B6352" t="s">
        <v>1656</v>
      </c>
      <c r="C6352">
        <v>301</v>
      </c>
      <c r="D6352">
        <v>926</v>
      </c>
      <c r="E6352">
        <v>0</v>
      </c>
      <c r="F6352">
        <v>20199</v>
      </c>
      <c r="H6352" t="s">
        <v>9</v>
      </c>
      <c r="I6352">
        <v>1120</v>
      </c>
      <c r="J6352">
        <v>1320</v>
      </c>
      <c r="K6352" t="s">
        <v>3310</v>
      </c>
      <c r="O6352" s="65">
        <v>23664166</v>
      </c>
    </row>
    <row r="6353" spans="1:15" x14ac:dyDescent="0.25">
      <c r="A6353" s="45">
        <v>2018</v>
      </c>
      <c r="B6353" t="s">
        <v>1656</v>
      </c>
      <c r="C6353">
        <v>301</v>
      </c>
      <c r="D6353">
        <v>926</v>
      </c>
      <c r="E6353">
        <v>0</v>
      </c>
      <c r="F6353">
        <v>20202</v>
      </c>
      <c r="H6353" t="s">
        <v>9</v>
      </c>
      <c r="I6353">
        <v>1120</v>
      </c>
      <c r="J6353">
        <v>1320</v>
      </c>
      <c r="K6353" t="s">
        <v>3312</v>
      </c>
      <c r="O6353" s="65">
        <v>4548939</v>
      </c>
    </row>
    <row r="6354" spans="1:15" x14ac:dyDescent="0.25">
      <c r="A6354" s="45">
        <v>2018</v>
      </c>
      <c r="B6354" t="s">
        <v>1656</v>
      </c>
      <c r="C6354">
        <v>301</v>
      </c>
      <c r="D6354">
        <v>926</v>
      </c>
      <c r="E6354">
        <v>0</v>
      </c>
      <c r="F6354">
        <v>20203</v>
      </c>
      <c r="H6354" t="s">
        <v>9</v>
      </c>
      <c r="I6354">
        <v>1120</v>
      </c>
      <c r="J6354">
        <v>1320</v>
      </c>
      <c r="K6354" t="s">
        <v>3313</v>
      </c>
      <c r="O6354" s="65">
        <v>73890599</v>
      </c>
    </row>
    <row r="6355" spans="1:15" x14ac:dyDescent="0.25">
      <c r="A6355" s="45">
        <v>2018</v>
      </c>
      <c r="B6355" t="s">
        <v>1656</v>
      </c>
      <c r="C6355">
        <v>301</v>
      </c>
      <c r="D6355">
        <v>926</v>
      </c>
      <c r="E6355">
        <v>0</v>
      </c>
      <c r="F6355">
        <v>20301</v>
      </c>
      <c r="H6355" t="s">
        <v>9</v>
      </c>
      <c r="I6355">
        <v>1120</v>
      </c>
      <c r="J6355">
        <v>1320</v>
      </c>
      <c r="K6355" t="s">
        <v>3315</v>
      </c>
      <c r="O6355" s="65">
        <v>84083684</v>
      </c>
    </row>
    <row r="6356" spans="1:15" x14ac:dyDescent="0.25">
      <c r="A6356" s="45">
        <v>2018</v>
      </c>
      <c r="B6356" t="s">
        <v>1656</v>
      </c>
      <c r="C6356">
        <v>301</v>
      </c>
      <c r="D6356">
        <v>926</v>
      </c>
      <c r="E6356">
        <v>0</v>
      </c>
      <c r="F6356">
        <v>20302</v>
      </c>
      <c r="H6356" t="s">
        <v>9</v>
      </c>
      <c r="I6356">
        <v>1120</v>
      </c>
      <c r="J6356">
        <v>1320</v>
      </c>
      <c r="K6356" t="s">
        <v>3316</v>
      </c>
      <c r="O6356" s="65">
        <v>10188230</v>
      </c>
    </row>
    <row r="6357" spans="1:15" x14ac:dyDescent="0.25">
      <c r="A6357" s="45">
        <v>2018</v>
      </c>
      <c r="B6357" t="s">
        <v>1656</v>
      </c>
      <c r="C6357">
        <v>301</v>
      </c>
      <c r="D6357">
        <v>926</v>
      </c>
      <c r="E6357">
        <v>0</v>
      </c>
      <c r="F6357">
        <v>20303</v>
      </c>
      <c r="H6357" t="s">
        <v>9</v>
      </c>
      <c r="I6357">
        <v>1120</v>
      </c>
      <c r="J6357">
        <v>1320</v>
      </c>
      <c r="K6357" t="s">
        <v>3317</v>
      </c>
      <c r="O6357" s="65">
        <v>17387392</v>
      </c>
    </row>
    <row r="6358" spans="1:15" x14ac:dyDescent="0.25">
      <c r="A6358" s="45">
        <v>2018</v>
      </c>
      <c r="B6358" t="s">
        <v>1656</v>
      </c>
      <c r="C6358">
        <v>301</v>
      </c>
      <c r="D6358">
        <v>926</v>
      </c>
      <c r="E6358">
        <v>0</v>
      </c>
      <c r="F6358">
        <v>20304</v>
      </c>
      <c r="H6358" t="s">
        <v>9</v>
      </c>
      <c r="I6358">
        <v>1120</v>
      </c>
      <c r="J6358">
        <v>1320</v>
      </c>
      <c r="K6358" t="s">
        <v>3318</v>
      </c>
      <c r="O6358" s="65">
        <v>279260203</v>
      </c>
    </row>
    <row r="6359" spans="1:15" x14ac:dyDescent="0.25">
      <c r="A6359" s="45">
        <v>2018</v>
      </c>
      <c r="B6359" t="s">
        <v>1656</v>
      </c>
      <c r="C6359">
        <v>301</v>
      </c>
      <c r="D6359">
        <v>926</v>
      </c>
      <c r="E6359">
        <v>0</v>
      </c>
      <c r="F6359">
        <v>20305</v>
      </c>
      <c r="H6359" t="s">
        <v>9</v>
      </c>
      <c r="I6359">
        <v>1120</v>
      </c>
      <c r="J6359">
        <v>1320</v>
      </c>
      <c r="K6359" t="s">
        <v>3319</v>
      </c>
      <c r="O6359" s="65">
        <v>4493548</v>
      </c>
    </row>
    <row r="6360" spans="1:15" x14ac:dyDescent="0.25">
      <c r="A6360" s="45">
        <v>2018</v>
      </c>
      <c r="B6360" t="s">
        <v>1656</v>
      </c>
      <c r="C6360">
        <v>301</v>
      </c>
      <c r="D6360">
        <v>926</v>
      </c>
      <c r="E6360">
        <v>0</v>
      </c>
      <c r="F6360">
        <v>20306</v>
      </c>
      <c r="H6360" t="s">
        <v>9</v>
      </c>
      <c r="I6360">
        <v>1120</v>
      </c>
      <c r="J6360">
        <v>1320</v>
      </c>
      <c r="K6360" t="s">
        <v>3320</v>
      </c>
      <c r="O6360" s="65">
        <v>16083917</v>
      </c>
    </row>
    <row r="6361" spans="1:15" x14ac:dyDescent="0.25">
      <c r="A6361" s="45">
        <v>2018</v>
      </c>
      <c r="B6361" t="s">
        <v>1656</v>
      </c>
      <c r="C6361">
        <v>301</v>
      </c>
      <c r="D6361">
        <v>926</v>
      </c>
      <c r="E6361">
        <v>0</v>
      </c>
      <c r="F6361">
        <v>20399</v>
      </c>
      <c r="H6361" t="s">
        <v>9</v>
      </c>
      <c r="I6361">
        <v>1120</v>
      </c>
      <c r="J6361">
        <v>1320</v>
      </c>
      <c r="K6361" t="s">
        <v>3321</v>
      </c>
      <c r="O6361" s="65">
        <v>40925703</v>
      </c>
    </row>
    <row r="6362" spans="1:15" x14ac:dyDescent="0.25">
      <c r="A6362" s="45">
        <v>2018</v>
      </c>
      <c r="B6362" t="s">
        <v>1656</v>
      </c>
      <c r="C6362">
        <v>301</v>
      </c>
      <c r="D6362">
        <v>926</v>
      </c>
      <c r="E6362">
        <v>0</v>
      </c>
      <c r="F6362">
        <v>20401</v>
      </c>
      <c r="H6362" t="s">
        <v>9</v>
      </c>
      <c r="I6362">
        <v>1120</v>
      </c>
      <c r="J6362">
        <v>1320</v>
      </c>
      <c r="K6362" t="s">
        <v>3322</v>
      </c>
      <c r="O6362" s="65">
        <v>52809067</v>
      </c>
    </row>
    <row r="6363" spans="1:15" x14ac:dyDescent="0.25">
      <c r="A6363" s="45">
        <v>2018</v>
      </c>
      <c r="B6363" t="s">
        <v>1656</v>
      </c>
      <c r="C6363">
        <v>301</v>
      </c>
      <c r="D6363">
        <v>926</v>
      </c>
      <c r="E6363">
        <v>0</v>
      </c>
      <c r="F6363">
        <v>20402</v>
      </c>
      <c r="H6363" t="s">
        <v>9</v>
      </c>
      <c r="I6363">
        <v>1120</v>
      </c>
      <c r="J6363">
        <v>1320</v>
      </c>
      <c r="K6363" t="s">
        <v>3323</v>
      </c>
      <c r="O6363" s="65">
        <v>209481102</v>
      </c>
    </row>
    <row r="6364" spans="1:15" x14ac:dyDescent="0.25">
      <c r="A6364" s="45">
        <v>2018</v>
      </c>
      <c r="B6364" t="s">
        <v>1656</v>
      </c>
      <c r="C6364">
        <v>301</v>
      </c>
      <c r="D6364">
        <v>926</v>
      </c>
      <c r="E6364">
        <v>0</v>
      </c>
      <c r="F6364">
        <v>29901</v>
      </c>
      <c r="H6364" t="s">
        <v>9</v>
      </c>
      <c r="I6364">
        <v>1120</v>
      </c>
      <c r="J6364">
        <v>1320</v>
      </c>
      <c r="K6364" t="s">
        <v>3327</v>
      </c>
      <c r="O6364" s="65">
        <v>140809213</v>
      </c>
    </row>
    <row r="6365" spans="1:15" x14ac:dyDescent="0.25">
      <c r="A6365" s="45">
        <v>2018</v>
      </c>
      <c r="B6365" t="s">
        <v>1656</v>
      </c>
      <c r="C6365">
        <v>301</v>
      </c>
      <c r="D6365">
        <v>926</v>
      </c>
      <c r="E6365">
        <v>0</v>
      </c>
      <c r="F6365">
        <v>29902</v>
      </c>
      <c r="H6365" t="s">
        <v>9</v>
      </c>
      <c r="I6365">
        <v>1120</v>
      </c>
      <c r="J6365">
        <v>1320</v>
      </c>
      <c r="K6365" t="s">
        <v>3328</v>
      </c>
      <c r="O6365" s="65">
        <v>51579510</v>
      </c>
    </row>
    <row r="6366" spans="1:15" x14ac:dyDescent="0.25">
      <c r="A6366" s="45">
        <v>2018</v>
      </c>
      <c r="B6366" t="s">
        <v>1656</v>
      </c>
      <c r="C6366">
        <v>301</v>
      </c>
      <c r="D6366">
        <v>926</v>
      </c>
      <c r="E6366">
        <v>0</v>
      </c>
      <c r="F6366">
        <v>29903</v>
      </c>
      <c r="H6366" t="s">
        <v>9</v>
      </c>
      <c r="I6366">
        <v>1120</v>
      </c>
      <c r="J6366">
        <v>1320</v>
      </c>
      <c r="K6366" t="s">
        <v>3329</v>
      </c>
      <c r="O6366" s="65">
        <v>325574873</v>
      </c>
    </row>
    <row r="6367" spans="1:15" x14ac:dyDescent="0.25">
      <c r="A6367" s="45">
        <v>2018</v>
      </c>
      <c r="B6367" t="s">
        <v>1656</v>
      </c>
      <c r="C6367">
        <v>301</v>
      </c>
      <c r="D6367">
        <v>926</v>
      </c>
      <c r="E6367">
        <v>0</v>
      </c>
      <c r="F6367">
        <v>29904</v>
      </c>
      <c r="H6367" t="s">
        <v>9</v>
      </c>
      <c r="I6367">
        <v>1120</v>
      </c>
      <c r="J6367">
        <v>1320</v>
      </c>
      <c r="K6367" t="s">
        <v>3330</v>
      </c>
      <c r="O6367" s="65">
        <v>96804217</v>
      </c>
    </row>
    <row r="6368" spans="1:15" x14ac:dyDescent="0.25">
      <c r="A6368" s="45">
        <v>2018</v>
      </c>
      <c r="B6368" t="s">
        <v>1656</v>
      </c>
      <c r="C6368">
        <v>301</v>
      </c>
      <c r="D6368">
        <v>926</v>
      </c>
      <c r="E6368">
        <v>0</v>
      </c>
      <c r="F6368">
        <v>29905</v>
      </c>
      <c r="H6368" t="s">
        <v>9</v>
      </c>
      <c r="I6368">
        <v>1120</v>
      </c>
      <c r="J6368">
        <v>1320</v>
      </c>
      <c r="K6368" t="s">
        <v>3331</v>
      </c>
      <c r="O6368" s="65">
        <v>33993496</v>
      </c>
    </row>
    <row r="6369" spans="1:15" x14ac:dyDescent="0.25">
      <c r="A6369" s="45">
        <v>2018</v>
      </c>
      <c r="B6369" t="s">
        <v>1656</v>
      </c>
      <c r="C6369">
        <v>301</v>
      </c>
      <c r="D6369">
        <v>926</v>
      </c>
      <c r="E6369">
        <v>0</v>
      </c>
      <c r="F6369">
        <v>29906</v>
      </c>
      <c r="H6369" t="s">
        <v>9</v>
      </c>
      <c r="I6369">
        <v>1120</v>
      </c>
      <c r="J6369">
        <v>1320</v>
      </c>
      <c r="K6369" t="s">
        <v>3332</v>
      </c>
      <c r="O6369" s="65">
        <v>77231279</v>
      </c>
    </row>
    <row r="6370" spans="1:15" x14ac:dyDescent="0.25">
      <c r="A6370" s="45">
        <v>2018</v>
      </c>
      <c r="B6370" t="s">
        <v>1656</v>
      </c>
      <c r="C6370">
        <v>301</v>
      </c>
      <c r="D6370">
        <v>926</v>
      </c>
      <c r="E6370">
        <v>0</v>
      </c>
      <c r="F6370">
        <v>29907</v>
      </c>
      <c r="H6370" t="s">
        <v>9</v>
      </c>
      <c r="I6370">
        <v>1120</v>
      </c>
      <c r="J6370">
        <v>1320</v>
      </c>
      <c r="K6370" t="s">
        <v>3333</v>
      </c>
      <c r="O6370" s="65">
        <v>2392803</v>
      </c>
    </row>
    <row r="6371" spans="1:15" x14ac:dyDescent="0.25">
      <c r="A6371" s="45">
        <v>2018</v>
      </c>
      <c r="B6371" t="s">
        <v>1656</v>
      </c>
      <c r="C6371">
        <v>301</v>
      </c>
      <c r="D6371">
        <v>926</v>
      </c>
      <c r="E6371">
        <v>0</v>
      </c>
      <c r="F6371">
        <v>29999</v>
      </c>
      <c r="H6371" t="s">
        <v>9</v>
      </c>
      <c r="I6371">
        <v>1120</v>
      </c>
      <c r="J6371">
        <v>1320</v>
      </c>
      <c r="K6371" t="s">
        <v>3334</v>
      </c>
      <c r="O6371" s="65">
        <v>48795187</v>
      </c>
    </row>
    <row r="6372" spans="1:15" x14ac:dyDescent="0.25">
      <c r="A6372" s="45">
        <v>2018</v>
      </c>
      <c r="B6372" t="s">
        <v>1656</v>
      </c>
      <c r="C6372">
        <v>301</v>
      </c>
      <c r="D6372">
        <v>926</v>
      </c>
      <c r="E6372">
        <v>0</v>
      </c>
      <c r="F6372">
        <v>50101</v>
      </c>
      <c r="H6372" t="s">
        <v>16</v>
      </c>
      <c r="I6372">
        <v>2210</v>
      </c>
      <c r="J6372">
        <v>1320</v>
      </c>
      <c r="K6372" t="s">
        <v>3372</v>
      </c>
      <c r="O6372" s="65">
        <v>76064439</v>
      </c>
    </row>
    <row r="6373" spans="1:15" x14ac:dyDescent="0.25">
      <c r="A6373" s="45">
        <v>2018</v>
      </c>
      <c r="B6373" t="s">
        <v>1656</v>
      </c>
      <c r="C6373">
        <v>301</v>
      </c>
      <c r="D6373">
        <v>926</v>
      </c>
      <c r="E6373">
        <v>0</v>
      </c>
      <c r="F6373">
        <v>50102</v>
      </c>
      <c r="H6373" t="s">
        <v>16</v>
      </c>
      <c r="I6373">
        <v>2210</v>
      </c>
      <c r="J6373">
        <v>1320</v>
      </c>
      <c r="K6373" t="s">
        <v>3373</v>
      </c>
      <c r="O6373" s="65">
        <v>566368943</v>
      </c>
    </row>
    <row r="6374" spans="1:15" x14ac:dyDescent="0.25">
      <c r="A6374" s="45">
        <v>2018</v>
      </c>
      <c r="B6374" t="s">
        <v>1656</v>
      </c>
      <c r="C6374">
        <v>301</v>
      </c>
      <c r="D6374">
        <v>926</v>
      </c>
      <c r="E6374">
        <v>0</v>
      </c>
      <c r="F6374">
        <v>50103</v>
      </c>
      <c r="H6374" t="s">
        <v>16</v>
      </c>
      <c r="I6374">
        <v>2210</v>
      </c>
      <c r="J6374">
        <v>1320</v>
      </c>
      <c r="K6374" t="s">
        <v>3374</v>
      </c>
      <c r="O6374" s="65">
        <v>855509353</v>
      </c>
    </row>
    <row r="6375" spans="1:15" x14ac:dyDescent="0.25">
      <c r="A6375" s="45">
        <v>2018</v>
      </c>
      <c r="B6375" t="s">
        <v>1656</v>
      </c>
      <c r="C6375">
        <v>301</v>
      </c>
      <c r="D6375">
        <v>926</v>
      </c>
      <c r="E6375">
        <v>0</v>
      </c>
      <c r="F6375">
        <v>50104</v>
      </c>
      <c r="H6375" t="s">
        <v>16</v>
      </c>
      <c r="I6375">
        <v>2210</v>
      </c>
      <c r="J6375">
        <v>1320</v>
      </c>
      <c r="K6375" t="s">
        <v>3375</v>
      </c>
      <c r="O6375" s="65">
        <v>348427570</v>
      </c>
    </row>
    <row r="6376" spans="1:15" x14ac:dyDescent="0.25">
      <c r="A6376" s="45">
        <v>2018</v>
      </c>
      <c r="B6376" t="s">
        <v>1656</v>
      </c>
      <c r="C6376">
        <v>301</v>
      </c>
      <c r="D6376">
        <v>926</v>
      </c>
      <c r="E6376">
        <v>0</v>
      </c>
      <c r="F6376">
        <v>50105</v>
      </c>
      <c r="H6376" t="s">
        <v>16</v>
      </c>
      <c r="I6376">
        <v>2210</v>
      </c>
      <c r="J6376">
        <v>1320</v>
      </c>
      <c r="K6376" t="s">
        <v>3376</v>
      </c>
      <c r="O6376" s="65">
        <v>2988499927</v>
      </c>
    </row>
    <row r="6377" spans="1:15" x14ac:dyDescent="0.25">
      <c r="A6377" s="45">
        <v>2018</v>
      </c>
      <c r="B6377" t="s">
        <v>1656</v>
      </c>
      <c r="C6377">
        <v>301</v>
      </c>
      <c r="D6377">
        <v>926</v>
      </c>
      <c r="E6377">
        <v>0</v>
      </c>
      <c r="F6377">
        <v>50106</v>
      </c>
      <c r="H6377" t="s">
        <v>16</v>
      </c>
      <c r="I6377">
        <v>2210</v>
      </c>
      <c r="J6377">
        <v>1320</v>
      </c>
      <c r="K6377" t="s">
        <v>3377</v>
      </c>
      <c r="O6377" s="65">
        <v>222591895</v>
      </c>
    </row>
    <row r="6378" spans="1:15" x14ac:dyDescent="0.25">
      <c r="A6378" s="45">
        <v>2018</v>
      </c>
      <c r="B6378" t="s">
        <v>1656</v>
      </c>
      <c r="C6378">
        <v>301</v>
      </c>
      <c r="D6378">
        <v>926</v>
      </c>
      <c r="E6378">
        <v>0</v>
      </c>
      <c r="F6378">
        <v>50107</v>
      </c>
      <c r="H6378" t="s">
        <v>16</v>
      </c>
      <c r="I6378">
        <v>2210</v>
      </c>
      <c r="J6378">
        <v>1320</v>
      </c>
      <c r="K6378" t="s">
        <v>3378</v>
      </c>
      <c r="O6378" s="65">
        <v>16677286</v>
      </c>
    </row>
    <row r="6379" spans="1:15" x14ac:dyDescent="0.25">
      <c r="A6379" s="45">
        <v>2018</v>
      </c>
      <c r="B6379" t="s">
        <v>1656</v>
      </c>
      <c r="C6379">
        <v>301</v>
      </c>
      <c r="D6379">
        <v>926</v>
      </c>
      <c r="E6379">
        <v>0</v>
      </c>
      <c r="F6379">
        <v>50199</v>
      </c>
      <c r="H6379" t="s">
        <v>16</v>
      </c>
      <c r="I6379">
        <v>2210</v>
      </c>
      <c r="J6379">
        <v>1320</v>
      </c>
      <c r="K6379" t="s">
        <v>3379</v>
      </c>
      <c r="O6379" s="65">
        <v>405364939</v>
      </c>
    </row>
    <row r="6380" spans="1:15" x14ac:dyDescent="0.25">
      <c r="A6380" s="45">
        <v>2018</v>
      </c>
      <c r="B6380" t="s">
        <v>1656</v>
      </c>
      <c r="C6380">
        <v>301</v>
      </c>
      <c r="D6380">
        <v>926</v>
      </c>
      <c r="E6380">
        <v>0</v>
      </c>
      <c r="F6380">
        <v>50201</v>
      </c>
      <c r="H6380" t="s">
        <v>16</v>
      </c>
      <c r="I6380">
        <v>2110</v>
      </c>
      <c r="J6380">
        <v>1320</v>
      </c>
      <c r="K6380" t="s">
        <v>2211</v>
      </c>
      <c r="M6380" t="s">
        <v>6341</v>
      </c>
      <c r="O6380" s="65">
        <v>9059125689</v>
      </c>
    </row>
    <row r="6381" spans="1:15" x14ac:dyDescent="0.25">
      <c r="A6381" s="45">
        <v>2018</v>
      </c>
      <c r="B6381" t="s">
        <v>1656</v>
      </c>
      <c r="C6381">
        <v>301</v>
      </c>
      <c r="D6381">
        <v>926</v>
      </c>
      <c r="E6381">
        <v>0</v>
      </c>
      <c r="F6381">
        <v>50207</v>
      </c>
      <c r="H6381" t="s">
        <v>16</v>
      </c>
      <c r="I6381">
        <v>2140</v>
      </c>
      <c r="J6381">
        <v>1320</v>
      </c>
      <c r="K6381" t="s">
        <v>2206</v>
      </c>
      <c r="M6381" t="s">
        <v>6342</v>
      </c>
      <c r="O6381" s="65">
        <v>670000003</v>
      </c>
    </row>
    <row r="6382" spans="1:15" x14ac:dyDescent="0.25">
      <c r="A6382" s="45">
        <v>2018</v>
      </c>
      <c r="B6382" t="s">
        <v>1656</v>
      </c>
      <c r="C6382">
        <v>301</v>
      </c>
      <c r="D6382">
        <v>926</v>
      </c>
      <c r="E6382">
        <v>0</v>
      </c>
      <c r="F6382">
        <v>50299</v>
      </c>
      <c r="H6382" t="s">
        <v>16</v>
      </c>
      <c r="I6382">
        <v>2150</v>
      </c>
      <c r="J6382">
        <v>1320</v>
      </c>
      <c r="K6382" t="s">
        <v>3384</v>
      </c>
      <c r="M6382" t="s">
        <v>6343</v>
      </c>
      <c r="O6382" s="65">
        <v>125000000</v>
      </c>
    </row>
    <row r="6383" spans="1:15" x14ac:dyDescent="0.25">
      <c r="A6383" s="45">
        <v>2018</v>
      </c>
      <c r="B6383" t="s">
        <v>1656</v>
      </c>
      <c r="C6383">
        <v>301</v>
      </c>
      <c r="D6383">
        <v>926</v>
      </c>
      <c r="E6383">
        <v>0</v>
      </c>
      <c r="F6383">
        <v>59902</v>
      </c>
      <c r="H6383" t="s">
        <v>16</v>
      </c>
      <c r="I6383">
        <v>2250</v>
      </c>
      <c r="J6383">
        <v>1320</v>
      </c>
      <c r="K6383" t="s">
        <v>3388</v>
      </c>
      <c r="O6383" s="65">
        <v>8000000</v>
      </c>
    </row>
    <row r="6384" spans="1:15" x14ac:dyDescent="0.25">
      <c r="A6384" s="45">
        <v>2018</v>
      </c>
      <c r="B6384" t="s">
        <v>1656</v>
      </c>
      <c r="C6384">
        <v>301</v>
      </c>
      <c r="D6384">
        <v>926</v>
      </c>
      <c r="E6384">
        <v>0</v>
      </c>
      <c r="F6384">
        <v>59903</v>
      </c>
      <c r="H6384" t="s">
        <v>16</v>
      </c>
      <c r="I6384">
        <v>2240</v>
      </c>
      <c r="J6384">
        <v>1320</v>
      </c>
      <c r="K6384" t="s">
        <v>3389</v>
      </c>
      <c r="O6384" s="65">
        <v>2087448669</v>
      </c>
    </row>
    <row r="6385" spans="1:15" x14ac:dyDescent="0.25">
      <c r="A6385" s="45">
        <v>2018</v>
      </c>
      <c r="B6385" t="s">
        <v>1656</v>
      </c>
      <c r="C6385">
        <v>301</v>
      </c>
      <c r="D6385">
        <v>926</v>
      </c>
      <c r="E6385">
        <v>0</v>
      </c>
      <c r="F6385">
        <v>60103</v>
      </c>
      <c r="G6385">
        <v>202</v>
      </c>
      <c r="H6385" t="s">
        <v>9</v>
      </c>
      <c r="I6385">
        <v>1310</v>
      </c>
      <c r="J6385">
        <v>1320</v>
      </c>
      <c r="K6385" t="s">
        <v>3393</v>
      </c>
      <c r="L6385" t="s">
        <v>21</v>
      </c>
      <c r="M6385" t="s">
        <v>4542</v>
      </c>
      <c r="N6385" t="s">
        <v>22</v>
      </c>
      <c r="O6385" s="65">
        <v>289553453</v>
      </c>
    </row>
    <row r="6386" spans="1:15" x14ac:dyDescent="0.25">
      <c r="A6386" s="45">
        <v>2018</v>
      </c>
      <c r="B6386" t="s">
        <v>1656</v>
      </c>
      <c r="C6386">
        <v>301</v>
      </c>
      <c r="D6386">
        <v>926</v>
      </c>
      <c r="E6386">
        <v>0</v>
      </c>
      <c r="F6386">
        <v>60103</v>
      </c>
      <c r="G6386">
        <v>204</v>
      </c>
      <c r="H6386" t="s">
        <v>9</v>
      </c>
      <c r="I6386">
        <v>1310</v>
      </c>
      <c r="J6386">
        <v>1330</v>
      </c>
      <c r="K6386" t="s">
        <v>3393</v>
      </c>
      <c r="L6386" t="s">
        <v>6344</v>
      </c>
      <c r="N6386" t="s">
        <v>3456</v>
      </c>
      <c r="O6386" s="65">
        <v>10000000</v>
      </c>
    </row>
    <row r="6387" spans="1:15" x14ac:dyDescent="0.25">
      <c r="A6387" s="45">
        <v>2018</v>
      </c>
      <c r="B6387" t="s">
        <v>1656</v>
      </c>
      <c r="C6387">
        <v>301</v>
      </c>
      <c r="D6387">
        <v>926</v>
      </c>
      <c r="E6387">
        <v>0</v>
      </c>
      <c r="F6387">
        <v>60103</v>
      </c>
      <c r="G6387">
        <v>206</v>
      </c>
      <c r="H6387" t="s">
        <v>9</v>
      </c>
      <c r="I6387">
        <v>1310</v>
      </c>
      <c r="J6387">
        <v>3440</v>
      </c>
      <c r="K6387" t="s">
        <v>3393</v>
      </c>
      <c r="L6387" t="s">
        <v>6345</v>
      </c>
      <c r="N6387" t="s">
        <v>741</v>
      </c>
      <c r="O6387" s="65">
        <v>25000000</v>
      </c>
    </row>
    <row r="6388" spans="1:15" x14ac:dyDescent="0.25">
      <c r="A6388" s="45">
        <v>2018</v>
      </c>
      <c r="B6388" t="s">
        <v>1656</v>
      </c>
      <c r="C6388">
        <v>301</v>
      </c>
      <c r="D6388">
        <v>926</v>
      </c>
      <c r="E6388">
        <v>0</v>
      </c>
      <c r="F6388">
        <v>60103</v>
      </c>
      <c r="G6388">
        <v>208</v>
      </c>
      <c r="H6388" t="s">
        <v>9</v>
      </c>
      <c r="I6388">
        <v>1310</v>
      </c>
      <c r="J6388">
        <v>1320</v>
      </c>
      <c r="K6388" t="s">
        <v>3393</v>
      </c>
      <c r="L6388" t="s">
        <v>6346</v>
      </c>
      <c r="N6388" t="s">
        <v>90</v>
      </c>
      <c r="O6388" s="65">
        <v>7650000</v>
      </c>
    </row>
    <row r="6389" spans="1:15" x14ac:dyDescent="0.25">
      <c r="A6389" s="45">
        <v>2018</v>
      </c>
      <c r="B6389" t="s">
        <v>1656</v>
      </c>
      <c r="C6389">
        <v>301</v>
      </c>
      <c r="D6389">
        <v>926</v>
      </c>
      <c r="E6389">
        <v>0</v>
      </c>
      <c r="F6389">
        <v>60201</v>
      </c>
      <c r="H6389" t="s">
        <v>9</v>
      </c>
      <c r="I6389">
        <v>1320</v>
      </c>
      <c r="J6389">
        <v>1320</v>
      </c>
      <c r="K6389" t="s">
        <v>3400</v>
      </c>
      <c r="O6389" s="65">
        <v>15344547</v>
      </c>
    </row>
    <row r="6390" spans="1:15" x14ac:dyDescent="0.25">
      <c r="A6390" s="45">
        <v>2018</v>
      </c>
      <c r="B6390" t="s">
        <v>1656</v>
      </c>
      <c r="C6390">
        <v>301</v>
      </c>
      <c r="D6390">
        <v>926</v>
      </c>
      <c r="E6390">
        <v>0</v>
      </c>
      <c r="F6390">
        <v>60203</v>
      </c>
      <c r="H6390" t="s">
        <v>9</v>
      </c>
      <c r="I6390">
        <v>1320</v>
      </c>
      <c r="J6390">
        <v>1320</v>
      </c>
      <c r="K6390" t="s">
        <v>3402</v>
      </c>
      <c r="O6390" s="65">
        <v>180000000</v>
      </c>
    </row>
    <row r="6391" spans="1:15" x14ac:dyDescent="0.25">
      <c r="A6391" s="45">
        <v>2018</v>
      </c>
      <c r="B6391" t="s">
        <v>1656</v>
      </c>
      <c r="C6391">
        <v>301</v>
      </c>
      <c r="D6391">
        <v>926</v>
      </c>
      <c r="E6391">
        <v>0</v>
      </c>
      <c r="F6391">
        <v>60299</v>
      </c>
      <c r="H6391" t="s">
        <v>9</v>
      </c>
      <c r="I6391">
        <v>1320</v>
      </c>
      <c r="J6391">
        <v>1320</v>
      </c>
      <c r="K6391" t="s">
        <v>3403</v>
      </c>
      <c r="M6391" t="s">
        <v>6347</v>
      </c>
      <c r="O6391" s="65">
        <v>3000000</v>
      </c>
    </row>
    <row r="6392" spans="1:15" x14ac:dyDescent="0.25">
      <c r="A6392" s="45">
        <v>2018</v>
      </c>
      <c r="B6392" t="s">
        <v>1656</v>
      </c>
      <c r="C6392">
        <v>301</v>
      </c>
      <c r="D6392">
        <v>926</v>
      </c>
      <c r="E6392">
        <v>0</v>
      </c>
      <c r="F6392">
        <v>60301</v>
      </c>
      <c r="H6392" t="s">
        <v>9</v>
      </c>
      <c r="I6392">
        <v>1320</v>
      </c>
      <c r="J6392">
        <v>1320</v>
      </c>
      <c r="K6392" t="s">
        <v>3404</v>
      </c>
      <c r="O6392" s="65">
        <v>3000255137</v>
      </c>
    </row>
    <row r="6393" spans="1:15" x14ac:dyDescent="0.25">
      <c r="A6393" s="45">
        <v>2018</v>
      </c>
      <c r="B6393" t="s">
        <v>1656</v>
      </c>
      <c r="C6393">
        <v>301</v>
      </c>
      <c r="D6393">
        <v>926</v>
      </c>
      <c r="E6393">
        <v>0</v>
      </c>
      <c r="F6393">
        <v>60401</v>
      </c>
      <c r="G6393">
        <v>200</v>
      </c>
      <c r="H6393" t="s">
        <v>9</v>
      </c>
      <c r="I6393">
        <v>1320</v>
      </c>
      <c r="J6393">
        <v>3530</v>
      </c>
      <c r="K6393" t="s">
        <v>3411</v>
      </c>
      <c r="L6393" t="s">
        <v>6348</v>
      </c>
      <c r="N6393" t="s">
        <v>6349</v>
      </c>
      <c r="O6393" s="65">
        <v>22000000</v>
      </c>
    </row>
    <row r="6394" spans="1:15" x14ac:dyDescent="0.25">
      <c r="A6394" s="45">
        <v>2018</v>
      </c>
      <c r="B6394" t="s">
        <v>1656</v>
      </c>
      <c r="C6394">
        <v>301</v>
      </c>
      <c r="D6394">
        <v>926</v>
      </c>
      <c r="E6394">
        <v>0</v>
      </c>
      <c r="F6394">
        <v>60404</v>
      </c>
      <c r="H6394" t="s">
        <v>9</v>
      </c>
      <c r="I6394">
        <v>1320</v>
      </c>
      <c r="J6394">
        <v>3522</v>
      </c>
      <c r="K6394" t="s">
        <v>3414</v>
      </c>
      <c r="M6394" t="s">
        <v>3457</v>
      </c>
      <c r="O6394" s="65">
        <v>255780298</v>
      </c>
    </row>
    <row r="6395" spans="1:15" x14ac:dyDescent="0.25">
      <c r="A6395" s="45">
        <v>2018</v>
      </c>
      <c r="B6395" t="s">
        <v>1656</v>
      </c>
      <c r="C6395">
        <v>301</v>
      </c>
      <c r="D6395">
        <v>926</v>
      </c>
      <c r="E6395">
        <v>0</v>
      </c>
      <c r="F6395">
        <v>60601</v>
      </c>
      <c r="H6395" t="s">
        <v>9</v>
      </c>
      <c r="I6395">
        <v>1320</v>
      </c>
      <c r="J6395">
        <v>1320</v>
      </c>
      <c r="K6395" t="s">
        <v>3417</v>
      </c>
      <c r="M6395" t="s">
        <v>4488</v>
      </c>
      <c r="O6395" s="65">
        <v>271983832</v>
      </c>
    </row>
    <row r="6396" spans="1:15" x14ac:dyDescent="0.25">
      <c r="A6396" s="45">
        <v>2018</v>
      </c>
      <c r="B6396" t="s">
        <v>1656</v>
      </c>
      <c r="C6396">
        <v>301</v>
      </c>
      <c r="D6396">
        <v>926</v>
      </c>
      <c r="E6396">
        <v>0</v>
      </c>
      <c r="F6396">
        <v>60701</v>
      </c>
      <c r="G6396">
        <v>202</v>
      </c>
      <c r="H6396" t="s">
        <v>9</v>
      </c>
      <c r="I6396">
        <v>1330</v>
      </c>
      <c r="J6396">
        <v>1320</v>
      </c>
      <c r="K6396" t="s">
        <v>3419</v>
      </c>
      <c r="L6396" t="s">
        <v>6350</v>
      </c>
      <c r="N6396" t="s">
        <v>3458</v>
      </c>
      <c r="O6396" s="65">
        <v>707680</v>
      </c>
    </row>
    <row r="6397" spans="1:15" x14ac:dyDescent="0.25">
      <c r="A6397" s="45">
        <v>2018</v>
      </c>
      <c r="B6397" t="s">
        <v>1656</v>
      </c>
      <c r="C6397">
        <v>301</v>
      </c>
      <c r="D6397">
        <v>926</v>
      </c>
      <c r="E6397">
        <v>0</v>
      </c>
      <c r="F6397">
        <v>70107</v>
      </c>
      <c r="G6397">
        <v>202</v>
      </c>
      <c r="H6397" t="s">
        <v>16</v>
      </c>
      <c r="I6397">
        <v>2310</v>
      </c>
      <c r="J6397">
        <v>1320</v>
      </c>
      <c r="K6397" t="s">
        <v>3428</v>
      </c>
      <c r="L6397" t="s">
        <v>6351</v>
      </c>
      <c r="N6397" t="s">
        <v>3458</v>
      </c>
      <c r="O6397" s="65">
        <v>5252274259</v>
      </c>
    </row>
    <row r="6398" spans="1:15" x14ac:dyDescent="0.25">
      <c r="A6398" s="45">
        <v>2018</v>
      </c>
      <c r="B6398" t="s">
        <v>1660</v>
      </c>
      <c r="C6398">
        <v>301</v>
      </c>
      <c r="D6398">
        <v>927</v>
      </c>
      <c r="E6398">
        <v>0</v>
      </c>
      <c r="F6398">
        <v>101</v>
      </c>
      <c r="H6398" t="s">
        <v>9</v>
      </c>
      <c r="I6398">
        <v>1111</v>
      </c>
      <c r="J6398">
        <v>1320</v>
      </c>
      <c r="K6398" t="s">
        <v>3206</v>
      </c>
      <c r="O6398" s="65">
        <v>39329560370</v>
      </c>
    </row>
    <row r="6399" spans="1:15" x14ac:dyDescent="0.25">
      <c r="A6399" s="45">
        <v>2018</v>
      </c>
      <c r="B6399" t="s">
        <v>1660</v>
      </c>
      <c r="C6399">
        <v>301</v>
      </c>
      <c r="D6399">
        <v>927</v>
      </c>
      <c r="E6399">
        <v>0</v>
      </c>
      <c r="F6399">
        <v>103</v>
      </c>
      <c r="H6399" t="s">
        <v>9</v>
      </c>
      <c r="I6399">
        <v>1111</v>
      </c>
      <c r="J6399">
        <v>1320</v>
      </c>
      <c r="K6399" t="s">
        <v>3207</v>
      </c>
      <c r="O6399" s="65">
        <v>2457991030</v>
      </c>
    </row>
    <row r="6400" spans="1:15" x14ac:dyDescent="0.25">
      <c r="A6400" s="45">
        <v>2018</v>
      </c>
      <c r="B6400" t="s">
        <v>1660</v>
      </c>
      <c r="C6400">
        <v>301</v>
      </c>
      <c r="D6400">
        <v>927</v>
      </c>
      <c r="E6400">
        <v>0</v>
      </c>
      <c r="F6400">
        <v>105</v>
      </c>
      <c r="H6400" t="s">
        <v>9</v>
      </c>
      <c r="I6400">
        <v>1111</v>
      </c>
      <c r="J6400">
        <v>1320</v>
      </c>
      <c r="K6400" t="s">
        <v>3209</v>
      </c>
      <c r="O6400" s="65">
        <v>5812853965</v>
      </c>
    </row>
    <row r="6401" spans="1:15" x14ac:dyDescent="0.25">
      <c r="A6401" s="45">
        <v>2018</v>
      </c>
      <c r="B6401" t="s">
        <v>1660</v>
      </c>
      <c r="C6401">
        <v>301</v>
      </c>
      <c r="D6401">
        <v>927</v>
      </c>
      <c r="E6401">
        <v>0</v>
      </c>
      <c r="F6401">
        <v>201</v>
      </c>
      <c r="H6401" t="s">
        <v>9</v>
      </c>
      <c r="I6401">
        <v>1111</v>
      </c>
      <c r="J6401">
        <v>1320</v>
      </c>
      <c r="K6401" t="s">
        <v>3210</v>
      </c>
      <c r="O6401" s="65">
        <v>864390222</v>
      </c>
    </row>
    <row r="6402" spans="1:15" x14ac:dyDescent="0.25">
      <c r="A6402" s="45">
        <v>2018</v>
      </c>
      <c r="B6402" t="s">
        <v>1660</v>
      </c>
      <c r="C6402">
        <v>301</v>
      </c>
      <c r="D6402">
        <v>927</v>
      </c>
      <c r="E6402">
        <v>0</v>
      </c>
      <c r="F6402">
        <v>202</v>
      </c>
      <c r="H6402" t="s">
        <v>9</v>
      </c>
      <c r="I6402">
        <v>1111</v>
      </c>
      <c r="J6402">
        <v>1320</v>
      </c>
      <c r="K6402" t="s">
        <v>3211</v>
      </c>
      <c r="O6402" s="65">
        <v>21609756</v>
      </c>
    </row>
    <row r="6403" spans="1:15" x14ac:dyDescent="0.25">
      <c r="A6403" s="45">
        <v>2018</v>
      </c>
      <c r="B6403" t="s">
        <v>1660</v>
      </c>
      <c r="C6403">
        <v>301</v>
      </c>
      <c r="D6403">
        <v>927</v>
      </c>
      <c r="E6403">
        <v>0</v>
      </c>
      <c r="F6403">
        <v>203</v>
      </c>
      <c r="H6403" t="s">
        <v>9</v>
      </c>
      <c r="I6403">
        <v>1111</v>
      </c>
      <c r="J6403">
        <v>1320</v>
      </c>
      <c r="K6403" t="s">
        <v>3212</v>
      </c>
      <c r="O6403" s="65">
        <v>98644186</v>
      </c>
    </row>
    <row r="6404" spans="1:15" x14ac:dyDescent="0.25">
      <c r="A6404" s="45">
        <v>2018</v>
      </c>
      <c r="B6404" t="s">
        <v>1660</v>
      </c>
      <c r="C6404">
        <v>301</v>
      </c>
      <c r="D6404">
        <v>927</v>
      </c>
      <c r="E6404">
        <v>0</v>
      </c>
      <c r="F6404">
        <v>204</v>
      </c>
      <c r="H6404" t="s">
        <v>9</v>
      </c>
      <c r="I6404">
        <v>1111</v>
      </c>
      <c r="J6404">
        <v>1320</v>
      </c>
      <c r="K6404" t="s">
        <v>3213</v>
      </c>
      <c r="O6404" s="65">
        <v>32971232</v>
      </c>
    </row>
    <row r="6405" spans="1:15" x14ac:dyDescent="0.25">
      <c r="A6405" s="45">
        <v>2018</v>
      </c>
      <c r="B6405" t="s">
        <v>1660</v>
      </c>
      <c r="C6405">
        <v>301</v>
      </c>
      <c r="D6405">
        <v>927</v>
      </c>
      <c r="E6405">
        <v>0</v>
      </c>
      <c r="F6405">
        <v>205</v>
      </c>
      <c r="H6405" t="s">
        <v>9</v>
      </c>
      <c r="I6405">
        <v>1111</v>
      </c>
      <c r="J6405">
        <v>1320</v>
      </c>
      <c r="K6405" t="s">
        <v>3214</v>
      </c>
      <c r="O6405" s="65">
        <v>140463411</v>
      </c>
    </row>
    <row r="6406" spans="1:15" x14ac:dyDescent="0.25">
      <c r="A6406" s="45">
        <v>2018</v>
      </c>
      <c r="B6406" t="s">
        <v>1660</v>
      </c>
      <c r="C6406">
        <v>301</v>
      </c>
      <c r="D6406">
        <v>927</v>
      </c>
      <c r="E6406">
        <v>0</v>
      </c>
      <c r="F6406">
        <v>301</v>
      </c>
      <c r="H6406" t="s">
        <v>9</v>
      </c>
      <c r="I6406">
        <v>1111</v>
      </c>
      <c r="J6406">
        <v>1320</v>
      </c>
      <c r="K6406" t="s">
        <v>3215</v>
      </c>
      <c r="O6406" s="65">
        <v>15028705830</v>
      </c>
    </row>
    <row r="6407" spans="1:15" x14ac:dyDescent="0.25">
      <c r="A6407" s="45">
        <v>2018</v>
      </c>
      <c r="B6407" t="s">
        <v>1660</v>
      </c>
      <c r="C6407">
        <v>301</v>
      </c>
      <c r="D6407">
        <v>927</v>
      </c>
      <c r="E6407">
        <v>0</v>
      </c>
      <c r="F6407">
        <v>302</v>
      </c>
      <c r="H6407" t="s">
        <v>9</v>
      </c>
      <c r="I6407">
        <v>1111</v>
      </c>
      <c r="J6407">
        <v>1320</v>
      </c>
      <c r="K6407" t="s">
        <v>3216</v>
      </c>
      <c r="O6407" s="65">
        <v>15879204884</v>
      </c>
    </row>
    <row r="6408" spans="1:15" x14ac:dyDescent="0.25">
      <c r="A6408" s="45">
        <v>2018</v>
      </c>
      <c r="B6408" t="s">
        <v>1660</v>
      </c>
      <c r="C6408">
        <v>301</v>
      </c>
      <c r="D6408">
        <v>927</v>
      </c>
      <c r="E6408">
        <v>0</v>
      </c>
      <c r="F6408">
        <v>303</v>
      </c>
      <c r="H6408" t="s">
        <v>16</v>
      </c>
      <c r="I6408">
        <v>1111</v>
      </c>
      <c r="J6408">
        <v>1320</v>
      </c>
      <c r="K6408" t="s">
        <v>3217</v>
      </c>
      <c r="O6408" s="65">
        <v>9030851218</v>
      </c>
    </row>
    <row r="6409" spans="1:15" x14ac:dyDescent="0.25">
      <c r="A6409" s="45">
        <v>2018</v>
      </c>
      <c r="B6409" t="s">
        <v>1660</v>
      </c>
      <c r="C6409">
        <v>301</v>
      </c>
      <c r="D6409">
        <v>927</v>
      </c>
      <c r="E6409">
        <v>0</v>
      </c>
      <c r="F6409">
        <v>304</v>
      </c>
      <c r="H6409" t="s">
        <v>9</v>
      </c>
      <c r="I6409">
        <v>1111</v>
      </c>
      <c r="J6409">
        <v>1320</v>
      </c>
      <c r="K6409" t="s">
        <v>3218</v>
      </c>
      <c r="O6409" s="65">
        <v>7633732876</v>
      </c>
    </row>
    <row r="6410" spans="1:15" x14ac:dyDescent="0.25">
      <c r="A6410" s="45">
        <v>2018</v>
      </c>
      <c r="B6410" t="s">
        <v>1660</v>
      </c>
      <c r="C6410">
        <v>301</v>
      </c>
      <c r="D6410">
        <v>927</v>
      </c>
      <c r="E6410">
        <v>0</v>
      </c>
      <c r="F6410">
        <v>399</v>
      </c>
      <c r="H6410" t="s">
        <v>9</v>
      </c>
      <c r="I6410">
        <v>1111</v>
      </c>
      <c r="J6410">
        <v>1320</v>
      </c>
      <c r="K6410" t="s">
        <v>3219</v>
      </c>
      <c r="O6410" s="65">
        <v>21210550238</v>
      </c>
    </row>
    <row r="6411" spans="1:15" x14ac:dyDescent="0.25">
      <c r="A6411" s="45">
        <v>2018</v>
      </c>
      <c r="B6411" t="s">
        <v>1660</v>
      </c>
      <c r="C6411">
        <v>301</v>
      </c>
      <c r="D6411">
        <v>927</v>
      </c>
      <c r="E6411">
        <v>0</v>
      </c>
      <c r="F6411">
        <v>401</v>
      </c>
      <c r="G6411">
        <v>200</v>
      </c>
      <c r="H6411" t="s">
        <v>9</v>
      </c>
      <c r="I6411">
        <v>1112</v>
      </c>
      <c r="J6411">
        <v>1320</v>
      </c>
      <c r="K6411" t="s">
        <v>3220</v>
      </c>
      <c r="L6411" t="s">
        <v>21</v>
      </c>
      <c r="M6411" t="s">
        <v>4546</v>
      </c>
      <c r="N6411" t="s">
        <v>22</v>
      </c>
      <c r="O6411" s="65">
        <v>10037237715</v>
      </c>
    </row>
    <row r="6412" spans="1:15" x14ac:dyDescent="0.25">
      <c r="A6412" s="45">
        <v>2018</v>
      </c>
      <c r="B6412" t="s">
        <v>1660</v>
      </c>
      <c r="C6412">
        <v>301</v>
      </c>
      <c r="D6412">
        <v>927</v>
      </c>
      <c r="E6412">
        <v>0</v>
      </c>
      <c r="F6412">
        <v>405</v>
      </c>
      <c r="G6412">
        <v>200</v>
      </c>
      <c r="H6412" t="s">
        <v>9</v>
      </c>
      <c r="I6412">
        <v>1112</v>
      </c>
      <c r="J6412">
        <v>1320</v>
      </c>
      <c r="K6412" t="s">
        <v>3244</v>
      </c>
      <c r="L6412" t="s">
        <v>23</v>
      </c>
      <c r="M6412" t="s">
        <v>4531</v>
      </c>
      <c r="N6412" t="s">
        <v>24</v>
      </c>
      <c r="O6412" s="65">
        <v>542553389</v>
      </c>
    </row>
    <row r="6413" spans="1:15" x14ac:dyDescent="0.25">
      <c r="A6413" s="45">
        <v>2018</v>
      </c>
      <c r="B6413" t="s">
        <v>1660</v>
      </c>
      <c r="C6413">
        <v>301</v>
      </c>
      <c r="D6413">
        <v>927</v>
      </c>
      <c r="E6413">
        <v>0</v>
      </c>
      <c r="F6413">
        <v>502</v>
      </c>
      <c r="G6413">
        <v>200</v>
      </c>
      <c r="H6413" t="s">
        <v>9</v>
      </c>
      <c r="I6413">
        <v>1112</v>
      </c>
      <c r="J6413">
        <v>1320</v>
      </c>
      <c r="K6413" t="s">
        <v>3246</v>
      </c>
      <c r="L6413" t="s">
        <v>21</v>
      </c>
      <c r="M6413" t="s">
        <v>4532</v>
      </c>
      <c r="N6413" t="s">
        <v>22</v>
      </c>
      <c r="O6413" s="65">
        <v>1627660170</v>
      </c>
    </row>
    <row r="6414" spans="1:15" x14ac:dyDescent="0.25">
      <c r="A6414" s="45">
        <v>2018</v>
      </c>
      <c r="B6414" t="s">
        <v>1660</v>
      </c>
      <c r="C6414">
        <v>301</v>
      </c>
      <c r="D6414">
        <v>927</v>
      </c>
      <c r="E6414">
        <v>0</v>
      </c>
      <c r="F6414">
        <v>503</v>
      </c>
      <c r="G6414">
        <v>200</v>
      </c>
      <c r="H6414" t="s">
        <v>9</v>
      </c>
      <c r="I6414">
        <v>1112</v>
      </c>
      <c r="J6414">
        <v>1320</v>
      </c>
      <c r="K6414" t="s">
        <v>3247</v>
      </c>
      <c r="L6414" t="s">
        <v>21</v>
      </c>
      <c r="M6414" t="s">
        <v>4533</v>
      </c>
      <c r="N6414" t="s">
        <v>22</v>
      </c>
      <c r="O6414" s="65">
        <v>3255320339</v>
      </c>
    </row>
    <row r="6415" spans="1:15" x14ac:dyDescent="0.25">
      <c r="A6415" s="45">
        <v>2018</v>
      </c>
      <c r="B6415" t="s">
        <v>1660</v>
      </c>
      <c r="C6415">
        <v>301</v>
      </c>
      <c r="D6415">
        <v>927</v>
      </c>
      <c r="E6415">
        <v>0</v>
      </c>
      <c r="F6415">
        <v>504</v>
      </c>
      <c r="H6415" t="s">
        <v>9</v>
      </c>
      <c r="I6415">
        <v>1112</v>
      </c>
      <c r="J6415">
        <v>3522</v>
      </c>
      <c r="K6415" t="s">
        <v>3248</v>
      </c>
      <c r="M6415" t="s">
        <v>3454</v>
      </c>
      <c r="O6415" s="65">
        <v>15584540619</v>
      </c>
    </row>
    <row r="6416" spans="1:15" x14ac:dyDescent="0.25">
      <c r="A6416" s="45">
        <v>2018</v>
      </c>
      <c r="B6416" t="s">
        <v>1660</v>
      </c>
      <c r="C6416">
        <v>301</v>
      </c>
      <c r="D6416">
        <v>927</v>
      </c>
      <c r="E6416">
        <v>0</v>
      </c>
      <c r="F6416">
        <v>505</v>
      </c>
      <c r="G6416">
        <v>200</v>
      </c>
      <c r="H6416" t="s">
        <v>9</v>
      </c>
      <c r="I6416">
        <v>1112</v>
      </c>
      <c r="J6416">
        <v>1320</v>
      </c>
      <c r="K6416" t="s">
        <v>3249</v>
      </c>
      <c r="L6416" t="s">
        <v>6327</v>
      </c>
      <c r="N6416" t="s">
        <v>3455</v>
      </c>
      <c r="O6416" s="65">
        <v>1128000000</v>
      </c>
    </row>
    <row r="6417" spans="1:15" x14ac:dyDescent="0.25">
      <c r="A6417" s="45">
        <v>2018</v>
      </c>
      <c r="B6417" t="s">
        <v>1660</v>
      </c>
      <c r="C6417">
        <v>301</v>
      </c>
      <c r="D6417">
        <v>927</v>
      </c>
      <c r="E6417">
        <v>0</v>
      </c>
      <c r="F6417">
        <v>10101</v>
      </c>
      <c r="H6417" t="s">
        <v>9</v>
      </c>
      <c r="I6417">
        <v>1120</v>
      </c>
      <c r="J6417">
        <v>1320</v>
      </c>
      <c r="K6417" t="s">
        <v>3253</v>
      </c>
      <c r="O6417" s="65">
        <v>6577936319</v>
      </c>
    </row>
    <row r="6418" spans="1:15" x14ac:dyDescent="0.25">
      <c r="A6418" s="45">
        <v>2018</v>
      </c>
      <c r="B6418" t="s">
        <v>1660</v>
      </c>
      <c r="C6418">
        <v>301</v>
      </c>
      <c r="D6418">
        <v>927</v>
      </c>
      <c r="E6418">
        <v>0</v>
      </c>
      <c r="F6418">
        <v>10103</v>
      </c>
      <c r="H6418" t="s">
        <v>9</v>
      </c>
      <c r="I6418">
        <v>1120</v>
      </c>
      <c r="J6418">
        <v>1320</v>
      </c>
      <c r="K6418" t="s">
        <v>3255</v>
      </c>
      <c r="O6418" s="65">
        <v>607828305</v>
      </c>
    </row>
    <row r="6419" spans="1:15" x14ac:dyDescent="0.25">
      <c r="A6419" s="45">
        <v>2018</v>
      </c>
      <c r="B6419" t="s">
        <v>1660</v>
      </c>
      <c r="C6419">
        <v>301</v>
      </c>
      <c r="D6419">
        <v>927</v>
      </c>
      <c r="E6419">
        <v>0</v>
      </c>
      <c r="F6419">
        <v>10104</v>
      </c>
      <c r="H6419" t="s">
        <v>9</v>
      </c>
      <c r="I6419">
        <v>1120</v>
      </c>
      <c r="J6419">
        <v>1320</v>
      </c>
      <c r="K6419" t="s">
        <v>3256</v>
      </c>
      <c r="O6419" s="65">
        <v>5245040</v>
      </c>
    </row>
    <row r="6420" spans="1:15" x14ac:dyDescent="0.25">
      <c r="A6420" s="45">
        <v>2018</v>
      </c>
      <c r="B6420" t="s">
        <v>1660</v>
      </c>
      <c r="C6420">
        <v>301</v>
      </c>
      <c r="D6420">
        <v>927</v>
      </c>
      <c r="E6420">
        <v>0</v>
      </c>
      <c r="F6420">
        <v>10201</v>
      </c>
      <c r="H6420" t="s">
        <v>9</v>
      </c>
      <c r="I6420">
        <v>1120</v>
      </c>
      <c r="J6420">
        <v>1320</v>
      </c>
      <c r="K6420" t="s">
        <v>3258</v>
      </c>
      <c r="O6420" s="65">
        <v>230559236</v>
      </c>
    </row>
    <row r="6421" spans="1:15" x14ac:dyDescent="0.25">
      <c r="A6421" s="45">
        <v>2018</v>
      </c>
      <c r="B6421" t="s">
        <v>1660</v>
      </c>
      <c r="C6421">
        <v>301</v>
      </c>
      <c r="D6421">
        <v>927</v>
      </c>
      <c r="E6421">
        <v>0</v>
      </c>
      <c r="F6421">
        <v>10202</v>
      </c>
      <c r="H6421" t="s">
        <v>9</v>
      </c>
      <c r="I6421">
        <v>1120</v>
      </c>
      <c r="J6421">
        <v>1320</v>
      </c>
      <c r="K6421" t="s">
        <v>3259</v>
      </c>
      <c r="O6421" s="65">
        <v>1205687897</v>
      </c>
    </row>
    <row r="6422" spans="1:15" x14ac:dyDescent="0.25">
      <c r="A6422" s="45">
        <v>2018</v>
      </c>
      <c r="B6422" t="s">
        <v>1660</v>
      </c>
      <c r="C6422">
        <v>301</v>
      </c>
      <c r="D6422">
        <v>927</v>
      </c>
      <c r="E6422">
        <v>0</v>
      </c>
      <c r="F6422">
        <v>10203</v>
      </c>
      <c r="H6422" t="s">
        <v>9</v>
      </c>
      <c r="I6422">
        <v>1120</v>
      </c>
      <c r="J6422">
        <v>1320</v>
      </c>
      <c r="K6422" t="s">
        <v>3260</v>
      </c>
      <c r="O6422" s="65">
        <v>17185843</v>
      </c>
    </row>
    <row r="6423" spans="1:15" x14ac:dyDescent="0.25">
      <c r="A6423" s="45">
        <v>2018</v>
      </c>
      <c r="B6423" t="s">
        <v>1660</v>
      </c>
      <c r="C6423">
        <v>301</v>
      </c>
      <c r="D6423">
        <v>927</v>
      </c>
      <c r="E6423">
        <v>0</v>
      </c>
      <c r="F6423">
        <v>10204</v>
      </c>
      <c r="H6423" t="s">
        <v>9</v>
      </c>
      <c r="I6423">
        <v>1120</v>
      </c>
      <c r="J6423">
        <v>1320</v>
      </c>
      <c r="K6423" t="s">
        <v>3261</v>
      </c>
      <c r="O6423" s="65">
        <v>1808743209</v>
      </c>
    </row>
    <row r="6424" spans="1:15" x14ac:dyDescent="0.25">
      <c r="A6424" s="45">
        <v>2018</v>
      </c>
      <c r="B6424" t="s">
        <v>1660</v>
      </c>
      <c r="C6424">
        <v>301</v>
      </c>
      <c r="D6424">
        <v>927</v>
      </c>
      <c r="E6424">
        <v>0</v>
      </c>
      <c r="F6424">
        <v>10299</v>
      </c>
      <c r="H6424" t="s">
        <v>9</v>
      </c>
      <c r="I6424">
        <v>1120</v>
      </c>
      <c r="J6424">
        <v>1320</v>
      </c>
      <c r="K6424" t="s">
        <v>3262</v>
      </c>
      <c r="M6424" t="s">
        <v>6352</v>
      </c>
      <c r="O6424" s="65">
        <v>5842941</v>
      </c>
    </row>
    <row r="6425" spans="1:15" x14ac:dyDescent="0.25">
      <c r="A6425" s="45">
        <v>2018</v>
      </c>
      <c r="B6425" t="s">
        <v>1660</v>
      </c>
      <c r="C6425">
        <v>301</v>
      </c>
      <c r="D6425">
        <v>927</v>
      </c>
      <c r="E6425">
        <v>0</v>
      </c>
      <c r="F6425">
        <v>10301</v>
      </c>
      <c r="H6425" t="s">
        <v>9</v>
      </c>
      <c r="I6425">
        <v>1120</v>
      </c>
      <c r="J6425">
        <v>1320</v>
      </c>
      <c r="K6425" t="s">
        <v>3263</v>
      </c>
      <c r="O6425" s="65">
        <v>46308239</v>
      </c>
    </row>
    <row r="6426" spans="1:15" x14ac:dyDescent="0.25">
      <c r="A6426" s="45">
        <v>2018</v>
      </c>
      <c r="B6426" t="s">
        <v>1660</v>
      </c>
      <c r="C6426">
        <v>301</v>
      </c>
      <c r="D6426">
        <v>927</v>
      </c>
      <c r="E6426">
        <v>0</v>
      </c>
      <c r="F6426">
        <v>10303</v>
      </c>
      <c r="H6426" t="s">
        <v>9</v>
      </c>
      <c r="I6426">
        <v>1120</v>
      </c>
      <c r="J6426">
        <v>1320</v>
      </c>
      <c r="K6426" t="s">
        <v>3265</v>
      </c>
      <c r="O6426" s="65">
        <v>29369718</v>
      </c>
    </row>
    <row r="6427" spans="1:15" x14ac:dyDescent="0.25">
      <c r="A6427" s="45">
        <v>2018</v>
      </c>
      <c r="B6427" t="s">
        <v>1660</v>
      </c>
      <c r="C6427">
        <v>301</v>
      </c>
      <c r="D6427">
        <v>927</v>
      </c>
      <c r="E6427">
        <v>0</v>
      </c>
      <c r="F6427">
        <v>10304</v>
      </c>
      <c r="H6427" t="s">
        <v>9</v>
      </c>
      <c r="I6427">
        <v>1120</v>
      </c>
      <c r="J6427">
        <v>1320</v>
      </c>
      <c r="K6427" t="s">
        <v>3266</v>
      </c>
      <c r="O6427" s="65">
        <v>243800</v>
      </c>
    </row>
    <row r="6428" spans="1:15" x14ac:dyDescent="0.25">
      <c r="A6428" s="45">
        <v>2018</v>
      </c>
      <c r="B6428" t="s">
        <v>1660</v>
      </c>
      <c r="C6428">
        <v>301</v>
      </c>
      <c r="D6428">
        <v>927</v>
      </c>
      <c r="E6428">
        <v>0</v>
      </c>
      <c r="F6428">
        <v>10307</v>
      </c>
      <c r="H6428" t="s">
        <v>9</v>
      </c>
      <c r="I6428">
        <v>1120</v>
      </c>
      <c r="J6428">
        <v>1320</v>
      </c>
      <c r="K6428" t="s">
        <v>3269</v>
      </c>
      <c r="O6428" s="65">
        <v>2358148</v>
      </c>
    </row>
    <row r="6429" spans="1:15" x14ac:dyDescent="0.25">
      <c r="A6429" s="45">
        <v>2018</v>
      </c>
      <c r="B6429" t="s">
        <v>1660</v>
      </c>
      <c r="C6429">
        <v>301</v>
      </c>
      <c r="D6429">
        <v>927</v>
      </c>
      <c r="E6429">
        <v>0</v>
      </c>
      <c r="F6429">
        <v>10401</v>
      </c>
      <c r="H6429" t="s">
        <v>9</v>
      </c>
      <c r="I6429">
        <v>1120</v>
      </c>
      <c r="J6429">
        <v>1320</v>
      </c>
      <c r="K6429" t="s">
        <v>3270</v>
      </c>
      <c r="M6429" t="s">
        <v>6353</v>
      </c>
      <c r="O6429" s="65">
        <v>8801596</v>
      </c>
    </row>
    <row r="6430" spans="1:15" x14ac:dyDescent="0.25">
      <c r="A6430" s="45">
        <v>2018</v>
      </c>
      <c r="B6430" t="s">
        <v>1660</v>
      </c>
      <c r="C6430">
        <v>301</v>
      </c>
      <c r="D6430">
        <v>927</v>
      </c>
      <c r="E6430">
        <v>0</v>
      </c>
      <c r="F6430">
        <v>10403</v>
      </c>
      <c r="H6430" t="s">
        <v>9</v>
      </c>
      <c r="I6430">
        <v>1120</v>
      </c>
      <c r="J6430">
        <v>1320</v>
      </c>
      <c r="K6430" t="s">
        <v>3272</v>
      </c>
      <c r="M6430" t="s">
        <v>4728</v>
      </c>
      <c r="O6430" s="65">
        <v>694188</v>
      </c>
    </row>
    <row r="6431" spans="1:15" x14ac:dyDescent="0.25">
      <c r="A6431" s="45">
        <v>2018</v>
      </c>
      <c r="B6431" t="s">
        <v>1660</v>
      </c>
      <c r="C6431">
        <v>301</v>
      </c>
      <c r="D6431">
        <v>927</v>
      </c>
      <c r="E6431">
        <v>0</v>
      </c>
      <c r="F6431">
        <v>10406</v>
      </c>
      <c r="H6431" t="s">
        <v>9</v>
      </c>
      <c r="I6431">
        <v>1120</v>
      </c>
      <c r="J6431">
        <v>1320</v>
      </c>
      <c r="K6431" t="s">
        <v>3275</v>
      </c>
      <c r="M6431" t="s">
        <v>6354</v>
      </c>
      <c r="O6431" s="65">
        <v>1220002476</v>
      </c>
    </row>
    <row r="6432" spans="1:15" x14ac:dyDescent="0.25">
      <c r="A6432" s="45">
        <v>2018</v>
      </c>
      <c r="B6432" t="s">
        <v>1660</v>
      </c>
      <c r="C6432">
        <v>301</v>
      </c>
      <c r="D6432">
        <v>927</v>
      </c>
      <c r="E6432">
        <v>0</v>
      </c>
      <c r="F6432">
        <v>10499</v>
      </c>
      <c r="H6432" t="s">
        <v>9</v>
      </c>
      <c r="I6432">
        <v>1120</v>
      </c>
      <c r="J6432">
        <v>1320</v>
      </c>
      <c r="K6432" t="s">
        <v>3276</v>
      </c>
      <c r="M6432" t="s">
        <v>6355</v>
      </c>
      <c r="O6432" s="65">
        <v>150927928</v>
      </c>
    </row>
    <row r="6433" spans="1:15" x14ac:dyDescent="0.25">
      <c r="A6433" s="45">
        <v>2018</v>
      </c>
      <c r="B6433" t="s">
        <v>1660</v>
      </c>
      <c r="C6433">
        <v>301</v>
      </c>
      <c r="D6433">
        <v>927</v>
      </c>
      <c r="E6433">
        <v>0</v>
      </c>
      <c r="F6433">
        <v>10501</v>
      </c>
      <c r="H6433" t="s">
        <v>9</v>
      </c>
      <c r="I6433">
        <v>1120</v>
      </c>
      <c r="J6433">
        <v>1320</v>
      </c>
      <c r="K6433" t="s">
        <v>3277</v>
      </c>
      <c r="O6433" s="65">
        <v>35001612</v>
      </c>
    </row>
    <row r="6434" spans="1:15" x14ac:dyDescent="0.25">
      <c r="A6434" s="45">
        <v>2018</v>
      </c>
      <c r="B6434" t="s">
        <v>1660</v>
      </c>
      <c r="C6434">
        <v>301</v>
      </c>
      <c r="D6434">
        <v>927</v>
      </c>
      <c r="E6434">
        <v>0</v>
      </c>
      <c r="F6434">
        <v>10502</v>
      </c>
      <c r="H6434" t="s">
        <v>9</v>
      </c>
      <c r="I6434">
        <v>1120</v>
      </c>
      <c r="J6434">
        <v>1320</v>
      </c>
      <c r="K6434" t="s">
        <v>3278</v>
      </c>
      <c r="O6434" s="65">
        <v>246836311</v>
      </c>
    </row>
    <row r="6435" spans="1:15" x14ac:dyDescent="0.25">
      <c r="A6435" s="45">
        <v>2018</v>
      </c>
      <c r="B6435" t="s">
        <v>1660</v>
      </c>
      <c r="C6435">
        <v>301</v>
      </c>
      <c r="D6435">
        <v>927</v>
      </c>
      <c r="E6435">
        <v>0</v>
      </c>
      <c r="F6435">
        <v>10503</v>
      </c>
      <c r="H6435" t="s">
        <v>9</v>
      </c>
      <c r="I6435">
        <v>1120</v>
      </c>
      <c r="J6435">
        <v>1320</v>
      </c>
      <c r="K6435" t="s">
        <v>3279</v>
      </c>
      <c r="O6435" s="65">
        <v>3998346</v>
      </c>
    </row>
    <row r="6436" spans="1:15" x14ac:dyDescent="0.25">
      <c r="A6436" s="45">
        <v>2018</v>
      </c>
      <c r="B6436" t="s">
        <v>1660</v>
      </c>
      <c r="C6436">
        <v>301</v>
      </c>
      <c r="D6436">
        <v>927</v>
      </c>
      <c r="E6436">
        <v>0</v>
      </c>
      <c r="F6436">
        <v>10504</v>
      </c>
      <c r="H6436" t="s">
        <v>9</v>
      </c>
      <c r="I6436">
        <v>1120</v>
      </c>
      <c r="J6436">
        <v>1320</v>
      </c>
      <c r="K6436" t="s">
        <v>3280</v>
      </c>
      <c r="O6436" s="65">
        <v>3985441</v>
      </c>
    </row>
    <row r="6437" spans="1:15" x14ac:dyDescent="0.25">
      <c r="A6437" s="45">
        <v>2018</v>
      </c>
      <c r="B6437" t="s">
        <v>1660</v>
      </c>
      <c r="C6437">
        <v>301</v>
      </c>
      <c r="D6437">
        <v>927</v>
      </c>
      <c r="E6437">
        <v>0</v>
      </c>
      <c r="F6437">
        <v>10701</v>
      </c>
      <c r="H6437" t="s">
        <v>9</v>
      </c>
      <c r="I6437">
        <v>1120</v>
      </c>
      <c r="J6437">
        <v>1320</v>
      </c>
      <c r="K6437" t="s">
        <v>3284</v>
      </c>
      <c r="M6437" t="s">
        <v>6356</v>
      </c>
      <c r="O6437" s="65">
        <v>58191724</v>
      </c>
    </row>
    <row r="6438" spans="1:15" x14ac:dyDescent="0.25">
      <c r="A6438" s="45">
        <v>2018</v>
      </c>
      <c r="B6438" t="s">
        <v>1660</v>
      </c>
      <c r="C6438">
        <v>301</v>
      </c>
      <c r="D6438">
        <v>927</v>
      </c>
      <c r="E6438">
        <v>0</v>
      </c>
      <c r="F6438">
        <v>10702</v>
      </c>
      <c r="H6438" t="s">
        <v>9</v>
      </c>
      <c r="I6438">
        <v>1120</v>
      </c>
      <c r="J6438">
        <v>1320</v>
      </c>
      <c r="K6438" t="s">
        <v>3285</v>
      </c>
      <c r="M6438" t="s">
        <v>6357</v>
      </c>
      <c r="O6438" s="65">
        <v>2858174</v>
      </c>
    </row>
    <row r="6439" spans="1:15" x14ac:dyDescent="0.25">
      <c r="A6439" s="45">
        <v>2018</v>
      </c>
      <c r="B6439" t="s">
        <v>1660</v>
      </c>
      <c r="C6439">
        <v>301</v>
      </c>
      <c r="D6439">
        <v>927</v>
      </c>
      <c r="E6439">
        <v>0</v>
      </c>
      <c r="F6439">
        <v>10801</v>
      </c>
      <c r="H6439" t="s">
        <v>9</v>
      </c>
      <c r="I6439">
        <v>1120</v>
      </c>
      <c r="J6439">
        <v>1320</v>
      </c>
      <c r="K6439" t="s">
        <v>3287</v>
      </c>
      <c r="O6439" s="65">
        <v>368296961</v>
      </c>
    </row>
    <row r="6440" spans="1:15" x14ac:dyDescent="0.25">
      <c r="A6440" s="45">
        <v>2018</v>
      </c>
      <c r="B6440" t="s">
        <v>1660</v>
      </c>
      <c r="C6440">
        <v>301</v>
      </c>
      <c r="D6440">
        <v>927</v>
      </c>
      <c r="E6440">
        <v>0</v>
      </c>
      <c r="F6440">
        <v>10803</v>
      </c>
      <c r="H6440" t="s">
        <v>9</v>
      </c>
      <c r="I6440">
        <v>1120</v>
      </c>
      <c r="J6440">
        <v>1320</v>
      </c>
      <c r="K6440" t="s">
        <v>3289</v>
      </c>
      <c r="O6440" s="65">
        <v>3101295</v>
      </c>
    </row>
    <row r="6441" spans="1:15" x14ac:dyDescent="0.25">
      <c r="A6441" s="45">
        <v>2018</v>
      </c>
      <c r="B6441" t="s">
        <v>1660</v>
      </c>
      <c r="C6441">
        <v>301</v>
      </c>
      <c r="D6441">
        <v>927</v>
      </c>
      <c r="E6441">
        <v>0</v>
      </c>
      <c r="F6441">
        <v>10804</v>
      </c>
      <c r="H6441" t="s">
        <v>9</v>
      </c>
      <c r="I6441">
        <v>1120</v>
      </c>
      <c r="J6441">
        <v>1320</v>
      </c>
      <c r="K6441" t="s">
        <v>3290</v>
      </c>
      <c r="O6441" s="65">
        <v>7873050</v>
      </c>
    </row>
    <row r="6442" spans="1:15" x14ac:dyDescent="0.25">
      <c r="A6442" s="45">
        <v>2018</v>
      </c>
      <c r="B6442" t="s">
        <v>1660</v>
      </c>
      <c r="C6442">
        <v>301</v>
      </c>
      <c r="D6442">
        <v>927</v>
      </c>
      <c r="E6442">
        <v>0</v>
      </c>
      <c r="F6442">
        <v>10805</v>
      </c>
      <c r="H6442" t="s">
        <v>9</v>
      </c>
      <c r="I6442">
        <v>1120</v>
      </c>
      <c r="J6442">
        <v>1320</v>
      </c>
      <c r="K6442" t="s">
        <v>3291</v>
      </c>
      <c r="O6442" s="65">
        <v>30187340</v>
      </c>
    </row>
    <row r="6443" spans="1:15" x14ac:dyDescent="0.25">
      <c r="A6443" s="45">
        <v>2018</v>
      </c>
      <c r="B6443" t="s">
        <v>1660</v>
      </c>
      <c r="C6443">
        <v>301</v>
      </c>
      <c r="D6443">
        <v>927</v>
      </c>
      <c r="E6443">
        <v>0</v>
      </c>
      <c r="F6443">
        <v>10806</v>
      </c>
      <c r="H6443" t="s">
        <v>9</v>
      </c>
      <c r="I6443">
        <v>1120</v>
      </c>
      <c r="J6443">
        <v>1320</v>
      </c>
      <c r="K6443" t="s">
        <v>3292</v>
      </c>
      <c r="O6443" s="65">
        <v>36387851</v>
      </c>
    </row>
    <row r="6444" spans="1:15" x14ac:dyDescent="0.25">
      <c r="A6444" s="45">
        <v>2018</v>
      </c>
      <c r="B6444" t="s">
        <v>1660</v>
      </c>
      <c r="C6444">
        <v>301</v>
      </c>
      <c r="D6444">
        <v>927</v>
      </c>
      <c r="E6444">
        <v>0</v>
      </c>
      <c r="F6444">
        <v>10807</v>
      </c>
      <c r="H6444" t="s">
        <v>9</v>
      </c>
      <c r="I6444">
        <v>1120</v>
      </c>
      <c r="J6444">
        <v>1320</v>
      </c>
      <c r="K6444" t="s">
        <v>3293</v>
      </c>
      <c r="O6444" s="65">
        <v>103583478</v>
      </c>
    </row>
    <row r="6445" spans="1:15" x14ac:dyDescent="0.25">
      <c r="A6445" s="45">
        <v>2018</v>
      </c>
      <c r="B6445" t="s">
        <v>1660</v>
      </c>
      <c r="C6445">
        <v>301</v>
      </c>
      <c r="D6445">
        <v>927</v>
      </c>
      <c r="E6445">
        <v>0</v>
      </c>
      <c r="F6445">
        <v>10808</v>
      </c>
      <c r="H6445" t="s">
        <v>9</v>
      </c>
      <c r="I6445">
        <v>1120</v>
      </c>
      <c r="J6445">
        <v>1320</v>
      </c>
      <c r="K6445" t="s">
        <v>3294</v>
      </c>
      <c r="O6445" s="65">
        <v>31146608</v>
      </c>
    </row>
    <row r="6446" spans="1:15" x14ac:dyDescent="0.25">
      <c r="A6446" s="45">
        <v>2018</v>
      </c>
      <c r="B6446" t="s">
        <v>1660</v>
      </c>
      <c r="C6446">
        <v>301</v>
      </c>
      <c r="D6446">
        <v>927</v>
      </c>
      <c r="E6446">
        <v>0</v>
      </c>
      <c r="F6446">
        <v>10899</v>
      </c>
      <c r="H6446" t="s">
        <v>9</v>
      </c>
      <c r="I6446">
        <v>1120</v>
      </c>
      <c r="J6446">
        <v>1320</v>
      </c>
      <c r="K6446" t="s">
        <v>3295</v>
      </c>
      <c r="O6446" s="65">
        <v>6740298</v>
      </c>
    </row>
    <row r="6447" spans="1:15" x14ac:dyDescent="0.25">
      <c r="A6447" s="45">
        <v>2018</v>
      </c>
      <c r="B6447" t="s">
        <v>1660</v>
      </c>
      <c r="C6447">
        <v>301</v>
      </c>
      <c r="D6447">
        <v>927</v>
      </c>
      <c r="E6447">
        <v>0</v>
      </c>
      <c r="F6447">
        <v>20101</v>
      </c>
      <c r="H6447" t="s">
        <v>9</v>
      </c>
      <c r="I6447">
        <v>1120</v>
      </c>
      <c r="J6447">
        <v>1320</v>
      </c>
      <c r="K6447" t="s">
        <v>3306</v>
      </c>
      <c r="O6447" s="65">
        <v>51035578</v>
      </c>
    </row>
    <row r="6448" spans="1:15" x14ac:dyDescent="0.25">
      <c r="A6448" s="45">
        <v>2018</v>
      </c>
      <c r="B6448" t="s">
        <v>1660</v>
      </c>
      <c r="C6448">
        <v>301</v>
      </c>
      <c r="D6448">
        <v>927</v>
      </c>
      <c r="E6448">
        <v>0</v>
      </c>
      <c r="F6448">
        <v>20102</v>
      </c>
      <c r="H6448" t="s">
        <v>9</v>
      </c>
      <c r="I6448">
        <v>1120</v>
      </c>
      <c r="J6448">
        <v>1320</v>
      </c>
      <c r="K6448" t="s">
        <v>3307</v>
      </c>
      <c r="O6448" s="65">
        <v>5060049</v>
      </c>
    </row>
    <row r="6449" spans="1:15" x14ac:dyDescent="0.25">
      <c r="A6449" s="45">
        <v>2018</v>
      </c>
      <c r="B6449" t="s">
        <v>1660</v>
      </c>
      <c r="C6449">
        <v>301</v>
      </c>
      <c r="D6449">
        <v>927</v>
      </c>
      <c r="E6449">
        <v>0</v>
      </c>
      <c r="F6449">
        <v>20104</v>
      </c>
      <c r="H6449" t="s">
        <v>9</v>
      </c>
      <c r="I6449">
        <v>1120</v>
      </c>
      <c r="J6449">
        <v>1320</v>
      </c>
      <c r="K6449" t="s">
        <v>3309</v>
      </c>
      <c r="O6449" s="65">
        <v>184889112</v>
      </c>
    </row>
    <row r="6450" spans="1:15" x14ac:dyDescent="0.25">
      <c r="A6450" s="45">
        <v>2018</v>
      </c>
      <c r="B6450" t="s">
        <v>1660</v>
      </c>
      <c r="C6450">
        <v>301</v>
      </c>
      <c r="D6450">
        <v>927</v>
      </c>
      <c r="E6450">
        <v>0</v>
      </c>
      <c r="F6450">
        <v>20199</v>
      </c>
      <c r="H6450" t="s">
        <v>9</v>
      </c>
      <c r="I6450">
        <v>1120</v>
      </c>
      <c r="J6450">
        <v>1320</v>
      </c>
      <c r="K6450" t="s">
        <v>3310</v>
      </c>
      <c r="O6450" s="65">
        <v>1619050</v>
      </c>
    </row>
    <row r="6451" spans="1:15" x14ac:dyDescent="0.25">
      <c r="A6451" s="45">
        <v>2018</v>
      </c>
      <c r="B6451" t="s">
        <v>1660</v>
      </c>
      <c r="C6451">
        <v>301</v>
      </c>
      <c r="D6451">
        <v>927</v>
      </c>
      <c r="E6451">
        <v>0</v>
      </c>
      <c r="F6451">
        <v>20202</v>
      </c>
      <c r="H6451" t="s">
        <v>9</v>
      </c>
      <c r="I6451">
        <v>1120</v>
      </c>
      <c r="J6451">
        <v>1320</v>
      </c>
      <c r="K6451" t="s">
        <v>3312</v>
      </c>
      <c r="O6451" s="65">
        <v>414208</v>
      </c>
    </row>
    <row r="6452" spans="1:15" x14ac:dyDescent="0.25">
      <c r="A6452" s="45">
        <v>2018</v>
      </c>
      <c r="B6452" t="s">
        <v>1660</v>
      </c>
      <c r="C6452">
        <v>301</v>
      </c>
      <c r="D6452">
        <v>927</v>
      </c>
      <c r="E6452">
        <v>0</v>
      </c>
      <c r="F6452">
        <v>20203</v>
      </c>
      <c r="H6452" t="s">
        <v>9</v>
      </c>
      <c r="I6452">
        <v>1120</v>
      </c>
      <c r="J6452">
        <v>1320</v>
      </c>
      <c r="K6452" t="s">
        <v>3313</v>
      </c>
      <c r="O6452" s="65">
        <v>2004445</v>
      </c>
    </row>
    <row r="6453" spans="1:15" x14ac:dyDescent="0.25">
      <c r="A6453" s="45">
        <v>2018</v>
      </c>
      <c r="B6453" t="s">
        <v>1660</v>
      </c>
      <c r="C6453">
        <v>301</v>
      </c>
      <c r="D6453">
        <v>927</v>
      </c>
      <c r="E6453">
        <v>0</v>
      </c>
      <c r="F6453">
        <v>20301</v>
      </c>
      <c r="H6453" t="s">
        <v>9</v>
      </c>
      <c r="I6453">
        <v>1120</v>
      </c>
      <c r="J6453">
        <v>1320</v>
      </c>
      <c r="K6453" t="s">
        <v>3315</v>
      </c>
      <c r="O6453" s="65">
        <v>7373307</v>
      </c>
    </row>
    <row r="6454" spans="1:15" x14ac:dyDescent="0.25">
      <c r="A6454" s="45">
        <v>2018</v>
      </c>
      <c r="B6454" t="s">
        <v>1660</v>
      </c>
      <c r="C6454">
        <v>301</v>
      </c>
      <c r="D6454">
        <v>927</v>
      </c>
      <c r="E6454">
        <v>0</v>
      </c>
      <c r="F6454">
        <v>20303</v>
      </c>
      <c r="H6454" t="s">
        <v>9</v>
      </c>
      <c r="I6454">
        <v>1120</v>
      </c>
      <c r="J6454">
        <v>1320</v>
      </c>
      <c r="K6454" t="s">
        <v>3317</v>
      </c>
      <c r="O6454" s="65">
        <v>1753363</v>
      </c>
    </row>
    <row r="6455" spans="1:15" x14ac:dyDescent="0.25">
      <c r="A6455" s="45">
        <v>2018</v>
      </c>
      <c r="B6455" t="s">
        <v>1660</v>
      </c>
      <c r="C6455">
        <v>301</v>
      </c>
      <c r="D6455">
        <v>927</v>
      </c>
      <c r="E6455">
        <v>0</v>
      </c>
      <c r="F6455">
        <v>20304</v>
      </c>
      <c r="H6455" t="s">
        <v>9</v>
      </c>
      <c r="I6455">
        <v>1120</v>
      </c>
      <c r="J6455">
        <v>1320</v>
      </c>
      <c r="K6455" t="s">
        <v>3318</v>
      </c>
      <c r="O6455" s="65">
        <v>70013470</v>
      </c>
    </row>
    <row r="6456" spans="1:15" x14ac:dyDescent="0.25">
      <c r="A6456" s="45">
        <v>2018</v>
      </c>
      <c r="B6456" t="s">
        <v>1660</v>
      </c>
      <c r="C6456">
        <v>301</v>
      </c>
      <c r="D6456">
        <v>927</v>
      </c>
      <c r="E6456">
        <v>0</v>
      </c>
      <c r="F6456">
        <v>20305</v>
      </c>
      <c r="H6456" t="s">
        <v>9</v>
      </c>
      <c r="I6456">
        <v>1120</v>
      </c>
      <c r="J6456">
        <v>1320</v>
      </c>
      <c r="K6456" t="s">
        <v>3319</v>
      </c>
      <c r="O6456" s="65">
        <v>482752</v>
      </c>
    </row>
    <row r="6457" spans="1:15" x14ac:dyDescent="0.25">
      <c r="A6457" s="45">
        <v>2018</v>
      </c>
      <c r="B6457" t="s">
        <v>1660</v>
      </c>
      <c r="C6457">
        <v>301</v>
      </c>
      <c r="D6457">
        <v>927</v>
      </c>
      <c r="E6457">
        <v>0</v>
      </c>
      <c r="F6457">
        <v>20306</v>
      </c>
      <c r="H6457" t="s">
        <v>9</v>
      </c>
      <c r="I6457">
        <v>1120</v>
      </c>
      <c r="J6457">
        <v>1320</v>
      </c>
      <c r="K6457" t="s">
        <v>3320</v>
      </c>
      <c r="O6457" s="65">
        <v>603210</v>
      </c>
    </row>
    <row r="6458" spans="1:15" x14ac:dyDescent="0.25">
      <c r="A6458" s="45">
        <v>2018</v>
      </c>
      <c r="B6458" t="s">
        <v>1660</v>
      </c>
      <c r="C6458">
        <v>301</v>
      </c>
      <c r="D6458">
        <v>927</v>
      </c>
      <c r="E6458">
        <v>0</v>
      </c>
      <c r="F6458">
        <v>20399</v>
      </c>
      <c r="H6458" t="s">
        <v>9</v>
      </c>
      <c r="I6458">
        <v>1120</v>
      </c>
      <c r="J6458">
        <v>1320</v>
      </c>
      <c r="K6458" t="s">
        <v>3321</v>
      </c>
      <c r="O6458" s="65">
        <v>914799</v>
      </c>
    </row>
    <row r="6459" spans="1:15" x14ac:dyDescent="0.25">
      <c r="A6459" s="45">
        <v>2018</v>
      </c>
      <c r="B6459" t="s">
        <v>1660</v>
      </c>
      <c r="C6459">
        <v>301</v>
      </c>
      <c r="D6459">
        <v>927</v>
      </c>
      <c r="E6459">
        <v>0</v>
      </c>
      <c r="F6459">
        <v>20401</v>
      </c>
      <c r="H6459" t="s">
        <v>9</v>
      </c>
      <c r="I6459">
        <v>1120</v>
      </c>
      <c r="J6459">
        <v>1320</v>
      </c>
      <c r="K6459" t="s">
        <v>3322</v>
      </c>
      <c r="O6459" s="65">
        <v>3803960</v>
      </c>
    </row>
    <row r="6460" spans="1:15" x14ac:dyDescent="0.25">
      <c r="A6460" s="45">
        <v>2018</v>
      </c>
      <c r="B6460" t="s">
        <v>1660</v>
      </c>
      <c r="C6460">
        <v>301</v>
      </c>
      <c r="D6460">
        <v>927</v>
      </c>
      <c r="E6460">
        <v>0</v>
      </c>
      <c r="F6460">
        <v>20402</v>
      </c>
      <c r="H6460" t="s">
        <v>9</v>
      </c>
      <c r="I6460">
        <v>1120</v>
      </c>
      <c r="J6460">
        <v>1320</v>
      </c>
      <c r="K6460" t="s">
        <v>3323</v>
      </c>
      <c r="O6460" s="65">
        <v>70181808</v>
      </c>
    </row>
    <row r="6461" spans="1:15" x14ac:dyDescent="0.25">
      <c r="A6461" s="45">
        <v>2018</v>
      </c>
      <c r="B6461" t="s">
        <v>1660</v>
      </c>
      <c r="C6461">
        <v>301</v>
      </c>
      <c r="D6461">
        <v>927</v>
      </c>
      <c r="E6461">
        <v>0</v>
      </c>
      <c r="F6461">
        <v>29901</v>
      </c>
      <c r="H6461" t="s">
        <v>9</v>
      </c>
      <c r="I6461">
        <v>1120</v>
      </c>
      <c r="J6461">
        <v>1320</v>
      </c>
      <c r="K6461" t="s">
        <v>3327</v>
      </c>
      <c r="O6461" s="65">
        <v>92109421</v>
      </c>
    </row>
    <row r="6462" spans="1:15" x14ac:dyDescent="0.25">
      <c r="A6462" s="45">
        <v>2018</v>
      </c>
      <c r="B6462" t="s">
        <v>1660</v>
      </c>
      <c r="C6462">
        <v>301</v>
      </c>
      <c r="D6462">
        <v>927</v>
      </c>
      <c r="E6462">
        <v>0</v>
      </c>
      <c r="F6462">
        <v>29902</v>
      </c>
      <c r="H6462" t="s">
        <v>9</v>
      </c>
      <c r="I6462">
        <v>1120</v>
      </c>
      <c r="J6462">
        <v>1320</v>
      </c>
      <c r="K6462" t="s">
        <v>3328</v>
      </c>
      <c r="O6462" s="65">
        <v>131510</v>
      </c>
    </row>
    <row r="6463" spans="1:15" x14ac:dyDescent="0.25">
      <c r="A6463" s="45">
        <v>2018</v>
      </c>
      <c r="B6463" t="s">
        <v>1660</v>
      </c>
      <c r="C6463">
        <v>301</v>
      </c>
      <c r="D6463">
        <v>927</v>
      </c>
      <c r="E6463">
        <v>0</v>
      </c>
      <c r="F6463">
        <v>29903</v>
      </c>
      <c r="H6463" t="s">
        <v>9</v>
      </c>
      <c r="I6463">
        <v>1120</v>
      </c>
      <c r="J6463">
        <v>1320</v>
      </c>
      <c r="K6463" t="s">
        <v>3329</v>
      </c>
      <c r="O6463" s="65">
        <v>191718018</v>
      </c>
    </row>
    <row r="6464" spans="1:15" x14ac:dyDescent="0.25">
      <c r="A6464" s="45">
        <v>2018</v>
      </c>
      <c r="B6464" t="s">
        <v>1660</v>
      </c>
      <c r="C6464">
        <v>301</v>
      </c>
      <c r="D6464">
        <v>927</v>
      </c>
      <c r="E6464">
        <v>0</v>
      </c>
      <c r="F6464">
        <v>29904</v>
      </c>
      <c r="H6464" t="s">
        <v>9</v>
      </c>
      <c r="I6464">
        <v>1120</v>
      </c>
      <c r="J6464">
        <v>1320</v>
      </c>
      <c r="K6464" t="s">
        <v>3330</v>
      </c>
      <c r="O6464" s="65">
        <v>23510683</v>
      </c>
    </row>
    <row r="6465" spans="1:15" x14ac:dyDescent="0.25">
      <c r="A6465" s="45">
        <v>2018</v>
      </c>
      <c r="B6465" t="s">
        <v>1660</v>
      </c>
      <c r="C6465">
        <v>301</v>
      </c>
      <c r="D6465">
        <v>927</v>
      </c>
      <c r="E6465">
        <v>0</v>
      </c>
      <c r="F6465">
        <v>29905</v>
      </c>
      <c r="H6465" t="s">
        <v>9</v>
      </c>
      <c r="I6465">
        <v>1120</v>
      </c>
      <c r="J6465">
        <v>1320</v>
      </c>
      <c r="K6465" t="s">
        <v>3331</v>
      </c>
      <c r="O6465" s="65">
        <v>16469346</v>
      </c>
    </row>
    <row r="6466" spans="1:15" x14ac:dyDescent="0.25">
      <c r="A6466" s="45">
        <v>2018</v>
      </c>
      <c r="B6466" t="s">
        <v>1660</v>
      </c>
      <c r="C6466">
        <v>301</v>
      </c>
      <c r="D6466">
        <v>927</v>
      </c>
      <c r="E6466">
        <v>0</v>
      </c>
      <c r="F6466">
        <v>29906</v>
      </c>
      <c r="H6466" t="s">
        <v>9</v>
      </c>
      <c r="I6466">
        <v>1120</v>
      </c>
      <c r="J6466">
        <v>1320</v>
      </c>
      <c r="K6466" t="s">
        <v>3332</v>
      </c>
      <c r="O6466" s="65">
        <v>14350752</v>
      </c>
    </row>
    <row r="6467" spans="1:15" x14ac:dyDescent="0.25">
      <c r="A6467" s="45">
        <v>2018</v>
      </c>
      <c r="B6467" t="s">
        <v>1660</v>
      </c>
      <c r="C6467">
        <v>301</v>
      </c>
      <c r="D6467">
        <v>927</v>
      </c>
      <c r="E6467">
        <v>0</v>
      </c>
      <c r="F6467">
        <v>29907</v>
      </c>
      <c r="H6467" t="s">
        <v>9</v>
      </c>
      <c r="I6467">
        <v>1120</v>
      </c>
      <c r="J6467">
        <v>1320</v>
      </c>
      <c r="K6467" t="s">
        <v>3333</v>
      </c>
      <c r="O6467" s="65">
        <v>143754</v>
      </c>
    </row>
    <row r="6468" spans="1:15" x14ac:dyDescent="0.25">
      <c r="A6468" s="45">
        <v>2018</v>
      </c>
      <c r="B6468" t="s">
        <v>1660</v>
      </c>
      <c r="C6468">
        <v>301</v>
      </c>
      <c r="D6468">
        <v>927</v>
      </c>
      <c r="E6468">
        <v>0</v>
      </c>
      <c r="F6468">
        <v>29999</v>
      </c>
      <c r="H6468" t="s">
        <v>9</v>
      </c>
      <c r="I6468">
        <v>1120</v>
      </c>
      <c r="J6468">
        <v>1320</v>
      </c>
      <c r="K6468" t="s">
        <v>3334</v>
      </c>
      <c r="O6468" s="65">
        <v>10784969</v>
      </c>
    </row>
    <row r="6469" spans="1:15" x14ac:dyDescent="0.25">
      <c r="A6469" s="45">
        <v>2018</v>
      </c>
      <c r="B6469" t="s">
        <v>1660</v>
      </c>
      <c r="C6469">
        <v>301</v>
      </c>
      <c r="D6469">
        <v>927</v>
      </c>
      <c r="E6469">
        <v>0</v>
      </c>
      <c r="F6469">
        <v>50101</v>
      </c>
      <c r="H6469" t="s">
        <v>16</v>
      </c>
      <c r="I6469">
        <v>2210</v>
      </c>
      <c r="J6469">
        <v>1320</v>
      </c>
      <c r="K6469" t="s">
        <v>3372</v>
      </c>
      <c r="O6469" s="65">
        <v>5444781</v>
      </c>
    </row>
    <row r="6470" spans="1:15" x14ac:dyDescent="0.25">
      <c r="A6470" s="45">
        <v>2018</v>
      </c>
      <c r="B6470" t="s">
        <v>1660</v>
      </c>
      <c r="C6470">
        <v>301</v>
      </c>
      <c r="D6470">
        <v>927</v>
      </c>
      <c r="E6470">
        <v>0</v>
      </c>
      <c r="F6470">
        <v>50102</v>
      </c>
      <c r="H6470" t="s">
        <v>16</v>
      </c>
      <c r="I6470">
        <v>2210</v>
      </c>
      <c r="J6470">
        <v>1320</v>
      </c>
      <c r="K6470" t="s">
        <v>3373</v>
      </c>
      <c r="O6470" s="65">
        <v>55578966</v>
      </c>
    </row>
    <row r="6471" spans="1:15" x14ac:dyDescent="0.25">
      <c r="A6471" s="45">
        <v>2018</v>
      </c>
      <c r="B6471" t="s">
        <v>1660</v>
      </c>
      <c r="C6471">
        <v>301</v>
      </c>
      <c r="D6471">
        <v>927</v>
      </c>
      <c r="E6471">
        <v>0</v>
      </c>
      <c r="F6471">
        <v>50103</v>
      </c>
      <c r="H6471" t="s">
        <v>16</v>
      </c>
      <c r="I6471">
        <v>2210</v>
      </c>
      <c r="J6471">
        <v>1320</v>
      </c>
      <c r="K6471" t="s">
        <v>3374</v>
      </c>
      <c r="O6471" s="65">
        <v>142557727</v>
      </c>
    </row>
    <row r="6472" spans="1:15" x14ac:dyDescent="0.25">
      <c r="A6472" s="45">
        <v>2018</v>
      </c>
      <c r="B6472" t="s">
        <v>1660</v>
      </c>
      <c r="C6472">
        <v>301</v>
      </c>
      <c r="D6472">
        <v>927</v>
      </c>
      <c r="E6472">
        <v>0</v>
      </c>
      <c r="F6472">
        <v>50104</v>
      </c>
      <c r="H6472" t="s">
        <v>16</v>
      </c>
      <c r="I6472">
        <v>2210</v>
      </c>
      <c r="J6472">
        <v>1320</v>
      </c>
      <c r="K6472" t="s">
        <v>3375</v>
      </c>
      <c r="O6472" s="65">
        <v>647698563</v>
      </c>
    </row>
    <row r="6473" spans="1:15" x14ac:dyDescent="0.25">
      <c r="A6473" s="45">
        <v>2018</v>
      </c>
      <c r="B6473" t="s">
        <v>1660</v>
      </c>
      <c r="C6473">
        <v>301</v>
      </c>
      <c r="D6473">
        <v>927</v>
      </c>
      <c r="E6473">
        <v>0</v>
      </c>
      <c r="F6473">
        <v>50105</v>
      </c>
      <c r="H6473" t="s">
        <v>16</v>
      </c>
      <c r="I6473">
        <v>2210</v>
      </c>
      <c r="J6473">
        <v>1320</v>
      </c>
      <c r="K6473" t="s">
        <v>3376</v>
      </c>
      <c r="O6473" s="65">
        <v>491766397</v>
      </c>
    </row>
    <row r="6474" spans="1:15" x14ac:dyDescent="0.25">
      <c r="A6474" s="45">
        <v>2018</v>
      </c>
      <c r="B6474" t="s">
        <v>1660</v>
      </c>
      <c r="C6474">
        <v>301</v>
      </c>
      <c r="D6474">
        <v>927</v>
      </c>
      <c r="E6474">
        <v>0</v>
      </c>
      <c r="F6474">
        <v>50107</v>
      </c>
      <c r="H6474" t="s">
        <v>16</v>
      </c>
      <c r="I6474">
        <v>2210</v>
      </c>
      <c r="J6474">
        <v>1320</v>
      </c>
      <c r="K6474" t="s">
        <v>3378</v>
      </c>
      <c r="O6474" s="65">
        <v>88660682</v>
      </c>
    </row>
    <row r="6475" spans="1:15" x14ac:dyDescent="0.25">
      <c r="A6475" s="45">
        <v>2018</v>
      </c>
      <c r="B6475" t="s">
        <v>1660</v>
      </c>
      <c r="C6475">
        <v>301</v>
      </c>
      <c r="D6475">
        <v>927</v>
      </c>
      <c r="E6475">
        <v>0</v>
      </c>
      <c r="F6475">
        <v>50199</v>
      </c>
      <c r="H6475" t="s">
        <v>16</v>
      </c>
      <c r="I6475">
        <v>2210</v>
      </c>
      <c r="J6475">
        <v>1320</v>
      </c>
      <c r="K6475" t="s">
        <v>3379</v>
      </c>
      <c r="O6475" s="65">
        <v>35830992</v>
      </c>
    </row>
    <row r="6476" spans="1:15" x14ac:dyDescent="0.25">
      <c r="A6476" s="45">
        <v>2018</v>
      </c>
      <c r="B6476" t="s">
        <v>1660</v>
      </c>
      <c r="C6476">
        <v>301</v>
      </c>
      <c r="D6476">
        <v>927</v>
      </c>
      <c r="E6476">
        <v>0</v>
      </c>
      <c r="F6476">
        <v>50201</v>
      </c>
      <c r="H6476" t="s">
        <v>16</v>
      </c>
      <c r="I6476">
        <v>2110</v>
      </c>
      <c r="J6476">
        <v>1320</v>
      </c>
      <c r="K6476" t="s">
        <v>2211</v>
      </c>
      <c r="M6476" t="s">
        <v>6358</v>
      </c>
      <c r="O6476" s="65">
        <v>42052726</v>
      </c>
    </row>
    <row r="6477" spans="1:15" x14ac:dyDescent="0.25">
      <c r="A6477" s="45">
        <v>2018</v>
      </c>
      <c r="B6477" t="s">
        <v>1660</v>
      </c>
      <c r="C6477">
        <v>301</v>
      </c>
      <c r="D6477">
        <v>927</v>
      </c>
      <c r="E6477">
        <v>0</v>
      </c>
      <c r="F6477">
        <v>50207</v>
      </c>
      <c r="H6477" t="s">
        <v>16</v>
      </c>
      <c r="I6477">
        <v>2140</v>
      </c>
      <c r="J6477">
        <v>1320</v>
      </c>
      <c r="K6477" t="s">
        <v>2206</v>
      </c>
      <c r="M6477" t="s">
        <v>6359</v>
      </c>
      <c r="O6477" s="65">
        <v>3679000</v>
      </c>
    </row>
    <row r="6478" spans="1:15" x14ac:dyDescent="0.25">
      <c r="A6478" s="45">
        <v>2018</v>
      </c>
      <c r="B6478" t="s">
        <v>1660</v>
      </c>
      <c r="C6478">
        <v>301</v>
      </c>
      <c r="D6478">
        <v>927</v>
      </c>
      <c r="E6478">
        <v>0</v>
      </c>
      <c r="F6478">
        <v>50299</v>
      </c>
      <c r="H6478" t="s">
        <v>16</v>
      </c>
      <c r="I6478">
        <v>2150</v>
      </c>
      <c r="J6478">
        <v>1320</v>
      </c>
      <c r="K6478" t="s">
        <v>3384</v>
      </c>
      <c r="M6478" t="s">
        <v>6360</v>
      </c>
      <c r="O6478" s="65">
        <v>22500000</v>
      </c>
    </row>
    <row r="6479" spans="1:15" x14ac:dyDescent="0.25">
      <c r="A6479" s="45">
        <v>2018</v>
      </c>
      <c r="B6479" t="s">
        <v>1660</v>
      </c>
      <c r="C6479">
        <v>301</v>
      </c>
      <c r="D6479">
        <v>927</v>
      </c>
      <c r="E6479">
        <v>0</v>
      </c>
      <c r="F6479">
        <v>59903</v>
      </c>
      <c r="H6479" t="s">
        <v>16</v>
      </c>
      <c r="I6479">
        <v>2240</v>
      </c>
      <c r="J6479">
        <v>1320</v>
      </c>
      <c r="K6479" t="s">
        <v>3389</v>
      </c>
      <c r="O6479" s="65">
        <v>31042400</v>
      </c>
    </row>
    <row r="6480" spans="1:15" x14ac:dyDescent="0.25">
      <c r="A6480" s="45">
        <v>2018</v>
      </c>
      <c r="B6480" t="s">
        <v>1660</v>
      </c>
      <c r="C6480">
        <v>301</v>
      </c>
      <c r="D6480">
        <v>927</v>
      </c>
      <c r="E6480">
        <v>0</v>
      </c>
      <c r="F6480">
        <v>60103</v>
      </c>
      <c r="G6480">
        <v>202</v>
      </c>
      <c r="H6480" t="s">
        <v>9</v>
      </c>
      <c r="I6480">
        <v>1310</v>
      </c>
      <c r="J6480">
        <v>1320</v>
      </c>
      <c r="K6480" t="s">
        <v>3393</v>
      </c>
      <c r="L6480" t="s">
        <v>21</v>
      </c>
      <c r="M6480" t="s">
        <v>4542</v>
      </c>
      <c r="N6480" t="s">
        <v>22</v>
      </c>
      <c r="O6480" s="65">
        <v>271276696</v>
      </c>
    </row>
    <row r="6481" spans="1:15" x14ac:dyDescent="0.25">
      <c r="A6481" s="45">
        <v>2018</v>
      </c>
      <c r="B6481" t="s">
        <v>1660</v>
      </c>
      <c r="C6481">
        <v>301</v>
      </c>
      <c r="D6481">
        <v>927</v>
      </c>
      <c r="E6481">
        <v>0</v>
      </c>
      <c r="F6481">
        <v>60201</v>
      </c>
      <c r="H6481" t="s">
        <v>9</v>
      </c>
      <c r="I6481">
        <v>1320</v>
      </c>
      <c r="J6481">
        <v>1320</v>
      </c>
      <c r="K6481" t="s">
        <v>3400</v>
      </c>
      <c r="O6481" s="65">
        <v>31318039</v>
      </c>
    </row>
    <row r="6482" spans="1:15" x14ac:dyDescent="0.25">
      <c r="A6482" s="45">
        <v>2018</v>
      </c>
      <c r="B6482" t="s">
        <v>1660</v>
      </c>
      <c r="C6482">
        <v>301</v>
      </c>
      <c r="D6482">
        <v>927</v>
      </c>
      <c r="E6482">
        <v>0</v>
      </c>
      <c r="F6482">
        <v>60404</v>
      </c>
      <c r="H6482" t="s">
        <v>9</v>
      </c>
      <c r="I6482">
        <v>1320</v>
      </c>
      <c r="J6482">
        <v>3522</v>
      </c>
      <c r="K6482" t="s">
        <v>3414</v>
      </c>
      <c r="M6482" t="s">
        <v>3457</v>
      </c>
      <c r="O6482" s="65">
        <v>629361932</v>
      </c>
    </row>
    <row r="6483" spans="1:15" x14ac:dyDescent="0.25">
      <c r="A6483" s="45">
        <v>2018</v>
      </c>
      <c r="B6483" t="s">
        <v>1660</v>
      </c>
      <c r="C6483">
        <v>301</v>
      </c>
      <c r="D6483">
        <v>927</v>
      </c>
      <c r="E6483">
        <v>0</v>
      </c>
      <c r="F6483">
        <v>60701</v>
      </c>
      <c r="G6483">
        <v>200</v>
      </c>
      <c r="H6483" t="s">
        <v>9</v>
      </c>
      <c r="I6483">
        <v>1330</v>
      </c>
      <c r="J6483">
        <v>1320</v>
      </c>
      <c r="K6483" t="s">
        <v>3419</v>
      </c>
      <c r="L6483" t="s">
        <v>6361</v>
      </c>
      <c r="N6483" t="s">
        <v>3458</v>
      </c>
      <c r="O6483" s="65">
        <v>3007713</v>
      </c>
    </row>
    <row r="6484" spans="1:15" x14ac:dyDescent="0.25">
      <c r="A6484" s="45">
        <v>2018</v>
      </c>
      <c r="B6484" t="s">
        <v>1664</v>
      </c>
      <c r="C6484">
        <v>301</v>
      </c>
      <c r="D6484">
        <v>928</v>
      </c>
      <c r="E6484">
        <v>0</v>
      </c>
      <c r="F6484">
        <v>101</v>
      </c>
      <c r="H6484" t="s">
        <v>9</v>
      </c>
      <c r="I6484">
        <v>1111</v>
      </c>
      <c r="J6484">
        <v>1320</v>
      </c>
      <c r="K6484" t="s">
        <v>3206</v>
      </c>
      <c r="O6484" s="65">
        <v>22025670762</v>
      </c>
    </row>
    <row r="6485" spans="1:15" x14ac:dyDescent="0.25">
      <c r="A6485" s="45">
        <v>2018</v>
      </c>
      <c r="B6485" t="s">
        <v>1664</v>
      </c>
      <c r="C6485">
        <v>301</v>
      </c>
      <c r="D6485">
        <v>928</v>
      </c>
      <c r="E6485">
        <v>0</v>
      </c>
      <c r="F6485">
        <v>103</v>
      </c>
      <c r="H6485" t="s">
        <v>9</v>
      </c>
      <c r="I6485">
        <v>1111</v>
      </c>
      <c r="J6485">
        <v>1320</v>
      </c>
      <c r="K6485" t="s">
        <v>3207</v>
      </c>
      <c r="O6485" s="65">
        <v>189019066</v>
      </c>
    </row>
    <row r="6486" spans="1:15" x14ac:dyDescent="0.25">
      <c r="A6486" s="45">
        <v>2018</v>
      </c>
      <c r="B6486" t="s">
        <v>1664</v>
      </c>
      <c r="C6486">
        <v>301</v>
      </c>
      <c r="D6486">
        <v>928</v>
      </c>
      <c r="E6486">
        <v>0</v>
      </c>
      <c r="F6486">
        <v>105</v>
      </c>
      <c r="H6486" t="s">
        <v>9</v>
      </c>
      <c r="I6486">
        <v>1111</v>
      </c>
      <c r="J6486">
        <v>1320</v>
      </c>
      <c r="K6486" t="s">
        <v>3209</v>
      </c>
      <c r="O6486" s="65">
        <v>1973645480</v>
      </c>
    </row>
    <row r="6487" spans="1:15" x14ac:dyDescent="0.25">
      <c r="A6487" s="45">
        <v>2018</v>
      </c>
      <c r="B6487" t="s">
        <v>1664</v>
      </c>
      <c r="C6487">
        <v>301</v>
      </c>
      <c r="D6487">
        <v>928</v>
      </c>
      <c r="E6487">
        <v>0</v>
      </c>
      <c r="F6487">
        <v>201</v>
      </c>
      <c r="H6487" t="s">
        <v>9</v>
      </c>
      <c r="I6487">
        <v>1111</v>
      </c>
      <c r="J6487">
        <v>1320</v>
      </c>
      <c r="K6487" t="s">
        <v>3210</v>
      </c>
      <c r="O6487" s="65">
        <v>2431097500</v>
      </c>
    </row>
    <row r="6488" spans="1:15" x14ac:dyDescent="0.25">
      <c r="A6488" s="45">
        <v>2018</v>
      </c>
      <c r="B6488" t="s">
        <v>1664</v>
      </c>
      <c r="C6488">
        <v>301</v>
      </c>
      <c r="D6488">
        <v>928</v>
      </c>
      <c r="E6488">
        <v>0</v>
      </c>
      <c r="F6488">
        <v>203</v>
      </c>
      <c r="H6488" t="s">
        <v>9</v>
      </c>
      <c r="I6488">
        <v>1111</v>
      </c>
      <c r="J6488">
        <v>1320</v>
      </c>
      <c r="K6488" t="s">
        <v>3212</v>
      </c>
      <c r="O6488" s="65">
        <v>1594998055</v>
      </c>
    </row>
    <row r="6489" spans="1:15" x14ac:dyDescent="0.25">
      <c r="A6489" s="45">
        <v>2018</v>
      </c>
      <c r="B6489" t="s">
        <v>1664</v>
      </c>
      <c r="C6489">
        <v>301</v>
      </c>
      <c r="D6489">
        <v>928</v>
      </c>
      <c r="E6489">
        <v>0</v>
      </c>
      <c r="F6489">
        <v>204</v>
      </c>
      <c r="H6489" t="s">
        <v>9</v>
      </c>
      <c r="I6489">
        <v>1111</v>
      </c>
      <c r="J6489">
        <v>1320</v>
      </c>
      <c r="K6489" t="s">
        <v>3213</v>
      </c>
      <c r="O6489" s="65">
        <v>32971232</v>
      </c>
    </row>
    <row r="6490" spans="1:15" x14ac:dyDescent="0.25">
      <c r="A6490" s="45">
        <v>2018</v>
      </c>
      <c r="B6490" t="s">
        <v>1664</v>
      </c>
      <c r="C6490">
        <v>301</v>
      </c>
      <c r="D6490">
        <v>928</v>
      </c>
      <c r="E6490">
        <v>0</v>
      </c>
      <c r="F6490">
        <v>301</v>
      </c>
      <c r="H6490" t="s">
        <v>9</v>
      </c>
      <c r="I6490">
        <v>1111</v>
      </c>
      <c r="J6490">
        <v>1320</v>
      </c>
      <c r="K6490" t="s">
        <v>3215</v>
      </c>
      <c r="O6490" s="65">
        <v>7485620686</v>
      </c>
    </row>
    <row r="6491" spans="1:15" x14ac:dyDescent="0.25">
      <c r="A6491" s="45">
        <v>2018</v>
      </c>
      <c r="B6491" t="s">
        <v>1664</v>
      </c>
      <c r="C6491">
        <v>301</v>
      </c>
      <c r="D6491">
        <v>928</v>
      </c>
      <c r="E6491">
        <v>0</v>
      </c>
      <c r="F6491">
        <v>302</v>
      </c>
      <c r="H6491" t="s">
        <v>9</v>
      </c>
      <c r="I6491">
        <v>1111</v>
      </c>
      <c r="J6491">
        <v>1320</v>
      </c>
      <c r="K6491" t="s">
        <v>3216</v>
      </c>
      <c r="O6491" s="65">
        <v>2861931988</v>
      </c>
    </row>
    <row r="6492" spans="1:15" x14ac:dyDescent="0.25">
      <c r="A6492" s="45">
        <v>2018</v>
      </c>
      <c r="B6492" t="s">
        <v>1664</v>
      </c>
      <c r="C6492">
        <v>301</v>
      </c>
      <c r="D6492">
        <v>928</v>
      </c>
      <c r="E6492">
        <v>0</v>
      </c>
      <c r="F6492">
        <v>303</v>
      </c>
      <c r="H6492" t="s">
        <v>16</v>
      </c>
      <c r="I6492">
        <v>1111</v>
      </c>
      <c r="J6492">
        <v>1320</v>
      </c>
      <c r="K6492" t="s">
        <v>3217</v>
      </c>
      <c r="O6492" s="65">
        <v>4858808867</v>
      </c>
    </row>
    <row r="6493" spans="1:15" x14ac:dyDescent="0.25">
      <c r="A6493" s="45">
        <v>2018</v>
      </c>
      <c r="B6493" t="s">
        <v>1664</v>
      </c>
      <c r="C6493">
        <v>301</v>
      </c>
      <c r="D6493">
        <v>928</v>
      </c>
      <c r="E6493">
        <v>0</v>
      </c>
      <c r="F6493">
        <v>304</v>
      </c>
      <c r="H6493" t="s">
        <v>9</v>
      </c>
      <c r="I6493">
        <v>1111</v>
      </c>
      <c r="J6493">
        <v>1320</v>
      </c>
      <c r="K6493" t="s">
        <v>3218</v>
      </c>
      <c r="O6493" s="65">
        <v>3768142990</v>
      </c>
    </row>
    <row r="6494" spans="1:15" x14ac:dyDescent="0.25">
      <c r="A6494" s="45">
        <v>2018</v>
      </c>
      <c r="B6494" t="s">
        <v>1664</v>
      </c>
      <c r="C6494">
        <v>301</v>
      </c>
      <c r="D6494">
        <v>928</v>
      </c>
      <c r="E6494">
        <v>0</v>
      </c>
      <c r="F6494">
        <v>399</v>
      </c>
      <c r="H6494" t="s">
        <v>9</v>
      </c>
      <c r="I6494">
        <v>1111</v>
      </c>
      <c r="J6494">
        <v>1320</v>
      </c>
      <c r="K6494" t="s">
        <v>3219</v>
      </c>
      <c r="O6494" s="65">
        <v>15942608643</v>
      </c>
    </row>
    <row r="6495" spans="1:15" x14ac:dyDescent="0.25">
      <c r="A6495" s="45">
        <v>2018</v>
      </c>
      <c r="B6495" t="s">
        <v>1664</v>
      </c>
      <c r="C6495">
        <v>301</v>
      </c>
      <c r="D6495">
        <v>928</v>
      </c>
      <c r="E6495">
        <v>0</v>
      </c>
      <c r="F6495">
        <v>401</v>
      </c>
      <c r="G6495">
        <v>200</v>
      </c>
      <c r="H6495" t="s">
        <v>9</v>
      </c>
      <c r="I6495">
        <v>1112</v>
      </c>
      <c r="J6495">
        <v>1320</v>
      </c>
      <c r="K6495" t="s">
        <v>3220</v>
      </c>
      <c r="L6495" t="s">
        <v>21</v>
      </c>
      <c r="M6495" t="s">
        <v>4546</v>
      </c>
      <c r="N6495" t="s">
        <v>22</v>
      </c>
      <c r="O6495" s="65">
        <v>5393277842</v>
      </c>
    </row>
    <row r="6496" spans="1:15" x14ac:dyDescent="0.25">
      <c r="A6496" s="45">
        <v>2018</v>
      </c>
      <c r="B6496" t="s">
        <v>1664</v>
      </c>
      <c r="C6496">
        <v>301</v>
      </c>
      <c r="D6496">
        <v>928</v>
      </c>
      <c r="E6496">
        <v>0</v>
      </c>
      <c r="F6496">
        <v>405</v>
      </c>
      <c r="G6496">
        <v>200</v>
      </c>
      <c r="H6496" t="s">
        <v>9</v>
      </c>
      <c r="I6496">
        <v>1112</v>
      </c>
      <c r="J6496">
        <v>1320</v>
      </c>
      <c r="K6496" t="s">
        <v>3244</v>
      </c>
      <c r="L6496" t="s">
        <v>23</v>
      </c>
      <c r="M6496" t="s">
        <v>4531</v>
      </c>
      <c r="N6496" t="s">
        <v>24</v>
      </c>
      <c r="O6496" s="65">
        <v>291528531</v>
      </c>
    </row>
    <row r="6497" spans="1:15" x14ac:dyDescent="0.25">
      <c r="A6497" s="45">
        <v>2018</v>
      </c>
      <c r="B6497" t="s">
        <v>1664</v>
      </c>
      <c r="C6497">
        <v>301</v>
      </c>
      <c r="D6497">
        <v>928</v>
      </c>
      <c r="E6497">
        <v>0</v>
      </c>
      <c r="F6497">
        <v>502</v>
      </c>
      <c r="G6497">
        <v>200</v>
      </c>
      <c r="H6497" t="s">
        <v>9</v>
      </c>
      <c r="I6497">
        <v>1112</v>
      </c>
      <c r="J6497">
        <v>1320</v>
      </c>
      <c r="K6497" t="s">
        <v>3246</v>
      </c>
      <c r="L6497" t="s">
        <v>21</v>
      </c>
      <c r="M6497" t="s">
        <v>4532</v>
      </c>
      <c r="N6497" t="s">
        <v>22</v>
      </c>
      <c r="O6497" s="65">
        <v>874585596</v>
      </c>
    </row>
    <row r="6498" spans="1:15" x14ac:dyDescent="0.25">
      <c r="A6498" s="45">
        <v>2018</v>
      </c>
      <c r="B6498" t="s">
        <v>1664</v>
      </c>
      <c r="C6498">
        <v>301</v>
      </c>
      <c r="D6498">
        <v>928</v>
      </c>
      <c r="E6498">
        <v>0</v>
      </c>
      <c r="F6498">
        <v>503</v>
      </c>
      <c r="G6498">
        <v>200</v>
      </c>
      <c r="H6498" t="s">
        <v>9</v>
      </c>
      <c r="I6498">
        <v>1112</v>
      </c>
      <c r="J6498">
        <v>1320</v>
      </c>
      <c r="K6498" t="s">
        <v>3247</v>
      </c>
      <c r="L6498" t="s">
        <v>21</v>
      </c>
      <c r="M6498" t="s">
        <v>4533</v>
      </c>
      <c r="N6498" t="s">
        <v>22</v>
      </c>
      <c r="O6498" s="65">
        <v>1749171192</v>
      </c>
    </row>
    <row r="6499" spans="1:15" x14ac:dyDescent="0.25">
      <c r="A6499" s="45">
        <v>2018</v>
      </c>
      <c r="B6499" t="s">
        <v>1664</v>
      </c>
      <c r="C6499">
        <v>301</v>
      </c>
      <c r="D6499">
        <v>928</v>
      </c>
      <c r="E6499">
        <v>0</v>
      </c>
      <c r="F6499">
        <v>504</v>
      </c>
      <c r="H6499" t="s">
        <v>9</v>
      </c>
      <c r="I6499">
        <v>1112</v>
      </c>
      <c r="J6499">
        <v>3522</v>
      </c>
      <c r="K6499" t="s">
        <v>3248</v>
      </c>
      <c r="M6499" t="s">
        <v>3454</v>
      </c>
      <c r="O6499" s="65">
        <v>8374279807</v>
      </c>
    </row>
    <row r="6500" spans="1:15" x14ac:dyDescent="0.25">
      <c r="A6500" s="45">
        <v>2018</v>
      </c>
      <c r="B6500" t="s">
        <v>1664</v>
      </c>
      <c r="C6500">
        <v>301</v>
      </c>
      <c r="D6500">
        <v>928</v>
      </c>
      <c r="E6500">
        <v>0</v>
      </c>
      <c r="F6500">
        <v>505</v>
      </c>
      <c r="G6500">
        <v>200</v>
      </c>
      <c r="H6500" t="s">
        <v>9</v>
      </c>
      <c r="I6500">
        <v>1112</v>
      </c>
      <c r="J6500">
        <v>1320</v>
      </c>
      <c r="K6500" t="s">
        <v>3249</v>
      </c>
      <c r="L6500" t="s">
        <v>6327</v>
      </c>
      <c r="N6500" t="s">
        <v>3455</v>
      </c>
      <c r="O6500" s="65">
        <v>815000000</v>
      </c>
    </row>
    <row r="6501" spans="1:15" x14ac:dyDescent="0.25">
      <c r="A6501" s="45">
        <v>2018</v>
      </c>
      <c r="B6501" t="s">
        <v>1664</v>
      </c>
      <c r="C6501">
        <v>301</v>
      </c>
      <c r="D6501">
        <v>928</v>
      </c>
      <c r="E6501">
        <v>0</v>
      </c>
      <c r="F6501">
        <v>10101</v>
      </c>
      <c r="H6501" t="s">
        <v>9</v>
      </c>
      <c r="I6501">
        <v>1120</v>
      </c>
      <c r="J6501">
        <v>1320</v>
      </c>
      <c r="K6501" t="s">
        <v>3253</v>
      </c>
      <c r="O6501" s="65">
        <v>1365065819</v>
      </c>
    </row>
    <row r="6502" spans="1:15" x14ac:dyDescent="0.25">
      <c r="A6502" s="45">
        <v>2018</v>
      </c>
      <c r="B6502" t="s">
        <v>1664</v>
      </c>
      <c r="C6502">
        <v>301</v>
      </c>
      <c r="D6502">
        <v>928</v>
      </c>
      <c r="E6502">
        <v>0</v>
      </c>
      <c r="F6502">
        <v>10103</v>
      </c>
      <c r="H6502" t="s">
        <v>9</v>
      </c>
      <c r="I6502">
        <v>1120</v>
      </c>
      <c r="J6502">
        <v>1320</v>
      </c>
      <c r="K6502" t="s">
        <v>3255</v>
      </c>
      <c r="O6502" s="65">
        <v>219903121</v>
      </c>
    </row>
    <row r="6503" spans="1:15" x14ac:dyDescent="0.25">
      <c r="A6503" s="45">
        <v>2018</v>
      </c>
      <c r="B6503" t="s">
        <v>1664</v>
      </c>
      <c r="C6503">
        <v>301</v>
      </c>
      <c r="D6503">
        <v>928</v>
      </c>
      <c r="E6503">
        <v>0</v>
      </c>
      <c r="F6503">
        <v>10199</v>
      </c>
      <c r="H6503" t="s">
        <v>9</v>
      </c>
      <c r="I6503">
        <v>1120</v>
      </c>
      <c r="J6503">
        <v>1320</v>
      </c>
      <c r="K6503" t="s">
        <v>3257</v>
      </c>
      <c r="M6503" t="s">
        <v>6362</v>
      </c>
      <c r="O6503" s="65">
        <v>250867</v>
      </c>
    </row>
    <row r="6504" spans="1:15" x14ac:dyDescent="0.25">
      <c r="A6504" s="45">
        <v>2018</v>
      </c>
      <c r="B6504" t="s">
        <v>1664</v>
      </c>
      <c r="C6504">
        <v>301</v>
      </c>
      <c r="D6504">
        <v>928</v>
      </c>
      <c r="E6504">
        <v>0</v>
      </c>
      <c r="F6504">
        <v>10201</v>
      </c>
      <c r="H6504" t="s">
        <v>9</v>
      </c>
      <c r="I6504">
        <v>1120</v>
      </c>
      <c r="J6504">
        <v>1320</v>
      </c>
      <c r="K6504" t="s">
        <v>3258</v>
      </c>
      <c r="O6504" s="65">
        <v>82092067</v>
      </c>
    </row>
    <row r="6505" spans="1:15" x14ac:dyDescent="0.25">
      <c r="A6505" s="45">
        <v>2018</v>
      </c>
      <c r="B6505" t="s">
        <v>1664</v>
      </c>
      <c r="C6505">
        <v>301</v>
      </c>
      <c r="D6505">
        <v>928</v>
      </c>
      <c r="E6505">
        <v>0</v>
      </c>
      <c r="F6505">
        <v>10202</v>
      </c>
      <c r="H6505" t="s">
        <v>9</v>
      </c>
      <c r="I6505">
        <v>1120</v>
      </c>
      <c r="J6505">
        <v>1320</v>
      </c>
      <c r="K6505" t="s">
        <v>3259</v>
      </c>
      <c r="O6505" s="65">
        <v>603827044</v>
      </c>
    </row>
    <row r="6506" spans="1:15" x14ac:dyDescent="0.25">
      <c r="A6506" s="45">
        <v>2018</v>
      </c>
      <c r="B6506" t="s">
        <v>1664</v>
      </c>
      <c r="C6506">
        <v>301</v>
      </c>
      <c r="D6506">
        <v>928</v>
      </c>
      <c r="E6506">
        <v>0</v>
      </c>
      <c r="F6506">
        <v>10204</v>
      </c>
      <c r="H6506" t="s">
        <v>9</v>
      </c>
      <c r="I6506">
        <v>1120</v>
      </c>
      <c r="J6506">
        <v>1320</v>
      </c>
      <c r="K6506" t="s">
        <v>3261</v>
      </c>
      <c r="O6506" s="65">
        <v>830135338</v>
      </c>
    </row>
    <row r="6507" spans="1:15" x14ac:dyDescent="0.25">
      <c r="A6507" s="45">
        <v>2018</v>
      </c>
      <c r="B6507" t="s">
        <v>1664</v>
      </c>
      <c r="C6507">
        <v>301</v>
      </c>
      <c r="D6507">
        <v>928</v>
      </c>
      <c r="E6507">
        <v>0</v>
      </c>
      <c r="F6507">
        <v>10299</v>
      </c>
      <c r="H6507" t="s">
        <v>9</v>
      </c>
      <c r="I6507">
        <v>1120</v>
      </c>
      <c r="J6507">
        <v>1320</v>
      </c>
      <c r="K6507" t="s">
        <v>3262</v>
      </c>
      <c r="M6507" t="s">
        <v>6363</v>
      </c>
      <c r="O6507" s="65">
        <v>30747160</v>
      </c>
    </row>
    <row r="6508" spans="1:15" x14ac:dyDescent="0.25">
      <c r="A6508" s="45">
        <v>2018</v>
      </c>
      <c r="B6508" t="s">
        <v>1664</v>
      </c>
      <c r="C6508">
        <v>301</v>
      </c>
      <c r="D6508">
        <v>928</v>
      </c>
      <c r="E6508">
        <v>0</v>
      </c>
      <c r="F6508">
        <v>10301</v>
      </c>
      <c r="H6508" t="s">
        <v>9</v>
      </c>
      <c r="I6508">
        <v>1120</v>
      </c>
      <c r="J6508">
        <v>1320</v>
      </c>
      <c r="K6508" t="s">
        <v>3263</v>
      </c>
      <c r="O6508" s="65">
        <v>3072287</v>
      </c>
    </row>
    <row r="6509" spans="1:15" x14ac:dyDescent="0.25">
      <c r="A6509" s="45">
        <v>2018</v>
      </c>
      <c r="B6509" t="s">
        <v>1664</v>
      </c>
      <c r="C6509">
        <v>301</v>
      </c>
      <c r="D6509">
        <v>928</v>
      </c>
      <c r="E6509">
        <v>0</v>
      </c>
      <c r="F6509">
        <v>10303</v>
      </c>
      <c r="H6509" t="s">
        <v>9</v>
      </c>
      <c r="I6509">
        <v>1120</v>
      </c>
      <c r="J6509">
        <v>1320</v>
      </c>
      <c r="K6509" t="s">
        <v>3265</v>
      </c>
      <c r="O6509" s="65">
        <v>4510820</v>
      </c>
    </row>
    <row r="6510" spans="1:15" x14ac:dyDescent="0.25">
      <c r="A6510" s="45">
        <v>2018</v>
      </c>
      <c r="B6510" t="s">
        <v>1664</v>
      </c>
      <c r="C6510">
        <v>301</v>
      </c>
      <c r="D6510">
        <v>928</v>
      </c>
      <c r="E6510">
        <v>0</v>
      </c>
      <c r="F6510">
        <v>10304</v>
      </c>
      <c r="H6510" t="s">
        <v>9</v>
      </c>
      <c r="I6510">
        <v>1120</v>
      </c>
      <c r="J6510">
        <v>1320</v>
      </c>
      <c r="K6510" t="s">
        <v>3266</v>
      </c>
      <c r="O6510" s="65">
        <v>75693832</v>
      </c>
    </row>
    <row r="6511" spans="1:15" x14ac:dyDescent="0.25">
      <c r="A6511" s="45">
        <v>2018</v>
      </c>
      <c r="B6511" t="s">
        <v>1664</v>
      </c>
      <c r="C6511">
        <v>301</v>
      </c>
      <c r="D6511">
        <v>928</v>
      </c>
      <c r="E6511">
        <v>0</v>
      </c>
      <c r="F6511">
        <v>10305</v>
      </c>
      <c r="H6511" t="s">
        <v>9</v>
      </c>
      <c r="I6511">
        <v>1120</v>
      </c>
      <c r="J6511">
        <v>1320</v>
      </c>
      <c r="K6511" t="s">
        <v>3267</v>
      </c>
      <c r="O6511" s="65">
        <v>5418307</v>
      </c>
    </row>
    <row r="6512" spans="1:15" x14ac:dyDescent="0.25">
      <c r="A6512" s="45">
        <v>2018</v>
      </c>
      <c r="B6512" t="s">
        <v>1664</v>
      </c>
      <c r="C6512">
        <v>301</v>
      </c>
      <c r="D6512">
        <v>928</v>
      </c>
      <c r="E6512">
        <v>0</v>
      </c>
      <c r="F6512">
        <v>10307</v>
      </c>
      <c r="H6512" t="s">
        <v>9</v>
      </c>
      <c r="I6512">
        <v>1120</v>
      </c>
      <c r="J6512">
        <v>1320</v>
      </c>
      <c r="K6512" t="s">
        <v>3269</v>
      </c>
      <c r="O6512" s="65">
        <v>6957840</v>
      </c>
    </row>
    <row r="6513" spans="1:15" x14ac:dyDescent="0.25">
      <c r="A6513" s="45">
        <v>2018</v>
      </c>
      <c r="B6513" t="s">
        <v>1664</v>
      </c>
      <c r="C6513">
        <v>301</v>
      </c>
      <c r="D6513">
        <v>928</v>
      </c>
      <c r="E6513">
        <v>0</v>
      </c>
      <c r="F6513">
        <v>10401</v>
      </c>
      <c r="H6513" t="s">
        <v>9</v>
      </c>
      <c r="I6513">
        <v>1120</v>
      </c>
      <c r="J6513">
        <v>1320</v>
      </c>
      <c r="K6513" t="s">
        <v>3270</v>
      </c>
      <c r="M6513" t="s">
        <v>6364</v>
      </c>
      <c r="O6513" s="65">
        <v>161589499</v>
      </c>
    </row>
    <row r="6514" spans="1:15" x14ac:dyDescent="0.25">
      <c r="A6514" s="45">
        <v>2018</v>
      </c>
      <c r="B6514" t="s">
        <v>1664</v>
      </c>
      <c r="C6514">
        <v>301</v>
      </c>
      <c r="D6514">
        <v>928</v>
      </c>
      <c r="E6514">
        <v>0</v>
      </c>
      <c r="F6514">
        <v>10404</v>
      </c>
      <c r="H6514" t="s">
        <v>9</v>
      </c>
      <c r="I6514">
        <v>1120</v>
      </c>
      <c r="J6514">
        <v>1320</v>
      </c>
      <c r="K6514" t="s">
        <v>3273</v>
      </c>
      <c r="M6514" t="s">
        <v>6365</v>
      </c>
      <c r="O6514" s="65">
        <v>1465132</v>
      </c>
    </row>
    <row r="6515" spans="1:15" x14ac:dyDescent="0.25">
      <c r="A6515" s="45">
        <v>2018</v>
      </c>
      <c r="B6515" t="s">
        <v>1664</v>
      </c>
      <c r="C6515">
        <v>301</v>
      </c>
      <c r="D6515">
        <v>928</v>
      </c>
      <c r="E6515">
        <v>0</v>
      </c>
      <c r="F6515">
        <v>10405</v>
      </c>
      <c r="H6515" t="s">
        <v>9</v>
      </c>
      <c r="I6515">
        <v>1120</v>
      </c>
      <c r="J6515">
        <v>1320</v>
      </c>
      <c r="K6515" t="s">
        <v>3274</v>
      </c>
      <c r="M6515" t="s">
        <v>6366</v>
      </c>
      <c r="O6515" s="65">
        <v>30000000</v>
      </c>
    </row>
    <row r="6516" spans="1:15" x14ac:dyDescent="0.25">
      <c r="A6516" s="45">
        <v>2018</v>
      </c>
      <c r="B6516" t="s">
        <v>1664</v>
      </c>
      <c r="C6516">
        <v>301</v>
      </c>
      <c r="D6516">
        <v>928</v>
      </c>
      <c r="E6516">
        <v>0</v>
      </c>
      <c r="F6516">
        <v>10406</v>
      </c>
      <c r="H6516" t="s">
        <v>9</v>
      </c>
      <c r="I6516">
        <v>1120</v>
      </c>
      <c r="J6516">
        <v>1320</v>
      </c>
      <c r="K6516" t="s">
        <v>3275</v>
      </c>
      <c r="M6516" t="s">
        <v>6367</v>
      </c>
      <c r="O6516" s="65">
        <v>453518079</v>
      </c>
    </row>
    <row r="6517" spans="1:15" x14ac:dyDescent="0.25">
      <c r="A6517" s="45">
        <v>2018</v>
      </c>
      <c r="B6517" t="s">
        <v>1664</v>
      </c>
      <c r="C6517">
        <v>301</v>
      </c>
      <c r="D6517">
        <v>928</v>
      </c>
      <c r="E6517">
        <v>0</v>
      </c>
      <c r="F6517">
        <v>10499</v>
      </c>
      <c r="H6517" t="s">
        <v>9</v>
      </c>
      <c r="I6517">
        <v>1120</v>
      </c>
      <c r="J6517">
        <v>1320</v>
      </c>
      <c r="K6517" t="s">
        <v>3276</v>
      </c>
      <c r="M6517" t="s">
        <v>6368</v>
      </c>
      <c r="O6517" s="65">
        <v>57412564</v>
      </c>
    </row>
    <row r="6518" spans="1:15" x14ac:dyDescent="0.25">
      <c r="A6518" s="45">
        <v>2018</v>
      </c>
      <c r="B6518" t="s">
        <v>1664</v>
      </c>
      <c r="C6518">
        <v>301</v>
      </c>
      <c r="D6518">
        <v>928</v>
      </c>
      <c r="E6518">
        <v>0</v>
      </c>
      <c r="F6518">
        <v>10501</v>
      </c>
      <c r="H6518" t="s">
        <v>9</v>
      </c>
      <c r="I6518">
        <v>1120</v>
      </c>
      <c r="J6518">
        <v>1320</v>
      </c>
      <c r="K6518" t="s">
        <v>3277</v>
      </c>
      <c r="O6518" s="65">
        <v>13610535</v>
      </c>
    </row>
    <row r="6519" spans="1:15" x14ac:dyDescent="0.25">
      <c r="A6519" s="45">
        <v>2018</v>
      </c>
      <c r="B6519" t="s">
        <v>1664</v>
      </c>
      <c r="C6519">
        <v>301</v>
      </c>
      <c r="D6519">
        <v>928</v>
      </c>
      <c r="E6519">
        <v>0</v>
      </c>
      <c r="F6519">
        <v>10502</v>
      </c>
      <c r="H6519" t="s">
        <v>9</v>
      </c>
      <c r="I6519">
        <v>1120</v>
      </c>
      <c r="J6519">
        <v>1320</v>
      </c>
      <c r="K6519" t="s">
        <v>3278</v>
      </c>
      <c r="O6519" s="65">
        <v>444944552</v>
      </c>
    </row>
    <row r="6520" spans="1:15" x14ac:dyDescent="0.25">
      <c r="A6520" s="45">
        <v>2018</v>
      </c>
      <c r="B6520" t="s">
        <v>1664</v>
      </c>
      <c r="C6520">
        <v>301</v>
      </c>
      <c r="D6520">
        <v>928</v>
      </c>
      <c r="E6520">
        <v>0</v>
      </c>
      <c r="F6520">
        <v>10503</v>
      </c>
      <c r="H6520" t="s">
        <v>9</v>
      </c>
      <c r="I6520">
        <v>1120</v>
      </c>
      <c r="J6520">
        <v>1320</v>
      </c>
      <c r="K6520" t="s">
        <v>3279</v>
      </c>
      <c r="O6520" s="65">
        <v>3021000</v>
      </c>
    </row>
    <row r="6521" spans="1:15" x14ac:dyDescent="0.25">
      <c r="A6521" s="45">
        <v>2018</v>
      </c>
      <c r="B6521" t="s">
        <v>1664</v>
      </c>
      <c r="C6521">
        <v>301</v>
      </c>
      <c r="D6521">
        <v>928</v>
      </c>
      <c r="E6521">
        <v>0</v>
      </c>
      <c r="F6521">
        <v>10504</v>
      </c>
      <c r="H6521" t="s">
        <v>9</v>
      </c>
      <c r="I6521">
        <v>1120</v>
      </c>
      <c r="J6521">
        <v>1320</v>
      </c>
      <c r="K6521" t="s">
        <v>3280</v>
      </c>
      <c r="O6521" s="65">
        <v>1960998</v>
      </c>
    </row>
    <row r="6522" spans="1:15" x14ac:dyDescent="0.25">
      <c r="A6522" s="45">
        <v>2018</v>
      </c>
      <c r="B6522" t="s">
        <v>1664</v>
      </c>
      <c r="C6522">
        <v>301</v>
      </c>
      <c r="D6522">
        <v>928</v>
      </c>
      <c r="E6522">
        <v>0</v>
      </c>
      <c r="F6522">
        <v>10601</v>
      </c>
      <c r="H6522" t="s">
        <v>9</v>
      </c>
      <c r="I6522">
        <v>1120</v>
      </c>
      <c r="J6522">
        <v>1320</v>
      </c>
      <c r="K6522" t="s">
        <v>3281</v>
      </c>
      <c r="O6522" s="65">
        <v>23532000</v>
      </c>
    </row>
    <row r="6523" spans="1:15" x14ac:dyDescent="0.25">
      <c r="A6523" s="45">
        <v>2018</v>
      </c>
      <c r="B6523" t="s">
        <v>1664</v>
      </c>
      <c r="C6523">
        <v>301</v>
      </c>
      <c r="D6523">
        <v>928</v>
      </c>
      <c r="E6523">
        <v>0</v>
      </c>
      <c r="F6523">
        <v>10701</v>
      </c>
      <c r="H6523" t="s">
        <v>9</v>
      </c>
      <c r="I6523">
        <v>1120</v>
      </c>
      <c r="J6523">
        <v>1320</v>
      </c>
      <c r="K6523" t="s">
        <v>3284</v>
      </c>
      <c r="M6523" t="s">
        <v>6369</v>
      </c>
      <c r="O6523" s="65">
        <v>21190485</v>
      </c>
    </row>
    <row r="6524" spans="1:15" x14ac:dyDescent="0.25">
      <c r="A6524" s="45">
        <v>2018</v>
      </c>
      <c r="B6524" t="s">
        <v>1664</v>
      </c>
      <c r="C6524">
        <v>301</v>
      </c>
      <c r="D6524">
        <v>928</v>
      </c>
      <c r="E6524">
        <v>0</v>
      </c>
      <c r="F6524">
        <v>10702</v>
      </c>
      <c r="H6524" t="s">
        <v>9</v>
      </c>
      <c r="I6524">
        <v>1120</v>
      </c>
      <c r="J6524">
        <v>1320</v>
      </c>
      <c r="K6524" t="s">
        <v>3285</v>
      </c>
      <c r="M6524" t="s">
        <v>6370</v>
      </c>
      <c r="O6524" s="65">
        <v>842700</v>
      </c>
    </row>
    <row r="6525" spans="1:15" x14ac:dyDescent="0.25">
      <c r="A6525" s="45">
        <v>2018</v>
      </c>
      <c r="B6525" t="s">
        <v>1664</v>
      </c>
      <c r="C6525">
        <v>301</v>
      </c>
      <c r="D6525">
        <v>928</v>
      </c>
      <c r="E6525">
        <v>0</v>
      </c>
      <c r="F6525">
        <v>10801</v>
      </c>
      <c r="H6525" t="s">
        <v>9</v>
      </c>
      <c r="I6525">
        <v>1120</v>
      </c>
      <c r="J6525">
        <v>1320</v>
      </c>
      <c r="K6525" t="s">
        <v>3287</v>
      </c>
      <c r="O6525" s="65">
        <v>350301780</v>
      </c>
    </row>
    <row r="6526" spans="1:15" x14ac:dyDescent="0.25">
      <c r="A6526" s="45">
        <v>2018</v>
      </c>
      <c r="B6526" t="s">
        <v>1664</v>
      </c>
      <c r="C6526">
        <v>301</v>
      </c>
      <c r="D6526">
        <v>928</v>
      </c>
      <c r="E6526">
        <v>0</v>
      </c>
      <c r="F6526">
        <v>10804</v>
      </c>
      <c r="H6526" t="s">
        <v>9</v>
      </c>
      <c r="I6526">
        <v>1120</v>
      </c>
      <c r="J6526">
        <v>1320</v>
      </c>
      <c r="K6526" t="s">
        <v>3290</v>
      </c>
      <c r="O6526" s="65">
        <v>7722401</v>
      </c>
    </row>
    <row r="6527" spans="1:15" x14ac:dyDescent="0.25">
      <c r="A6527" s="45">
        <v>2018</v>
      </c>
      <c r="B6527" t="s">
        <v>1664</v>
      </c>
      <c r="C6527">
        <v>301</v>
      </c>
      <c r="D6527">
        <v>928</v>
      </c>
      <c r="E6527">
        <v>0</v>
      </c>
      <c r="F6527">
        <v>10805</v>
      </c>
      <c r="H6527" t="s">
        <v>9</v>
      </c>
      <c r="I6527">
        <v>1120</v>
      </c>
      <c r="J6527">
        <v>1320</v>
      </c>
      <c r="K6527" t="s">
        <v>3291</v>
      </c>
      <c r="O6527" s="65">
        <v>424963789</v>
      </c>
    </row>
    <row r="6528" spans="1:15" x14ac:dyDescent="0.25">
      <c r="A6528" s="45">
        <v>2018</v>
      </c>
      <c r="B6528" t="s">
        <v>1664</v>
      </c>
      <c r="C6528">
        <v>301</v>
      </c>
      <c r="D6528">
        <v>928</v>
      </c>
      <c r="E6528">
        <v>0</v>
      </c>
      <c r="F6528">
        <v>10806</v>
      </c>
      <c r="H6528" t="s">
        <v>9</v>
      </c>
      <c r="I6528">
        <v>1120</v>
      </c>
      <c r="J6528">
        <v>1320</v>
      </c>
      <c r="K6528" t="s">
        <v>3292</v>
      </c>
      <c r="O6528" s="65">
        <v>24694601</v>
      </c>
    </row>
    <row r="6529" spans="1:15" x14ac:dyDescent="0.25">
      <c r="A6529" s="45">
        <v>2018</v>
      </c>
      <c r="B6529" t="s">
        <v>1664</v>
      </c>
      <c r="C6529">
        <v>301</v>
      </c>
      <c r="D6529">
        <v>928</v>
      </c>
      <c r="E6529">
        <v>0</v>
      </c>
      <c r="F6529">
        <v>10807</v>
      </c>
      <c r="H6529" t="s">
        <v>9</v>
      </c>
      <c r="I6529">
        <v>1120</v>
      </c>
      <c r="J6529">
        <v>1320</v>
      </c>
      <c r="K6529" t="s">
        <v>3293</v>
      </c>
      <c r="O6529" s="65">
        <v>60359376</v>
      </c>
    </row>
    <row r="6530" spans="1:15" x14ac:dyDescent="0.25">
      <c r="A6530" s="45">
        <v>2018</v>
      </c>
      <c r="B6530" t="s">
        <v>1664</v>
      </c>
      <c r="C6530">
        <v>301</v>
      </c>
      <c r="D6530">
        <v>928</v>
      </c>
      <c r="E6530">
        <v>0</v>
      </c>
      <c r="F6530">
        <v>10808</v>
      </c>
      <c r="H6530" t="s">
        <v>9</v>
      </c>
      <c r="I6530">
        <v>1120</v>
      </c>
      <c r="J6530">
        <v>1320</v>
      </c>
      <c r="K6530" t="s">
        <v>3294</v>
      </c>
      <c r="O6530" s="65">
        <v>17965896</v>
      </c>
    </row>
    <row r="6531" spans="1:15" x14ac:dyDescent="0.25">
      <c r="A6531" s="45">
        <v>2018</v>
      </c>
      <c r="B6531" t="s">
        <v>1664</v>
      </c>
      <c r="C6531">
        <v>301</v>
      </c>
      <c r="D6531">
        <v>928</v>
      </c>
      <c r="E6531">
        <v>0</v>
      </c>
      <c r="F6531">
        <v>10899</v>
      </c>
      <c r="H6531" t="s">
        <v>9</v>
      </c>
      <c r="I6531">
        <v>1120</v>
      </c>
      <c r="J6531">
        <v>1320</v>
      </c>
      <c r="K6531" t="s">
        <v>3295</v>
      </c>
      <c r="O6531" s="65">
        <v>373981690</v>
      </c>
    </row>
    <row r="6532" spans="1:15" x14ac:dyDescent="0.25">
      <c r="A6532" s="45">
        <v>2018</v>
      </c>
      <c r="B6532" t="s">
        <v>1664</v>
      </c>
      <c r="C6532">
        <v>301</v>
      </c>
      <c r="D6532">
        <v>928</v>
      </c>
      <c r="E6532">
        <v>0</v>
      </c>
      <c r="F6532">
        <v>20101</v>
      </c>
      <c r="H6532" t="s">
        <v>9</v>
      </c>
      <c r="I6532">
        <v>1120</v>
      </c>
      <c r="J6532">
        <v>1320</v>
      </c>
      <c r="K6532" t="s">
        <v>3306</v>
      </c>
      <c r="O6532" s="65">
        <v>748529095</v>
      </c>
    </row>
    <row r="6533" spans="1:15" x14ac:dyDescent="0.25">
      <c r="A6533" s="45">
        <v>2018</v>
      </c>
      <c r="B6533" t="s">
        <v>1664</v>
      </c>
      <c r="C6533">
        <v>301</v>
      </c>
      <c r="D6533">
        <v>928</v>
      </c>
      <c r="E6533">
        <v>0</v>
      </c>
      <c r="F6533">
        <v>20102</v>
      </c>
      <c r="H6533" t="s">
        <v>9</v>
      </c>
      <c r="I6533">
        <v>1120</v>
      </c>
      <c r="J6533">
        <v>1320</v>
      </c>
      <c r="K6533" t="s">
        <v>3307</v>
      </c>
      <c r="O6533" s="65">
        <v>30164523</v>
      </c>
    </row>
    <row r="6534" spans="1:15" x14ac:dyDescent="0.25">
      <c r="A6534" s="45">
        <v>2018</v>
      </c>
      <c r="B6534" t="s">
        <v>1664</v>
      </c>
      <c r="C6534">
        <v>301</v>
      </c>
      <c r="D6534">
        <v>928</v>
      </c>
      <c r="E6534">
        <v>0</v>
      </c>
      <c r="F6534">
        <v>20103</v>
      </c>
      <c r="H6534" t="s">
        <v>9</v>
      </c>
      <c r="I6534">
        <v>1120</v>
      </c>
      <c r="J6534">
        <v>1320</v>
      </c>
      <c r="K6534" t="s">
        <v>3308</v>
      </c>
      <c r="O6534" s="65">
        <v>913857</v>
      </c>
    </row>
    <row r="6535" spans="1:15" x14ac:dyDescent="0.25">
      <c r="A6535" s="45">
        <v>2018</v>
      </c>
      <c r="B6535" t="s">
        <v>1664</v>
      </c>
      <c r="C6535">
        <v>301</v>
      </c>
      <c r="D6535">
        <v>928</v>
      </c>
      <c r="E6535">
        <v>0</v>
      </c>
      <c r="F6535">
        <v>20104</v>
      </c>
      <c r="H6535" t="s">
        <v>9</v>
      </c>
      <c r="I6535">
        <v>1120</v>
      </c>
      <c r="J6535">
        <v>1320</v>
      </c>
      <c r="K6535" t="s">
        <v>3309</v>
      </c>
      <c r="O6535" s="65">
        <v>111116688</v>
      </c>
    </row>
    <row r="6536" spans="1:15" x14ac:dyDescent="0.25">
      <c r="A6536" s="45">
        <v>2018</v>
      </c>
      <c r="B6536" t="s">
        <v>1664</v>
      </c>
      <c r="C6536">
        <v>301</v>
      </c>
      <c r="D6536">
        <v>928</v>
      </c>
      <c r="E6536">
        <v>0</v>
      </c>
      <c r="F6536">
        <v>20199</v>
      </c>
      <c r="H6536" t="s">
        <v>9</v>
      </c>
      <c r="I6536">
        <v>1120</v>
      </c>
      <c r="J6536">
        <v>1320</v>
      </c>
      <c r="K6536" t="s">
        <v>3310</v>
      </c>
      <c r="O6536" s="65">
        <v>216859874</v>
      </c>
    </row>
    <row r="6537" spans="1:15" x14ac:dyDescent="0.25">
      <c r="A6537" s="45">
        <v>2018</v>
      </c>
      <c r="B6537" t="s">
        <v>1664</v>
      </c>
      <c r="C6537">
        <v>301</v>
      </c>
      <c r="D6537">
        <v>928</v>
      </c>
      <c r="E6537">
        <v>0</v>
      </c>
      <c r="F6537">
        <v>20203</v>
      </c>
      <c r="H6537" t="s">
        <v>9</v>
      </c>
      <c r="I6537">
        <v>1120</v>
      </c>
      <c r="J6537">
        <v>1320</v>
      </c>
      <c r="K6537" t="s">
        <v>3313</v>
      </c>
      <c r="O6537" s="65">
        <v>391043789</v>
      </c>
    </row>
    <row r="6538" spans="1:15" x14ac:dyDescent="0.25">
      <c r="A6538" s="45">
        <v>2018</v>
      </c>
      <c r="B6538" t="s">
        <v>1664</v>
      </c>
      <c r="C6538">
        <v>301</v>
      </c>
      <c r="D6538">
        <v>928</v>
      </c>
      <c r="E6538">
        <v>0</v>
      </c>
      <c r="F6538">
        <v>20204</v>
      </c>
      <c r="H6538" t="s">
        <v>9</v>
      </c>
      <c r="I6538">
        <v>1120</v>
      </c>
      <c r="J6538">
        <v>1320</v>
      </c>
      <c r="K6538" t="s">
        <v>3314</v>
      </c>
      <c r="O6538" s="65">
        <v>8389358</v>
      </c>
    </row>
    <row r="6539" spans="1:15" x14ac:dyDescent="0.25">
      <c r="A6539" s="45">
        <v>2018</v>
      </c>
      <c r="B6539" t="s">
        <v>1664</v>
      </c>
      <c r="C6539">
        <v>301</v>
      </c>
      <c r="D6539">
        <v>928</v>
      </c>
      <c r="E6539">
        <v>0</v>
      </c>
      <c r="F6539">
        <v>20301</v>
      </c>
      <c r="H6539" t="s">
        <v>9</v>
      </c>
      <c r="I6539">
        <v>1120</v>
      </c>
      <c r="J6539">
        <v>1320</v>
      </c>
      <c r="K6539" t="s">
        <v>3315</v>
      </c>
      <c r="O6539" s="65">
        <v>26991850</v>
      </c>
    </row>
    <row r="6540" spans="1:15" x14ac:dyDescent="0.25">
      <c r="A6540" s="45">
        <v>2018</v>
      </c>
      <c r="B6540" t="s">
        <v>1664</v>
      </c>
      <c r="C6540">
        <v>301</v>
      </c>
      <c r="D6540">
        <v>928</v>
      </c>
      <c r="E6540">
        <v>0</v>
      </c>
      <c r="F6540">
        <v>20302</v>
      </c>
      <c r="H6540" t="s">
        <v>9</v>
      </c>
      <c r="I6540">
        <v>1120</v>
      </c>
      <c r="J6540">
        <v>1320</v>
      </c>
      <c r="K6540" t="s">
        <v>3316</v>
      </c>
      <c r="O6540" s="65">
        <v>3717275</v>
      </c>
    </row>
    <row r="6541" spans="1:15" x14ac:dyDescent="0.25">
      <c r="A6541" s="45">
        <v>2018</v>
      </c>
      <c r="B6541" t="s">
        <v>1664</v>
      </c>
      <c r="C6541">
        <v>301</v>
      </c>
      <c r="D6541">
        <v>928</v>
      </c>
      <c r="E6541">
        <v>0</v>
      </c>
      <c r="F6541">
        <v>20303</v>
      </c>
      <c r="H6541" t="s">
        <v>9</v>
      </c>
      <c r="I6541">
        <v>1120</v>
      </c>
      <c r="J6541">
        <v>1320</v>
      </c>
      <c r="K6541" t="s">
        <v>3317</v>
      </c>
      <c r="O6541" s="65">
        <v>2340448</v>
      </c>
    </row>
    <row r="6542" spans="1:15" x14ac:dyDescent="0.25">
      <c r="A6542" s="45">
        <v>2018</v>
      </c>
      <c r="B6542" t="s">
        <v>1664</v>
      </c>
      <c r="C6542">
        <v>301</v>
      </c>
      <c r="D6542">
        <v>928</v>
      </c>
      <c r="E6542">
        <v>0</v>
      </c>
      <c r="F6542">
        <v>20304</v>
      </c>
      <c r="H6542" t="s">
        <v>9</v>
      </c>
      <c r="I6542">
        <v>1120</v>
      </c>
      <c r="J6542">
        <v>1320</v>
      </c>
      <c r="K6542" t="s">
        <v>3318</v>
      </c>
      <c r="O6542" s="65">
        <v>79718293</v>
      </c>
    </row>
    <row r="6543" spans="1:15" x14ac:dyDescent="0.25">
      <c r="A6543" s="45">
        <v>2018</v>
      </c>
      <c r="B6543" t="s">
        <v>1664</v>
      </c>
      <c r="C6543">
        <v>301</v>
      </c>
      <c r="D6543">
        <v>928</v>
      </c>
      <c r="E6543">
        <v>0</v>
      </c>
      <c r="F6543">
        <v>20305</v>
      </c>
      <c r="H6543" t="s">
        <v>9</v>
      </c>
      <c r="I6543">
        <v>1120</v>
      </c>
      <c r="J6543">
        <v>1320</v>
      </c>
      <c r="K6543" t="s">
        <v>3319</v>
      </c>
      <c r="O6543" s="65">
        <v>3308439</v>
      </c>
    </row>
    <row r="6544" spans="1:15" x14ac:dyDescent="0.25">
      <c r="A6544" s="45">
        <v>2018</v>
      </c>
      <c r="B6544" t="s">
        <v>1664</v>
      </c>
      <c r="C6544">
        <v>301</v>
      </c>
      <c r="D6544">
        <v>928</v>
      </c>
      <c r="E6544">
        <v>0</v>
      </c>
      <c r="F6544">
        <v>20306</v>
      </c>
      <c r="H6544" t="s">
        <v>9</v>
      </c>
      <c r="I6544">
        <v>1120</v>
      </c>
      <c r="J6544">
        <v>1320</v>
      </c>
      <c r="K6544" t="s">
        <v>3320</v>
      </c>
      <c r="O6544" s="65">
        <v>16293679</v>
      </c>
    </row>
    <row r="6545" spans="1:15" x14ac:dyDescent="0.25">
      <c r="A6545" s="45">
        <v>2018</v>
      </c>
      <c r="B6545" t="s">
        <v>1664</v>
      </c>
      <c r="C6545">
        <v>301</v>
      </c>
      <c r="D6545">
        <v>928</v>
      </c>
      <c r="E6545">
        <v>0</v>
      </c>
      <c r="F6545">
        <v>20399</v>
      </c>
      <c r="H6545" t="s">
        <v>9</v>
      </c>
      <c r="I6545">
        <v>1120</v>
      </c>
      <c r="J6545">
        <v>1320</v>
      </c>
      <c r="K6545" t="s">
        <v>3321</v>
      </c>
      <c r="O6545" s="65">
        <v>4164031</v>
      </c>
    </row>
    <row r="6546" spans="1:15" x14ac:dyDescent="0.25">
      <c r="A6546" s="45">
        <v>2018</v>
      </c>
      <c r="B6546" t="s">
        <v>1664</v>
      </c>
      <c r="C6546">
        <v>301</v>
      </c>
      <c r="D6546">
        <v>928</v>
      </c>
      <c r="E6546">
        <v>0</v>
      </c>
      <c r="F6546">
        <v>20401</v>
      </c>
      <c r="H6546" t="s">
        <v>9</v>
      </c>
      <c r="I6546">
        <v>1120</v>
      </c>
      <c r="J6546">
        <v>1320</v>
      </c>
      <c r="K6546" t="s">
        <v>3322</v>
      </c>
      <c r="O6546" s="65">
        <v>190330257</v>
      </c>
    </row>
    <row r="6547" spans="1:15" x14ac:dyDescent="0.25">
      <c r="A6547" s="45">
        <v>2018</v>
      </c>
      <c r="B6547" t="s">
        <v>1664</v>
      </c>
      <c r="C6547">
        <v>301</v>
      </c>
      <c r="D6547">
        <v>928</v>
      </c>
      <c r="E6547">
        <v>0</v>
      </c>
      <c r="F6547">
        <v>20402</v>
      </c>
      <c r="H6547" t="s">
        <v>9</v>
      </c>
      <c r="I6547">
        <v>1120</v>
      </c>
      <c r="J6547">
        <v>1320</v>
      </c>
      <c r="K6547" t="s">
        <v>3323</v>
      </c>
      <c r="O6547" s="65">
        <v>630893863</v>
      </c>
    </row>
    <row r="6548" spans="1:15" x14ac:dyDescent="0.25">
      <c r="A6548" s="45">
        <v>2018</v>
      </c>
      <c r="B6548" t="s">
        <v>1664</v>
      </c>
      <c r="C6548">
        <v>301</v>
      </c>
      <c r="D6548">
        <v>928</v>
      </c>
      <c r="E6548">
        <v>0</v>
      </c>
      <c r="F6548">
        <v>29901</v>
      </c>
      <c r="H6548" t="s">
        <v>9</v>
      </c>
      <c r="I6548">
        <v>1120</v>
      </c>
      <c r="J6548">
        <v>1320</v>
      </c>
      <c r="K6548" t="s">
        <v>3327</v>
      </c>
      <c r="O6548" s="65">
        <v>90775814</v>
      </c>
    </row>
    <row r="6549" spans="1:15" x14ac:dyDescent="0.25">
      <c r="A6549" s="45">
        <v>2018</v>
      </c>
      <c r="B6549" t="s">
        <v>1664</v>
      </c>
      <c r="C6549">
        <v>301</v>
      </c>
      <c r="D6549">
        <v>928</v>
      </c>
      <c r="E6549">
        <v>0</v>
      </c>
      <c r="F6549">
        <v>29902</v>
      </c>
      <c r="H6549" t="s">
        <v>9</v>
      </c>
      <c r="I6549">
        <v>1120</v>
      </c>
      <c r="J6549">
        <v>1320</v>
      </c>
      <c r="K6549" t="s">
        <v>3328</v>
      </c>
      <c r="O6549" s="65">
        <v>762146634</v>
      </c>
    </row>
    <row r="6550" spans="1:15" x14ac:dyDescent="0.25">
      <c r="A6550" s="45">
        <v>2018</v>
      </c>
      <c r="B6550" t="s">
        <v>1664</v>
      </c>
      <c r="C6550">
        <v>301</v>
      </c>
      <c r="D6550">
        <v>928</v>
      </c>
      <c r="E6550">
        <v>0</v>
      </c>
      <c r="F6550">
        <v>29903</v>
      </c>
      <c r="H6550" t="s">
        <v>9</v>
      </c>
      <c r="I6550">
        <v>1120</v>
      </c>
      <c r="J6550">
        <v>1320</v>
      </c>
      <c r="K6550" t="s">
        <v>3329</v>
      </c>
      <c r="O6550" s="65">
        <v>169267322</v>
      </c>
    </row>
    <row r="6551" spans="1:15" x14ac:dyDescent="0.25">
      <c r="A6551" s="45">
        <v>2018</v>
      </c>
      <c r="B6551" t="s">
        <v>1664</v>
      </c>
      <c r="C6551">
        <v>301</v>
      </c>
      <c r="D6551">
        <v>928</v>
      </c>
      <c r="E6551">
        <v>0</v>
      </c>
      <c r="F6551">
        <v>29904</v>
      </c>
      <c r="H6551" t="s">
        <v>9</v>
      </c>
      <c r="I6551">
        <v>1120</v>
      </c>
      <c r="J6551">
        <v>1320</v>
      </c>
      <c r="K6551" t="s">
        <v>3330</v>
      </c>
      <c r="O6551" s="65">
        <v>245457241</v>
      </c>
    </row>
    <row r="6552" spans="1:15" x14ac:dyDescent="0.25">
      <c r="A6552" s="45">
        <v>2018</v>
      </c>
      <c r="B6552" t="s">
        <v>1664</v>
      </c>
      <c r="C6552">
        <v>301</v>
      </c>
      <c r="D6552">
        <v>928</v>
      </c>
      <c r="E6552">
        <v>0</v>
      </c>
      <c r="F6552">
        <v>29905</v>
      </c>
      <c r="H6552" t="s">
        <v>9</v>
      </c>
      <c r="I6552">
        <v>1120</v>
      </c>
      <c r="J6552">
        <v>1320</v>
      </c>
      <c r="K6552" t="s">
        <v>3331</v>
      </c>
      <c r="O6552" s="65">
        <v>49721751</v>
      </c>
    </row>
    <row r="6553" spans="1:15" x14ac:dyDescent="0.25">
      <c r="A6553" s="45">
        <v>2018</v>
      </c>
      <c r="B6553" t="s">
        <v>1664</v>
      </c>
      <c r="C6553">
        <v>301</v>
      </c>
      <c r="D6553">
        <v>928</v>
      </c>
      <c r="E6553">
        <v>0</v>
      </c>
      <c r="F6553">
        <v>29906</v>
      </c>
      <c r="H6553" t="s">
        <v>9</v>
      </c>
      <c r="I6553">
        <v>1120</v>
      </c>
      <c r="J6553">
        <v>1320</v>
      </c>
      <c r="K6553" t="s">
        <v>3332</v>
      </c>
      <c r="O6553" s="65">
        <v>296092034</v>
      </c>
    </row>
    <row r="6554" spans="1:15" x14ac:dyDescent="0.25">
      <c r="A6554" s="45">
        <v>2018</v>
      </c>
      <c r="B6554" t="s">
        <v>1664</v>
      </c>
      <c r="C6554">
        <v>301</v>
      </c>
      <c r="D6554">
        <v>928</v>
      </c>
      <c r="E6554">
        <v>0</v>
      </c>
      <c r="F6554">
        <v>29907</v>
      </c>
      <c r="H6554" t="s">
        <v>9</v>
      </c>
      <c r="I6554">
        <v>1120</v>
      </c>
      <c r="J6554">
        <v>1320</v>
      </c>
      <c r="K6554" t="s">
        <v>3333</v>
      </c>
      <c r="O6554" s="65">
        <v>2097281</v>
      </c>
    </row>
    <row r="6555" spans="1:15" x14ac:dyDescent="0.25">
      <c r="A6555" s="45">
        <v>2018</v>
      </c>
      <c r="B6555" t="s">
        <v>1664</v>
      </c>
      <c r="C6555">
        <v>301</v>
      </c>
      <c r="D6555">
        <v>928</v>
      </c>
      <c r="E6555">
        <v>0</v>
      </c>
      <c r="F6555">
        <v>29999</v>
      </c>
      <c r="H6555" t="s">
        <v>9</v>
      </c>
      <c r="I6555">
        <v>1120</v>
      </c>
      <c r="J6555">
        <v>1320</v>
      </c>
      <c r="K6555" t="s">
        <v>3334</v>
      </c>
      <c r="O6555" s="65">
        <v>208142069</v>
      </c>
    </row>
    <row r="6556" spans="1:15" x14ac:dyDescent="0.25">
      <c r="A6556" s="45">
        <v>2018</v>
      </c>
      <c r="B6556" t="s">
        <v>1664</v>
      </c>
      <c r="C6556">
        <v>301</v>
      </c>
      <c r="D6556">
        <v>928</v>
      </c>
      <c r="E6556">
        <v>0</v>
      </c>
      <c r="F6556">
        <v>50101</v>
      </c>
      <c r="H6556" t="s">
        <v>16</v>
      </c>
      <c r="I6556">
        <v>2210</v>
      </c>
      <c r="J6556">
        <v>1320</v>
      </c>
      <c r="K6556" t="s">
        <v>3372</v>
      </c>
      <c r="O6556" s="65">
        <v>47808731</v>
      </c>
    </row>
    <row r="6557" spans="1:15" x14ac:dyDescent="0.25">
      <c r="A6557" s="45">
        <v>2018</v>
      </c>
      <c r="B6557" t="s">
        <v>1664</v>
      </c>
      <c r="C6557">
        <v>301</v>
      </c>
      <c r="D6557">
        <v>928</v>
      </c>
      <c r="E6557">
        <v>0</v>
      </c>
      <c r="F6557">
        <v>50102</v>
      </c>
      <c r="H6557" t="s">
        <v>16</v>
      </c>
      <c r="I6557">
        <v>2210</v>
      </c>
      <c r="J6557">
        <v>1320</v>
      </c>
      <c r="K6557" t="s">
        <v>3373</v>
      </c>
      <c r="O6557" s="65">
        <v>3109019102</v>
      </c>
    </row>
    <row r="6558" spans="1:15" x14ac:dyDescent="0.25">
      <c r="A6558" s="45">
        <v>2018</v>
      </c>
      <c r="B6558" t="s">
        <v>1664</v>
      </c>
      <c r="C6558">
        <v>301</v>
      </c>
      <c r="D6558">
        <v>928</v>
      </c>
      <c r="E6558">
        <v>0</v>
      </c>
      <c r="F6558">
        <v>50103</v>
      </c>
      <c r="H6558" t="s">
        <v>16</v>
      </c>
      <c r="I6558">
        <v>2210</v>
      </c>
      <c r="J6558">
        <v>1320</v>
      </c>
      <c r="K6558" t="s">
        <v>3374</v>
      </c>
      <c r="O6558" s="65">
        <v>446000680</v>
      </c>
    </row>
    <row r="6559" spans="1:15" x14ac:dyDescent="0.25">
      <c r="A6559" s="45">
        <v>2018</v>
      </c>
      <c r="B6559" t="s">
        <v>1664</v>
      </c>
      <c r="C6559">
        <v>301</v>
      </c>
      <c r="D6559">
        <v>928</v>
      </c>
      <c r="E6559">
        <v>0</v>
      </c>
      <c r="F6559">
        <v>50104</v>
      </c>
      <c r="H6559" t="s">
        <v>16</v>
      </c>
      <c r="I6559">
        <v>2210</v>
      </c>
      <c r="J6559">
        <v>1320</v>
      </c>
      <c r="K6559" t="s">
        <v>3375</v>
      </c>
      <c r="O6559" s="65">
        <v>537811849</v>
      </c>
    </row>
    <row r="6560" spans="1:15" x14ac:dyDescent="0.25">
      <c r="A6560" s="45">
        <v>2018</v>
      </c>
      <c r="B6560" t="s">
        <v>1664</v>
      </c>
      <c r="C6560">
        <v>301</v>
      </c>
      <c r="D6560">
        <v>928</v>
      </c>
      <c r="E6560">
        <v>0</v>
      </c>
      <c r="F6560">
        <v>50105</v>
      </c>
      <c r="H6560" t="s">
        <v>16</v>
      </c>
      <c r="I6560">
        <v>2210</v>
      </c>
      <c r="J6560">
        <v>1320</v>
      </c>
      <c r="K6560" t="s">
        <v>3376</v>
      </c>
      <c r="O6560" s="65">
        <v>182968511</v>
      </c>
    </row>
    <row r="6561" spans="1:15" x14ac:dyDescent="0.25">
      <c r="A6561" s="45">
        <v>2018</v>
      </c>
      <c r="B6561" t="s">
        <v>1664</v>
      </c>
      <c r="C6561">
        <v>301</v>
      </c>
      <c r="D6561">
        <v>928</v>
      </c>
      <c r="E6561">
        <v>0</v>
      </c>
      <c r="F6561">
        <v>50106</v>
      </c>
      <c r="H6561" t="s">
        <v>16</v>
      </c>
      <c r="I6561">
        <v>2210</v>
      </c>
      <c r="J6561">
        <v>1320</v>
      </c>
      <c r="K6561" t="s">
        <v>3377</v>
      </c>
      <c r="O6561" s="65">
        <v>580899933</v>
      </c>
    </row>
    <row r="6562" spans="1:15" x14ac:dyDescent="0.25">
      <c r="A6562" s="45">
        <v>2018</v>
      </c>
      <c r="B6562" t="s">
        <v>1664</v>
      </c>
      <c r="C6562">
        <v>301</v>
      </c>
      <c r="D6562">
        <v>928</v>
      </c>
      <c r="E6562">
        <v>0</v>
      </c>
      <c r="F6562">
        <v>50107</v>
      </c>
      <c r="H6562" t="s">
        <v>16</v>
      </c>
      <c r="I6562">
        <v>2210</v>
      </c>
      <c r="J6562">
        <v>1320</v>
      </c>
      <c r="K6562" t="s">
        <v>3378</v>
      </c>
      <c r="O6562" s="65">
        <v>3107299</v>
      </c>
    </row>
    <row r="6563" spans="1:15" x14ac:dyDescent="0.25">
      <c r="A6563" s="45">
        <v>2018</v>
      </c>
      <c r="B6563" t="s">
        <v>1664</v>
      </c>
      <c r="C6563">
        <v>301</v>
      </c>
      <c r="D6563">
        <v>928</v>
      </c>
      <c r="E6563">
        <v>0</v>
      </c>
      <c r="F6563">
        <v>50199</v>
      </c>
      <c r="H6563" t="s">
        <v>16</v>
      </c>
      <c r="I6563">
        <v>2210</v>
      </c>
      <c r="J6563">
        <v>1320</v>
      </c>
      <c r="K6563" t="s">
        <v>3379</v>
      </c>
      <c r="O6563" s="65">
        <v>394325249</v>
      </c>
    </row>
    <row r="6564" spans="1:15" x14ac:dyDescent="0.25">
      <c r="A6564" s="45">
        <v>2018</v>
      </c>
      <c r="B6564" t="s">
        <v>1664</v>
      </c>
      <c r="C6564">
        <v>301</v>
      </c>
      <c r="D6564">
        <v>928</v>
      </c>
      <c r="E6564">
        <v>0</v>
      </c>
      <c r="F6564">
        <v>50201</v>
      </c>
      <c r="H6564" t="s">
        <v>16</v>
      </c>
      <c r="I6564">
        <v>2110</v>
      </c>
      <c r="J6564">
        <v>1320</v>
      </c>
      <c r="K6564" t="s">
        <v>2211</v>
      </c>
      <c r="M6564" t="s">
        <v>6371</v>
      </c>
      <c r="O6564" s="65">
        <v>1702280000</v>
      </c>
    </row>
    <row r="6565" spans="1:15" x14ac:dyDescent="0.25">
      <c r="A6565" s="45">
        <v>2018</v>
      </c>
      <c r="B6565" t="s">
        <v>1664</v>
      </c>
      <c r="C6565">
        <v>301</v>
      </c>
      <c r="D6565">
        <v>928</v>
      </c>
      <c r="E6565">
        <v>0</v>
      </c>
      <c r="F6565">
        <v>59903</v>
      </c>
      <c r="H6565" t="s">
        <v>16</v>
      </c>
      <c r="I6565">
        <v>2240</v>
      </c>
      <c r="J6565">
        <v>1320</v>
      </c>
      <c r="K6565" t="s">
        <v>3389</v>
      </c>
      <c r="O6565" s="65">
        <v>801325008</v>
      </c>
    </row>
    <row r="6566" spans="1:15" x14ac:dyDescent="0.25">
      <c r="A6566" s="45">
        <v>2018</v>
      </c>
      <c r="B6566" t="s">
        <v>1664</v>
      </c>
      <c r="C6566">
        <v>301</v>
      </c>
      <c r="D6566">
        <v>928</v>
      </c>
      <c r="E6566">
        <v>0</v>
      </c>
      <c r="F6566">
        <v>60103</v>
      </c>
      <c r="G6566">
        <v>202</v>
      </c>
      <c r="H6566" t="s">
        <v>9</v>
      </c>
      <c r="I6566">
        <v>1310</v>
      </c>
      <c r="J6566">
        <v>1320</v>
      </c>
      <c r="K6566" t="s">
        <v>3393</v>
      </c>
      <c r="L6566" t="s">
        <v>21</v>
      </c>
      <c r="M6566" t="s">
        <v>4542</v>
      </c>
      <c r="N6566" t="s">
        <v>22</v>
      </c>
      <c r="O6566" s="65">
        <v>145764266</v>
      </c>
    </row>
    <row r="6567" spans="1:15" x14ac:dyDescent="0.25">
      <c r="A6567" s="45">
        <v>2018</v>
      </c>
      <c r="B6567" t="s">
        <v>1664</v>
      </c>
      <c r="C6567">
        <v>301</v>
      </c>
      <c r="D6567">
        <v>928</v>
      </c>
      <c r="E6567">
        <v>0</v>
      </c>
      <c r="F6567">
        <v>60201</v>
      </c>
      <c r="H6567" t="s">
        <v>9</v>
      </c>
      <c r="I6567">
        <v>1320</v>
      </c>
      <c r="J6567">
        <v>1320</v>
      </c>
      <c r="K6567" t="s">
        <v>3400</v>
      </c>
      <c r="O6567" s="65">
        <v>837994</v>
      </c>
    </row>
    <row r="6568" spans="1:15" x14ac:dyDescent="0.25">
      <c r="A6568" s="45">
        <v>2018</v>
      </c>
      <c r="B6568" t="s">
        <v>1664</v>
      </c>
      <c r="C6568">
        <v>301</v>
      </c>
      <c r="D6568">
        <v>928</v>
      </c>
      <c r="E6568">
        <v>0</v>
      </c>
      <c r="F6568">
        <v>60404</v>
      </c>
      <c r="H6568" t="s">
        <v>9</v>
      </c>
      <c r="I6568">
        <v>1320</v>
      </c>
      <c r="J6568">
        <v>3522</v>
      </c>
      <c r="K6568" t="s">
        <v>3414</v>
      </c>
      <c r="M6568" t="s">
        <v>3457</v>
      </c>
      <c r="O6568" s="65">
        <v>338173097</v>
      </c>
    </row>
    <row r="6569" spans="1:15" x14ac:dyDescent="0.25">
      <c r="A6569" s="45">
        <v>2018</v>
      </c>
      <c r="B6569" t="s">
        <v>1664</v>
      </c>
      <c r="C6569">
        <v>301</v>
      </c>
      <c r="D6569">
        <v>928</v>
      </c>
      <c r="E6569">
        <v>0</v>
      </c>
      <c r="F6569">
        <v>60701</v>
      </c>
      <c r="G6569">
        <v>200</v>
      </c>
      <c r="H6569" t="s">
        <v>9</v>
      </c>
      <c r="I6569">
        <v>1330</v>
      </c>
      <c r="J6569">
        <v>1320</v>
      </c>
      <c r="K6569" t="s">
        <v>3419</v>
      </c>
      <c r="L6569" t="s">
        <v>6372</v>
      </c>
      <c r="N6569" t="s">
        <v>3458</v>
      </c>
      <c r="O6569" s="65">
        <v>30000000</v>
      </c>
    </row>
    <row r="6570" spans="1:15" x14ac:dyDescent="0.25">
      <c r="A6570" s="45">
        <v>2018</v>
      </c>
      <c r="B6570" t="s">
        <v>1664</v>
      </c>
      <c r="C6570">
        <v>301</v>
      </c>
      <c r="D6570">
        <v>928</v>
      </c>
      <c r="E6570">
        <v>0</v>
      </c>
      <c r="F6570">
        <v>70107</v>
      </c>
      <c r="G6570">
        <v>202</v>
      </c>
      <c r="H6570" t="s">
        <v>16</v>
      </c>
      <c r="I6570">
        <v>2310</v>
      </c>
      <c r="J6570">
        <v>1320</v>
      </c>
      <c r="K6570" t="s">
        <v>3428</v>
      </c>
      <c r="L6570" t="s">
        <v>6351</v>
      </c>
      <c r="M6570" t="s">
        <v>6373</v>
      </c>
      <c r="N6570" t="s">
        <v>3458</v>
      </c>
      <c r="O6570" s="65">
        <v>987000000</v>
      </c>
    </row>
    <row r="6571" spans="1:15" x14ac:dyDescent="0.25">
      <c r="A6571" s="45">
        <v>2018</v>
      </c>
      <c r="B6571" t="s">
        <v>1664</v>
      </c>
      <c r="C6571">
        <v>301</v>
      </c>
      <c r="D6571">
        <v>928</v>
      </c>
      <c r="E6571">
        <v>0</v>
      </c>
      <c r="F6571">
        <v>90101</v>
      </c>
      <c r="H6571" t="s">
        <v>9</v>
      </c>
      <c r="I6571">
        <v>1120</v>
      </c>
      <c r="J6571">
        <v>1320</v>
      </c>
      <c r="K6571" t="s">
        <v>3222</v>
      </c>
      <c r="M6571" t="s">
        <v>6374</v>
      </c>
      <c r="O6571" s="65">
        <v>92000000</v>
      </c>
    </row>
    <row r="6572" spans="1:15" x14ac:dyDescent="0.25">
      <c r="A6572" s="45">
        <v>2018</v>
      </c>
      <c r="B6572" t="s">
        <v>1668</v>
      </c>
      <c r="C6572">
        <v>301</v>
      </c>
      <c r="D6572">
        <v>929</v>
      </c>
      <c r="E6572">
        <v>0</v>
      </c>
      <c r="F6572">
        <v>101</v>
      </c>
      <c r="H6572" t="s">
        <v>9</v>
      </c>
      <c r="I6572">
        <v>1111</v>
      </c>
      <c r="J6572">
        <v>1320</v>
      </c>
      <c r="K6572" t="s">
        <v>3206</v>
      </c>
      <c r="O6572" s="65">
        <v>12819332362</v>
      </c>
    </row>
    <row r="6573" spans="1:15" x14ac:dyDescent="0.25">
      <c r="A6573" s="45">
        <v>2018</v>
      </c>
      <c r="B6573" t="s">
        <v>1668</v>
      </c>
      <c r="C6573">
        <v>301</v>
      </c>
      <c r="D6573">
        <v>929</v>
      </c>
      <c r="E6573">
        <v>0</v>
      </c>
      <c r="F6573">
        <v>103</v>
      </c>
      <c r="H6573" t="s">
        <v>9</v>
      </c>
      <c r="I6573">
        <v>1111</v>
      </c>
      <c r="J6573">
        <v>1320</v>
      </c>
      <c r="K6573" t="s">
        <v>3207</v>
      </c>
      <c r="O6573" s="65">
        <v>167982660</v>
      </c>
    </row>
    <row r="6574" spans="1:15" x14ac:dyDescent="0.25">
      <c r="A6574" s="45">
        <v>2018</v>
      </c>
      <c r="B6574" t="s">
        <v>1668</v>
      </c>
      <c r="C6574">
        <v>301</v>
      </c>
      <c r="D6574">
        <v>929</v>
      </c>
      <c r="E6574">
        <v>0</v>
      </c>
      <c r="F6574">
        <v>105</v>
      </c>
      <c r="H6574" t="s">
        <v>9</v>
      </c>
      <c r="I6574">
        <v>1111</v>
      </c>
      <c r="J6574">
        <v>1320</v>
      </c>
      <c r="K6574" t="s">
        <v>3209</v>
      </c>
      <c r="O6574" s="65">
        <v>1356358142</v>
      </c>
    </row>
    <row r="6575" spans="1:15" x14ac:dyDescent="0.25">
      <c r="A6575" s="45">
        <v>2018</v>
      </c>
      <c r="B6575" t="s">
        <v>1668</v>
      </c>
      <c r="C6575">
        <v>301</v>
      </c>
      <c r="D6575">
        <v>929</v>
      </c>
      <c r="E6575">
        <v>0</v>
      </c>
      <c r="F6575">
        <v>201</v>
      </c>
      <c r="H6575" t="s">
        <v>9</v>
      </c>
      <c r="I6575">
        <v>1111</v>
      </c>
      <c r="J6575">
        <v>1320</v>
      </c>
      <c r="K6575" t="s">
        <v>3210</v>
      </c>
      <c r="O6575" s="65">
        <v>535921938</v>
      </c>
    </row>
    <row r="6576" spans="1:15" x14ac:dyDescent="0.25">
      <c r="A6576" s="45">
        <v>2018</v>
      </c>
      <c r="B6576" t="s">
        <v>1668</v>
      </c>
      <c r="C6576">
        <v>301</v>
      </c>
      <c r="D6576">
        <v>929</v>
      </c>
      <c r="E6576">
        <v>0</v>
      </c>
      <c r="F6576">
        <v>202</v>
      </c>
      <c r="H6576" t="s">
        <v>9</v>
      </c>
      <c r="I6576">
        <v>1111</v>
      </c>
      <c r="J6576">
        <v>1320</v>
      </c>
      <c r="K6576" t="s">
        <v>3211</v>
      </c>
      <c r="O6576" s="65">
        <v>810366</v>
      </c>
    </row>
    <row r="6577" spans="1:15" x14ac:dyDescent="0.25">
      <c r="A6577" s="45">
        <v>2018</v>
      </c>
      <c r="B6577" t="s">
        <v>1668</v>
      </c>
      <c r="C6577">
        <v>301</v>
      </c>
      <c r="D6577">
        <v>929</v>
      </c>
      <c r="E6577">
        <v>0</v>
      </c>
      <c r="F6577">
        <v>203</v>
      </c>
      <c r="H6577" t="s">
        <v>9</v>
      </c>
      <c r="I6577">
        <v>1111</v>
      </c>
      <c r="J6577">
        <v>1320</v>
      </c>
      <c r="K6577" t="s">
        <v>3212</v>
      </c>
      <c r="O6577" s="65">
        <v>76348332</v>
      </c>
    </row>
    <row r="6578" spans="1:15" x14ac:dyDescent="0.25">
      <c r="A6578" s="45">
        <v>2018</v>
      </c>
      <c r="B6578" t="s">
        <v>1668</v>
      </c>
      <c r="C6578">
        <v>301</v>
      </c>
      <c r="D6578">
        <v>929</v>
      </c>
      <c r="E6578">
        <v>0</v>
      </c>
      <c r="F6578">
        <v>204</v>
      </c>
      <c r="H6578" t="s">
        <v>9</v>
      </c>
      <c r="I6578">
        <v>1111</v>
      </c>
      <c r="J6578">
        <v>1320</v>
      </c>
      <c r="K6578" t="s">
        <v>3213</v>
      </c>
      <c r="O6578" s="65">
        <v>12972288</v>
      </c>
    </row>
    <row r="6579" spans="1:15" x14ac:dyDescent="0.25">
      <c r="A6579" s="45">
        <v>2018</v>
      </c>
      <c r="B6579" t="s">
        <v>1668</v>
      </c>
      <c r="C6579">
        <v>301</v>
      </c>
      <c r="D6579">
        <v>929</v>
      </c>
      <c r="E6579">
        <v>0</v>
      </c>
      <c r="F6579">
        <v>205</v>
      </c>
      <c r="H6579" t="s">
        <v>9</v>
      </c>
      <c r="I6579">
        <v>1111</v>
      </c>
      <c r="J6579">
        <v>1320</v>
      </c>
      <c r="K6579" t="s">
        <v>3214</v>
      </c>
      <c r="O6579" s="65">
        <v>648293</v>
      </c>
    </row>
    <row r="6580" spans="1:15" x14ac:dyDescent="0.25">
      <c r="A6580" s="45">
        <v>2018</v>
      </c>
      <c r="B6580" t="s">
        <v>1668</v>
      </c>
      <c r="C6580">
        <v>301</v>
      </c>
      <c r="D6580">
        <v>929</v>
      </c>
      <c r="E6580">
        <v>0</v>
      </c>
      <c r="F6580">
        <v>301</v>
      </c>
      <c r="H6580" t="s">
        <v>9</v>
      </c>
      <c r="I6580">
        <v>1111</v>
      </c>
      <c r="J6580">
        <v>1320</v>
      </c>
      <c r="K6580" t="s">
        <v>3215</v>
      </c>
      <c r="O6580" s="65">
        <v>3930183033</v>
      </c>
    </row>
    <row r="6581" spans="1:15" x14ac:dyDescent="0.25">
      <c r="A6581" s="45">
        <v>2018</v>
      </c>
      <c r="B6581" t="s">
        <v>1668</v>
      </c>
      <c r="C6581">
        <v>301</v>
      </c>
      <c r="D6581">
        <v>929</v>
      </c>
      <c r="E6581">
        <v>0</v>
      </c>
      <c r="F6581">
        <v>302</v>
      </c>
      <c r="H6581" t="s">
        <v>9</v>
      </c>
      <c r="I6581">
        <v>1111</v>
      </c>
      <c r="J6581">
        <v>1320</v>
      </c>
      <c r="K6581" t="s">
        <v>3216</v>
      </c>
      <c r="O6581" s="65">
        <v>6178004334</v>
      </c>
    </row>
    <row r="6582" spans="1:15" x14ac:dyDescent="0.25">
      <c r="A6582" s="45">
        <v>2018</v>
      </c>
      <c r="B6582" t="s">
        <v>1668</v>
      </c>
      <c r="C6582">
        <v>301</v>
      </c>
      <c r="D6582">
        <v>929</v>
      </c>
      <c r="E6582">
        <v>0</v>
      </c>
      <c r="F6582">
        <v>303</v>
      </c>
      <c r="H6582" t="s">
        <v>16</v>
      </c>
      <c r="I6582">
        <v>1111</v>
      </c>
      <c r="J6582">
        <v>1320</v>
      </c>
      <c r="K6582" t="s">
        <v>3217</v>
      </c>
      <c r="O6582" s="65">
        <v>2905578538</v>
      </c>
    </row>
    <row r="6583" spans="1:15" x14ac:dyDescent="0.25">
      <c r="A6583" s="45">
        <v>2018</v>
      </c>
      <c r="B6583" t="s">
        <v>1668</v>
      </c>
      <c r="C6583">
        <v>301</v>
      </c>
      <c r="D6583">
        <v>929</v>
      </c>
      <c r="E6583">
        <v>0</v>
      </c>
      <c r="F6583">
        <v>304</v>
      </c>
      <c r="H6583" t="s">
        <v>9</v>
      </c>
      <c r="I6583">
        <v>1111</v>
      </c>
      <c r="J6583">
        <v>1320</v>
      </c>
      <c r="K6583" t="s">
        <v>3218</v>
      </c>
      <c r="O6583" s="65">
        <v>2512062541</v>
      </c>
    </row>
    <row r="6584" spans="1:15" x14ac:dyDescent="0.25">
      <c r="A6584" s="45">
        <v>2018</v>
      </c>
      <c r="B6584" t="s">
        <v>1668</v>
      </c>
      <c r="C6584">
        <v>301</v>
      </c>
      <c r="D6584">
        <v>929</v>
      </c>
      <c r="E6584">
        <v>0</v>
      </c>
      <c r="F6584">
        <v>399</v>
      </c>
      <c r="H6584" t="s">
        <v>9</v>
      </c>
      <c r="I6584">
        <v>1111</v>
      </c>
      <c r="J6584">
        <v>1320</v>
      </c>
      <c r="K6584" t="s">
        <v>3219</v>
      </c>
      <c r="O6584" s="65">
        <v>7276966450</v>
      </c>
    </row>
    <row r="6585" spans="1:15" x14ac:dyDescent="0.25">
      <c r="A6585" s="45">
        <v>2018</v>
      </c>
      <c r="B6585" t="s">
        <v>1668</v>
      </c>
      <c r="C6585">
        <v>301</v>
      </c>
      <c r="D6585">
        <v>929</v>
      </c>
      <c r="E6585">
        <v>0</v>
      </c>
      <c r="F6585">
        <v>401</v>
      </c>
      <c r="G6585">
        <v>200</v>
      </c>
      <c r="H6585" t="s">
        <v>9</v>
      </c>
      <c r="I6585">
        <v>1112</v>
      </c>
      <c r="J6585">
        <v>1320</v>
      </c>
      <c r="K6585" t="s">
        <v>3220</v>
      </c>
      <c r="L6585" t="s">
        <v>21</v>
      </c>
      <c r="M6585" t="s">
        <v>4546</v>
      </c>
      <c r="N6585" t="s">
        <v>22</v>
      </c>
      <c r="O6585" s="65">
        <v>3225252144</v>
      </c>
    </row>
    <row r="6586" spans="1:15" x14ac:dyDescent="0.25">
      <c r="A6586" s="45">
        <v>2018</v>
      </c>
      <c r="B6586" t="s">
        <v>1668</v>
      </c>
      <c r="C6586">
        <v>301</v>
      </c>
      <c r="D6586">
        <v>929</v>
      </c>
      <c r="E6586">
        <v>0</v>
      </c>
      <c r="F6586">
        <v>405</v>
      </c>
      <c r="G6586">
        <v>200</v>
      </c>
      <c r="H6586" t="s">
        <v>9</v>
      </c>
      <c r="I6586">
        <v>1112</v>
      </c>
      <c r="J6586">
        <v>1320</v>
      </c>
      <c r="K6586" t="s">
        <v>3244</v>
      </c>
      <c r="L6586" t="s">
        <v>23</v>
      </c>
      <c r="M6586" t="s">
        <v>4531</v>
      </c>
      <c r="N6586" t="s">
        <v>24</v>
      </c>
      <c r="O6586" s="65">
        <v>174337954</v>
      </c>
    </row>
    <row r="6587" spans="1:15" x14ac:dyDescent="0.25">
      <c r="A6587" s="45">
        <v>2018</v>
      </c>
      <c r="B6587" t="s">
        <v>1668</v>
      </c>
      <c r="C6587">
        <v>301</v>
      </c>
      <c r="D6587">
        <v>929</v>
      </c>
      <c r="E6587">
        <v>0</v>
      </c>
      <c r="F6587">
        <v>502</v>
      </c>
      <c r="G6587">
        <v>200</v>
      </c>
      <c r="H6587" t="s">
        <v>9</v>
      </c>
      <c r="I6587">
        <v>1112</v>
      </c>
      <c r="J6587">
        <v>1320</v>
      </c>
      <c r="K6587" t="s">
        <v>3246</v>
      </c>
      <c r="L6587" t="s">
        <v>21</v>
      </c>
      <c r="M6587" t="s">
        <v>4532</v>
      </c>
      <c r="N6587" t="s">
        <v>22</v>
      </c>
      <c r="O6587" s="65">
        <v>523013862</v>
      </c>
    </row>
    <row r="6588" spans="1:15" x14ac:dyDescent="0.25">
      <c r="A6588" s="45">
        <v>2018</v>
      </c>
      <c r="B6588" t="s">
        <v>1668</v>
      </c>
      <c r="C6588">
        <v>301</v>
      </c>
      <c r="D6588">
        <v>929</v>
      </c>
      <c r="E6588">
        <v>0</v>
      </c>
      <c r="F6588">
        <v>503</v>
      </c>
      <c r="G6588">
        <v>200</v>
      </c>
      <c r="H6588" t="s">
        <v>9</v>
      </c>
      <c r="I6588">
        <v>1112</v>
      </c>
      <c r="J6588">
        <v>1320</v>
      </c>
      <c r="K6588" t="s">
        <v>3247</v>
      </c>
      <c r="L6588" t="s">
        <v>21</v>
      </c>
      <c r="M6588" t="s">
        <v>4533</v>
      </c>
      <c r="N6588" t="s">
        <v>22</v>
      </c>
      <c r="O6588" s="65">
        <v>1046027723</v>
      </c>
    </row>
    <row r="6589" spans="1:15" x14ac:dyDescent="0.25">
      <c r="A6589" s="45">
        <v>2018</v>
      </c>
      <c r="B6589" t="s">
        <v>1668</v>
      </c>
      <c r="C6589">
        <v>301</v>
      </c>
      <c r="D6589">
        <v>929</v>
      </c>
      <c r="E6589">
        <v>0</v>
      </c>
      <c r="F6589">
        <v>504</v>
      </c>
      <c r="H6589" t="s">
        <v>9</v>
      </c>
      <c r="I6589">
        <v>1112</v>
      </c>
      <c r="J6589">
        <v>3522</v>
      </c>
      <c r="K6589" t="s">
        <v>3248</v>
      </c>
      <c r="M6589" t="s">
        <v>3454</v>
      </c>
      <c r="O6589" s="65">
        <v>5007930849</v>
      </c>
    </row>
    <row r="6590" spans="1:15" x14ac:dyDescent="0.25">
      <c r="A6590" s="45">
        <v>2018</v>
      </c>
      <c r="B6590" t="s">
        <v>1668</v>
      </c>
      <c r="C6590">
        <v>301</v>
      </c>
      <c r="D6590">
        <v>929</v>
      </c>
      <c r="E6590">
        <v>0</v>
      </c>
      <c r="F6590">
        <v>505</v>
      </c>
      <c r="G6590">
        <v>200</v>
      </c>
      <c r="H6590" t="s">
        <v>9</v>
      </c>
      <c r="I6590">
        <v>1112</v>
      </c>
      <c r="J6590">
        <v>1320</v>
      </c>
      <c r="K6590" t="s">
        <v>3249</v>
      </c>
      <c r="L6590" t="s">
        <v>6327</v>
      </c>
      <c r="N6590" t="s">
        <v>3455</v>
      </c>
      <c r="O6590" s="65">
        <v>374000000</v>
      </c>
    </row>
    <row r="6591" spans="1:15" x14ac:dyDescent="0.25">
      <c r="A6591" s="45">
        <v>2018</v>
      </c>
      <c r="B6591" t="s">
        <v>1668</v>
      </c>
      <c r="C6591">
        <v>301</v>
      </c>
      <c r="D6591">
        <v>929</v>
      </c>
      <c r="E6591">
        <v>0</v>
      </c>
      <c r="F6591">
        <v>10101</v>
      </c>
      <c r="H6591" t="s">
        <v>9</v>
      </c>
      <c r="I6591">
        <v>1120</v>
      </c>
      <c r="J6591">
        <v>1320</v>
      </c>
      <c r="K6591" t="s">
        <v>3253</v>
      </c>
      <c r="O6591" s="65">
        <v>1251035209</v>
      </c>
    </row>
    <row r="6592" spans="1:15" x14ac:dyDescent="0.25">
      <c r="A6592" s="45">
        <v>2018</v>
      </c>
      <c r="B6592" t="s">
        <v>1668</v>
      </c>
      <c r="C6592">
        <v>301</v>
      </c>
      <c r="D6592">
        <v>929</v>
      </c>
      <c r="E6592">
        <v>0</v>
      </c>
      <c r="F6592">
        <v>10103</v>
      </c>
      <c r="H6592" t="s">
        <v>9</v>
      </c>
      <c r="I6592">
        <v>1120</v>
      </c>
      <c r="J6592">
        <v>1320</v>
      </c>
      <c r="K6592" t="s">
        <v>3255</v>
      </c>
      <c r="O6592" s="65">
        <v>165365159</v>
      </c>
    </row>
    <row r="6593" spans="1:15" x14ac:dyDescent="0.25">
      <c r="A6593" s="45">
        <v>2018</v>
      </c>
      <c r="B6593" t="s">
        <v>1668</v>
      </c>
      <c r="C6593">
        <v>301</v>
      </c>
      <c r="D6593">
        <v>929</v>
      </c>
      <c r="E6593">
        <v>0</v>
      </c>
      <c r="F6593">
        <v>10201</v>
      </c>
      <c r="H6593" t="s">
        <v>9</v>
      </c>
      <c r="I6593">
        <v>1120</v>
      </c>
      <c r="J6593">
        <v>1320</v>
      </c>
      <c r="K6593" t="s">
        <v>3258</v>
      </c>
      <c r="O6593" s="65">
        <v>67074244</v>
      </c>
    </row>
    <row r="6594" spans="1:15" x14ac:dyDescent="0.25">
      <c r="A6594" s="45">
        <v>2018</v>
      </c>
      <c r="B6594" t="s">
        <v>1668</v>
      </c>
      <c r="C6594">
        <v>301</v>
      </c>
      <c r="D6594">
        <v>929</v>
      </c>
      <c r="E6594">
        <v>0</v>
      </c>
      <c r="F6594">
        <v>10202</v>
      </c>
      <c r="H6594" t="s">
        <v>9</v>
      </c>
      <c r="I6594">
        <v>1120</v>
      </c>
      <c r="J6594">
        <v>1320</v>
      </c>
      <c r="K6594" t="s">
        <v>3259</v>
      </c>
      <c r="O6594" s="65">
        <v>307943798</v>
      </c>
    </row>
    <row r="6595" spans="1:15" x14ac:dyDescent="0.25">
      <c r="A6595" s="45">
        <v>2018</v>
      </c>
      <c r="B6595" t="s">
        <v>1668</v>
      </c>
      <c r="C6595">
        <v>301</v>
      </c>
      <c r="D6595">
        <v>929</v>
      </c>
      <c r="E6595">
        <v>0</v>
      </c>
      <c r="F6595">
        <v>10203</v>
      </c>
      <c r="H6595" t="s">
        <v>9</v>
      </c>
      <c r="I6595">
        <v>1120</v>
      </c>
      <c r="J6595">
        <v>1320</v>
      </c>
      <c r="K6595" t="s">
        <v>3260</v>
      </c>
      <c r="O6595" s="65">
        <v>766028</v>
      </c>
    </row>
    <row r="6596" spans="1:15" x14ac:dyDescent="0.25">
      <c r="A6596" s="45">
        <v>2018</v>
      </c>
      <c r="B6596" t="s">
        <v>1668</v>
      </c>
      <c r="C6596">
        <v>301</v>
      </c>
      <c r="D6596">
        <v>929</v>
      </c>
      <c r="E6596">
        <v>0</v>
      </c>
      <c r="F6596">
        <v>10204</v>
      </c>
      <c r="H6596" t="s">
        <v>9</v>
      </c>
      <c r="I6596">
        <v>1120</v>
      </c>
      <c r="J6596">
        <v>1320</v>
      </c>
      <c r="K6596" t="s">
        <v>3261</v>
      </c>
      <c r="O6596" s="65">
        <v>401632459</v>
      </c>
    </row>
    <row r="6597" spans="1:15" x14ac:dyDescent="0.25">
      <c r="A6597" s="45">
        <v>2018</v>
      </c>
      <c r="B6597" t="s">
        <v>1668</v>
      </c>
      <c r="C6597">
        <v>301</v>
      </c>
      <c r="D6597">
        <v>929</v>
      </c>
      <c r="E6597">
        <v>0</v>
      </c>
      <c r="F6597">
        <v>10299</v>
      </c>
      <c r="H6597" t="s">
        <v>9</v>
      </c>
      <c r="I6597">
        <v>1120</v>
      </c>
      <c r="J6597">
        <v>1320</v>
      </c>
      <c r="K6597" t="s">
        <v>3262</v>
      </c>
      <c r="M6597" t="s">
        <v>6375</v>
      </c>
      <c r="O6597" s="65">
        <v>54676</v>
      </c>
    </row>
    <row r="6598" spans="1:15" x14ac:dyDescent="0.25">
      <c r="A6598" s="45">
        <v>2018</v>
      </c>
      <c r="B6598" t="s">
        <v>1668</v>
      </c>
      <c r="C6598">
        <v>301</v>
      </c>
      <c r="D6598">
        <v>929</v>
      </c>
      <c r="E6598">
        <v>0</v>
      </c>
      <c r="F6598">
        <v>10301</v>
      </c>
      <c r="H6598" t="s">
        <v>9</v>
      </c>
      <c r="I6598">
        <v>1120</v>
      </c>
      <c r="J6598">
        <v>1320</v>
      </c>
      <c r="K6598" t="s">
        <v>3263</v>
      </c>
      <c r="O6598" s="65">
        <v>76320</v>
      </c>
    </row>
    <row r="6599" spans="1:15" x14ac:dyDescent="0.25">
      <c r="A6599" s="45">
        <v>2018</v>
      </c>
      <c r="B6599" t="s">
        <v>1668</v>
      </c>
      <c r="C6599">
        <v>301</v>
      </c>
      <c r="D6599">
        <v>929</v>
      </c>
      <c r="E6599">
        <v>0</v>
      </c>
      <c r="F6599">
        <v>10303</v>
      </c>
      <c r="H6599" t="s">
        <v>9</v>
      </c>
      <c r="I6599">
        <v>1120</v>
      </c>
      <c r="J6599">
        <v>1320</v>
      </c>
      <c r="K6599" t="s">
        <v>3265</v>
      </c>
      <c r="O6599" s="65">
        <v>37016615</v>
      </c>
    </row>
    <row r="6600" spans="1:15" x14ac:dyDescent="0.25">
      <c r="A6600" s="45">
        <v>2018</v>
      </c>
      <c r="B6600" t="s">
        <v>1668</v>
      </c>
      <c r="C6600">
        <v>301</v>
      </c>
      <c r="D6600">
        <v>929</v>
      </c>
      <c r="E6600">
        <v>0</v>
      </c>
      <c r="F6600">
        <v>10304</v>
      </c>
      <c r="H6600" t="s">
        <v>9</v>
      </c>
      <c r="I6600">
        <v>1120</v>
      </c>
      <c r="J6600">
        <v>1320</v>
      </c>
      <c r="K6600" t="s">
        <v>3266</v>
      </c>
      <c r="O6600" s="65">
        <v>4055939</v>
      </c>
    </row>
    <row r="6601" spans="1:15" x14ac:dyDescent="0.25">
      <c r="A6601" s="45">
        <v>2018</v>
      </c>
      <c r="B6601" t="s">
        <v>1668</v>
      </c>
      <c r="C6601">
        <v>301</v>
      </c>
      <c r="D6601">
        <v>929</v>
      </c>
      <c r="E6601">
        <v>0</v>
      </c>
      <c r="F6601">
        <v>10307</v>
      </c>
      <c r="H6601" t="s">
        <v>9</v>
      </c>
      <c r="I6601">
        <v>1120</v>
      </c>
      <c r="J6601">
        <v>1320</v>
      </c>
      <c r="K6601" t="s">
        <v>3269</v>
      </c>
      <c r="O6601" s="65">
        <v>1395182</v>
      </c>
    </row>
    <row r="6602" spans="1:15" x14ac:dyDescent="0.25">
      <c r="A6602" s="45">
        <v>2018</v>
      </c>
      <c r="B6602" t="s">
        <v>1668</v>
      </c>
      <c r="C6602">
        <v>301</v>
      </c>
      <c r="D6602">
        <v>929</v>
      </c>
      <c r="E6602">
        <v>0</v>
      </c>
      <c r="F6602">
        <v>10401</v>
      </c>
      <c r="H6602" t="s">
        <v>9</v>
      </c>
      <c r="I6602">
        <v>1120</v>
      </c>
      <c r="J6602">
        <v>1320</v>
      </c>
      <c r="K6602" t="s">
        <v>3270</v>
      </c>
      <c r="M6602" t="s">
        <v>4729</v>
      </c>
      <c r="O6602" s="65">
        <v>2000000</v>
      </c>
    </row>
    <row r="6603" spans="1:15" x14ac:dyDescent="0.25">
      <c r="A6603" s="45">
        <v>2018</v>
      </c>
      <c r="B6603" t="s">
        <v>1668</v>
      </c>
      <c r="C6603">
        <v>301</v>
      </c>
      <c r="D6603">
        <v>929</v>
      </c>
      <c r="E6603">
        <v>0</v>
      </c>
      <c r="F6603">
        <v>10405</v>
      </c>
      <c r="H6603" t="s">
        <v>9</v>
      </c>
      <c r="I6603">
        <v>1120</v>
      </c>
      <c r="J6603">
        <v>1320</v>
      </c>
      <c r="K6603" t="s">
        <v>3274</v>
      </c>
      <c r="M6603" t="s">
        <v>6376</v>
      </c>
      <c r="O6603" s="65">
        <v>10600000</v>
      </c>
    </row>
    <row r="6604" spans="1:15" x14ac:dyDescent="0.25">
      <c r="A6604" s="45">
        <v>2018</v>
      </c>
      <c r="B6604" t="s">
        <v>1668</v>
      </c>
      <c r="C6604">
        <v>301</v>
      </c>
      <c r="D6604">
        <v>929</v>
      </c>
      <c r="E6604">
        <v>0</v>
      </c>
      <c r="F6604">
        <v>10406</v>
      </c>
      <c r="H6604" t="s">
        <v>9</v>
      </c>
      <c r="I6604">
        <v>1120</v>
      </c>
      <c r="J6604">
        <v>1320</v>
      </c>
      <c r="K6604" t="s">
        <v>3275</v>
      </c>
      <c r="M6604" t="s">
        <v>6377</v>
      </c>
      <c r="O6604" s="65">
        <v>171295718</v>
      </c>
    </row>
    <row r="6605" spans="1:15" x14ac:dyDescent="0.25">
      <c r="A6605" s="45">
        <v>2018</v>
      </c>
      <c r="B6605" t="s">
        <v>1668</v>
      </c>
      <c r="C6605">
        <v>301</v>
      </c>
      <c r="D6605">
        <v>929</v>
      </c>
      <c r="E6605">
        <v>0</v>
      </c>
      <c r="F6605">
        <v>10499</v>
      </c>
      <c r="H6605" t="s">
        <v>9</v>
      </c>
      <c r="I6605">
        <v>1120</v>
      </c>
      <c r="J6605">
        <v>1320</v>
      </c>
      <c r="K6605" t="s">
        <v>3276</v>
      </c>
      <c r="M6605" t="s">
        <v>6378</v>
      </c>
      <c r="O6605" s="65">
        <v>95582233</v>
      </c>
    </row>
    <row r="6606" spans="1:15" x14ac:dyDescent="0.25">
      <c r="A6606" s="45">
        <v>2018</v>
      </c>
      <c r="B6606" t="s">
        <v>1668</v>
      </c>
      <c r="C6606">
        <v>301</v>
      </c>
      <c r="D6606">
        <v>929</v>
      </c>
      <c r="E6606">
        <v>0</v>
      </c>
      <c r="F6606">
        <v>10501</v>
      </c>
      <c r="H6606" t="s">
        <v>9</v>
      </c>
      <c r="I6606">
        <v>1120</v>
      </c>
      <c r="J6606">
        <v>1320</v>
      </c>
      <c r="K6606" t="s">
        <v>3277</v>
      </c>
      <c r="O6606" s="65">
        <v>6069902</v>
      </c>
    </row>
    <row r="6607" spans="1:15" x14ac:dyDescent="0.25">
      <c r="A6607" s="45">
        <v>2018</v>
      </c>
      <c r="B6607" t="s">
        <v>1668</v>
      </c>
      <c r="C6607">
        <v>301</v>
      </c>
      <c r="D6607">
        <v>929</v>
      </c>
      <c r="E6607">
        <v>0</v>
      </c>
      <c r="F6607">
        <v>10502</v>
      </c>
      <c r="H6607" t="s">
        <v>9</v>
      </c>
      <c r="I6607">
        <v>1120</v>
      </c>
      <c r="J6607">
        <v>1320</v>
      </c>
      <c r="K6607" t="s">
        <v>3278</v>
      </c>
      <c r="O6607" s="65">
        <v>70684029</v>
      </c>
    </row>
    <row r="6608" spans="1:15" x14ac:dyDescent="0.25">
      <c r="A6608" s="45">
        <v>2018</v>
      </c>
      <c r="B6608" t="s">
        <v>1668</v>
      </c>
      <c r="C6608">
        <v>301</v>
      </c>
      <c r="D6608">
        <v>929</v>
      </c>
      <c r="E6608">
        <v>0</v>
      </c>
      <c r="F6608">
        <v>10503</v>
      </c>
      <c r="H6608" t="s">
        <v>9</v>
      </c>
      <c r="I6608">
        <v>1120</v>
      </c>
      <c r="J6608">
        <v>1320</v>
      </c>
      <c r="K6608" t="s">
        <v>3279</v>
      </c>
      <c r="O6608" s="65">
        <v>2724583</v>
      </c>
    </row>
    <row r="6609" spans="1:15" x14ac:dyDescent="0.25">
      <c r="A6609" s="45">
        <v>2018</v>
      </c>
      <c r="B6609" t="s">
        <v>1668</v>
      </c>
      <c r="C6609">
        <v>301</v>
      </c>
      <c r="D6609">
        <v>929</v>
      </c>
      <c r="E6609">
        <v>0</v>
      </c>
      <c r="F6609">
        <v>10504</v>
      </c>
      <c r="H6609" t="s">
        <v>9</v>
      </c>
      <c r="I6609">
        <v>1120</v>
      </c>
      <c r="J6609">
        <v>1320</v>
      </c>
      <c r="K6609" t="s">
        <v>3280</v>
      </c>
      <c r="O6609" s="65">
        <v>2724583</v>
      </c>
    </row>
    <row r="6610" spans="1:15" x14ac:dyDescent="0.25">
      <c r="A6610" s="45">
        <v>2018</v>
      </c>
      <c r="B6610" t="s">
        <v>1668</v>
      </c>
      <c r="C6610">
        <v>301</v>
      </c>
      <c r="D6610">
        <v>929</v>
      </c>
      <c r="E6610">
        <v>0</v>
      </c>
      <c r="F6610">
        <v>10701</v>
      </c>
      <c r="H6610" t="s">
        <v>9</v>
      </c>
      <c r="I6610">
        <v>1120</v>
      </c>
      <c r="J6610">
        <v>1320</v>
      </c>
      <c r="K6610" t="s">
        <v>3284</v>
      </c>
      <c r="M6610" t="s">
        <v>6379</v>
      </c>
      <c r="O6610" s="65">
        <v>12277411</v>
      </c>
    </row>
    <row r="6611" spans="1:15" x14ac:dyDescent="0.25">
      <c r="A6611" s="45">
        <v>2018</v>
      </c>
      <c r="B6611" t="s">
        <v>1668</v>
      </c>
      <c r="C6611">
        <v>301</v>
      </c>
      <c r="D6611">
        <v>929</v>
      </c>
      <c r="E6611">
        <v>0</v>
      </c>
      <c r="F6611">
        <v>10702</v>
      </c>
      <c r="H6611" t="s">
        <v>9</v>
      </c>
      <c r="I6611">
        <v>1120</v>
      </c>
      <c r="J6611">
        <v>1320</v>
      </c>
      <c r="K6611" t="s">
        <v>3285</v>
      </c>
      <c r="M6611" t="s">
        <v>6380</v>
      </c>
      <c r="O6611" s="65">
        <v>5741093</v>
      </c>
    </row>
    <row r="6612" spans="1:15" x14ac:dyDescent="0.25">
      <c r="A6612" s="45">
        <v>2018</v>
      </c>
      <c r="B6612" t="s">
        <v>1668</v>
      </c>
      <c r="C6612">
        <v>301</v>
      </c>
      <c r="D6612">
        <v>929</v>
      </c>
      <c r="E6612">
        <v>0</v>
      </c>
      <c r="F6612">
        <v>10801</v>
      </c>
      <c r="H6612" t="s">
        <v>9</v>
      </c>
      <c r="I6612">
        <v>1120</v>
      </c>
      <c r="J6612">
        <v>1320</v>
      </c>
      <c r="K6612" t="s">
        <v>3287</v>
      </c>
      <c r="O6612" s="65">
        <v>59360000</v>
      </c>
    </row>
    <row r="6613" spans="1:15" x14ac:dyDescent="0.25">
      <c r="A6613" s="45">
        <v>2018</v>
      </c>
      <c r="B6613" t="s">
        <v>1668</v>
      </c>
      <c r="C6613">
        <v>301</v>
      </c>
      <c r="D6613">
        <v>929</v>
      </c>
      <c r="E6613">
        <v>0</v>
      </c>
      <c r="F6613">
        <v>10804</v>
      </c>
      <c r="H6613" t="s">
        <v>9</v>
      </c>
      <c r="I6613">
        <v>1120</v>
      </c>
      <c r="J6613">
        <v>1320</v>
      </c>
      <c r="K6613" t="s">
        <v>3290</v>
      </c>
      <c r="O6613" s="65">
        <v>530000</v>
      </c>
    </row>
    <row r="6614" spans="1:15" x14ac:dyDescent="0.25">
      <c r="A6614" s="45">
        <v>2018</v>
      </c>
      <c r="B6614" t="s">
        <v>1668</v>
      </c>
      <c r="C6614">
        <v>301</v>
      </c>
      <c r="D6614">
        <v>929</v>
      </c>
      <c r="E6614">
        <v>0</v>
      </c>
      <c r="F6614">
        <v>10805</v>
      </c>
      <c r="H6614" t="s">
        <v>9</v>
      </c>
      <c r="I6614">
        <v>1120</v>
      </c>
      <c r="J6614">
        <v>1320</v>
      </c>
      <c r="K6614" t="s">
        <v>3291</v>
      </c>
      <c r="O6614" s="65">
        <v>15900000</v>
      </c>
    </row>
    <row r="6615" spans="1:15" x14ac:dyDescent="0.25">
      <c r="A6615" s="45">
        <v>2018</v>
      </c>
      <c r="B6615" t="s">
        <v>1668</v>
      </c>
      <c r="C6615">
        <v>301</v>
      </c>
      <c r="D6615">
        <v>929</v>
      </c>
      <c r="E6615">
        <v>0</v>
      </c>
      <c r="F6615">
        <v>10806</v>
      </c>
      <c r="H6615" t="s">
        <v>9</v>
      </c>
      <c r="I6615">
        <v>1120</v>
      </c>
      <c r="J6615">
        <v>1320</v>
      </c>
      <c r="K6615" t="s">
        <v>3292</v>
      </c>
      <c r="O6615" s="65">
        <v>1060000</v>
      </c>
    </row>
    <row r="6616" spans="1:15" x14ac:dyDescent="0.25">
      <c r="A6616" s="45">
        <v>2018</v>
      </c>
      <c r="B6616" t="s">
        <v>1668</v>
      </c>
      <c r="C6616">
        <v>301</v>
      </c>
      <c r="D6616">
        <v>929</v>
      </c>
      <c r="E6616">
        <v>0</v>
      </c>
      <c r="F6616">
        <v>10807</v>
      </c>
      <c r="H6616" t="s">
        <v>9</v>
      </c>
      <c r="I6616">
        <v>1120</v>
      </c>
      <c r="J6616">
        <v>1320</v>
      </c>
      <c r="K6616" t="s">
        <v>3293</v>
      </c>
      <c r="O6616" s="65">
        <v>10153021</v>
      </c>
    </row>
    <row r="6617" spans="1:15" x14ac:dyDescent="0.25">
      <c r="A6617" s="45">
        <v>2018</v>
      </c>
      <c r="B6617" t="s">
        <v>1668</v>
      </c>
      <c r="C6617">
        <v>301</v>
      </c>
      <c r="D6617">
        <v>929</v>
      </c>
      <c r="E6617">
        <v>0</v>
      </c>
      <c r="F6617">
        <v>10808</v>
      </c>
      <c r="H6617" t="s">
        <v>9</v>
      </c>
      <c r="I6617">
        <v>1120</v>
      </c>
      <c r="J6617">
        <v>1320</v>
      </c>
      <c r="K6617" t="s">
        <v>3294</v>
      </c>
      <c r="O6617" s="65">
        <v>1060000</v>
      </c>
    </row>
    <row r="6618" spans="1:15" x14ac:dyDescent="0.25">
      <c r="A6618" s="45">
        <v>2018</v>
      </c>
      <c r="B6618" t="s">
        <v>1668</v>
      </c>
      <c r="C6618">
        <v>301</v>
      </c>
      <c r="D6618">
        <v>929</v>
      </c>
      <c r="E6618">
        <v>0</v>
      </c>
      <c r="F6618">
        <v>10899</v>
      </c>
      <c r="H6618" t="s">
        <v>9</v>
      </c>
      <c r="I6618">
        <v>1120</v>
      </c>
      <c r="J6618">
        <v>1320</v>
      </c>
      <c r="K6618" t="s">
        <v>3295</v>
      </c>
      <c r="O6618" s="65">
        <v>530000</v>
      </c>
    </row>
    <row r="6619" spans="1:15" x14ac:dyDescent="0.25">
      <c r="A6619" s="45">
        <v>2018</v>
      </c>
      <c r="B6619" t="s">
        <v>1668</v>
      </c>
      <c r="C6619">
        <v>301</v>
      </c>
      <c r="D6619">
        <v>929</v>
      </c>
      <c r="E6619">
        <v>0</v>
      </c>
      <c r="F6619">
        <v>19999</v>
      </c>
      <c r="H6619" t="s">
        <v>9</v>
      </c>
      <c r="I6619">
        <v>1120</v>
      </c>
      <c r="J6619">
        <v>1320</v>
      </c>
      <c r="K6619" t="s">
        <v>3305</v>
      </c>
      <c r="M6619" t="s">
        <v>6381</v>
      </c>
      <c r="O6619" s="65">
        <v>1500000</v>
      </c>
    </row>
    <row r="6620" spans="1:15" x14ac:dyDescent="0.25">
      <c r="A6620" s="45">
        <v>2018</v>
      </c>
      <c r="B6620" t="s">
        <v>1668</v>
      </c>
      <c r="C6620">
        <v>301</v>
      </c>
      <c r="D6620">
        <v>929</v>
      </c>
      <c r="E6620">
        <v>0</v>
      </c>
      <c r="F6620">
        <v>20101</v>
      </c>
      <c r="H6620" t="s">
        <v>9</v>
      </c>
      <c r="I6620">
        <v>1120</v>
      </c>
      <c r="J6620">
        <v>1320</v>
      </c>
      <c r="K6620" t="s">
        <v>3306</v>
      </c>
      <c r="O6620" s="65">
        <v>48453894</v>
      </c>
    </row>
    <row r="6621" spans="1:15" x14ac:dyDescent="0.25">
      <c r="A6621" s="45">
        <v>2018</v>
      </c>
      <c r="B6621" t="s">
        <v>1668</v>
      </c>
      <c r="C6621">
        <v>301</v>
      </c>
      <c r="D6621">
        <v>929</v>
      </c>
      <c r="E6621">
        <v>0</v>
      </c>
      <c r="F6621">
        <v>20102</v>
      </c>
      <c r="H6621" t="s">
        <v>9</v>
      </c>
      <c r="I6621">
        <v>1120</v>
      </c>
      <c r="J6621">
        <v>1320</v>
      </c>
      <c r="K6621" t="s">
        <v>3307</v>
      </c>
      <c r="O6621" s="65">
        <v>776720</v>
      </c>
    </row>
    <row r="6622" spans="1:15" x14ac:dyDescent="0.25">
      <c r="A6622" s="45">
        <v>2018</v>
      </c>
      <c r="B6622" t="s">
        <v>1668</v>
      </c>
      <c r="C6622">
        <v>301</v>
      </c>
      <c r="D6622">
        <v>929</v>
      </c>
      <c r="E6622">
        <v>0</v>
      </c>
      <c r="F6622">
        <v>20104</v>
      </c>
      <c r="H6622" t="s">
        <v>9</v>
      </c>
      <c r="I6622">
        <v>1120</v>
      </c>
      <c r="J6622">
        <v>1320</v>
      </c>
      <c r="K6622" t="s">
        <v>3309</v>
      </c>
      <c r="O6622" s="65">
        <v>54271906</v>
      </c>
    </row>
    <row r="6623" spans="1:15" x14ac:dyDescent="0.25">
      <c r="A6623" s="45">
        <v>2018</v>
      </c>
      <c r="B6623" t="s">
        <v>1668</v>
      </c>
      <c r="C6623">
        <v>301</v>
      </c>
      <c r="D6623">
        <v>929</v>
      </c>
      <c r="E6623">
        <v>0</v>
      </c>
      <c r="F6623">
        <v>20199</v>
      </c>
      <c r="H6623" t="s">
        <v>9</v>
      </c>
      <c r="I6623">
        <v>1120</v>
      </c>
      <c r="J6623">
        <v>1320</v>
      </c>
      <c r="K6623" t="s">
        <v>3310</v>
      </c>
      <c r="O6623" s="65">
        <v>90838</v>
      </c>
    </row>
    <row r="6624" spans="1:15" x14ac:dyDescent="0.25">
      <c r="A6624" s="45">
        <v>2018</v>
      </c>
      <c r="B6624" t="s">
        <v>1668</v>
      </c>
      <c r="C6624">
        <v>301</v>
      </c>
      <c r="D6624">
        <v>929</v>
      </c>
      <c r="E6624">
        <v>0</v>
      </c>
      <c r="F6624">
        <v>20203</v>
      </c>
      <c r="H6624" t="s">
        <v>9</v>
      </c>
      <c r="I6624">
        <v>1120</v>
      </c>
      <c r="J6624">
        <v>1320</v>
      </c>
      <c r="K6624" t="s">
        <v>3313</v>
      </c>
      <c r="O6624" s="65">
        <v>3897807</v>
      </c>
    </row>
    <row r="6625" spans="1:15" x14ac:dyDescent="0.25">
      <c r="A6625" s="45">
        <v>2018</v>
      </c>
      <c r="B6625" t="s">
        <v>1668</v>
      </c>
      <c r="C6625">
        <v>301</v>
      </c>
      <c r="D6625">
        <v>929</v>
      </c>
      <c r="E6625">
        <v>0</v>
      </c>
      <c r="F6625">
        <v>20301</v>
      </c>
      <c r="H6625" t="s">
        <v>9</v>
      </c>
      <c r="I6625">
        <v>1120</v>
      </c>
      <c r="J6625">
        <v>1320</v>
      </c>
      <c r="K6625" t="s">
        <v>3315</v>
      </c>
      <c r="O6625" s="65">
        <v>174663</v>
      </c>
    </row>
    <row r="6626" spans="1:15" x14ac:dyDescent="0.25">
      <c r="A6626" s="45">
        <v>2018</v>
      </c>
      <c r="B6626" t="s">
        <v>1668</v>
      </c>
      <c r="C6626">
        <v>301</v>
      </c>
      <c r="D6626">
        <v>929</v>
      </c>
      <c r="E6626">
        <v>0</v>
      </c>
      <c r="F6626">
        <v>20303</v>
      </c>
      <c r="H6626" t="s">
        <v>9</v>
      </c>
      <c r="I6626">
        <v>1120</v>
      </c>
      <c r="J6626">
        <v>1320</v>
      </c>
      <c r="K6626" t="s">
        <v>3317</v>
      </c>
      <c r="O6626" s="65">
        <v>324414</v>
      </c>
    </row>
    <row r="6627" spans="1:15" x14ac:dyDescent="0.25">
      <c r="A6627" s="45">
        <v>2018</v>
      </c>
      <c r="B6627" t="s">
        <v>1668</v>
      </c>
      <c r="C6627">
        <v>301</v>
      </c>
      <c r="D6627">
        <v>929</v>
      </c>
      <c r="E6627">
        <v>0</v>
      </c>
      <c r="F6627">
        <v>20304</v>
      </c>
      <c r="H6627" t="s">
        <v>9</v>
      </c>
      <c r="I6627">
        <v>1120</v>
      </c>
      <c r="J6627">
        <v>1320</v>
      </c>
      <c r="K6627" t="s">
        <v>3318</v>
      </c>
      <c r="O6627" s="65">
        <v>16912376</v>
      </c>
    </row>
    <row r="6628" spans="1:15" x14ac:dyDescent="0.25">
      <c r="A6628" s="45">
        <v>2018</v>
      </c>
      <c r="B6628" t="s">
        <v>1668</v>
      </c>
      <c r="C6628">
        <v>301</v>
      </c>
      <c r="D6628">
        <v>929</v>
      </c>
      <c r="E6628">
        <v>0</v>
      </c>
      <c r="F6628">
        <v>20305</v>
      </c>
      <c r="H6628" t="s">
        <v>9</v>
      </c>
      <c r="I6628">
        <v>1120</v>
      </c>
      <c r="J6628">
        <v>1320</v>
      </c>
      <c r="K6628" t="s">
        <v>3319</v>
      </c>
      <c r="O6628" s="65">
        <v>108236</v>
      </c>
    </row>
    <row r="6629" spans="1:15" x14ac:dyDescent="0.25">
      <c r="A6629" s="45">
        <v>2018</v>
      </c>
      <c r="B6629" t="s">
        <v>1668</v>
      </c>
      <c r="C6629">
        <v>301</v>
      </c>
      <c r="D6629">
        <v>929</v>
      </c>
      <c r="E6629">
        <v>0</v>
      </c>
      <c r="F6629">
        <v>20306</v>
      </c>
      <c r="H6629" t="s">
        <v>9</v>
      </c>
      <c r="I6629">
        <v>1120</v>
      </c>
      <c r="J6629">
        <v>1320</v>
      </c>
      <c r="K6629" t="s">
        <v>3320</v>
      </c>
      <c r="O6629" s="65">
        <v>455492</v>
      </c>
    </row>
    <row r="6630" spans="1:15" x14ac:dyDescent="0.25">
      <c r="A6630" s="45">
        <v>2018</v>
      </c>
      <c r="B6630" t="s">
        <v>1668</v>
      </c>
      <c r="C6630">
        <v>301</v>
      </c>
      <c r="D6630">
        <v>929</v>
      </c>
      <c r="E6630">
        <v>0</v>
      </c>
      <c r="F6630">
        <v>20401</v>
      </c>
      <c r="H6630" t="s">
        <v>9</v>
      </c>
      <c r="I6630">
        <v>1120</v>
      </c>
      <c r="J6630">
        <v>1320</v>
      </c>
      <c r="K6630" t="s">
        <v>3322</v>
      </c>
      <c r="O6630" s="65">
        <v>351378</v>
      </c>
    </row>
    <row r="6631" spans="1:15" x14ac:dyDescent="0.25">
      <c r="A6631" s="45">
        <v>2018</v>
      </c>
      <c r="B6631" t="s">
        <v>1668</v>
      </c>
      <c r="C6631">
        <v>301</v>
      </c>
      <c r="D6631">
        <v>929</v>
      </c>
      <c r="E6631">
        <v>0</v>
      </c>
      <c r="F6631">
        <v>20402</v>
      </c>
      <c r="H6631" t="s">
        <v>9</v>
      </c>
      <c r="I6631">
        <v>1120</v>
      </c>
      <c r="J6631">
        <v>1320</v>
      </c>
      <c r="K6631" t="s">
        <v>3323</v>
      </c>
      <c r="O6631" s="65">
        <v>24872952</v>
      </c>
    </row>
    <row r="6632" spans="1:15" x14ac:dyDescent="0.25">
      <c r="A6632" s="45">
        <v>2018</v>
      </c>
      <c r="B6632" t="s">
        <v>1668</v>
      </c>
      <c r="C6632">
        <v>301</v>
      </c>
      <c r="D6632">
        <v>929</v>
      </c>
      <c r="E6632">
        <v>0</v>
      </c>
      <c r="F6632">
        <v>29901</v>
      </c>
      <c r="H6632" t="s">
        <v>9</v>
      </c>
      <c r="I6632">
        <v>1120</v>
      </c>
      <c r="J6632">
        <v>1320</v>
      </c>
      <c r="K6632" t="s">
        <v>3327</v>
      </c>
      <c r="O6632" s="65">
        <v>9352231</v>
      </c>
    </row>
    <row r="6633" spans="1:15" x14ac:dyDescent="0.25">
      <c r="A6633" s="45">
        <v>2018</v>
      </c>
      <c r="B6633" t="s">
        <v>1668</v>
      </c>
      <c r="C6633">
        <v>301</v>
      </c>
      <c r="D6633">
        <v>929</v>
      </c>
      <c r="E6633">
        <v>0</v>
      </c>
      <c r="F6633">
        <v>29902</v>
      </c>
      <c r="H6633" t="s">
        <v>9</v>
      </c>
      <c r="I6633">
        <v>1120</v>
      </c>
      <c r="J6633">
        <v>1320</v>
      </c>
      <c r="K6633" t="s">
        <v>3328</v>
      </c>
      <c r="O6633" s="65">
        <v>52774</v>
      </c>
    </row>
    <row r="6634" spans="1:15" x14ac:dyDescent="0.25">
      <c r="A6634" s="45">
        <v>2018</v>
      </c>
      <c r="B6634" t="s">
        <v>1668</v>
      </c>
      <c r="C6634">
        <v>301</v>
      </c>
      <c r="D6634">
        <v>929</v>
      </c>
      <c r="E6634">
        <v>0</v>
      </c>
      <c r="F6634">
        <v>29903</v>
      </c>
      <c r="H6634" t="s">
        <v>9</v>
      </c>
      <c r="I6634">
        <v>1120</v>
      </c>
      <c r="J6634">
        <v>1320</v>
      </c>
      <c r="K6634" t="s">
        <v>3329</v>
      </c>
      <c r="O6634" s="65">
        <v>42756193</v>
      </c>
    </row>
    <row r="6635" spans="1:15" x14ac:dyDescent="0.25">
      <c r="A6635" s="45">
        <v>2018</v>
      </c>
      <c r="B6635" t="s">
        <v>1668</v>
      </c>
      <c r="C6635">
        <v>301</v>
      </c>
      <c r="D6635">
        <v>929</v>
      </c>
      <c r="E6635">
        <v>0</v>
      </c>
      <c r="F6635">
        <v>29904</v>
      </c>
      <c r="H6635" t="s">
        <v>9</v>
      </c>
      <c r="I6635">
        <v>1120</v>
      </c>
      <c r="J6635">
        <v>1320</v>
      </c>
      <c r="K6635" t="s">
        <v>3330</v>
      </c>
      <c r="O6635" s="65">
        <v>4235664</v>
      </c>
    </row>
    <row r="6636" spans="1:15" x14ac:dyDescent="0.25">
      <c r="A6636" s="45">
        <v>2018</v>
      </c>
      <c r="B6636" t="s">
        <v>1668</v>
      </c>
      <c r="C6636">
        <v>301</v>
      </c>
      <c r="D6636">
        <v>929</v>
      </c>
      <c r="E6636">
        <v>0</v>
      </c>
      <c r="F6636">
        <v>29905</v>
      </c>
      <c r="H6636" t="s">
        <v>9</v>
      </c>
      <c r="I6636">
        <v>1120</v>
      </c>
      <c r="J6636">
        <v>1320</v>
      </c>
      <c r="K6636" t="s">
        <v>3331</v>
      </c>
      <c r="O6636" s="65">
        <v>3182857</v>
      </c>
    </row>
    <row r="6637" spans="1:15" x14ac:dyDescent="0.25">
      <c r="A6637" s="45">
        <v>2018</v>
      </c>
      <c r="B6637" t="s">
        <v>1668</v>
      </c>
      <c r="C6637">
        <v>301</v>
      </c>
      <c r="D6637">
        <v>929</v>
      </c>
      <c r="E6637">
        <v>0</v>
      </c>
      <c r="F6637">
        <v>29906</v>
      </c>
      <c r="H6637" t="s">
        <v>9</v>
      </c>
      <c r="I6637">
        <v>1120</v>
      </c>
      <c r="J6637">
        <v>1320</v>
      </c>
      <c r="K6637" t="s">
        <v>3332</v>
      </c>
      <c r="O6637" s="65">
        <v>505310</v>
      </c>
    </row>
    <row r="6638" spans="1:15" x14ac:dyDescent="0.25">
      <c r="A6638" s="45">
        <v>2018</v>
      </c>
      <c r="B6638" t="s">
        <v>1668</v>
      </c>
      <c r="C6638">
        <v>301</v>
      </c>
      <c r="D6638">
        <v>929</v>
      </c>
      <c r="E6638">
        <v>0</v>
      </c>
      <c r="F6638">
        <v>29907</v>
      </c>
      <c r="H6638" t="s">
        <v>9</v>
      </c>
      <c r="I6638">
        <v>1120</v>
      </c>
      <c r="J6638">
        <v>1320</v>
      </c>
      <c r="K6638" t="s">
        <v>3333</v>
      </c>
      <c r="O6638" s="65">
        <v>500524</v>
      </c>
    </row>
    <row r="6639" spans="1:15" x14ac:dyDescent="0.25">
      <c r="A6639" s="45">
        <v>2018</v>
      </c>
      <c r="B6639" t="s">
        <v>1668</v>
      </c>
      <c r="C6639">
        <v>301</v>
      </c>
      <c r="D6639">
        <v>929</v>
      </c>
      <c r="E6639">
        <v>0</v>
      </c>
      <c r="F6639">
        <v>29999</v>
      </c>
      <c r="H6639" t="s">
        <v>9</v>
      </c>
      <c r="I6639">
        <v>1120</v>
      </c>
      <c r="J6639">
        <v>1320</v>
      </c>
      <c r="K6639" t="s">
        <v>3334</v>
      </c>
      <c r="O6639" s="65">
        <v>2378659</v>
      </c>
    </row>
    <row r="6640" spans="1:15" x14ac:dyDescent="0.25">
      <c r="A6640" s="45">
        <v>2018</v>
      </c>
      <c r="B6640" t="s">
        <v>1668</v>
      </c>
      <c r="C6640">
        <v>301</v>
      </c>
      <c r="D6640">
        <v>929</v>
      </c>
      <c r="E6640">
        <v>0</v>
      </c>
      <c r="F6640">
        <v>50101</v>
      </c>
      <c r="H6640" t="s">
        <v>16</v>
      </c>
      <c r="I6640">
        <v>2210</v>
      </c>
      <c r="J6640">
        <v>1320</v>
      </c>
      <c r="K6640" t="s">
        <v>3372</v>
      </c>
      <c r="O6640" s="65">
        <v>526830</v>
      </c>
    </row>
    <row r="6641" spans="1:15" x14ac:dyDescent="0.25">
      <c r="A6641" s="45">
        <v>2018</v>
      </c>
      <c r="B6641" t="s">
        <v>1668</v>
      </c>
      <c r="C6641">
        <v>301</v>
      </c>
      <c r="D6641">
        <v>929</v>
      </c>
      <c r="E6641">
        <v>0</v>
      </c>
      <c r="F6641">
        <v>50102</v>
      </c>
      <c r="H6641" t="s">
        <v>16</v>
      </c>
      <c r="I6641">
        <v>2210</v>
      </c>
      <c r="J6641">
        <v>1320</v>
      </c>
      <c r="K6641" t="s">
        <v>3373</v>
      </c>
      <c r="O6641" s="65">
        <v>234388822</v>
      </c>
    </row>
    <row r="6642" spans="1:15" x14ac:dyDescent="0.25">
      <c r="A6642" s="45">
        <v>2018</v>
      </c>
      <c r="B6642" t="s">
        <v>1668</v>
      </c>
      <c r="C6642">
        <v>301</v>
      </c>
      <c r="D6642">
        <v>929</v>
      </c>
      <c r="E6642">
        <v>0</v>
      </c>
      <c r="F6642">
        <v>50103</v>
      </c>
      <c r="H6642" t="s">
        <v>16</v>
      </c>
      <c r="I6642">
        <v>2210</v>
      </c>
      <c r="J6642">
        <v>1320</v>
      </c>
      <c r="K6642" t="s">
        <v>3374</v>
      </c>
      <c r="O6642" s="65">
        <v>7374956</v>
      </c>
    </row>
    <row r="6643" spans="1:15" x14ac:dyDescent="0.25">
      <c r="A6643" s="45">
        <v>2018</v>
      </c>
      <c r="B6643" t="s">
        <v>1668</v>
      </c>
      <c r="C6643">
        <v>301</v>
      </c>
      <c r="D6643">
        <v>929</v>
      </c>
      <c r="E6643">
        <v>0</v>
      </c>
      <c r="F6643">
        <v>50104</v>
      </c>
      <c r="H6643" t="s">
        <v>16</v>
      </c>
      <c r="I6643">
        <v>2210</v>
      </c>
      <c r="J6643">
        <v>1320</v>
      </c>
      <c r="K6643" t="s">
        <v>3375</v>
      </c>
      <c r="O6643" s="65">
        <v>180379948</v>
      </c>
    </row>
    <row r="6644" spans="1:15" x14ac:dyDescent="0.25">
      <c r="A6644" s="45">
        <v>2018</v>
      </c>
      <c r="B6644" t="s">
        <v>1668</v>
      </c>
      <c r="C6644">
        <v>301</v>
      </c>
      <c r="D6644">
        <v>929</v>
      </c>
      <c r="E6644">
        <v>0</v>
      </c>
      <c r="F6644">
        <v>50105</v>
      </c>
      <c r="H6644" t="s">
        <v>16</v>
      </c>
      <c r="I6644">
        <v>2210</v>
      </c>
      <c r="J6644">
        <v>1320</v>
      </c>
      <c r="K6644" t="s">
        <v>3376</v>
      </c>
      <c r="O6644" s="65">
        <v>81671579</v>
      </c>
    </row>
    <row r="6645" spans="1:15" x14ac:dyDescent="0.25">
      <c r="A6645" s="45">
        <v>2018</v>
      </c>
      <c r="B6645" t="s">
        <v>1668</v>
      </c>
      <c r="C6645">
        <v>301</v>
      </c>
      <c r="D6645">
        <v>929</v>
      </c>
      <c r="E6645">
        <v>0</v>
      </c>
      <c r="F6645">
        <v>50107</v>
      </c>
      <c r="H6645" t="s">
        <v>16</v>
      </c>
      <c r="I6645">
        <v>2210</v>
      </c>
      <c r="J6645">
        <v>1320</v>
      </c>
      <c r="K6645" t="s">
        <v>3378</v>
      </c>
      <c r="O6645" s="65">
        <v>196008</v>
      </c>
    </row>
    <row r="6646" spans="1:15" x14ac:dyDescent="0.25">
      <c r="A6646" s="45">
        <v>2018</v>
      </c>
      <c r="B6646" t="s">
        <v>1668</v>
      </c>
      <c r="C6646">
        <v>301</v>
      </c>
      <c r="D6646">
        <v>929</v>
      </c>
      <c r="E6646">
        <v>0</v>
      </c>
      <c r="F6646">
        <v>50199</v>
      </c>
      <c r="H6646" t="s">
        <v>16</v>
      </c>
      <c r="I6646">
        <v>2210</v>
      </c>
      <c r="J6646">
        <v>1320</v>
      </c>
      <c r="K6646" t="s">
        <v>3379</v>
      </c>
      <c r="O6646" s="65">
        <v>216961</v>
      </c>
    </row>
    <row r="6647" spans="1:15" x14ac:dyDescent="0.25">
      <c r="A6647" s="45">
        <v>2018</v>
      </c>
      <c r="B6647" t="s">
        <v>1668</v>
      </c>
      <c r="C6647">
        <v>301</v>
      </c>
      <c r="D6647">
        <v>929</v>
      </c>
      <c r="E6647">
        <v>0</v>
      </c>
      <c r="F6647">
        <v>60103</v>
      </c>
      <c r="G6647">
        <v>202</v>
      </c>
      <c r="H6647" t="s">
        <v>9</v>
      </c>
      <c r="I6647">
        <v>1310</v>
      </c>
      <c r="J6647">
        <v>1320</v>
      </c>
      <c r="K6647" t="s">
        <v>3393</v>
      </c>
      <c r="L6647" t="s">
        <v>21</v>
      </c>
      <c r="M6647" t="s">
        <v>4542</v>
      </c>
      <c r="N6647" t="s">
        <v>22</v>
      </c>
      <c r="O6647" s="65">
        <v>87168977</v>
      </c>
    </row>
    <row r="6648" spans="1:15" x14ac:dyDescent="0.25">
      <c r="A6648" s="45">
        <v>2018</v>
      </c>
      <c r="B6648" t="s">
        <v>1668</v>
      </c>
      <c r="C6648">
        <v>301</v>
      </c>
      <c r="D6648">
        <v>929</v>
      </c>
      <c r="E6648">
        <v>0</v>
      </c>
      <c r="F6648">
        <v>60201</v>
      </c>
      <c r="H6648" t="s">
        <v>9</v>
      </c>
      <c r="I6648">
        <v>1320</v>
      </c>
      <c r="J6648">
        <v>1320</v>
      </c>
      <c r="K6648" t="s">
        <v>3400</v>
      </c>
      <c r="O6648" s="65">
        <v>4437994</v>
      </c>
    </row>
    <row r="6649" spans="1:15" x14ac:dyDescent="0.25">
      <c r="A6649" s="45">
        <v>2018</v>
      </c>
      <c r="B6649" t="s">
        <v>1668</v>
      </c>
      <c r="C6649">
        <v>301</v>
      </c>
      <c r="D6649">
        <v>929</v>
      </c>
      <c r="E6649">
        <v>0</v>
      </c>
      <c r="F6649">
        <v>60404</v>
      </c>
      <c r="H6649" t="s">
        <v>9</v>
      </c>
      <c r="I6649">
        <v>1320</v>
      </c>
      <c r="J6649">
        <v>3522</v>
      </c>
      <c r="K6649" t="s">
        <v>3414</v>
      </c>
      <c r="M6649" t="s">
        <v>3457</v>
      </c>
      <c r="O6649" s="65">
        <v>202232026</v>
      </c>
    </row>
    <row r="6650" spans="1:15" x14ac:dyDescent="0.25">
      <c r="A6650" s="45">
        <v>2018</v>
      </c>
      <c r="B6650" t="s">
        <v>1672</v>
      </c>
      <c r="C6650">
        <v>301</v>
      </c>
      <c r="D6650">
        <v>930</v>
      </c>
      <c r="E6650">
        <v>0</v>
      </c>
      <c r="F6650">
        <v>101</v>
      </c>
      <c r="H6650" t="s">
        <v>9</v>
      </c>
      <c r="I6650">
        <v>1111</v>
      </c>
      <c r="J6650">
        <v>1320</v>
      </c>
      <c r="K6650" t="s">
        <v>3206</v>
      </c>
      <c r="O6650" s="65">
        <v>8435653075</v>
      </c>
    </row>
    <row r="6651" spans="1:15" x14ac:dyDescent="0.25">
      <c r="A6651" s="45">
        <v>2018</v>
      </c>
      <c r="B6651" t="s">
        <v>1672</v>
      </c>
      <c r="C6651">
        <v>301</v>
      </c>
      <c r="D6651">
        <v>930</v>
      </c>
      <c r="E6651">
        <v>0</v>
      </c>
      <c r="F6651">
        <v>103</v>
      </c>
      <c r="H6651" t="s">
        <v>9</v>
      </c>
      <c r="I6651">
        <v>1111</v>
      </c>
      <c r="J6651">
        <v>1320</v>
      </c>
      <c r="K6651" t="s">
        <v>3207</v>
      </c>
      <c r="O6651" s="65">
        <v>853429060</v>
      </c>
    </row>
    <row r="6652" spans="1:15" x14ac:dyDescent="0.25">
      <c r="A6652" s="45">
        <v>2018</v>
      </c>
      <c r="B6652" t="s">
        <v>1672</v>
      </c>
      <c r="C6652">
        <v>301</v>
      </c>
      <c r="D6652">
        <v>930</v>
      </c>
      <c r="E6652">
        <v>0</v>
      </c>
      <c r="F6652">
        <v>105</v>
      </c>
      <c r="H6652" t="s">
        <v>9</v>
      </c>
      <c r="I6652">
        <v>1111</v>
      </c>
      <c r="J6652">
        <v>1320</v>
      </c>
      <c r="K6652" t="s">
        <v>3209</v>
      </c>
      <c r="O6652" s="65">
        <v>911741122</v>
      </c>
    </row>
    <row r="6653" spans="1:15" x14ac:dyDescent="0.25">
      <c r="A6653" s="45">
        <v>2018</v>
      </c>
      <c r="B6653" t="s">
        <v>1672</v>
      </c>
      <c r="C6653">
        <v>301</v>
      </c>
      <c r="D6653">
        <v>930</v>
      </c>
      <c r="E6653">
        <v>0</v>
      </c>
      <c r="F6653">
        <v>201</v>
      </c>
      <c r="H6653" t="s">
        <v>9</v>
      </c>
      <c r="I6653">
        <v>1111</v>
      </c>
      <c r="J6653">
        <v>1320</v>
      </c>
      <c r="K6653" t="s">
        <v>3210</v>
      </c>
      <c r="O6653" s="65">
        <v>378170722</v>
      </c>
    </row>
    <row r="6654" spans="1:15" x14ac:dyDescent="0.25">
      <c r="A6654" s="45">
        <v>2018</v>
      </c>
      <c r="B6654" t="s">
        <v>1672</v>
      </c>
      <c r="C6654">
        <v>301</v>
      </c>
      <c r="D6654">
        <v>930</v>
      </c>
      <c r="E6654">
        <v>0</v>
      </c>
      <c r="F6654">
        <v>202</v>
      </c>
      <c r="H6654" t="s">
        <v>9</v>
      </c>
      <c r="I6654">
        <v>1111</v>
      </c>
      <c r="J6654">
        <v>1320</v>
      </c>
      <c r="K6654" t="s">
        <v>3211</v>
      </c>
      <c r="O6654" s="65">
        <v>810366</v>
      </c>
    </row>
    <row r="6655" spans="1:15" x14ac:dyDescent="0.25">
      <c r="A6655" s="45">
        <v>2018</v>
      </c>
      <c r="B6655" t="s">
        <v>1672</v>
      </c>
      <c r="C6655">
        <v>301</v>
      </c>
      <c r="D6655">
        <v>930</v>
      </c>
      <c r="E6655">
        <v>0</v>
      </c>
      <c r="F6655">
        <v>203</v>
      </c>
      <c r="H6655" t="s">
        <v>9</v>
      </c>
      <c r="I6655">
        <v>1111</v>
      </c>
      <c r="J6655">
        <v>1320</v>
      </c>
      <c r="K6655" t="s">
        <v>3212</v>
      </c>
      <c r="O6655" s="65">
        <v>58567161</v>
      </c>
    </row>
    <row r="6656" spans="1:15" x14ac:dyDescent="0.25">
      <c r="A6656" s="45">
        <v>2018</v>
      </c>
      <c r="B6656" t="s">
        <v>1672</v>
      </c>
      <c r="C6656">
        <v>301</v>
      </c>
      <c r="D6656">
        <v>930</v>
      </c>
      <c r="E6656">
        <v>0</v>
      </c>
      <c r="F6656">
        <v>204</v>
      </c>
      <c r="H6656" t="s">
        <v>9</v>
      </c>
      <c r="I6656">
        <v>1111</v>
      </c>
      <c r="J6656">
        <v>1320</v>
      </c>
      <c r="K6656" t="s">
        <v>3213</v>
      </c>
      <c r="O6656" s="65">
        <v>5405120</v>
      </c>
    </row>
    <row r="6657" spans="1:15" x14ac:dyDescent="0.25">
      <c r="A6657" s="45">
        <v>2018</v>
      </c>
      <c r="B6657" t="s">
        <v>1672</v>
      </c>
      <c r="C6657">
        <v>301</v>
      </c>
      <c r="D6657">
        <v>930</v>
      </c>
      <c r="E6657">
        <v>0</v>
      </c>
      <c r="F6657">
        <v>205</v>
      </c>
      <c r="H6657" t="s">
        <v>9</v>
      </c>
      <c r="I6657">
        <v>1111</v>
      </c>
      <c r="J6657">
        <v>1320</v>
      </c>
      <c r="K6657" t="s">
        <v>3214</v>
      </c>
      <c r="O6657" s="65">
        <v>648293</v>
      </c>
    </row>
    <row r="6658" spans="1:15" x14ac:dyDescent="0.25">
      <c r="A6658" s="45">
        <v>2018</v>
      </c>
      <c r="B6658" t="s">
        <v>1672</v>
      </c>
      <c r="C6658">
        <v>301</v>
      </c>
      <c r="D6658">
        <v>930</v>
      </c>
      <c r="E6658">
        <v>0</v>
      </c>
      <c r="F6658">
        <v>301</v>
      </c>
      <c r="H6658" t="s">
        <v>9</v>
      </c>
      <c r="I6658">
        <v>1111</v>
      </c>
      <c r="J6658">
        <v>1320</v>
      </c>
      <c r="K6658" t="s">
        <v>3215</v>
      </c>
      <c r="O6658" s="65">
        <v>2962880963</v>
      </c>
    </row>
    <row r="6659" spans="1:15" x14ac:dyDescent="0.25">
      <c r="A6659" s="45">
        <v>2018</v>
      </c>
      <c r="B6659" t="s">
        <v>1672</v>
      </c>
      <c r="C6659">
        <v>301</v>
      </c>
      <c r="D6659">
        <v>930</v>
      </c>
      <c r="E6659">
        <v>0</v>
      </c>
      <c r="F6659">
        <v>302</v>
      </c>
      <c r="H6659" t="s">
        <v>9</v>
      </c>
      <c r="I6659">
        <v>1111</v>
      </c>
      <c r="J6659">
        <v>1320</v>
      </c>
      <c r="K6659" t="s">
        <v>3216</v>
      </c>
      <c r="O6659" s="65">
        <v>5417377856</v>
      </c>
    </row>
    <row r="6660" spans="1:15" x14ac:dyDescent="0.25">
      <c r="A6660" s="45">
        <v>2018</v>
      </c>
      <c r="B6660" t="s">
        <v>1672</v>
      </c>
      <c r="C6660">
        <v>301</v>
      </c>
      <c r="D6660">
        <v>930</v>
      </c>
      <c r="E6660">
        <v>0</v>
      </c>
      <c r="F6660">
        <v>303</v>
      </c>
      <c r="H6660" t="s">
        <v>16</v>
      </c>
      <c r="I6660">
        <v>1111</v>
      </c>
      <c r="J6660">
        <v>1320</v>
      </c>
      <c r="K6660" t="s">
        <v>3217</v>
      </c>
      <c r="O6660" s="65">
        <v>2198005189</v>
      </c>
    </row>
    <row r="6661" spans="1:15" x14ac:dyDescent="0.25">
      <c r="A6661" s="45">
        <v>2018</v>
      </c>
      <c r="B6661" t="s">
        <v>1672</v>
      </c>
      <c r="C6661">
        <v>301</v>
      </c>
      <c r="D6661">
        <v>930</v>
      </c>
      <c r="E6661">
        <v>0</v>
      </c>
      <c r="F6661">
        <v>304</v>
      </c>
      <c r="H6661" t="s">
        <v>9</v>
      </c>
      <c r="I6661">
        <v>1111</v>
      </c>
      <c r="J6661">
        <v>1320</v>
      </c>
      <c r="K6661" t="s">
        <v>3218</v>
      </c>
      <c r="O6661" s="65">
        <v>1751751115</v>
      </c>
    </row>
    <row r="6662" spans="1:15" x14ac:dyDescent="0.25">
      <c r="A6662" s="45">
        <v>2018</v>
      </c>
      <c r="B6662" t="s">
        <v>1672</v>
      </c>
      <c r="C6662">
        <v>301</v>
      </c>
      <c r="D6662">
        <v>930</v>
      </c>
      <c r="E6662">
        <v>0</v>
      </c>
      <c r="F6662">
        <v>399</v>
      </c>
      <c r="H6662" t="s">
        <v>9</v>
      </c>
      <c r="I6662">
        <v>1111</v>
      </c>
      <c r="J6662">
        <v>1320</v>
      </c>
      <c r="K6662" t="s">
        <v>3219</v>
      </c>
      <c r="O6662" s="65">
        <v>5600275714</v>
      </c>
    </row>
    <row r="6663" spans="1:15" x14ac:dyDescent="0.25">
      <c r="A6663" s="45">
        <v>2018</v>
      </c>
      <c r="B6663" t="s">
        <v>1672</v>
      </c>
      <c r="C6663">
        <v>301</v>
      </c>
      <c r="D6663">
        <v>930</v>
      </c>
      <c r="E6663">
        <v>0</v>
      </c>
      <c r="F6663">
        <v>401</v>
      </c>
      <c r="G6663">
        <v>200</v>
      </c>
      <c r="H6663" t="s">
        <v>9</v>
      </c>
      <c r="I6663">
        <v>1112</v>
      </c>
      <c r="J6663">
        <v>1320</v>
      </c>
      <c r="K6663" t="s">
        <v>3220</v>
      </c>
      <c r="L6663" t="s">
        <v>21</v>
      </c>
      <c r="M6663" t="s">
        <v>4546</v>
      </c>
      <c r="N6663" t="s">
        <v>22</v>
      </c>
      <c r="O6663" s="65">
        <v>2439845726</v>
      </c>
    </row>
    <row r="6664" spans="1:15" x14ac:dyDescent="0.25">
      <c r="A6664" s="45">
        <v>2018</v>
      </c>
      <c r="B6664" t="s">
        <v>1672</v>
      </c>
      <c r="C6664">
        <v>301</v>
      </c>
      <c r="D6664">
        <v>930</v>
      </c>
      <c r="E6664">
        <v>0</v>
      </c>
      <c r="F6664">
        <v>405</v>
      </c>
      <c r="G6664">
        <v>200</v>
      </c>
      <c r="H6664" t="s">
        <v>9</v>
      </c>
      <c r="I6664">
        <v>1112</v>
      </c>
      <c r="J6664">
        <v>1320</v>
      </c>
      <c r="K6664" t="s">
        <v>3244</v>
      </c>
      <c r="L6664" t="s">
        <v>23</v>
      </c>
      <c r="M6664" t="s">
        <v>4531</v>
      </c>
      <c r="N6664" t="s">
        <v>24</v>
      </c>
      <c r="O6664" s="65">
        <v>131883554</v>
      </c>
    </row>
    <row r="6665" spans="1:15" x14ac:dyDescent="0.25">
      <c r="A6665" s="45">
        <v>2018</v>
      </c>
      <c r="B6665" t="s">
        <v>1672</v>
      </c>
      <c r="C6665">
        <v>301</v>
      </c>
      <c r="D6665">
        <v>930</v>
      </c>
      <c r="E6665">
        <v>0</v>
      </c>
      <c r="F6665">
        <v>502</v>
      </c>
      <c r="G6665">
        <v>200</v>
      </c>
      <c r="H6665" t="s">
        <v>9</v>
      </c>
      <c r="I6665">
        <v>1112</v>
      </c>
      <c r="J6665">
        <v>1320</v>
      </c>
      <c r="K6665" t="s">
        <v>3246</v>
      </c>
      <c r="L6665" t="s">
        <v>21</v>
      </c>
      <c r="M6665" t="s">
        <v>4532</v>
      </c>
      <c r="N6665" t="s">
        <v>22</v>
      </c>
      <c r="O6665" s="65">
        <v>395650659</v>
      </c>
    </row>
    <row r="6666" spans="1:15" x14ac:dyDescent="0.25">
      <c r="A6666" s="45">
        <v>2018</v>
      </c>
      <c r="B6666" t="s">
        <v>1672</v>
      </c>
      <c r="C6666">
        <v>301</v>
      </c>
      <c r="D6666">
        <v>930</v>
      </c>
      <c r="E6666">
        <v>0</v>
      </c>
      <c r="F6666">
        <v>503</v>
      </c>
      <c r="G6666">
        <v>200</v>
      </c>
      <c r="H6666" t="s">
        <v>9</v>
      </c>
      <c r="I6666">
        <v>1112</v>
      </c>
      <c r="J6666">
        <v>1320</v>
      </c>
      <c r="K6666" t="s">
        <v>3247</v>
      </c>
      <c r="L6666" t="s">
        <v>21</v>
      </c>
      <c r="M6666" t="s">
        <v>4533</v>
      </c>
      <c r="N6666" t="s">
        <v>22</v>
      </c>
      <c r="O6666" s="65">
        <v>791301316</v>
      </c>
    </row>
    <row r="6667" spans="1:15" x14ac:dyDescent="0.25">
      <c r="A6667" s="45">
        <v>2018</v>
      </c>
      <c r="B6667" t="s">
        <v>1672</v>
      </c>
      <c r="C6667">
        <v>301</v>
      </c>
      <c r="D6667">
        <v>930</v>
      </c>
      <c r="E6667">
        <v>0</v>
      </c>
      <c r="F6667">
        <v>504</v>
      </c>
      <c r="H6667" t="s">
        <v>9</v>
      </c>
      <c r="I6667">
        <v>1112</v>
      </c>
      <c r="J6667">
        <v>3522</v>
      </c>
      <c r="K6667" t="s">
        <v>3248</v>
      </c>
      <c r="M6667" t="s">
        <v>3454</v>
      </c>
      <c r="O6667" s="65">
        <v>3788410687</v>
      </c>
    </row>
    <row r="6668" spans="1:15" x14ac:dyDescent="0.25">
      <c r="A6668" s="45">
        <v>2018</v>
      </c>
      <c r="B6668" t="s">
        <v>1672</v>
      </c>
      <c r="C6668">
        <v>301</v>
      </c>
      <c r="D6668">
        <v>930</v>
      </c>
      <c r="E6668">
        <v>0</v>
      </c>
      <c r="F6668">
        <v>505</v>
      </c>
      <c r="G6668">
        <v>200</v>
      </c>
      <c r="H6668" t="s">
        <v>9</v>
      </c>
      <c r="I6668">
        <v>1112</v>
      </c>
      <c r="J6668">
        <v>1320</v>
      </c>
      <c r="K6668" t="s">
        <v>3249</v>
      </c>
      <c r="L6668" t="s">
        <v>6327</v>
      </c>
      <c r="N6668" t="s">
        <v>3455</v>
      </c>
      <c r="O6668" s="65">
        <v>204000000</v>
      </c>
    </row>
    <row r="6669" spans="1:15" x14ac:dyDescent="0.25">
      <c r="A6669" s="45">
        <v>2018</v>
      </c>
      <c r="B6669" t="s">
        <v>1672</v>
      </c>
      <c r="C6669">
        <v>301</v>
      </c>
      <c r="D6669">
        <v>930</v>
      </c>
      <c r="E6669">
        <v>0</v>
      </c>
      <c r="F6669">
        <v>10101</v>
      </c>
      <c r="H6669" t="s">
        <v>9</v>
      </c>
      <c r="I6669">
        <v>1120</v>
      </c>
      <c r="J6669">
        <v>1320</v>
      </c>
      <c r="K6669" t="s">
        <v>3253</v>
      </c>
      <c r="O6669" s="65">
        <v>926409036</v>
      </c>
    </row>
    <row r="6670" spans="1:15" x14ac:dyDescent="0.25">
      <c r="A6670" s="45">
        <v>2018</v>
      </c>
      <c r="B6670" t="s">
        <v>1672</v>
      </c>
      <c r="C6670">
        <v>301</v>
      </c>
      <c r="D6670">
        <v>930</v>
      </c>
      <c r="E6670">
        <v>0</v>
      </c>
      <c r="F6670">
        <v>10103</v>
      </c>
      <c r="H6670" t="s">
        <v>9</v>
      </c>
      <c r="I6670">
        <v>1120</v>
      </c>
      <c r="J6670">
        <v>1320</v>
      </c>
      <c r="K6670" t="s">
        <v>3255</v>
      </c>
      <c r="O6670" s="65">
        <v>99731563</v>
      </c>
    </row>
    <row r="6671" spans="1:15" x14ac:dyDescent="0.25">
      <c r="A6671" s="45">
        <v>2018</v>
      </c>
      <c r="B6671" t="s">
        <v>1672</v>
      </c>
      <c r="C6671">
        <v>301</v>
      </c>
      <c r="D6671">
        <v>930</v>
      </c>
      <c r="E6671">
        <v>0</v>
      </c>
      <c r="F6671">
        <v>10201</v>
      </c>
      <c r="H6671" t="s">
        <v>9</v>
      </c>
      <c r="I6671">
        <v>1120</v>
      </c>
      <c r="J6671">
        <v>1320</v>
      </c>
      <c r="K6671" t="s">
        <v>3258</v>
      </c>
      <c r="O6671" s="65">
        <v>44502612</v>
      </c>
    </row>
    <row r="6672" spans="1:15" x14ac:dyDescent="0.25">
      <c r="A6672" s="45">
        <v>2018</v>
      </c>
      <c r="B6672" t="s">
        <v>1672</v>
      </c>
      <c r="C6672">
        <v>301</v>
      </c>
      <c r="D6672">
        <v>930</v>
      </c>
      <c r="E6672">
        <v>0</v>
      </c>
      <c r="F6672">
        <v>10202</v>
      </c>
      <c r="H6672" t="s">
        <v>9</v>
      </c>
      <c r="I6672">
        <v>1120</v>
      </c>
      <c r="J6672">
        <v>1320</v>
      </c>
      <c r="K6672" t="s">
        <v>3259</v>
      </c>
      <c r="O6672" s="65">
        <v>123673735</v>
      </c>
    </row>
    <row r="6673" spans="1:15" x14ac:dyDescent="0.25">
      <c r="A6673" s="45">
        <v>2018</v>
      </c>
      <c r="B6673" t="s">
        <v>1672</v>
      </c>
      <c r="C6673">
        <v>301</v>
      </c>
      <c r="D6673">
        <v>930</v>
      </c>
      <c r="E6673">
        <v>0</v>
      </c>
      <c r="F6673">
        <v>10203</v>
      </c>
      <c r="H6673" t="s">
        <v>9</v>
      </c>
      <c r="I6673">
        <v>1120</v>
      </c>
      <c r="J6673">
        <v>1320</v>
      </c>
      <c r="K6673" t="s">
        <v>3260</v>
      </c>
      <c r="O6673" s="65">
        <v>127200</v>
      </c>
    </row>
    <row r="6674" spans="1:15" x14ac:dyDescent="0.25">
      <c r="A6674" s="45">
        <v>2018</v>
      </c>
      <c r="B6674" t="s">
        <v>1672</v>
      </c>
      <c r="C6674">
        <v>301</v>
      </c>
      <c r="D6674">
        <v>930</v>
      </c>
      <c r="E6674">
        <v>0</v>
      </c>
      <c r="F6674">
        <v>10204</v>
      </c>
      <c r="H6674" t="s">
        <v>9</v>
      </c>
      <c r="I6674">
        <v>1120</v>
      </c>
      <c r="J6674">
        <v>1320</v>
      </c>
      <c r="K6674" t="s">
        <v>3261</v>
      </c>
      <c r="O6674" s="65">
        <v>405170830</v>
      </c>
    </row>
    <row r="6675" spans="1:15" x14ac:dyDescent="0.25">
      <c r="A6675" s="45">
        <v>2018</v>
      </c>
      <c r="B6675" t="s">
        <v>1672</v>
      </c>
      <c r="C6675">
        <v>301</v>
      </c>
      <c r="D6675">
        <v>930</v>
      </c>
      <c r="E6675">
        <v>0</v>
      </c>
      <c r="F6675">
        <v>10299</v>
      </c>
      <c r="H6675" t="s">
        <v>9</v>
      </c>
      <c r="I6675">
        <v>1120</v>
      </c>
      <c r="J6675">
        <v>1320</v>
      </c>
      <c r="K6675" t="s">
        <v>3262</v>
      </c>
      <c r="M6675" t="s">
        <v>4252</v>
      </c>
      <c r="O6675" s="65">
        <v>671203</v>
      </c>
    </row>
    <row r="6676" spans="1:15" x14ac:dyDescent="0.25">
      <c r="A6676" s="45">
        <v>2018</v>
      </c>
      <c r="B6676" t="s">
        <v>1672</v>
      </c>
      <c r="C6676">
        <v>301</v>
      </c>
      <c r="D6676">
        <v>930</v>
      </c>
      <c r="E6676">
        <v>0</v>
      </c>
      <c r="F6676">
        <v>10301</v>
      </c>
      <c r="H6676" t="s">
        <v>9</v>
      </c>
      <c r="I6676">
        <v>1120</v>
      </c>
      <c r="J6676">
        <v>1320</v>
      </c>
      <c r="K6676" t="s">
        <v>3263</v>
      </c>
      <c r="O6676" s="65">
        <v>809250</v>
      </c>
    </row>
    <row r="6677" spans="1:15" x14ac:dyDescent="0.25">
      <c r="A6677" s="45">
        <v>2018</v>
      </c>
      <c r="B6677" t="s">
        <v>1672</v>
      </c>
      <c r="C6677">
        <v>301</v>
      </c>
      <c r="D6677">
        <v>930</v>
      </c>
      <c r="E6677">
        <v>0</v>
      </c>
      <c r="F6677">
        <v>10303</v>
      </c>
      <c r="H6677" t="s">
        <v>9</v>
      </c>
      <c r="I6677">
        <v>1120</v>
      </c>
      <c r="J6677">
        <v>1320</v>
      </c>
      <c r="K6677" t="s">
        <v>3265</v>
      </c>
      <c r="O6677" s="65">
        <v>35021866</v>
      </c>
    </row>
    <row r="6678" spans="1:15" x14ac:dyDescent="0.25">
      <c r="A6678" s="45">
        <v>2018</v>
      </c>
      <c r="B6678" t="s">
        <v>1672</v>
      </c>
      <c r="C6678">
        <v>301</v>
      </c>
      <c r="D6678">
        <v>930</v>
      </c>
      <c r="E6678">
        <v>0</v>
      </c>
      <c r="F6678">
        <v>10304</v>
      </c>
      <c r="H6678" t="s">
        <v>9</v>
      </c>
      <c r="I6678">
        <v>1120</v>
      </c>
      <c r="J6678">
        <v>1320</v>
      </c>
      <c r="K6678" t="s">
        <v>3266</v>
      </c>
      <c r="O6678" s="65">
        <v>518658</v>
      </c>
    </row>
    <row r="6679" spans="1:15" x14ac:dyDescent="0.25">
      <c r="A6679" s="45">
        <v>2018</v>
      </c>
      <c r="B6679" t="s">
        <v>1672</v>
      </c>
      <c r="C6679">
        <v>301</v>
      </c>
      <c r="D6679">
        <v>930</v>
      </c>
      <c r="E6679">
        <v>0</v>
      </c>
      <c r="F6679">
        <v>10307</v>
      </c>
      <c r="H6679" t="s">
        <v>9</v>
      </c>
      <c r="I6679">
        <v>1120</v>
      </c>
      <c r="J6679">
        <v>1320</v>
      </c>
      <c r="K6679" t="s">
        <v>3269</v>
      </c>
      <c r="O6679" s="65">
        <v>2362581</v>
      </c>
    </row>
    <row r="6680" spans="1:15" x14ac:dyDescent="0.25">
      <c r="A6680" s="45">
        <v>2018</v>
      </c>
      <c r="B6680" t="s">
        <v>1672</v>
      </c>
      <c r="C6680">
        <v>301</v>
      </c>
      <c r="D6680">
        <v>930</v>
      </c>
      <c r="E6680">
        <v>0</v>
      </c>
      <c r="F6680">
        <v>10406</v>
      </c>
      <c r="H6680" t="s">
        <v>9</v>
      </c>
      <c r="I6680">
        <v>1120</v>
      </c>
      <c r="J6680">
        <v>1320</v>
      </c>
      <c r="K6680" t="s">
        <v>3275</v>
      </c>
      <c r="M6680" t="s">
        <v>6382</v>
      </c>
      <c r="O6680" s="65">
        <v>319659442</v>
      </c>
    </row>
    <row r="6681" spans="1:15" x14ac:dyDescent="0.25">
      <c r="A6681" s="45">
        <v>2018</v>
      </c>
      <c r="B6681" t="s">
        <v>1672</v>
      </c>
      <c r="C6681">
        <v>301</v>
      </c>
      <c r="D6681">
        <v>930</v>
      </c>
      <c r="E6681">
        <v>0</v>
      </c>
      <c r="F6681">
        <v>10499</v>
      </c>
      <c r="H6681" t="s">
        <v>9</v>
      </c>
      <c r="I6681">
        <v>1120</v>
      </c>
      <c r="J6681">
        <v>1320</v>
      </c>
      <c r="K6681" t="s">
        <v>3276</v>
      </c>
      <c r="M6681" t="s">
        <v>6383</v>
      </c>
      <c r="O6681" s="65">
        <v>7839452</v>
      </c>
    </row>
    <row r="6682" spans="1:15" x14ac:dyDescent="0.25">
      <c r="A6682" s="45">
        <v>2018</v>
      </c>
      <c r="B6682" t="s">
        <v>1672</v>
      </c>
      <c r="C6682">
        <v>301</v>
      </c>
      <c r="D6682">
        <v>930</v>
      </c>
      <c r="E6682">
        <v>0</v>
      </c>
      <c r="F6682">
        <v>10501</v>
      </c>
      <c r="H6682" t="s">
        <v>9</v>
      </c>
      <c r="I6682">
        <v>1120</v>
      </c>
      <c r="J6682">
        <v>1320</v>
      </c>
      <c r="K6682" t="s">
        <v>3277</v>
      </c>
      <c r="O6682" s="65">
        <v>18970891</v>
      </c>
    </row>
    <row r="6683" spans="1:15" x14ac:dyDescent="0.25">
      <c r="A6683" s="45">
        <v>2018</v>
      </c>
      <c r="B6683" t="s">
        <v>1672</v>
      </c>
      <c r="C6683">
        <v>301</v>
      </c>
      <c r="D6683">
        <v>930</v>
      </c>
      <c r="E6683">
        <v>0</v>
      </c>
      <c r="F6683">
        <v>10502</v>
      </c>
      <c r="H6683" t="s">
        <v>9</v>
      </c>
      <c r="I6683">
        <v>1120</v>
      </c>
      <c r="J6683">
        <v>1320</v>
      </c>
      <c r="K6683" t="s">
        <v>3278</v>
      </c>
      <c r="O6683" s="65">
        <v>49053025</v>
      </c>
    </row>
    <row r="6684" spans="1:15" x14ac:dyDescent="0.25">
      <c r="A6684" s="45">
        <v>2018</v>
      </c>
      <c r="B6684" t="s">
        <v>1672</v>
      </c>
      <c r="C6684">
        <v>301</v>
      </c>
      <c r="D6684">
        <v>930</v>
      </c>
      <c r="E6684">
        <v>0</v>
      </c>
      <c r="F6684">
        <v>10503</v>
      </c>
      <c r="H6684" t="s">
        <v>9</v>
      </c>
      <c r="I6684">
        <v>1120</v>
      </c>
      <c r="J6684">
        <v>1320</v>
      </c>
      <c r="K6684" t="s">
        <v>3279</v>
      </c>
      <c r="O6684" s="65">
        <v>1940849</v>
      </c>
    </row>
    <row r="6685" spans="1:15" x14ac:dyDescent="0.25">
      <c r="A6685" s="45">
        <v>2018</v>
      </c>
      <c r="B6685" t="s">
        <v>1672</v>
      </c>
      <c r="C6685">
        <v>301</v>
      </c>
      <c r="D6685">
        <v>930</v>
      </c>
      <c r="E6685">
        <v>0</v>
      </c>
      <c r="F6685">
        <v>10504</v>
      </c>
      <c r="H6685" t="s">
        <v>9</v>
      </c>
      <c r="I6685">
        <v>1120</v>
      </c>
      <c r="J6685">
        <v>1320</v>
      </c>
      <c r="K6685" t="s">
        <v>3280</v>
      </c>
      <c r="O6685" s="65">
        <v>1696545</v>
      </c>
    </row>
    <row r="6686" spans="1:15" x14ac:dyDescent="0.25">
      <c r="A6686" s="45">
        <v>2018</v>
      </c>
      <c r="B6686" t="s">
        <v>1672</v>
      </c>
      <c r="C6686">
        <v>301</v>
      </c>
      <c r="D6686">
        <v>930</v>
      </c>
      <c r="E6686">
        <v>0</v>
      </c>
      <c r="F6686">
        <v>10701</v>
      </c>
      <c r="H6686" t="s">
        <v>9</v>
      </c>
      <c r="I6686">
        <v>1120</v>
      </c>
      <c r="J6686">
        <v>1320</v>
      </c>
      <c r="K6686" t="s">
        <v>3284</v>
      </c>
      <c r="M6686" t="s">
        <v>6384</v>
      </c>
      <c r="O6686" s="65">
        <v>10884020</v>
      </c>
    </row>
    <row r="6687" spans="1:15" x14ac:dyDescent="0.25">
      <c r="A6687" s="45">
        <v>2018</v>
      </c>
      <c r="B6687" t="s">
        <v>1672</v>
      </c>
      <c r="C6687">
        <v>301</v>
      </c>
      <c r="D6687">
        <v>930</v>
      </c>
      <c r="E6687">
        <v>0</v>
      </c>
      <c r="F6687">
        <v>10702</v>
      </c>
      <c r="H6687" t="s">
        <v>9</v>
      </c>
      <c r="I6687">
        <v>1120</v>
      </c>
      <c r="J6687">
        <v>1320</v>
      </c>
      <c r="K6687" t="s">
        <v>3285</v>
      </c>
      <c r="M6687" t="s">
        <v>6385</v>
      </c>
      <c r="O6687" s="65">
        <v>534240</v>
      </c>
    </row>
    <row r="6688" spans="1:15" x14ac:dyDescent="0.25">
      <c r="A6688" s="45">
        <v>2018</v>
      </c>
      <c r="B6688" t="s">
        <v>1672</v>
      </c>
      <c r="C6688">
        <v>301</v>
      </c>
      <c r="D6688">
        <v>930</v>
      </c>
      <c r="E6688">
        <v>0</v>
      </c>
      <c r="F6688">
        <v>10801</v>
      </c>
      <c r="H6688" t="s">
        <v>9</v>
      </c>
      <c r="I6688">
        <v>1120</v>
      </c>
      <c r="J6688">
        <v>1320</v>
      </c>
      <c r="K6688" t="s">
        <v>3287</v>
      </c>
      <c r="O6688" s="65">
        <v>25261912</v>
      </c>
    </row>
    <row r="6689" spans="1:15" x14ac:dyDescent="0.25">
      <c r="A6689" s="45">
        <v>2018</v>
      </c>
      <c r="B6689" t="s">
        <v>1672</v>
      </c>
      <c r="C6689">
        <v>301</v>
      </c>
      <c r="D6689">
        <v>930</v>
      </c>
      <c r="E6689">
        <v>0</v>
      </c>
      <c r="F6689">
        <v>10804</v>
      </c>
      <c r="H6689" t="s">
        <v>9</v>
      </c>
      <c r="I6689">
        <v>1120</v>
      </c>
      <c r="J6689">
        <v>1320</v>
      </c>
      <c r="K6689" t="s">
        <v>3290</v>
      </c>
      <c r="O6689" s="65">
        <v>460079</v>
      </c>
    </row>
    <row r="6690" spans="1:15" x14ac:dyDescent="0.25">
      <c r="A6690" s="45">
        <v>2018</v>
      </c>
      <c r="B6690" t="s">
        <v>1672</v>
      </c>
      <c r="C6690">
        <v>301</v>
      </c>
      <c r="D6690">
        <v>930</v>
      </c>
      <c r="E6690">
        <v>0</v>
      </c>
      <c r="F6690">
        <v>10805</v>
      </c>
      <c r="H6690" t="s">
        <v>9</v>
      </c>
      <c r="I6690">
        <v>1120</v>
      </c>
      <c r="J6690">
        <v>1320</v>
      </c>
      <c r="K6690" t="s">
        <v>3291</v>
      </c>
      <c r="O6690" s="65">
        <v>5035000</v>
      </c>
    </row>
    <row r="6691" spans="1:15" x14ac:dyDescent="0.25">
      <c r="A6691" s="45">
        <v>2018</v>
      </c>
      <c r="B6691" t="s">
        <v>1672</v>
      </c>
      <c r="C6691">
        <v>301</v>
      </c>
      <c r="D6691">
        <v>930</v>
      </c>
      <c r="E6691">
        <v>0</v>
      </c>
      <c r="F6691">
        <v>10806</v>
      </c>
      <c r="H6691" t="s">
        <v>9</v>
      </c>
      <c r="I6691">
        <v>1120</v>
      </c>
      <c r="J6691">
        <v>1320</v>
      </c>
      <c r="K6691" t="s">
        <v>3292</v>
      </c>
      <c r="O6691" s="65">
        <v>636000</v>
      </c>
    </row>
    <row r="6692" spans="1:15" x14ac:dyDescent="0.25">
      <c r="A6692" s="45">
        <v>2018</v>
      </c>
      <c r="B6692" t="s">
        <v>1672</v>
      </c>
      <c r="C6692">
        <v>301</v>
      </c>
      <c r="D6692">
        <v>930</v>
      </c>
      <c r="E6692">
        <v>0</v>
      </c>
      <c r="F6692">
        <v>10807</v>
      </c>
      <c r="H6692" t="s">
        <v>9</v>
      </c>
      <c r="I6692">
        <v>1120</v>
      </c>
      <c r="J6692">
        <v>1320</v>
      </c>
      <c r="K6692" t="s">
        <v>3293</v>
      </c>
      <c r="O6692" s="65">
        <v>5833288</v>
      </c>
    </row>
    <row r="6693" spans="1:15" x14ac:dyDescent="0.25">
      <c r="A6693" s="45">
        <v>2018</v>
      </c>
      <c r="B6693" t="s">
        <v>1672</v>
      </c>
      <c r="C6693">
        <v>301</v>
      </c>
      <c r="D6693">
        <v>930</v>
      </c>
      <c r="E6693">
        <v>0</v>
      </c>
      <c r="F6693">
        <v>10808</v>
      </c>
      <c r="H6693" t="s">
        <v>9</v>
      </c>
      <c r="I6693">
        <v>1120</v>
      </c>
      <c r="J6693">
        <v>1320</v>
      </c>
      <c r="K6693" t="s">
        <v>3294</v>
      </c>
      <c r="O6693" s="65">
        <v>530000</v>
      </c>
    </row>
    <row r="6694" spans="1:15" x14ac:dyDescent="0.25">
      <c r="A6694" s="45">
        <v>2018</v>
      </c>
      <c r="B6694" t="s">
        <v>1672</v>
      </c>
      <c r="C6694">
        <v>301</v>
      </c>
      <c r="D6694">
        <v>930</v>
      </c>
      <c r="E6694">
        <v>0</v>
      </c>
      <c r="F6694">
        <v>10899</v>
      </c>
      <c r="H6694" t="s">
        <v>9</v>
      </c>
      <c r="I6694">
        <v>1120</v>
      </c>
      <c r="J6694">
        <v>1320</v>
      </c>
      <c r="K6694" t="s">
        <v>3295</v>
      </c>
      <c r="O6694" s="65">
        <v>113102</v>
      </c>
    </row>
    <row r="6695" spans="1:15" x14ac:dyDescent="0.25">
      <c r="A6695" s="45">
        <v>2018</v>
      </c>
      <c r="B6695" t="s">
        <v>1672</v>
      </c>
      <c r="C6695">
        <v>301</v>
      </c>
      <c r="D6695">
        <v>930</v>
      </c>
      <c r="E6695">
        <v>0</v>
      </c>
      <c r="F6695">
        <v>20101</v>
      </c>
      <c r="H6695" t="s">
        <v>9</v>
      </c>
      <c r="I6695">
        <v>1120</v>
      </c>
      <c r="J6695">
        <v>1320</v>
      </c>
      <c r="K6695" t="s">
        <v>3306</v>
      </c>
      <c r="O6695" s="65">
        <v>21828836</v>
      </c>
    </row>
    <row r="6696" spans="1:15" x14ac:dyDescent="0.25">
      <c r="A6696" s="45">
        <v>2018</v>
      </c>
      <c r="B6696" t="s">
        <v>1672</v>
      </c>
      <c r="C6696">
        <v>301</v>
      </c>
      <c r="D6696">
        <v>930</v>
      </c>
      <c r="E6696">
        <v>0</v>
      </c>
      <c r="F6696">
        <v>20102</v>
      </c>
      <c r="H6696" t="s">
        <v>9</v>
      </c>
      <c r="I6696">
        <v>1120</v>
      </c>
      <c r="J6696">
        <v>1320</v>
      </c>
      <c r="K6696" t="s">
        <v>3307</v>
      </c>
      <c r="O6696" s="65">
        <v>101737</v>
      </c>
    </row>
    <row r="6697" spans="1:15" x14ac:dyDescent="0.25">
      <c r="A6697" s="45">
        <v>2018</v>
      </c>
      <c r="B6697" t="s">
        <v>1672</v>
      </c>
      <c r="C6697">
        <v>301</v>
      </c>
      <c r="D6697">
        <v>930</v>
      </c>
      <c r="E6697">
        <v>0</v>
      </c>
      <c r="F6697">
        <v>20104</v>
      </c>
      <c r="H6697" t="s">
        <v>9</v>
      </c>
      <c r="I6697">
        <v>1120</v>
      </c>
      <c r="J6697">
        <v>1320</v>
      </c>
      <c r="K6697" t="s">
        <v>3309</v>
      </c>
      <c r="O6697" s="65">
        <v>17514257</v>
      </c>
    </row>
    <row r="6698" spans="1:15" x14ac:dyDescent="0.25">
      <c r="A6698" s="45">
        <v>2018</v>
      </c>
      <c r="B6698" t="s">
        <v>1672</v>
      </c>
      <c r="C6698">
        <v>301</v>
      </c>
      <c r="D6698">
        <v>930</v>
      </c>
      <c r="E6698">
        <v>0</v>
      </c>
      <c r="F6698">
        <v>20199</v>
      </c>
      <c r="H6698" t="s">
        <v>9</v>
      </c>
      <c r="I6698">
        <v>1120</v>
      </c>
      <c r="J6698">
        <v>1320</v>
      </c>
      <c r="K6698" t="s">
        <v>3310</v>
      </c>
      <c r="O6698" s="65">
        <v>12680</v>
      </c>
    </row>
    <row r="6699" spans="1:15" x14ac:dyDescent="0.25">
      <c r="A6699" s="45">
        <v>2018</v>
      </c>
      <c r="B6699" t="s">
        <v>1672</v>
      </c>
      <c r="C6699">
        <v>301</v>
      </c>
      <c r="D6699">
        <v>930</v>
      </c>
      <c r="E6699">
        <v>0</v>
      </c>
      <c r="F6699">
        <v>20202</v>
      </c>
      <c r="H6699" t="s">
        <v>9</v>
      </c>
      <c r="I6699">
        <v>1120</v>
      </c>
      <c r="J6699">
        <v>1320</v>
      </c>
      <c r="K6699" t="s">
        <v>3312</v>
      </c>
      <c r="O6699" s="65">
        <v>69034</v>
      </c>
    </row>
    <row r="6700" spans="1:15" x14ac:dyDescent="0.25">
      <c r="A6700" s="45">
        <v>2018</v>
      </c>
      <c r="B6700" t="s">
        <v>1672</v>
      </c>
      <c r="C6700">
        <v>301</v>
      </c>
      <c r="D6700">
        <v>930</v>
      </c>
      <c r="E6700">
        <v>0</v>
      </c>
      <c r="F6700">
        <v>20203</v>
      </c>
      <c r="H6700" t="s">
        <v>9</v>
      </c>
      <c r="I6700">
        <v>1120</v>
      </c>
      <c r="J6700">
        <v>1320</v>
      </c>
      <c r="K6700" t="s">
        <v>3313</v>
      </c>
      <c r="O6700" s="65">
        <v>600331</v>
      </c>
    </row>
    <row r="6701" spans="1:15" x14ac:dyDescent="0.25">
      <c r="A6701" s="45">
        <v>2018</v>
      </c>
      <c r="B6701" t="s">
        <v>1672</v>
      </c>
      <c r="C6701">
        <v>301</v>
      </c>
      <c r="D6701">
        <v>930</v>
      </c>
      <c r="E6701">
        <v>0</v>
      </c>
      <c r="F6701">
        <v>20301</v>
      </c>
      <c r="H6701" t="s">
        <v>9</v>
      </c>
      <c r="I6701">
        <v>1120</v>
      </c>
      <c r="J6701">
        <v>1320</v>
      </c>
      <c r="K6701" t="s">
        <v>3315</v>
      </c>
      <c r="O6701" s="65">
        <v>634374</v>
      </c>
    </row>
    <row r="6702" spans="1:15" x14ac:dyDescent="0.25">
      <c r="A6702" s="45">
        <v>2018</v>
      </c>
      <c r="B6702" t="s">
        <v>1672</v>
      </c>
      <c r="C6702">
        <v>301</v>
      </c>
      <c r="D6702">
        <v>930</v>
      </c>
      <c r="E6702">
        <v>0</v>
      </c>
      <c r="F6702">
        <v>20303</v>
      </c>
      <c r="H6702" t="s">
        <v>9</v>
      </c>
      <c r="I6702">
        <v>1120</v>
      </c>
      <c r="J6702">
        <v>1320</v>
      </c>
      <c r="K6702" t="s">
        <v>3317</v>
      </c>
      <c r="O6702" s="65">
        <v>366111</v>
      </c>
    </row>
    <row r="6703" spans="1:15" x14ac:dyDescent="0.25">
      <c r="A6703" s="45">
        <v>2018</v>
      </c>
      <c r="B6703" t="s">
        <v>1672</v>
      </c>
      <c r="C6703">
        <v>301</v>
      </c>
      <c r="D6703">
        <v>930</v>
      </c>
      <c r="E6703">
        <v>0</v>
      </c>
      <c r="F6703">
        <v>20304</v>
      </c>
      <c r="H6703" t="s">
        <v>9</v>
      </c>
      <c r="I6703">
        <v>1120</v>
      </c>
      <c r="J6703">
        <v>1320</v>
      </c>
      <c r="K6703" t="s">
        <v>3318</v>
      </c>
      <c r="O6703" s="65">
        <v>15229710</v>
      </c>
    </row>
    <row r="6704" spans="1:15" x14ac:dyDescent="0.25">
      <c r="A6704" s="45">
        <v>2018</v>
      </c>
      <c r="B6704" t="s">
        <v>1672</v>
      </c>
      <c r="C6704">
        <v>301</v>
      </c>
      <c r="D6704">
        <v>930</v>
      </c>
      <c r="E6704">
        <v>0</v>
      </c>
      <c r="F6704">
        <v>20305</v>
      </c>
      <c r="H6704" t="s">
        <v>9</v>
      </c>
      <c r="I6704">
        <v>1120</v>
      </c>
      <c r="J6704">
        <v>1320</v>
      </c>
      <c r="K6704" t="s">
        <v>3319</v>
      </c>
      <c r="O6704" s="65">
        <v>122037</v>
      </c>
    </row>
    <row r="6705" spans="1:15" x14ac:dyDescent="0.25">
      <c r="A6705" s="45">
        <v>2018</v>
      </c>
      <c r="B6705" t="s">
        <v>1672</v>
      </c>
      <c r="C6705">
        <v>301</v>
      </c>
      <c r="D6705">
        <v>930</v>
      </c>
      <c r="E6705">
        <v>0</v>
      </c>
      <c r="F6705">
        <v>20306</v>
      </c>
      <c r="H6705" t="s">
        <v>9</v>
      </c>
      <c r="I6705">
        <v>1120</v>
      </c>
      <c r="J6705">
        <v>1320</v>
      </c>
      <c r="K6705" t="s">
        <v>3320</v>
      </c>
      <c r="O6705" s="65">
        <v>184445</v>
      </c>
    </row>
    <row r="6706" spans="1:15" x14ac:dyDescent="0.25">
      <c r="A6706" s="45">
        <v>2018</v>
      </c>
      <c r="B6706" t="s">
        <v>1672</v>
      </c>
      <c r="C6706">
        <v>301</v>
      </c>
      <c r="D6706">
        <v>930</v>
      </c>
      <c r="E6706">
        <v>0</v>
      </c>
      <c r="F6706">
        <v>20399</v>
      </c>
      <c r="H6706" t="s">
        <v>9</v>
      </c>
      <c r="I6706">
        <v>1120</v>
      </c>
      <c r="J6706">
        <v>1320</v>
      </c>
      <c r="K6706" t="s">
        <v>3321</v>
      </c>
      <c r="O6706" s="65">
        <v>361300</v>
      </c>
    </row>
    <row r="6707" spans="1:15" x14ac:dyDescent="0.25">
      <c r="A6707" s="45">
        <v>2018</v>
      </c>
      <c r="B6707" t="s">
        <v>1672</v>
      </c>
      <c r="C6707">
        <v>301</v>
      </c>
      <c r="D6707">
        <v>930</v>
      </c>
      <c r="E6707">
        <v>0</v>
      </c>
      <c r="F6707">
        <v>20401</v>
      </c>
      <c r="H6707" t="s">
        <v>9</v>
      </c>
      <c r="I6707">
        <v>1120</v>
      </c>
      <c r="J6707">
        <v>1320</v>
      </c>
      <c r="K6707" t="s">
        <v>3322</v>
      </c>
      <c r="O6707" s="65">
        <v>561353</v>
      </c>
    </row>
    <row r="6708" spans="1:15" x14ac:dyDescent="0.25">
      <c r="A6708" s="45">
        <v>2018</v>
      </c>
      <c r="B6708" t="s">
        <v>1672</v>
      </c>
      <c r="C6708">
        <v>301</v>
      </c>
      <c r="D6708">
        <v>930</v>
      </c>
      <c r="E6708">
        <v>0</v>
      </c>
      <c r="F6708">
        <v>20402</v>
      </c>
      <c r="H6708" t="s">
        <v>9</v>
      </c>
      <c r="I6708">
        <v>1120</v>
      </c>
      <c r="J6708">
        <v>1320</v>
      </c>
      <c r="K6708" t="s">
        <v>3323</v>
      </c>
      <c r="O6708" s="65">
        <v>8117883</v>
      </c>
    </row>
    <row r="6709" spans="1:15" x14ac:dyDescent="0.25">
      <c r="A6709" s="45">
        <v>2018</v>
      </c>
      <c r="B6709" t="s">
        <v>1672</v>
      </c>
      <c r="C6709">
        <v>301</v>
      </c>
      <c r="D6709">
        <v>930</v>
      </c>
      <c r="E6709">
        <v>0</v>
      </c>
      <c r="F6709">
        <v>29901</v>
      </c>
      <c r="H6709" t="s">
        <v>9</v>
      </c>
      <c r="I6709">
        <v>1120</v>
      </c>
      <c r="J6709">
        <v>1320</v>
      </c>
      <c r="K6709" t="s">
        <v>3327</v>
      </c>
      <c r="O6709" s="65">
        <v>12572837</v>
      </c>
    </row>
    <row r="6710" spans="1:15" x14ac:dyDescent="0.25">
      <c r="A6710" s="45">
        <v>2018</v>
      </c>
      <c r="B6710" t="s">
        <v>1672</v>
      </c>
      <c r="C6710">
        <v>301</v>
      </c>
      <c r="D6710">
        <v>930</v>
      </c>
      <c r="E6710">
        <v>0</v>
      </c>
      <c r="F6710">
        <v>29902</v>
      </c>
      <c r="H6710" t="s">
        <v>9</v>
      </c>
      <c r="I6710">
        <v>1120</v>
      </c>
      <c r="J6710">
        <v>1320</v>
      </c>
      <c r="K6710" t="s">
        <v>3328</v>
      </c>
      <c r="O6710" s="65">
        <v>86094</v>
      </c>
    </row>
    <row r="6711" spans="1:15" x14ac:dyDescent="0.25">
      <c r="A6711" s="45">
        <v>2018</v>
      </c>
      <c r="B6711" t="s">
        <v>1672</v>
      </c>
      <c r="C6711">
        <v>301</v>
      </c>
      <c r="D6711">
        <v>930</v>
      </c>
      <c r="E6711">
        <v>0</v>
      </c>
      <c r="F6711">
        <v>29903</v>
      </c>
      <c r="H6711" t="s">
        <v>9</v>
      </c>
      <c r="I6711">
        <v>1120</v>
      </c>
      <c r="J6711">
        <v>1320</v>
      </c>
      <c r="K6711" t="s">
        <v>3329</v>
      </c>
      <c r="O6711" s="65">
        <v>22818819</v>
      </c>
    </row>
    <row r="6712" spans="1:15" x14ac:dyDescent="0.25">
      <c r="A6712" s="45">
        <v>2018</v>
      </c>
      <c r="B6712" t="s">
        <v>1672</v>
      </c>
      <c r="C6712">
        <v>301</v>
      </c>
      <c r="D6712">
        <v>930</v>
      </c>
      <c r="E6712">
        <v>0</v>
      </c>
      <c r="F6712">
        <v>29904</v>
      </c>
      <c r="H6712" t="s">
        <v>9</v>
      </c>
      <c r="I6712">
        <v>1120</v>
      </c>
      <c r="J6712">
        <v>1320</v>
      </c>
      <c r="K6712" t="s">
        <v>3330</v>
      </c>
      <c r="O6712" s="65">
        <v>2001746</v>
      </c>
    </row>
    <row r="6713" spans="1:15" x14ac:dyDescent="0.25">
      <c r="A6713" s="45">
        <v>2018</v>
      </c>
      <c r="B6713" t="s">
        <v>1672</v>
      </c>
      <c r="C6713">
        <v>301</v>
      </c>
      <c r="D6713">
        <v>930</v>
      </c>
      <c r="E6713">
        <v>0</v>
      </c>
      <c r="F6713">
        <v>29905</v>
      </c>
      <c r="H6713" t="s">
        <v>9</v>
      </c>
      <c r="I6713">
        <v>1120</v>
      </c>
      <c r="J6713">
        <v>1320</v>
      </c>
      <c r="K6713" t="s">
        <v>3331</v>
      </c>
      <c r="O6713" s="65">
        <v>1204126</v>
      </c>
    </row>
    <row r="6714" spans="1:15" x14ac:dyDescent="0.25">
      <c r="A6714" s="45">
        <v>2018</v>
      </c>
      <c r="B6714" t="s">
        <v>1672</v>
      </c>
      <c r="C6714">
        <v>301</v>
      </c>
      <c r="D6714">
        <v>930</v>
      </c>
      <c r="E6714">
        <v>0</v>
      </c>
      <c r="F6714">
        <v>29906</v>
      </c>
      <c r="H6714" t="s">
        <v>9</v>
      </c>
      <c r="I6714">
        <v>1120</v>
      </c>
      <c r="J6714">
        <v>1320</v>
      </c>
      <c r="K6714" t="s">
        <v>3332</v>
      </c>
      <c r="O6714" s="65">
        <v>11133853</v>
      </c>
    </row>
    <row r="6715" spans="1:15" x14ac:dyDescent="0.25">
      <c r="A6715" s="45">
        <v>2018</v>
      </c>
      <c r="B6715" t="s">
        <v>1672</v>
      </c>
      <c r="C6715">
        <v>301</v>
      </c>
      <c r="D6715">
        <v>930</v>
      </c>
      <c r="E6715">
        <v>0</v>
      </c>
      <c r="F6715">
        <v>29907</v>
      </c>
      <c r="H6715" t="s">
        <v>9</v>
      </c>
      <c r="I6715">
        <v>1120</v>
      </c>
      <c r="J6715">
        <v>1320</v>
      </c>
      <c r="K6715" t="s">
        <v>3333</v>
      </c>
      <c r="O6715" s="65">
        <v>262252</v>
      </c>
    </row>
    <row r="6716" spans="1:15" x14ac:dyDescent="0.25">
      <c r="A6716" s="45">
        <v>2018</v>
      </c>
      <c r="B6716" t="s">
        <v>1672</v>
      </c>
      <c r="C6716">
        <v>301</v>
      </c>
      <c r="D6716">
        <v>930</v>
      </c>
      <c r="E6716">
        <v>0</v>
      </c>
      <c r="F6716">
        <v>29999</v>
      </c>
      <c r="H6716" t="s">
        <v>9</v>
      </c>
      <c r="I6716">
        <v>1120</v>
      </c>
      <c r="J6716">
        <v>1320</v>
      </c>
      <c r="K6716" t="s">
        <v>3334</v>
      </c>
      <c r="O6716" s="65">
        <v>1103169</v>
      </c>
    </row>
    <row r="6717" spans="1:15" x14ac:dyDescent="0.25">
      <c r="A6717" s="45">
        <v>2018</v>
      </c>
      <c r="B6717" t="s">
        <v>1672</v>
      </c>
      <c r="C6717">
        <v>301</v>
      </c>
      <c r="D6717">
        <v>930</v>
      </c>
      <c r="E6717">
        <v>0</v>
      </c>
      <c r="F6717">
        <v>50103</v>
      </c>
      <c r="H6717" t="s">
        <v>16</v>
      </c>
      <c r="I6717">
        <v>2210</v>
      </c>
      <c r="J6717">
        <v>1320</v>
      </c>
      <c r="K6717" t="s">
        <v>3374</v>
      </c>
      <c r="O6717" s="65">
        <v>10221960</v>
      </c>
    </row>
    <row r="6718" spans="1:15" x14ac:dyDescent="0.25">
      <c r="A6718" s="45">
        <v>2018</v>
      </c>
      <c r="B6718" t="s">
        <v>1672</v>
      </c>
      <c r="C6718">
        <v>301</v>
      </c>
      <c r="D6718">
        <v>930</v>
      </c>
      <c r="E6718">
        <v>0</v>
      </c>
      <c r="F6718">
        <v>50104</v>
      </c>
      <c r="H6718" t="s">
        <v>16</v>
      </c>
      <c r="I6718">
        <v>2210</v>
      </c>
      <c r="J6718">
        <v>1320</v>
      </c>
      <c r="K6718" t="s">
        <v>3375</v>
      </c>
      <c r="O6718" s="65">
        <v>157837094</v>
      </c>
    </row>
    <row r="6719" spans="1:15" x14ac:dyDescent="0.25">
      <c r="A6719" s="45">
        <v>2018</v>
      </c>
      <c r="B6719" t="s">
        <v>1672</v>
      </c>
      <c r="C6719">
        <v>301</v>
      </c>
      <c r="D6719">
        <v>930</v>
      </c>
      <c r="E6719">
        <v>0</v>
      </c>
      <c r="F6719">
        <v>50105</v>
      </c>
      <c r="H6719" t="s">
        <v>16</v>
      </c>
      <c r="I6719">
        <v>2210</v>
      </c>
      <c r="J6719">
        <v>1320</v>
      </c>
      <c r="K6719" t="s">
        <v>3376</v>
      </c>
      <c r="O6719" s="65">
        <v>134372705</v>
      </c>
    </row>
    <row r="6720" spans="1:15" x14ac:dyDescent="0.25">
      <c r="A6720" s="45">
        <v>2018</v>
      </c>
      <c r="B6720" t="s">
        <v>1672</v>
      </c>
      <c r="C6720">
        <v>301</v>
      </c>
      <c r="D6720">
        <v>930</v>
      </c>
      <c r="E6720">
        <v>0</v>
      </c>
      <c r="F6720">
        <v>50107</v>
      </c>
      <c r="H6720" t="s">
        <v>16</v>
      </c>
      <c r="I6720">
        <v>2210</v>
      </c>
      <c r="J6720">
        <v>1320</v>
      </c>
      <c r="K6720" t="s">
        <v>3378</v>
      </c>
      <c r="O6720" s="65">
        <v>2437954</v>
      </c>
    </row>
    <row r="6721" spans="1:15" x14ac:dyDescent="0.25">
      <c r="A6721" s="45">
        <v>2018</v>
      </c>
      <c r="B6721" t="s">
        <v>1672</v>
      </c>
      <c r="C6721">
        <v>301</v>
      </c>
      <c r="D6721">
        <v>930</v>
      </c>
      <c r="E6721">
        <v>0</v>
      </c>
      <c r="F6721">
        <v>50199</v>
      </c>
      <c r="H6721" t="s">
        <v>16</v>
      </c>
      <c r="I6721">
        <v>2210</v>
      </c>
      <c r="J6721">
        <v>1320</v>
      </c>
      <c r="K6721" t="s">
        <v>3379</v>
      </c>
      <c r="O6721" s="65">
        <v>14934034</v>
      </c>
    </row>
    <row r="6722" spans="1:15" x14ac:dyDescent="0.25">
      <c r="A6722" s="45">
        <v>2018</v>
      </c>
      <c r="B6722" t="s">
        <v>1672</v>
      </c>
      <c r="C6722">
        <v>301</v>
      </c>
      <c r="D6722">
        <v>930</v>
      </c>
      <c r="E6722">
        <v>0</v>
      </c>
      <c r="F6722">
        <v>50201</v>
      </c>
      <c r="H6722" t="s">
        <v>16</v>
      </c>
      <c r="I6722">
        <v>2110</v>
      </c>
      <c r="J6722">
        <v>1320</v>
      </c>
      <c r="K6722" t="s">
        <v>2211</v>
      </c>
      <c r="M6722" t="s">
        <v>6386</v>
      </c>
      <c r="O6722" s="65">
        <v>2000000</v>
      </c>
    </row>
    <row r="6723" spans="1:15" x14ac:dyDescent="0.25">
      <c r="A6723" s="45">
        <v>2018</v>
      </c>
      <c r="B6723" t="s">
        <v>1672</v>
      </c>
      <c r="C6723">
        <v>301</v>
      </c>
      <c r="D6723">
        <v>930</v>
      </c>
      <c r="E6723">
        <v>0</v>
      </c>
      <c r="F6723">
        <v>50207</v>
      </c>
      <c r="H6723" t="s">
        <v>16</v>
      </c>
      <c r="I6723">
        <v>2140</v>
      </c>
      <c r="J6723">
        <v>1320</v>
      </c>
      <c r="K6723" t="s">
        <v>2206</v>
      </c>
      <c r="M6723" t="s">
        <v>6359</v>
      </c>
      <c r="O6723" s="65">
        <v>283000</v>
      </c>
    </row>
    <row r="6724" spans="1:15" x14ac:dyDescent="0.25">
      <c r="A6724" s="45">
        <v>2018</v>
      </c>
      <c r="B6724" t="s">
        <v>1672</v>
      </c>
      <c r="C6724">
        <v>301</v>
      </c>
      <c r="D6724">
        <v>930</v>
      </c>
      <c r="E6724">
        <v>0</v>
      </c>
      <c r="F6724">
        <v>50299</v>
      </c>
      <c r="H6724" t="s">
        <v>16</v>
      </c>
      <c r="I6724">
        <v>2150</v>
      </c>
      <c r="J6724">
        <v>1320</v>
      </c>
      <c r="K6724" t="s">
        <v>3384</v>
      </c>
      <c r="M6724" t="s">
        <v>6387</v>
      </c>
      <c r="O6724" s="65">
        <v>2500000</v>
      </c>
    </row>
    <row r="6725" spans="1:15" x14ac:dyDescent="0.25">
      <c r="A6725" s="45">
        <v>2018</v>
      </c>
      <c r="B6725" t="s">
        <v>1672</v>
      </c>
      <c r="C6725">
        <v>301</v>
      </c>
      <c r="D6725">
        <v>930</v>
      </c>
      <c r="E6725">
        <v>0</v>
      </c>
      <c r="F6725">
        <v>59903</v>
      </c>
      <c r="H6725" t="s">
        <v>16</v>
      </c>
      <c r="I6725">
        <v>2240</v>
      </c>
      <c r="J6725">
        <v>1320</v>
      </c>
      <c r="K6725" t="s">
        <v>3389</v>
      </c>
      <c r="O6725" s="65">
        <v>132500</v>
      </c>
    </row>
    <row r="6726" spans="1:15" x14ac:dyDescent="0.25">
      <c r="A6726" s="45">
        <v>2018</v>
      </c>
      <c r="B6726" t="s">
        <v>1672</v>
      </c>
      <c r="C6726">
        <v>301</v>
      </c>
      <c r="D6726">
        <v>930</v>
      </c>
      <c r="E6726">
        <v>0</v>
      </c>
      <c r="F6726">
        <v>60103</v>
      </c>
      <c r="G6726">
        <v>202</v>
      </c>
      <c r="H6726" t="s">
        <v>9</v>
      </c>
      <c r="I6726">
        <v>1310</v>
      </c>
      <c r="J6726">
        <v>1320</v>
      </c>
      <c r="K6726" t="s">
        <v>3393</v>
      </c>
      <c r="L6726" t="s">
        <v>21</v>
      </c>
      <c r="M6726" t="s">
        <v>4542</v>
      </c>
      <c r="N6726" t="s">
        <v>22</v>
      </c>
      <c r="O6726" s="65">
        <v>65941776</v>
      </c>
    </row>
    <row r="6727" spans="1:15" x14ac:dyDescent="0.25">
      <c r="A6727" s="45">
        <v>2018</v>
      </c>
      <c r="B6727" t="s">
        <v>1672</v>
      </c>
      <c r="C6727">
        <v>301</v>
      </c>
      <c r="D6727">
        <v>930</v>
      </c>
      <c r="E6727">
        <v>0</v>
      </c>
      <c r="F6727">
        <v>60201</v>
      </c>
      <c r="H6727" t="s">
        <v>9</v>
      </c>
      <c r="I6727">
        <v>1320</v>
      </c>
      <c r="J6727">
        <v>1320</v>
      </c>
      <c r="K6727" t="s">
        <v>3400</v>
      </c>
      <c r="O6727" s="65">
        <v>28437994</v>
      </c>
    </row>
    <row r="6728" spans="1:15" x14ac:dyDescent="0.25">
      <c r="A6728" s="45">
        <v>2018</v>
      </c>
      <c r="B6728" t="s">
        <v>1672</v>
      </c>
      <c r="C6728">
        <v>301</v>
      </c>
      <c r="D6728">
        <v>930</v>
      </c>
      <c r="E6728">
        <v>0</v>
      </c>
      <c r="F6728">
        <v>60404</v>
      </c>
      <c r="H6728" t="s">
        <v>9</v>
      </c>
      <c r="I6728">
        <v>1320</v>
      </c>
      <c r="J6728">
        <v>1320</v>
      </c>
      <c r="K6728" t="s">
        <v>3414</v>
      </c>
      <c r="M6728" t="s">
        <v>3457</v>
      </c>
      <c r="O6728" s="65">
        <v>152984922</v>
      </c>
    </row>
    <row r="6729" spans="1:15" x14ac:dyDescent="0.25">
      <c r="A6729" s="45">
        <v>2018</v>
      </c>
      <c r="B6729" t="s">
        <v>1675</v>
      </c>
      <c r="C6729">
        <v>301</v>
      </c>
      <c r="D6729">
        <v>950</v>
      </c>
      <c r="E6729">
        <v>0</v>
      </c>
      <c r="F6729">
        <v>101</v>
      </c>
      <c r="H6729" t="s">
        <v>9</v>
      </c>
      <c r="I6729">
        <v>1111</v>
      </c>
      <c r="J6729">
        <v>1320</v>
      </c>
      <c r="K6729" t="s">
        <v>3206</v>
      </c>
      <c r="O6729" s="65">
        <v>2182560053</v>
      </c>
    </row>
    <row r="6730" spans="1:15" x14ac:dyDescent="0.25">
      <c r="A6730" s="45">
        <v>2018</v>
      </c>
      <c r="B6730" t="s">
        <v>1675</v>
      </c>
      <c r="C6730">
        <v>301</v>
      </c>
      <c r="D6730">
        <v>950</v>
      </c>
      <c r="E6730">
        <v>0</v>
      </c>
      <c r="F6730">
        <v>103</v>
      </c>
      <c r="H6730" t="s">
        <v>9</v>
      </c>
      <c r="I6730">
        <v>1111</v>
      </c>
      <c r="J6730">
        <v>1320</v>
      </c>
      <c r="K6730" t="s">
        <v>3207</v>
      </c>
      <c r="O6730" s="65">
        <v>24201946</v>
      </c>
    </row>
    <row r="6731" spans="1:15" x14ac:dyDescent="0.25">
      <c r="A6731" s="45">
        <v>2018</v>
      </c>
      <c r="B6731" t="s">
        <v>1675</v>
      </c>
      <c r="C6731">
        <v>301</v>
      </c>
      <c r="D6731">
        <v>950</v>
      </c>
      <c r="E6731">
        <v>0</v>
      </c>
      <c r="F6731">
        <v>105</v>
      </c>
      <c r="H6731" t="s">
        <v>9</v>
      </c>
      <c r="I6731">
        <v>1111</v>
      </c>
      <c r="J6731">
        <v>1320</v>
      </c>
      <c r="K6731" t="s">
        <v>3209</v>
      </c>
      <c r="O6731" s="65">
        <v>201029536</v>
      </c>
    </row>
    <row r="6732" spans="1:15" x14ac:dyDescent="0.25">
      <c r="A6732" s="45">
        <v>2018</v>
      </c>
      <c r="B6732" t="s">
        <v>1675</v>
      </c>
      <c r="C6732">
        <v>301</v>
      </c>
      <c r="D6732">
        <v>950</v>
      </c>
      <c r="E6732">
        <v>0</v>
      </c>
      <c r="F6732">
        <v>201</v>
      </c>
      <c r="H6732" t="s">
        <v>9</v>
      </c>
      <c r="I6732">
        <v>1111</v>
      </c>
      <c r="J6732">
        <v>1320</v>
      </c>
      <c r="K6732" t="s">
        <v>3210</v>
      </c>
      <c r="O6732" s="65">
        <v>206592432</v>
      </c>
    </row>
    <row r="6733" spans="1:15" x14ac:dyDescent="0.25">
      <c r="A6733" s="45">
        <v>2018</v>
      </c>
      <c r="B6733" t="s">
        <v>1675</v>
      </c>
      <c r="C6733">
        <v>301</v>
      </c>
      <c r="D6733">
        <v>950</v>
      </c>
      <c r="E6733">
        <v>0</v>
      </c>
      <c r="F6733">
        <v>202</v>
      </c>
      <c r="H6733" t="s">
        <v>9</v>
      </c>
      <c r="I6733">
        <v>1111</v>
      </c>
      <c r="J6733">
        <v>1320</v>
      </c>
      <c r="K6733" t="s">
        <v>3211</v>
      </c>
      <c r="O6733" s="65">
        <v>810366</v>
      </c>
    </row>
    <row r="6734" spans="1:15" x14ac:dyDescent="0.25">
      <c r="A6734" s="45">
        <v>2018</v>
      </c>
      <c r="B6734" t="s">
        <v>1675</v>
      </c>
      <c r="C6734">
        <v>301</v>
      </c>
      <c r="D6734">
        <v>950</v>
      </c>
      <c r="E6734">
        <v>0</v>
      </c>
      <c r="F6734">
        <v>203</v>
      </c>
      <c r="H6734" t="s">
        <v>9</v>
      </c>
      <c r="I6734">
        <v>1111</v>
      </c>
      <c r="J6734">
        <v>1320</v>
      </c>
      <c r="K6734" t="s">
        <v>3212</v>
      </c>
      <c r="O6734" s="65">
        <v>100139935</v>
      </c>
    </row>
    <row r="6735" spans="1:15" x14ac:dyDescent="0.25">
      <c r="A6735" s="45">
        <v>2018</v>
      </c>
      <c r="B6735" t="s">
        <v>1675</v>
      </c>
      <c r="C6735">
        <v>301</v>
      </c>
      <c r="D6735">
        <v>950</v>
      </c>
      <c r="E6735">
        <v>0</v>
      </c>
      <c r="F6735">
        <v>204</v>
      </c>
      <c r="H6735" t="s">
        <v>9</v>
      </c>
      <c r="I6735">
        <v>1111</v>
      </c>
      <c r="J6735">
        <v>1320</v>
      </c>
      <c r="K6735" t="s">
        <v>3213</v>
      </c>
      <c r="O6735" s="65">
        <v>2162048</v>
      </c>
    </row>
    <row r="6736" spans="1:15" x14ac:dyDescent="0.25">
      <c r="A6736" s="45">
        <v>2018</v>
      </c>
      <c r="B6736" t="s">
        <v>1675</v>
      </c>
      <c r="C6736">
        <v>301</v>
      </c>
      <c r="D6736">
        <v>950</v>
      </c>
      <c r="E6736">
        <v>0</v>
      </c>
      <c r="F6736">
        <v>301</v>
      </c>
      <c r="H6736" t="s">
        <v>9</v>
      </c>
      <c r="I6736">
        <v>1111</v>
      </c>
      <c r="J6736">
        <v>1320</v>
      </c>
      <c r="K6736" t="s">
        <v>3215</v>
      </c>
      <c r="O6736" s="65">
        <v>625838470</v>
      </c>
    </row>
    <row r="6737" spans="1:15" x14ac:dyDescent="0.25">
      <c r="A6737" s="45">
        <v>2018</v>
      </c>
      <c r="B6737" t="s">
        <v>1675</v>
      </c>
      <c r="C6737">
        <v>301</v>
      </c>
      <c r="D6737">
        <v>950</v>
      </c>
      <c r="E6737">
        <v>0</v>
      </c>
      <c r="F6737">
        <v>302</v>
      </c>
      <c r="H6737" t="s">
        <v>9</v>
      </c>
      <c r="I6737">
        <v>1111</v>
      </c>
      <c r="J6737">
        <v>1320</v>
      </c>
      <c r="K6737" t="s">
        <v>3216</v>
      </c>
      <c r="O6737" s="65">
        <v>837206919</v>
      </c>
    </row>
    <row r="6738" spans="1:15" x14ac:dyDescent="0.25">
      <c r="A6738" s="45">
        <v>2018</v>
      </c>
      <c r="B6738" t="s">
        <v>1675</v>
      </c>
      <c r="C6738">
        <v>301</v>
      </c>
      <c r="D6738">
        <v>950</v>
      </c>
      <c r="E6738">
        <v>0</v>
      </c>
      <c r="F6738">
        <v>303</v>
      </c>
      <c r="H6738" t="s">
        <v>16</v>
      </c>
      <c r="I6738">
        <v>1111</v>
      </c>
      <c r="J6738">
        <v>1320</v>
      </c>
      <c r="K6738" t="s">
        <v>3217</v>
      </c>
      <c r="O6738" s="65">
        <v>494079965</v>
      </c>
    </row>
    <row r="6739" spans="1:15" x14ac:dyDescent="0.25">
      <c r="A6739" s="45">
        <v>2018</v>
      </c>
      <c r="B6739" t="s">
        <v>1675</v>
      </c>
      <c r="C6739">
        <v>301</v>
      </c>
      <c r="D6739">
        <v>950</v>
      </c>
      <c r="E6739">
        <v>0</v>
      </c>
      <c r="F6739">
        <v>304</v>
      </c>
      <c r="H6739" t="s">
        <v>9</v>
      </c>
      <c r="I6739">
        <v>1111</v>
      </c>
      <c r="J6739">
        <v>1320</v>
      </c>
      <c r="K6739" t="s">
        <v>3218</v>
      </c>
      <c r="O6739" s="65">
        <v>369351674</v>
      </c>
    </row>
    <row r="6740" spans="1:15" x14ac:dyDescent="0.25">
      <c r="A6740" s="45">
        <v>2018</v>
      </c>
      <c r="B6740" t="s">
        <v>1675</v>
      </c>
      <c r="C6740">
        <v>301</v>
      </c>
      <c r="D6740">
        <v>950</v>
      </c>
      <c r="E6740">
        <v>0</v>
      </c>
      <c r="F6740">
        <v>399</v>
      </c>
      <c r="H6740" t="s">
        <v>9</v>
      </c>
      <c r="I6740">
        <v>1111</v>
      </c>
      <c r="J6740">
        <v>1320</v>
      </c>
      <c r="K6740" t="s">
        <v>3219</v>
      </c>
      <c r="O6740" s="65">
        <v>1379066200</v>
      </c>
    </row>
    <row r="6741" spans="1:15" x14ac:dyDescent="0.25">
      <c r="A6741" s="45">
        <v>2018</v>
      </c>
      <c r="B6741" t="s">
        <v>1675</v>
      </c>
      <c r="C6741">
        <v>301</v>
      </c>
      <c r="D6741">
        <v>950</v>
      </c>
      <c r="E6741">
        <v>0</v>
      </c>
      <c r="F6741">
        <v>401</v>
      </c>
      <c r="G6741">
        <v>200</v>
      </c>
      <c r="H6741" t="s">
        <v>9</v>
      </c>
      <c r="I6741">
        <v>1112</v>
      </c>
      <c r="J6741">
        <v>1320</v>
      </c>
      <c r="K6741" t="s">
        <v>3220</v>
      </c>
      <c r="M6741" t="s">
        <v>4546</v>
      </c>
      <c r="O6741" s="65">
        <v>548428761</v>
      </c>
    </row>
    <row r="6742" spans="1:15" x14ac:dyDescent="0.25">
      <c r="A6742" s="45">
        <v>2018</v>
      </c>
      <c r="B6742" t="s">
        <v>1675</v>
      </c>
      <c r="C6742">
        <v>301</v>
      </c>
      <c r="D6742">
        <v>950</v>
      </c>
      <c r="E6742">
        <v>0</v>
      </c>
      <c r="F6742">
        <v>405</v>
      </c>
      <c r="G6742">
        <v>200</v>
      </c>
      <c r="H6742" t="s">
        <v>9</v>
      </c>
      <c r="I6742">
        <v>1112</v>
      </c>
      <c r="J6742">
        <v>1320</v>
      </c>
      <c r="K6742" t="s">
        <v>3244</v>
      </c>
      <c r="L6742" t="s">
        <v>23</v>
      </c>
      <c r="M6742" t="s">
        <v>4531</v>
      </c>
      <c r="N6742" t="s">
        <v>24</v>
      </c>
      <c r="O6742" s="65">
        <v>29644798</v>
      </c>
    </row>
    <row r="6743" spans="1:15" x14ac:dyDescent="0.25">
      <c r="A6743" s="45">
        <v>2018</v>
      </c>
      <c r="B6743" t="s">
        <v>1675</v>
      </c>
      <c r="C6743">
        <v>301</v>
      </c>
      <c r="D6743">
        <v>950</v>
      </c>
      <c r="E6743">
        <v>0</v>
      </c>
      <c r="F6743">
        <v>502</v>
      </c>
      <c r="G6743">
        <v>200</v>
      </c>
      <c r="H6743" t="s">
        <v>9</v>
      </c>
      <c r="I6743">
        <v>1112</v>
      </c>
      <c r="J6743">
        <v>1320</v>
      </c>
      <c r="K6743" t="s">
        <v>3246</v>
      </c>
      <c r="L6743" t="s">
        <v>21</v>
      </c>
      <c r="M6743" t="s">
        <v>4532</v>
      </c>
      <c r="N6743" t="s">
        <v>22</v>
      </c>
      <c r="O6743" s="65">
        <v>88934393</v>
      </c>
    </row>
    <row r="6744" spans="1:15" x14ac:dyDescent="0.25">
      <c r="A6744" s="45">
        <v>2018</v>
      </c>
      <c r="B6744" t="s">
        <v>1675</v>
      </c>
      <c r="C6744">
        <v>301</v>
      </c>
      <c r="D6744">
        <v>950</v>
      </c>
      <c r="E6744">
        <v>0</v>
      </c>
      <c r="F6744">
        <v>503</v>
      </c>
      <c r="G6744">
        <v>200</v>
      </c>
      <c r="H6744" t="s">
        <v>9</v>
      </c>
      <c r="I6744">
        <v>1112</v>
      </c>
      <c r="J6744">
        <v>1320</v>
      </c>
      <c r="K6744" t="s">
        <v>3247</v>
      </c>
      <c r="L6744" t="s">
        <v>21</v>
      </c>
      <c r="M6744" t="s">
        <v>4533</v>
      </c>
      <c r="N6744" t="s">
        <v>22</v>
      </c>
      <c r="O6744" s="65">
        <v>177868787</v>
      </c>
    </row>
    <row r="6745" spans="1:15" x14ac:dyDescent="0.25">
      <c r="A6745" s="45">
        <v>2018</v>
      </c>
      <c r="B6745" t="s">
        <v>1675</v>
      </c>
      <c r="C6745">
        <v>301</v>
      </c>
      <c r="D6745">
        <v>950</v>
      </c>
      <c r="E6745">
        <v>0</v>
      </c>
      <c r="F6745">
        <v>504</v>
      </c>
      <c r="H6745" t="s">
        <v>9</v>
      </c>
      <c r="I6745">
        <v>1112</v>
      </c>
      <c r="J6745">
        <v>3522</v>
      </c>
      <c r="K6745" t="s">
        <v>3248</v>
      </c>
      <c r="M6745" t="s">
        <v>3454</v>
      </c>
      <c r="O6745" s="65">
        <v>851558758</v>
      </c>
    </row>
    <row r="6746" spans="1:15" x14ac:dyDescent="0.25">
      <c r="A6746" s="45">
        <v>2018</v>
      </c>
      <c r="B6746" t="s">
        <v>1675</v>
      </c>
      <c r="C6746">
        <v>301</v>
      </c>
      <c r="D6746">
        <v>950</v>
      </c>
      <c r="E6746">
        <v>0</v>
      </c>
      <c r="F6746">
        <v>505</v>
      </c>
      <c r="G6746">
        <v>200</v>
      </c>
      <c r="H6746" t="s">
        <v>9</v>
      </c>
      <c r="I6746">
        <v>1112</v>
      </c>
      <c r="J6746">
        <v>1320</v>
      </c>
      <c r="K6746" t="s">
        <v>3249</v>
      </c>
      <c r="L6746" t="s">
        <v>6327</v>
      </c>
      <c r="N6746" t="s">
        <v>3455</v>
      </c>
      <c r="O6746" s="65">
        <v>71000000</v>
      </c>
    </row>
    <row r="6747" spans="1:15" x14ac:dyDescent="0.25">
      <c r="A6747" s="45">
        <v>2018</v>
      </c>
      <c r="B6747" t="s">
        <v>1675</v>
      </c>
      <c r="C6747">
        <v>301</v>
      </c>
      <c r="D6747">
        <v>950</v>
      </c>
      <c r="E6747">
        <v>0</v>
      </c>
      <c r="F6747">
        <v>10101</v>
      </c>
      <c r="H6747" t="s">
        <v>9</v>
      </c>
      <c r="I6747">
        <v>1120</v>
      </c>
      <c r="J6747">
        <v>1320</v>
      </c>
      <c r="K6747" t="s">
        <v>3253</v>
      </c>
      <c r="O6747" s="65">
        <v>505199294</v>
      </c>
    </row>
    <row r="6748" spans="1:15" x14ac:dyDescent="0.25">
      <c r="A6748" s="45">
        <v>2018</v>
      </c>
      <c r="B6748" t="s">
        <v>1675</v>
      </c>
      <c r="C6748">
        <v>301</v>
      </c>
      <c r="D6748">
        <v>950</v>
      </c>
      <c r="E6748">
        <v>0</v>
      </c>
      <c r="F6748">
        <v>10103</v>
      </c>
      <c r="H6748" t="s">
        <v>9</v>
      </c>
      <c r="I6748">
        <v>1120</v>
      </c>
      <c r="J6748">
        <v>1320</v>
      </c>
      <c r="K6748" t="s">
        <v>3255</v>
      </c>
      <c r="O6748" s="65">
        <v>22494636</v>
      </c>
    </row>
    <row r="6749" spans="1:15" x14ac:dyDescent="0.25">
      <c r="A6749" s="45">
        <v>2018</v>
      </c>
      <c r="B6749" t="s">
        <v>1675</v>
      </c>
      <c r="C6749">
        <v>301</v>
      </c>
      <c r="D6749">
        <v>950</v>
      </c>
      <c r="E6749">
        <v>0</v>
      </c>
      <c r="F6749">
        <v>10201</v>
      </c>
      <c r="H6749" t="s">
        <v>9</v>
      </c>
      <c r="I6749">
        <v>1120</v>
      </c>
      <c r="J6749">
        <v>1320</v>
      </c>
      <c r="K6749" t="s">
        <v>3258</v>
      </c>
      <c r="O6749" s="65">
        <v>24436072</v>
      </c>
    </row>
    <row r="6750" spans="1:15" x14ac:dyDescent="0.25">
      <c r="A6750" s="45">
        <v>2018</v>
      </c>
      <c r="B6750" t="s">
        <v>1675</v>
      </c>
      <c r="C6750">
        <v>301</v>
      </c>
      <c r="D6750">
        <v>950</v>
      </c>
      <c r="E6750">
        <v>0</v>
      </c>
      <c r="F6750">
        <v>10202</v>
      </c>
      <c r="H6750" t="s">
        <v>9</v>
      </c>
      <c r="I6750">
        <v>1120</v>
      </c>
      <c r="J6750">
        <v>1320</v>
      </c>
      <c r="K6750" t="s">
        <v>3259</v>
      </c>
      <c r="O6750" s="65">
        <v>5197000</v>
      </c>
    </row>
    <row r="6751" spans="1:15" x14ac:dyDescent="0.25">
      <c r="A6751" s="45">
        <v>2018</v>
      </c>
      <c r="B6751" t="s">
        <v>1675</v>
      </c>
      <c r="C6751">
        <v>301</v>
      </c>
      <c r="D6751">
        <v>950</v>
      </c>
      <c r="E6751">
        <v>0</v>
      </c>
      <c r="F6751">
        <v>10203</v>
      </c>
      <c r="H6751" t="s">
        <v>9</v>
      </c>
      <c r="I6751">
        <v>1120</v>
      </c>
      <c r="J6751">
        <v>1320</v>
      </c>
      <c r="K6751" t="s">
        <v>3260</v>
      </c>
      <c r="O6751" s="65">
        <v>21200</v>
      </c>
    </row>
    <row r="6752" spans="1:15" x14ac:dyDescent="0.25">
      <c r="A6752" s="45">
        <v>2018</v>
      </c>
      <c r="B6752" t="s">
        <v>1675</v>
      </c>
      <c r="C6752">
        <v>301</v>
      </c>
      <c r="D6752">
        <v>950</v>
      </c>
      <c r="E6752">
        <v>0</v>
      </c>
      <c r="F6752">
        <v>10204</v>
      </c>
      <c r="H6752" t="s">
        <v>9</v>
      </c>
      <c r="I6752">
        <v>1120</v>
      </c>
      <c r="J6752">
        <v>1320</v>
      </c>
      <c r="K6752" t="s">
        <v>3261</v>
      </c>
      <c r="O6752" s="65">
        <v>284461474</v>
      </c>
    </row>
    <row r="6753" spans="1:15" x14ac:dyDescent="0.25">
      <c r="A6753" s="45">
        <v>2018</v>
      </c>
      <c r="B6753" t="s">
        <v>1675</v>
      </c>
      <c r="C6753">
        <v>301</v>
      </c>
      <c r="D6753">
        <v>950</v>
      </c>
      <c r="E6753">
        <v>0</v>
      </c>
      <c r="F6753">
        <v>10303</v>
      </c>
      <c r="H6753" t="s">
        <v>9</v>
      </c>
      <c r="I6753">
        <v>1120</v>
      </c>
      <c r="J6753">
        <v>1320</v>
      </c>
      <c r="K6753" t="s">
        <v>3265</v>
      </c>
      <c r="O6753" s="65">
        <v>53000</v>
      </c>
    </row>
    <row r="6754" spans="1:15" x14ac:dyDescent="0.25">
      <c r="A6754" s="45">
        <v>2018</v>
      </c>
      <c r="B6754" t="s">
        <v>1675</v>
      </c>
      <c r="C6754">
        <v>301</v>
      </c>
      <c r="D6754">
        <v>950</v>
      </c>
      <c r="E6754">
        <v>0</v>
      </c>
      <c r="F6754">
        <v>10304</v>
      </c>
      <c r="H6754" t="s">
        <v>9</v>
      </c>
      <c r="I6754">
        <v>1120</v>
      </c>
      <c r="J6754">
        <v>1320</v>
      </c>
      <c r="K6754" t="s">
        <v>3266</v>
      </c>
      <c r="O6754" s="65">
        <v>14041820</v>
      </c>
    </row>
    <row r="6755" spans="1:15" x14ac:dyDescent="0.25">
      <c r="A6755" s="45">
        <v>2018</v>
      </c>
      <c r="B6755" t="s">
        <v>1675</v>
      </c>
      <c r="C6755">
        <v>301</v>
      </c>
      <c r="D6755">
        <v>950</v>
      </c>
      <c r="E6755">
        <v>0</v>
      </c>
      <c r="F6755">
        <v>10307</v>
      </c>
      <c r="H6755" t="s">
        <v>9</v>
      </c>
      <c r="I6755">
        <v>1120</v>
      </c>
      <c r="J6755">
        <v>1320</v>
      </c>
      <c r="K6755" t="s">
        <v>3269</v>
      </c>
      <c r="O6755" s="65">
        <v>262509</v>
      </c>
    </row>
    <row r="6756" spans="1:15" x14ac:dyDescent="0.25">
      <c r="A6756" s="45">
        <v>2018</v>
      </c>
      <c r="B6756" t="s">
        <v>1675</v>
      </c>
      <c r="C6756">
        <v>301</v>
      </c>
      <c r="D6756">
        <v>950</v>
      </c>
      <c r="E6756">
        <v>0</v>
      </c>
      <c r="F6756">
        <v>10401</v>
      </c>
      <c r="H6756" t="s">
        <v>9</v>
      </c>
      <c r="I6756">
        <v>1120</v>
      </c>
      <c r="J6756">
        <v>1320</v>
      </c>
      <c r="K6756" t="s">
        <v>3270</v>
      </c>
      <c r="M6756" t="s">
        <v>6388</v>
      </c>
      <c r="O6756" s="65">
        <v>265000</v>
      </c>
    </row>
    <row r="6757" spans="1:15" x14ac:dyDescent="0.25">
      <c r="A6757" s="45">
        <v>2018</v>
      </c>
      <c r="B6757" t="s">
        <v>1675</v>
      </c>
      <c r="C6757">
        <v>301</v>
      </c>
      <c r="D6757">
        <v>950</v>
      </c>
      <c r="E6757">
        <v>0</v>
      </c>
      <c r="F6757">
        <v>10406</v>
      </c>
      <c r="H6757" t="s">
        <v>9</v>
      </c>
      <c r="I6757">
        <v>1120</v>
      </c>
      <c r="J6757">
        <v>1320</v>
      </c>
      <c r="K6757" t="s">
        <v>3275</v>
      </c>
      <c r="M6757" t="s">
        <v>6389</v>
      </c>
      <c r="O6757" s="65">
        <v>105314120</v>
      </c>
    </row>
    <row r="6758" spans="1:15" x14ac:dyDescent="0.25">
      <c r="A6758" s="45">
        <v>2018</v>
      </c>
      <c r="B6758" t="s">
        <v>1675</v>
      </c>
      <c r="C6758">
        <v>301</v>
      </c>
      <c r="D6758">
        <v>950</v>
      </c>
      <c r="E6758">
        <v>0</v>
      </c>
      <c r="F6758">
        <v>10499</v>
      </c>
      <c r="H6758" t="s">
        <v>9</v>
      </c>
      <c r="I6758">
        <v>1120</v>
      </c>
      <c r="J6758">
        <v>1320</v>
      </c>
      <c r="K6758" t="s">
        <v>3276</v>
      </c>
      <c r="M6758" t="s">
        <v>6390</v>
      </c>
      <c r="O6758" s="65">
        <v>3498530</v>
      </c>
    </row>
    <row r="6759" spans="1:15" x14ac:dyDescent="0.25">
      <c r="A6759" s="45">
        <v>2018</v>
      </c>
      <c r="B6759" t="s">
        <v>1675</v>
      </c>
      <c r="C6759">
        <v>301</v>
      </c>
      <c r="D6759">
        <v>950</v>
      </c>
      <c r="E6759">
        <v>0</v>
      </c>
      <c r="F6759">
        <v>10501</v>
      </c>
      <c r="H6759" t="s">
        <v>9</v>
      </c>
      <c r="I6759">
        <v>1120</v>
      </c>
      <c r="J6759">
        <v>1320</v>
      </c>
      <c r="K6759" t="s">
        <v>3277</v>
      </c>
      <c r="O6759" s="65">
        <v>1742623</v>
      </c>
    </row>
    <row r="6760" spans="1:15" x14ac:dyDescent="0.25">
      <c r="A6760" s="45">
        <v>2018</v>
      </c>
      <c r="B6760" t="s">
        <v>1675</v>
      </c>
      <c r="C6760">
        <v>301</v>
      </c>
      <c r="D6760">
        <v>950</v>
      </c>
      <c r="E6760">
        <v>0</v>
      </c>
      <c r="F6760">
        <v>10502</v>
      </c>
      <c r="H6760" t="s">
        <v>9</v>
      </c>
      <c r="I6760">
        <v>1120</v>
      </c>
      <c r="J6760">
        <v>1320</v>
      </c>
      <c r="K6760" t="s">
        <v>3278</v>
      </c>
      <c r="O6760" s="65">
        <v>150548012</v>
      </c>
    </row>
    <row r="6761" spans="1:15" x14ac:dyDescent="0.25">
      <c r="A6761" s="45">
        <v>2018</v>
      </c>
      <c r="B6761" t="s">
        <v>1675</v>
      </c>
      <c r="C6761">
        <v>301</v>
      </c>
      <c r="D6761">
        <v>950</v>
      </c>
      <c r="E6761">
        <v>0</v>
      </c>
      <c r="F6761">
        <v>10503</v>
      </c>
      <c r="H6761" t="s">
        <v>9</v>
      </c>
      <c r="I6761">
        <v>1120</v>
      </c>
      <c r="J6761">
        <v>1320</v>
      </c>
      <c r="K6761" t="s">
        <v>3279</v>
      </c>
      <c r="O6761" s="65">
        <v>530000</v>
      </c>
    </row>
    <row r="6762" spans="1:15" x14ac:dyDescent="0.25">
      <c r="A6762" s="45">
        <v>2018</v>
      </c>
      <c r="B6762" t="s">
        <v>1675</v>
      </c>
      <c r="C6762">
        <v>301</v>
      </c>
      <c r="D6762">
        <v>950</v>
      </c>
      <c r="E6762">
        <v>0</v>
      </c>
      <c r="F6762">
        <v>10504</v>
      </c>
      <c r="H6762" t="s">
        <v>9</v>
      </c>
      <c r="I6762">
        <v>1120</v>
      </c>
      <c r="J6762">
        <v>1320</v>
      </c>
      <c r="K6762" t="s">
        <v>3280</v>
      </c>
      <c r="O6762" s="65">
        <v>265000</v>
      </c>
    </row>
    <row r="6763" spans="1:15" x14ac:dyDescent="0.25">
      <c r="A6763" s="45">
        <v>2018</v>
      </c>
      <c r="B6763" t="s">
        <v>1675</v>
      </c>
      <c r="C6763">
        <v>301</v>
      </c>
      <c r="D6763">
        <v>950</v>
      </c>
      <c r="E6763">
        <v>0</v>
      </c>
      <c r="F6763">
        <v>10701</v>
      </c>
      <c r="H6763" t="s">
        <v>9</v>
      </c>
      <c r="I6763">
        <v>1120</v>
      </c>
      <c r="J6763">
        <v>1320</v>
      </c>
      <c r="K6763" t="s">
        <v>3284</v>
      </c>
      <c r="M6763" t="s">
        <v>6391</v>
      </c>
      <c r="O6763" s="65">
        <v>7932368</v>
      </c>
    </row>
    <row r="6764" spans="1:15" x14ac:dyDescent="0.25">
      <c r="A6764" s="45">
        <v>2018</v>
      </c>
      <c r="B6764" t="s">
        <v>1675</v>
      </c>
      <c r="C6764">
        <v>301</v>
      </c>
      <c r="D6764">
        <v>950</v>
      </c>
      <c r="E6764">
        <v>0</v>
      </c>
      <c r="F6764">
        <v>10702</v>
      </c>
      <c r="H6764" t="s">
        <v>9</v>
      </c>
      <c r="I6764">
        <v>1120</v>
      </c>
      <c r="J6764">
        <v>1320</v>
      </c>
      <c r="K6764" t="s">
        <v>3285</v>
      </c>
      <c r="M6764" t="s">
        <v>6392</v>
      </c>
      <c r="O6764" s="65">
        <v>385125</v>
      </c>
    </row>
    <row r="6765" spans="1:15" x14ac:dyDescent="0.25">
      <c r="A6765" s="45">
        <v>2018</v>
      </c>
      <c r="B6765" t="s">
        <v>1675</v>
      </c>
      <c r="C6765">
        <v>301</v>
      </c>
      <c r="D6765">
        <v>950</v>
      </c>
      <c r="E6765">
        <v>0</v>
      </c>
      <c r="F6765">
        <v>10801</v>
      </c>
      <c r="H6765" t="s">
        <v>9</v>
      </c>
      <c r="I6765">
        <v>1120</v>
      </c>
      <c r="J6765">
        <v>1320</v>
      </c>
      <c r="K6765" t="s">
        <v>3287</v>
      </c>
      <c r="O6765" s="65">
        <v>530000</v>
      </c>
    </row>
    <row r="6766" spans="1:15" x14ac:dyDescent="0.25">
      <c r="A6766" s="45">
        <v>2018</v>
      </c>
      <c r="B6766" t="s">
        <v>1675</v>
      </c>
      <c r="C6766">
        <v>301</v>
      </c>
      <c r="D6766">
        <v>950</v>
      </c>
      <c r="E6766">
        <v>0</v>
      </c>
      <c r="F6766">
        <v>10805</v>
      </c>
      <c r="H6766" t="s">
        <v>9</v>
      </c>
      <c r="I6766">
        <v>1120</v>
      </c>
      <c r="J6766">
        <v>1320</v>
      </c>
      <c r="K6766" t="s">
        <v>3291</v>
      </c>
      <c r="O6766" s="65">
        <v>26977000</v>
      </c>
    </row>
    <row r="6767" spans="1:15" x14ac:dyDescent="0.25">
      <c r="A6767" s="45">
        <v>2018</v>
      </c>
      <c r="B6767" t="s">
        <v>1675</v>
      </c>
      <c r="C6767">
        <v>301</v>
      </c>
      <c r="D6767">
        <v>950</v>
      </c>
      <c r="E6767">
        <v>0</v>
      </c>
      <c r="F6767">
        <v>10806</v>
      </c>
      <c r="H6767" t="s">
        <v>9</v>
      </c>
      <c r="I6767">
        <v>1120</v>
      </c>
      <c r="J6767">
        <v>1320</v>
      </c>
      <c r="K6767" t="s">
        <v>3292</v>
      </c>
      <c r="O6767" s="65">
        <v>621160</v>
      </c>
    </row>
    <row r="6768" spans="1:15" x14ac:dyDescent="0.25">
      <c r="A6768" s="45">
        <v>2018</v>
      </c>
      <c r="B6768" t="s">
        <v>1675</v>
      </c>
      <c r="C6768">
        <v>301</v>
      </c>
      <c r="D6768">
        <v>950</v>
      </c>
      <c r="E6768">
        <v>0</v>
      </c>
      <c r="F6768">
        <v>10807</v>
      </c>
      <c r="H6768" t="s">
        <v>9</v>
      </c>
      <c r="I6768">
        <v>1120</v>
      </c>
      <c r="J6768">
        <v>1320</v>
      </c>
      <c r="K6768" t="s">
        <v>3293</v>
      </c>
      <c r="O6768" s="65">
        <v>3507896</v>
      </c>
    </row>
    <row r="6769" spans="1:15" x14ac:dyDescent="0.25">
      <c r="A6769" s="45">
        <v>2018</v>
      </c>
      <c r="B6769" t="s">
        <v>1675</v>
      </c>
      <c r="C6769">
        <v>301</v>
      </c>
      <c r="D6769">
        <v>950</v>
      </c>
      <c r="E6769">
        <v>0</v>
      </c>
      <c r="F6769">
        <v>10899</v>
      </c>
      <c r="H6769" t="s">
        <v>9</v>
      </c>
      <c r="I6769">
        <v>1120</v>
      </c>
      <c r="J6769">
        <v>1320</v>
      </c>
      <c r="K6769" t="s">
        <v>3295</v>
      </c>
      <c r="O6769" s="65">
        <v>101791</v>
      </c>
    </row>
    <row r="6770" spans="1:15" x14ac:dyDescent="0.25">
      <c r="A6770" s="45">
        <v>2018</v>
      </c>
      <c r="B6770" t="s">
        <v>1675</v>
      </c>
      <c r="C6770">
        <v>301</v>
      </c>
      <c r="D6770">
        <v>950</v>
      </c>
      <c r="E6770">
        <v>0</v>
      </c>
      <c r="F6770">
        <v>20101</v>
      </c>
      <c r="H6770" t="s">
        <v>9</v>
      </c>
      <c r="I6770">
        <v>1120</v>
      </c>
      <c r="J6770">
        <v>1320</v>
      </c>
      <c r="K6770" t="s">
        <v>3306</v>
      </c>
      <c r="O6770" s="65">
        <v>56567734</v>
      </c>
    </row>
    <row r="6771" spans="1:15" x14ac:dyDescent="0.25">
      <c r="A6771" s="45">
        <v>2018</v>
      </c>
      <c r="B6771" t="s">
        <v>1675</v>
      </c>
      <c r="C6771">
        <v>301</v>
      </c>
      <c r="D6771">
        <v>950</v>
      </c>
      <c r="E6771">
        <v>0</v>
      </c>
      <c r="F6771">
        <v>20102</v>
      </c>
      <c r="H6771" t="s">
        <v>9</v>
      </c>
      <c r="I6771">
        <v>1120</v>
      </c>
      <c r="J6771">
        <v>1320</v>
      </c>
      <c r="K6771" t="s">
        <v>3307</v>
      </c>
      <c r="O6771" s="65">
        <v>602080</v>
      </c>
    </row>
    <row r="6772" spans="1:15" x14ac:dyDescent="0.25">
      <c r="A6772" s="45">
        <v>2018</v>
      </c>
      <c r="B6772" t="s">
        <v>1675</v>
      </c>
      <c r="C6772">
        <v>301</v>
      </c>
      <c r="D6772">
        <v>950</v>
      </c>
      <c r="E6772">
        <v>0</v>
      </c>
      <c r="F6772">
        <v>20104</v>
      </c>
      <c r="H6772" t="s">
        <v>9</v>
      </c>
      <c r="I6772">
        <v>1120</v>
      </c>
      <c r="J6772">
        <v>1320</v>
      </c>
      <c r="K6772" t="s">
        <v>3309</v>
      </c>
      <c r="O6772" s="65">
        <v>2294696</v>
      </c>
    </row>
    <row r="6773" spans="1:15" x14ac:dyDescent="0.25">
      <c r="A6773" s="45">
        <v>2018</v>
      </c>
      <c r="B6773" t="s">
        <v>1675</v>
      </c>
      <c r="C6773">
        <v>301</v>
      </c>
      <c r="D6773">
        <v>950</v>
      </c>
      <c r="E6773">
        <v>0</v>
      </c>
      <c r="F6773">
        <v>20203</v>
      </c>
      <c r="H6773" t="s">
        <v>9</v>
      </c>
      <c r="I6773">
        <v>1120</v>
      </c>
      <c r="J6773">
        <v>1320</v>
      </c>
      <c r="K6773" t="s">
        <v>3313</v>
      </c>
      <c r="O6773" s="65">
        <v>18995092</v>
      </c>
    </row>
    <row r="6774" spans="1:15" x14ac:dyDescent="0.25">
      <c r="A6774" s="45">
        <v>2018</v>
      </c>
      <c r="B6774" t="s">
        <v>1675</v>
      </c>
      <c r="C6774">
        <v>301</v>
      </c>
      <c r="D6774">
        <v>950</v>
      </c>
      <c r="E6774">
        <v>0</v>
      </c>
      <c r="F6774">
        <v>20301</v>
      </c>
      <c r="H6774" t="s">
        <v>9</v>
      </c>
      <c r="I6774">
        <v>1120</v>
      </c>
      <c r="J6774">
        <v>1320</v>
      </c>
      <c r="K6774" t="s">
        <v>3315</v>
      </c>
      <c r="O6774" s="65">
        <v>180046</v>
      </c>
    </row>
    <row r="6775" spans="1:15" x14ac:dyDescent="0.25">
      <c r="A6775" s="45">
        <v>2018</v>
      </c>
      <c r="B6775" t="s">
        <v>1675</v>
      </c>
      <c r="C6775">
        <v>301</v>
      </c>
      <c r="D6775">
        <v>950</v>
      </c>
      <c r="E6775">
        <v>0</v>
      </c>
      <c r="F6775">
        <v>20302</v>
      </c>
      <c r="H6775" t="s">
        <v>9</v>
      </c>
      <c r="I6775">
        <v>1120</v>
      </c>
      <c r="J6775">
        <v>1320</v>
      </c>
      <c r="K6775" t="s">
        <v>3316</v>
      </c>
      <c r="O6775" s="65">
        <v>50880</v>
      </c>
    </row>
    <row r="6776" spans="1:15" x14ac:dyDescent="0.25">
      <c r="A6776" s="45">
        <v>2018</v>
      </c>
      <c r="B6776" t="s">
        <v>1675</v>
      </c>
      <c r="C6776">
        <v>301</v>
      </c>
      <c r="D6776">
        <v>950</v>
      </c>
      <c r="E6776">
        <v>0</v>
      </c>
      <c r="F6776">
        <v>20303</v>
      </c>
      <c r="H6776" t="s">
        <v>9</v>
      </c>
      <c r="I6776">
        <v>1120</v>
      </c>
      <c r="J6776">
        <v>1320</v>
      </c>
      <c r="K6776" t="s">
        <v>3317</v>
      </c>
      <c r="O6776" s="65">
        <v>84800</v>
      </c>
    </row>
    <row r="6777" spans="1:15" x14ac:dyDescent="0.25">
      <c r="A6777" s="45">
        <v>2018</v>
      </c>
      <c r="B6777" t="s">
        <v>1675</v>
      </c>
      <c r="C6777">
        <v>301</v>
      </c>
      <c r="D6777">
        <v>950</v>
      </c>
      <c r="E6777">
        <v>0</v>
      </c>
      <c r="F6777">
        <v>20304</v>
      </c>
      <c r="H6777" t="s">
        <v>9</v>
      </c>
      <c r="I6777">
        <v>1120</v>
      </c>
      <c r="J6777">
        <v>1320</v>
      </c>
      <c r="K6777" t="s">
        <v>3318</v>
      </c>
      <c r="O6777" s="65">
        <v>1742716</v>
      </c>
    </row>
    <row r="6778" spans="1:15" x14ac:dyDescent="0.25">
      <c r="A6778" s="45">
        <v>2018</v>
      </c>
      <c r="B6778" t="s">
        <v>1675</v>
      </c>
      <c r="C6778">
        <v>301</v>
      </c>
      <c r="D6778">
        <v>950</v>
      </c>
      <c r="E6778">
        <v>0</v>
      </c>
      <c r="F6778">
        <v>20305</v>
      </c>
      <c r="H6778" t="s">
        <v>9</v>
      </c>
      <c r="I6778">
        <v>1120</v>
      </c>
      <c r="J6778">
        <v>1320</v>
      </c>
      <c r="K6778" t="s">
        <v>3319</v>
      </c>
      <c r="O6778" s="65">
        <v>10823</v>
      </c>
    </row>
    <row r="6779" spans="1:15" x14ac:dyDescent="0.25">
      <c r="A6779" s="45">
        <v>2018</v>
      </c>
      <c r="B6779" t="s">
        <v>1675</v>
      </c>
      <c r="C6779">
        <v>301</v>
      </c>
      <c r="D6779">
        <v>950</v>
      </c>
      <c r="E6779">
        <v>0</v>
      </c>
      <c r="F6779">
        <v>20306</v>
      </c>
      <c r="H6779" t="s">
        <v>9</v>
      </c>
      <c r="I6779">
        <v>1120</v>
      </c>
      <c r="J6779">
        <v>1320</v>
      </c>
      <c r="K6779" t="s">
        <v>3320</v>
      </c>
      <c r="O6779" s="65">
        <v>72321</v>
      </c>
    </row>
    <row r="6780" spans="1:15" x14ac:dyDescent="0.25">
      <c r="A6780" s="45">
        <v>2018</v>
      </c>
      <c r="B6780" t="s">
        <v>1675</v>
      </c>
      <c r="C6780">
        <v>301</v>
      </c>
      <c r="D6780">
        <v>950</v>
      </c>
      <c r="E6780">
        <v>0</v>
      </c>
      <c r="F6780">
        <v>20399</v>
      </c>
      <c r="H6780" t="s">
        <v>9</v>
      </c>
      <c r="I6780">
        <v>1120</v>
      </c>
      <c r="J6780">
        <v>1320</v>
      </c>
      <c r="K6780" t="s">
        <v>3321</v>
      </c>
      <c r="O6780" s="65">
        <v>26500</v>
      </c>
    </row>
    <row r="6781" spans="1:15" x14ac:dyDescent="0.25">
      <c r="A6781" s="45">
        <v>2018</v>
      </c>
      <c r="B6781" t="s">
        <v>1675</v>
      </c>
      <c r="C6781">
        <v>301</v>
      </c>
      <c r="D6781">
        <v>950</v>
      </c>
      <c r="E6781">
        <v>0</v>
      </c>
      <c r="F6781">
        <v>20401</v>
      </c>
      <c r="H6781" t="s">
        <v>9</v>
      </c>
      <c r="I6781">
        <v>1120</v>
      </c>
      <c r="J6781">
        <v>1320</v>
      </c>
      <c r="K6781" t="s">
        <v>3322</v>
      </c>
      <c r="O6781" s="65">
        <v>4321376</v>
      </c>
    </row>
    <row r="6782" spans="1:15" x14ac:dyDescent="0.25">
      <c r="A6782" s="45">
        <v>2018</v>
      </c>
      <c r="B6782" t="s">
        <v>1675</v>
      </c>
      <c r="C6782">
        <v>301</v>
      </c>
      <c r="D6782">
        <v>950</v>
      </c>
      <c r="E6782">
        <v>0</v>
      </c>
      <c r="F6782">
        <v>20402</v>
      </c>
      <c r="H6782" t="s">
        <v>9</v>
      </c>
      <c r="I6782">
        <v>1120</v>
      </c>
      <c r="J6782">
        <v>1320</v>
      </c>
      <c r="K6782" t="s">
        <v>3323</v>
      </c>
      <c r="O6782" s="65">
        <v>8516577</v>
      </c>
    </row>
    <row r="6783" spans="1:15" x14ac:dyDescent="0.25">
      <c r="A6783" s="45">
        <v>2018</v>
      </c>
      <c r="B6783" t="s">
        <v>1675</v>
      </c>
      <c r="C6783">
        <v>301</v>
      </c>
      <c r="D6783">
        <v>950</v>
      </c>
      <c r="E6783">
        <v>0</v>
      </c>
      <c r="F6783">
        <v>29901</v>
      </c>
      <c r="H6783" t="s">
        <v>9</v>
      </c>
      <c r="I6783">
        <v>1120</v>
      </c>
      <c r="J6783">
        <v>1320</v>
      </c>
      <c r="K6783" t="s">
        <v>3327</v>
      </c>
      <c r="O6783" s="65">
        <v>783999</v>
      </c>
    </row>
    <row r="6784" spans="1:15" x14ac:dyDescent="0.25">
      <c r="A6784" s="45">
        <v>2018</v>
      </c>
      <c r="B6784" t="s">
        <v>1675</v>
      </c>
      <c r="C6784">
        <v>301</v>
      </c>
      <c r="D6784">
        <v>950</v>
      </c>
      <c r="E6784">
        <v>0</v>
      </c>
      <c r="F6784">
        <v>29902</v>
      </c>
      <c r="H6784" t="s">
        <v>9</v>
      </c>
      <c r="I6784">
        <v>1120</v>
      </c>
      <c r="J6784">
        <v>1320</v>
      </c>
      <c r="K6784" t="s">
        <v>3328</v>
      </c>
      <c r="O6784" s="65">
        <v>53000</v>
      </c>
    </row>
    <row r="6785" spans="1:15" x14ac:dyDescent="0.25">
      <c r="A6785" s="45">
        <v>2018</v>
      </c>
      <c r="B6785" t="s">
        <v>1675</v>
      </c>
      <c r="C6785">
        <v>301</v>
      </c>
      <c r="D6785">
        <v>950</v>
      </c>
      <c r="E6785">
        <v>0</v>
      </c>
      <c r="F6785">
        <v>29903</v>
      </c>
      <c r="H6785" t="s">
        <v>9</v>
      </c>
      <c r="I6785">
        <v>1120</v>
      </c>
      <c r="J6785">
        <v>1320</v>
      </c>
      <c r="K6785" t="s">
        <v>3329</v>
      </c>
      <c r="O6785" s="65">
        <v>3831520</v>
      </c>
    </row>
    <row r="6786" spans="1:15" x14ac:dyDescent="0.25">
      <c r="A6786" s="45">
        <v>2018</v>
      </c>
      <c r="B6786" t="s">
        <v>1675</v>
      </c>
      <c r="C6786">
        <v>301</v>
      </c>
      <c r="D6786">
        <v>950</v>
      </c>
      <c r="E6786">
        <v>0</v>
      </c>
      <c r="F6786">
        <v>29904</v>
      </c>
      <c r="H6786" t="s">
        <v>9</v>
      </c>
      <c r="I6786">
        <v>1120</v>
      </c>
      <c r="J6786">
        <v>1320</v>
      </c>
      <c r="K6786" t="s">
        <v>3330</v>
      </c>
      <c r="O6786" s="65">
        <v>11757588</v>
      </c>
    </row>
    <row r="6787" spans="1:15" x14ac:dyDescent="0.25">
      <c r="A6787" s="45">
        <v>2018</v>
      </c>
      <c r="B6787" t="s">
        <v>1675</v>
      </c>
      <c r="C6787">
        <v>301</v>
      </c>
      <c r="D6787">
        <v>950</v>
      </c>
      <c r="E6787">
        <v>0</v>
      </c>
      <c r="F6787">
        <v>29905</v>
      </c>
      <c r="H6787" t="s">
        <v>9</v>
      </c>
      <c r="I6787">
        <v>1120</v>
      </c>
      <c r="J6787">
        <v>1320</v>
      </c>
      <c r="K6787" t="s">
        <v>3331</v>
      </c>
      <c r="O6787" s="65">
        <v>1497198</v>
      </c>
    </row>
    <row r="6788" spans="1:15" x14ac:dyDescent="0.25">
      <c r="A6788" s="45">
        <v>2018</v>
      </c>
      <c r="B6788" t="s">
        <v>1675</v>
      </c>
      <c r="C6788">
        <v>301</v>
      </c>
      <c r="D6788">
        <v>950</v>
      </c>
      <c r="E6788">
        <v>0</v>
      </c>
      <c r="F6788">
        <v>29906</v>
      </c>
      <c r="H6788" t="s">
        <v>9</v>
      </c>
      <c r="I6788">
        <v>1120</v>
      </c>
      <c r="J6788">
        <v>1320</v>
      </c>
      <c r="K6788" t="s">
        <v>3332</v>
      </c>
      <c r="O6788" s="65">
        <v>121375284</v>
      </c>
    </row>
    <row r="6789" spans="1:15" x14ac:dyDescent="0.25">
      <c r="A6789" s="45">
        <v>2018</v>
      </c>
      <c r="B6789" t="s">
        <v>1675</v>
      </c>
      <c r="C6789">
        <v>301</v>
      </c>
      <c r="D6789">
        <v>950</v>
      </c>
      <c r="E6789">
        <v>0</v>
      </c>
      <c r="F6789">
        <v>29907</v>
      </c>
      <c r="H6789" t="s">
        <v>9</v>
      </c>
      <c r="I6789">
        <v>1120</v>
      </c>
      <c r="J6789">
        <v>1320</v>
      </c>
      <c r="K6789" t="s">
        <v>3333</v>
      </c>
      <c r="O6789" s="65">
        <v>380693</v>
      </c>
    </row>
    <row r="6790" spans="1:15" x14ac:dyDescent="0.25">
      <c r="A6790" s="45">
        <v>2018</v>
      </c>
      <c r="B6790" t="s">
        <v>1675</v>
      </c>
      <c r="C6790">
        <v>301</v>
      </c>
      <c r="D6790">
        <v>950</v>
      </c>
      <c r="E6790">
        <v>0</v>
      </c>
      <c r="F6790">
        <v>29999</v>
      </c>
      <c r="H6790" t="s">
        <v>9</v>
      </c>
      <c r="I6790">
        <v>1120</v>
      </c>
      <c r="J6790">
        <v>1320</v>
      </c>
      <c r="K6790" t="s">
        <v>3334</v>
      </c>
      <c r="O6790" s="65">
        <v>1042522</v>
      </c>
    </row>
    <row r="6791" spans="1:15" x14ac:dyDescent="0.25">
      <c r="A6791" s="45">
        <v>2018</v>
      </c>
      <c r="B6791" t="s">
        <v>1675</v>
      </c>
      <c r="C6791">
        <v>301</v>
      </c>
      <c r="D6791">
        <v>950</v>
      </c>
      <c r="E6791">
        <v>0</v>
      </c>
      <c r="F6791">
        <v>50101</v>
      </c>
      <c r="H6791" t="s">
        <v>16</v>
      </c>
      <c r="I6791">
        <v>2210</v>
      </c>
      <c r="J6791">
        <v>1320</v>
      </c>
      <c r="K6791" t="s">
        <v>3372</v>
      </c>
      <c r="O6791" s="65">
        <v>166049</v>
      </c>
    </row>
    <row r="6792" spans="1:15" x14ac:dyDescent="0.25">
      <c r="A6792" s="45">
        <v>2018</v>
      </c>
      <c r="B6792" t="s">
        <v>1675</v>
      </c>
      <c r="C6792">
        <v>301</v>
      </c>
      <c r="D6792">
        <v>950</v>
      </c>
      <c r="E6792">
        <v>0</v>
      </c>
      <c r="F6792">
        <v>50102</v>
      </c>
      <c r="H6792" t="s">
        <v>16</v>
      </c>
      <c r="I6792">
        <v>2210</v>
      </c>
      <c r="J6792">
        <v>1320</v>
      </c>
      <c r="K6792" t="s">
        <v>3373</v>
      </c>
      <c r="O6792" s="65">
        <v>50695585</v>
      </c>
    </row>
    <row r="6793" spans="1:15" x14ac:dyDescent="0.25">
      <c r="A6793" s="45">
        <v>2018</v>
      </c>
      <c r="B6793" t="s">
        <v>1675</v>
      </c>
      <c r="C6793">
        <v>301</v>
      </c>
      <c r="D6793">
        <v>950</v>
      </c>
      <c r="E6793">
        <v>0</v>
      </c>
      <c r="F6793">
        <v>50103</v>
      </c>
      <c r="H6793" t="s">
        <v>16</v>
      </c>
      <c r="I6793">
        <v>2210</v>
      </c>
      <c r="J6793">
        <v>1320</v>
      </c>
      <c r="K6793" t="s">
        <v>3374</v>
      </c>
      <c r="O6793" s="65">
        <v>11307184</v>
      </c>
    </row>
    <row r="6794" spans="1:15" x14ac:dyDescent="0.25">
      <c r="A6794" s="45">
        <v>2018</v>
      </c>
      <c r="B6794" t="s">
        <v>1675</v>
      </c>
      <c r="C6794">
        <v>301</v>
      </c>
      <c r="D6794">
        <v>950</v>
      </c>
      <c r="E6794">
        <v>0</v>
      </c>
      <c r="F6794">
        <v>50104</v>
      </c>
      <c r="H6794" t="s">
        <v>16</v>
      </c>
      <c r="I6794">
        <v>2210</v>
      </c>
      <c r="J6794">
        <v>1320</v>
      </c>
      <c r="K6794" t="s">
        <v>3375</v>
      </c>
      <c r="O6794" s="65">
        <v>7341631</v>
      </c>
    </row>
    <row r="6795" spans="1:15" x14ac:dyDescent="0.25">
      <c r="A6795" s="45">
        <v>2018</v>
      </c>
      <c r="B6795" t="s">
        <v>1675</v>
      </c>
      <c r="C6795">
        <v>301</v>
      </c>
      <c r="D6795">
        <v>950</v>
      </c>
      <c r="E6795">
        <v>0</v>
      </c>
      <c r="F6795">
        <v>50105</v>
      </c>
      <c r="H6795" t="s">
        <v>16</v>
      </c>
      <c r="I6795">
        <v>2210</v>
      </c>
      <c r="J6795">
        <v>1320</v>
      </c>
      <c r="K6795" t="s">
        <v>3376</v>
      </c>
      <c r="O6795" s="65">
        <v>9288404</v>
      </c>
    </row>
    <row r="6796" spans="1:15" x14ac:dyDescent="0.25">
      <c r="A6796" s="45">
        <v>2018</v>
      </c>
      <c r="B6796" t="s">
        <v>1675</v>
      </c>
      <c r="C6796">
        <v>301</v>
      </c>
      <c r="D6796">
        <v>950</v>
      </c>
      <c r="E6796">
        <v>0</v>
      </c>
      <c r="F6796">
        <v>50106</v>
      </c>
      <c r="H6796" t="s">
        <v>16</v>
      </c>
      <c r="I6796">
        <v>2210</v>
      </c>
      <c r="J6796">
        <v>1320</v>
      </c>
      <c r="K6796" t="s">
        <v>3377</v>
      </c>
      <c r="O6796" s="65">
        <v>243800</v>
      </c>
    </row>
    <row r="6797" spans="1:15" x14ac:dyDescent="0.25">
      <c r="A6797" s="45">
        <v>2018</v>
      </c>
      <c r="B6797" t="s">
        <v>1675</v>
      </c>
      <c r="C6797">
        <v>301</v>
      </c>
      <c r="D6797">
        <v>950</v>
      </c>
      <c r="E6797">
        <v>0</v>
      </c>
      <c r="F6797">
        <v>50107</v>
      </c>
      <c r="H6797" t="s">
        <v>16</v>
      </c>
      <c r="I6797">
        <v>2210</v>
      </c>
      <c r="J6797">
        <v>1320</v>
      </c>
      <c r="K6797" t="s">
        <v>3378</v>
      </c>
      <c r="O6797" s="65">
        <v>303487</v>
      </c>
    </row>
    <row r="6798" spans="1:15" x14ac:dyDescent="0.25">
      <c r="A6798" s="45">
        <v>2018</v>
      </c>
      <c r="B6798" t="s">
        <v>1675</v>
      </c>
      <c r="C6798">
        <v>301</v>
      </c>
      <c r="D6798">
        <v>950</v>
      </c>
      <c r="E6798">
        <v>0</v>
      </c>
      <c r="F6798">
        <v>50199</v>
      </c>
      <c r="H6798" t="s">
        <v>16</v>
      </c>
      <c r="I6798">
        <v>2210</v>
      </c>
      <c r="J6798">
        <v>1320</v>
      </c>
      <c r="K6798" t="s">
        <v>3379</v>
      </c>
      <c r="O6798" s="65">
        <v>10203106</v>
      </c>
    </row>
    <row r="6799" spans="1:15" x14ac:dyDescent="0.25">
      <c r="A6799" s="45">
        <v>2018</v>
      </c>
      <c r="B6799" t="s">
        <v>1675</v>
      </c>
      <c r="C6799">
        <v>301</v>
      </c>
      <c r="D6799">
        <v>950</v>
      </c>
      <c r="E6799">
        <v>0</v>
      </c>
      <c r="F6799">
        <v>60103</v>
      </c>
      <c r="G6799">
        <v>202</v>
      </c>
      <c r="H6799" t="s">
        <v>9</v>
      </c>
      <c r="I6799">
        <v>1310</v>
      </c>
      <c r="J6799">
        <v>1320</v>
      </c>
      <c r="K6799" t="s">
        <v>3393</v>
      </c>
      <c r="L6799" t="s">
        <v>21</v>
      </c>
      <c r="M6799" t="s">
        <v>4542</v>
      </c>
      <c r="N6799" t="s">
        <v>22</v>
      </c>
      <c r="O6799" s="65">
        <v>14822399</v>
      </c>
    </row>
    <row r="6800" spans="1:15" x14ac:dyDescent="0.25">
      <c r="A6800" s="45">
        <v>2018</v>
      </c>
      <c r="B6800" t="s">
        <v>1675</v>
      </c>
      <c r="C6800">
        <v>301</v>
      </c>
      <c r="D6800">
        <v>950</v>
      </c>
      <c r="E6800">
        <v>0</v>
      </c>
      <c r="F6800">
        <v>60201</v>
      </c>
      <c r="H6800" t="s">
        <v>9</v>
      </c>
      <c r="I6800">
        <v>1320</v>
      </c>
      <c r="J6800">
        <v>1320</v>
      </c>
      <c r="K6800" t="s">
        <v>3400</v>
      </c>
      <c r="O6800" s="65">
        <v>7817600</v>
      </c>
    </row>
    <row r="6801" spans="1:15" x14ac:dyDescent="0.25">
      <c r="A6801" s="45">
        <v>2018</v>
      </c>
      <c r="B6801" t="s">
        <v>1675</v>
      </c>
      <c r="C6801">
        <v>301</v>
      </c>
      <c r="D6801">
        <v>950</v>
      </c>
      <c r="E6801">
        <v>0</v>
      </c>
      <c r="F6801">
        <v>60404</v>
      </c>
      <c r="H6801" t="s">
        <v>9</v>
      </c>
      <c r="I6801">
        <v>1320</v>
      </c>
      <c r="J6801">
        <v>3522</v>
      </c>
      <c r="K6801" t="s">
        <v>3414</v>
      </c>
      <c r="M6801" t="s">
        <v>3457</v>
      </c>
      <c r="O6801" s="65">
        <v>34387965</v>
      </c>
    </row>
    <row r="6802" spans="1:15" x14ac:dyDescent="0.25">
      <c r="A6802" s="45">
        <v>2018</v>
      </c>
      <c r="B6802" t="s">
        <v>1675</v>
      </c>
      <c r="C6802">
        <v>301</v>
      </c>
      <c r="D6802">
        <v>950</v>
      </c>
      <c r="E6802">
        <v>0</v>
      </c>
      <c r="F6802">
        <v>90101</v>
      </c>
      <c r="H6802" t="s">
        <v>9</v>
      </c>
      <c r="I6802">
        <v>1120</v>
      </c>
      <c r="J6802">
        <v>1320</v>
      </c>
      <c r="K6802" t="s">
        <v>3222</v>
      </c>
      <c r="M6802" t="s">
        <v>6393</v>
      </c>
      <c r="O6802" s="65">
        <v>68493674</v>
      </c>
    </row>
    <row r="6803" spans="1:15" x14ac:dyDescent="0.25">
      <c r="A6803" s="45">
        <v>2018</v>
      </c>
      <c r="B6803" t="s">
        <v>1684</v>
      </c>
      <c r="C6803">
        <v>401</v>
      </c>
      <c r="D6803">
        <v>850</v>
      </c>
      <c r="E6803">
        <v>1</v>
      </c>
      <c r="F6803">
        <v>101</v>
      </c>
      <c r="H6803" t="s">
        <v>9</v>
      </c>
      <c r="I6803">
        <v>1111</v>
      </c>
      <c r="J6803">
        <v>1190</v>
      </c>
      <c r="K6803" t="s">
        <v>3206</v>
      </c>
      <c r="O6803" s="65">
        <v>4978232000</v>
      </c>
    </row>
    <row r="6804" spans="1:15" x14ac:dyDescent="0.25">
      <c r="A6804" s="45">
        <v>2018</v>
      </c>
      <c r="B6804" t="s">
        <v>1684</v>
      </c>
      <c r="C6804">
        <v>401</v>
      </c>
      <c r="D6804">
        <v>850</v>
      </c>
      <c r="E6804">
        <v>1</v>
      </c>
      <c r="F6804">
        <v>103</v>
      </c>
      <c r="H6804" t="s">
        <v>9</v>
      </c>
      <c r="I6804">
        <v>1111</v>
      </c>
      <c r="J6804">
        <v>1190</v>
      </c>
      <c r="K6804" t="s">
        <v>3207</v>
      </c>
      <c r="O6804" s="65">
        <v>44700200</v>
      </c>
    </row>
    <row r="6805" spans="1:15" x14ac:dyDescent="0.25">
      <c r="A6805" s="45">
        <v>2018</v>
      </c>
      <c r="B6805" t="s">
        <v>1684</v>
      </c>
      <c r="C6805">
        <v>401</v>
      </c>
      <c r="D6805">
        <v>850</v>
      </c>
      <c r="E6805">
        <v>1</v>
      </c>
      <c r="F6805">
        <v>105</v>
      </c>
      <c r="H6805" t="s">
        <v>9</v>
      </c>
      <c r="I6805">
        <v>1111</v>
      </c>
      <c r="J6805">
        <v>1190</v>
      </c>
      <c r="K6805" t="s">
        <v>3209</v>
      </c>
      <c r="O6805" s="65">
        <v>20000000</v>
      </c>
    </row>
    <row r="6806" spans="1:15" x14ac:dyDescent="0.25">
      <c r="A6806" s="45">
        <v>2018</v>
      </c>
      <c r="B6806" t="s">
        <v>1684</v>
      </c>
      <c r="C6806">
        <v>401</v>
      </c>
      <c r="D6806">
        <v>850</v>
      </c>
      <c r="E6806">
        <v>1</v>
      </c>
      <c r="F6806">
        <v>201</v>
      </c>
      <c r="H6806" t="s">
        <v>9</v>
      </c>
      <c r="I6806">
        <v>1111</v>
      </c>
      <c r="J6806">
        <v>1190</v>
      </c>
      <c r="K6806" t="s">
        <v>3210</v>
      </c>
      <c r="O6806" s="65">
        <v>197720000</v>
      </c>
    </row>
    <row r="6807" spans="1:15" x14ac:dyDescent="0.25">
      <c r="A6807" s="45">
        <v>2018</v>
      </c>
      <c r="B6807" t="s">
        <v>1684</v>
      </c>
      <c r="C6807">
        <v>401</v>
      </c>
      <c r="D6807">
        <v>850</v>
      </c>
      <c r="E6807">
        <v>1</v>
      </c>
      <c r="F6807">
        <v>202</v>
      </c>
      <c r="H6807" t="s">
        <v>9</v>
      </c>
      <c r="I6807">
        <v>1111</v>
      </c>
      <c r="J6807">
        <v>1190</v>
      </c>
      <c r="K6807" t="s">
        <v>3211</v>
      </c>
      <c r="O6807" s="65">
        <v>25000000</v>
      </c>
    </row>
    <row r="6808" spans="1:15" x14ac:dyDescent="0.25">
      <c r="A6808" s="45">
        <v>2018</v>
      </c>
      <c r="B6808" t="s">
        <v>1684</v>
      </c>
      <c r="C6808">
        <v>401</v>
      </c>
      <c r="D6808">
        <v>850</v>
      </c>
      <c r="E6808">
        <v>1</v>
      </c>
      <c r="F6808">
        <v>203</v>
      </c>
      <c r="H6808" t="s">
        <v>9</v>
      </c>
      <c r="I6808">
        <v>1111</v>
      </c>
      <c r="J6808">
        <v>1190</v>
      </c>
      <c r="K6808" t="s">
        <v>3212</v>
      </c>
      <c r="O6808" s="65">
        <v>10000000</v>
      </c>
    </row>
    <row r="6809" spans="1:15" x14ac:dyDescent="0.25">
      <c r="A6809" s="45">
        <v>2018</v>
      </c>
      <c r="B6809" t="s">
        <v>1684</v>
      </c>
      <c r="C6809">
        <v>401</v>
      </c>
      <c r="D6809">
        <v>850</v>
      </c>
      <c r="E6809">
        <v>1</v>
      </c>
      <c r="F6809">
        <v>301</v>
      </c>
      <c r="H6809" t="s">
        <v>9</v>
      </c>
      <c r="I6809">
        <v>1111</v>
      </c>
      <c r="J6809">
        <v>1190</v>
      </c>
      <c r="K6809" t="s">
        <v>3215</v>
      </c>
      <c r="O6809" s="65">
        <v>1713641322</v>
      </c>
    </row>
    <row r="6810" spans="1:15" x14ac:dyDescent="0.25">
      <c r="A6810" s="45">
        <v>2018</v>
      </c>
      <c r="B6810" t="s">
        <v>1684</v>
      </c>
      <c r="C6810">
        <v>401</v>
      </c>
      <c r="D6810">
        <v>850</v>
      </c>
      <c r="E6810">
        <v>1</v>
      </c>
      <c r="F6810">
        <v>302</v>
      </c>
      <c r="H6810" t="s">
        <v>9</v>
      </c>
      <c r="I6810">
        <v>1111</v>
      </c>
      <c r="J6810">
        <v>1190</v>
      </c>
      <c r="K6810" t="s">
        <v>3216</v>
      </c>
      <c r="O6810" s="65">
        <v>1035007000</v>
      </c>
    </row>
    <row r="6811" spans="1:15" x14ac:dyDescent="0.25">
      <c r="A6811" s="45">
        <v>2018</v>
      </c>
      <c r="B6811" t="s">
        <v>1684</v>
      </c>
      <c r="C6811">
        <v>401</v>
      </c>
      <c r="D6811">
        <v>850</v>
      </c>
      <c r="E6811">
        <v>1</v>
      </c>
      <c r="F6811">
        <v>303</v>
      </c>
      <c r="H6811" t="s">
        <v>16</v>
      </c>
      <c r="I6811">
        <v>1111</v>
      </c>
      <c r="J6811">
        <v>1190</v>
      </c>
      <c r="K6811" t="s">
        <v>3217</v>
      </c>
      <c r="O6811" s="65">
        <v>802133000</v>
      </c>
    </row>
    <row r="6812" spans="1:15" x14ac:dyDescent="0.25">
      <c r="A6812" s="45">
        <v>2018</v>
      </c>
      <c r="B6812" t="s">
        <v>1684</v>
      </c>
      <c r="C6812">
        <v>401</v>
      </c>
      <c r="D6812">
        <v>850</v>
      </c>
      <c r="E6812">
        <v>1</v>
      </c>
      <c r="F6812">
        <v>304</v>
      </c>
      <c r="H6812" t="s">
        <v>9</v>
      </c>
      <c r="I6812">
        <v>1111</v>
      </c>
      <c r="J6812">
        <v>1190</v>
      </c>
      <c r="K6812" t="s">
        <v>3218</v>
      </c>
      <c r="O6812" s="65">
        <v>675000000</v>
      </c>
    </row>
    <row r="6813" spans="1:15" x14ac:dyDescent="0.25">
      <c r="A6813" s="45">
        <v>2018</v>
      </c>
      <c r="B6813" t="s">
        <v>1684</v>
      </c>
      <c r="C6813">
        <v>401</v>
      </c>
      <c r="D6813">
        <v>850</v>
      </c>
      <c r="E6813">
        <v>1</v>
      </c>
      <c r="F6813">
        <v>399</v>
      </c>
      <c r="H6813" t="s">
        <v>9</v>
      </c>
      <c r="I6813">
        <v>1111</v>
      </c>
      <c r="J6813">
        <v>1190</v>
      </c>
      <c r="K6813" t="s">
        <v>3219</v>
      </c>
      <c r="O6813" s="65">
        <v>930138000</v>
      </c>
    </row>
    <row r="6814" spans="1:15" x14ac:dyDescent="0.25">
      <c r="A6814" s="45">
        <v>2018</v>
      </c>
      <c r="B6814" t="s">
        <v>1684</v>
      </c>
      <c r="C6814">
        <v>401</v>
      </c>
      <c r="D6814">
        <v>850</v>
      </c>
      <c r="E6814">
        <v>1</v>
      </c>
      <c r="F6814">
        <v>401</v>
      </c>
      <c r="G6814">
        <v>200</v>
      </c>
      <c r="H6814" t="s">
        <v>9</v>
      </c>
      <c r="I6814">
        <v>1112</v>
      </c>
      <c r="J6814">
        <v>1190</v>
      </c>
      <c r="K6814" t="s">
        <v>3220</v>
      </c>
      <c r="L6814" t="s">
        <v>21</v>
      </c>
      <c r="M6814" t="s">
        <v>4546</v>
      </c>
      <c r="N6814" t="s">
        <v>22</v>
      </c>
      <c r="O6814" s="65">
        <v>890723063</v>
      </c>
    </row>
    <row r="6815" spans="1:15" x14ac:dyDescent="0.25">
      <c r="A6815" s="45">
        <v>2018</v>
      </c>
      <c r="B6815" t="s">
        <v>1684</v>
      </c>
      <c r="C6815">
        <v>401</v>
      </c>
      <c r="D6815">
        <v>850</v>
      </c>
      <c r="E6815">
        <v>1</v>
      </c>
      <c r="F6815">
        <v>405</v>
      </c>
      <c r="G6815">
        <v>200</v>
      </c>
      <c r="H6815" t="s">
        <v>9</v>
      </c>
      <c r="I6815">
        <v>1112</v>
      </c>
      <c r="J6815">
        <v>1190</v>
      </c>
      <c r="K6815" t="s">
        <v>3244</v>
      </c>
      <c r="L6815" t="s">
        <v>23</v>
      </c>
      <c r="M6815" t="s">
        <v>4531</v>
      </c>
      <c r="N6815" t="s">
        <v>24</v>
      </c>
      <c r="O6815" s="65">
        <v>48147193</v>
      </c>
    </row>
    <row r="6816" spans="1:15" x14ac:dyDescent="0.25">
      <c r="A6816" s="45">
        <v>2018</v>
      </c>
      <c r="B6816" t="s">
        <v>1684</v>
      </c>
      <c r="C6816">
        <v>401</v>
      </c>
      <c r="D6816">
        <v>850</v>
      </c>
      <c r="E6816">
        <v>1</v>
      </c>
      <c r="F6816">
        <v>501</v>
      </c>
      <c r="G6816">
        <v>200</v>
      </c>
      <c r="H6816" t="s">
        <v>9</v>
      </c>
      <c r="I6816">
        <v>1112</v>
      </c>
      <c r="J6816">
        <v>1190</v>
      </c>
      <c r="K6816" t="s">
        <v>3245</v>
      </c>
      <c r="L6816" t="s">
        <v>21</v>
      </c>
      <c r="M6816" t="s">
        <v>4547</v>
      </c>
      <c r="N6816" t="s">
        <v>22</v>
      </c>
      <c r="O6816" s="65">
        <v>489175477</v>
      </c>
    </row>
    <row r="6817" spans="1:15" x14ac:dyDescent="0.25">
      <c r="A6817" s="45">
        <v>2018</v>
      </c>
      <c r="B6817" t="s">
        <v>1684</v>
      </c>
      <c r="C6817">
        <v>401</v>
      </c>
      <c r="D6817">
        <v>850</v>
      </c>
      <c r="E6817">
        <v>1</v>
      </c>
      <c r="F6817">
        <v>502</v>
      </c>
      <c r="G6817">
        <v>200</v>
      </c>
      <c r="H6817" t="s">
        <v>9</v>
      </c>
      <c r="I6817">
        <v>1112</v>
      </c>
      <c r="J6817">
        <v>1190</v>
      </c>
      <c r="K6817" t="s">
        <v>3246</v>
      </c>
      <c r="L6817" t="s">
        <v>21</v>
      </c>
      <c r="M6817" t="s">
        <v>4532</v>
      </c>
      <c r="N6817" t="s">
        <v>22</v>
      </c>
      <c r="O6817" s="65">
        <v>144441578</v>
      </c>
    </row>
    <row r="6818" spans="1:15" x14ac:dyDescent="0.25">
      <c r="A6818" s="45">
        <v>2018</v>
      </c>
      <c r="B6818" t="s">
        <v>1684</v>
      </c>
      <c r="C6818">
        <v>401</v>
      </c>
      <c r="D6818">
        <v>850</v>
      </c>
      <c r="E6818">
        <v>1</v>
      </c>
      <c r="F6818">
        <v>503</v>
      </c>
      <c r="G6818">
        <v>200</v>
      </c>
      <c r="H6818" t="s">
        <v>9</v>
      </c>
      <c r="I6818">
        <v>1112</v>
      </c>
      <c r="J6818">
        <v>1190</v>
      </c>
      <c r="K6818" t="s">
        <v>3247</v>
      </c>
      <c r="L6818" t="s">
        <v>21</v>
      </c>
      <c r="M6818" t="s">
        <v>4533</v>
      </c>
      <c r="N6818" t="s">
        <v>22</v>
      </c>
      <c r="O6818" s="65">
        <v>288883156</v>
      </c>
    </row>
    <row r="6819" spans="1:15" x14ac:dyDescent="0.25">
      <c r="A6819" s="45">
        <v>2018</v>
      </c>
      <c r="B6819" t="s">
        <v>1684</v>
      </c>
      <c r="C6819">
        <v>401</v>
      </c>
      <c r="D6819">
        <v>850</v>
      </c>
      <c r="E6819">
        <v>1</v>
      </c>
      <c r="F6819">
        <v>505</v>
      </c>
      <c r="G6819">
        <v>200</v>
      </c>
      <c r="H6819" t="s">
        <v>9</v>
      </c>
      <c r="I6819">
        <v>1112</v>
      </c>
      <c r="J6819">
        <v>1190</v>
      </c>
      <c r="K6819" t="s">
        <v>3249</v>
      </c>
      <c r="L6819" t="s">
        <v>3459</v>
      </c>
      <c r="M6819" t="s">
        <v>3460</v>
      </c>
      <c r="N6819" t="s">
        <v>3461</v>
      </c>
      <c r="O6819" s="65">
        <v>185000000</v>
      </c>
    </row>
    <row r="6820" spans="1:15" x14ac:dyDescent="0.25">
      <c r="A6820" s="45">
        <v>2018</v>
      </c>
      <c r="B6820" t="s">
        <v>1684</v>
      </c>
      <c r="C6820">
        <v>401</v>
      </c>
      <c r="D6820">
        <v>850</v>
      </c>
      <c r="E6820">
        <v>1</v>
      </c>
      <c r="F6820">
        <v>10101</v>
      </c>
      <c r="H6820" t="s">
        <v>9</v>
      </c>
      <c r="I6820">
        <v>1120</v>
      </c>
      <c r="J6820">
        <v>1190</v>
      </c>
      <c r="K6820" t="s">
        <v>3253</v>
      </c>
      <c r="O6820" s="65">
        <v>419900000</v>
      </c>
    </row>
    <row r="6821" spans="1:15" x14ac:dyDescent="0.25">
      <c r="A6821" s="45">
        <v>2018</v>
      </c>
      <c r="B6821" t="s">
        <v>1684</v>
      </c>
      <c r="C6821">
        <v>401</v>
      </c>
      <c r="D6821">
        <v>850</v>
      </c>
      <c r="E6821">
        <v>1</v>
      </c>
      <c r="F6821">
        <v>10102</v>
      </c>
      <c r="H6821" t="s">
        <v>9</v>
      </c>
      <c r="I6821">
        <v>1120</v>
      </c>
      <c r="J6821">
        <v>1190</v>
      </c>
      <c r="K6821" t="s">
        <v>3254</v>
      </c>
      <c r="O6821" s="65">
        <v>37690900</v>
      </c>
    </row>
    <row r="6822" spans="1:15" x14ac:dyDescent="0.25">
      <c r="A6822" s="45">
        <v>2018</v>
      </c>
      <c r="B6822" t="s">
        <v>1684</v>
      </c>
      <c r="C6822">
        <v>401</v>
      </c>
      <c r="D6822">
        <v>850</v>
      </c>
      <c r="E6822">
        <v>1</v>
      </c>
      <c r="F6822">
        <v>10199</v>
      </c>
      <c r="H6822" t="s">
        <v>9</v>
      </c>
      <c r="I6822">
        <v>1120</v>
      </c>
      <c r="J6822">
        <v>1190</v>
      </c>
      <c r="K6822" t="s">
        <v>3257</v>
      </c>
      <c r="M6822" t="s">
        <v>6394</v>
      </c>
      <c r="O6822" s="65">
        <v>12400000</v>
      </c>
    </row>
    <row r="6823" spans="1:15" x14ac:dyDescent="0.25">
      <c r="A6823" s="45">
        <v>2018</v>
      </c>
      <c r="B6823" t="s">
        <v>1684</v>
      </c>
      <c r="C6823">
        <v>401</v>
      </c>
      <c r="D6823">
        <v>850</v>
      </c>
      <c r="E6823">
        <v>1</v>
      </c>
      <c r="F6823">
        <v>10201</v>
      </c>
      <c r="H6823" t="s">
        <v>9</v>
      </c>
      <c r="I6823">
        <v>1120</v>
      </c>
      <c r="J6823">
        <v>1190</v>
      </c>
      <c r="K6823" t="s">
        <v>3258</v>
      </c>
      <c r="O6823" s="65">
        <v>39400000</v>
      </c>
    </row>
    <row r="6824" spans="1:15" x14ac:dyDescent="0.25">
      <c r="A6824" s="45">
        <v>2018</v>
      </c>
      <c r="B6824" t="s">
        <v>1684</v>
      </c>
      <c r="C6824">
        <v>401</v>
      </c>
      <c r="D6824">
        <v>850</v>
      </c>
      <c r="E6824">
        <v>1</v>
      </c>
      <c r="F6824">
        <v>10202</v>
      </c>
      <c r="H6824" t="s">
        <v>9</v>
      </c>
      <c r="I6824">
        <v>1120</v>
      </c>
      <c r="J6824">
        <v>1190</v>
      </c>
      <c r="K6824" t="s">
        <v>3259</v>
      </c>
      <c r="O6824" s="65">
        <v>211100000</v>
      </c>
    </row>
    <row r="6825" spans="1:15" x14ac:dyDescent="0.25">
      <c r="A6825" s="45">
        <v>2018</v>
      </c>
      <c r="B6825" t="s">
        <v>1684</v>
      </c>
      <c r="C6825">
        <v>401</v>
      </c>
      <c r="D6825">
        <v>850</v>
      </c>
      <c r="E6825">
        <v>1</v>
      </c>
      <c r="F6825">
        <v>10203</v>
      </c>
      <c r="H6825" t="s">
        <v>9</v>
      </c>
      <c r="I6825">
        <v>1120</v>
      </c>
      <c r="J6825">
        <v>1190</v>
      </c>
      <c r="K6825" t="s">
        <v>3260</v>
      </c>
      <c r="O6825" s="65">
        <v>40400000</v>
      </c>
    </row>
    <row r="6826" spans="1:15" x14ac:dyDescent="0.25">
      <c r="A6826" s="45">
        <v>2018</v>
      </c>
      <c r="B6826" t="s">
        <v>1684</v>
      </c>
      <c r="C6826">
        <v>401</v>
      </c>
      <c r="D6826">
        <v>850</v>
      </c>
      <c r="E6826">
        <v>1</v>
      </c>
      <c r="F6826">
        <v>10204</v>
      </c>
      <c r="H6826" t="s">
        <v>9</v>
      </c>
      <c r="I6826">
        <v>1120</v>
      </c>
      <c r="J6826">
        <v>1190</v>
      </c>
      <c r="K6826" t="s">
        <v>3261</v>
      </c>
      <c r="O6826" s="65">
        <v>125803400</v>
      </c>
    </row>
    <row r="6827" spans="1:15" x14ac:dyDescent="0.25">
      <c r="A6827" s="45">
        <v>2018</v>
      </c>
      <c r="B6827" t="s">
        <v>1684</v>
      </c>
      <c r="C6827">
        <v>401</v>
      </c>
      <c r="D6827">
        <v>850</v>
      </c>
      <c r="E6827">
        <v>1</v>
      </c>
      <c r="F6827">
        <v>10299</v>
      </c>
      <c r="H6827" t="s">
        <v>9</v>
      </c>
      <c r="I6827">
        <v>1120</v>
      </c>
      <c r="J6827">
        <v>1190</v>
      </c>
      <c r="K6827" t="s">
        <v>3262</v>
      </c>
      <c r="M6827" t="s">
        <v>4730</v>
      </c>
      <c r="O6827" s="65">
        <v>12440000</v>
      </c>
    </row>
    <row r="6828" spans="1:15" x14ac:dyDescent="0.25">
      <c r="A6828" s="45">
        <v>2018</v>
      </c>
      <c r="B6828" t="s">
        <v>1684</v>
      </c>
      <c r="C6828">
        <v>401</v>
      </c>
      <c r="D6828">
        <v>850</v>
      </c>
      <c r="E6828">
        <v>1</v>
      </c>
      <c r="F6828">
        <v>10301</v>
      </c>
      <c r="H6828" t="s">
        <v>9</v>
      </c>
      <c r="I6828">
        <v>1120</v>
      </c>
      <c r="J6828">
        <v>1190</v>
      </c>
      <c r="K6828" t="s">
        <v>3263</v>
      </c>
      <c r="O6828" s="65">
        <v>25000000</v>
      </c>
    </row>
    <row r="6829" spans="1:15" x14ac:dyDescent="0.25">
      <c r="A6829" s="45">
        <v>2018</v>
      </c>
      <c r="B6829" t="s">
        <v>1684</v>
      </c>
      <c r="C6829">
        <v>401</v>
      </c>
      <c r="D6829">
        <v>850</v>
      </c>
      <c r="E6829">
        <v>1</v>
      </c>
      <c r="F6829">
        <v>10303</v>
      </c>
      <c r="H6829" t="s">
        <v>9</v>
      </c>
      <c r="I6829">
        <v>1120</v>
      </c>
      <c r="J6829">
        <v>1190</v>
      </c>
      <c r="K6829" t="s">
        <v>3265</v>
      </c>
      <c r="O6829" s="65">
        <v>13566000</v>
      </c>
    </row>
    <row r="6830" spans="1:15" x14ac:dyDescent="0.25">
      <c r="A6830" s="45">
        <v>2018</v>
      </c>
      <c r="B6830" t="s">
        <v>1684</v>
      </c>
      <c r="C6830">
        <v>401</v>
      </c>
      <c r="D6830">
        <v>850</v>
      </c>
      <c r="E6830">
        <v>1</v>
      </c>
      <c r="F6830">
        <v>10304</v>
      </c>
      <c r="H6830" t="s">
        <v>9</v>
      </c>
      <c r="I6830">
        <v>1120</v>
      </c>
      <c r="J6830">
        <v>1190</v>
      </c>
      <c r="K6830" t="s">
        <v>3266</v>
      </c>
      <c r="O6830" s="65">
        <v>7000000</v>
      </c>
    </row>
    <row r="6831" spans="1:15" x14ac:dyDescent="0.25">
      <c r="A6831" s="45">
        <v>2018</v>
      </c>
      <c r="B6831" t="s">
        <v>1684</v>
      </c>
      <c r="C6831">
        <v>401</v>
      </c>
      <c r="D6831">
        <v>850</v>
      </c>
      <c r="E6831">
        <v>1</v>
      </c>
      <c r="F6831">
        <v>10307</v>
      </c>
      <c r="H6831" t="s">
        <v>9</v>
      </c>
      <c r="I6831">
        <v>1120</v>
      </c>
      <c r="J6831">
        <v>1190</v>
      </c>
      <c r="K6831" t="s">
        <v>3269</v>
      </c>
      <c r="O6831" s="65">
        <v>1200000</v>
      </c>
    </row>
    <row r="6832" spans="1:15" x14ac:dyDescent="0.25">
      <c r="A6832" s="45">
        <v>2018</v>
      </c>
      <c r="B6832" t="s">
        <v>1684</v>
      </c>
      <c r="C6832">
        <v>401</v>
      </c>
      <c r="D6832">
        <v>850</v>
      </c>
      <c r="E6832">
        <v>1</v>
      </c>
      <c r="F6832">
        <v>10401</v>
      </c>
      <c r="H6832" t="s">
        <v>9</v>
      </c>
      <c r="I6832">
        <v>1120</v>
      </c>
      <c r="J6832">
        <v>1190</v>
      </c>
      <c r="K6832" t="s">
        <v>3270</v>
      </c>
      <c r="M6832" t="s">
        <v>4731</v>
      </c>
      <c r="O6832" s="65">
        <v>12700000</v>
      </c>
    </row>
    <row r="6833" spans="1:15" x14ac:dyDescent="0.25">
      <c r="A6833" s="45">
        <v>2018</v>
      </c>
      <c r="B6833" t="s">
        <v>1684</v>
      </c>
      <c r="C6833">
        <v>401</v>
      </c>
      <c r="D6833">
        <v>850</v>
      </c>
      <c r="E6833">
        <v>1</v>
      </c>
      <c r="F6833">
        <v>10403</v>
      </c>
      <c r="H6833" t="s">
        <v>9</v>
      </c>
      <c r="I6833">
        <v>1120</v>
      </c>
      <c r="J6833">
        <v>1190</v>
      </c>
      <c r="K6833" t="s">
        <v>3272</v>
      </c>
      <c r="M6833" t="s">
        <v>6395</v>
      </c>
      <c r="O6833" s="65">
        <v>3000000</v>
      </c>
    </row>
    <row r="6834" spans="1:15" x14ac:dyDescent="0.25">
      <c r="A6834" s="45">
        <v>2018</v>
      </c>
      <c r="B6834" t="s">
        <v>1684</v>
      </c>
      <c r="C6834">
        <v>401</v>
      </c>
      <c r="D6834">
        <v>850</v>
      </c>
      <c r="E6834">
        <v>1</v>
      </c>
      <c r="F6834">
        <v>10404</v>
      </c>
      <c r="H6834" t="s">
        <v>9</v>
      </c>
      <c r="I6834">
        <v>1120</v>
      </c>
      <c r="J6834">
        <v>1190</v>
      </c>
      <c r="K6834" t="s">
        <v>3273</v>
      </c>
      <c r="M6834" t="s">
        <v>6396</v>
      </c>
      <c r="O6834" s="65">
        <v>15000000</v>
      </c>
    </row>
    <row r="6835" spans="1:15" x14ac:dyDescent="0.25">
      <c r="A6835" s="45">
        <v>2018</v>
      </c>
      <c r="B6835" t="s">
        <v>1684</v>
      </c>
      <c r="C6835">
        <v>401</v>
      </c>
      <c r="D6835">
        <v>850</v>
      </c>
      <c r="E6835">
        <v>1</v>
      </c>
      <c r="F6835">
        <v>10406</v>
      </c>
      <c r="H6835" t="s">
        <v>9</v>
      </c>
      <c r="I6835">
        <v>1120</v>
      </c>
      <c r="J6835">
        <v>1190</v>
      </c>
      <c r="K6835" t="s">
        <v>3275</v>
      </c>
      <c r="M6835" t="s">
        <v>6397</v>
      </c>
      <c r="O6835" s="65">
        <v>614010000</v>
      </c>
    </row>
    <row r="6836" spans="1:15" x14ac:dyDescent="0.25">
      <c r="A6836" s="45">
        <v>2018</v>
      </c>
      <c r="B6836" t="s">
        <v>1684</v>
      </c>
      <c r="C6836">
        <v>401</v>
      </c>
      <c r="D6836">
        <v>850</v>
      </c>
      <c r="E6836">
        <v>1</v>
      </c>
      <c r="F6836">
        <v>10499</v>
      </c>
      <c r="H6836" t="s">
        <v>9</v>
      </c>
      <c r="I6836">
        <v>1120</v>
      </c>
      <c r="J6836">
        <v>1190</v>
      </c>
      <c r="K6836" t="s">
        <v>3276</v>
      </c>
      <c r="M6836" t="s">
        <v>6398</v>
      </c>
      <c r="O6836" s="65">
        <v>14400000</v>
      </c>
    </row>
    <row r="6837" spans="1:15" x14ac:dyDescent="0.25">
      <c r="A6837" s="45">
        <v>2018</v>
      </c>
      <c r="B6837" t="s">
        <v>1684</v>
      </c>
      <c r="C6837">
        <v>401</v>
      </c>
      <c r="D6837">
        <v>850</v>
      </c>
      <c r="E6837">
        <v>1</v>
      </c>
      <c r="F6837">
        <v>10501</v>
      </c>
      <c r="H6837" t="s">
        <v>9</v>
      </c>
      <c r="I6837">
        <v>1120</v>
      </c>
      <c r="J6837">
        <v>1190</v>
      </c>
      <c r="K6837" t="s">
        <v>3277</v>
      </c>
      <c r="O6837" s="65">
        <v>3100000</v>
      </c>
    </row>
    <row r="6838" spans="1:15" x14ac:dyDescent="0.25">
      <c r="A6838" s="45">
        <v>2018</v>
      </c>
      <c r="B6838" t="s">
        <v>1684</v>
      </c>
      <c r="C6838">
        <v>401</v>
      </c>
      <c r="D6838">
        <v>850</v>
      </c>
      <c r="E6838">
        <v>1</v>
      </c>
      <c r="F6838">
        <v>10502</v>
      </c>
      <c r="H6838" t="s">
        <v>9</v>
      </c>
      <c r="I6838">
        <v>1120</v>
      </c>
      <c r="J6838">
        <v>1190</v>
      </c>
      <c r="K6838" t="s">
        <v>3278</v>
      </c>
      <c r="O6838" s="65">
        <v>64730000</v>
      </c>
    </row>
    <row r="6839" spans="1:15" x14ac:dyDescent="0.25">
      <c r="A6839" s="45">
        <v>2018</v>
      </c>
      <c r="B6839" t="s">
        <v>1684</v>
      </c>
      <c r="C6839">
        <v>401</v>
      </c>
      <c r="D6839">
        <v>850</v>
      </c>
      <c r="E6839">
        <v>1</v>
      </c>
      <c r="F6839">
        <v>10503</v>
      </c>
      <c r="H6839" t="s">
        <v>9</v>
      </c>
      <c r="I6839">
        <v>1120</v>
      </c>
      <c r="J6839">
        <v>1190</v>
      </c>
      <c r="K6839" t="s">
        <v>3279</v>
      </c>
      <c r="O6839" s="65">
        <v>3500000</v>
      </c>
    </row>
    <row r="6840" spans="1:15" x14ac:dyDescent="0.25">
      <c r="A6840" s="45">
        <v>2018</v>
      </c>
      <c r="B6840" t="s">
        <v>1684</v>
      </c>
      <c r="C6840">
        <v>401</v>
      </c>
      <c r="D6840">
        <v>850</v>
      </c>
      <c r="E6840">
        <v>1</v>
      </c>
      <c r="F6840">
        <v>10504</v>
      </c>
      <c r="H6840" t="s">
        <v>9</v>
      </c>
      <c r="I6840">
        <v>1120</v>
      </c>
      <c r="J6840">
        <v>1190</v>
      </c>
      <c r="K6840" t="s">
        <v>3280</v>
      </c>
      <c r="O6840" s="65">
        <v>3000000</v>
      </c>
    </row>
    <row r="6841" spans="1:15" x14ac:dyDescent="0.25">
      <c r="A6841" s="45">
        <v>2018</v>
      </c>
      <c r="B6841" t="s">
        <v>1684</v>
      </c>
      <c r="C6841">
        <v>401</v>
      </c>
      <c r="D6841">
        <v>850</v>
      </c>
      <c r="E6841">
        <v>1</v>
      </c>
      <c r="F6841">
        <v>10601</v>
      </c>
      <c r="H6841" t="s">
        <v>9</v>
      </c>
      <c r="I6841">
        <v>1120</v>
      </c>
      <c r="J6841">
        <v>1190</v>
      </c>
      <c r="K6841" t="s">
        <v>3281</v>
      </c>
      <c r="O6841" s="65">
        <v>109100000</v>
      </c>
    </row>
    <row r="6842" spans="1:15" x14ac:dyDescent="0.25">
      <c r="A6842" s="45">
        <v>2018</v>
      </c>
      <c r="B6842" t="s">
        <v>1684</v>
      </c>
      <c r="C6842">
        <v>401</v>
      </c>
      <c r="D6842">
        <v>850</v>
      </c>
      <c r="E6842">
        <v>1</v>
      </c>
      <c r="F6842">
        <v>10701</v>
      </c>
      <c r="H6842" t="s">
        <v>9</v>
      </c>
      <c r="I6842">
        <v>1120</v>
      </c>
      <c r="J6842">
        <v>1190</v>
      </c>
      <c r="K6842" t="s">
        <v>3284</v>
      </c>
      <c r="M6842" t="s">
        <v>6399</v>
      </c>
      <c r="O6842" s="65">
        <v>28450000</v>
      </c>
    </row>
    <row r="6843" spans="1:15" x14ac:dyDescent="0.25">
      <c r="A6843" s="45">
        <v>2018</v>
      </c>
      <c r="B6843" t="s">
        <v>1684</v>
      </c>
      <c r="C6843">
        <v>401</v>
      </c>
      <c r="D6843">
        <v>850</v>
      </c>
      <c r="E6843">
        <v>1</v>
      </c>
      <c r="F6843">
        <v>10702</v>
      </c>
      <c r="H6843" t="s">
        <v>9</v>
      </c>
      <c r="I6843">
        <v>1120</v>
      </c>
      <c r="J6843">
        <v>1190</v>
      </c>
      <c r="K6843" t="s">
        <v>3285</v>
      </c>
      <c r="M6843" t="s">
        <v>4732</v>
      </c>
      <c r="O6843" s="65">
        <v>5110000</v>
      </c>
    </row>
    <row r="6844" spans="1:15" x14ac:dyDescent="0.25">
      <c r="A6844" s="45">
        <v>2018</v>
      </c>
      <c r="B6844" t="s">
        <v>1684</v>
      </c>
      <c r="C6844">
        <v>401</v>
      </c>
      <c r="D6844">
        <v>850</v>
      </c>
      <c r="E6844">
        <v>1</v>
      </c>
      <c r="F6844">
        <v>10801</v>
      </c>
      <c r="H6844" t="s">
        <v>9</v>
      </c>
      <c r="I6844">
        <v>1120</v>
      </c>
      <c r="J6844">
        <v>1190</v>
      </c>
      <c r="K6844" t="s">
        <v>3287</v>
      </c>
      <c r="O6844" s="65">
        <v>178542000</v>
      </c>
    </row>
    <row r="6845" spans="1:15" x14ac:dyDescent="0.25">
      <c r="A6845" s="45">
        <v>2018</v>
      </c>
      <c r="B6845" t="s">
        <v>1684</v>
      </c>
      <c r="C6845">
        <v>401</v>
      </c>
      <c r="D6845">
        <v>850</v>
      </c>
      <c r="E6845">
        <v>1</v>
      </c>
      <c r="F6845">
        <v>10804</v>
      </c>
      <c r="H6845" t="s">
        <v>9</v>
      </c>
      <c r="I6845">
        <v>1120</v>
      </c>
      <c r="J6845">
        <v>1190</v>
      </c>
      <c r="K6845" t="s">
        <v>3290</v>
      </c>
      <c r="O6845" s="65">
        <v>7530000</v>
      </c>
    </row>
    <row r="6846" spans="1:15" x14ac:dyDescent="0.25">
      <c r="A6846" s="45">
        <v>2018</v>
      </c>
      <c r="B6846" t="s">
        <v>1684</v>
      </c>
      <c r="C6846">
        <v>401</v>
      </c>
      <c r="D6846">
        <v>850</v>
      </c>
      <c r="E6846">
        <v>1</v>
      </c>
      <c r="F6846">
        <v>10805</v>
      </c>
      <c r="H6846" t="s">
        <v>9</v>
      </c>
      <c r="I6846">
        <v>1120</v>
      </c>
      <c r="J6846">
        <v>1190</v>
      </c>
      <c r="K6846" t="s">
        <v>3291</v>
      </c>
      <c r="O6846" s="65">
        <v>40000000</v>
      </c>
    </row>
    <row r="6847" spans="1:15" x14ac:dyDescent="0.25">
      <c r="A6847" s="45">
        <v>2018</v>
      </c>
      <c r="B6847" t="s">
        <v>1684</v>
      </c>
      <c r="C6847">
        <v>401</v>
      </c>
      <c r="D6847">
        <v>850</v>
      </c>
      <c r="E6847">
        <v>1</v>
      </c>
      <c r="F6847">
        <v>10806</v>
      </c>
      <c r="H6847" t="s">
        <v>9</v>
      </c>
      <c r="I6847">
        <v>1120</v>
      </c>
      <c r="J6847">
        <v>1190</v>
      </c>
      <c r="K6847" t="s">
        <v>3292</v>
      </c>
      <c r="O6847" s="65">
        <v>22200000</v>
      </c>
    </row>
    <row r="6848" spans="1:15" x14ac:dyDescent="0.25">
      <c r="A6848" s="45">
        <v>2018</v>
      </c>
      <c r="B6848" t="s">
        <v>1684</v>
      </c>
      <c r="C6848">
        <v>401</v>
      </c>
      <c r="D6848">
        <v>850</v>
      </c>
      <c r="E6848">
        <v>1</v>
      </c>
      <c r="F6848">
        <v>10807</v>
      </c>
      <c r="H6848" t="s">
        <v>9</v>
      </c>
      <c r="I6848">
        <v>1120</v>
      </c>
      <c r="J6848">
        <v>1190</v>
      </c>
      <c r="K6848" t="s">
        <v>3293</v>
      </c>
      <c r="O6848" s="65">
        <v>103700000</v>
      </c>
    </row>
    <row r="6849" spans="1:15" x14ac:dyDescent="0.25">
      <c r="A6849" s="45">
        <v>2018</v>
      </c>
      <c r="B6849" t="s">
        <v>1684</v>
      </c>
      <c r="C6849">
        <v>401</v>
      </c>
      <c r="D6849">
        <v>850</v>
      </c>
      <c r="E6849">
        <v>1</v>
      </c>
      <c r="F6849">
        <v>10808</v>
      </c>
      <c r="H6849" t="s">
        <v>9</v>
      </c>
      <c r="I6849">
        <v>1120</v>
      </c>
      <c r="J6849">
        <v>1190</v>
      </c>
      <c r="K6849" t="s">
        <v>3294</v>
      </c>
      <c r="O6849" s="65">
        <v>108296400</v>
      </c>
    </row>
    <row r="6850" spans="1:15" x14ac:dyDescent="0.25">
      <c r="A6850" s="45">
        <v>2018</v>
      </c>
      <c r="B6850" t="s">
        <v>1684</v>
      </c>
      <c r="C6850">
        <v>401</v>
      </c>
      <c r="D6850">
        <v>850</v>
      </c>
      <c r="E6850">
        <v>1</v>
      </c>
      <c r="F6850">
        <v>10899</v>
      </c>
      <c r="H6850" t="s">
        <v>9</v>
      </c>
      <c r="I6850">
        <v>1120</v>
      </c>
      <c r="J6850">
        <v>1190</v>
      </c>
      <c r="K6850" t="s">
        <v>3295</v>
      </c>
      <c r="O6850" s="65">
        <v>33830000</v>
      </c>
    </row>
    <row r="6851" spans="1:15" x14ac:dyDescent="0.25">
      <c r="A6851" s="45">
        <v>2018</v>
      </c>
      <c r="B6851" t="s">
        <v>1684</v>
      </c>
      <c r="C6851">
        <v>401</v>
      </c>
      <c r="D6851">
        <v>850</v>
      </c>
      <c r="E6851">
        <v>1</v>
      </c>
      <c r="F6851">
        <v>10999</v>
      </c>
      <c r="H6851" t="s">
        <v>9</v>
      </c>
      <c r="I6851">
        <v>1310</v>
      </c>
      <c r="J6851">
        <v>1190</v>
      </c>
      <c r="K6851" t="s">
        <v>3299</v>
      </c>
      <c r="M6851" t="s">
        <v>6400</v>
      </c>
      <c r="O6851" s="65">
        <v>1000000</v>
      </c>
    </row>
    <row r="6852" spans="1:15" x14ac:dyDescent="0.25">
      <c r="A6852" s="45">
        <v>2018</v>
      </c>
      <c r="B6852" t="s">
        <v>1684</v>
      </c>
      <c r="C6852">
        <v>401</v>
      </c>
      <c r="D6852">
        <v>850</v>
      </c>
      <c r="E6852">
        <v>1</v>
      </c>
      <c r="F6852">
        <v>19902</v>
      </c>
      <c r="H6852" t="s">
        <v>9</v>
      </c>
      <c r="I6852">
        <v>1120</v>
      </c>
      <c r="J6852">
        <v>1190</v>
      </c>
      <c r="K6852" t="s">
        <v>3301</v>
      </c>
      <c r="M6852" t="s">
        <v>6401</v>
      </c>
      <c r="O6852" s="65">
        <v>2000000</v>
      </c>
    </row>
    <row r="6853" spans="1:15" x14ac:dyDescent="0.25">
      <c r="A6853" s="45">
        <v>2018</v>
      </c>
      <c r="B6853" t="s">
        <v>1684</v>
      </c>
      <c r="C6853">
        <v>401</v>
      </c>
      <c r="D6853">
        <v>850</v>
      </c>
      <c r="E6853">
        <v>1</v>
      </c>
      <c r="F6853">
        <v>19905</v>
      </c>
      <c r="H6853" t="s">
        <v>9</v>
      </c>
      <c r="I6853">
        <v>1120</v>
      </c>
      <c r="J6853">
        <v>1190</v>
      </c>
      <c r="K6853" t="s">
        <v>3304</v>
      </c>
      <c r="O6853" s="65">
        <v>1000000</v>
      </c>
    </row>
    <row r="6854" spans="1:15" x14ac:dyDescent="0.25">
      <c r="A6854" s="45">
        <v>2018</v>
      </c>
      <c r="B6854" t="s">
        <v>1684</v>
      </c>
      <c r="C6854">
        <v>401</v>
      </c>
      <c r="D6854">
        <v>850</v>
      </c>
      <c r="E6854">
        <v>1</v>
      </c>
      <c r="F6854">
        <v>20101</v>
      </c>
      <c r="H6854" t="s">
        <v>9</v>
      </c>
      <c r="I6854">
        <v>1120</v>
      </c>
      <c r="J6854">
        <v>1190</v>
      </c>
      <c r="K6854" t="s">
        <v>3306</v>
      </c>
      <c r="O6854" s="65">
        <v>42198000</v>
      </c>
    </row>
    <row r="6855" spans="1:15" x14ac:dyDescent="0.25">
      <c r="A6855" s="45">
        <v>2018</v>
      </c>
      <c r="B6855" t="s">
        <v>1684</v>
      </c>
      <c r="C6855">
        <v>401</v>
      </c>
      <c r="D6855">
        <v>850</v>
      </c>
      <c r="E6855">
        <v>1</v>
      </c>
      <c r="F6855">
        <v>20102</v>
      </c>
      <c r="H6855" t="s">
        <v>9</v>
      </c>
      <c r="I6855">
        <v>1120</v>
      </c>
      <c r="J6855">
        <v>1190</v>
      </c>
      <c r="K6855" t="s">
        <v>3307</v>
      </c>
      <c r="O6855" s="65">
        <v>4783000</v>
      </c>
    </row>
    <row r="6856" spans="1:15" x14ac:dyDescent="0.25">
      <c r="A6856" s="45">
        <v>2018</v>
      </c>
      <c r="B6856" t="s">
        <v>1684</v>
      </c>
      <c r="C6856">
        <v>401</v>
      </c>
      <c r="D6856">
        <v>850</v>
      </c>
      <c r="E6856">
        <v>1</v>
      </c>
      <c r="F6856">
        <v>20104</v>
      </c>
      <c r="H6856" t="s">
        <v>9</v>
      </c>
      <c r="I6856">
        <v>1120</v>
      </c>
      <c r="J6856">
        <v>1190</v>
      </c>
      <c r="K6856" t="s">
        <v>3309</v>
      </c>
      <c r="O6856" s="65">
        <v>51259000</v>
      </c>
    </row>
    <row r="6857" spans="1:15" x14ac:dyDescent="0.25">
      <c r="A6857" s="45">
        <v>2018</v>
      </c>
      <c r="B6857" t="s">
        <v>1684</v>
      </c>
      <c r="C6857">
        <v>401</v>
      </c>
      <c r="D6857">
        <v>850</v>
      </c>
      <c r="E6857">
        <v>1</v>
      </c>
      <c r="F6857">
        <v>20199</v>
      </c>
      <c r="H6857" t="s">
        <v>9</v>
      </c>
      <c r="I6857">
        <v>1120</v>
      </c>
      <c r="J6857">
        <v>1190</v>
      </c>
      <c r="K6857" t="s">
        <v>3310</v>
      </c>
      <c r="O6857" s="65">
        <v>2543000</v>
      </c>
    </row>
    <row r="6858" spans="1:15" x14ac:dyDescent="0.25">
      <c r="A6858" s="45">
        <v>2018</v>
      </c>
      <c r="B6858" t="s">
        <v>1684</v>
      </c>
      <c r="C6858">
        <v>401</v>
      </c>
      <c r="D6858">
        <v>850</v>
      </c>
      <c r="E6858">
        <v>1</v>
      </c>
      <c r="F6858">
        <v>20203</v>
      </c>
      <c r="H6858" t="s">
        <v>9</v>
      </c>
      <c r="I6858">
        <v>1120</v>
      </c>
      <c r="J6858">
        <v>1190</v>
      </c>
      <c r="K6858" t="s">
        <v>3313</v>
      </c>
      <c r="O6858" s="65">
        <v>3442000</v>
      </c>
    </row>
    <row r="6859" spans="1:15" x14ac:dyDescent="0.25">
      <c r="A6859" s="45">
        <v>2018</v>
      </c>
      <c r="B6859" t="s">
        <v>1684</v>
      </c>
      <c r="C6859">
        <v>401</v>
      </c>
      <c r="D6859">
        <v>850</v>
      </c>
      <c r="E6859">
        <v>1</v>
      </c>
      <c r="F6859">
        <v>20301</v>
      </c>
      <c r="H6859" t="s">
        <v>9</v>
      </c>
      <c r="I6859">
        <v>1120</v>
      </c>
      <c r="J6859">
        <v>1190</v>
      </c>
      <c r="K6859" t="s">
        <v>3315</v>
      </c>
      <c r="O6859" s="65">
        <v>20714000</v>
      </c>
    </row>
    <row r="6860" spans="1:15" x14ac:dyDescent="0.25">
      <c r="A6860" s="45">
        <v>2018</v>
      </c>
      <c r="B6860" t="s">
        <v>1684</v>
      </c>
      <c r="C6860">
        <v>401</v>
      </c>
      <c r="D6860">
        <v>850</v>
      </c>
      <c r="E6860">
        <v>1</v>
      </c>
      <c r="F6860">
        <v>20302</v>
      </c>
      <c r="H6860" t="s">
        <v>9</v>
      </c>
      <c r="I6860">
        <v>1120</v>
      </c>
      <c r="J6860">
        <v>1190</v>
      </c>
      <c r="K6860" t="s">
        <v>3316</v>
      </c>
      <c r="O6860" s="65">
        <v>5500000</v>
      </c>
    </row>
    <row r="6861" spans="1:15" x14ac:dyDescent="0.25">
      <c r="A6861" s="45">
        <v>2018</v>
      </c>
      <c r="B6861" t="s">
        <v>1684</v>
      </c>
      <c r="C6861">
        <v>401</v>
      </c>
      <c r="D6861">
        <v>850</v>
      </c>
      <c r="E6861">
        <v>1</v>
      </c>
      <c r="F6861">
        <v>20303</v>
      </c>
      <c r="H6861" t="s">
        <v>9</v>
      </c>
      <c r="I6861">
        <v>1120</v>
      </c>
      <c r="J6861">
        <v>1190</v>
      </c>
      <c r="K6861" t="s">
        <v>3317</v>
      </c>
      <c r="O6861" s="65">
        <v>4676000</v>
      </c>
    </row>
    <row r="6862" spans="1:15" x14ac:dyDescent="0.25">
      <c r="A6862" s="45">
        <v>2018</v>
      </c>
      <c r="B6862" t="s">
        <v>1684</v>
      </c>
      <c r="C6862">
        <v>401</v>
      </c>
      <c r="D6862">
        <v>850</v>
      </c>
      <c r="E6862">
        <v>1</v>
      </c>
      <c r="F6862">
        <v>20304</v>
      </c>
      <c r="H6862" t="s">
        <v>9</v>
      </c>
      <c r="I6862">
        <v>1120</v>
      </c>
      <c r="J6862">
        <v>1190</v>
      </c>
      <c r="K6862" t="s">
        <v>3318</v>
      </c>
      <c r="O6862" s="65">
        <v>50821000</v>
      </c>
    </row>
    <row r="6863" spans="1:15" x14ac:dyDescent="0.25">
      <c r="A6863" s="45">
        <v>2018</v>
      </c>
      <c r="B6863" t="s">
        <v>1684</v>
      </c>
      <c r="C6863">
        <v>401</v>
      </c>
      <c r="D6863">
        <v>850</v>
      </c>
      <c r="E6863">
        <v>1</v>
      </c>
      <c r="F6863">
        <v>20305</v>
      </c>
      <c r="H6863" t="s">
        <v>9</v>
      </c>
      <c r="I6863">
        <v>1120</v>
      </c>
      <c r="J6863">
        <v>1190</v>
      </c>
      <c r="K6863" t="s">
        <v>3319</v>
      </c>
      <c r="O6863" s="65">
        <v>855295</v>
      </c>
    </row>
    <row r="6864" spans="1:15" x14ac:dyDescent="0.25">
      <c r="A6864" s="45">
        <v>2018</v>
      </c>
      <c r="B6864" t="s">
        <v>1684</v>
      </c>
      <c r="C6864">
        <v>401</v>
      </c>
      <c r="D6864">
        <v>850</v>
      </c>
      <c r="E6864">
        <v>1</v>
      </c>
      <c r="F6864">
        <v>20306</v>
      </c>
      <c r="H6864" t="s">
        <v>9</v>
      </c>
      <c r="I6864">
        <v>1120</v>
      </c>
      <c r="J6864">
        <v>1190</v>
      </c>
      <c r="K6864" t="s">
        <v>3320</v>
      </c>
      <c r="O6864" s="65">
        <v>4766000</v>
      </c>
    </row>
    <row r="6865" spans="1:15" x14ac:dyDescent="0.25">
      <c r="A6865" s="45">
        <v>2018</v>
      </c>
      <c r="B6865" t="s">
        <v>1684</v>
      </c>
      <c r="C6865">
        <v>401</v>
      </c>
      <c r="D6865">
        <v>850</v>
      </c>
      <c r="E6865">
        <v>1</v>
      </c>
      <c r="F6865">
        <v>20399</v>
      </c>
      <c r="H6865" t="s">
        <v>9</v>
      </c>
      <c r="I6865">
        <v>1120</v>
      </c>
      <c r="J6865">
        <v>1190</v>
      </c>
      <c r="K6865" t="s">
        <v>3321</v>
      </c>
      <c r="O6865" s="65">
        <v>5723000</v>
      </c>
    </row>
    <row r="6866" spans="1:15" x14ac:dyDescent="0.25">
      <c r="A6866" s="45">
        <v>2018</v>
      </c>
      <c r="B6866" t="s">
        <v>1684</v>
      </c>
      <c r="C6866">
        <v>401</v>
      </c>
      <c r="D6866">
        <v>850</v>
      </c>
      <c r="E6866">
        <v>1</v>
      </c>
      <c r="F6866">
        <v>20401</v>
      </c>
      <c r="H6866" t="s">
        <v>9</v>
      </c>
      <c r="I6866">
        <v>1120</v>
      </c>
      <c r="J6866">
        <v>1190</v>
      </c>
      <c r="K6866" t="s">
        <v>3322</v>
      </c>
      <c r="O6866" s="65">
        <v>12618000</v>
      </c>
    </row>
    <row r="6867" spans="1:15" x14ac:dyDescent="0.25">
      <c r="A6867" s="45">
        <v>2018</v>
      </c>
      <c r="B6867" t="s">
        <v>1684</v>
      </c>
      <c r="C6867">
        <v>401</v>
      </c>
      <c r="D6867">
        <v>850</v>
      </c>
      <c r="E6867">
        <v>1</v>
      </c>
      <c r="F6867">
        <v>20402</v>
      </c>
      <c r="H6867" t="s">
        <v>9</v>
      </c>
      <c r="I6867">
        <v>1120</v>
      </c>
      <c r="J6867">
        <v>1190</v>
      </c>
      <c r="K6867" t="s">
        <v>3323</v>
      </c>
      <c r="O6867" s="65">
        <v>31002000</v>
      </c>
    </row>
    <row r="6868" spans="1:15" x14ac:dyDescent="0.25">
      <c r="A6868" s="45">
        <v>2018</v>
      </c>
      <c r="B6868" t="s">
        <v>1684</v>
      </c>
      <c r="C6868">
        <v>401</v>
      </c>
      <c r="D6868">
        <v>850</v>
      </c>
      <c r="E6868">
        <v>1</v>
      </c>
      <c r="F6868">
        <v>29901</v>
      </c>
      <c r="H6868" t="s">
        <v>9</v>
      </c>
      <c r="I6868">
        <v>1120</v>
      </c>
      <c r="J6868">
        <v>1190</v>
      </c>
      <c r="K6868" t="s">
        <v>3327</v>
      </c>
      <c r="O6868" s="65">
        <v>72741000</v>
      </c>
    </row>
    <row r="6869" spans="1:15" x14ac:dyDescent="0.25">
      <c r="A6869" s="45">
        <v>2018</v>
      </c>
      <c r="B6869" t="s">
        <v>1684</v>
      </c>
      <c r="C6869">
        <v>401</v>
      </c>
      <c r="D6869">
        <v>850</v>
      </c>
      <c r="E6869">
        <v>1</v>
      </c>
      <c r="F6869">
        <v>29902</v>
      </c>
      <c r="H6869" t="s">
        <v>9</v>
      </c>
      <c r="I6869">
        <v>1120</v>
      </c>
      <c r="J6869">
        <v>1190</v>
      </c>
      <c r="K6869" t="s">
        <v>3328</v>
      </c>
      <c r="O6869" s="65">
        <v>4998000</v>
      </c>
    </row>
    <row r="6870" spans="1:15" x14ac:dyDescent="0.25">
      <c r="A6870" s="45">
        <v>2018</v>
      </c>
      <c r="B6870" t="s">
        <v>1684</v>
      </c>
      <c r="C6870">
        <v>401</v>
      </c>
      <c r="D6870">
        <v>850</v>
      </c>
      <c r="E6870">
        <v>1</v>
      </c>
      <c r="F6870">
        <v>29903</v>
      </c>
      <c r="H6870" t="s">
        <v>9</v>
      </c>
      <c r="I6870">
        <v>1120</v>
      </c>
      <c r="J6870">
        <v>1190</v>
      </c>
      <c r="K6870" t="s">
        <v>3329</v>
      </c>
      <c r="O6870" s="65">
        <v>65342000</v>
      </c>
    </row>
    <row r="6871" spans="1:15" x14ac:dyDescent="0.25">
      <c r="A6871" s="45">
        <v>2018</v>
      </c>
      <c r="B6871" t="s">
        <v>1684</v>
      </c>
      <c r="C6871">
        <v>401</v>
      </c>
      <c r="D6871">
        <v>850</v>
      </c>
      <c r="E6871">
        <v>1</v>
      </c>
      <c r="F6871">
        <v>29904</v>
      </c>
      <c r="H6871" t="s">
        <v>9</v>
      </c>
      <c r="I6871">
        <v>1120</v>
      </c>
      <c r="J6871">
        <v>1190</v>
      </c>
      <c r="K6871" t="s">
        <v>3330</v>
      </c>
      <c r="O6871" s="65">
        <v>20277000</v>
      </c>
    </row>
    <row r="6872" spans="1:15" x14ac:dyDescent="0.25">
      <c r="A6872" s="45">
        <v>2018</v>
      </c>
      <c r="B6872" t="s">
        <v>1684</v>
      </c>
      <c r="C6872">
        <v>401</v>
      </c>
      <c r="D6872">
        <v>850</v>
      </c>
      <c r="E6872">
        <v>1</v>
      </c>
      <c r="F6872">
        <v>29905</v>
      </c>
      <c r="H6872" t="s">
        <v>9</v>
      </c>
      <c r="I6872">
        <v>1120</v>
      </c>
      <c r="J6872">
        <v>1190</v>
      </c>
      <c r="K6872" t="s">
        <v>3331</v>
      </c>
      <c r="O6872" s="65">
        <v>13505000</v>
      </c>
    </row>
    <row r="6873" spans="1:15" x14ac:dyDescent="0.25">
      <c r="A6873" s="45">
        <v>2018</v>
      </c>
      <c r="B6873" t="s">
        <v>1684</v>
      </c>
      <c r="C6873">
        <v>401</v>
      </c>
      <c r="D6873">
        <v>850</v>
      </c>
      <c r="E6873">
        <v>1</v>
      </c>
      <c r="F6873">
        <v>29906</v>
      </c>
      <c r="H6873" t="s">
        <v>9</v>
      </c>
      <c r="I6873">
        <v>1120</v>
      </c>
      <c r="J6873">
        <v>1190</v>
      </c>
      <c r="K6873" t="s">
        <v>3332</v>
      </c>
      <c r="O6873" s="65">
        <v>15105000</v>
      </c>
    </row>
    <row r="6874" spans="1:15" x14ac:dyDescent="0.25">
      <c r="A6874" s="45">
        <v>2018</v>
      </c>
      <c r="B6874" t="s">
        <v>1684</v>
      </c>
      <c r="C6874">
        <v>401</v>
      </c>
      <c r="D6874">
        <v>850</v>
      </c>
      <c r="E6874">
        <v>1</v>
      </c>
      <c r="F6874">
        <v>29907</v>
      </c>
      <c r="H6874" t="s">
        <v>9</v>
      </c>
      <c r="I6874">
        <v>1120</v>
      </c>
      <c r="J6874">
        <v>1190</v>
      </c>
      <c r="K6874" t="s">
        <v>3333</v>
      </c>
      <c r="O6874" s="65">
        <v>918000</v>
      </c>
    </row>
    <row r="6875" spans="1:15" x14ac:dyDescent="0.25">
      <c r="A6875" s="45">
        <v>2018</v>
      </c>
      <c r="B6875" t="s">
        <v>1684</v>
      </c>
      <c r="C6875">
        <v>401</v>
      </c>
      <c r="D6875">
        <v>850</v>
      </c>
      <c r="E6875">
        <v>1</v>
      </c>
      <c r="F6875">
        <v>29999</v>
      </c>
      <c r="H6875" t="s">
        <v>9</v>
      </c>
      <c r="I6875">
        <v>1120</v>
      </c>
      <c r="J6875">
        <v>1190</v>
      </c>
      <c r="K6875" t="s">
        <v>3334</v>
      </c>
      <c r="O6875" s="65">
        <v>164657000</v>
      </c>
    </row>
    <row r="6876" spans="1:15" x14ac:dyDescent="0.25">
      <c r="A6876" s="45">
        <v>2018</v>
      </c>
      <c r="B6876" t="s">
        <v>1684</v>
      </c>
      <c r="C6876">
        <v>401</v>
      </c>
      <c r="D6876">
        <v>850</v>
      </c>
      <c r="E6876">
        <v>1</v>
      </c>
      <c r="F6876">
        <v>50101</v>
      </c>
      <c r="H6876" t="s">
        <v>16</v>
      </c>
      <c r="I6876">
        <v>2210</v>
      </c>
      <c r="J6876">
        <v>1190</v>
      </c>
      <c r="K6876" t="s">
        <v>3372</v>
      </c>
      <c r="O6876" s="65">
        <v>1604000</v>
      </c>
    </row>
    <row r="6877" spans="1:15" x14ac:dyDescent="0.25">
      <c r="A6877" s="45">
        <v>2018</v>
      </c>
      <c r="B6877" t="s">
        <v>1684</v>
      </c>
      <c r="C6877">
        <v>401</v>
      </c>
      <c r="D6877">
        <v>850</v>
      </c>
      <c r="E6877">
        <v>1</v>
      </c>
      <c r="F6877">
        <v>50102</v>
      </c>
      <c r="H6877" t="s">
        <v>16</v>
      </c>
      <c r="I6877">
        <v>2210</v>
      </c>
      <c r="J6877">
        <v>1190</v>
      </c>
      <c r="K6877" t="s">
        <v>3373</v>
      </c>
      <c r="O6877" s="65">
        <v>27500000</v>
      </c>
    </row>
    <row r="6878" spans="1:15" x14ac:dyDescent="0.25">
      <c r="A6878" s="45">
        <v>2018</v>
      </c>
      <c r="B6878" t="s">
        <v>1684</v>
      </c>
      <c r="C6878">
        <v>401</v>
      </c>
      <c r="D6878">
        <v>850</v>
      </c>
      <c r="E6878">
        <v>1</v>
      </c>
      <c r="F6878">
        <v>50103</v>
      </c>
      <c r="H6878" t="s">
        <v>16</v>
      </c>
      <c r="I6878">
        <v>2210</v>
      </c>
      <c r="J6878">
        <v>1190</v>
      </c>
      <c r="K6878" t="s">
        <v>3374</v>
      </c>
      <c r="O6878" s="65">
        <v>42490000</v>
      </c>
    </row>
    <row r="6879" spans="1:15" x14ac:dyDescent="0.25">
      <c r="A6879" s="45">
        <v>2018</v>
      </c>
      <c r="B6879" t="s">
        <v>1684</v>
      </c>
      <c r="C6879">
        <v>401</v>
      </c>
      <c r="D6879">
        <v>850</v>
      </c>
      <c r="E6879">
        <v>1</v>
      </c>
      <c r="F6879">
        <v>50104</v>
      </c>
      <c r="H6879" t="s">
        <v>16</v>
      </c>
      <c r="I6879">
        <v>2210</v>
      </c>
      <c r="J6879">
        <v>1190</v>
      </c>
      <c r="K6879" t="s">
        <v>3375</v>
      </c>
      <c r="O6879" s="65">
        <v>320357000</v>
      </c>
    </row>
    <row r="6880" spans="1:15" x14ac:dyDescent="0.25">
      <c r="A6880" s="45">
        <v>2018</v>
      </c>
      <c r="B6880" t="s">
        <v>1684</v>
      </c>
      <c r="C6880">
        <v>401</v>
      </c>
      <c r="D6880">
        <v>850</v>
      </c>
      <c r="E6880">
        <v>1</v>
      </c>
      <c r="F6880">
        <v>50105</v>
      </c>
      <c r="H6880" t="s">
        <v>16</v>
      </c>
      <c r="I6880">
        <v>2210</v>
      </c>
      <c r="J6880">
        <v>1190</v>
      </c>
      <c r="K6880" t="s">
        <v>3376</v>
      </c>
      <c r="O6880" s="65">
        <v>94921000</v>
      </c>
    </row>
    <row r="6881" spans="1:15" x14ac:dyDescent="0.25">
      <c r="A6881" s="45">
        <v>2018</v>
      </c>
      <c r="B6881" t="s">
        <v>1684</v>
      </c>
      <c r="C6881">
        <v>401</v>
      </c>
      <c r="D6881">
        <v>850</v>
      </c>
      <c r="E6881">
        <v>1</v>
      </c>
      <c r="F6881">
        <v>50106</v>
      </c>
      <c r="H6881" t="s">
        <v>16</v>
      </c>
      <c r="I6881">
        <v>2210</v>
      </c>
      <c r="J6881">
        <v>1190</v>
      </c>
      <c r="K6881" t="s">
        <v>3377</v>
      </c>
      <c r="O6881" s="65">
        <v>5433000</v>
      </c>
    </row>
    <row r="6882" spans="1:15" x14ac:dyDescent="0.25">
      <c r="A6882" s="45">
        <v>2018</v>
      </c>
      <c r="B6882" t="s">
        <v>1684</v>
      </c>
      <c r="C6882">
        <v>401</v>
      </c>
      <c r="D6882">
        <v>850</v>
      </c>
      <c r="E6882">
        <v>1</v>
      </c>
      <c r="F6882">
        <v>50107</v>
      </c>
      <c r="H6882" t="s">
        <v>16</v>
      </c>
      <c r="I6882">
        <v>2210</v>
      </c>
      <c r="J6882">
        <v>1190</v>
      </c>
      <c r="K6882" t="s">
        <v>3378</v>
      </c>
      <c r="O6882" s="65">
        <v>806000</v>
      </c>
    </row>
    <row r="6883" spans="1:15" x14ac:dyDescent="0.25">
      <c r="A6883" s="45">
        <v>2018</v>
      </c>
      <c r="B6883" t="s">
        <v>1684</v>
      </c>
      <c r="C6883">
        <v>401</v>
      </c>
      <c r="D6883">
        <v>850</v>
      </c>
      <c r="E6883">
        <v>1</v>
      </c>
      <c r="F6883">
        <v>50199</v>
      </c>
      <c r="H6883" t="s">
        <v>16</v>
      </c>
      <c r="I6883">
        <v>2210</v>
      </c>
      <c r="J6883">
        <v>1190</v>
      </c>
      <c r="K6883" t="s">
        <v>3379</v>
      </c>
      <c r="O6883" s="65">
        <v>33490000</v>
      </c>
    </row>
    <row r="6884" spans="1:15" x14ac:dyDescent="0.25">
      <c r="A6884" s="45">
        <v>2018</v>
      </c>
      <c r="B6884" t="s">
        <v>1684</v>
      </c>
      <c r="C6884">
        <v>401</v>
      </c>
      <c r="D6884">
        <v>850</v>
      </c>
      <c r="E6884">
        <v>1</v>
      </c>
      <c r="F6884">
        <v>50201</v>
      </c>
      <c r="H6884" t="s">
        <v>16</v>
      </c>
      <c r="I6884">
        <v>2110</v>
      </c>
      <c r="J6884">
        <v>1190</v>
      </c>
      <c r="K6884" t="s">
        <v>2211</v>
      </c>
      <c r="M6884" t="s">
        <v>6402</v>
      </c>
      <c r="O6884" s="65">
        <v>5000000</v>
      </c>
    </row>
    <row r="6885" spans="1:15" x14ac:dyDescent="0.25">
      <c r="A6885" s="45">
        <v>2018</v>
      </c>
      <c r="B6885" t="s">
        <v>1684</v>
      </c>
      <c r="C6885">
        <v>401</v>
      </c>
      <c r="D6885">
        <v>850</v>
      </c>
      <c r="E6885">
        <v>1</v>
      </c>
      <c r="F6885">
        <v>59903</v>
      </c>
      <c r="H6885" t="s">
        <v>16</v>
      </c>
      <c r="I6885">
        <v>2240</v>
      </c>
      <c r="J6885">
        <v>1190</v>
      </c>
      <c r="K6885" t="s">
        <v>3389</v>
      </c>
      <c r="O6885" s="65">
        <v>15481000</v>
      </c>
    </row>
    <row r="6886" spans="1:15" x14ac:dyDescent="0.25">
      <c r="A6886" s="45">
        <v>2018</v>
      </c>
      <c r="B6886" t="s">
        <v>1684</v>
      </c>
      <c r="C6886">
        <v>401</v>
      </c>
      <c r="D6886">
        <v>850</v>
      </c>
      <c r="E6886">
        <v>1</v>
      </c>
      <c r="F6886">
        <v>60103</v>
      </c>
      <c r="G6886">
        <v>200</v>
      </c>
      <c r="H6886" t="s">
        <v>9</v>
      </c>
      <c r="I6886">
        <v>1310</v>
      </c>
      <c r="J6886">
        <v>1190</v>
      </c>
      <c r="K6886" t="s">
        <v>3393</v>
      </c>
      <c r="L6886" t="s">
        <v>21</v>
      </c>
      <c r="M6886" t="s">
        <v>4550</v>
      </c>
      <c r="N6886" t="s">
        <v>22</v>
      </c>
      <c r="O6886" s="65">
        <v>55850743</v>
      </c>
    </row>
    <row r="6887" spans="1:15" x14ac:dyDescent="0.25">
      <c r="A6887" s="45">
        <v>2018</v>
      </c>
      <c r="B6887" t="s">
        <v>1684</v>
      </c>
      <c r="C6887">
        <v>401</v>
      </c>
      <c r="D6887">
        <v>850</v>
      </c>
      <c r="E6887">
        <v>1</v>
      </c>
      <c r="F6887">
        <v>60103</v>
      </c>
      <c r="G6887">
        <v>202</v>
      </c>
      <c r="H6887" t="s">
        <v>9</v>
      </c>
      <c r="I6887">
        <v>1310</v>
      </c>
      <c r="J6887">
        <v>1190</v>
      </c>
      <c r="K6887" t="s">
        <v>3393</v>
      </c>
      <c r="L6887" t="s">
        <v>21</v>
      </c>
      <c r="M6887" t="s">
        <v>4542</v>
      </c>
      <c r="N6887" t="s">
        <v>22</v>
      </c>
      <c r="O6887" s="65">
        <v>24073596</v>
      </c>
    </row>
    <row r="6888" spans="1:15" x14ac:dyDescent="0.25">
      <c r="A6888" s="45">
        <v>2018</v>
      </c>
      <c r="B6888" t="s">
        <v>1684</v>
      </c>
      <c r="C6888">
        <v>401</v>
      </c>
      <c r="D6888">
        <v>850</v>
      </c>
      <c r="E6888">
        <v>1</v>
      </c>
      <c r="F6888">
        <v>60103</v>
      </c>
      <c r="G6888">
        <v>203</v>
      </c>
      <c r="H6888" t="s">
        <v>9</v>
      </c>
      <c r="I6888">
        <v>1310</v>
      </c>
      <c r="J6888">
        <v>3450</v>
      </c>
      <c r="K6888" t="s">
        <v>3393</v>
      </c>
      <c r="L6888" t="s">
        <v>4489</v>
      </c>
      <c r="M6888" t="s">
        <v>4785</v>
      </c>
      <c r="N6888" t="s">
        <v>741</v>
      </c>
      <c r="O6888" s="65">
        <v>3000000</v>
      </c>
    </row>
    <row r="6889" spans="1:15" x14ac:dyDescent="0.25">
      <c r="A6889" s="45">
        <v>2018</v>
      </c>
      <c r="B6889" t="s">
        <v>1684</v>
      </c>
      <c r="C6889">
        <v>401</v>
      </c>
      <c r="D6889">
        <v>850</v>
      </c>
      <c r="E6889">
        <v>1</v>
      </c>
      <c r="F6889">
        <v>60201</v>
      </c>
      <c r="H6889" t="s">
        <v>9</v>
      </c>
      <c r="I6889">
        <v>1320</v>
      </c>
      <c r="J6889">
        <v>1190</v>
      </c>
      <c r="K6889" t="s">
        <v>3400</v>
      </c>
      <c r="O6889" s="65">
        <v>2000000</v>
      </c>
    </row>
    <row r="6890" spans="1:15" x14ac:dyDescent="0.25">
      <c r="A6890" s="45">
        <v>2018</v>
      </c>
      <c r="B6890" t="s">
        <v>1684</v>
      </c>
      <c r="C6890">
        <v>401</v>
      </c>
      <c r="D6890">
        <v>850</v>
      </c>
      <c r="E6890">
        <v>1</v>
      </c>
      <c r="F6890">
        <v>60301</v>
      </c>
      <c r="H6890" t="s">
        <v>9</v>
      </c>
      <c r="I6890">
        <v>1320</v>
      </c>
      <c r="J6890">
        <v>1190</v>
      </c>
      <c r="K6890" t="s">
        <v>3404</v>
      </c>
      <c r="O6890" s="65">
        <v>260756000</v>
      </c>
    </row>
    <row r="6891" spans="1:15" x14ac:dyDescent="0.25">
      <c r="A6891" s="45">
        <v>2018</v>
      </c>
      <c r="B6891" t="s">
        <v>1684</v>
      </c>
      <c r="C6891">
        <v>401</v>
      </c>
      <c r="D6891">
        <v>850</v>
      </c>
      <c r="E6891">
        <v>1</v>
      </c>
      <c r="F6891">
        <v>60399</v>
      </c>
      <c r="H6891" t="s">
        <v>9</v>
      </c>
      <c r="I6891">
        <v>1320</v>
      </c>
      <c r="J6891">
        <v>1190</v>
      </c>
      <c r="K6891" t="s">
        <v>3409</v>
      </c>
      <c r="M6891" t="s">
        <v>4733</v>
      </c>
      <c r="O6891" s="65">
        <v>100000000</v>
      </c>
    </row>
    <row r="6892" spans="1:15" x14ac:dyDescent="0.25">
      <c r="A6892" s="45">
        <v>2018</v>
      </c>
      <c r="B6892" t="s">
        <v>1684</v>
      </c>
      <c r="C6892">
        <v>401</v>
      </c>
      <c r="D6892">
        <v>850</v>
      </c>
      <c r="E6892">
        <v>1</v>
      </c>
      <c r="F6892">
        <v>60501</v>
      </c>
      <c r="G6892">
        <v>200</v>
      </c>
      <c r="H6892" t="s">
        <v>9</v>
      </c>
      <c r="I6892">
        <v>1320</v>
      </c>
      <c r="J6892">
        <v>1150</v>
      </c>
      <c r="K6892" t="s">
        <v>3415</v>
      </c>
      <c r="L6892" t="s">
        <v>3462</v>
      </c>
      <c r="M6892" t="s">
        <v>6403</v>
      </c>
      <c r="N6892" t="s">
        <v>3463</v>
      </c>
      <c r="O6892" s="65">
        <v>403677</v>
      </c>
    </row>
    <row r="6893" spans="1:15" x14ac:dyDescent="0.25">
      <c r="A6893" s="45">
        <v>2018</v>
      </c>
      <c r="B6893" t="s">
        <v>1684</v>
      </c>
      <c r="C6893">
        <v>401</v>
      </c>
      <c r="D6893">
        <v>850</v>
      </c>
      <c r="E6893">
        <v>1</v>
      </c>
      <c r="F6893">
        <v>60601</v>
      </c>
      <c r="H6893" t="s">
        <v>9</v>
      </c>
      <c r="I6893">
        <v>1320</v>
      </c>
      <c r="J6893">
        <v>1190</v>
      </c>
      <c r="K6893" t="s">
        <v>3417</v>
      </c>
      <c r="M6893" t="s">
        <v>4734</v>
      </c>
      <c r="O6893" s="65">
        <v>15000000</v>
      </c>
    </row>
    <row r="6894" spans="1:15" x14ac:dyDescent="0.25">
      <c r="A6894" s="45">
        <v>2018</v>
      </c>
      <c r="B6894" t="s">
        <v>1688</v>
      </c>
      <c r="C6894">
        <v>401</v>
      </c>
      <c r="D6894">
        <v>850</v>
      </c>
      <c r="E6894">
        <v>2</v>
      </c>
      <c r="F6894">
        <v>101</v>
      </c>
      <c r="H6894" t="s">
        <v>9</v>
      </c>
      <c r="I6894">
        <v>1111</v>
      </c>
      <c r="J6894">
        <v>1190</v>
      </c>
      <c r="K6894" t="s">
        <v>3206</v>
      </c>
      <c r="O6894" s="65">
        <v>3633558800</v>
      </c>
    </row>
    <row r="6895" spans="1:15" x14ac:dyDescent="0.25">
      <c r="A6895" s="45">
        <v>2018</v>
      </c>
      <c r="B6895" t="s">
        <v>1688</v>
      </c>
      <c r="C6895">
        <v>401</v>
      </c>
      <c r="D6895">
        <v>850</v>
      </c>
      <c r="E6895">
        <v>2</v>
      </c>
      <c r="F6895">
        <v>103</v>
      </c>
      <c r="H6895" t="s">
        <v>9</v>
      </c>
      <c r="I6895">
        <v>1111</v>
      </c>
      <c r="J6895">
        <v>1190</v>
      </c>
      <c r="K6895" t="s">
        <v>3207</v>
      </c>
      <c r="O6895" s="65">
        <v>3109594800</v>
      </c>
    </row>
    <row r="6896" spans="1:15" x14ac:dyDescent="0.25">
      <c r="A6896" s="45">
        <v>2018</v>
      </c>
      <c r="B6896" t="s">
        <v>1688</v>
      </c>
      <c r="C6896">
        <v>401</v>
      </c>
      <c r="D6896">
        <v>850</v>
      </c>
      <c r="E6896">
        <v>2</v>
      </c>
      <c r="F6896">
        <v>105</v>
      </c>
      <c r="H6896" t="s">
        <v>9</v>
      </c>
      <c r="I6896">
        <v>1111</v>
      </c>
      <c r="J6896">
        <v>1190</v>
      </c>
      <c r="K6896" t="s">
        <v>3209</v>
      </c>
      <c r="O6896" s="65">
        <v>20000000</v>
      </c>
    </row>
    <row r="6897" spans="1:15" x14ac:dyDescent="0.25">
      <c r="A6897" s="45">
        <v>2018</v>
      </c>
      <c r="B6897" t="s">
        <v>1688</v>
      </c>
      <c r="C6897">
        <v>401</v>
      </c>
      <c r="D6897">
        <v>850</v>
      </c>
      <c r="E6897">
        <v>2</v>
      </c>
      <c r="F6897">
        <v>201</v>
      </c>
      <c r="H6897" t="s">
        <v>9</v>
      </c>
      <c r="I6897">
        <v>1111</v>
      </c>
      <c r="J6897">
        <v>1190</v>
      </c>
      <c r="K6897" t="s">
        <v>3210</v>
      </c>
      <c r="O6897" s="65">
        <v>940694000</v>
      </c>
    </row>
    <row r="6898" spans="1:15" x14ac:dyDescent="0.25">
      <c r="A6898" s="45">
        <v>2018</v>
      </c>
      <c r="B6898" t="s">
        <v>1688</v>
      </c>
      <c r="C6898">
        <v>401</v>
      </c>
      <c r="D6898">
        <v>850</v>
      </c>
      <c r="E6898">
        <v>2</v>
      </c>
      <c r="F6898">
        <v>202</v>
      </c>
      <c r="H6898" t="s">
        <v>9</v>
      </c>
      <c r="I6898">
        <v>1111</v>
      </c>
      <c r="J6898">
        <v>1190</v>
      </c>
      <c r="K6898" t="s">
        <v>3211</v>
      </c>
      <c r="O6898" s="65">
        <v>10000000</v>
      </c>
    </row>
    <row r="6899" spans="1:15" x14ac:dyDescent="0.25">
      <c r="A6899" s="45">
        <v>2018</v>
      </c>
      <c r="B6899" t="s">
        <v>1688</v>
      </c>
      <c r="C6899">
        <v>401</v>
      </c>
      <c r="D6899">
        <v>850</v>
      </c>
      <c r="E6899">
        <v>2</v>
      </c>
      <c r="F6899">
        <v>203</v>
      </c>
      <c r="H6899" t="s">
        <v>9</v>
      </c>
      <c r="I6899">
        <v>1111</v>
      </c>
      <c r="J6899">
        <v>1190</v>
      </c>
      <c r="K6899" t="s">
        <v>3212</v>
      </c>
      <c r="O6899" s="65">
        <v>7000000</v>
      </c>
    </row>
    <row r="6900" spans="1:15" x14ac:dyDescent="0.25">
      <c r="A6900" s="45">
        <v>2018</v>
      </c>
      <c r="B6900" t="s">
        <v>1688</v>
      </c>
      <c r="C6900">
        <v>401</v>
      </c>
      <c r="D6900">
        <v>850</v>
      </c>
      <c r="E6900">
        <v>2</v>
      </c>
      <c r="F6900">
        <v>205</v>
      </c>
      <c r="H6900" t="s">
        <v>9</v>
      </c>
      <c r="I6900">
        <v>1111</v>
      </c>
      <c r="J6900">
        <v>1190</v>
      </c>
      <c r="K6900" t="s">
        <v>3214</v>
      </c>
      <c r="O6900" s="65">
        <v>20000000</v>
      </c>
    </row>
    <row r="6901" spans="1:15" x14ac:dyDescent="0.25">
      <c r="A6901" s="45">
        <v>2018</v>
      </c>
      <c r="B6901" t="s">
        <v>1688</v>
      </c>
      <c r="C6901">
        <v>401</v>
      </c>
      <c r="D6901">
        <v>850</v>
      </c>
      <c r="E6901">
        <v>2</v>
      </c>
      <c r="F6901">
        <v>301</v>
      </c>
      <c r="H6901" t="s">
        <v>9</v>
      </c>
      <c r="I6901">
        <v>1111</v>
      </c>
      <c r="J6901">
        <v>1190</v>
      </c>
      <c r="K6901" t="s">
        <v>3215</v>
      </c>
      <c r="O6901" s="65">
        <v>1609421788</v>
      </c>
    </row>
    <row r="6902" spans="1:15" x14ac:dyDescent="0.25">
      <c r="A6902" s="45">
        <v>2018</v>
      </c>
      <c r="B6902" t="s">
        <v>1688</v>
      </c>
      <c r="C6902">
        <v>401</v>
      </c>
      <c r="D6902">
        <v>850</v>
      </c>
      <c r="E6902">
        <v>2</v>
      </c>
      <c r="F6902">
        <v>302</v>
      </c>
      <c r="H6902" t="s">
        <v>9</v>
      </c>
      <c r="I6902">
        <v>1111</v>
      </c>
      <c r="J6902">
        <v>1190</v>
      </c>
      <c r="K6902" t="s">
        <v>3216</v>
      </c>
      <c r="O6902" s="65">
        <v>1521249000</v>
      </c>
    </row>
    <row r="6903" spans="1:15" x14ac:dyDescent="0.25">
      <c r="A6903" s="45">
        <v>2018</v>
      </c>
      <c r="B6903" t="s">
        <v>1688</v>
      </c>
      <c r="C6903">
        <v>401</v>
      </c>
      <c r="D6903">
        <v>850</v>
      </c>
      <c r="E6903">
        <v>2</v>
      </c>
      <c r="F6903">
        <v>303</v>
      </c>
      <c r="H6903" t="s">
        <v>16</v>
      </c>
      <c r="I6903">
        <v>1111</v>
      </c>
      <c r="J6903">
        <v>1190</v>
      </c>
      <c r="K6903" t="s">
        <v>3217</v>
      </c>
      <c r="O6903" s="65">
        <v>1088983000</v>
      </c>
    </row>
    <row r="6904" spans="1:15" x14ac:dyDescent="0.25">
      <c r="A6904" s="45">
        <v>2018</v>
      </c>
      <c r="B6904" t="s">
        <v>1688</v>
      </c>
      <c r="C6904">
        <v>401</v>
      </c>
      <c r="D6904">
        <v>850</v>
      </c>
      <c r="E6904">
        <v>2</v>
      </c>
      <c r="F6904">
        <v>304</v>
      </c>
      <c r="H6904" t="s">
        <v>9</v>
      </c>
      <c r="I6904">
        <v>1111</v>
      </c>
      <c r="J6904">
        <v>1190</v>
      </c>
      <c r="K6904" t="s">
        <v>3218</v>
      </c>
      <c r="O6904" s="65">
        <v>820000000</v>
      </c>
    </row>
    <row r="6905" spans="1:15" x14ac:dyDescent="0.25">
      <c r="A6905" s="45">
        <v>2018</v>
      </c>
      <c r="B6905" t="s">
        <v>1688</v>
      </c>
      <c r="C6905">
        <v>401</v>
      </c>
      <c r="D6905">
        <v>850</v>
      </c>
      <c r="E6905">
        <v>2</v>
      </c>
      <c r="F6905">
        <v>399</v>
      </c>
      <c r="H6905" t="s">
        <v>9</v>
      </c>
      <c r="I6905">
        <v>1111</v>
      </c>
      <c r="J6905">
        <v>1190</v>
      </c>
      <c r="K6905" t="s">
        <v>3219</v>
      </c>
      <c r="O6905" s="65">
        <v>1401505000</v>
      </c>
    </row>
    <row r="6906" spans="1:15" x14ac:dyDescent="0.25">
      <c r="A6906" s="45">
        <v>2018</v>
      </c>
      <c r="B6906" t="s">
        <v>1688</v>
      </c>
      <c r="C6906">
        <v>401</v>
      </c>
      <c r="D6906">
        <v>850</v>
      </c>
      <c r="E6906">
        <v>2</v>
      </c>
      <c r="F6906">
        <v>401</v>
      </c>
      <c r="G6906">
        <v>200</v>
      </c>
      <c r="H6906" t="s">
        <v>9</v>
      </c>
      <c r="I6906">
        <v>1112</v>
      </c>
      <c r="J6906">
        <v>1190</v>
      </c>
      <c r="K6906" t="s">
        <v>3220</v>
      </c>
      <c r="L6906" t="s">
        <v>21</v>
      </c>
      <c r="M6906" t="s">
        <v>4546</v>
      </c>
      <c r="N6906" t="s">
        <v>22</v>
      </c>
      <c r="O6906" s="65">
        <v>1209254663</v>
      </c>
    </row>
    <row r="6907" spans="1:15" x14ac:dyDescent="0.25">
      <c r="A6907" s="45">
        <v>2018</v>
      </c>
      <c r="B6907" t="s">
        <v>1688</v>
      </c>
      <c r="C6907">
        <v>401</v>
      </c>
      <c r="D6907">
        <v>850</v>
      </c>
      <c r="E6907">
        <v>2</v>
      </c>
      <c r="F6907">
        <v>405</v>
      </c>
      <c r="G6907">
        <v>200</v>
      </c>
      <c r="H6907" t="s">
        <v>9</v>
      </c>
      <c r="I6907">
        <v>1112</v>
      </c>
      <c r="J6907">
        <v>1190</v>
      </c>
      <c r="K6907" t="s">
        <v>3244</v>
      </c>
      <c r="L6907" t="s">
        <v>23</v>
      </c>
      <c r="M6907" t="s">
        <v>4531</v>
      </c>
      <c r="N6907" t="s">
        <v>24</v>
      </c>
      <c r="O6907" s="65">
        <v>65365117</v>
      </c>
    </row>
    <row r="6908" spans="1:15" x14ac:dyDescent="0.25">
      <c r="A6908" s="45">
        <v>2018</v>
      </c>
      <c r="B6908" t="s">
        <v>1688</v>
      </c>
      <c r="C6908">
        <v>401</v>
      </c>
      <c r="D6908">
        <v>850</v>
      </c>
      <c r="E6908">
        <v>2</v>
      </c>
      <c r="F6908">
        <v>501</v>
      </c>
      <c r="G6908">
        <v>200</v>
      </c>
      <c r="H6908" t="s">
        <v>9</v>
      </c>
      <c r="I6908">
        <v>1112</v>
      </c>
      <c r="J6908">
        <v>1190</v>
      </c>
      <c r="K6908" t="s">
        <v>3245</v>
      </c>
      <c r="L6908" t="s">
        <v>21</v>
      </c>
      <c r="M6908" t="s">
        <v>4547</v>
      </c>
      <c r="N6908" t="s">
        <v>22</v>
      </c>
      <c r="O6908" s="65">
        <v>664109588</v>
      </c>
    </row>
    <row r="6909" spans="1:15" x14ac:dyDescent="0.25">
      <c r="A6909" s="45">
        <v>2018</v>
      </c>
      <c r="B6909" t="s">
        <v>1688</v>
      </c>
      <c r="C6909">
        <v>401</v>
      </c>
      <c r="D6909">
        <v>850</v>
      </c>
      <c r="E6909">
        <v>2</v>
      </c>
      <c r="F6909">
        <v>502</v>
      </c>
      <c r="G6909">
        <v>200</v>
      </c>
      <c r="H6909" t="s">
        <v>9</v>
      </c>
      <c r="I6909">
        <v>1112</v>
      </c>
      <c r="J6909">
        <v>1190</v>
      </c>
      <c r="K6909" t="s">
        <v>3246</v>
      </c>
      <c r="L6909" t="s">
        <v>21</v>
      </c>
      <c r="M6909" t="s">
        <v>4532</v>
      </c>
      <c r="N6909" t="s">
        <v>22</v>
      </c>
      <c r="O6909" s="65">
        <v>196095351</v>
      </c>
    </row>
    <row r="6910" spans="1:15" x14ac:dyDescent="0.25">
      <c r="A6910" s="45">
        <v>2018</v>
      </c>
      <c r="B6910" t="s">
        <v>1688</v>
      </c>
      <c r="C6910">
        <v>401</v>
      </c>
      <c r="D6910">
        <v>850</v>
      </c>
      <c r="E6910">
        <v>2</v>
      </c>
      <c r="F6910">
        <v>503</v>
      </c>
      <c r="G6910">
        <v>200</v>
      </c>
      <c r="H6910" t="s">
        <v>9</v>
      </c>
      <c r="I6910">
        <v>1112</v>
      </c>
      <c r="J6910">
        <v>1190</v>
      </c>
      <c r="K6910" t="s">
        <v>3247</v>
      </c>
      <c r="L6910" t="s">
        <v>21</v>
      </c>
      <c r="M6910" t="s">
        <v>4533</v>
      </c>
      <c r="N6910" t="s">
        <v>22</v>
      </c>
      <c r="O6910" s="65">
        <v>392190702</v>
      </c>
    </row>
    <row r="6911" spans="1:15" x14ac:dyDescent="0.25">
      <c r="A6911" s="45">
        <v>2018</v>
      </c>
      <c r="B6911" t="s">
        <v>1688</v>
      </c>
      <c r="C6911">
        <v>401</v>
      </c>
      <c r="D6911">
        <v>850</v>
      </c>
      <c r="E6911">
        <v>2</v>
      </c>
      <c r="F6911">
        <v>505</v>
      </c>
      <c r="G6911">
        <v>200</v>
      </c>
      <c r="H6911" t="s">
        <v>9</v>
      </c>
      <c r="I6911">
        <v>1112</v>
      </c>
      <c r="J6911">
        <v>1190</v>
      </c>
      <c r="K6911" t="s">
        <v>3249</v>
      </c>
      <c r="L6911" t="s">
        <v>3459</v>
      </c>
      <c r="M6911" t="s">
        <v>3460</v>
      </c>
      <c r="N6911" t="s">
        <v>3461</v>
      </c>
      <c r="O6911" s="65">
        <v>335000827</v>
      </c>
    </row>
    <row r="6912" spans="1:15" x14ac:dyDescent="0.25">
      <c r="A6912" s="45">
        <v>2018</v>
      </c>
      <c r="B6912" t="s">
        <v>1688</v>
      </c>
      <c r="C6912">
        <v>401</v>
      </c>
      <c r="D6912">
        <v>850</v>
      </c>
      <c r="E6912">
        <v>2</v>
      </c>
      <c r="F6912">
        <v>10101</v>
      </c>
      <c r="H6912" t="s">
        <v>9</v>
      </c>
      <c r="I6912">
        <v>1120</v>
      </c>
      <c r="J6912">
        <v>1190</v>
      </c>
      <c r="K6912" t="s">
        <v>3253</v>
      </c>
      <c r="O6912" s="65">
        <v>925632000</v>
      </c>
    </row>
    <row r="6913" spans="1:15" x14ac:dyDescent="0.25">
      <c r="A6913" s="45">
        <v>2018</v>
      </c>
      <c r="B6913" t="s">
        <v>1688</v>
      </c>
      <c r="C6913">
        <v>401</v>
      </c>
      <c r="D6913">
        <v>850</v>
      </c>
      <c r="E6913">
        <v>2</v>
      </c>
      <c r="F6913">
        <v>10102</v>
      </c>
      <c r="H6913" t="s">
        <v>9</v>
      </c>
      <c r="I6913">
        <v>1120</v>
      </c>
      <c r="J6913">
        <v>1190</v>
      </c>
      <c r="K6913" t="s">
        <v>3254</v>
      </c>
      <c r="O6913" s="65">
        <v>235720000</v>
      </c>
    </row>
    <row r="6914" spans="1:15" x14ac:dyDescent="0.25">
      <c r="A6914" s="45">
        <v>2018</v>
      </c>
      <c r="B6914" t="s">
        <v>1688</v>
      </c>
      <c r="C6914">
        <v>401</v>
      </c>
      <c r="D6914">
        <v>850</v>
      </c>
      <c r="E6914">
        <v>2</v>
      </c>
      <c r="F6914">
        <v>10104</v>
      </c>
      <c r="H6914" t="s">
        <v>9</v>
      </c>
      <c r="I6914">
        <v>1120</v>
      </c>
      <c r="J6914">
        <v>1190</v>
      </c>
      <c r="K6914" t="s">
        <v>3256</v>
      </c>
      <c r="O6914" s="65">
        <v>113650000</v>
      </c>
    </row>
    <row r="6915" spans="1:15" x14ac:dyDescent="0.25">
      <c r="A6915" s="45">
        <v>2018</v>
      </c>
      <c r="B6915" t="s">
        <v>1688</v>
      </c>
      <c r="C6915">
        <v>401</v>
      </c>
      <c r="D6915">
        <v>850</v>
      </c>
      <c r="E6915">
        <v>2</v>
      </c>
      <c r="F6915">
        <v>10199</v>
      </c>
      <c r="H6915" t="s">
        <v>9</v>
      </c>
      <c r="I6915">
        <v>1120</v>
      </c>
      <c r="J6915">
        <v>1190</v>
      </c>
      <c r="K6915" t="s">
        <v>3257</v>
      </c>
      <c r="M6915" t="s">
        <v>6404</v>
      </c>
      <c r="O6915" s="65">
        <v>826354400</v>
      </c>
    </row>
    <row r="6916" spans="1:15" x14ac:dyDescent="0.25">
      <c r="A6916" s="45">
        <v>2018</v>
      </c>
      <c r="B6916" t="s">
        <v>1688</v>
      </c>
      <c r="C6916">
        <v>401</v>
      </c>
      <c r="D6916">
        <v>850</v>
      </c>
      <c r="E6916">
        <v>2</v>
      </c>
      <c r="F6916">
        <v>10201</v>
      </c>
      <c r="H6916" t="s">
        <v>9</v>
      </c>
      <c r="I6916">
        <v>1120</v>
      </c>
      <c r="J6916">
        <v>1190</v>
      </c>
      <c r="K6916" t="s">
        <v>3258</v>
      </c>
      <c r="O6916" s="65">
        <v>37600000</v>
      </c>
    </row>
    <row r="6917" spans="1:15" x14ac:dyDescent="0.25">
      <c r="A6917" s="45">
        <v>2018</v>
      </c>
      <c r="B6917" t="s">
        <v>1688</v>
      </c>
      <c r="C6917">
        <v>401</v>
      </c>
      <c r="D6917">
        <v>850</v>
      </c>
      <c r="E6917">
        <v>2</v>
      </c>
      <c r="F6917">
        <v>10202</v>
      </c>
      <c r="H6917" t="s">
        <v>9</v>
      </c>
      <c r="I6917">
        <v>1120</v>
      </c>
      <c r="J6917">
        <v>1190</v>
      </c>
      <c r="K6917" t="s">
        <v>3259</v>
      </c>
      <c r="O6917" s="65">
        <v>196100000</v>
      </c>
    </row>
    <row r="6918" spans="1:15" x14ac:dyDescent="0.25">
      <c r="A6918" s="45">
        <v>2018</v>
      </c>
      <c r="B6918" t="s">
        <v>1688</v>
      </c>
      <c r="C6918">
        <v>401</v>
      </c>
      <c r="D6918">
        <v>850</v>
      </c>
      <c r="E6918">
        <v>2</v>
      </c>
      <c r="F6918">
        <v>10203</v>
      </c>
      <c r="H6918" t="s">
        <v>9</v>
      </c>
      <c r="I6918">
        <v>1120</v>
      </c>
      <c r="J6918">
        <v>1190</v>
      </c>
      <c r="K6918" t="s">
        <v>3260</v>
      </c>
      <c r="O6918" s="65">
        <v>62075000</v>
      </c>
    </row>
    <row r="6919" spans="1:15" x14ac:dyDescent="0.25">
      <c r="A6919" s="45">
        <v>2018</v>
      </c>
      <c r="B6919" t="s">
        <v>1688</v>
      </c>
      <c r="C6919">
        <v>401</v>
      </c>
      <c r="D6919">
        <v>850</v>
      </c>
      <c r="E6919">
        <v>2</v>
      </c>
      <c r="F6919">
        <v>10204</v>
      </c>
      <c r="H6919" t="s">
        <v>9</v>
      </c>
      <c r="I6919">
        <v>1120</v>
      </c>
      <c r="J6919">
        <v>1190</v>
      </c>
      <c r="K6919" t="s">
        <v>3261</v>
      </c>
      <c r="O6919" s="65">
        <v>755747000</v>
      </c>
    </row>
    <row r="6920" spans="1:15" x14ac:dyDescent="0.25">
      <c r="A6920" s="45">
        <v>2018</v>
      </c>
      <c r="B6920" t="s">
        <v>1688</v>
      </c>
      <c r="C6920">
        <v>401</v>
      </c>
      <c r="D6920">
        <v>850</v>
      </c>
      <c r="E6920">
        <v>2</v>
      </c>
      <c r="F6920">
        <v>10299</v>
      </c>
      <c r="H6920" t="s">
        <v>9</v>
      </c>
      <c r="I6920">
        <v>1120</v>
      </c>
      <c r="J6920">
        <v>1190</v>
      </c>
      <c r="K6920" t="s">
        <v>3262</v>
      </c>
      <c r="M6920" t="s">
        <v>4490</v>
      </c>
      <c r="O6920" s="65">
        <v>1300000</v>
      </c>
    </row>
    <row r="6921" spans="1:15" x14ac:dyDescent="0.25">
      <c r="A6921" s="45">
        <v>2018</v>
      </c>
      <c r="B6921" t="s">
        <v>1688</v>
      </c>
      <c r="C6921">
        <v>401</v>
      </c>
      <c r="D6921">
        <v>850</v>
      </c>
      <c r="E6921">
        <v>2</v>
      </c>
      <c r="F6921">
        <v>10301</v>
      </c>
      <c r="H6921" t="s">
        <v>9</v>
      </c>
      <c r="I6921">
        <v>1120</v>
      </c>
      <c r="J6921">
        <v>1190</v>
      </c>
      <c r="K6921" t="s">
        <v>3263</v>
      </c>
      <c r="O6921" s="65">
        <v>134998000</v>
      </c>
    </row>
    <row r="6922" spans="1:15" x14ac:dyDescent="0.25">
      <c r="A6922" s="45">
        <v>2018</v>
      </c>
      <c r="B6922" t="s">
        <v>1688</v>
      </c>
      <c r="C6922">
        <v>401</v>
      </c>
      <c r="D6922">
        <v>850</v>
      </c>
      <c r="E6922">
        <v>2</v>
      </c>
      <c r="F6922">
        <v>10302</v>
      </c>
      <c r="H6922" t="s">
        <v>9</v>
      </c>
      <c r="I6922">
        <v>1120</v>
      </c>
      <c r="J6922">
        <v>1190</v>
      </c>
      <c r="K6922" t="s">
        <v>3264</v>
      </c>
      <c r="O6922" s="65">
        <v>90000</v>
      </c>
    </row>
    <row r="6923" spans="1:15" x14ac:dyDescent="0.25">
      <c r="A6923" s="45">
        <v>2018</v>
      </c>
      <c r="B6923" t="s">
        <v>1688</v>
      </c>
      <c r="C6923">
        <v>401</v>
      </c>
      <c r="D6923">
        <v>850</v>
      </c>
      <c r="E6923">
        <v>2</v>
      </c>
      <c r="F6923">
        <v>10303</v>
      </c>
      <c r="H6923" t="s">
        <v>9</v>
      </c>
      <c r="I6923">
        <v>1120</v>
      </c>
      <c r="J6923">
        <v>1190</v>
      </c>
      <c r="K6923" t="s">
        <v>3265</v>
      </c>
      <c r="O6923" s="65">
        <v>1706654000</v>
      </c>
    </row>
    <row r="6924" spans="1:15" x14ac:dyDescent="0.25">
      <c r="A6924" s="45">
        <v>2018</v>
      </c>
      <c r="B6924" t="s">
        <v>1688</v>
      </c>
      <c r="C6924">
        <v>401</v>
      </c>
      <c r="D6924">
        <v>850</v>
      </c>
      <c r="E6924">
        <v>2</v>
      </c>
      <c r="F6924">
        <v>10304</v>
      </c>
      <c r="H6924" t="s">
        <v>9</v>
      </c>
      <c r="I6924">
        <v>1120</v>
      </c>
      <c r="J6924">
        <v>1190</v>
      </c>
      <c r="K6924" t="s">
        <v>3266</v>
      </c>
      <c r="O6924" s="65">
        <v>76500000</v>
      </c>
    </row>
    <row r="6925" spans="1:15" x14ac:dyDescent="0.25">
      <c r="A6925" s="45">
        <v>2018</v>
      </c>
      <c r="B6925" t="s">
        <v>1688</v>
      </c>
      <c r="C6925">
        <v>401</v>
      </c>
      <c r="D6925">
        <v>850</v>
      </c>
      <c r="E6925">
        <v>2</v>
      </c>
      <c r="F6925">
        <v>10307</v>
      </c>
      <c r="H6925" t="s">
        <v>9</v>
      </c>
      <c r="I6925">
        <v>1120</v>
      </c>
      <c r="J6925">
        <v>1190</v>
      </c>
      <c r="K6925" t="s">
        <v>3269</v>
      </c>
      <c r="O6925" s="65">
        <v>2972000</v>
      </c>
    </row>
    <row r="6926" spans="1:15" x14ac:dyDescent="0.25">
      <c r="A6926" s="45">
        <v>2018</v>
      </c>
      <c r="B6926" t="s">
        <v>1688</v>
      </c>
      <c r="C6926">
        <v>401</v>
      </c>
      <c r="D6926">
        <v>850</v>
      </c>
      <c r="E6926">
        <v>2</v>
      </c>
      <c r="F6926">
        <v>10403</v>
      </c>
      <c r="H6926" t="s">
        <v>9</v>
      </c>
      <c r="I6926">
        <v>1120</v>
      </c>
      <c r="J6926">
        <v>1190</v>
      </c>
      <c r="K6926" t="s">
        <v>3272</v>
      </c>
      <c r="M6926" t="s">
        <v>6405</v>
      </c>
      <c r="O6926" s="65">
        <v>5840000</v>
      </c>
    </row>
    <row r="6927" spans="1:15" x14ac:dyDescent="0.25">
      <c r="A6927" s="45">
        <v>2018</v>
      </c>
      <c r="B6927" t="s">
        <v>1688</v>
      </c>
      <c r="C6927">
        <v>401</v>
      </c>
      <c r="D6927">
        <v>850</v>
      </c>
      <c r="E6927">
        <v>2</v>
      </c>
      <c r="F6927">
        <v>10404</v>
      </c>
      <c r="H6927" t="s">
        <v>9</v>
      </c>
      <c r="I6927">
        <v>1120</v>
      </c>
      <c r="J6927">
        <v>1190</v>
      </c>
      <c r="K6927" t="s">
        <v>3273</v>
      </c>
      <c r="M6927" t="s">
        <v>6406</v>
      </c>
      <c r="O6927" s="65">
        <v>56588000</v>
      </c>
    </row>
    <row r="6928" spans="1:15" x14ac:dyDescent="0.25">
      <c r="A6928" s="45">
        <v>2018</v>
      </c>
      <c r="B6928" t="s">
        <v>1688</v>
      </c>
      <c r="C6928">
        <v>401</v>
      </c>
      <c r="D6928">
        <v>850</v>
      </c>
      <c r="E6928">
        <v>2</v>
      </c>
      <c r="F6928">
        <v>10405</v>
      </c>
      <c r="H6928" t="s">
        <v>9</v>
      </c>
      <c r="I6928">
        <v>1120</v>
      </c>
      <c r="J6928">
        <v>1190</v>
      </c>
      <c r="K6928" t="s">
        <v>3274</v>
      </c>
      <c r="M6928" t="s">
        <v>6407</v>
      </c>
      <c r="O6928" s="65">
        <v>73614000</v>
      </c>
    </row>
    <row r="6929" spans="1:15" x14ac:dyDescent="0.25">
      <c r="A6929" s="45">
        <v>2018</v>
      </c>
      <c r="B6929" t="s">
        <v>1688</v>
      </c>
      <c r="C6929">
        <v>401</v>
      </c>
      <c r="D6929">
        <v>850</v>
      </c>
      <c r="E6929">
        <v>2</v>
      </c>
      <c r="F6929">
        <v>10406</v>
      </c>
      <c r="H6929" t="s">
        <v>9</v>
      </c>
      <c r="I6929">
        <v>1120</v>
      </c>
      <c r="J6929">
        <v>1190</v>
      </c>
      <c r="K6929" t="s">
        <v>3275</v>
      </c>
      <c r="M6929" t="s">
        <v>6408</v>
      </c>
      <c r="O6929" s="65">
        <v>344910000</v>
      </c>
    </row>
    <row r="6930" spans="1:15" x14ac:dyDescent="0.25">
      <c r="A6930" s="45">
        <v>2018</v>
      </c>
      <c r="B6930" t="s">
        <v>1688</v>
      </c>
      <c r="C6930">
        <v>401</v>
      </c>
      <c r="D6930">
        <v>850</v>
      </c>
      <c r="E6930">
        <v>2</v>
      </c>
      <c r="F6930">
        <v>10499</v>
      </c>
      <c r="H6930" t="s">
        <v>9</v>
      </c>
      <c r="I6930">
        <v>1120</v>
      </c>
      <c r="J6930">
        <v>1190</v>
      </c>
      <c r="K6930" t="s">
        <v>3276</v>
      </c>
      <c r="M6930" t="s">
        <v>6409</v>
      </c>
      <c r="O6930" s="65">
        <v>1606730000</v>
      </c>
    </row>
    <row r="6931" spans="1:15" x14ac:dyDescent="0.25">
      <c r="A6931" s="45">
        <v>2018</v>
      </c>
      <c r="B6931" t="s">
        <v>1688</v>
      </c>
      <c r="C6931">
        <v>401</v>
      </c>
      <c r="D6931">
        <v>850</v>
      </c>
      <c r="E6931">
        <v>2</v>
      </c>
      <c r="F6931">
        <v>10501</v>
      </c>
      <c r="H6931" t="s">
        <v>9</v>
      </c>
      <c r="I6931">
        <v>1120</v>
      </c>
      <c r="J6931">
        <v>1190</v>
      </c>
      <c r="K6931" t="s">
        <v>3277</v>
      </c>
      <c r="O6931" s="65">
        <v>13550000</v>
      </c>
    </row>
    <row r="6932" spans="1:15" x14ac:dyDescent="0.25">
      <c r="A6932" s="45">
        <v>2018</v>
      </c>
      <c r="B6932" t="s">
        <v>1688</v>
      </c>
      <c r="C6932">
        <v>401</v>
      </c>
      <c r="D6932">
        <v>850</v>
      </c>
      <c r="E6932">
        <v>2</v>
      </c>
      <c r="F6932">
        <v>10502</v>
      </c>
      <c r="H6932" t="s">
        <v>9</v>
      </c>
      <c r="I6932">
        <v>1120</v>
      </c>
      <c r="J6932">
        <v>1190</v>
      </c>
      <c r="K6932" t="s">
        <v>3278</v>
      </c>
      <c r="O6932" s="65">
        <v>303370000</v>
      </c>
    </row>
    <row r="6933" spans="1:15" x14ac:dyDescent="0.25">
      <c r="A6933" s="45">
        <v>2018</v>
      </c>
      <c r="B6933" t="s">
        <v>1688</v>
      </c>
      <c r="C6933">
        <v>401</v>
      </c>
      <c r="D6933">
        <v>850</v>
      </c>
      <c r="E6933">
        <v>2</v>
      </c>
      <c r="F6933">
        <v>10503</v>
      </c>
      <c r="H6933" t="s">
        <v>9</v>
      </c>
      <c r="I6933">
        <v>1120</v>
      </c>
      <c r="J6933">
        <v>1190</v>
      </c>
      <c r="K6933" t="s">
        <v>3279</v>
      </c>
      <c r="O6933" s="65">
        <v>14623000</v>
      </c>
    </row>
    <row r="6934" spans="1:15" x14ac:dyDescent="0.25">
      <c r="A6934" s="45">
        <v>2018</v>
      </c>
      <c r="B6934" t="s">
        <v>1688</v>
      </c>
      <c r="C6934">
        <v>401</v>
      </c>
      <c r="D6934">
        <v>850</v>
      </c>
      <c r="E6934">
        <v>2</v>
      </c>
      <c r="F6934">
        <v>10504</v>
      </c>
      <c r="H6934" t="s">
        <v>9</v>
      </c>
      <c r="I6934">
        <v>1120</v>
      </c>
      <c r="J6934">
        <v>1190</v>
      </c>
      <c r="K6934" t="s">
        <v>3280</v>
      </c>
      <c r="O6934" s="65">
        <v>31500000</v>
      </c>
    </row>
    <row r="6935" spans="1:15" x14ac:dyDescent="0.25">
      <c r="A6935" s="45">
        <v>2018</v>
      </c>
      <c r="B6935" t="s">
        <v>1688</v>
      </c>
      <c r="C6935">
        <v>401</v>
      </c>
      <c r="D6935">
        <v>850</v>
      </c>
      <c r="E6935">
        <v>2</v>
      </c>
      <c r="F6935">
        <v>10601</v>
      </c>
      <c r="H6935" t="s">
        <v>9</v>
      </c>
      <c r="I6935">
        <v>1120</v>
      </c>
      <c r="J6935">
        <v>1190</v>
      </c>
      <c r="K6935" t="s">
        <v>3281</v>
      </c>
      <c r="O6935" s="65">
        <v>6060000</v>
      </c>
    </row>
    <row r="6936" spans="1:15" x14ac:dyDescent="0.25">
      <c r="A6936" s="45">
        <v>2018</v>
      </c>
      <c r="B6936" t="s">
        <v>1688</v>
      </c>
      <c r="C6936">
        <v>401</v>
      </c>
      <c r="D6936">
        <v>850</v>
      </c>
      <c r="E6936">
        <v>2</v>
      </c>
      <c r="F6936">
        <v>10701</v>
      </c>
      <c r="H6936" t="s">
        <v>9</v>
      </c>
      <c r="I6936">
        <v>1120</v>
      </c>
      <c r="J6936">
        <v>1190</v>
      </c>
      <c r="K6936" t="s">
        <v>3284</v>
      </c>
      <c r="M6936" t="s">
        <v>6410</v>
      </c>
      <c r="O6936" s="65">
        <v>14098000</v>
      </c>
    </row>
    <row r="6937" spans="1:15" x14ac:dyDescent="0.25">
      <c r="A6937" s="45">
        <v>2018</v>
      </c>
      <c r="B6937" t="s">
        <v>1688</v>
      </c>
      <c r="C6937">
        <v>401</v>
      </c>
      <c r="D6937">
        <v>850</v>
      </c>
      <c r="E6937">
        <v>2</v>
      </c>
      <c r="F6937">
        <v>10702</v>
      </c>
      <c r="H6937" t="s">
        <v>9</v>
      </c>
      <c r="I6937">
        <v>1120</v>
      </c>
      <c r="J6937">
        <v>1190</v>
      </c>
      <c r="K6937" t="s">
        <v>3285</v>
      </c>
      <c r="M6937" t="s">
        <v>4735</v>
      </c>
      <c r="O6937" s="65">
        <v>132303000</v>
      </c>
    </row>
    <row r="6938" spans="1:15" x14ac:dyDescent="0.25">
      <c r="A6938" s="45">
        <v>2018</v>
      </c>
      <c r="B6938" t="s">
        <v>1688</v>
      </c>
      <c r="C6938">
        <v>401</v>
      </c>
      <c r="D6938">
        <v>850</v>
      </c>
      <c r="E6938">
        <v>2</v>
      </c>
      <c r="F6938">
        <v>10801</v>
      </c>
      <c r="H6938" t="s">
        <v>9</v>
      </c>
      <c r="I6938">
        <v>1120</v>
      </c>
      <c r="J6938">
        <v>1190</v>
      </c>
      <c r="K6938" t="s">
        <v>3287</v>
      </c>
      <c r="O6938" s="65">
        <v>218274000</v>
      </c>
    </row>
    <row r="6939" spans="1:15" x14ac:dyDescent="0.25">
      <c r="A6939" s="45">
        <v>2018</v>
      </c>
      <c r="B6939" t="s">
        <v>1688</v>
      </c>
      <c r="C6939">
        <v>401</v>
      </c>
      <c r="D6939">
        <v>850</v>
      </c>
      <c r="E6939">
        <v>2</v>
      </c>
      <c r="F6939">
        <v>10804</v>
      </c>
      <c r="H6939" t="s">
        <v>9</v>
      </c>
      <c r="I6939">
        <v>1120</v>
      </c>
      <c r="J6939">
        <v>1190</v>
      </c>
      <c r="K6939" t="s">
        <v>3290</v>
      </c>
      <c r="O6939" s="65">
        <v>18294000</v>
      </c>
    </row>
    <row r="6940" spans="1:15" x14ac:dyDescent="0.25">
      <c r="A6940" s="45">
        <v>2018</v>
      </c>
      <c r="B6940" t="s">
        <v>1688</v>
      </c>
      <c r="C6940">
        <v>401</v>
      </c>
      <c r="D6940">
        <v>850</v>
      </c>
      <c r="E6940">
        <v>2</v>
      </c>
      <c r="F6940">
        <v>10805</v>
      </c>
      <c r="H6940" t="s">
        <v>9</v>
      </c>
      <c r="I6940">
        <v>1120</v>
      </c>
      <c r="J6940">
        <v>1190</v>
      </c>
      <c r="K6940" t="s">
        <v>3291</v>
      </c>
      <c r="O6940" s="65">
        <v>2500000</v>
      </c>
    </row>
    <row r="6941" spans="1:15" x14ac:dyDescent="0.25">
      <c r="A6941" s="45">
        <v>2018</v>
      </c>
      <c r="B6941" t="s">
        <v>1688</v>
      </c>
      <c r="C6941">
        <v>401</v>
      </c>
      <c r="D6941">
        <v>850</v>
      </c>
      <c r="E6941">
        <v>2</v>
      </c>
      <c r="F6941">
        <v>10806</v>
      </c>
      <c r="H6941" t="s">
        <v>9</v>
      </c>
      <c r="I6941">
        <v>1120</v>
      </c>
      <c r="J6941">
        <v>1190</v>
      </c>
      <c r="K6941" t="s">
        <v>3292</v>
      </c>
      <c r="O6941" s="65">
        <v>2358000</v>
      </c>
    </row>
    <row r="6942" spans="1:15" x14ac:dyDescent="0.25">
      <c r="A6942" s="45">
        <v>2018</v>
      </c>
      <c r="B6942" t="s">
        <v>1688</v>
      </c>
      <c r="C6942">
        <v>401</v>
      </c>
      <c r="D6942">
        <v>850</v>
      </c>
      <c r="E6942">
        <v>2</v>
      </c>
      <c r="F6942">
        <v>10807</v>
      </c>
      <c r="H6942" t="s">
        <v>9</v>
      </c>
      <c r="I6942">
        <v>1120</v>
      </c>
      <c r="J6942">
        <v>1190</v>
      </c>
      <c r="K6942" t="s">
        <v>3293</v>
      </c>
      <c r="O6942" s="65">
        <v>64700000</v>
      </c>
    </row>
    <row r="6943" spans="1:15" x14ac:dyDescent="0.25">
      <c r="A6943" s="45">
        <v>2018</v>
      </c>
      <c r="B6943" t="s">
        <v>1688</v>
      </c>
      <c r="C6943">
        <v>401</v>
      </c>
      <c r="D6943">
        <v>850</v>
      </c>
      <c r="E6943">
        <v>2</v>
      </c>
      <c r="F6943">
        <v>10808</v>
      </c>
      <c r="H6943" t="s">
        <v>9</v>
      </c>
      <c r="I6943">
        <v>1120</v>
      </c>
      <c r="J6943">
        <v>1190</v>
      </c>
      <c r="K6943" t="s">
        <v>3294</v>
      </c>
      <c r="O6943" s="65">
        <v>523135000</v>
      </c>
    </row>
    <row r="6944" spans="1:15" x14ac:dyDescent="0.25">
      <c r="A6944" s="45">
        <v>2018</v>
      </c>
      <c r="B6944" t="s">
        <v>1688</v>
      </c>
      <c r="C6944">
        <v>401</v>
      </c>
      <c r="D6944">
        <v>850</v>
      </c>
      <c r="E6944">
        <v>2</v>
      </c>
      <c r="F6944">
        <v>10899</v>
      </c>
      <c r="H6944" t="s">
        <v>9</v>
      </c>
      <c r="I6944">
        <v>1120</v>
      </c>
      <c r="J6944">
        <v>1190</v>
      </c>
      <c r="K6944" t="s">
        <v>3295</v>
      </c>
      <c r="O6944" s="65">
        <v>3258000</v>
      </c>
    </row>
    <row r="6945" spans="1:15" x14ac:dyDescent="0.25">
      <c r="A6945" s="45">
        <v>2018</v>
      </c>
      <c r="B6945" t="s">
        <v>1688</v>
      </c>
      <c r="C6945">
        <v>401</v>
      </c>
      <c r="D6945">
        <v>850</v>
      </c>
      <c r="E6945">
        <v>2</v>
      </c>
      <c r="F6945">
        <v>19901</v>
      </c>
      <c r="H6945" t="s">
        <v>9</v>
      </c>
      <c r="I6945">
        <v>1120</v>
      </c>
      <c r="J6945">
        <v>1190</v>
      </c>
      <c r="K6945" t="s">
        <v>3300</v>
      </c>
      <c r="M6945" t="s">
        <v>6411</v>
      </c>
      <c r="O6945" s="65">
        <v>220538</v>
      </c>
    </row>
    <row r="6946" spans="1:15" x14ac:dyDescent="0.25">
      <c r="A6946" s="45">
        <v>2018</v>
      </c>
      <c r="B6946" t="s">
        <v>1688</v>
      </c>
      <c r="C6946">
        <v>401</v>
      </c>
      <c r="D6946">
        <v>850</v>
      </c>
      <c r="E6946">
        <v>2</v>
      </c>
      <c r="F6946">
        <v>19902</v>
      </c>
      <c r="H6946" t="s">
        <v>9</v>
      </c>
      <c r="I6946">
        <v>1120</v>
      </c>
      <c r="J6946">
        <v>1190</v>
      </c>
      <c r="K6946" t="s">
        <v>3301</v>
      </c>
      <c r="M6946" t="s">
        <v>4491</v>
      </c>
      <c r="O6946" s="65">
        <v>2000000</v>
      </c>
    </row>
    <row r="6947" spans="1:15" x14ac:dyDescent="0.25">
      <c r="A6947" s="45">
        <v>2018</v>
      </c>
      <c r="B6947" t="s">
        <v>1688</v>
      </c>
      <c r="C6947">
        <v>401</v>
      </c>
      <c r="D6947">
        <v>850</v>
      </c>
      <c r="E6947">
        <v>2</v>
      </c>
      <c r="F6947">
        <v>19903</v>
      </c>
      <c r="H6947" t="s">
        <v>9</v>
      </c>
      <c r="I6947">
        <v>1120</v>
      </c>
      <c r="J6947">
        <v>1190</v>
      </c>
      <c r="K6947" t="s">
        <v>3302</v>
      </c>
      <c r="O6947" s="65">
        <v>12400000</v>
      </c>
    </row>
    <row r="6948" spans="1:15" x14ac:dyDescent="0.25">
      <c r="A6948" s="45">
        <v>2018</v>
      </c>
      <c r="B6948" t="s">
        <v>1688</v>
      </c>
      <c r="C6948">
        <v>401</v>
      </c>
      <c r="D6948">
        <v>850</v>
      </c>
      <c r="E6948">
        <v>2</v>
      </c>
      <c r="F6948">
        <v>19905</v>
      </c>
      <c r="H6948" t="s">
        <v>9</v>
      </c>
      <c r="I6948">
        <v>1120</v>
      </c>
      <c r="J6948">
        <v>1190</v>
      </c>
      <c r="K6948" t="s">
        <v>3304</v>
      </c>
      <c r="O6948" s="65">
        <v>1000000</v>
      </c>
    </row>
    <row r="6949" spans="1:15" x14ac:dyDescent="0.25">
      <c r="A6949" s="45">
        <v>2018</v>
      </c>
      <c r="B6949" t="s">
        <v>1688</v>
      </c>
      <c r="C6949">
        <v>401</v>
      </c>
      <c r="D6949">
        <v>850</v>
      </c>
      <c r="E6949">
        <v>2</v>
      </c>
      <c r="F6949">
        <v>19999</v>
      </c>
      <c r="H6949" t="s">
        <v>9</v>
      </c>
      <c r="I6949">
        <v>1120</v>
      </c>
      <c r="J6949">
        <v>1190</v>
      </c>
      <c r="K6949" t="s">
        <v>3305</v>
      </c>
      <c r="M6949" t="s">
        <v>4736</v>
      </c>
      <c r="O6949" s="65">
        <v>36000000</v>
      </c>
    </row>
    <row r="6950" spans="1:15" x14ac:dyDescent="0.25">
      <c r="A6950" s="45">
        <v>2018</v>
      </c>
      <c r="B6950" t="s">
        <v>1688</v>
      </c>
      <c r="C6950">
        <v>401</v>
      </c>
      <c r="D6950">
        <v>850</v>
      </c>
      <c r="E6950">
        <v>2</v>
      </c>
      <c r="F6950">
        <v>20101</v>
      </c>
      <c r="H6950" t="s">
        <v>9</v>
      </c>
      <c r="I6950">
        <v>1120</v>
      </c>
      <c r="J6950">
        <v>1190</v>
      </c>
      <c r="K6950" t="s">
        <v>3306</v>
      </c>
      <c r="O6950" s="65">
        <v>46542000</v>
      </c>
    </row>
    <row r="6951" spans="1:15" x14ac:dyDescent="0.25">
      <c r="A6951" s="45">
        <v>2018</v>
      </c>
      <c r="B6951" t="s">
        <v>1688</v>
      </c>
      <c r="C6951">
        <v>401</v>
      </c>
      <c r="D6951">
        <v>850</v>
      </c>
      <c r="E6951">
        <v>2</v>
      </c>
      <c r="F6951">
        <v>20102</v>
      </c>
      <c r="H6951" t="s">
        <v>9</v>
      </c>
      <c r="I6951">
        <v>1120</v>
      </c>
      <c r="J6951">
        <v>1190</v>
      </c>
      <c r="K6951" t="s">
        <v>3307</v>
      </c>
      <c r="O6951" s="65">
        <v>895000</v>
      </c>
    </row>
    <row r="6952" spans="1:15" x14ac:dyDescent="0.25">
      <c r="A6952" s="45">
        <v>2018</v>
      </c>
      <c r="B6952" t="s">
        <v>1688</v>
      </c>
      <c r="C6952">
        <v>401</v>
      </c>
      <c r="D6952">
        <v>850</v>
      </c>
      <c r="E6952">
        <v>2</v>
      </c>
      <c r="F6952">
        <v>20104</v>
      </c>
      <c r="H6952" t="s">
        <v>9</v>
      </c>
      <c r="I6952">
        <v>1120</v>
      </c>
      <c r="J6952">
        <v>1190</v>
      </c>
      <c r="K6952" t="s">
        <v>3309</v>
      </c>
      <c r="O6952" s="65">
        <v>40673000</v>
      </c>
    </row>
    <row r="6953" spans="1:15" x14ac:dyDescent="0.25">
      <c r="A6953" s="45">
        <v>2018</v>
      </c>
      <c r="B6953" t="s">
        <v>1688</v>
      </c>
      <c r="C6953">
        <v>401</v>
      </c>
      <c r="D6953">
        <v>850</v>
      </c>
      <c r="E6953">
        <v>2</v>
      </c>
      <c r="F6953">
        <v>20199</v>
      </c>
      <c r="H6953" t="s">
        <v>9</v>
      </c>
      <c r="I6953">
        <v>1120</v>
      </c>
      <c r="J6953">
        <v>1190</v>
      </c>
      <c r="K6953" t="s">
        <v>3310</v>
      </c>
      <c r="O6953" s="65">
        <v>931000</v>
      </c>
    </row>
    <row r="6954" spans="1:15" x14ac:dyDescent="0.25">
      <c r="A6954" s="45">
        <v>2018</v>
      </c>
      <c r="B6954" t="s">
        <v>1688</v>
      </c>
      <c r="C6954">
        <v>401</v>
      </c>
      <c r="D6954">
        <v>850</v>
      </c>
      <c r="E6954">
        <v>2</v>
      </c>
      <c r="F6954">
        <v>20203</v>
      </c>
      <c r="H6954" t="s">
        <v>9</v>
      </c>
      <c r="I6954">
        <v>1120</v>
      </c>
      <c r="J6954">
        <v>1190</v>
      </c>
      <c r="K6954" t="s">
        <v>3313</v>
      </c>
      <c r="O6954" s="65">
        <v>15702000</v>
      </c>
    </row>
    <row r="6955" spans="1:15" x14ac:dyDescent="0.25">
      <c r="A6955" s="45">
        <v>2018</v>
      </c>
      <c r="B6955" t="s">
        <v>1688</v>
      </c>
      <c r="C6955">
        <v>401</v>
      </c>
      <c r="D6955">
        <v>850</v>
      </c>
      <c r="E6955">
        <v>2</v>
      </c>
      <c r="F6955">
        <v>20301</v>
      </c>
      <c r="H6955" t="s">
        <v>9</v>
      </c>
      <c r="I6955">
        <v>1120</v>
      </c>
      <c r="J6955">
        <v>1190</v>
      </c>
      <c r="K6955" t="s">
        <v>3315</v>
      </c>
      <c r="O6955" s="65">
        <v>7593000</v>
      </c>
    </row>
    <row r="6956" spans="1:15" x14ac:dyDescent="0.25">
      <c r="A6956" s="45">
        <v>2018</v>
      </c>
      <c r="B6956" t="s">
        <v>1688</v>
      </c>
      <c r="C6956">
        <v>401</v>
      </c>
      <c r="D6956">
        <v>850</v>
      </c>
      <c r="E6956">
        <v>2</v>
      </c>
      <c r="F6956">
        <v>20302</v>
      </c>
      <c r="H6956" t="s">
        <v>9</v>
      </c>
      <c r="I6956">
        <v>1120</v>
      </c>
      <c r="J6956">
        <v>1190</v>
      </c>
      <c r="K6956" t="s">
        <v>3316</v>
      </c>
      <c r="O6956" s="65">
        <v>2250000</v>
      </c>
    </row>
    <row r="6957" spans="1:15" x14ac:dyDescent="0.25">
      <c r="A6957" s="45">
        <v>2018</v>
      </c>
      <c r="B6957" t="s">
        <v>1688</v>
      </c>
      <c r="C6957">
        <v>401</v>
      </c>
      <c r="D6957">
        <v>850</v>
      </c>
      <c r="E6957">
        <v>2</v>
      </c>
      <c r="F6957">
        <v>20303</v>
      </c>
      <c r="H6957" t="s">
        <v>9</v>
      </c>
      <c r="I6957">
        <v>1120</v>
      </c>
      <c r="J6957">
        <v>1190</v>
      </c>
      <c r="K6957" t="s">
        <v>3317</v>
      </c>
      <c r="O6957" s="65">
        <v>6000000</v>
      </c>
    </row>
    <row r="6958" spans="1:15" x14ac:dyDescent="0.25">
      <c r="A6958" s="45">
        <v>2018</v>
      </c>
      <c r="B6958" t="s">
        <v>1688</v>
      </c>
      <c r="C6958">
        <v>401</v>
      </c>
      <c r="D6958">
        <v>850</v>
      </c>
      <c r="E6958">
        <v>2</v>
      </c>
      <c r="F6958">
        <v>20304</v>
      </c>
      <c r="H6958" t="s">
        <v>9</v>
      </c>
      <c r="I6958">
        <v>1120</v>
      </c>
      <c r="J6958">
        <v>1190</v>
      </c>
      <c r="K6958" t="s">
        <v>3318</v>
      </c>
      <c r="O6958" s="65">
        <v>45313000</v>
      </c>
    </row>
    <row r="6959" spans="1:15" x14ac:dyDescent="0.25">
      <c r="A6959" s="45">
        <v>2018</v>
      </c>
      <c r="B6959" t="s">
        <v>1688</v>
      </c>
      <c r="C6959">
        <v>401</v>
      </c>
      <c r="D6959">
        <v>850</v>
      </c>
      <c r="E6959">
        <v>2</v>
      </c>
      <c r="F6959">
        <v>20305</v>
      </c>
      <c r="H6959" t="s">
        <v>9</v>
      </c>
      <c r="I6959">
        <v>1120</v>
      </c>
      <c r="J6959">
        <v>1190</v>
      </c>
      <c r="K6959" t="s">
        <v>3319</v>
      </c>
      <c r="O6959" s="65">
        <v>1050000</v>
      </c>
    </row>
    <row r="6960" spans="1:15" x14ac:dyDescent="0.25">
      <c r="A6960" s="45">
        <v>2018</v>
      </c>
      <c r="B6960" t="s">
        <v>1688</v>
      </c>
      <c r="C6960">
        <v>401</v>
      </c>
      <c r="D6960">
        <v>850</v>
      </c>
      <c r="E6960">
        <v>2</v>
      </c>
      <c r="F6960">
        <v>20306</v>
      </c>
      <c r="H6960" t="s">
        <v>9</v>
      </c>
      <c r="I6960">
        <v>1120</v>
      </c>
      <c r="J6960">
        <v>1190</v>
      </c>
      <c r="K6960" t="s">
        <v>3320</v>
      </c>
      <c r="O6960" s="65">
        <v>2865260</v>
      </c>
    </row>
    <row r="6961" spans="1:15" x14ac:dyDescent="0.25">
      <c r="A6961" s="45">
        <v>2018</v>
      </c>
      <c r="B6961" t="s">
        <v>1688</v>
      </c>
      <c r="C6961">
        <v>401</v>
      </c>
      <c r="D6961">
        <v>850</v>
      </c>
      <c r="E6961">
        <v>2</v>
      </c>
      <c r="F6961">
        <v>20399</v>
      </c>
      <c r="H6961" t="s">
        <v>9</v>
      </c>
      <c r="I6961">
        <v>1120</v>
      </c>
      <c r="J6961">
        <v>1190</v>
      </c>
      <c r="K6961" t="s">
        <v>3321</v>
      </c>
      <c r="O6961" s="65">
        <v>4325000</v>
      </c>
    </row>
    <row r="6962" spans="1:15" x14ac:dyDescent="0.25">
      <c r="A6962" s="45">
        <v>2018</v>
      </c>
      <c r="B6962" t="s">
        <v>1688</v>
      </c>
      <c r="C6962">
        <v>401</v>
      </c>
      <c r="D6962">
        <v>850</v>
      </c>
      <c r="E6962">
        <v>2</v>
      </c>
      <c r="F6962">
        <v>20401</v>
      </c>
      <c r="H6962" t="s">
        <v>9</v>
      </c>
      <c r="I6962">
        <v>1120</v>
      </c>
      <c r="J6962">
        <v>1190</v>
      </c>
      <c r="K6962" t="s">
        <v>3322</v>
      </c>
      <c r="O6962" s="65">
        <v>7280000</v>
      </c>
    </row>
    <row r="6963" spans="1:15" x14ac:dyDescent="0.25">
      <c r="A6963" s="45">
        <v>2018</v>
      </c>
      <c r="B6963" t="s">
        <v>1688</v>
      </c>
      <c r="C6963">
        <v>401</v>
      </c>
      <c r="D6963">
        <v>850</v>
      </c>
      <c r="E6963">
        <v>2</v>
      </c>
      <c r="F6963">
        <v>20402</v>
      </c>
      <c r="H6963" t="s">
        <v>9</v>
      </c>
      <c r="I6963">
        <v>1120</v>
      </c>
      <c r="J6963">
        <v>1190</v>
      </c>
      <c r="K6963" t="s">
        <v>3323</v>
      </c>
      <c r="O6963" s="65">
        <v>11181000</v>
      </c>
    </row>
    <row r="6964" spans="1:15" x14ac:dyDescent="0.25">
      <c r="A6964" s="45">
        <v>2018</v>
      </c>
      <c r="B6964" t="s">
        <v>1688</v>
      </c>
      <c r="C6964">
        <v>401</v>
      </c>
      <c r="D6964">
        <v>850</v>
      </c>
      <c r="E6964">
        <v>2</v>
      </c>
      <c r="F6964">
        <v>29901</v>
      </c>
      <c r="H6964" t="s">
        <v>9</v>
      </c>
      <c r="I6964">
        <v>1120</v>
      </c>
      <c r="J6964">
        <v>1190</v>
      </c>
      <c r="K6964" t="s">
        <v>3327</v>
      </c>
      <c r="O6964" s="65">
        <v>20365000</v>
      </c>
    </row>
    <row r="6965" spans="1:15" x14ac:dyDescent="0.25">
      <c r="A6965" s="45">
        <v>2018</v>
      </c>
      <c r="B6965" t="s">
        <v>1688</v>
      </c>
      <c r="C6965">
        <v>401</v>
      </c>
      <c r="D6965">
        <v>850</v>
      </c>
      <c r="E6965">
        <v>2</v>
      </c>
      <c r="F6965">
        <v>29903</v>
      </c>
      <c r="H6965" t="s">
        <v>9</v>
      </c>
      <c r="I6965">
        <v>1120</v>
      </c>
      <c r="J6965">
        <v>1190</v>
      </c>
      <c r="K6965" t="s">
        <v>3329</v>
      </c>
      <c r="O6965" s="65">
        <v>65373000</v>
      </c>
    </row>
    <row r="6966" spans="1:15" x14ac:dyDescent="0.25">
      <c r="A6966" s="45">
        <v>2018</v>
      </c>
      <c r="B6966" t="s">
        <v>1688</v>
      </c>
      <c r="C6966">
        <v>401</v>
      </c>
      <c r="D6966">
        <v>850</v>
      </c>
      <c r="E6966">
        <v>2</v>
      </c>
      <c r="F6966">
        <v>29904</v>
      </c>
      <c r="H6966" t="s">
        <v>9</v>
      </c>
      <c r="I6966">
        <v>1120</v>
      </c>
      <c r="J6966">
        <v>1190</v>
      </c>
      <c r="K6966" t="s">
        <v>3330</v>
      </c>
      <c r="O6966" s="65">
        <v>12383000</v>
      </c>
    </row>
    <row r="6967" spans="1:15" x14ac:dyDescent="0.25">
      <c r="A6967" s="45">
        <v>2018</v>
      </c>
      <c r="B6967" t="s">
        <v>1688</v>
      </c>
      <c r="C6967">
        <v>401</v>
      </c>
      <c r="D6967">
        <v>850</v>
      </c>
      <c r="E6967">
        <v>2</v>
      </c>
      <c r="F6967">
        <v>29905</v>
      </c>
      <c r="H6967" t="s">
        <v>9</v>
      </c>
      <c r="I6967">
        <v>1120</v>
      </c>
      <c r="J6967">
        <v>1190</v>
      </c>
      <c r="K6967" t="s">
        <v>3331</v>
      </c>
      <c r="O6967" s="65">
        <v>8764000</v>
      </c>
    </row>
    <row r="6968" spans="1:15" x14ac:dyDescent="0.25">
      <c r="A6968" s="45">
        <v>2018</v>
      </c>
      <c r="B6968" t="s">
        <v>1688</v>
      </c>
      <c r="C6968">
        <v>401</v>
      </c>
      <c r="D6968">
        <v>850</v>
      </c>
      <c r="E6968">
        <v>2</v>
      </c>
      <c r="F6968">
        <v>29906</v>
      </c>
      <c r="H6968" t="s">
        <v>9</v>
      </c>
      <c r="I6968">
        <v>1120</v>
      </c>
      <c r="J6968">
        <v>1190</v>
      </c>
      <c r="K6968" t="s">
        <v>3332</v>
      </c>
      <c r="O6968" s="65">
        <v>1158000</v>
      </c>
    </row>
    <row r="6969" spans="1:15" x14ac:dyDescent="0.25">
      <c r="A6969" s="45">
        <v>2018</v>
      </c>
      <c r="B6969" t="s">
        <v>1688</v>
      </c>
      <c r="C6969">
        <v>401</v>
      </c>
      <c r="D6969">
        <v>850</v>
      </c>
      <c r="E6969">
        <v>2</v>
      </c>
      <c r="F6969">
        <v>29907</v>
      </c>
      <c r="H6969" t="s">
        <v>9</v>
      </c>
      <c r="I6969">
        <v>1120</v>
      </c>
      <c r="J6969">
        <v>1190</v>
      </c>
      <c r="K6969" t="s">
        <v>3333</v>
      </c>
      <c r="O6969" s="65">
        <v>563000</v>
      </c>
    </row>
    <row r="6970" spans="1:15" x14ac:dyDescent="0.25">
      <c r="A6970" s="45">
        <v>2018</v>
      </c>
      <c r="B6970" t="s">
        <v>1688</v>
      </c>
      <c r="C6970">
        <v>401</v>
      </c>
      <c r="D6970">
        <v>850</v>
      </c>
      <c r="E6970">
        <v>2</v>
      </c>
      <c r="F6970">
        <v>29999</v>
      </c>
      <c r="H6970" t="s">
        <v>9</v>
      </c>
      <c r="I6970">
        <v>1120</v>
      </c>
      <c r="J6970">
        <v>1190</v>
      </c>
      <c r="K6970" t="s">
        <v>3334</v>
      </c>
      <c r="O6970" s="65">
        <v>5937740</v>
      </c>
    </row>
    <row r="6971" spans="1:15" x14ac:dyDescent="0.25">
      <c r="A6971" s="45">
        <v>2018</v>
      </c>
      <c r="B6971" t="s">
        <v>1688</v>
      </c>
      <c r="C6971">
        <v>401</v>
      </c>
      <c r="D6971">
        <v>850</v>
      </c>
      <c r="E6971">
        <v>2</v>
      </c>
      <c r="F6971">
        <v>50101</v>
      </c>
      <c r="H6971" t="s">
        <v>16</v>
      </c>
      <c r="I6971">
        <v>2210</v>
      </c>
      <c r="J6971">
        <v>1190</v>
      </c>
      <c r="K6971" t="s">
        <v>3372</v>
      </c>
      <c r="O6971" s="65">
        <v>8485000</v>
      </c>
    </row>
    <row r="6972" spans="1:15" x14ac:dyDescent="0.25">
      <c r="A6972" s="45">
        <v>2018</v>
      </c>
      <c r="B6972" t="s">
        <v>1688</v>
      </c>
      <c r="C6972">
        <v>401</v>
      </c>
      <c r="D6972">
        <v>850</v>
      </c>
      <c r="E6972">
        <v>2</v>
      </c>
      <c r="F6972">
        <v>50102</v>
      </c>
      <c r="H6972" t="s">
        <v>16</v>
      </c>
      <c r="I6972">
        <v>2210</v>
      </c>
      <c r="J6972">
        <v>1190</v>
      </c>
      <c r="K6972" t="s">
        <v>3373</v>
      </c>
      <c r="O6972" s="65">
        <v>26285000</v>
      </c>
    </row>
    <row r="6973" spans="1:15" x14ac:dyDescent="0.25">
      <c r="A6973" s="45">
        <v>2018</v>
      </c>
      <c r="B6973" t="s">
        <v>1688</v>
      </c>
      <c r="C6973">
        <v>401</v>
      </c>
      <c r="D6973">
        <v>850</v>
      </c>
      <c r="E6973">
        <v>2</v>
      </c>
      <c r="F6973">
        <v>50103</v>
      </c>
      <c r="H6973" t="s">
        <v>16</v>
      </c>
      <c r="I6973">
        <v>2210</v>
      </c>
      <c r="J6973">
        <v>1190</v>
      </c>
      <c r="K6973" t="s">
        <v>3374</v>
      </c>
      <c r="O6973" s="65">
        <v>19661000</v>
      </c>
    </row>
    <row r="6974" spans="1:15" x14ac:dyDescent="0.25">
      <c r="A6974" s="45">
        <v>2018</v>
      </c>
      <c r="B6974" t="s">
        <v>1688</v>
      </c>
      <c r="C6974">
        <v>401</v>
      </c>
      <c r="D6974">
        <v>850</v>
      </c>
      <c r="E6974">
        <v>2</v>
      </c>
      <c r="F6974">
        <v>50104</v>
      </c>
      <c r="H6974" t="s">
        <v>16</v>
      </c>
      <c r="I6974">
        <v>2210</v>
      </c>
      <c r="J6974">
        <v>1190</v>
      </c>
      <c r="K6974" t="s">
        <v>3375</v>
      </c>
      <c r="O6974" s="65">
        <v>362476000</v>
      </c>
    </row>
    <row r="6975" spans="1:15" x14ac:dyDescent="0.25">
      <c r="A6975" s="45">
        <v>2018</v>
      </c>
      <c r="B6975" t="s">
        <v>1688</v>
      </c>
      <c r="C6975">
        <v>401</v>
      </c>
      <c r="D6975">
        <v>850</v>
      </c>
      <c r="E6975">
        <v>2</v>
      </c>
      <c r="F6975">
        <v>50105</v>
      </c>
      <c r="H6975" t="s">
        <v>16</v>
      </c>
      <c r="I6975">
        <v>2210</v>
      </c>
      <c r="J6975">
        <v>1190</v>
      </c>
      <c r="K6975" t="s">
        <v>3376</v>
      </c>
      <c r="O6975" s="65">
        <v>1153508000</v>
      </c>
    </row>
    <row r="6976" spans="1:15" x14ac:dyDescent="0.25">
      <c r="A6976" s="45">
        <v>2018</v>
      </c>
      <c r="B6976" t="s">
        <v>1688</v>
      </c>
      <c r="C6976">
        <v>401</v>
      </c>
      <c r="D6976">
        <v>850</v>
      </c>
      <c r="E6976">
        <v>2</v>
      </c>
      <c r="F6976">
        <v>50107</v>
      </c>
      <c r="H6976" t="s">
        <v>16</v>
      </c>
      <c r="I6976">
        <v>2210</v>
      </c>
      <c r="J6976">
        <v>1190</v>
      </c>
      <c r="K6976" t="s">
        <v>3378</v>
      </c>
      <c r="O6976" s="65">
        <v>7537000</v>
      </c>
    </row>
    <row r="6977" spans="1:15" x14ac:dyDescent="0.25">
      <c r="A6977" s="45">
        <v>2018</v>
      </c>
      <c r="B6977" t="s">
        <v>1688</v>
      </c>
      <c r="C6977">
        <v>401</v>
      </c>
      <c r="D6977">
        <v>850</v>
      </c>
      <c r="E6977">
        <v>2</v>
      </c>
      <c r="F6977">
        <v>50199</v>
      </c>
      <c r="H6977" t="s">
        <v>16</v>
      </c>
      <c r="I6977">
        <v>2210</v>
      </c>
      <c r="J6977">
        <v>1190</v>
      </c>
      <c r="K6977" t="s">
        <v>3379</v>
      </c>
      <c r="O6977" s="65">
        <v>50989000</v>
      </c>
    </row>
    <row r="6978" spans="1:15" x14ac:dyDescent="0.25">
      <c r="A6978" s="45">
        <v>2018</v>
      </c>
      <c r="B6978" t="s">
        <v>1688</v>
      </c>
      <c r="C6978">
        <v>401</v>
      </c>
      <c r="D6978">
        <v>850</v>
      </c>
      <c r="E6978">
        <v>2</v>
      </c>
      <c r="F6978">
        <v>50201</v>
      </c>
      <c r="H6978" t="s">
        <v>16</v>
      </c>
      <c r="I6978">
        <v>2110</v>
      </c>
      <c r="J6978">
        <v>1190</v>
      </c>
      <c r="K6978" t="s">
        <v>2211</v>
      </c>
      <c r="M6978" t="s">
        <v>6412</v>
      </c>
      <c r="O6978" s="65">
        <v>50000000</v>
      </c>
    </row>
    <row r="6979" spans="1:15" x14ac:dyDescent="0.25">
      <c r="A6979" s="45">
        <v>2018</v>
      </c>
      <c r="B6979" t="s">
        <v>1688</v>
      </c>
      <c r="C6979">
        <v>401</v>
      </c>
      <c r="D6979">
        <v>850</v>
      </c>
      <c r="E6979">
        <v>2</v>
      </c>
      <c r="F6979">
        <v>59903</v>
      </c>
      <c r="H6979" t="s">
        <v>16</v>
      </c>
      <c r="I6979">
        <v>2240</v>
      </c>
      <c r="J6979">
        <v>1190</v>
      </c>
      <c r="K6979" t="s">
        <v>3389</v>
      </c>
      <c r="O6979" s="65">
        <v>653034000</v>
      </c>
    </row>
    <row r="6980" spans="1:15" x14ac:dyDescent="0.25">
      <c r="A6980" s="45">
        <v>2018</v>
      </c>
      <c r="B6980" t="s">
        <v>1688</v>
      </c>
      <c r="C6980">
        <v>401</v>
      </c>
      <c r="D6980">
        <v>850</v>
      </c>
      <c r="E6980">
        <v>2</v>
      </c>
      <c r="F6980">
        <v>60103</v>
      </c>
      <c r="G6980">
        <v>200</v>
      </c>
      <c r="H6980" t="s">
        <v>9</v>
      </c>
      <c r="I6980">
        <v>1310</v>
      </c>
      <c r="J6980">
        <v>1190</v>
      </c>
      <c r="K6980" t="s">
        <v>3393</v>
      </c>
      <c r="L6980" t="s">
        <v>21</v>
      </c>
      <c r="M6980" t="s">
        <v>4550</v>
      </c>
      <c r="N6980" t="s">
        <v>22</v>
      </c>
      <c r="O6980" s="65">
        <v>75939536</v>
      </c>
    </row>
    <row r="6981" spans="1:15" x14ac:dyDescent="0.25">
      <c r="A6981" s="45">
        <v>2018</v>
      </c>
      <c r="B6981" t="s">
        <v>1688</v>
      </c>
      <c r="C6981">
        <v>401</v>
      </c>
      <c r="D6981">
        <v>850</v>
      </c>
      <c r="E6981">
        <v>2</v>
      </c>
      <c r="F6981">
        <v>60103</v>
      </c>
      <c r="G6981">
        <v>202</v>
      </c>
      <c r="H6981" t="s">
        <v>9</v>
      </c>
      <c r="I6981">
        <v>1310</v>
      </c>
      <c r="J6981">
        <v>1190</v>
      </c>
      <c r="K6981" t="s">
        <v>3393</v>
      </c>
      <c r="L6981" t="s">
        <v>21</v>
      </c>
      <c r="M6981" t="s">
        <v>4542</v>
      </c>
      <c r="N6981" t="s">
        <v>22</v>
      </c>
      <c r="O6981" s="65">
        <v>30424974</v>
      </c>
    </row>
    <row r="6982" spans="1:15" x14ac:dyDescent="0.25">
      <c r="A6982" s="45">
        <v>2018</v>
      </c>
      <c r="B6982" t="s">
        <v>1688</v>
      </c>
      <c r="C6982">
        <v>401</v>
      </c>
      <c r="D6982">
        <v>850</v>
      </c>
      <c r="E6982">
        <v>2</v>
      </c>
      <c r="F6982">
        <v>60103</v>
      </c>
      <c r="G6982">
        <v>204</v>
      </c>
      <c r="H6982" t="s">
        <v>9</v>
      </c>
      <c r="I6982">
        <v>1310</v>
      </c>
      <c r="J6982">
        <v>1150</v>
      </c>
      <c r="K6982" t="s">
        <v>3393</v>
      </c>
      <c r="L6982" t="s">
        <v>742</v>
      </c>
      <c r="M6982" t="s">
        <v>6413</v>
      </c>
      <c r="N6982" t="s">
        <v>90</v>
      </c>
      <c r="O6982" s="65">
        <v>20000000</v>
      </c>
    </row>
    <row r="6983" spans="1:15" x14ac:dyDescent="0.25">
      <c r="A6983" s="45">
        <v>2018</v>
      </c>
      <c r="B6983" t="s">
        <v>1688</v>
      </c>
      <c r="C6983">
        <v>401</v>
      </c>
      <c r="D6983">
        <v>850</v>
      </c>
      <c r="E6983">
        <v>2</v>
      </c>
      <c r="F6983">
        <v>60103</v>
      </c>
      <c r="G6983">
        <v>208</v>
      </c>
      <c r="H6983" t="s">
        <v>9</v>
      </c>
      <c r="I6983">
        <v>1310</v>
      </c>
      <c r="J6983">
        <v>1150</v>
      </c>
      <c r="K6983" t="s">
        <v>3393</v>
      </c>
      <c r="L6983" t="s">
        <v>91</v>
      </c>
      <c r="M6983" t="s">
        <v>4737</v>
      </c>
      <c r="N6983" t="s">
        <v>92</v>
      </c>
      <c r="O6983" s="65">
        <v>7500000</v>
      </c>
    </row>
    <row r="6984" spans="1:15" x14ac:dyDescent="0.25">
      <c r="A6984" s="45">
        <v>2018</v>
      </c>
      <c r="B6984" t="s">
        <v>1688</v>
      </c>
      <c r="C6984">
        <v>401</v>
      </c>
      <c r="D6984">
        <v>850</v>
      </c>
      <c r="E6984">
        <v>2</v>
      </c>
      <c r="F6984">
        <v>60103</v>
      </c>
      <c r="G6984">
        <v>210</v>
      </c>
      <c r="H6984" t="s">
        <v>9</v>
      </c>
      <c r="I6984">
        <v>1310</v>
      </c>
      <c r="J6984">
        <v>3450</v>
      </c>
      <c r="K6984" t="s">
        <v>3393</v>
      </c>
      <c r="L6984" t="s">
        <v>4515</v>
      </c>
      <c r="M6984" t="s">
        <v>4738</v>
      </c>
      <c r="N6984" t="s">
        <v>987</v>
      </c>
      <c r="O6984" s="65">
        <v>12500000</v>
      </c>
    </row>
    <row r="6985" spans="1:15" x14ac:dyDescent="0.25">
      <c r="A6985" s="45">
        <v>2018</v>
      </c>
      <c r="B6985" t="s">
        <v>1688</v>
      </c>
      <c r="C6985">
        <v>401</v>
      </c>
      <c r="D6985">
        <v>850</v>
      </c>
      <c r="E6985">
        <v>2</v>
      </c>
      <c r="F6985">
        <v>60103</v>
      </c>
      <c r="G6985">
        <v>216</v>
      </c>
      <c r="H6985" t="s">
        <v>9</v>
      </c>
      <c r="I6985">
        <v>1310</v>
      </c>
      <c r="J6985">
        <v>3440</v>
      </c>
      <c r="K6985" t="s">
        <v>3393</v>
      </c>
      <c r="L6985" t="s">
        <v>4516</v>
      </c>
      <c r="M6985" t="s">
        <v>6414</v>
      </c>
      <c r="N6985" t="s">
        <v>4795</v>
      </c>
      <c r="O6985" s="65">
        <v>2600000</v>
      </c>
    </row>
    <row r="6986" spans="1:15" x14ac:dyDescent="0.25">
      <c r="A6986" s="45">
        <v>2018</v>
      </c>
      <c r="B6986" t="s">
        <v>1688</v>
      </c>
      <c r="C6986">
        <v>401</v>
      </c>
      <c r="D6986">
        <v>850</v>
      </c>
      <c r="E6986">
        <v>2</v>
      </c>
      <c r="F6986">
        <v>60201</v>
      </c>
      <c r="H6986" t="s">
        <v>9</v>
      </c>
      <c r="I6986">
        <v>1320</v>
      </c>
      <c r="J6986">
        <v>1190</v>
      </c>
      <c r="K6986" t="s">
        <v>3400</v>
      </c>
      <c r="O6986" s="65">
        <v>3000000</v>
      </c>
    </row>
    <row r="6987" spans="1:15" x14ac:dyDescent="0.25">
      <c r="A6987" s="45">
        <v>2018</v>
      </c>
      <c r="B6987" t="s">
        <v>1688</v>
      </c>
      <c r="C6987">
        <v>401</v>
      </c>
      <c r="D6987">
        <v>850</v>
      </c>
      <c r="E6987">
        <v>2</v>
      </c>
      <c r="F6987">
        <v>60301</v>
      </c>
      <c r="H6987" t="s">
        <v>9</v>
      </c>
      <c r="I6987">
        <v>1320</v>
      </c>
      <c r="J6987">
        <v>1190</v>
      </c>
      <c r="K6987" t="s">
        <v>3404</v>
      </c>
      <c r="O6987" s="65">
        <v>89343000</v>
      </c>
    </row>
    <row r="6988" spans="1:15" x14ac:dyDescent="0.25">
      <c r="A6988" s="45">
        <v>2018</v>
      </c>
      <c r="B6988" t="s">
        <v>1688</v>
      </c>
      <c r="C6988">
        <v>401</v>
      </c>
      <c r="D6988">
        <v>850</v>
      </c>
      <c r="E6988">
        <v>2</v>
      </c>
      <c r="F6988">
        <v>60399</v>
      </c>
      <c r="H6988" t="s">
        <v>9</v>
      </c>
      <c r="I6988">
        <v>1320</v>
      </c>
      <c r="J6988">
        <v>1190</v>
      </c>
      <c r="K6988" t="s">
        <v>3409</v>
      </c>
      <c r="M6988" t="s">
        <v>4733</v>
      </c>
      <c r="O6988" s="65">
        <v>100000000</v>
      </c>
    </row>
    <row r="6989" spans="1:15" x14ac:dyDescent="0.25">
      <c r="A6989" s="45">
        <v>2018</v>
      </c>
      <c r="B6989" t="s">
        <v>1688</v>
      </c>
      <c r="C6989">
        <v>401</v>
      </c>
      <c r="D6989">
        <v>850</v>
      </c>
      <c r="E6989">
        <v>2</v>
      </c>
      <c r="F6989">
        <v>60402</v>
      </c>
      <c r="G6989">
        <v>212</v>
      </c>
      <c r="H6989" t="s">
        <v>9</v>
      </c>
      <c r="I6989">
        <v>1320</v>
      </c>
      <c r="J6989">
        <v>1160</v>
      </c>
      <c r="K6989" t="s">
        <v>3412</v>
      </c>
      <c r="L6989" t="s">
        <v>793</v>
      </c>
      <c r="M6989" t="s">
        <v>6415</v>
      </c>
      <c r="N6989" t="s">
        <v>794</v>
      </c>
      <c r="O6989" s="65">
        <v>5000000</v>
      </c>
    </row>
    <row r="6990" spans="1:15" x14ac:dyDescent="0.25">
      <c r="A6990" s="45">
        <v>2018</v>
      </c>
      <c r="B6990" t="s">
        <v>1688</v>
      </c>
      <c r="C6990">
        <v>401</v>
      </c>
      <c r="D6990">
        <v>850</v>
      </c>
      <c r="E6990">
        <v>2</v>
      </c>
      <c r="F6990">
        <v>60404</v>
      </c>
      <c r="H6990" t="s">
        <v>1950</v>
      </c>
      <c r="I6990">
        <v>1320</v>
      </c>
      <c r="J6990">
        <v>1190</v>
      </c>
      <c r="K6990" t="s">
        <v>3414</v>
      </c>
      <c r="M6990" t="s">
        <v>6416</v>
      </c>
      <c r="O6990" s="65">
        <v>21275420916</v>
      </c>
    </row>
    <row r="6991" spans="1:15" x14ac:dyDescent="0.25">
      <c r="A6991" s="45">
        <v>2018</v>
      </c>
      <c r="B6991" t="s">
        <v>1688</v>
      </c>
      <c r="C6991">
        <v>401</v>
      </c>
      <c r="D6991">
        <v>850</v>
      </c>
      <c r="E6991">
        <v>2</v>
      </c>
      <c r="F6991">
        <v>60601</v>
      </c>
      <c r="H6991" t="s">
        <v>9</v>
      </c>
      <c r="I6991">
        <v>1320</v>
      </c>
      <c r="J6991">
        <v>1190</v>
      </c>
      <c r="K6991" t="s">
        <v>3417</v>
      </c>
      <c r="M6991" t="s">
        <v>4739</v>
      </c>
      <c r="O6991" s="65">
        <v>15000000</v>
      </c>
    </row>
    <row r="6992" spans="1:15" x14ac:dyDescent="0.25">
      <c r="A6992" s="45">
        <v>2018</v>
      </c>
      <c r="B6992" t="s">
        <v>1688</v>
      </c>
      <c r="C6992">
        <v>401</v>
      </c>
      <c r="D6992">
        <v>850</v>
      </c>
      <c r="E6992">
        <v>2</v>
      </c>
      <c r="F6992">
        <v>60701</v>
      </c>
      <c r="G6992">
        <v>200</v>
      </c>
      <c r="H6992" t="s">
        <v>9</v>
      </c>
      <c r="I6992">
        <v>1330</v>
      </c>
      <c r="J6992">
        <v>1190</v>
      </c>
      <c r="K6992" t="s">
        <v>3419</v>
      </c>
      <c r="L6992" t="s">
        <v>4524</v>
      </c>
      <c r="M6992" t="s">
        <v>4768</v>
      </c>
      <c r="N6992" t="s">
        <v>3464</v>
      </c>
      <c r="O6992" s="65">
        <v>3100000</v>
      </c>
    </row>
    <row r="6993" spans="1:15" x14ac:dyDescent="0.25">
      <c r="A6993" s="45">
        <v>2018</v>
      </c>
      <c r="B6993" t="s">
        <v>1688</v>
      </c>
      <c r="C6993">
        <v>401</v>
      </c>
      <c r="D6993">
        <v>850</v>
      </c>
      <c r="E6993">
        <v>2</v>
      </c>
      <c r="F6993">
        <v>60701</v>
      </c>
      <c r="G6993">
        <v>202</v>
      </c>
      <c r="H6993" t="s">
        <v>9</v>
      </c>
      <c r="I6993">
        <v>1330</v>
      </c>
      <c r="J6993">
        <v>1190</v>
      </c>
      <c r="K6993" t="s">
        <v>3419</v>
      </c>
      <c r="L6993" t="s">
        <v>419</v>
      </c>
      <c r="M6993" t="s">
        <v>4786</v>
      </c>
      <c r="N6993" t="s">
        <v>420</v>
      </c>
      <c r="O6993" s="65">
        <v>3100000</v>
      </c>
    </row>
    <row r="6994" spans="1:15" x14ac:dyDescent="0.25">
      <c r="A6994" s="45">
        <v>2018</v>
      </c>
      <c r="B6994" t="s">
        <v>1688</v>
      </c>
      <c r="C6994">
        <v>401</v>
      </c>
      <c r="D6994">
        <v>850</v>
      </c>
      <c r="E6994">
        <v>2</v>
      </c>
      <c r="F6994">
        <v>60701</v>
      </c>
      <c r="G6994">
        <v>204</v>
      </c>
      <c r="H6994" t="s">
        <v>9</v>
      </c>
      <c r="I6994">
        <v>1330</v>
      </c>
      <c r="J6994">
        <v>1160</v>
      </c>
      <c r="K6994" t="s">
        <v>3419</v>
      </c>
      <c r="L6994" t="s">
        <v>4517</v>
      </c>
      <c r="M6994" t="s">
        <v>6417</v>
      </c>
      <c r="N6994" t="s">
        <v>421</v>
      </c>
      <c r="O6994" s="65">
        <v>15000000</v>
      </c>
    </row>
    <row r="6995" spans="1:15" x14ac:dyDescent="0.25">
      <c r="A6995" s="45">
        <v>2018</v>
      </c>
      <c r="B6995" t="s">
        <v>1688</v>
      </c>
      <c r="C6995">
        <v>401</v>
      </c>
      <c r="D6995">
        <v>850</v>
      </c>
      <c r="E6995">
        <v>2</v>
      </c>
      <c r="F6995">
        <v>60701</v>
      </c>
      <c r="G6995">
        <v>206</v>
      </c>
      <c r="H6995" t="s">
        <v>9</v>
      </c>
      <c r="I6995">
        <v>1330</v>
      </c>
      <c r="J6995">
        <v>1190</v>
      </c>
      <c r="K6995" t="s">
        <v>3419</v>
      </c>
      <c r="L6995" t="s">
        <v>6418</v>
      </c>
      <c r="M6995" t="s">
        <v>6419</v>
      </c>
      <c r="N6995" t="s">
        <v>6420</v>
      </c>
      <c r="O6995" s="65">
        <v>6200000</v>
      </c>
    </row>
    <row r="6996" spans="1:15" x14ac:dyDescent="0.25">
      <c r="A6996" s="45">
        <v>2018</v>
      </c>
      <c r="B6996" t="s">
        <v>1688</v>
      </c>
      <c r="C6996">
        <v>401</v>
      </c>
      <c r="D6996">
        <v>850</v>
      </c>
      <c r="E6996">
        <v>2</v>
      </c>
      <c r="F6996">
        <v>90202</v>
      </c>
      <c r="H6996" t="s">
        <v>9</v>
      </c>
      <c r="I6996">
        <v>4000</v>
      </c>
      <c r="J6996">
        <v>1190</v>
      </c>
      <c r="K6996" t="s">
        <v>3224</v>
      </c>
      <c r="M6996" t="s">
        <v>6421</v>
      </c>
      <c r="O6996" s="65">
        <v>1908362000</v>
      </c>
    </row>
    <row r="6997" spans="1:15" x14ac:dyDescent="0.25">
      <c r="A6997" s="45">
        <v>2018</v>
      </c>
      <c r="B6997" t="s">
        <v>1208</v>
      </c>
      <c r="C6997">
        <v>232</v>
      </c>
      <c r="D6997">
        <v>900</v>
      </c>
      <c r="E6997">
        <v>0</v>
      </c>
      <c r="F6997">
        <v>70104</v>
      </c>
      <c r="G6997">
        <v>200</v>
      </c>
      <c r="H6997" t="s">
        <v>16</v>
      </c>
      <c r="I6997">
        <v>2310</v>
      </c>
      <c r="J6997">
        <v>3310</v>
      </c>
      <c r="K6997" t="s">
        <v>3425</v>
      </c>
      <c r="L6997" t="s">
        <v>1210</v>
      </c>
      <c r="M6997" t="s">
        <v>6422</v>
      </c>
      <c r="N6997" t="s">
        <v>571</v>
      </c>
      <c r="O6997" s="65">
        <v>504501</v>
      </c>
    </row>
    <row r="6998" spans="1:15" x14ac:dyDescent="0.25">
      <c r="A6998" s="45">
        <v>2018</v>
      </c>
      <c r="B6998" t="s">
        <v>1208</v>
      </c>
      <c r="C6998">
        <v>232</v>
      </c>
      <c r="D6998">
        <v>900</v>
      </c>
      <c r="E6998">
        <v>0</v>
      </c>
      <c r="F6998">
        <v>70104</v>
      </c>
      <c r="G6998">
        <v>201</v>
      </c>
      <c r="H6998" t="s">
        <v>16</v>
      </c>
      <c r="I6998">
        <v>2310</v>
      </c>
      <c r="J6998">
        <v>3310</v>
      </c>
      <c r="K6998" t="s">
        <v>3425</v>
      </c>
      <c r="L6998" t="s">
        <v>1210</v>
      </c>
      <c r="M6998" t="s">
        <v>6423</v>
      </c>
      <c r="N6998" t="s">
        <v>571</v>
      </c>
      <c r="O6998" s="65">
        <v>1677782</v>
      </c>
    </row>
    <row r="6999" spans="1:15" x14ac:dyDescent="0.25">
      <c r="A6999" s="45">
        <v>2018</v>
      </c>
      <c r="B6999" t="s">
        <v>1208</v>
      </c>
      <c r="C6999">
        <v>232</v>
      </c>
      <c r="D6999">
        <v>900</v>
      </c>
      <c r="E6999">
        <v>0</v>
      </c>
      <c r="F6999">
        <v>70104</v>
      </c>
      <c r="G6999">
        <v>202</v>
      </c>
      <c r="H6999" t="s">
        <v>16</v>
      </c>
      <c r="I6999">
        <v>2310</v>
      </c>
      <c r="J6999">
        <v>3310</v>
      </c>
      <c r="K6999" t="s">
        <v>3425</v>
      </c>
      <c r="L6999" t="s">
        <v>1210</v>
      </c>
      <c r="M6999" t="s">
        <v>6424</v>
      </c>
      <c r="N6999" t="s">
        <v>571</v>
      </c>
      <c r="O6999" s="65">
        <v>2419823</v>
      </c>
    </row>
    <row r="7000" spans="1:15" x14ac:dyDescent="0.25">
      <c r="A7000" s="45">
        <v>2018</v>
      </c>
      <c r="B7000" t="s">
        <v>1208</v>
      </c>
      <c r="C7000">
        <v>232</v>
      </c>
      <c r="D7000">
        <v>900</v>
      </c>
      <c r="E7000">
        <v>0</v>
      </c>
      <c r="F7000">
        <v>70104</v>
      </c>
      <c r="G7000">
        <v>203</v>
      </c>
      <c r="H7000" t="s">
        <v>16</v>
      </c>
      <c r="I7000">
        <v>2310</v>
      </c>
      <c r="J7000">
        <v>3120</v>
      </c>
      <c r="K7000" t="s">
        <v>3425</v>
      </c>
      <c r="L7000" t="s">
        <v>1210</v>
      </c>
      <c r="M7000" t="s">
        <v>6425</v>
      </c>
      <c r="N7000" t="s">
        <v>571</v>
      </c>
      <c r="O7000" s="65">
        <v>1676335</v>
      </c>
    </row>
    <row r="7001" spans="1:15" x14ac:dyDescent="0.25">
      <c r="A7001" s="45">
        <v>2018</v>
      </c>
      <c r="B7001" t="s">
        <v>1208</v>
      </c>
      <c r="C7001">
        <v>232</v>
      </c>
      <c r="D7001">
        <v>900</v>
      </c>
      <c r="E7001">
        <v>0</v>
      </c>
      <c r="F7001">
        <v>70104</v>
      </c>
      <c r="G7001">
        <v>204</v>
      </c>
      <c r="H7001" t="s">
        <v>16</v>
      </c>
      <c r="I7001">
        <v>2310</v>
      </c>
      <c r="J7001">
        <v>2151</v>
      </c>
      <c r="K7001" t="s">
        <v>3425</v>
      </c>
      <c r="L7001" t="s">
        <v>1210</v>
      </c>
      <c r="M7001" t="s">
        <v>6426</v>
      </c>
      <c r="N7001" t="s">
        <v>571</v>
      </c>
      <c r="O7001" s="65">
        <v>2053322</v>
      </c>
    </row>
    <row r="7002" spans="1:15" x14ac:dyDescent="0.25">
      <c r="A7002" s="45">
        <v>2018</v>
      </c>
      <c r="B7002" t="s">
        <v>1208</v>
      </c>
      <c r="C7002">
        <v>232</v>
      </c>
      <c r="D7002">
        <v>900</v>
      </c>
      <c r="E7002">
        <v>0</v>
      </c>
      <c r="F7002">
        <v>70104</v>
      </c>
      <c r="G7002">
        <v>205</v>
      </c>
      <c r="H7002" t="s">
        <v>16</v>
      </c>
      <c r="I7002">
        <v>2310</v>
      </c>
      <c r="J7002">
        <v>2151</v>
      </c>
      <c r="K7002" t="s">
        <v>3425</v>
      </c>
      <c r="L7002" t="s">
        <v>1210</v>
      </c>
      <c r="M7002" t="s">
        <v>6427</v>
      </c>
      <c r="N7002" t="s">
        <v>571</v>
      </c>
      <c r="O7002" s="65">
        <v>2165290</v>
      </c>
    </row>
    <row r="7003" spans="1:15" x14ac:dyDescent="0.25">
      <c r="A7003" s="45">
        <v>2018</v>
      </c>
      <c r="B7003" t="s">
        <v>1208</v>
      </c>
      <c r="C7003">
        <v>232</v>
      </c>
      <c r="D7003">
        <v>900</v>
      </c>
      <c r="E7003">
        <v>0</v>
      </c>
      <c r="F7003">
        <v>70104</v>
      </c>
      <c r="G7003">
        <v>206</v>
      </c>
      <c r="H7003" t="s">
        <v>16</v>
      </c>
      <c r="I7003">
        <v>2310</v>
      </c>
      <c r="J7003">
        <v>1360</v>
      </c>
      <c r="K7003" t="s">
        <v>3425</v>
      </c>
      <c r="L7003" t="s">
        <v>1210</v>
      </c>
      <c r="M7003" t="s">
        <v>6428</v>
      </c>
      <c r="N7003" t="s">
        <v>571</v>
      </c>
      <c r="O7003" s="65">
        <v>3882548</v>
      </c>
    </row>
    <row r="7004" spans="1:15" x14ac:dyDescent="0.25">
      <c r="A7004" s="45">
        <v>2018</v>
      </c>
      <c r="B7004" t="s">
        <v>1208</v>
      </c>
      <c r="C7004">
        <v>232</v>
      </c>
      <c r="D7004">
        <v>900</v>
      </c>
      <c r="E7004">
        <v>0</v>
      </c>
      <c r="F7004">
        <v>70104</v>
      </c>
      <c r="G7004">
        <v>207</v>
      </c>
      <c r="H7004" t="s">
        <v>16</v>
      </c>
      <c r="I7004">
        <v>2310</v>
      </c>
      <c r="J7004">
        <v>3310</v>
      </c>
      <c r="K7004" t="s">
        <v>3425</v>
      </c>
      <c r="L7004" t="s">
        <v>1210</v>
      </c>
      <c r="M7004" t="s">
        <v>6429</v>
      </c>
      <c r="N7004" t="s">
        <v>571</v>
      </c>
      <c r="O7004" s="65">
        <v>967707</v>
      </c>
    </row>
    <row r="7005" spans="1:15" x14ac:dyDescent="0.25">
      <c r="A7005" s="45">
        <v>2018</v>
      </c>
      <c r="B7005" t="s">
        <v>1208</v>
      </c>
      <c r="C7005">
        <v>232</v>
      </c>
      <c r="D7005">
        <v>900</v>
      </c>
      <c r="E7005">
        <v>0</v>
      </c>
      <c r="F7005">
        <v>70104</v>
      </c>
      <c r="G7005">
        <v>208</v>
      </c>
      <c r="H7005" t="s">
        <v>16</v>
      </c>
      <c r="I7005">
        <v>2310</v>
      </c>
      <c r="J7005">
        <v>3310</v>
      </c>
      <c r="K7005" t="s">
        <v>3425</v>
      </c>
      <c r="L7005" t="s">
        <v>1210</v>
      </c>
      <c r="M7005" t="s">
        <v>6430</v>
      </c>
      <c r="N7005" t="s">
        <v>571</v>
      </c>
      <c r="O7005" s="65">
        <v>7417821</v>
      </c>
    </row>
    <row r="7006" spans="1:15" x14ac:dyDescent="0.25">
      <c r="A7006" s="45">
        <v>2018</v>
      </c>
      <c r="B7006" t="s">
        <v>1208</v>
      </c>
      <c r="C7006">
        <v>232</v>
      </c>
      <c r="D7006">
        <v>900</v>
      </c>
      <c r="E7006">
        <v>0</v>
      </c>
      <c r="F7006">
        <v>70104</v>
      </c>
      <c r="G7006">
        <v>209</v>
      </c>
      <c r="H7006" t="s">
        <v>16</v>
      </c>
      <c r="I7006">
        <v>2310</v>
      </c>
      <c r="J7006">
        <v>3310</v>
      </c>
      <c r="K7006" t="s">
        <v>3425</v>
      </c>
      <c r="L7006" t="s">
        <v>1210</v>
      </c>
      <c r="M7006" t="s">
        <v>6431</v>
      </c>
      <c r="N7006" t="s">
        <v>571</v>
      </c>
      <c r="O7006" s="65">
        <v>5263671</v>
      </c>
    </row>
    <row r="7007" spans="1:15" x14ac:dyDescent="0.25">
      <c r="A7007" s="45">
        <v>2018</v>
      </c>
      <c r="B7007" t="s">
        <v>1208</v>
      </c>
      <c r="C7007">
        <v>232</v>
      </c>
      <c r="D7007">
        <v>900</v>
      </c>
      <c r="E7007">
        <v>0</v>
      </c>
      <c r="F7007">
        <v>70104</v>
      </c>
      <c r="G7007">
        <v>210</v>
      </c>
      <c r="H7007" t="s">
        <v>16</v>
      </c>
      <c r="I7007">
        <v>2310</v>
      </c>
      <c r="J7007">
        <v>3120</v>
      </c>
      <c r="K7007" t="s">
        <v>3425</v>
      </c>
      <c r="L7007" t="s">
        <v>1210</v>
      </c>
      <c r="M7007" t="s">
        <v>6432</v>
      </c>
      <c r="N7007" t="s">
        <v>571</v>
      </c>
      <c r="O7007" s="65">
        <v>4064017</v>
      </c>
    </row>
    <row r="7008" spans="1:15" x14ac:dyDescent="0.25">
      <c r="A7008" s="45">
        <v>2018</v>
      </c>
      <c r="B7008" t="s">
        <v>1208</v>
      </c>
      <c r="C7008">
        <v>232</v>
      </c>
      <c r="D7008">
        <v>900</v>
      </c>
      <c r="E7008">
        <v>0</v>
      </c>
      <c r="F7008">
        <v>70104</v>
      </c>
      <c r="G7008">
        <v>216</v>
      </c>
      <c r="H7008" t="s">
        <v>16</v>
      </c>
      <c r="I7008">
        <v>2310</v>
      </c>
      <c r="J7008">
        <v>3120</v>
      </c>
      <c r="K7008" t="s">
        <v>3425</v>
      </c>
      <c r="L7008" t="s">
        <v>572</v>
      </c>
      <c r="M7008" t="s">
        <v>6433</v>
      </c>
      <c r="N7008" t="s">
        <v>574</v>
      </c>
      <c r="O7008" s="65">
        <v>2005997</v>
      </c>
    </row>
    <row r="7009" spans="1:15" x14ac:dyDescent="0.25">
      <c r="A7009" s="45">
        <v>2018</v>
      </c>
      <c r="B7009" t="s">
        <v>1208</v>
      </c>
      <c r="C7009">
        <v>232</v>
      </c>
      <c r="D7009">
        <v>900</v>
      </c>
      <c r="E7009">
        <v>0</v>
      </c>
      <c r="F7009">
        <v>70104</v>
      </c>
      <c r="G7009">
        <v>217</v>
      </c>
      <c r="H7009" t="s">
        <v>16</v>
      </c>
      <c r="I7009">
        <v>2310</v>
      </c>
      <c r="J7009">
        <v>3120</v>
      </c>
      <c r="K7009" t="s">
        <v>3425</v>
      </c>
      <c r="L7009" t="s">
        <v>572</v>
      </c>
      <c r="M7009" t="s">
        <v>6434</v>
      </c>
      <c r="N7009" t="s">
        <v>574</v>
      </c>
      <c r="O7009" s="65">
        <v>4232182</v>
      </c>
    </row>
    <row r="7010" spans="1:15" x14ac:dyDescent="0.25">
      <c r="A7010" s="45">
        <v>2018</v>
      </c>
      <c r="B7010" t="s">
        <v>1208</v>
      </c>
      <c r="C7010">
        <v>232</v>
      </c>
      <c r="D7010">
        <v>900</v>
      </c>
      <c r="E7010">
        <v>0</v>
      </c>
      <c r="F7010">
        <v>70104</v>
      </c>
      <c r="G7010">
        <v>218</v>
      </c>
      <c r="H7010" t="s">
        <v>16</v>
      </c>
      <c r="I7010">
        <v>2310</v>
      </c>
      <c r="J7010">
        <v>2210</v>
      </c>
      <c r="K7010" t="s">
        <v>3425</v>
      </c>
      <c r="L7010" t="s">
        <v>572</v>
      </c>
      <c r="M7010" t="s">
        <v>6435</v>
      </c>
      <c r="N7010" t="s">
        <v>574</v>
      </c>
      <c r="O7010" s="65">
        <v>2965639</v>
      </c>
    </row>
    <row r="7011" spans="1:15" x14ac:dyDescent="0.25">
      <c r="A7011" s="45">
        <v>2018</v>
      </c>
      <c r="B7011" t="s">
        <v>1208</v>
      </c>
      <c r="C7011">
        <v>232</v>
      </c>
      <c r="D7011">
        <v>900</v>
      </c>
      <c r="E7011">
        <v>0</v>
      </c>
      <c r="F7011">
        <v>60104</v>
      </c>
      <c r="G7011">
        <v>234</v>
      </c>
      <c r="H7011" t="s">
        <v>9</v>
      </c>
      <c r="I7011">
        <v>1310</v>
      </c>
      <c r="J7011">
        <v>3120</v>
      </c>
      <c r="K7011" t="s">
        <v>3394</v>
      </c>
      <c r="L7011" t="s">
        <v>575</v>
      </c>
      <c r="M7011" t="s">
        <v>1209</v>
      </c>
      <c r="N7011" t="s">
        <v>576</v>
      </c>
      <c r="O7011" s="65">
        <v>26969319</v>
      </c>
    </row>
    <row r="7012" spans="1:15" x14ac:dyDescent="0.25">
      <c r="A7012" s="45">
        <v>2018</v>
      </c>
      <c r="B7012" t="s">
        <v>1208</v>
      </c>
      <c r="C7012">
        <v>232</v>
      </c>
      <c r="D7012">
        <v>900</v>
      </c>
      <c r="E7012">
        <v>0</v>
      </c>
      <c r="F7012">
        <v>70104</v>
      </c>
      <c r="G7012">
        <v>248</v>
      </c>
      <c r="H7012" t="s">
        <v>16</v>
      </c>
      <c r="I7012">
        <v>2310</v>
      </c>
      <c r="J7012">
        <v>2220</v>
      </c>
      <c r="K7012" t="s">
        <v>3425</v>
      </c>
      <c r="L7012" t="s">
        <v>577</v>
      </c>
      <c r="M7012" t="s">
        <v>6436</v>
      </c>
      <c r="N7012" t="s">
        <v>578</v>
      </c>
      <c r="O7012" s="65">
        <v>1872552</v>
      </c>
    </row>
    <row r="7013" spans="1:15" x14ac:dyDescent="0.25">
      <c r="A7013" s="45">
        <v>2018</v>
      </c>
      <c r="B7013" t="s">
        <v>1208</v>
      </c>
      <c r="C7013">
        <v>232</v>
      </c>
      <c r="D7013">
        <v>900</v>
      </c>
      <c r="E7013">
        <v>0</v>
      </c>
      <c r="F7013">
        <v>70104</v>
      </c>
      <c r="G7013">
        <v>249</v>
      </c>
      <c r="H7013" t="s">
        <v>16</v>
      </c>
      <c r="I7013">
        <v>2310</v>
      </c>
      <c r="J7013">
        <v>2220</v>
      </c>
      <c r="K7013" t="s">
        <v>3425</v>
      </c>
      <c r="L7013" t="s">
        <v>577</v>
      </c>
      <c r="M7013" t="s">
        <v>6437</v>
      </c>
      <c r="N7013" t="s">
        <v>578</v>
      </c>
      <c r="O7013" s="65">
        <v>2893638</v>
      </c>
    </row>
    <row r="7014" spans="1:15" x14ac:dyDescent="0.25">
      <c r="A7014" s="45">
        <v>2018</v>
      </c>
      <c r="B7014" t="s">
        <v>1208</v>
      </c>
      <c r="C7014">
        <v>232</v>
      </c>
      <c r="D7014">
        <v>900</v>
      </c>
      <c r="E7014">
        <v>0</v>
      </c>
      <c r="F7014">
        <v>70104</v>
      </c>
      <c r="G7014">
        <v>250</v>
      </c>
      <c r="H7014" t="s">
        <v>16</v>
      </c>
      <c r="I7014">
        <v>2310</v>
      </c>
      <c r="J7014">
        <v>3120</v>
      </c>
      <c r="K7014" t="s">
        <v>3425</v>
      </c>
      <c r="L7014" t="s">
        <v>577</v>
      </c>
      <c r="M7014" t="s">
        <v>6438</v>
      </c>
      <c r="N7014" t="s">
        <v>578</v>
      </c>
      <c r="O7014" s="65">
        <v>1214812</v>
      </c>
    </row>
    <row r="7015" spans="1:15" x14ac:dyDescent="0.25">
      <c r="A7015" s="45">
        <v>2018</v>
      </c>
      <c r="B7015" t="s">
        <v>1208</v>
      </c>
      <c r="C7015">
        <v>232</v>
      </c>
      <c r="D7015">
        <v>900</v>
      </c>
      <c r="E7015">
        <v>0</v>
      </c>
      <c r="F7015">
        <v>70104</v>
      </c>
      <c r="G7015">
        <v>251</v>
      </c>
      <c r="H7015" t="s">
        <v>16</v>
      </c>
      <c r="I7015">
        <v>2310</v>
      </c>
      <c r="J7015">
        <v>3120</v>
      </c>
      <c r="K7015" t="s">
        <v>3425</v>
      </c>
      <c r="L7015" t="s">
        <v>577</v>
      </c>
      <c r="M7015" t="s">
        <v>6439</v>
      </c>
      <c r="N7015" t="s">
        <v>578</v>
      </c>
      <c r="O7015" s="65">
        <v>1255214</v>
      </c>
    </row>
    <row r="7016" spans="1:15" x14ac:dyDescent="0.25">
      <c r="A7016" s="45">
        <v>2018</v>
      </c>
      <c r="B7016" t="s">
        <v>1208</v>
      </c>
      <c r="C7016">
        <v>232</v>
      </c>
      <c r="D7016">
        <v>900</v>
      </c>
      <c r="E7016">
        <v>0</v>
      </c>
      <c r="F7016">
        <v>70104</v>
      </c>
      <c r="G7016">
        <v>252</v>
      </c>
      <c r="H7016" t="s">
        <v>16</v>
      </c>
      <c r="I7016">
        <v>2310</v>
      </c>
      <c r="J7016">
        <v>2220</v>
      </c>
      <c r="K7016" t="s">
        <v>3425</v>
      </c>
      <c r="L7016" t="s">
        <v>577</v>
      </c>
      <c r="M7016" t="s">
        <v>6440</v>
      </c>
      <c r="N7016" t="s">
        <v>578</v>
      </c>
      <c r="O7016" s="65">
        <v>1050629</v>
      </c>
    </row>
    <row r="7017" spans="1:15" x14ac:dyDescent="0.25">
      <c r="A7017" s="45">
        <v>2018</v>
      </c>
      <c r="B7017" t="s">
        <v>1208</v>
      </c>
      <c r="C7017">
        <v>232</v>
      </c>
      <c r="D7017">
        <v>900</v>
      </c>
      <c r="E7017">
        <v>0</v>
      </c>
      <c r="F7017">
        <v>70104</v>
      </c>
      <c r="G7017">
        <v>253</v>
      </c>
      <c r="H7017" t="s">
        <v>16</v>
      </c>
      <c r="I7017">
        <v>2310</v>
      </c>
      <c r="J7017">
        <v>2151</v>
      </c>
      <c r="K7017" t="s">
        <v>3425</v>
      </c>
      <c r="L7017" t="s">
        <v>577</v>
      </c>
      <c r="M7017" t="s">
        <v>6441</v>
      </c>
      <c r="N7017" t="s">
        <v>578</v>
      </c>
      <c r="O7017" s="65">
        <v>1170025</v>
      </c>
    </row>
    <row r="7018" spans="1:15" x14ac:dyDescent="0.25">
      <c r="A7018" s="45">
        <v>2018</v>
      </c>
      <c r="B7018" t="s">
        <v>1208</v>
      </c>
      <c r="C7018">
        <v>232</v>
      </c>
      <c r="D7018">
        <v>900</v>
      </c>
      <c r="E7018">
        <v>0</v>
      </c>
      <c r="F7018">
        <v>70104</v>
      </c>
      <c r="G7018">
        <v>254</v>
      </c>
      <c r="H7018" t="s">
        <v>16</v>
      </c>
      <c r="I7018">
        <v>2310</v>
      </c>
      <c r="J7018">
        <v>3310</v>
      </c>
      <c r="K7018" t="s">
        <v>3425</v>
      </c>
      <c r="L7018" t="s">
        <v>577</v>
      </c>
      <c r="M7018" t="s">
        <v>6442</v>
      </c>
      <c r="N7018" t="s">
        <v>578</v>
      </c>
      <c r="O7018" s="65">
        <v>1112850</v>
      </c>
    </row>
    <row r="7019" spans="1:15" x14ac:dyDescent="0.25">
      <c r="A7019" s="45">
        <v>2018</v>
      </c>
      <c r="B7019" t="s">
        <v>1208</v>
      </c>
      <c r="C7019">
        <v>232</v>
      </c>
      <c r="D7019">
        <v>900</v>
      </c>
      <c r="E7019">
        <v>0</v>
      </c>
      <c r="F7019">
        <v>70104</v>
      </c>
      <c r="G7019">
        <v>255</v>
      </c>
      <c r="H7019" t="s">
        <v>16</v>
      </c>
      <c r="I7019">
        <v>2310</v>
      </c>
      <c r="J7019">
        <v>2151</v>
      </c>
      <c r="K7019" t="s">
        <v>3425</v>
      </c>
      <c r="L7019" t="s">
        <v>577</v>
      </c>
      <c r="M7019" t="s">
        <v>6443</v>
      </c>
      <c r="N7019" t="s">
        <v>578</v>
      </c>
      <c r="O7019" s="65">
        <v>1192804</v>
      </c>
    </row>
    <row r="7020" spans="1:15" x14ac:dyDescent="0.25">
      <c r="A7020" s="45">
        <v>2018</v>
      </c>
      <c r="B7020" t="s">
        <v>1208</v>
      </c>
      <c r="C7020">
        <v>232</v>
      </c>
      <c r="D7020">
        <v>900</v>
      </c>
      <c r="E7020">
        <v>0</v>
      </c>
      <c r="F7020">
        <v>70104</v>
      </c>
      <c r="G7020">
        <v>256</v>
      </c>
      <c r="H7020" t="s">
        <v>16</v>
      </c>
      <c r="I7020">
        <v>2310</v>
      </c>
      <c r="J7020">
        <v>3120</v>
      </c>
      <c r="K7020" t="s">
        <v>3425</v>
      </c>
      <c r="L7020" t="s">
        <v>577</v>
      </c>
      <c r="M7020" t="s">
        <v>6444</v>
      </c>
      <c r="N7020" t="s">
        <v>578</v>
      </c>
      <c r="O7020" s="65">
        <v>3231434</v>
      </c>
    </row>
    <row r="7021" spans="1:15" x14ac:dyDescent="0.25">
      <c r="A7021" s="45">
        <v>2018</v>
      </c>
      <c r="B7021" t="s">
        <v>1208</v>
      </c>
      <c r="C7021">
        <v>232</v>
      </c>
      <c r="D7021">
        <v>900</v>
      </c>
      <c r="E7021">
        <v>0</v>
      </c>
      <c r="F7021">
        <v>70104</v>
      </c>
      <c r="G7021">
        <v>268</v>
      </c>
      <c r="H7021" t="s">
        <v>16</v>
      </c>
      <c r="I7021">
        <v>2310</v>
      </c>
      <c r="J7021">
        <v>2151</v>
      </c>
      <c r="K7021" t="s">
        <v>3425</v>
      </c>
      <c r="L7021" t="s">
        <v>579</v>
      </c>
      <c r="M7021" t="s">
        <v>6445</v>
      </c>
      <c r="N7021" t="s">
        <v>581</v>
      </c>
      <c r="O7021" s="65">
        <v>5004072</v>
      </c>
    </row>
    <row r="7022" spans="1:15" x14ac:dyDescent="0.25">
      <c r="A7022" s="45">
        <v>2018</v>
      </c>
      <c r="B7022" t="s">
        <v>1208</v>
      </c>
      <c r="C7022">
        <v>232</v>
      </c>
      <c r="D7022">
        <v>900</v>
      </c>
      <c r="E7022">
        <v>0</v>
      </c>
      <c r="F7022">
        <v>70104</v>
      </c>
      <c r="G7022">
        <v>269</v>
      </c>
      <c r="H7022" t="s">
        <v>16</v>
      </c>
      <c r="I7022">
        <v>2310</v>
      </c>
      <c r="J7022">
        <v>3310</v>
      </c>
      <c r="K7022" t="s">
        <v>3425</v>
      </c>
      <c r="L7022" t="s">
        <v>579</v>
      </c>
      <c r="M7022" t="s">
        <v>6446</v>
      </c>
      <c r="N7022" t="s">
        <v>581</v>
      </c>
      <c r="O7022" s="65">
        <v>3780225</v>
      </c>
    </row>
    <row r="7023" spans="1:15" x14ac:dyDescent="0.25">
      <c r="A7023" s="45">
        <v>2018</v>
      </c>
      <c r="B7023" t="s">
        <v>1208</v>
      </c>
      <c r="C7023">
        <v>232</v>
      </c>
      <c r="D7023">
        <v>900</v>
      </c>
      <c r="E7023">
        <v>0</v>
      </c>
      <c r="F7023">
        <v>70104</v>
      </c>
      <c r="G7023">
        <v>270</v>
      </c>
      <c r="H7023" t="s">
        <v>16</v>
      </c>
      <c r="I7023">
        <v>2310</v>
      </c>
      <c r="J7023">
        <v>3310</v>
      </c>
      <c r="K7023" t="s">
        <v>3425</v>
      </c>
      <c r="L7023" t="s">
        <v>579</v>
      </c>
      <c r="M7023" t="s">
        <v>6447</v>
      </c>
      <c r="N7023" t="s">
        <v>581</v>
      </c>
      <c r="O7023" s="65">
        <v>3150000</v>
      </c>
    </row>
    <row r="7024" spans="1:15" x14ac:dyDescent="0.25">
      <c r="A7024" s="45">
        <v>2018</v>
      </c>
      <c r="B7024" t="s">
        <v>1208</v>
      </c>
      <c r="C7024">
        <v>232</v>
      </c>
      <c r="D7024">
        <v>900</v>
      </c>
      <c r="E7024">
        <v>0</v>
      </c>
      <c r="F7024">
        <v>70104</v>
      </c>
      <c r="G7024">
        <v>271</v>
      </c>
      <c r="H7024" t="s">
        <v>16</v>
      </c>
      <c r="I7024">
        <v>2310</v>
      </c>
      <c r="J7024">
        <v>3120</v>
      </c>
      <c r="K7024" t="s">
        <v>3425</v>
      </c>
      <c r="L7024" t="s">
        <v>579</v>
      </c>
      <c r="M7024" t="s">
        <v>6448</v>
      </c>
      <c r="N7024" t="s">
        <v>581</v>
      </c>
      <c r="O7024" s="65">
        <v>6086117</v>
      </c>
    </row>
    <row r="7025" spans="1:15" x14ac:dyDescent="0.25">
      <c r="A7025" s="45">
        <v>2018</v>
      </c>
      <c r="B7025" t="s">
        <v>1208</v>
      </c>
      <c r="C7025">
        <v>232</v>
      </c>
      <c r="D7025">
        <v>900</v>
      </c>
      <c r="E7025">
        <v>0</v>
      </c>
      <c r="F7025">
        <v>70104</v>
      </c>
      <c r="G7025">
        <v>285</v>
      </c>
      <c r="H7025" t="s">
        <v>16</v>
      </c>
      <c r="I7025">
        <v>2310</v>
      </c>
      <c r="J7025">
        <v>2220</v>
      </c>
      <c r="K7025" t="s">
        <v>3425</v>
      </c>
      <c r="L7025" t="s">
        <v>582</v>
      </c>
      <c r="M7025" t="s">
        <v>6449</v>
      </c>
      <c r="N7025" t="s">
        <v>584</v>
      </c>
      <c r="O7025" s="65">
        <v>4355407</v>
      </c>
    </row>
    <row r="7026" spans="1:15" x14ac:dyDescent="0.25">
      <c r="A7026" s="45">
        <v>2018</v>
      </c>
      <c r="B7026" t="s">
        <v>1208</v>
      </c>
      <c r="C7026">
        <v>232</v>
      </c>
      <c r="D7026">
        <v>900</v>
      </c>
      <c r="E7026">
        <v>0</v>
      </c>
      <c r="F7026">
        <v>70104</v>
      </c>
      <c r="G7026">
        <v>286</v>
      </c>
      <c r="H7026" t="s">
        <v>16</v>
      </c>
      <c r="I7026">
        <v>2310</v>
      </c>
      <c r="J7026">
        <v>2151</v>
      </c>
      <c r="K7026" t="s">
        <v>3425</v>
      </c>
      <c r="L7026" t="s">
        <v>582</v>
      </c>
      <c r="M7026" t="s">
        <v>6450</v>
      </c>
      <c r="N7026" t="s">
        <v>584</v>
      </c>
      <c r="O7026" s="65">
        <v>1735250</v>
      </c>
    </row>
    <row r="7027" spans="1:15" x14ac:dyDescent="0.25">
      <c r="A7027" s="45">
        <v>2018</v>
      </c>
      <c r="B7027" t="s">
        <v>1208</v>
      </c>
      <c r="C7027">
        <v>232</v>
      </c>
      <c r="D7027">
        <v>900</v>
      </c>
      <c r="E7027">
        <v>0</v>
      </c>
      <c r="F7027">
        <v>70104</v>
      </c>
      <c r="G7027">
        <v>287</v>
      </c>
      <c r="H7027" t="s">
        <v>16</v>
      </c>
      <c r="I7027">
        <v>2310</v>
      </c>
      <c r="J7027">
        <v>2151</v>
      </c>
      <c r="K7027" t="s">
        <v>3425</v>
      </c>
      <c r="L7027" t="s">
        <v>582</v>
      </c>
      <c r="M7027" t="s">
        <v>6451</v>
      </c>
      <c r="N7027" t="s">
        <v>584</v>
      </c>
      <c r="O7027" s="65">
        <v>2372141</v>
      </c>
    </row>
    <row r="7028" spans="1:15" x14ac:dyDescent="0.25">
      <c r="A7028" s="45">
        <v>2018</v>
      </c>
      <c r="B7028" t="s">
        <v>1208</v>
      </c>
      <c r="C7028">
        <v>232</v>
      </c>
      <c r="D7028">
        <v>900</v>
      </c>
      <c r="E7028">
        <v>0</v>
      </c>
      <c r="F7028">
        <v>70104</v>
      </c>
      <c r="G7028">
        <v>288</v>
      </c>
      <c r="H7028" t="s">
        <v>16</v>
      </c>
      <c r="I7028">
        <v>2310</v>
      </c>
      <c r="J7028">
        <v>2151</v>
      </c>
      <c r="K7028" t="s">
        <v>3425</v>
      </c>
      <c r="L7028" t="s">
        <v>582</v>
      </c>
      <c r="M7028" t="s">
        <v>6452</v>
      </c>
      <c r="N7028" t="s">
        <v>584</v>
      </c>
      <c r="O7028" s="65">
        <v>2142625</v>
      </c>
    </row>
    <row r="7029" spans="1:15" x14ac:dyDescent="0.25">
      <c r="A7029" s="45">
        <v>2018</v>
      </c>
      <c r="B7029" t="s">
        <v>1208</v>
      </c>
      <c r="C7029">
        <v>232</v>
      </c>
      <c r="D7029">
        <v>900</v>
      </c>
      <c r="E7029">
        <v>0</v>
      </c>
      <c r="F7029">
        <v>70104</v>
      </c>
      <c r="G7029">
        <v>289</v>
      </c>
      <c r="H7029" t="s">
        <v>16</v>
      </c>
      <c r="I7029">
        <v>2310</v>
      </c>
      <c r="J7029">
        <v>3140</v>
      </c>
      <c r="K7029" t="s">
        <v>3425</v>
      </c>
      <c r="L7029" t="s">
        <v>582</v>
      </c>
      <c r="M7029" t="s">
        <v>6453</v>
      </c>
      <c r="N7029" t="s">
        <v>584</v>
      </c>
      <c r="O7029" s="65">
        <v>1480980</v>
      </c>
    </row>
    <row r="7030" spans="1:15" x14ac:dyDescent="0.25">
      <c r="A7030" s="45">
        <v>2018</v>
      </c>
      <c r="B7030" t="s">
        <v>1208</v>
      </c>
      <c r="C7030">
        <v>232</v>
      </c>
      <c r="D7030">
        <v>900</v>
      </c>
      <c r="E7030">
        <v>0</v>
      </c>
      <c r="F7030">
        <v>70104</v>
      </c>
      <c r="G7030">
        <v>290</v>
      </c>
      <c r="H7030" t="s">
        <v>16</v>
      </c>
      <c r="I7030">
        <v>2310</v>
      </c>
      <c r="J7030">
        <v>3120</v>
      </c>
      <c r="K7030" t="s">
        <v>3425</v>
      </c>
      <c r="L7030" t="s">
        <v>582</v>
      </c>
      <c r="M7030" t="s">
        <v>6454</v>
      </c>
      <c r="N7030" t="s">
        <v>584</v>
      </c>
      <c r="O7030" s="65">
        <v>1480980</v>
      </c>
    </row>
    <row r="7031" spans="1:15" x14ac:dyDescent="0.25">
      <c r="A7031" s="45">
        <v>2018</v>
      </c>
      <c r="B7031" t="s">
        <v>1208</v>
      </c>
      <c r="C7031">
        <v>232</v>
      </c>
      <c r="D7031">
        <v>900</v>
      </c>
      <c r="E7031">
        <v>0</v>
      </c>
      <c r="F7031">
        <v>70104</v>
      </c>
      <c r="G7031">
        <v>291</v>
      </c>
      <c r="H7031" t="s">
        <v>16</v>
      </c>
      <c r="I7031">
        <v>2310</v>
      </c>
      <c r="J7031">
        <v>2151</v>
      </c>
      <c r="K7031" t="s">
        <v>3425</v>
      </c>
      <c r="L7031" t="s">
        <v>582</v>
      </c>
      <c r="M7031" t="s">
        <v>6455</v>
      </c>
      <c r="N7031" t="s">
        <v>584</v>
      </c>
      <c r="O7031" s="65">
        <v>1906152</v>
      </c>
    </row>
    <row r="7032" spans="1:15" x14ac:dyDescent="0.25">
      <c r="A7032" s="45">
        <v>2018</v>
      </c>
      <c r="B7032" t="s">
        <v>1208</v>
      </c>
      <c r="C7032">
        <v>232</v>
      </c>
      <c r="D7032">
        <v>900</v>
      </c>
      <c r="E7032">
        <v>0</v>
      </c>
      <c r="F7032">
        <v>70104</v>
      </c>
      <c r="G7032">
        <v>292</v>
      </c>
      <c r="H7032" t="s">
        <v>16</v>
      </c>
      <c r="I7032">
        <v>2310</v>
      </c>
      <c r="J7032">
        <v>2151</v>
      </c>
      <c r="K7032" t="s">
        <v>3425</v>
      </c>
      <c r="L7032" t="s">
        <v>582</v>
      </c>
      <c r="M7032" t="s">
        <v>6456</v>
      </c>
      <c r="N7032" t="s">
        <v>584</v>
      </c>
      <c r="O7032" s="65">
        <v>3059254</v>
      </c>
    </row>
    <row r="7033" spans="1:15" x14ac:dyDescent="0.25">
      <c r="A7033" s="45">
        <v>2018</v>
      </c>
      <c r="B7033" t="s">
        <v>1208</v>
      </c>
      <c r="C7033">
        <v>232</v>
      </c>
      <c r="D7033">
        <v>900</v>
      </c>
      <c r="E7033">
        <v>0</v>
      </c>
      <c r="F7033">
        <v>70104</v>
      </c>
      <c r="G7033">
        <v>294</v>
      </c>
      <c r="H7033" t="s">
        <v>16</v>
      </c>
      <c r="I7033">
        <v>2310</v>
      </c>
      <c r="J7033">
        <v>3120</v>
      </c>
      <c r="K7033" t="s">
        <v>3425</v>
      </c>
      <c r="L7033" t="s">
        <v>585</v>
      </c>
      <c r="M7033" t="s">
        <v>6457</v>
      </c>
      <c r="N7033" t="s">
        <v>586</v>
      </c>
      <c r="O7033" s="65">
        <v>2443161</v>
      </c>
    </row>
    <row r="7034" spans="1:15" x14ac:dyDescent="0.25">
      <c r="A7034" s="45">
        <v>2018</v>
      </c>
      <c r="B7034" t="s">
        <v>1208</v>
      </c>
      <c r="C7034">
        <v>232</v>
      </c>
      <c r="D7034">
        <v>900</v>
      </c>
      <c r="E7034">
        <v>0</v>
      </c>
      <c r="F7034">
        <v>70104</v>
      </c>
      <c r="G7034">
        <v>295</v>
      </c>
      <c r="H7034" t="s">
        <v>16</v>
      </c>
      <c r="I7034">
        <v>2310</v>
      </c>
      <c r="J7034">
        <v>3320</v>
      </c>
      <c r="K7034" t="s">
        <v>3425</v>
      </c>
      <c r="L7034" t="s">
        <v>585</v>
      </c>
      <c r="M7034" t="s">
        <v>6458</v>
      </c>
      <c r="N7034" t="s">
        <v>586</v>
      </c>
      <c r="O7034" s="65">
        <v>1511694</v>
      </c>
    </row>
    <row r="7035" spans="1:15" x14ac:dyDescent="0.25">
      <c r="A7035" s="45">
        <v>2018</v>
      </c>
      <c r="B7035" t="s">
        <v>1208</v>
      </c>
      <c r="C7035">
        <v>232</v>
      </c>
      <c r="D7035">
        <v>900</v>
      </c>
      <c r="E7035">
        <v>0</v>
      </c>
      <c r="F7035">
        <v>70104</v>
      </c>
      <c r="G7035">
        <v>296</v>
      </c>
      <c r="H7035" t="s">
        <v>16</v>
      </c>
      <c r="I7035">
        <v>2310</v>
      </c>
      <c r="J7035">
        <v>3120</v>
      </c>
      <c r="K7035" t="s">
        <v>3425</v>
      </c>
      <c r="L7035" t="s">
        <v>585</v>
      </c>
      <c r="M7035" t="s">
        <v>6459</v>
      </c>
      <c r="N7035" t="s">
        <v>586</v>
      </c>
      <c r="O7035" s="65">
        <v>1850724</v>
      </c>
    </row>
    <row r="7036" spans="1:15" x14ac:dyDescent="0.25">
      <c r="A7036" s="45">
        <v>2018</v>
      </c>
      <c r="B7036" t="s">
        <v>1208</v>
      </c>
      <c r="C7036">
        <v>232</v>
      </c>
      <c r="D7036">
        <v>900</v>
      </c>
      <c r="E7036">
        <v>0</v>
      </c>
      <c r="F7036">
        <v>70104</v>
      </c>
      <c r="G7036">
        <v>297</v>
      </c>
      <c r="H7036" t="s">
        <v>16</v>
      </c>
      <c r="I7036">
        <v>2310</v>
      </c>
      <c r="J7036">
        <v>3120</v>
      </c>
      <c r="K7036" t="s">
        <v>3425</v>
      </c>
      <c r="L7036" t="s">
        <v>585</v>
      </c>
      <c r="M7036" t="s">
        <v>6460</v>
      </c>
      <c r="N7036" t="s">
        <v>586</v>
      </c>
      <c r="O7036" s="65">
        <v>1439917</v>
      </c>
    </row>
    <row r="7037" spans="1:15" x14ac:dyDescent="0.25">
      <c r="A7037" s="45">
        <v>2018</v>
      </c>
      <c r="B7037" t="s">
        <v>1208</v>
      </c>
      <c r="C7037">
        <v>232</v>
      </c>
      <c r="D7037">
        <v>900</v>
      </c>
      <c r="E7037">
        <v>0</v>
      </c>
      <c r="F7037">
        <v>70104</v>
      </c>
      <c r="G7037">
        <v>298</v>
      </c>
      <c r="H7037" t="s">
        <v>16</v>
      </c>
      <c r="I7037">
        <v>2310</v>
      </c>
      <c r="J7037">
        <v>3230</v>
      </c>
      <c r="K7037" t="s">
        <v>3425</v>
      </c>
      <c r="L7037" t="s">
        <v>585</v>
      </c>
      <c r="M7037" t="s">
        <v>6461</v>
      </c>
      <c r="N7037" t="s">
        <v>586</v>
      </c>
      <c r="O7037" s="65">
        <v>1518254</v>
      </c>
    </row>
    <row r="7038" spans="1:15" x14ac:dyDescent="0.25">
      <c r="A7038" s="45">
        <v>2018</v>
      </c>
      <c r="B7038" t="s">
        <v>1208</v>
      </c>
      <c r="C7038">
        <v>232</v>
      </c>
      <c r="D7038">
        <v>900</v>
      </c>
      <c r="E7038">
        <v>0</v>
      </c>
      <c r="F7038">
        <v>70104</v>
      </c>
      <c r="G7038">
        <v>299</v>
      </c>
      <c r="H7038" t="s">
        <v>16</v>
      </c>
      <c r="I7038">
        <v>2310</v>
      </c>
      <c r="J7038">
        <v>3120</v>
      </c>
      <c r="K7038" t="s">
        <v>3425</v>
      </c>
      <c r="L7038" t="s">
        <v>585</v>
      </c>
      <c r="M7038" t="s">
        <v>6462</v>
      </c>
      <c r="N7038" t="s">
        <v>586</v>
      </c>
      <c r="O7038" s="65">
        <v>1400827</v>
      </c>
    </row>
    <row r="7039" spans="1:15" x14ac:dyDescent="0.25">
      <c r="A7039" s="45">
        <v>2018</v>
      </c>
      <c r="B7039" t="s">
        <v>1208</v>
      </c>
      <c r="C7039">
        <v>232</v>
      </c>
      <c r="D7039">
        <v>900</v>
      </c>
      <c r="E7039">
        <v>0</v>
      </c>
      <c r="F7039">
        <v>70104</v>
      </c>
      <c r="G7039">
        <v>300</v>
      </c>
      <c r="H7039" t="s">
        <v>16</v>
      </c>
      <c r="I7039">
        <v>2310</v>
      </c>
      <c r="J7039">
        <v>2151</v>
      </c>
      <c r="K7039" t="s">
        <v>3425</v>
      </c>
      <c r="L7039" t="s">
        <v>585</v>
      </c>
      <c r="M7039" t="s">
        <v>6463</v>
      </c>
      <c r="N7039" t="s">
        <v>586</v>
      </c>
      <c r="O7039" s="65">
        <v>1583124</v>
      </c>
    </row>
    <row r="7040" spans="1:15" x14ac:dyDescent="0.25">
      <c r="A7040" s="45">
        <v>2018</v>
      </c>
      <c r="B7040" t="s">
        <v>1208</v>
      </c>
      <c r="C7040">
        <v>232</v>
      </c>
      <c r="D7040">
        <v>900</v>
      </c>
      <c r="E7040">
        <v>0</v>
      </c>
      <c r="F7040">
        <v>70104</v>
      </c>
      <c r="G7040">
        <v>322</v>
      </c>
      <c r="H7040" t="s">
        <v>16</v>
      </c>
      <c r="I7040">
        <v>2310</v>
      </c>
      <c r="J7040">
        <v>3230</v>
      </c>
      <c r="K7040" t="s">
        <v>3425</v>
      </c>
      <c r="L7040" t="s">
        <v>587</v>
      </c>
      <c r="M7040" t="s">
        <v>6464</v>
      </c>
      <c r="N7040" t="s">
        <v>588</v>
      </c>
      <c r="O7040" s="65">
        <v>2650317</v>
      </c>
    </row>
    <row r="7041" spans="1:15" x14ac:dyDescent="0.25">
      <c r="A7041" s="45">
        <v>2018</v>
      </c>
      <c r="B7041" t="s">
        <v>1208</v>
      </c>
      <c r="C7041">
        <v>232</v>
      </c>
      <c r="D7041">
        <v>900</v>
      </c>
      <c r="E7041">
        <v>0</v>
      </c>
      <c r="F7041">
        <v>70104</v>
      </c>
      <c r="G7041">
        <v>323</v>
      </c>
      <c r="H7041" t="s">
        <v>16</v>
      </c>
      <c r="I7041">
        <v>2310</v>
      </c>
      <c r="J7041">
        <v>3410</v>
      </c>
      <c r="K7041" t="s">
        <v>3425</v>
      </c>
      <c r="L7041" t="s">
        <v>587</v>
      </c>
      <c r="M7041" t="s">
        <v>6465</v>
      </c>
      <c r="N7041" t="s">
        <v>588</v>
      </c>
      <c r="O7041" s="65">
        <v>703934</v>
      </c>
    </row>
    <row r="7042" spans="1:15" x14ac:dyDescent="0.25">
      <c r="A7042" s="45">
        <v>2018</v>
      </c>
      <c r="B7042" t="s">
        <v>1208</v>
      </c>
      <c r="C7042">
        <v>232</v>
      </c>
      <c r="D7042">
        <v>900</v>
      </c>
      <c r="E7042">
        <v>0</v>
      </c>
      <c r="F7042">
        <v>70104</v>
      </c>
      <c r="G7042">
        <v>324</v>
      </c>
      <c r="H7042" t="s">
        <v>16</v>
      </c>
      <c r="I7042">
        <v>2310</v>
      </c>
      <c r="J7042">
        <v>3120</v>
      </c>
      <c r="K7042" t="s">
        <v>3425</v>
      </c>
      <c r="L7042" t="s">
        <v>587</v>
      </c>
      <c r="M7042" t="s">
        <v>6466</v>
      </c>
      <c r="N7042" t="s">
        <v>588</v>
      </c>
      <c r="O7042" s="65">
        <v>2680542</v>
      </c>
    </row>
    <row r="7043" spans="1:15" x14ac:dyDescent="0.25">
      <c r="A7043" s="45">
        <v>2018</v>
      </c>
      <c r="B7043" t="s">
        <v>1208</v>
      </c>
      <c r="C7043">
        <v>232</v>
      </c>
      <c r="D7043">
        <v>900</v>
      </c>
      <c r="E7043">
        <v>0</v>
      </c>
      <c r="F7043">
        <v>70104</v>
      </c>
      <c r="G7043">
        <v>325</v>
      </c>
      <c r="H7043" t="s">
        <v>16</v>
      </c>
      <c r="I7043">
        <v>2310</v>
      </c>
      <c r="J7043">
        <v>3120</v>
      </c>
      <c r="K7043" t="s">
        <v>3425</v>
      </c>
      <c r="L7043" t="s">
        <v>587</v>
      </c>
      <c r="M7043" t="s">
        <v>6467</v>
      </c>
      <c r="N7043" t="s">
        <v>588</v>
      </c>
      <c r="O7043" s="65">
        <v>483443</v>
      </c>
    </row>
    <row r="7044" spans="1:15" x14ac:dyDescent="0.25">
      <c r="A7044" s="45">
        <v>2018</v>
      </c>
      <c r="B7044" t="s">
        <v>1208</v>
      </c>
      <c r="C7044">
        <v>232</v>
      </c>
      <c r="D7044">
        <v>900</v>
      </c>
      <c r="E7044">
        <v>0</v>
      </c>
      <c r="F7044">
        <v>70104</v>
      </c>
      <c r="G7044">
        <v>326</v>
      </c>
      <c r="H7044" t="s">
        <v>16</v>
      </c>
      <c r="I7044">
        <v>2310</v>
      </c>
      <c r="J7044">
        <v>3120</v>
      </c>
      <c r="K7044" t="s">
        <v>3425</v>
      </c>
      <c r="L7044" t="s">
        <v>587</v>
      </c>
      <c r="M7044" t="s">
        <v>6468</v>
      </c>
      <c r="N7044" t="s">
        <v>588</v>
      </c>
      <c r="O7044" s="65">
        <v>483443</v>
      </c>
    </row>
    <row r="7045" spans="1:15" x14ac:dyDescent="0.25">
      <c r="A7045" s="45">
        <v>2018</v>
      </c>
      <c r="B7045" t="s">
        <v>1208</v>
      </c>
      <c r="C7045">
        <v>232</v>
      </c>
      <c r="D7045">
        <v>900</v>
      </c>
      <c r="E7045">
        <v>0</v>
      </c>
      <c r="F7045">
        <v>70104</v>
      </c>
      <c r="G7045">
        <v>327</v>
      </c>
      <c r="H7045" t="s">
        <v>16</v>
      </c>
      <c r="I7045">
        <v>2310</v>
      </c>
      <c r="J7045">
        <v>3120</v>
      </c>
      <c r="K7045" t="s">
        <v>3425</v>
      </c>
      <c r="L7045" t="s">
        <v>587</v>
      </c>
      <c r="M7045" t="s">
        <v>6469</v>
      </c>
      <c r="N7045" t="s">
        <v>588</v>
      </c>
      <c r="O7045" s="65">
        <v>483443</v>
      </c>
    </row>
    <row r="7046" spans="1:15" x14ac:dyDescent="0.25">
      <c r="A7046" s="45">
        <v>2018</v>
      </c>
      <c r="B7046" t="s">
        <v>1208</v>
      </c>
      <c r="C7046">
        <v>232</v>
      </c>
      <c r="D7046">
        <v>900</v>
      </c>
      <c r="E7046">
        <v>0</v>
      </c>
      <c r="F7046">
        <v>70104</v>
      </c>
      <c r="G7046">
        <v>328</v>
      </c>
      <c r="H7046" t="s">
        <v>16</v>
      </c>
      <c r="I7046">
        <v>2310</v>
      </c>
      <c r="J7046">
        <v>3310</v>
      </c>
      <c r="K7046" t="s">
        <v>3425</v>
      </c>
      <c r="L7046" t="s">
        <v>587</v>
      </c>
      <c r="M7046" t="s">
        <v>6470</v>
      </c>
      <c r="N7046" t="s">
        <v>588</v>
      </c>
      <c r="O7046" s="65">
        <v>483443</v>
      </c>
    </row>
    <row r="7047" spans="1:15" x14ac:dyDescent="0.25">
      <c r="A7047" s="45">
        <v>2018</v>
      </c>
      <c r="B7047" t="s">
        <v>1208</v>
      </c>
      <c r="C7047">
        <v>232</v>
      </c>
      <c r="D7047">
        <v>900</v>
      </c>
      <c r="E7047">
        <v>0</v>
      </c>
      <c r="F7047">
        <v>70104</v>
      </c>
      <c r="G7047">
        <v>329</v>
      </c>
      <c r="H7047" t="s">
        <v>16</v>
      </c>
      <c r="I7047">
        <v>2310</v>
      </c>
      <c r="J7047">
        <v>3320</v>
      </c>
      <c r="K7047" t="s">
        <v>3425</v>
      </c>
      <c r="L7047" t="s">
        <v>587</v>
      </c>
      <c r="M7047" t="s">
        <v>6471</v>
      </c>
      <c r="N7047" t="s">
        <v>588</v>
      </c>
      <c r="O7047" s="65">
        <v>483443</v>
      </c>
    </row>
    <row r="7048" spans="1:15" x14ac:dyDescent="0.25">
      <c r="A7048" s="45">
        <v>2018</v>
      </c>
      <c r="B7048" t="s">
        <v>1208</v>
      </c>
      <c r="C7048">
        <v>232</v>
      </c>
      <c r="D7048">
        <v>900</v>
      </c>
      <c r="E7048">
        <v>0</v>
      </c>
      <c r="F7048">
        <v>70104</v>
      </c>
      <c r="G7048">
        <v>330</v>
      </c>
      <c r="H7048" t="s">
        <v>16</v>
      </c>
      <c r="I7048">
        <v>2310</v>
      </c>
      <c r="J7048">
        <v>3230</v>
      </c>
      <c r="K7048" t="s">
        <v>3425</v>
      </c>
      <c r="L7048" t="s">
        <v>587</v>
      </c>
      <c r="M7048" t="s">
        <v>6472</v>
      </c>
      <c r="N7048" t="s">
        <v>588</v>
      </c>
      <c r="O7048" s="65">
        <v>1893738</v>
      </c>
    </row>
    <row r="7049" spans="1:15" x14ac:dyDescent="0.25">
      <c r="A7049" s="45">
        <v>2018</v>
      </c>
      <c r="B7049" t="s">
        <v>1208</v>
      </c>
      <c r="C7049">
        <v>232</v>
      </c>
      <c r="D7049">
        <v>900</v>
      </c>
      <c r="E7049">
        <v>0</v>
      </c>
      <c r="F7049">
        <v>70104</v>
      </c>
      <c r="G7049">
        <v>331</v>
      </c>
      <c r="H7049" t="s">
        <v>16</v>
      </c>
      <c r="I7049">
        <v>2310</v>
      </c>
      <c r="J7049">
        <v>3120</v>
      </c>
      <c r="K7049" t="s">
        <v>3425</v>
      </c>
      <c r="L7049" t="s">
        <v>587</v>
      </c>
      <c r="M7049" t="s">
        <v>6473</v>
      </c>
      <c r="N7049" t="s">
        <v>588</v>
      </c>
      <c r="O7049" s="65">
        <v>900000</v>
      </c>
    </row>
    <row r="7050" spans="1:15" x14ac:dyDescent="0.25">
      <c r="A7050" s="45">
        <v>2018</v>
      </c>
      <c r="B7050" t="s">
        <v>1208</v>
      </c>
      <c r="C7050">
        <v>232</v>
      </c>
      <c r="D7050">
        <v>900</v>
      </c>
      <c r="E7050">
        <v>0</v>
      </c>
      <c r="F7050">
        <v>70104</v>
      </c>
      <c r="G7050">
        <v>332</v>
      </c>
      <c r="H7050" t="s">
        <v>16</v>
      </c>
      <c r="I7050">
        <v>2310</v>
      </c>
      <c r="J7050">
        <v>3310</v>
      </c>
      <c r="K7050" t="s">
        <v>3425</v>
      </c>
      <c r="L7050" t="s">
        <v>587</v>
      </c>
      <c r="M7050" t="s">
        <v>6474</v>
      </c>
      <c r="N7050" t="s">
        <v>588</v>
      </c>
      <c r="O7050" s="65">
        <v>720000</v>
      </c>
    </row>
    <row r="7051" spans="1:15" x14ac:dyDescent="0.25">
      <c r="A7051" s="45">
        <v>2018</v>
      </c>
      <c r="B7051" t="s">
        <v>1208</v>
      </c>
      <c r="C7051">
        <v>232</v>
      </c>
      <c r="D7051">
        <v>900</v>
      </c>
      <c r="E7051">
        <v>0</v>
      </c>
      <c r="F7051">
        <v>70104</v>
      </c>
      <c r="G7051">
        <v>333</v>
      </c>
      <c r="H7051" t="s">
        <v>16</v>
      </c>
      <c r="I7051">
        <v>2310</v>
      </c>
      <c r="J7051">
        <v>3120</v>
      </c>
      <c r="K7051" t="s">
        <v>3425</v>
      </c>
      <c r="L7051" t="s">
        <v>587</v>
      </c>
      <c r="M7051" t="s">
        <v>6475</v>
      </c>
      <c r="N7051" t="s">
        <v>588</v>
      </c>
      <c r="O7051" s="65">
        <v>1355716</v>
      </c>
    </row>
    <row r="7052" spans="1:15" x14ac:dyDescent="0.25">
      <c r="A7052" s="45">
        <v>2018</v>
      </c>
      <c r="B7052" t="s">
        <v>1208</v>
      </c>
      <c r="C7052">
        <v>232</v>
      </c>
      <c r="D7052">
        <v>900</v>
      </c>
      <c r="E7052">
        <v>0</v>
      </c>
      <c r="F7052">
        <v>70104</v>
      </c>
      <c r="G7052">
        <v>334</v>
      </c>
      <c r="H7052" t="s">
        <v>16</v>
      </c>
      <c r="I7052">
        <v>2310</v>
      </c>
      <c r="J7052">
        <v>3230</v>
      </c>
      <c r="K7052" t="s">
        <v>3425</v>
      </c>
      <c r="L7052" t="s">
        <v>587</v>
      </c>
      <c r="M7052" t="s">
        <v>6476</v>
      </c>
      <c r="N7052" t="s">
        <v>588</v>
      </c>
      <c r="O7052" s="65">
        <v>3955287</v>
      </c>
    </row>
    <row r="7053" spans="1:15" x14ac:dyDescent="0.25">
      <c r="A7053" s="45">
        <v>2018</v>
      </c>
      <c r="B7053" t="s">
        <v>1208</v>
      </c>
      <c r="C7053">
        <v>232</v>
      </c>
      <c r="D7053">
        <v>900</v>
      </c>
      <c r="E7053">
        <v>0</v>
      </c>
      <c r="F7053">
        <v>70104</v>
      </c>
      <c r="G7053">
        <v>341</v>
      </c>
      <c r="H7053" t="s">
        <v>16</v>
      </c>
      <c r="I7053">
        <v>2310</v>
      </c>
      <c r="J7053">
        <v>2151</v>
      </c>
      <c r="K7053" t="s">
        <v>3425</v>
      </c>
      <c r="L7053" t="s">
        <v>1211</v>
      </c>
      <c r="M7053" t="s">
        <v>6477</v>
      </c>
      <c r="N7053" t="s">
        <v>590</v>
      </c>
      <c r="O7053" s="65">
        <v>1347052</v>
      </c>
    </row>
    <row r="7054" spans="1:15" x14ac:dyDescent="0.25">
      <c r="A7054" s="45">
        <v>2018</v>
      </c>
      <c r="B7054" t="s">
        <v>1208</v>
      </c>
      <c r="C7054">
        <v>232</v>
      </c>
      <c r="D7054">
        <v>900</v>
      </c>
      <c r="E7054">
        <v>0</v>
      </c>
      <c r="F7054">
        <v>70104</v>
      </c>
      <c r="G7054">
        <v>342</v>
      </c>
      <c r="H7054" t="s">
        <v>16</v>
      </c>
      <c r="I7054">
        <v>2310</v>
      </c>
      <c r="J7054">
        <v>2220</v>
      </c>
      <c r="K7054" t="s">
        <v>3425</v>
      </c>
      <c r="L7054" t="s">
        <v>1211</v>
      </c>
      <c r="M7054" t="s">
        <v>6478</v>
      </c>
      <c r="N7054" t="s">
        <v>590</v>
      </c>
      <c r="O7054" s="65">
        <v>1146285</v>
      </c>
    </row>
    <row r="7055" spans="1:15" x14ac:dyDescent="0.25">
      <c r="A7055" s="45">
        <v>2018</v>
      </c>
      <c r="B7055" t="s">
        <v>1208</v>
      </c>
      <c r="C7055">
        <v>232</v>
      </c>
      <c r="D7055">
        <v>900</v>
      </c>
      <c r="E7055">
        <v>0</v>
      </c>
      <c r="F7055">
        <v>70104</v>
      </c>
      <c r="G7055">
        <v>343</v>
      </c>
      <c r="H7055" t="s">
        <v>16</v>
      </c>
      <c r="I7055">
        <v>2310</v>
      </c>
      <c r="J7055">
        <v>1360</v>
      </c>
      <c r="K7055" t="s">
        <v>3425</v>
      </c>
      <c r="L7055" t="s">
        <v>1211</v>
      </c>
      <c r="M7055" t="s">
        <v>6479</v>
      </c>
      <c r="N7055" t="s">
        <v>590</v>
      </c>
      <c r="O7055" s="65">
        <v>1994898</v>
      </c>
    </row>
    <row r="7056" spans="1:15" x14ac:dyDescent="0.25">
      <c r="A7056" s="45">
        <v>2018</v>
      </c>
      <c r="B7056" t="s">
        <v>1208</v>
      </c>
      <c r="C7056">
        <v>232</v>
      </c>
      <c r="D7056">
        <v>900</v>
      </c>
      <c r="E7056">
        <v>0</v>
      </c>
      <c r="F7056">
        <v>70104</v>
      </c>
      <c r="G7056">
        <v>344</v>
      </c>
      <c r="H7056" t="s">
        <v>16</v>
      </c>
      <c r="I7056">
        <v>2310</v>
      </c>
      <c r="J7056">
        <v>2210</v>
      </c>
      <c r="K7056" t="s">
        <v>3425</v>
      </c>
      <c r="L7056" t="s">
        <v>1211</v>
      </c>
      <c r="M7056" t="s">
        <v>6480</v>
      </c>
      <c r="N7056" t="s">
        <v>590</v>
      </c>
      <c r="O7056" s="65">
        <v>1148165</v>
      </c>
    </row>
    <row r="7057" spans="1:15" x14ac:dyDescent="0.25">
      <c r="A7057" s="45">
        <v>2018</v>
      </c>
      <c r="B7057" t="s">
        <v>1208</v>
      </c>
      <c r="C7057">
        <v>232</v>
      </c>
      <c r="D7057">
        <v>900</v>
      </c>
      <c r="E7057">
        <v>0</v>
      </c>
      <c r="F7057">
        <v>70104</v>
      </c>
      <c r="G7057">
        <v>345</v>
      </c>
      <c r="H7057" t="s">
        <v>16</v>
      </c>
      <c r="I7057">
        <v>2310</v>
      </c>
      <c r="J7057">
        <v>3120</v>
      </c>
      <c r="K7057" t="s">
        <v>3425</v>
      </c>
      <c r="L7057" t="s">
        <v>1211</v>
      </c>
      <c r="M7057" t="s">
        <v>6481</v>
      </c>
      <c r="N7057" t="s">
        <v>590</v>
      </c>
      <c r="O7057" s="65">
        <v>1286886</v>
      </c>
    </row>
    <row r="7058" spans="1:15" x14ac:dyDescent="0.25">
      <c r="A7058" s="45">
        <v>2018</v>
      </c>
      <c r="B7058" t="s">
        <v>1208</v>
      </c>
      <c r="C7058">
        <v>232</v>
      </c>
      <c r="D7058">
        <v>900</v>
      </c>
      <c r="E7058">
        <v>0</v>
      </c>
      <c r="F7058">
        <v>70104</v>
      </c>
      <c r="G7058">
        <v>346</v>
      </c>
      <c r="H7058" t="s">
        <v>16</v>
      </c>
      <c r="I7058">
        <v>2310</v>
      </c>
      <c r="J7058">
        <v>3120</v>
      </c>
      <c r="K7058" t="s">
        <v>3425</v>
      </c>
      <c r="L7058" t="s">
        <v>1211</v>
      </c>
      <c r="M7058" t="s">
        <v>6482</v>
      </c>
      <c r="N7058" t="s">
        <v>590</v>
      </c>
      <c r="O7058" s="65">
        <v>678147</v>
      </c>
    </row>
    <row r="7059" spans="1:15" x14ac:dyDescent="0.25">
      <c r="A7059" s="45">
        <v>2018</v>
      </c>
      <c r="B7059" t="s">
        <v>1208</v>
      </c>
      <c r="C7059">
        <v>232</v>
      </c>
      <c r="D7059">
        <v>900</v>
      </c>
      <c r="E7059">
        <v>0</v>
      </c>
      <c r="F7059">
        <v>70104</v>
      </c>
      <c r="G7059">
        <v>355</v>
      </c>
      <c r="H7059" t="s">
        <v>16</v>
      </c>
      <c r="I7059">
        <v>2310</v>
      </c>
      <c r="J7059">
        <v>3310</v>
      </c>
      <c r="K7059" t="s">
        <v>3425</v>
      </c>
      <c r="L7059" t="s">
        <v>591</v>
      </c>
      <c r="M7059" t="s">
        <v>6483</v>
      </c>
      <c r="N7059" t="s">
        <v>592</v>
      </c>
      <c r="O7059" s="65">
        <v>2151800</v>
      </c>
    </row>
    <row r="7060" spans="1:15" x14ac:dyDescent="0.25">
      <c r="A7060" s="45">
        <v>2018</v>
      </c>
      <c r="B7060" t="s">
        <v>1208</v>
      </c>
      <c r="C7060">
        <v>232</v>
      </c>
      <c r="D7060">
        <v>900</v>
      </c>
      <c r="E7060">
        <v>0</v>
      </c>
      <c r="F7060">
        <v>70104</v>
      </c>
      <c r="G7060">
        <v>356</v>
      </c>
      <c r="H7060" t="s">
        <v>16</v>
      </c>
      <c r="I7060">
        <v>2310</v>
      </c>
      <c r="J7060">
        <v>3310</v>
      </c>
      <c r="K7060" t="s">
        <v>3425</v>
      </c>
      <c r="L7060" t="s">
        <v>591</v>
      </c>
      <c r="M7060" t="s">
        <v>6484</v>
      </c>
      <c r="N7060" t="s">
        <v>592</v>
      </c>
      <c r="O7060" s="65">
        <v>2390600</v>
      </c>
    </row>
    <row r="7061" spans="1:15" x14ac:dyDescent="0.25">
      <c r="A7061" s="45">
        <v>2018</v>
      </c>
      <c r="B7061" t="s">
        <v>1208</v>
      </c>
      <c r="C7061">
        <v>232</v>
      </c>
      <c r="D7061">
        <v>900</v>
      </c>
      <c r="E7061">
        <v>0</v>
      </c>
      <c r="F7061">
        <v>70104</v>
      </c>
      <c r="G7061">
        <v>357</v>
      </c>
      <c r="H7061" t="s">
        <v>16</v>
      </c>
      <c r="I7061">
        <v>2310</v>
      </c>
      <c r="J7061">
        <v>3410</v>
      </c>
      <c r="K7061" t="s">
        <v>3425</v>
      </c>
      <c r="L7061" t="s">
        <v>591</v>
      </c>
      <c r="M7061" t="s">
        <v>6485</v>
      </c>
      <c r="N7061" t="s">
        <v>592</v>
      </c>
      <c r="O7061" s="65">
        <v>1295192</v>
      </c>
    </row>
    <row r="7062" spans="1:15" x14ac:dyDescent="0.25">
      <c r="A7062" s="45">
        <v>2018</v>
      </c>
      <c r="B7062" t="s">
        <v>1208</v>
      </c>
      <c r="C7062">
        <v>232</v>
      </c>
      <c r="D7062">
        <v>900</v>
      </c>
      <c r="E7062">
        <v>0</v>
      </c>
      <c r="F7062">
        <v>70104</v>
      </c>
      <c r="G7062">
        <v>358</v>
      </c>
      <c r="H7062" t="s">
        <v>16</v>
      </c>
      <c r="I7062">
        <v>2310</v>
      </c>
      <c r="J7062">
        <v>3410</v>
      </c>
      <c r="K7062" t="s">
        <v>3425</v>
      </c>
      <c r="L7062" t="s">
        <v>591</v>
      </c>
      <c r="M7062" t="s">
        <v>6486</v>
      </c>
      <c r="N7062" t="s">
        <v>592</v>
      </c>
      <c r="O7062" s="65">
        <v>1295192</v>
      </c>
    </row>
    <row r="7063" spans="1:15" x14ac:dyDescent="0.25">
      <c r="A7063" s="45">
        <v>2018</v>
      </c>
      <c r="B7063" t="s">
        <v>1208</v>
      </c>
      <c r="C7063">
        <v>232</v>
      </c>
      <c r="D7063">
        <v>900</v>
      </c>
      <c r="E7063">
        <v>0</v>
      </c>
      <c r="F7063">
        <v>70104</v>
      </c>
      <c r="G7063">
        <v>359</v>
      </c>
      <c r="H7063" t="s">
        <v>16</v>
      </c>
      <c r="I7063">
        <v>2310</v>
      </c>
      <c r="J7063">
        <v>2151</v>
      </c>
      <c r="K7063" t="s">
        <v>3425</v>
      </c>
      <c r="L7063" t="s">
        <v>591</v>
      </c>
      <c r="M7063" t="s">
        <v>6487</v>
      </c>
      <c r="N7063" t="s">
        <v>592</v>
      </c>
      <c r="O7063" s="65">
        <v>3297795</v>
      </c>
    </row>
    <row r="7064" spans="1:15" x14ac:dyDescent="0.25">
      <c r="A7064" s="45">
        <v>2018</v>
      </c>
      <c r="B7064" t="s">
        <v>1208</v>
      </c>
      <c r="C7064">
        <v>232</v>
      </c>
      <c r="D7064">
        <v>900</v>
      </c>
      <c r="E7064">
        <v>0</v>
      </c>
      <c r="F7064">
        <v>70104</v>
      </c>
      <c r="G7064">
        <v>360</v>
      </c>
      <c r="H7064" t="s">
        <v>16</v>
      </c>
      <c r="I7064">
        <v>2310</v>
      </c>
      <c r="J7064">
        <v>3120</v>
      </c>
      <c r="K7064" t="s">
        <v>3425</v>
      </c>
      <c r="L7064" t="s">
        <v>591</v>
      </c>
      <c r="M7064" t="s">
        <v>6488</v>
      </c>
      <c r="N7064" t="s">
        <v>592</v>
      </c>
      <c r="O7064" s="65">
        <v>1680000</v>
      </c>
    </row>
    <row r="7065" spans="1:15" x14ac:dyDescent="0.25">
      <c r="A7065" s="45">
        <v>2018</v>
      </c>
      <c r="B7065" t="s">
        <v>1208</v>
      </c>
      <c r="C7065">
        <v>232</v>
      </c>
      <c r="D7065">
        <v>900</v>
      </c>
      <c r="E7065">
        <v>0</v>
      </c>
      <c r="F7065">
        <v>70104</v>
      </c>
      <c r="G7065">
        <v>361</v>
      </c>
      <c r="H7065" t="s">
        <v>16</v>
      </c>
      <c r="I7065">
        <v>2310</v>
      </c>
      <c r="J7065">
        <v>3310</v>
      </c>
      <c r="K7065" t="s">
        <v>3425</v>
      </c>
      <c r="L7065" t="s">
        <v>591</v>
      </c>
      <c r="M7065" t="s">
        <v>6489</v>
      </c>
      <c r="N7065" t="s">
        <v>592</v>
      </c>
      <c r="O7065" s="65">
        <v>984000</v>
      </c>
    </row>
    <row r="7066" spans="1:15" x14ac:dyDescent="0.25">
      <c r="A7066" s="45">
        <v>2018</v>
      </c>
      <c r="B7066" t="s">
        <v>1208</v>
      </c>
      <c r="C7066">
        <v>232</v>
      </c>
      <c r="D7066">
        <v>900</v>
      </c>
      <c r="E7066">
        <v>0</v>
      </c>
      <c r="F7066">
        <v>70104</v>
      </c>
      <c r="G7066">
        <v>362</v>
      </c>
      <c r="H7066" t="s">
        <v>16</v>
      </c>
      <c r="I7066">
        <v>2310</v>
      </c>
      <c r="J7066">
        <v>3120</v>
      </c>
      <c r="K7066" t="s">
        <v>3425</v>
      </c>
      <c r="L7066" t="s">
        <v>591</v>
      </c>
      <c r="M7066" t="s">
        <v>6490</v>
      </c>
      <c r="N7066" t="s">
        <v>592</v>
      </c>
      <c r="O7066" s="65">
        <v>1227652</v>
      </c>
    </row>
    <row r="7067" spans="1:15" x14ac:dyDescent="0.25">
      <c r="A7067" s="45">
        <v>2018</v>
      </c>
      <c r="B7067" t="s">
        <v>1208</v>
      </c>
      <c r="C7067">
        <v>232</v>
      </c>
      <c r="D7067">
        <v>900</v>
      </c>
      <c r="E7067">
        <v>0</v>
      </c>
      <c r="F7067">
        <v>70104</v>
      </c>
      <c r="G7067">
        <v>363</v>
      </c>
      <c r="H7067" t="s">
        <v>16</v>
      </c>
      <c r="I7067">
        <v>2310</v>
      </c>
      <c r="J7067">
        <v>2210</v>
      </c>
      <c r="K7067" t="s">
        <v>3425</v>
      </c>
      <c r="L7067" t="s">
        <v>591</v>
      </c>
      <c r="M7067" t="s">
        <v>6491</v>
      </c>
      <c r="N7067" t="s">
        <v>592</v>
      </c>
      <c r="O7067" s="65">
        <v>800000</v>
      </c>
    </row>
    <row r="7068" spans="1:15" x14ac:dyDescent="0.25">
      <c r="A7068" s="45">
        <v>2018</v>
      </c>
      <c r="B7068" t="s">
        <v>1208</v>
      </c>
      <c r="C7068">
        <v>232</v>
      </c>
      <c r="D7068">
        <v>900</v>
      </c>
      <c r="E7068">
        <v>0</v>
      </c>
      <c r="F7068">
        <v>70104</v>
      </c>
      <c r="G7068">
        <v>370</v>
      </c>
      <c r="H7068" t="s">
        <v>16</v>
      </c>
      <c r="I7068">
        <v>2310</v>
      </c>
      <c r="J7068">
        <v>3310</v>
      </c>
      <c r="K7068" t="s">
        <v>3425</v>
      </c>
      <c r="L7068" t="s">
        <v>593</v>
      </c>
      <c r="M7068" t="s">
        <v>6492</v>
      </c>
      <c r="N7068" t="s">
        <v>595</v>
      </c>
      <c r="O7068" s="65">
        <v>1200058</v>
      </c>
    </row>
    <row r="7069" spans="1:15" x14ac:dyDescent="0.25">
      <c r="A7069" s="45">
        <v>2018</v>
      </c>
      <c r="B7069" t="s">
        <v>1208</v>
      </c>
      <c r="C7069">
        <v>232</v>
      </c>
      <c r="D7069">
        <v>900</v>
      </c>
      <c r="E7069">
        <v>0</v>
      </c>
      <c r="F7069">
        <v>70104</v>
      </c>
      <c r="G7069">
        <v>371</v>
      </c>
      <c r="H7069" t="s">
        <v>16</v>
      </c>
      <c r="I7069">
        <v>2310</v>
      </c>
      <c r="J7069">
        <v>3310</v>
      </c>
      <c r="K7069" t="s">
        <v>3425</v>
      </c>
      <c r="L7069" t="s">
        <v>593</v>
      </c>
      <c r="M7069" t="s">
        <v>6493</v>
      </c>
      <c r="N7069" t="s">
        <v>595</v>
      </c>
      <c r="O7069" s="65">
        <v>1200058</v>
      </c>
    </row>
    <row r="7070" spans="1:15" x14ac:dyDescent="0.25">
      <c r="A7070" s="45">
        <v>2018</v>
      </c>
      <c r="B7070" t="s">
        <v>1208</v>
      </c>
      <c r="C7070">
        <v>232</v>
      </c>
      <c r="D7070">
        <v>900</v>
      </c>
      <c r="E7070">
        <v>0</v>
      </c>
      <c r="F7070">
        <v>70104</v>
      </c>
      <c r="G7070">
        <v>372</v>
      </c>
      <c r="H7070" t="s">
        <v>16</v>
      </c>
      <c r="I7070">
        <v>2310</v>
      </c>
      <c r="J7070">
        <v>3310</v>
      </c>
      <c r="K7070" t="s">
        <v>3425</v>
      </c>
      <c r="L7070" t="s">
        <v>593</v>
      </c>
      <c r="M7070" t="s">
        <v>6494</v>
      </c>
      <c r="N7070" t="s">
        <v>595</v>
      </c>
      <c r="O7070" s="65">
        <v>1743573</v>
      </c>
    </row>
    <row r="7071" spans="1:15" x14ac:dyDescent="0.25">
      <c r="A7071" s="45">
        <v>2018</v>
      </c>
      <c r="B7071" t="s">
        <v>1208</v>
      </c>
      <c r="C7071">
        <v>232</v>
      </c>
      <c r="D7071">
        <v>900</v>
      </c>
      <c r="E7071">
        <v>0</v>
      </c>
      <c r="F7071">
        <v>70104</v>
      </c>
      <c r="G7071">
        <v>373</v>
      </c>
      <c r="H7071" t="s">
        <v>16</v>
      </c>
      <c r="I7071">
        <v>2310</v>
      </c>
      <c r="J7071">
        <v>3310</v>
      </c>
      <c r="K7071" t="s">
        <v>3425</v>
      </c>
      <c r="L7071" t="s">
        <v>593</v>
      </c>
      <c r="M7071" t="s">
        <v>6495</v>
      </c>
      <c r="N7071" t="s">
        <v>595</v>
      </c>
      <c r="O7071" s="65">
        <v>1326339</v>
      </c>
    </row>
    <row r="7072" spans="1:15" x14ac:dyDescent="0.25">
      <c r="A7072" s="45">
        <v>2018</v>
      </c>
      <c r="B7072" t="s">
        <v>1208</v>
      </c>
      <c r="C7072">
        <v>232</v>
      </c>
      <c r="D7072">
        <v>900</v>
      </c>
      <c r="E7072">
        <v>0</v>
      </c>
      <c r="F7072">
        <v>70104</v>
      </c>
      <c r="G7072">
        <v>374</v>
      </c>
      <c r="H7072" t="s">
        <v>16</v>
      </c>
      <c r="I7072">
        <v>2310</v>
      </c>
      <c r="J7072">
        <v>3310</v>
      </c>
      <c r="K7072" t="s">
        <v>3425</v>
      </c>
      <c r="L7072" t="s">
        <v>593</v>
      </c>
      <c r="M7072" t="s">
        <v>6496</v>
      </c>
      <c r="N7072" t="s">
        <v>595</v>
      </c>
      <c r="O7072" s="65">
        <v>1326339</v>
      </c>
    </row>
    <row r="7073" spans="1:15" x14ac:dyDescent="0.25">
      <c r="A7073" s="45">
        <v>2018</v>
      </c>
      <c r="B7073" t="s">
        <v>1208</v>
      </c>
      <c r="C7073">
        <v>232</v>
      </c>
      <c r="D7073">
        <v>900</v>
      </c>
      <c r="E7073">
        <v>0</v>
      </c>
      <c r="F7073">
        <v>70104</v>
      </c>
      <c r="G7073">
        <v>375</v>
      </c>
      <c r="H7073" t="s">
        <v>16</v>
      </c>
      <c r="I7073">
        <v>2310</v>
      </c>
      <c r="J7073">
        <v>3310</v>
      </c>
      <c r="K7073" t="s">
        <v>3425</v>
      </c>
      <c r="L7073" t="s">
        <v>593</v>
      </c>
      <c r="M7073" t="s">
        <v>6497</v>
      </c>
      <c r="N7073" t="s">
        <v>595</v>
      </c>
      <c r="O7073" s="65">
        <v>1443336</v>
      </c>
    </row>
    <row r="7074" spans="1:15" x14ac:dyDescent="0.25">
      <c r="A7074" s="45">
        <v>2018</v>
      </c>
      <c r="B7074" t="s">
        <v>1208</v>
      </c>
      <c r="C7074">
        <v>232</v>
      </c>
      <c r="D7074">
        <v>900</v>
      </c>
      <c r="E7074">
        <v>0</v>
      </c>
      <c r="F7074">
        <v>70104</v>
      </c>
      <c r="G7074">
        <v>376</v>
      </c>
      <c r="H7074" t="s">
        <v>16</v>
      </c>
      <c r="I7074">
        <v>2310</v>
      </c>
      <c r="J7074">
        <v>3310</v>
      </c>
      <c r="K7074" t="s">
        <v>3425</v>
      </c>
      <c r="L7074" t="s">
        <v>593</v>
      </c>
      <c r="M7074" t="s">
        <v>6498</v>
      </c>
      <c r="N7074" t="s">
        <v>595</v>
      </c>
      <c r="O7074" s="65">
        <v>1443336</v>
      </c>
    </row>
    <row r="7075" spans="1:15" x14ac:dyDescent="0.25">
      <c r="A7075" s="45">
        <v>2018</v>
      </c>
      <c r="B7075" t="s">
        <v>1208</v>
      </c>
      <c r="C7075">
        <v>232</v>
      </c>
      <c r="D7075">
        <v>900</v>
      </c>
      <c r="E7075">
        <v>0</v>
      </c>
      <c r="F7075">
        <v>70104</v>
      </c>
      <c r="G7075">
        <v>377</v>
      </c>
      <c r="H7075" t="s">
        <v>16</v>
      </c>
      <c r="I7075">
        <v>2310</v>
      </c>
      <c r="J7075">
        <v>2151</v>
      </c>
      <c r="K7075" t="s">
        <v>3425</v>
      </c>
      <c r="L7075" t="s">
        <v>593</v>
      </c>
      <c r="M7075" t="s">
        <v>6499</v>
      </c>
      <c r="N7075" t="s">
        <v>595</v>
      </c>
      <c r="O7075" s="65">
        <v>1652248</v>
      </c>
    </row>
    <row r="7076" spans="1:15" x14ac:dyDescent="0.25">
      <c r="A7076" s="45">
        <v>2018</v>
      </c>
      <c r="B7076" t="s">
        <v>1208</v>
      </c>
      <c r="C7076">
        <v>232</v>
      </c>
      <c r="D7076">
        <v>900</v>
      </c>
      <c r="E7076">
        <v>0</v>
      </c>
      <c r="F7076">
        <v>70104</v>
      </c>
      <c r="G7076">
        <v>378</v>
      </c>
      <c r="H7076" t="s">
        <v>16</v>
      </c>
      <c r="I7076">
        <v>2310</v>
      </c>
      <c r="J7076">
        <v>3310</v>
      </c>
      <c r="K7076" t="s">
        <v>3425</v>
      </c>
      <c r="L7076" t="s">
        <v>593</v>
      </c>
      <c r="M7076" t="s">
        <v>6500</v>
      </c>
      <c r="N7076" t="s">
        <v>595</v>
      </c>
      <c r="O7076" s="65">
        <v>1652248</v>
      </c>
    </row>
    <row r="7077" spans="1:15" x14ac:dyDescent="0.25">
      <c r="A7077" s="45">
        <v>2018</v>
      </c>
      <c r="B7077" t="s">
        <v>1208</v>
      </c>
      <c r="C7077">
        <v>232</v>
      </c>
      <c r="D7077">
        <v>900</v>
      </c>
      <c r="E7077">
        <v>0</v>
      </c>
      <c r="F7077">
        <v>70104</v>
      </c>
      <c r="G7077">
        <v>391</v>
      </c>
      <c r="H7077" t="s">
        <v>16</v>
      </c>
      <c r="I7077">
        <v>2310</v>
      </c>
      <c r="J7077">
        <v>3120</v>
      </c>
      <c r="K7077" t="s">
        <v>3425</v>
      </c>
      <c r="L7077" t="s">
        <v>596</v>
      </c>
      <c r="M7077" t="s">
        <v>6501</v>
      </c>
      <c r="N7077" t="s">
        <v>597</v>
      </c>
      <c r="O7077" s="65">
        <v>2943951</v>
      </c>
    </row>
    <row r="7078" spans="1:15" x14ac:dyDescent="0.25">
      <c r="A7078" s="45">
        <v>2018</v>
      </c>
      <c r="B7078" t="s">
        <v>1208</v>
      </c>
      <c r="C7078">
        <v>232</v>
      </c>
      <c r="D7078">
        <v>900</v>
      </c>
      <c r="E7078">
        <v>0</v>
      </c>
      <c r="F7078">
        <v>70104</v>
      </c>
      <c r="G7078">
        <v>392</v>
      </c>
      <c r="H7078" t="s">
        <v>16</v>
      </c>
      <c r="I7078">
        <v>2310</v>
      </c>
      <c r="J7078">
        <v>2151</v>
      </c>
      <c r="K7078" t="s">
        <v>3425</v>
      </c>
      <c r="L7078" t="s">
        <v>596</v>
      </c>
      <c r="M7078" t="s">
        <v>6502</v>
      </c>
      <c r="N7078" t="s">
        <v>597</v>
      </c>
      <c r="O7078" s="65">
        <v>1112524</v>
      </c>
    </row>
    <row r="7079" spans="1:15" x14ac:dyDescent="0.25">
      <c r="A7079" s="45">
        <v>2018</v>
      </c>
      <c r="B7079" t="s">
        <v>1208</v>
      </c>
      <c r="C7079">
        <v>232</v>
      </c>
      <c r="D7079">
        <v>900</v>
      </c>
      <c r="E7079">
        <v>0</v>
      </c>
      <c r="F7079">
        <v>70104</v>
      </c>
      <c r="G7079">
        <v>393</v>
      </c>
      <c r="H7079" t="s">
        <v>16</v>
      </c>
      <c r="I7079">
        <v>2310</v>
      </c>
      <c r="J7079">
        <v>2220</v>
      </c>
      <c r="K7079" t="s">
        <v>3425</v>
      </c>
      <c r="L7079" t="s">
        <v>596</v>
      </c>
      <c r="M7079" t="s">
        <v>6503</v>
      </c>
      <c r="N7079" t="s">
        <v>597</v>
      </c>
      <c r="O7079" s="65">
        <v>1112400</v>
      </c>
    </row>
    <row r="7080" spans="1:15" x14ac:dyDescent="0.25">
      <c r="A7080" s="45">
        <v>2018</v>
      </c>
      <c r="B7080" t="s">
        <v>1208</v>
      </c>
      <c r="C7080">
        <v>232</v>
      </c>
      <c r="D7080">
        <v>900</v>
      </c>
      <c r="E7080">
        <v>0</v>
      </c>
      <c r="F7080">
        <v>70104</v>
      </c>
      <c r="G7080">
        <v>394</v>
      </c>
      <c r="H7080" t="s">
        <v>16</v>
      </c>
      <c r="I7080">
        <v>2310</v>
      </c>
      <c r="J7080">
        <v>2220</v>
      </c>
      <c r="K7080" t="s">
        <v>3425</v>
      </c>
      <c r="L7080" t="s">
        <v>596</v>
      </c>
      <c r="M7080" t="s">
        <v>6504</v>
      </c>
      <c r="N7080" t="s">
        <v>597</v>
      </c>
      <c r="O7080" s="65">
        <v>1112400</v>
      </c>
    </row>
    <row r="7081" spans="1:15" x14ac:dyDescent="0.25">
      <c r="A7081" s="45">
        <v>2018</v>
      </c>
      <c r="B7081" t="s">
        <v>1208</v>
      </c>
      <c r="C7081">
        <v>232</v>
      </c>
      <c r="D7081">
        <v>900</v>
      </c>
      <c r="E7081">
        <v>0</v>
      </c>
      <c r="F7081">
        <v>70104</v>
      </c>
      <c r="G7081">
        <v>395</v>
      </c>
      <c r="H7081" t="s">
        <v>16</v>
      </c>
      <c r="I7081">
        <v>2310</v>
      </c>
      <c r="J7081">
        <v>2151</v>
      </c>
      <c r="K7081" t="s">
        <v>3425</v>
      </c>
      <c r="L7081" t="s">
        <v>596</v>
      </c>
      <c r="M7081" t="s">
        <v>6505</v>
      </c>
      <c r="N7081" t="s">
        <v>597</v>
      </c>
      <c r="O7081" s="65">
        <v>3259219</v>
      </c>
    </row>
    <row r="7082" spans="1:15" x14ac:dyDescent="0.25">
      <c r="A7082" s="45">
        <v>2018</v>
      </c>
      <c r="B7082" t="s">
        <v>1208</v>
      </c>
      <c r="C7082">
        <v>232</v>
      </c>
      <c r="D7082">
        <v>900</v>
      </c>
      <c r="E7082">
        <v>0</v>
      </c>
      <c r="F7082">
        <v>70104</v>
      </c>
      <c r="G7082">
        <v>396</v>
      </c>
      <c r="H7082" t="s">
        <v>16</v>
      </c>
      <c r="I7082">
        <v>2310</v>
      </c>
      <c r="J7082">
        <v>2151</v>
      </c>
      <c r="K7082" t="s">
        <v>3425</v>
      </c>
      <c r="L7082" t="s">
        <v>596</v>
      </c>
      <c r="M7082" t="s">
        <v>6506</v>
      </c>
      <c r="N7082" t="s">
        <v>597</v>
      </c>
      <c r="O7082" s="65">
        <v>1800000</v>
      </c>
    </row>
    <row r="7083" spans="1:15" x14ac:dyDescent="0.25">
      <c r="A7083" s="45">
        <v>2018</v>
      </c>
      <c r="B7083" t="s">
        <v>1208</v>
      </c>
      <c r="C7083">
        <v>232</v>
      </c>
      <c r="D7083">
        <v>900</v>
      </c>
      <c r="E7083">
        <v>0</v>
      </c>
      <c r="F7083">
        <v>70104</v>
      </c>
      <c r="G7083">
        <v>397</v>
      </c>
      <c r="H7083" t="s">
        <v>16</v>
      </c>
      <c r="I7083">
        <v>2310</v>
      </c>
      <c r="J7083">
        <v>2151</v>
      </c>
      <c r="K7083" t="s">
        <v>3425</v>
      </c>
      <c r="L7083" t="s">
        <v>596</v>
      </c>
      <c r="M7083" t="s">
        <v>6507</v>
      </c>
      <c r="N7083" t="s">
        <v>597</v>
      </c>
      <c r="O7083" s="65">
        <v>2158983</v>
      </c>
    </row>
    <row r="7084" spans="1:15" x14ac:dyDescent="0.25">
      <c r="A7084" s="45">
        <v>2018</v>
      </c>
      <c r="B7084" t="s">
        <v>1208</v>
      </c>
      <c r="C7084">
        <v>232</v>
      </c>
      <c r="D7084">
        <v>900</v>
      </c>
      <c r="E7084">
        <v>0</v>
      </c>
      <c r="F7084">
        <v>70104</v>
      </c>
      <c r="G7084">
        <v>398</v>
      </c>
      <c r="H7084" t="s">
        <v>16</v>
      </c>
      <c r="I7084">
        <v>2310</v>
      </c>
      <c r="J7084">
        <v>2151</v>
      </c>
      <c r="K7084" t="s">
        <v>3425</v>
      </c>
      <c r="L7084" t="s">
        <v>596</v>
      </c>
      <c r="M7084" t="s">
        <v>6508</v>
      </c>
      <c r="N7084" t="s">
        <v>597</v>
      </c>
      <c r="O7084" s="65">
        <v>2700000</v>
      </c>
    </row>
    <row r="7085" spans="1:15" x14ac:dyDescent="0.25">
      <c r="A7085" s="45">
        <v>2018</v>
      </c>
      <c r="B7085" t="s">
        <v>1208</v>
      </c>
      <c r="C7085">
        <v>232</v>
      </c>
      <c r="D7085">
        <v>900</v>
      </c>
      <c r="E7085">
        <v>0</v>
      </c>
      <c r="F7085">
        <v>70104</v>
      </c>
      <c r="G7085">
        <v>399</v>
      </c>
      <c r="H7085" t="s">
        <v>16</v>
      </c>
      <c r="I7085">
        <v>2310</v>
      </c>
      <c r="J7085">
        <v>2151</v>
      </c>
      <c r="K7085" t="s">
        <v>3425</v>
      </c>
      <c r="L7085" t="s">
        <v>596</v>
      </c>
      <c r="M7085" t="s">
        <v>6509</v>
      </c>
      <c r="N7085" t="s">
        <v>597</v>
      </c>
      <c r="O7085" s="65">
        <v>2527283</v>
      </c>
    </row>
    <row r="7086" spans="1:15" x14ac:dyDescent="0.25">
      <c r="A7086" s="45">
        <v>2018</v>
      </c>
      <c r="B7086" t="s">
        <v>1208</v>
      </c>
      <c r="C7086">
        <v>232</v>
      </c>
      <c r="D7086">
        <v>900</v>
      </c>
      <c r="E7086">
        <v>0</v>
      </c>
      <c r="F7086">
        <v>70104</v>
      </c>
      <c r="G7086">
        <v>405</v>
      </c>
      <c r="H7086" t="s">
        <v>16</v>
      </c>
      <c r="I7086">
        <v>2310</v>
      </c>
      <c r="J7086">
        <v>3310</v>
      </c>
      <c r="K7086" t="s">
        <v>3425</v>
      </c>
      <c r="L7086" t="s">
        <v>598</v>
      </c>
      <c r="M7086" t="s">
        <v>6510</v>
      </c>
      <c r="N7086" t="s">
        <v>600</v>
      </c>
      <c r="O7086" s="65">
        <v>2867200</v>
      </c>
    </row>
    <row r="7087" spans="1:15" x14ac:dyDescent="0.25">
      <c r="A7087" s="45">
        <v>2018</v>
      </c>
      <c r="B7087" t="s">
        <v>1208</v>
      </c>
      <c r="C7087">
        <v>232</v>
      </c>
      <c r="D7087">
        <v>900</v>
      </c>
      <c r="E7087">
        <v>0</v>
      </c>
      <c r="F7087">
        <v>70104</v>
      </c>
      <c r="G7087">
        <v>406</v>
      </c>
      <c r="H7087" t="s">
        <v>16</v>
      </c>
      <c r="I7087">
        <v>2310</v>
      </c>
      <c r="J7087">
        <v>1360</v>
      </c>
      <c r="K7087" t="s">
        <v>3425</v>
      </c>
      <c r="L7087" t="s">
        <v>598</v>
      </c>
      <c r="M7087" t="s">
        <v>6511</v>
      </c>
      <c r="N7087" t="s">
        <v>600</v>
      </c>
      <c r="O7087" s="65">
        <v>1656763</v>
      </c>
    </row>
    <row r="7088" spans="1:15" x14ac:dyDescent="0.25">
      <c r="A7088" s="45">
        <v>2018</v>
      </c>
      <c r="B7088" t="s">
        <v>1208</v>
      </c>
      <c r="C7088">
        <v>232</v>
      </c>
      <c r="D7088">
        <v>900</v>
      </c>
      <c r="E7088">
        <v>0</v>
      </c>
      <c r="F7088">
        <v>70104</v>
      </c>
      <c r="G7088">
        <v>407</v>
      </c>
      <c r="H7088" t="s">
        <v>16</v>
      </c>
      <c r="I7088">
        <v>2310</v>
      </c>
      <c r="J7088">
        <v>3310</v>
      </c>
      <c r="K7088" t="s">
        <v>3425</v>
      </c>
      <c r="L7088" t="s">
        <v>598</v>
      </c>
      <c r="M7088" t="s">
        <v>6512</v>
      </c>
      <c r="N7088" t="s">
        <v>600</v>
      </c>
      <c r="O7088" s="65">
        <v>593558</v>
      </c>
    </row>
    <row r="7089" spans="1:15" x14ac:dyDescent="0.25">
      <c r="A7089" s="45">
        <v>2018</v>
      </c>
      <c r="B7089" t="s">
        <v>1208</v>
      </c>
      <c r="C7089">
        <v>232</v>
      </c>
      <c r="D7089">
        <v>900</v>
      </c>
      <c r="E7089">
        <v>0</v>
      </c>
      <c r="F7089">
        <v>70104</v>
      </c>
      <c r="G7089">
        <v>408</v>
      </c>
      <c r="H7089" t="s">
        <v>16</v>
      </c>
      <c r="I7089">
        <v>2310</v>
      </c>
      <c r="J7089">
        <v>3310</v>
      </c>
      <c r="K7089" t="s">
        <v>3425</v>
      </c>
      <c r="L7089" t="s">
        <v>598</v>
      </c>
      <c r="M7089" t="s">
        <v>6513</v>
      </c>
      <c r="N7089" t="s">
        <v>600</v>
      </c>
      <c r="O7089" s="65">
        <v>900000</v>
      </c>
    </row>
    <row r="7090" spans="1:15" x14ac:dyDescent="0.25">
      <c r="A7090" s="45">
        <v>2018</v>
      </c>
      <c r="B7090" t="s">
        <v>1208</v>
      </c>
      <c r="C7090">
        <v>232</v>
      </c>
      <c r="D7090">
        <v>900</v>
      </c>
      <c r="E7090">
        <v>0</v>
      </c>
      <c r="F7090">
        <v>70104</v>
      </c>
      <c r="G7090">
        <v>409</v>
      </c>
      <c r="H7090" t="s">
        <v>16</v>
      </c>
      <c r="I7090">
        <v>2310</v>
      </c>
      <c r="J7090">
        <v>3120</v>
      </c>
      <c r="K7090" t="s">
        <v>3425</v>
      </c>
      <c r="L7090" t="s">
        <v>598</v>
      </c>
      <c r="M7090" t="s">
        <v>6514</v>
      </c>
      <c r="N7090" t="s">
        <v>600</v>
      </c>
      <c r="O7090" s="65">
        <v>2842501</v>
      </c>
    </row>
    <row r="7091" spans="1:15" x14ac:dyDescent="0.25">
      <c r="A7091" s="45">
        <v>2018</v>
      </c>
      <c r="B7091" t="s">
        <v>1208</v>
      </c>
      <c r="C7091">
        <v>232</v>
      </c>
      <c r="D7091">
        <v>900</v>
      </c>
      <c r="E7091">
        <v>0</v>
      </c>
      <c r="F7091">
        <v>70104</v>
      </c>
      <c r="G7091">
        <v>410</v>
      </c>
      <c r="H7091" t="s">
        <v>16</v>
      </c>
      <c r="I7091">
        <v>2310</v>
      </c>
      <c r="J7091">
        <v>3310</v>
      </c>
      <c r="K7091" t="s">
        <v>3425</v>
      </c>
      <c r="L7091" t="s">
        <v>598</v>
      </c>
      <c r="M7091" t="s">
        <v>6515</v>
      </c>
      <c r="N7091" t="s">
        <v>600</v>
      </c>
      <c r="O7091" s="65">
        <v>2201500</v>
      </c>
    </row>
    <row r="7092" spans="1:15" x14ac:dyDescent="0.25">
      <c r="A7092" s="45">
        <v>2018</v>
      </c>
      <c r="B7092" t="s">
        <v>1208</v>
      </c>
      <c r="C7092">
        <v>232</v>
      </c>
      <c r="D7092">
        <v>900</v>
      </c>
      <c r="E7092">
        <v>0</v>
      </c>
      <c r="F7092">
        <v>70104</v>
      </c>
      <c r="G7092">
        <v>414</v>
      </c>
      <c r="H7092" t="s">
        <v>16</v>
      </c>
      <c r="I7092">
        <v>2310</v>
      </c>
      <c r="J7092">
        <v>3310</v>
      </c>
      <c r="K7092" t="s">
        <v>3425</v>
      </c>
      <c r="L7092" t="s">
        <v>601</v>
      </c>
      <c r="M7092" t="s">
        <v>6516</v>
      </c>
      <c r="N7092" t="s">
        <v>602</v>
      </c>
      <c r="O7092" s="65">
        <v>914200</v>
      </c>
    </row>
    <row r="7093" spans="1:15" x14ac:dyDescent="0.25">
      <c r="A7093" s="45">
        <v>2018</v>
      </c>
      <c r="B7093" t="s">
        <v>1208</v>
      </c>
      <c r="C7093">
        <v>232</v>
      </c>
      <c r="D7093">
        <v>900</v>
      </c>
      <c r="E7093">
        <v>0</v>
      </c>
      <c r="F7093">
        <v>70104</v>
      </c>
      <c r="G7093">
        <v>415</v>
      </c>
      <c r="H7093" t="s">
        <v>16</v>
      </c>
      <c r="I7093">
        <v>2310</v>
      </c>
      <c r="J7093">
        <v>2151</v>
      </c>
      <c r="K7093" t="s">
        <v>3425</v>
      </c>
      <c r="L7093" t="s">
        <v>601</v>
      </c>
      <c r="M7093" t="s">
        <v>6517</v>
      </c>
      <c r="N7093" t="s">
        <v>602</v>
      </c>
      <c r="O7093" s="65">
        <v>901600</v>
      </c>
    </row>
    <row r="7094" spans="1:15" x14ac:dyDescent="0.25">
      <c r="A7094" s="45">
        <v>2018</v>
      </c>
      <c r="B7094" t="s">
        <v>1208</v>
      </c>
      <c r="C7094">
        <v>232</v>
      </c>
      <c r="D7094">
        <v>900</v>
      </c>
      <c r="E7094">
        <v>0</v>
      </c>
      <c r="F7094">
        <v>70104</v>
      </c>
      <c r="G7094">
        <v>416</v>
      </c>
      <c r="H7094" t="s">
        <v>16</v>
      </c>
      <c r="I7094">
        <v>2310</v>
      </c>
      <c r="J7094">
        <v>3310</v>
      </c>
      <c r="K7094" t="s">
        <v>3425</v>
      </c>
      <c r="L7094" t="s">
        <v>601</v>
      </c>
      <c r="M7094" t="s">
        <v>6518</v>
      </c>
      <c r="N7094" t="s">
        <v>602</v>
      </c>
      <c r="O7094" s="65">
        <v>1515400</v>
      </c>
    </row>
    <row r="7095" spans="1:15" x14ac:dyDescent="0.25">
      <c r="A7095" s="45">
        <v>2018</v>
      </c>
      <c r="B7095" t="s">
        <v>1208</v>
      </c>
      <c r="C7095">
        <v>232</v>
      </c>
      <c r="D7095">
        <v>900</v>
      </c>
      <c r="E7095">
        <v>0</v>
      </c>
      <c r="F7095">
        <v>70104</v>
      </c>
      <c r="G7095">
        <v>417</v>
      </c>
      <c r="H7095" t="s">
        <v>16</v>
      </c>
      <c r="I7095">
        <v>2310</v>
      </c>
      <c r="J7095">
        <v>3120</v>
      </c>
      <c r="K7095" t="s">
        <v>3425</v>
      </c>
      <c r="L7095" t="s">
        <v>601</v>
      </c>
      <c r="M7095" t="s">
        <v>6519</v>
      </c>
      <c r="N7095" t="s">
        <v>602</v>
      </c>
      <c r="O7095" s="65">
        <v>1652693</v>
      </c>
    </row>
    <row r="7096" spans="1:15" x14ac:dyDescent="0.25">
      <c r="A7096" s="45">
        <v>2018</v>
      </c>
      <c r="B7096" t="s">
        <v>1208</v>
      </c>
      <c r="C7096">
        <v>232</v>
      </c>
      <c r="D7096">
        <v>900</v>
      </c>
      <c r="E7096">
        <v>0</v>
      </c>
      <c r="F7096">
        <v>70104</v>
      </c>
      <c r="G7096">
        <v>418</v>
      </c>
      <c r="H7096" t="s">
        <v>16</v>
      </c>
      <c r="I7096">
        <v>2310</v>
      </c>
      <c r="J7096">
        <v>3310</v>
      </c>
      <c r="K7096" t="s">
        <v>3425</v>
      </c>
      <c r="L7096" t="s">
        <v>601</v>
      </c>
      <c r="M7096" t="s">
        <v>6520</v>
      </c>
      <c r="N7096" t="s">
        <v>602</v>
      </c>
      <c r="O7096" s="65">
        <v>2675700</v>
      </c>
    </row>
    <row r="7097" spans="1:15" x14ac:dyDescent="0.25">
      <c r="A7097" s="45">
        <v>2018</v>
      </c>
      <c r="B7097" t="s">
        <v>1208</v>
      </c>
      <c r="C7097">
        <v>232</v>
      </c>
      <c r="D7097">
        <v>900</v>
      </c>
      <c r="E7097">
        <v>0</v>
      </c>
      <c r="F7097">
        <v>60104</v>
      </c>
      <c r="G7097">
        <v>420</v>
      </c>
      <c r="H7097" t="s">
        <v>9</v>
      </c>
      <c r="I7097">
        <v>1310</v>
      </c>
      <c r="J7097">
        <v>3120</v>
      </c>
      <c r="K7097" t="s">
        <v>3394</v>
      </c>
      <c r="L7097" t="s">
        <v>603</v>
      </c>
      <c r="M7097" t="s">
        <v>1209</v>
      </c>
      <c r="N7097" t="s">
        <v>604</v>
      </c>
      <c r="O7097" s="65">
        <v>6745114</v>
      </c>
    </row>
    <row r="7098" spans="1:15" x14ac:dyDescent="0.25">
      <c r="A7098" s="45">
        <v>2018</v>
      </c>
      <c r="B7098" t="s">
        <v>1208</v>
      </c>
      <c r="C7098">
        <v>232</v>
      </c>
      <c r="D7098">
        <v>900</v>
      </c>
      <c r="E7098">
        <v>0</v>
      </c>
      <c r="F7098">
        <v>70104</v>
      </c>
      <c r="G7098">
        <v>431</v>
      </c>
      <c r="H7098" t="s">
        <v>16</v>
      </c>
      <c r="I7098">
        <v>2310</v>
      </c>
      <c r="J7098">
        <v>2151</v>
      </c>
      <c r="K7098" t="s">
        <v>3425</v>
      </c>
      <c r="L7098" t="s">
        <v>605</v>
      </c>
      <c r="M7098" t="s">
        <v>6521</v>
      </c>
      <c r="N7098" t="s">
        <v>606</v>
      </c>
      <c r="O7098" s="65">
        <v>1380584</v>
      </c>
    </row>
    <row r="7099" spans="1:15" x14ac:dyDescent="0.25">
      <c r="A7099" s="45">
        <v>2018</v>
      </c>
      <c r="B7099" t="s">
        <v>1208</v>
      </c>
      <c r="C7099">
        <v>232</v>
      </c>
      <c r="D7099">
        <v>900</v>
      </c>
      <c r="E7099">
        <v>0</v>
      </c>
      <c r="F7099">
        <v>70104</v>
      </c>
      <c r="G7099">
        <v>432</v>
      </c>
      <c r="H7099" t="s">
        <v>16</v>
      </c>
      <c r="I7099">
        <v>2310</v>
      </c>
      <c r="J7099">
        <v>3120</v>
      </c>
      <c r="K7099" t="s">
        <v>3425</v>
      </c>
      <c r="L7099" t="s">
        <v>605</v>
      </c>
      <c r="M7099" t="s">
        <v>6522</v>
      </c>
      <c r="N7099" t="s">
        <v>606</v>
      </c>
      <c r="O7099" s="65">
        <v>1191229</v>
      </c>
    </row>
    <row r="7100" spans="1:15" x14ac:dyDescent="0.25">
      <c r="A7100" s="45">
        <v>2018</v>
      </c>
      <c r="B7100" t="s">
        <v>1208</v>
      </c>
      <c r="C7100">
        <v>232</v>
      </c>
      <c r="D7100">
        <v>900</v>
      </c>
      <c r="E7100">
        <v>0</v>
      </c>
      <c r="F7100">
        <v>70104</v>
      </c>
      <c r="G7100">
        <v>433</v>
      </c>
      <c r="H7100" t="s">
        <v>16</v>
      </c>
      <c r="I7100">
        <v>2310</v>
      </c>
      <c r="J7100">
        <v>3410</v>
      </c>
      <c r="K7100" t="s">
        <v>3425</v>
      </c>
      <c r="L7100" t="s">
        <v>605</v>
      </c>
      <c r="M7100" t="s">
        <v>6523</v>
      </c>
      <c r="N7100" t="s">
        <v>606</v>
      </c>
      <c r="O7100" s="65">
        <v>1120000</v>
      </c>
    </row>
    <row r="7101" spans="1:15" x14ac:dyDescent="0.25">
      <c r="A7101" s="45">
        <v>2018</v>
      </c>
      <c r="B7101" t="s">
        <v>1208</v>
      </c>
      <c r="C7101">
        <v>232</v>
      </c>
      <c r="D7101">
        <v>900</v>
      </c>
      <c r="E7101">
        <v>0</v>
      </c>
      <c r="F7101">
        <v>70104</v>
      </c>
      <c r="G7101">
        <v>434</v>
      </c>
      <c r="H7101" t="s">
        <v>16</v>
      </c>
      <c r="I7101">
        <v>2310</v>
      </c>
      <c r="J7101">
        <v>3410</v>
      </c>
      <c r="K7101" t="s">
        <v>3425</v>
      </c>
      <c r="L7101" t="s">
        <v>605</v>
      </c>
      <c r="M7101" t="s">
        <v>6524</v>
      </c>
      <c r="N7101" t="s">
        <v>606</v>
      </c>
      <c r="O7101" s="65">
        <v>1262957</v>
      </c>
    </row>
    <row r="7102" spans="1:15" x14ac:dyDescent="0.25">
      <c r="A7102" s="45">
        <v>2018</v>
      </c>
      <c r="B7102" t="s">
        <v>1208</v>
      </c>
      <c r="C7102">
        <v>232</v>
      </c>
      <c r="D7102">
        <v>900</v>
      </c>
      <c r="E7102">
        <v>0</v>
      </c>
      <c r="F7102">
        <v>70104</v>
      </c>
      <c r="G7102">
        <v>435</v>
      </c>
      <c r="H7102" t="s">
        <v>16</v>
      </c>
      <c r="I7102">
        <v>2310</v>
      </c>
      <c r="J7102">
        <v>3120</v>
      </c>
      <c r="K7102" t="s">
        <v>3425</v>
      </c>
      <c r="L7102" t="s">
        <v>605</v>
      </c>
      <c r="M7102" t="s">
        <v>6525</v>
      </c>
      <c r="N7102" t="s">
        <v>606</v>
      </c>
      <c r="O7102" s="65">
        <v>2140663</v>
      </c>
    </row>
    <row r="7103" spans="1:15" x14ac:dyDescent="0.25">
      <c r="A7103" s="45">
        <v>2018</v>
      </c>
      <c r="B7103" t="s">
        <v>1208</v>
      </c>
      <c r="C7103">
        <v>232</v>
      </c>
      <c r="D7103">
        <v>900</v>
      </c>
      <c r="E7103">
        <v>0</v>
      </c>
      <c r="F7103">
        <v>70104</v>
      </c>
      <c r="G7103">
        <v>436</v>
      </c>
      <c r="H7103" t="s">
        <v>16</v>
      </c>
      <c r="I7103">
        <v>2310</v>
      </c>
      <c r="J7103">
        <v>3310</v>
      </c>
      <c r="K7103" t="s">
        <v>3425</v>
      </c>
      <c r="L7103" t="s">
        <v>605</v>
      </c>
      <c r="M7103" t="s">
        <v>6526</v>
      </c>
      <c r="N7103" t="s">
        <v>606</v>
      </c>
      <c r="O7103" s="65">
        <v>3431104</v>
      </c>
    </row>
    <row r="7104" spans="1:15" x14ac:dyDescent="0.25">
      <c r="A7104" s="45">
        <v>2018</v>
      </c>
      <c r="B7104" t="s">
        <v>1208</v>
      </c>
      <c r="C7104">
        <v>232</v>
      </c>
      <c r="D7104">
        <v>900</v>
      </c>
      <c r="E7104">
        <v>0</v>
      </c>
      <c r="F7104">
        <v>70104</v>
      </c>
      <c r="G7104">
        <v>454</v>
      </c>
      <c r="H7104" t="s">
        <v>16</v>
      </c>
      <c r="I7104">
        <v>2310</v>
      </c>
      <c r="J7104">
        <v>2151</v>
      </c>
      <c r="K7104" t="s">
        <v>3425</v>
      </c>
      <c r="L7104" t="s">
        <v>607</v>
      </c>
      <c r="M7104" t="s">
        <v>6527</v>
      </c>
      <c r="N7104" t="s">
        <v>608</v>
      </c>
      <c r="O7104" s="65">
        <v>3000000</v>
      </c>
    </row>
    <row r="7105" spans="1:15" x14ac:dyDescent="0.25">
      <c r="A7105" s="45">
        <v>2018</v>
      </c>
      <c r="B7105" t="s">
        <v>1208</v>
      </c>
      <c r="C7105">
        <v>232</v>
      </c>
      <c r="D7105">
        <v>900</v>
      </c>
      <c r="E7105">
        <v>0</v>
      </c>
      <c r="F7105">
        <v>70104</v>
      </c>
      <c r="G7105">
        <v>455</v>
      </c>
      <c r="H7105" t="s">
        <v>16</v>
      </c>
      <c r="I7105">
        <v>2310</v>
      </c>
      <c r="J7105">
        <v>3310</v>
      </c>
      <c r="K7105" t="s">
        <v>3425</v>
      </c>
      <c r="L7105" t="s">
        <v>607</v>
      </c>
      <c r="M7105" t="s">
        <v>6528</v>
      </c>
      <c r="N7105" t="s">
        <v>608</v>
      </c>
      <c r="O7105" s="65">
        <v>3144985</v>
      </c>
    </row>
    <row r="7106" spans="1:15" x14ac:dyDescent="0.25">
      <c r="A7106" s="45">
        <v>2018</v>
      </c>
      <c r="B7106" t="s">
        <v>1208</v>
      </c>
      <c r="C7106">
        <v>232</v>
      </c>
      <c r="D7106">
        <v>900</v>
      </c>
      <c r="E7106">
        <v>0</v>
      </c>
      <c r="F7106">
        <v>70104</v>
      </c>
      <c r="G7106">
        <v>456</v>
      </c>
      <c r="H7106" t="s">
        <v>16</v>
      </c>
      <c r="I7106">
        <v>2310</v>
      </c>
      <c r="J7106">
        <v>3340</v>
      </c>
      <c r="K7106" t="s">
        <v>3425</v>
      </c>
      <c r="L7106" t="s">
        <v>607</v>
      </c>
      <c r="M7106" t="s">
        <v>6529</v>
      </c>
      <c r="N7106" t="s">
        <v>608</v>
      </c>
      <c r="O7106" s="65">
        <v>412558</v>
      </c>
    </row>
    <row r="7107" spans="1:15" x14ac:dyDescent="0.25">
      <c r="A7107" s="45">
        <v>2018</v>
      </c>
      <c r="B7107" t="s">
        <v>1208</v>
      </c>
      <c r="C7107">
        <v>232</v>
      </c>
      <c r="D7107">
        <v>900</v>
      </c>
      <c r="E7107">
        <v>0</v>
      </c>
      <c r="F7107">
        <v>70104</v>
      </c>
      <c r="G7107">
        <v>457</v>
      </c>
      <c r="H7107" t="s">
        <v>16</v>
      </c>
      <c r="I7107">
        <v>2310</v>
      </c>
      <c r="J7107">
        <v>2151</v>
      </c>
      <c r="K7107" t="s">
        <v>3425</v>
      </c>
      <c r="L7107" t="s">
        <v>607</v>
      </c>
      <c r="M7107" t="s">
        <v>6530</v>
      </c>
      <c r="N7107" t="s">
        <v>608</v>
      </c>
      <c r="O7107" s="65">
        <v>4000000</v>
      </c>
    </row>
    <row r="7108" spans="1:15" x14ac:dyDescent="0.25">
      <c r="A7108" s="45">
        <v>2018</v>
      </c>
      <c r="B7108" t="s">
        <v>1208</v>
      </c>
      <c r="C7108">
        <v>232</v>
      </c>
      <c r="D7108">
        <v>900</v>
      </c>
      <c r="E7108">
        <v>0</v>
      </c>
      <c r="F7108">
        <v>70104</v>
      </c>
      <c r="G7108">
        <v>458</v>
      </c>
      <c r="H7108" t="s">
        <v>16</v>
      </c>
      <c r="I7108">
        <v>2310</v>
      </c>
      <c r="J7108">
        <v>2151</v>
      </c>
      <c r="K7108" t="s">
        <v>3425</v>
      </c>
      <c r="L7108" t="s">
        <v>607</v>
      </c>
      <c r="M7108" t="s">
        <v>6531</v>
      </c>
      <c r="N7108" t="s">
        <v>608</v>
      </c>
      <c r="O7108" s="65">
        <v>2000000</v>
      </c>
    </row>
    <row r="7109" spans="1:15" x14ac:dyDescent="0.25">
      <c r="A7109" s="45">
        <v>2018</v>
      </c>
      <c r="B7109" t="s">
        <v>1208</v>
      </c>
      <c r="C7109">
        <v>232</v>
      </c>
      <c r="D7109">
        <v>900</v>
      </c>
      <c r="E7109">
        <v>0</v>
      </c>
      <c r="F7109">
        <v>70104</v>
      </c>
      <c r="G7109">
        <v>459</v>
      </c>
      <c r="H7109" t="s">
        <v>16</v>
      </c>
      <c r="I7109">
        <v>2310</v>
      </c>
      <c r="J7109">
        <v>3310</v>
      </c>
      <c r="K7109" t="s">
        <v>3425</v>
      </c>
      <c r="L7109" t="s">
        <v>607</v>
      </c>
      <c r="M7109" t="s">
        <v>6532</v>
      </c>
      <c r="N7109" t="s">
        <v>608</v>
      </c>
      <c r="O7109" s="65">
        <v>1235000</v>
      </c>
    </row>
    <row r="7110" spans="1:15" x14ac:dyDescent="0.25">
      <c r="A7110" s="45">
        <v>2018</v>
      </c>
      <c r="B7110" t="s">
        <v>1208</v>
      </c>
      <c r="C7110">
        <v>232</v>
      </c>
      <c r="D7110">
        <v>900</v>
      </c>
      <c r="E7110">
        <v>0</v>
      </c>
      <c r="F7110">
        <v>70104</v>
      </c>
      <c r="G7110">
        <v>460</v>
      </c>
      <c r="H7110" t="s">
        <v>16</v>
      </c>
      <c r="I7110">
        <v>2310</v>
      </c>
      <c r="J7110">
        <v>3340</v>
      </c>
      <c r="K7110" t="s">
        <v>3425</v>
      </c>
      <c r="L7110" t="s">
        <v>607</v>
      </c>
      <c r="M7110" t="s">
        <v>6533</v>
      </c>
      <c r="N7110" t="s">
        <v>608</v>
      </c>
      <c r="O7110" s="65">
        <v>1235000</v>
      </c>
    </row>
    <row r="7111" spans="1:15" x14ac:dyDescent="0.25">
      <c r="A7111" s="45">
        <v>2018</v>
      </c>
      <c r="B7111" t="s">
        <v>1208</v>
      </c>
      <c r="C7111">
        <v>232</v>
      </c>
      <c r="D7111">
        <v>900</v>
      </c>
      <c r="E7111">
        <v>0</v>
      </c>
      <c r="F7111">
        <v>70104</v>
      </c>
      <c r="G7111">
        <v>461</v>
      </c>
      <c r="H7111" t="s">
        <v>16</v>
      </c>
      <c r="I7111">
        <v>2310</v>
      </c>
      <c r="J7111">
        <v>3340</v>
      </c>
      <c r="K7111" t="s">
        <v>3425</v>
      </c>
      <c r="L7111" t="s">
        <v>607</v>
      </c>
      <c r="M7111" t="s">
        <v>6534</v>
      </c>
      <c r="N7111" t="s">
        <v>608</v>
      </c>
      <c r="O7111" s="65">
        <v>1250267</v>
      </c>
    </row>
    <row r="7112" spans="1:15" x14ac:dyDescent="0.25">
      <c r="A7112" s="45">
        <v>2018</v>
      </c>
      <c r="B7112" t="s">
        <v>1208</v>
      </c>
      <c r="C7112">
        <v>232</v>
      </c>
      <c r="D7112">
        <v>900</v>
      </c>
      <c r="E7112">
        <v>0</v>
      </c>
      <c r="F7112">
        <v>70104</v>
      </c>
      <c r="G7112">
        <v>462</v>
      </c>
      <c r="H7112" t="s">
        <v>16</v>
      </c>
      <c r="I7112">
        <v>2310</v>
      </c>
      <c r="J7112">
        <v>1360</v>
      </c>
      <c r="K7112" t="s">
        <v>3425</v>
      </c>
      <c r="L7112" t="s">
        <v>607</v>
      </c>
      <c r="M7112" t="s">
        <v>6535</v>
      </c>
      <c r="N7112" t="s">
        <v>608</v>
      </c>
      <c r="O7112" s="65">
        <v>1235000</v>
      </c>
    </row>
    <row r="7113" spans="1:15" x14ac:dyDescent="0.25">
      <c r="A7113" s="45">
        <v>2018</v>
      </c>
      <c r="B7113" t="s">
        <v>1208</v>
      </c>
      <c r="C7113">
        <v>232</v>
      </c>
      <c r="D7113">
        <v>900</v>
      </c>
      <c r="E7113">
        <v>0</v>
      </c>
      <c r="F7113">
        <v>70104</v>
      </c>
      <c r="G7113">
        <v>463</v>
      </c>
      <c r="H7113" t="s">
        <v>16</v>
      </c>
      <c r="I7113">
        <v>2310</v>
      </c>
      <c r="J7113">
        <v>3120</v>
      </c>
      <c r="K7113" t="s">
        <v>3425</v>
      </c>
      <c r="L7113" t="s">
        <v>607</v>
      </c>
      <c r="M7113" t="s">
        <v>6536</v>
      </c>
      <c r="N7113" t="s">
        <v>608</v>
      </c>
      <c r="O7113" s="65">
        <v>1235000</v>
      </c>
    </row>
    <row r="7114" spans="1:15" x14ac:dyDescent="0.25">
      <c r="A7114" s="45">
        <v>2018</v>
      </c>
      <c r="B7114" t="s">
        <v>1208</v>
      </c>
      <c r="C7114">
        <v>232</v>
      </c>
      <c r="D7114">
        <v>900</v>
      </c>
      <c r="E7114">
        <v>0</v>
      </c>
      <c r="F7114">
        <v>70104</v>
      </c>
      <c r="G7114">
        <v>464</v>
      </c>
      <c r="H7114" t="s">
        <v>16</v>
      </c>
      <c r="I7114">
        <v>2310</v>
      </c>
      <c r="J7114">
        <v>3230</v>
      </c>
      <c r="K7114" t="s">
        <v>3425</v>
      </c>
      <c r="L7114" t="s">
        <v>607</v>
      </c>
      <c r="M7114" t="s">
        <v>6537</v>
      </c>
      <c r="N7114" t="s">
        <v>608</v>
      </c>
      <c r="O7114" s="65">
        <v>1235000</v>
      </c>
    </row>
    <row r="7115" spans="1:15" x14ac:dyDescent="0.25">
      <c r="A7115" s="45">
        <v>2018</v>
      </c>
      <c r="B7115" t="s">
        <v>1208</v>
      </c>
      <c r="C7115">
        <v>232</v>
      </c>
      <c r="D7115">
        <v>900</v>
      </c>
      <c r="E7115">
        <v>0</v>
      </c>
      <c r="F7115">
        <v>70104</v>
      </c>
      <c r="G7115">
        <v>469</v>
      </c>
      <c r="H7115" t="s">
        <v>16</v>
      </c>
      <c r="I7115">
        <v>2310</v>
      </c>
      <c r="J7115">
        <v>3120</v>
      </c>
      <c r="K7115" t="s">
        <v>3425</v>
      </c>
      <c r="L7115" t="s">
        <v>609</v>
      </c>
      <c r="M7115" t="s">
        <v>6538</v>
      </c>
      <c r="N7115" t="s">
        <v>610</v>
      </c>
      <c r="O7115" s="65">
        <v>3746947</v>
      </c>
    </row>
    <row r="7116" spans="1:15" x14ac:dyDescent="0.25">
      <c r="A7116" s="45">
        <v>2018</v>
      </c>
      <c r="B7116" t="s">
        <v>1208</v>
      </c>
      <c r="C7116">
        <v>232</v>
      </c>
      <c r="D7116">
        <v>900</v>
      </c>
      <c r="E7116">
        <v>0</v>
      </c>
      <c r="F7116">
        <v>70104</v>
      </c>
      <c r="G7116">
        <v>470</v>
      </c>
      <c r="H7116" t="s">
        <v>16</v>
      </c>
      <c r="I7116">
        <v>2310</v>
      </c>
      <c r="J7116">
        <v>3310</v>
      </c>
      <c r="K7116" t="s">
        <v>3425</v>
      </c>
      <c r="L7116" t="s">
        <v>609</v>
      </c>
      <c r="M7116" t="s">
        <v>6539</v>
      </c>
      <c r="N7116" t="s">
        <v>610</v>
      </c>
      <c r="O7116" s="65">
        <v>2838498</v>
      </c>
    </row>
    <row r="7117" spans="1:15" x14ac:dyDescent="0.25">
      <c r="A7117" s="45">
        <v>2018</v>
      </c>
      <c r="B7117" t="s">
        <v>1208</v>
      </c>
      <c r="C7117">
        <v>232</v>
      </c>
      <c r="D7117">
        <v>900</v>
      </c>
      <c r="E7117">
        <v>0</v>
      </c>
      <c r="F7117">
        <v>70104</v>
      </c>
      <c r="G7117">
        <v>471</v>
      </c>
      <c r="H7117" t="s">
        <v>16</v>
      </c>
      <c r="I7117">
        <v>2310</v>
      </c>
      <c r="J7117">
        <v>1360</v>
      </c>
      <c r="K7117" t="s">
        <v>3425</v>
      </c>
      <c r="L7117" t="s">
        <v>609</v>
      </c>
      <c r="M7117" t="s">
        <v>6540</v>
      </c>
      <c r="N7117" t="s">
        <v>610</v>
      </c>
      <c r="O7117" s="65">
        <v>634645</v>
      </c>
    </row>
    <row r="7118" spans="1:15" x14ac:dyDescent="0.25">
      <c r="A7118" s="45">
        <v>2018</v>
      </c>
      <c r="B7118" t="s">
        <v>1208</v>
      </c>
      <c r="C7118">
        <v>232</v>
      </c>
      <c r="D7118">
        <v>900</v>
      </c>
      <c r="E7118">
        <v>0</v>
      </c>
      <c r="F7118">
        <v>70104</v>
      </c>
      <c r="G7118">
        <v>472</v>
      </c>
      <c r="H7118" t="s">
        <v>16</v>
      </c>
      <c r="I7118">
        <v>2310</v>
      </c>
      <c r="J7118">
        <v>3140</v>
      </c>
      <c r="K7118" t="s">
        <v>3425</v>
      </c>
      <c r="L7118" t="s">
        <v>609</v>
      </c>
      <c r="M7118" t="s">
        <v>6541</v>
      </c>
      <c r="N7118" t="s">
        <v>610</v>
      </c>
      <c r="O7118" s="65">
        <v>3432479</v>
      </c>
    </row>
    <row r="7119" spans="1:15" x14ac:dyDescent="0.25">
      <c r="A7119" s="45">
        <v>2018</v>
      </c>
      <c r="B7119" t="s">
        <v>1208</v>
      </c>
      <c r="C7119">
        <v>232</v>
      </c>
      <c r="D7119">
        <v>900</v>
      </c>
      <c r="E7119">
        <v>0</v>
      </c>
      <c r="F7119">
        <v>70104</v>
      </c>
      <c r="G7119">
        <v>490</v>
      </c>
      <c r="H7119" t="s">
        <v>16</v>
      </c>
      <c r="I7119">
        <v>2310</v>
      </c>
      <c r="J7119">
        <v>3340</v>
      </c>
      <c r="K7119" t="s">
        <v>3425</v>
      </c>
      <c r="L7119" t="s">
        <v>611</v>
      </c>
      <c r="M7119" t="s">
        <v>6542</v>
      </c>
      <c r="N7119" t="s">
        <v>613</v>
      </c>
      <c r="O7119" s="65">
        <v>2700000</v>
      </c>
    </row>
    <row r="7120" spans="1:15" x14ac:dyDescent="0.25">
      <c r="A7120" s="45">
        <v>2018</v>
      </c>
      <c r="B7120" t="s">
        <v>1208</v>
      </c>
      <c r="C7120">
        <v>232</v>
      </c>
      <c r="D7120">
        <v>900</v>
      </c>
      <c r="E7120">
        <v>0</v>
      </c>
      <c r="F7120">
        <v>70104</v>
      </c>
      <c r="G7120">
        <v>491</v>
      </c>
      <c r="H7120" t="s">
        <v>16</v>
      </c>
      <c r="I7120">
        <v>2310</v>
      </c>
      <c r="J7120">
        <v>3120</v>
      </c>
      <c r="K7120" t="s">
        <v>3425</v>
      </c>
      <c r="L7120" t="s">
        <v>611</v>
      </c>
      <c r="M7120" t="s">
        <v>6543</v>
      </c>
      <c r="N7120" t="s">
        <v>613</v>
      </c>
      <c r="O7120" s="65">
        <v>4059283</v>
      </c>
    </row>
    <row r="7121" spans="1:15" x14ac:dyDescent="0.25">
      <c r="A7121" s="45">
        <v>2018</v>
      </c>
      <c r="B7121" t="s">
        <v>1208</v>
      </c>
      <c r="C7121">
        <v>232</v>
      </c>
      <c r="D7121">
        <v>900</v>
      </c>
      <c r="E7121">
        <v>0</v>
      </c>
      <c r="F7121">
        <v>70104</v>
      </c>
      <c r="G7121">
        <v>492</v>
      </c>
      <c r="H7121" t="s">
        <v>16</v>
      </c>
      <c r="I7121">
        <v>2310</v>
      </c>
      <c r="J7121">
        <v>3310</v>
      </c>
      <c r="K7121" t="s">
        <v>3425</v>
      </c>
      <c r="L7121" t="s">
        <v>611</v>
      </c>
      <c r="M7121" t="s">
        <v>6544</v>
      </c>
      <c r="N7121" t="s">
        <v>613</v>
      </c>
      <c r="O7121" s="65">
        <v>1963442</v>
      </c>
    </row>
    <row r="7122" spans="1:15" x14ac:dyDescent="0.25">
      <c r="A7122" s="45">
        <v>2018</v>
      </c>
      <c r="B7122" t="s">
        <v>1208</v>
      </c>
      <c r="C7122">
        <v>232</v>
      </c>
      <c r="D7122">
        <v>900</v>
      </c>
      <c r="E7122">
        <v>0</v>
      </c>
      <c r="F7122">
        <v>70104</v>
      </c>
      <c r="G7122">
        <v>493</v>
      </c>
      <c r="H7122" t="s">
        <v>16</v>
      </c>
      <c r="I7122">
        <v>2310</v>
      </c>
      <c r="J7122">
        <v>3310</v>
      </c>
      <c r="K7122" t="s">
        <v>3425</v>
      </c>
      <c r="L7122" t="s">
        <v>611</v>
      </c>
      <c r="M7122" t="s">
        <v>6545</v>
      </c>
      <c r="N7122" t="s">
        <v>613</v>
      </c>
      <c r="O7122" s="65">
        <v>4354442</v>
      </c>
    </row>
    <row r="7123" spans="1:15" x14ac:dyDescent="0.25">
      <c r="A7123" s="45">
        <v>2018</v>
      </c>
      <c r="B7123" t="s">
        <v>1208</v>
      </c>
      <c r="C7123">
        <v>232</v>
      </c>
      <c r="D7123">
        <v>900</v>
      </c>
      <c r="E7123">
        <v>0</v>
      </c>
      <c r="F7123">
        <v>70104</v>
      </c>
      <c r="G7123">
        <v>494</v>
      </c>
      <c r="H7123" t="s">
        <v>16</v>
      </c>
      <c r="I7123">
        <v>2310</v>
      </c>
      <c r="J7123">
        <v>3340</v>
      </c>
      <c r="K7123" t="s">
        <v>3425</v>
      </c>
      <c r="L7123" t="s">
        <v>611</v>
      </c>
      <c r="M7123" t="s">
        <v>6546</v>
      </c>
      <c r="N7123" t="s">
        <v>613</v>
      </c>
      <c r="O7123" s="65">
        <v>4262332</v>
      </c>
    </row>
    <row r="7124" spans="1:15" x14ac:dyDescent="0.25">
      <c r="A7124" s="45">
        <v>2018</v>
      </c>
      <c r="B7124" t="s">
        <v>1208</v>
      </c>
      <c r="C7124">
        <v>232</v>
      </c>
      <c r="D7124">
        <v>900</v>
      </c>
      <c r="E7124">
        <v>0</v>
      </c>
      <c r="F7124">
        <v>70104</v>
      </c>
      <c r="G7124">
        <v>495</v>
      </c>
      <c r="H7124" t="s">
        <v>16</v>
      </c>
      <c r="I7124">
        <v>2310</v>
      </c>
      <c r="J7124">
        <v>3120</v>
      </c>
      <c r="K7124" t="s">
        <v>3425</v>
      </c>
      <c r="L7124" t="s">
        <v>611</v>
      </c>
      <c r="M7124" t="s">
        <v>6547</v>
      </c>
      <c r="N7124" t="s">
        <v>613</v>
      </c>
      <c r="O7124" s="65">
        <v>3711321</v>
      </c>
    </row>
    <row r="7125" spans="1:15" x14ac:dyDescent="0.25">
      <c r="A7125" s="45">
        <v>2018</v>
      </c>
      <c r="B7125" t="s">
        <v>1208</v>
      </c>
      <c r="C7125">
        <v>232</v>
      </c>
      <c r="D7125">
        <v>900</v>
      </c>
      <c r="E7125">
        <v>0</v>
      </c>
      <c r="F7125">
        <v>70104</v>
      </c>
      <c r="G7125">
        <v>496</v>
      </c>
      <c r="H7125" t="s">
        <v>16</v>
      </c>
      <c r="I7125">
        <v>2310</v>
      </c>
      <c r="J7125">
        <v>3410</v>
      </c>
      <c r="K7125" t="s">
        <v>3425</v>
      </c>
      <c r="L7125" t="s">
        <v>611</v>
      </c>
      <c r="M7125" t="s">
        <v>6548</v>
      </c>
      <c r="N7125" t="s">
        <v>613</v>
      </c>
      <c r="O7125" s="65">
        <v>2381585</v>
      </c>
    </row>
    <row r="7126" spans="1:15" x14ac:dyDescent="0.25">
      <c r="A7126" s="45">
        <v>2018</v>
      </c>
      <c r="B7126" t="s">
        <v>1208</v>
      </c>
      <c r="C7126">
        <v>232</v>
      </c>
      <c r="D7126">
        <v>900</v>
      </c>
      <c r="E7126">
        <v>0</v>
      </c>
      <c r="F7126">
        <v>70104</v>
      </c>
      <c r="G7126">
        <v>497</v>
      </c>
      <c r="H7126" t="s">
        <v>16</v>
      </c>
      <c r="I7126">
        <v>2310</v>
      </c>
      <c r="J7126">
        <v>3120</v>
      </c>
      <c r="K7126" t="s">
        <v>3425</v>
      </c>
      <c r="L7126" t="s">
        <v>611</v>
      </c>
      <c r="M7126" t="s">
        <v>6549</v>
      </c>
      <c r="N7126" t="s">
        <v>613</v>
      </c>
      <c r="O7126" s="65">
        <v>1690071</v>
      </c>
    </row>
    <row r="7127" spans="1:15" x14ac:dyDescent="0.25">
      <c r="A7127" s="45">
        <v>2018</v>
      </c>
      <c r="B7127" t="s">
        <v>1208</v>
      </c>
      <c r="C7127">
        <v>232</v>
      </c>
      <c r="D7127">
        <v>900</v>
      </c>
      <c r="E7127">
        <v>0</v>
      </c>
      <c r="F7127">
        <v>70104</v>
      </c>
      <c r="G7127">
        <v>498</v>
      </c>
      <c r="H7127" t="s">
        <v>16</v>
      </c>
      <c r="I7127">
        <v>2310</v>
      </c>
      <c r="J7127">
        <v>3120</v>
      </c>
      <c r="K7127" t="s">
        <v>3425</v>
      </c>
      <c r="L7127" t="s">
        <v>611</v>
      </c>
      <c r="M7127" t="s">
        <v>6550</v>
      </c>
      <c r="N7127" t="s">
        <v>613</v>
      </c>
      <c r="O7127" s="65">
        <v>1690071</v>
      </c>
    </row>
    <row r="7128" spans="1:15" x14ac:dyDescent="0.25">
      <c r="A7128" s="45">
        <v>2018</v>
      </c>
      <c r="B7128" t="s">
        <v>1208</v>
      </c>
      <c r="C7128">
        <v>232</v>
      </c>
      <c r="D7128">
        <v>900</v>
      </c>
      <c r="E7128">
        <v>0</v>
      </c>
      <c r="F7128">
        <v>70104</v>
      </c>
      <c r="G7128">
        <v>499</v>
      </c>
      <c r="H7128" t="s">
        <v>16</v>
      </c>
      <c r="I7128">
        <v>2310</v>
      </c>
      <c r="J7128">
        <v>3120</v>
      </c>
      <c r="K7128" t="s">
        <v>3425</v>
      </c>
      <c r="L7128" t="s">
        <v>611</v>
      </c>
      <c r="M7128" t="s">
        <v>6551</v>
      </c>
      <c r="N7128" t="s">
        <v>613</v>
      </c>
      <c r="O7128" s="65">
        <v>2866243</v>
      </c>
    </row>
    <row r="7129" spans="1:15" x14ac:dyDescent="0.25">
      <c r="A7129" s="45">
        <v>2018</v>
      </c>
      <c r="B7129" t="s">
        <v>1208</v>
      </c>
      <c r="C7129">
        <v>232</v>
      </c>
      <c r="D7129">
        <v>900</v>
      </c>
      <c r="E7129">
        <v>0</v>
      </c>
      <c r="F7129">
        <v>70104</v>
      </c>
      <c r="G7129">
        <v>500</v>
      </c>
      <c r="H7129" t="s">
        <v>16</v>
      </c>
      <c r="I7129">
        <v>2310</v>
      </c>
      <c r="J7129">
        <v>2151</v>
      </c>
      <c r="K7129" t="s">
        <v>3425</v>
      </c>
      <c r="L7129" t="s">
        <v>611</v>
      </c>
      <c r="M7129" t="s">
        <v>6552</v>
      </c>
      <c r="N7129" t="s">
        <v>613</v>
      </c>
      <c r="O7129" s="65">
        <v>2872960</v>
      </c>
    </row>
    <row r="7130" spans="1:15" x14ac:dyDescent="0.25">
      <c r="A7130" s="45">
        <v>2018</v>
      </c>
      <c r="B7130" t="s">
        <v>1208</v>
      </c>
      <c r="C7130">
        <v>232</v>
      </c>
      <c r="D7130">
        <v>900</v>
      </c>
      <c r="E7130">
        <v>0</v>
      </c>
      <c r="F7130">
        <v>70104</v>
      </c>
      <c r="G7130">
        <v>501</v>
      </c>
      <c r="H7130" t="s">
        <v>16</v>
      </c>
      <c r="I7130">
        <v>2310</v>
      </c>
      <c r="J7130">
        <v>3120</v>
      </c>
      <c r="K7130" t="s">
        <v>3425</v>
      </c>
      <c r="L7130" t="s">
        <v>611</v>
      </c>
      <c r="M7130" t="s">
        <v>6553</v>
      </c>
      <c r="N7130" t="s">
        <v>613</v>
      </c>
      <c r="O7130" s="65">
        <v>3417029</v>
      </c>
    </row>
    <row r="7131" spans="1:15" x14ac:dyDescent="0.25">
      <c r="A7131" s="45">
        <v>2018</v>
      </c>
      <c r="B7131" t="s">
        <v>1208</v>
      </c>
      <c r="C7131">
        <v>232</v>
      </c>
      <c r="D7131">
        <v>900</v>
      </c>
      <c r="E7131">
        <v>0</v>
      </c>
      <c r="F7131">
        <v>70104</v>
      </c>
      <c r="G7131">
        <v>502</v>
      </c>
      <c r="H7131" t="s">
        <v>16</v>
      </c>
      <c r="I7131">
        <v>2310</v>
      </c>
      <c r="J7131">
        <v>3410</v>
      </c>
      <c r="K7131" t="s">
        <v>3425</v>
      </c>
      <c r="L7131" t="s">
        <v>611</v>
      </c>
      <c r="M7131" t="s">
        <v>6554</v>
      </c>
      <c r="N7131" t="s">
        <v>613</v>
      </c>
      <c r="O7131" s="65">
        <v>3216063</v>
      </c>
    </row>
    <row r="7132" spans="1:15" x14ac:dyDescent="0.25">
      <c r="A7132" s="45">
        <v>2018</v>
      </c>
      <c r="B7132" t="s">
        <v>1208</v>
      </c>
      <c r="C7132">
        <v>232</v>
      </c>
      <c r="D7132">
        <v>900</v>
      </c>
      <c r="E7132">
        <v>0</v>
      </c>
      <c r="F7132">
        <v>70104</v>
      </c>
      <c r="G7132">
        <v>517</v>
      </c>
      <c r="H7132" t="s">
        <v>16</v>
      </c>
      <c r="I7132">
        <v>2310</v>
      </c>
      <c r="J7132">
        <v>3310</v>
      </c>
      <c r="K7132" t="s">
        <v>3425</v>
      </c>
      <c r="L7132" t="s">
        <v>614</v>
      </c>
      <c r="M7132" t="s">
        <v>6555</v>
      </c>
      <c r="N7132" t="s">
        <v>616</v>
      </c>
      <c r="O7132" s="65">
        <v>1559467</v>
      </c>
    </row>
    <row r="7133" spans="1:15" x14ac:dyDescent="0.25">
      <c r="A7133" s="45">
        <v>2018</v>
      </c>
      <c r="B7133" t="s">
        <v>1208</v>
      </c>
      <c r="C7133">
        <v>232</v>
      </c>
      <c r="D7133">
        <v>900</v>
      </c>
      <c r="E7133">
        <v>0</v>
      </c>
      <c r="F7133">
        <v>70104</v>
      </c>
      <c r="G7133">
        <v>518</v>
      </c>
      <c r="H7133" t="s">
        <v>16</v>
      </c>
      <c r="I7133">
        <v>2310</v>
      </c>
      <c r="J7133">
        <v>3120</v>
      </c>
      <c r="K7133" t="s">
        <v>3425</v>
      </c>
      <c r="L7133" t="s">
        <v>614</v>
      </c>
      <c r="M7133" t="s">
        <v>6556</v>
      </c>
      <c r="N7133" t="s">
        <v>616</v>
      </c>
      <c r="O7133" s="65">
        <v>1829423</v>
      </c>
    </row>
    <row r="7134" spans="1:15" x14ac:dyDescent="0.25">
      <c r="A7134" s="45">
        <v>2018</v>
      </c>
      <c r="B7134" t="s">
        <v>1208</v>
      </c>
      <c r="C7134">
        <v>232</v>
      </c>
      <c r="D7134">
        <v>900</v>
      </c>
      <c r="E7134">
        <v>0</v>
      </c>
      <c r="F7134">
        <v>70104</v>
      </c>
      <c r="G7134">
        <v>519</v>
      </c>
      <c r="H7134" t="s">
        <v>16</v>
      </c>
      <c r="I7134">
        <v>2310</v>
      </c>
      <c r="J7134">
        <v>3120</v>
      </c>
      <c r="K7134" t="s">
        <v>3425</v>
      </c>
      <c r="L7134" t="s">
        <v>614</v>
      </c>
      <c r="M7134" t="s">
        <v>6557</v>
      </c>
      <c r="N7134" t="s">
        <v>616</v>
      </c>
      <c r="O7134" s="65">
        <v>2022639</v>
      </c>
    </row>
    <row r="7135" spans="1:15" x14ac:dyDescent="0.25">
      <c r="A7135" s="45">
        <v>2018</v>
      </c>
      <c r="B7135" t="s">
        <v>1208</v>
      </c>
      <c r="C7135">
        <v>232</v>
      </c>
      <c r="D7135">
        <v>900</v>
      </c>
      <c r="E7135">
        <v>0</v>
      </c>
      <c r="F7135">
        <v>70104</v>
      </c>
      <c r="G7135">
        <v>520</v>
      </c>
      <c r="H7135" t="s">
        <v>16</v>
      </c>
      <c r="I7135">
        <v>2310</v>
      </c>
      <c r="J7135">
        <v>3120</v>
      </c>
      <c r="K7135" t="s">
        <v>3425</v>
      </c>
      <c r="L7135" t="s">
        <v>614</v>
      </c>
      <c r="M7135" t="s">
        <v>6558</v>
      </c>
      <c r="N7135" t="s">
        <v>616</v>
      </c>
      <c r="O7135" s="65">
        <v>978575</v>
      </c>
    </row>
    <row r="7136" spans="1:15" x14ac:dyDescent="0.25">
      <c r="A7136" s="45">
        <v>2018</v>
      </c>
      <c r="B7136" t="s">
        <v>1208</v>
      </c>
      <c r="C7136">
        <v>232</v>
      </c>
      <c r="D7136">
        <v>900</v>
      </c>
      <c r="E7136">
        <v>0</v>
      </c>
      <c r="F7136">
        <v>70104</v>
      </c>
      <c r="G7136">
        <v>521</v>
      </c>
      <c r="H7136" t="s">
        <v>16</v>
      </c>
      <c r="I7136">
        <v>2310</v>
      </c>
      <c r="J7136">
        <v>2151</v>
      </c>
      <c r="K7136" t="s">
        <v>3425</v>
      </c>
      <c r="L7136" t="s">
        <v>614</v>
      </c>
      <c r="M7136" t="s">
        <v>6559</v>
      </c>
      <c r="N7136" t="s">
        <v>616</v>
      </c>
      <c r="O7136" s="65">
        <v>880000</v>
      </c>
    </row>
    <row r="7137" spans="1:15" x14ac:dyDescent="0.25">
      <c r="A7137" s="45">
        <v>2018</v>
      </c>
      <c r="B7137" t="s">
        <v>1208</v>
      </c>
      <c r="C7137">
        <v>232</v>
      </c>
      <c r="D7137">
        <v>900</v>
      </c>
      <c r="E7137">
        <v>0</v>
      </c>
      <c r="F7137">
        <v>70104</v>
      </c>
      <c r="G7137">
        <v>522</v>
      </c>
      <c r="H7137" t="s">
        <v>16</v>
      </c>
      <c r="I7137">
        <v>2310</v>
      </c>
      <c r="J7137">
        <v>2151</v>
      </c>
      <c r="K7137" t="s">
        <v>3425</v>
      </c>
      <c r="L7137" t="s">
        <v>614</v>
      </c>
      <c r="M7137" t="s">
        <v>6560</v>
      </c>
      <c r="N7137" t="s">
        <v>616</v>
      </c>
      <c r="O7137" s="65">
        <v>640000</v>
      </c>
    </row>
    <row r="7138" spans="1:15" x14ac:dyDescent="0.25">
      <c r="A7138" s="45">
        <v>2018</v>
      </c>
      <c r="B7138" t="s">
        <v>1208</v>
      </c>
      <c r="C7138">
        <v>232</v>
      </c>
      <c r="D7138">
        <v>900</v>
      </c>
      <c r="E7138">
        <v>0</v>
      </c>
      <c r="F7138">
        <v>70104</v>
      </c>
      <c r="G7138">
        <v>523</v>
      </c>
      <c r="H7138" t="s">
        <v>16</v>
      </c>
      <c r="I7138">
        <v>2310</v>
      </c>
      <c r="J7138">
        <v>2151</v>
      </c>
      <c r="K7138" t="s">
        <v>3425</v>
      </c>
      <c r="L7138" t="s">
        <v>614</v>
      </c>
      <c r="M7138" t="s">
        <v>6561</v>
      </c>
      <c r="N7138" t="s">
        <v>616</v>
      </c>
      <c r="O7138" s="65">
        <v>1132533</v>
      </c>
    </row>
    <row r="7139" spans="1:15" x14ac:dyDescent="0.25">
      <c r="A7139" s="45">
        <v>2018</v>
      </c>
      <c r="B7139" t="s">
        <v>1208</v>
      </c>
      <c r="C7139">
        <v>232</v>
      </c>
      <c r="D7139">
        <v>900</v>
      </c>
      <c r="E7139">
        <v>0</v>
      </c>
      <c r="F7139">
        <v>70104</v>
      </c>
      <c r="G7139">
        <v>524</v>
      </c>
      <c r="H7139" t="s">
        <v>16</v>
      </c>
      <c r="I7139">
        <v>2310</v>
      </c>
      <c r="J7139">
        <v>3230</v>
      </c>
      <c r="K7139" t="s">
        <v>3425</v>
      </c>
      <c r="L7139" t="s">
        <v>614</v>
      </c>
      <c r="M7139" t="s">
        <v>6562</v>
      </c>
      <c r="N7139" t="s">
        <v>616</v>
      </c>
      <c r="O7139" s="65">
        <v>1480719</v>
      </c>
    </row>
    <row r="7140" spans="1:15" x14ac:dyDescent="0.25">
      <c r="A7140" s="45">
        <v>2018</v>
      </c>
      <c r="B7140" t="s">
        <v>1208</v>
      </c>
      <c r="C7140">
        <v>232</v>
      </c>
      <c r="D7140">
        <v>900</v>
      </c>
      <c r="E7140">
        <v>0</v>
      </c>
      <c r="F7140">
        <v>90202</v>
      </c>
      <c r="G7140">
        <v>526</v>
      </c>
      <c r="H7140" t="s">
        <v>9</v>
      </c>
      <c r="I7140">
        <v>4000</v>
      </c>
      <c r="J7140">
        <v>3120</v>
      </c>
      <c r="K7140" t="s">
        <v>3224</v>
      </c>
      <c r="L7140" t="s">
        <v>1212</v>
      </c>
      <c r="M7140" t="s">
        <v>1213</v>
      </c>
      <c r="O7140" s="65">
        <v>46456564</v>
      </c>
    </row>
    <row r="7141" spans="1:15" x14ac:dyDescent="0.25">
      <c r="A7141" s="45">
        <v>2018</v>
      </c>
      <c r="B7141" t="s">
        <v>1214</v>
      </c>
      <c r="C7141">
        <v>232</v>
      </c>
      <c r="D7141">
        <v>901</v>
      </c>
      <c r="E7141">
        <v>0</v>
      </c>
      <c r="F7141">
        <v>70104</v>
      </c>
      <c r="G7141">
        <v>200</v>
      </c>
      <c r="H7141" t="s">
        <v>16</v>
      </c>
      <c r="I7141">
        <v>2310</v>
      </c>
      <c r="J7141">
        <v>2151</v>
      </c>
      <c r="K7141" t="s">
        <v>3425</v>
      </c>
      <c r="L7141" t="s">
        <v>149</v>
      </c>
      <c r="M7141" t="s">
        <v>4487</v>
      </c>
      <c r="N7141" t="s">
        <v>617</v>
      </c>
      <c r="O7141" s="65">
        <v>38430401</v>
      </c>
    </row>
    <row r="7142" spans="1:15" x14ac:dyDescent="0.25">
      <c r="A7142" s="45">
        <v>2018</v>
      </c>
      <c r="B7142" t="s">
        <v>1214</v>
      </c>
      <c r="C7142">
        <v>232</v>
      </c>
      <c r="D7142">
        <v>901</v>
      </c>
      <c r="E7142">
        <v>0</v>
      </c>
      <c r="F7142">
        <v>70104</v>
      </c>
      <c r="G7142">
        <v>202</v>
      </c>
      <c r="H7142" t="s">
        <v>16</v>
      </c>
      <c r="I7142">
        <v>2310</v>
      </c>
      <c r="J7142">
        <v>2151</v>
      </c>
      <c r="K7142" t="s">
        <v>3425</v>
      </c>
      <c r="L7142" t="s">
        <v>618</v>
      </c>
      <c r="M7142" t="s">
        <v>4787</v>
      </c>
      <c r="N7142" t="s">
        <v>620</v>
      </c>
      <c r="O7142" s="65">
        <v>967677</v>
      </c>
    </row>
    <row r="7143" spans="1:15" x14ac:dyDescent="0.25">
      <c r="A7143" s="45">
        <v>2018</v>
      </c>
      <c r="B7143" t="s">
        <v>1214</v>
      </c>
      <c r="C7143">
        <v>232</v>
      </c>
      <c r="D7143">
        <v>901</v>
      </c>
      <c r="E7143">
        <v>0</v>
      </c>
      <c r="F7143">
        <v>70104</v>
      </c>
      <c r="G7143">
        <v>203</v>
      </c>
      <c r="H7143" t="s">
        <v>16</v>
      </c>
      <c r="I7143">
        <v>2310</v>
      </c>
      <c r="J7143">
        <v>2151</v>
      </c>
      <c r="K7143" t="s">
        <v>3425</v>
      </c>
      <c r="L7143" t="s">
        <v>618</v>
      </c>
      <c r="M7143" t="s">
        <v>6563</v>
      </c>
      <c r="N7143" t="s">
        <v>620</v>
      </c>
      <c r="O7143" s="65">
        <v>1278985</v>
      </c>
    </row>
    <row r="7144" spans="1:15" x14ac:dyDescent="0.25">
      <c r="A7144" s="45">
        <v>2018</v>
      </c>
      <c r="B7144" t="s">
        <v>1214</v>
      </c>
      <c r="C7144">
        <v>232</v>
      </c>
      <c r="D7144">
        <v>901</v>
      </c>
      <c r="E7144">
        <v>0</v>
      </c>
      <c r="F7144">
        <v>70104</v>
      </c>
      <c r="G7144">
        <v>204</v>
      </c>
      <c r="H7144" t="s">
        <v>16</v>
      </c>
      <c r="I7144">
        <v>2310</v>
      </c>
      <c r="J7144">
        <v>2151</v>
      </c>
      <c r="K7144" t="s">
        <v>3425</v>
      </c>
      <c r="L7144" t="s">
        <v>618</v>
      </c>
      <c r="M7144" t="s">
        <v>6564</v>
      </c>
      <c r="N7144" t="s">
        <v>620</v>
      </c>
      <c r="O7144" s="65">
        <v>1373833</v>
      </c>
    </row>
    <row r="7145" spans="1:15" x14ac:dyDescent="0.25">
      <c r="A7145" s="45">
        <v>2018</v>
      </c>
      <c r="B7145" t="s">
        <v>1214</v>
      </c>
      <c r="C7145">
        <v>232</v>
      </c>
      <c r="D7145">
        <v>901</v>
      </c>
      <c r="E7145">
        <v>0</v>
      </c>
      <c r="F7145">
        <v>70104</v>
      </c>
      <c r="G7145">
        <v>205</v>
      </c>
      <c r="H7145" t="s">
        <v>16</v>
      </c>
      <c r="I7145">
        <v>2310</v>
      </c>
      <c r="J7145">
        <v>2151</v>
      </c>
      <c r="K7145" t="s">
        <v>3425</v>
      </c>
      <c r="L7145" t="s">
        <v>618</v>
      </c>
      <c r="M7145" t="s">
        <v>6565</v>
      </c>
      <c r="N7145" t="s">
        <v>620</v>
      </c>
      <c r="O7145" s="65">
        <v>1399206</v>
      </c>
    </row>
    <row r="7146" spans="1:15" x14ac:dyDescent="0.25">
      <c r="A7146" s="45">
        <v>2018</v>
      </c>
      <c r="B7146" t="s">
        <v>1214</v>
      </c>
      <c r="C7146">
        <v>232</v>
      </c>
      <c r="D7146">
        <v>901</v>
      </c>
      <c r="E7146">
        <v>0</v>
      </c>
      <c r="F7146">
        <v>70104</v>
      </c>
      <c r="G7146">
        <v>206</v>
      </c>
      <c r="H7146" t="s">
        <v>16</v>
      </c>
      <c r="I7146">
        <v>2310</v>
      </c>
      <c r="J7146">
        <v>2151</v>
      </c>
      <c r="K7146" t="s">
        <v>3425</v>
      </c>
      <c r="L7146" t="s">
        <v>618</v>
      </c>
      <c r="M7146" t="s">
        <v>4788</v>
      </c>
      <c r="N7146" t="s">
        <v>620</v>
      </c>
      <c r="O7146" s="65">
        <v>1718642</v>
      </c>
    </row>
    <row r="7147" spans="1:15" x14ac:dyDescent="0.25">
      <c r="A7147" s="45">
        <v>2018</v>
      </c>
      <c r="B7147" t="s">
        <v>1214</v>
      </c>
      <c r="C7147">
        <v>232</v>
      </c>
      <c r="D7147">
        <v>901</v>
      </c>
      <c r="E7147">
        <v>0</v>
      </c>
      <c r="F7147">
        <v>70104</v>
      </c>
      <c r="G7147">
        <v>207</v>
      </c>
      <c r="H7147" t="s">
        <v>16</v>
      </c>
      <c r="I7147">
        <v>2310</v>
      </c>
      <c r="J7147">
        <v>2151</v>
      </c>
      <c r="K7147" t="s">
        <v>3425</v>
      </c>
      <c r="L7147" t="s">
        <v>618</v>
      </c>
      <c r="M7147" t="s">
        <v>6566</v>
      </c>
      <c r="N7147" t="s">
        <v>620</v>
      </c>
      <c r="O7147" s="65">
        <v>1436231</v>
      </c>
    </row>
    <row r="7148" spans="1:15" x14ac:dyDescent="0.25">
      <c r="A7148" s="45">
        <v>2018</v>
      </c>
      <c r="B7148" t="s">
        <v>1214</v>
      </c>
      <c r="C7148">
        <v>232</v>
      </c>
      <c r="D7148">
        <v>901</v>
      </c>
      <c r="E7148">
        <v>0</v>
      </c>
      <c r="F7148">
        <v>70104</v>
      </c>
      <c r="G7148">
        <v>208</v>
      </c>
      <c r="H7148" t="s">
        <v>16</v>
      </c>
      <c r="I7148">
        <v>2310</v>
      </c>
      <c r="J7148">
        <v>2151</v>
      </c>
      <c r="K7148" t="s">
        <v>3425</v>
      </c>
      <c r="L7148" t="s">
        <v>618</v>
      </c>
      <c r="M7148" t="s">
        <v>4789</v>
      </c>
      <c r="N7148" t="s">
        <v>620</v>
      </c>
      <c r="O7148" s="65">
        <v>873732</v>
      </c>
    </row>
    <row r="7149" spans="1:15" x14ac:dyDescent="0.25">
      <c r="A7149" s="45">
        <v>2018</v>
      </c>
      <c r="B7149" t="s">
        <v>1214</v>
      </c>
      <c r="C7149">
        <v>232</v>
      </c>
      <c r="D7149">
        <v>901</v>
      </c>
      <c r="E7149">
        <v>0</v>
      </c>
      <c r="F7149">
        <v>70104</v>
      </c>
      <c r="G7149">
        <v>209</v>
      </c>
      <c r="H7149" t="s">
        <v>16</v>
      </c>
      <c r="I7149">
        <v>2310</v>
      </c>
      <c r="J7149">
        <v>2151</v>
      </c>
      <c r="K7149" t="s">
        <v>3425</v>
      </c>
      <c r="L7149" t="s">
        <v>618</v>
      </c>
      <c r="M7149" t="s">
        <v>6567</v>
      </c>
      <c r="N7149" t="s">
        <v>620</v>
      </c>
      <c r="O7149" s="65">
        <v>4223629</v>
      </c>
    </row>
    <row r="7150" spans="1:15" x14ac:dyDescent="0.25">
      <c r="A7150" s="45">
        <v>2018</v>
      </c>
      <c r="B7150" t="s">
        <v>1214</v>
      </c>
      <c r="C7150">
        <v>232</v>
      </c>
      <c r="D7150">
        <v>901</v>
      </c>
      <c r="E7150">
        <v>0</v>
      </c>
      <c r="F7150">
        <v>70104</v>
      </c>
      <c r="G7150">
        <v>210</v>
      </c>
      <c r="H7150" t="s">
        <v>16</v>
      </c>
      <c r="I7150">
        <v>2310</v>
      </c>
      <c r="J7150">
        <v>2151</v>
      </c>
      <c r="K7150" t="s">
        <v>3425</v>
      </c>
      <c r="L7150" t="s">
        <v>618</v>
      </c>
      <c r="M7150" t="s">
        <v>4790</v>
      </c>
      <c r="N7150" t="s">
        <v>620</v>
      </c>
      <c r="O7150" s="65">
        <v>1078693</v>
      </c>
    </row>
    <row r="7151" spans="1:15" x14ac:dyDescent="0.25">
      <c r="A7151" s="45">
        <v>2018</v>
      </c>
      <c r="B7151" t="s">
        <v>1214</v>
      </c>
      <c r="C7151">
        <v>232</v>
      </c>
      <c r="D7151">
        <v>901</v>
      </c>
      <c r="E7151">
        <v>0</v>
      </c>
      <c r="F7151">
        <v>70104</v>
      </c>
      <c r="G7151">
        <v>211</v>
      </c>
      <c r="H7151" t="s">
        <v>16</v>
      </c>
      <c r="I7151">
        <v>2310</v>
      </c>
      <c r="J7151">
        <v>2151</v>
      </c>
      <c r="K7151" t="s">
        <v>3425</v>
      </c>
      <c r="L7151" t="s">
        <v>618</v>
      </c>
      <c r="M7151" t="s">
        <v>4791</v>
      </c>
      <c r="N7151" t="s">
        <v>620</v>
      </c>
      <c r="O7151" s="65">
        <v>857184</v>
      </c>
    </row>
    <row r="7152" spans="1:15" x14ac:dyDescent="0.25">
      <c r="A7152" s="45">
        <v>2018</v>
      </c>
      <c r="B7152" t="s">
        <v>1214</v>
      </c>
      <c r="C7152">
        <v>232</v>
      </c>
      <c r="D7152">
        <v>901</v>
      </c>
      <c r="E7152">
        <v>0</v>
      </c>
      <c r="F7152">
        <v>70104</v>
      </c>
      <c r="G7152">
        <v>212</v>
      </c>
      <c r="H7152" t="s">
        <v>16</v>
      </c>
      <c r="I7152">
        <v>2310</v>
      </c>
      <c r="J7152">
        <v>2151</v>
      </c>
      <c r="K7152" t="s">
        <v>3425</v>
      </c>
      <c r="L7152" t="s">
        <v>618</v>
      </c>
      <c r="M7152" t="s">
        <v>4792</v>
      </c>
      <c r="N7152" t="s">
        <v>620</v>
      </c>
      <c r="O7152" s="65">
        <v>726949</v>
      </c>
    </row>
    <row r="7153" spans="1:15" x14ac:dyDescent="0.25">
      <c r="A7153" s="45">
        <v>2018</v>
      </c>
      <c r="B7153" t="s">
        <v>1214</v>
      </c>
      <c r="C7153">
        <v>232</v>
      </c>
      <c r="D7153">
        <v>901</v>
      </c>
      <c r="E7153">
        <v>0</v>
      </c>
      <c r="F7153">
        <v>70104</v>
      </c>
      <c r="G7153">
        <v>213</v>
      </c>
      <c r="H7153" t="s">
        <v>16</v>
      </c>
      <c r="I7153">
        <v>2310</v>
      </c>
      <c r="J7153">
        <v>2151</v>
      </c>
      <c r="K7153" t="s">
        <v>3425</v>
      </c>
      <c r="L7153" t="s">
        <v>618</v>
      </c>
      <c r="M7153" t="s">
        <v>6568</v>
      </c>
      <c r="N7153" t="s">
        <v>620</v>
      </c>
      <c r="O7153" s="65">
        <v>1172682</v>
      </c>
    </row>
    <row r="7154" spans="1:15" x14ac:dyDescent="0.25">
      <c r="A7154" s="45">
        <v>2018</v>
      </c>
      <c r="B7154" t="s">
        <v>1214</v>
      </c>
      <c r="C7154">
        <v>232</v>
      </c>
      <c r="D7154">
        <v>901</v>
      </c>
      <c r="E7154">
        <v>0</v>
      </c>
      <c r="F7154">
        <v>70104</v>
      </c>
      <c r="G7154">
        <v>214</v>
      </c>
      <c r="H7154" t="s">
        <v>16</v>
      </c>
      <c r="I7154">
        <v>2310</v>
      </c>
      <c r="J7154">
        <v>2151</v>
      </c>
      <c r="K7154" t="s">
        <v>3425</v>
      </c>
      <c r="L7154" t="s">
        <v>618</v>
      </c>
      <c r="M7154" t="s">
        <v>6569</v>
      </c>
      <c r="N7154" t="s">
        <v>620</v>
      </c>
      <c r="O7154" s="65">
        <v>3350299</v>
      </c>
    </row>
    <row r="7155" spans="1:15" x14ac:dyDescent="0.25">
      <c r="A7155" s="45">
        <v>2018</v>
      </c>
      <c r="B7155" t="s">
        <v>1214</v>
      </c>
      <c r="C7155">
        <v>232</v>
      </c>
      <c r="D7155">
        <v>901</v>
      </c>
      <c r="E7155">
        <v>0</v>
      </c>
      <c r="F7155">
        <v>70104</v>
      </c>
      <c r="G7155">
        <v>216</v>
      </c>
      <c r="H7155" t="s">
        <v>16</v>
      </c>
      <c r="I7155">
        <v>2310</v>
      </c>
      <c r="J7155">
        <v>2151</v>
      </c>
      <c r="K7155" t="s">
        <v>3425</v>
      </c>
      <c r="L7155" t="s">
        <v>621</v>
      </c>
      <c r="M7155" t="s">
        <v>6570</v>
      </c>
      <c r="N7155" t="s">
        <v>622</v>
      </c>
      <c r="O7155" s="65">
        <v>2256269</v>
      </c>
    </row>
    <row r="7156" spans="1:15" x14ac:dyDescent="0.25">
      <c r="A7156" s="45">
        <v>2018</v>
      </c>
      <c r="B7156" t="s">
        <v>1214</v>
      </c>
      <c r="C7156">
        <v>232</v>
      </c>
      <c r="D7156">
        <v>901</v>
      </c>
      <c r="E7156">
        <v>0</v>
      </c>
      <c r="F7156">
        <v>70104</v>
      </c>
      <c r="G7156">
        <v>217</v>
      </c>
      <c r="H7156" t="s">
        <v>16</v>
      </c>
      <c r="I7156">
        <v>2310</v>
      </c>
      <c r="J7156">
        <v>2151</v>
      </c>
      <c r="K7156" t="s">
        <v>3425</v>
      </c>
      <c r="L7156" t="s">
        <v>621</v>
      </c>
      <c r="M7156" t="s">
        <v>6571</v>
      </c>
      <c r="N7156" t="s">
        <v>622</v>
      </c>
      <c r="O7156" s="65">
        <v>1749995</v>
      </c>
    </row>
    <row r="7157" spans="1:15" x14ac:dyDescent="0.25">
      <c r="A7157" s="45">
        <v>2018</v>
      </c>
      <c r="B7157" t="s">
        <v>1214</v>
      </c>
      <c r="C7157">
        <v>232</v>
      </c>
      <c r="D7157">
        <v>901</v>
      </c>
      <c r="E7157">
        <v>0</v>
      </c>
      <c r="F7157">
        <v>70104</v>
      </c>
      <c r="G7157">
        <v>218</v>
      </c>
      <c r="H7157" t="s">
        <v>16</v>
      </c>
      <c r="I7157">
        <v>2310</v>
      </c>
      <c r="J7157">
        <v>2151</v>
      </c>
      <c r="K7157" t="s">
        <v>3425</v>
      </c>
      <c r="L7157" t="s">
        <v>621</v>
      </c>
      <c r="M7157" t="s">
        <v>6572</v>
      </c>
      <c r="N7157" t="s">
        <v>622</v>
      </c>
      <c r="O7157" s="65">
        <v>1933880</v>
      </c>
    </row>
    <row r="7158" spans="1:15" x14ac:dyDescent="0.25">
      <c r="A7158" s="45">
        <v>2018</v>
      </c>
      <c r="B7158" t="s">
        <v>1214</v>
      </c>
      <c r="C7158">
        <v>232</v>
      </c>
      <c r="D7158">
        <v>901</v>
      </c>
      <c r="E7158">
        <v>0</v>
      </c>
      <c r="F7158">
        <v>70104</v>
      </c>
      <c r="G7158">
        <v>219</v>
      </c>
      <c r="H7158" t="s">
        <v>16</v>
      </c>
      <c r="I7158">
        <v>2310</v>
      </c>
      <c r="J7158">
        <v>2151</v>
      </c>
      <c r="K7158" t="s">
        <v>3425</v>
      </c>
      <c r="L7158" t="s">
        <v>621</v>
      </c>
      <c r="M7158" t="s">
        <v>6573</v>
      </c>
      <c r="N7158" t="s">
        <v>622</v>
      </c>
      <c r="O7158" s="65">
        <v>2266421</v>
      </c>
    </row>
    <row r="7159" spans="1:15" x14ac:dyDescent="0.25">
      <c r="A7159" s="45">
        <v>2018</v>
      </c>
      <c r="B7159" t="s">
        <v>1214</v>
      </c>
      <c r="C7159">
        <v>232</v>
      </c>
      <c r="D7159">
        <v>901</v>
      </c>
      <c r="E7159">
        <v>0</v>
      </c>
      <c r="F7159">
        <v>70104</v>
      </c>
      <c r="G7159">
        <v>220</v>
      </c>
      <c r="H7159" t="s">
        <v>16</v>
      </c>
      <c r="I7159">
        <v>2310</v>
      </c>
      <c r="J7159">
        <v>2151</v>
      </c>
      <c r="K7159" t="s">
        <v>3425</v>
      </c>
      <c r="L7159" t="s">
        <v>621</v>
      </c>
      <c r="M7159" t="s">
        <v>6574</v>
      </c>
      <c r="N7159" t="s">
        <v>622</v>
      </c>
      <c r="O7159" s="65">
        <v>2154163</v>
      </c>
    </row>
    <row r="7160" spans="1:15" x14ac:dyDescent="0.25">
      <c r="A7160" s="45">
        <v>2018</v>
      </c>
      <c r="B7160" t="s">
        <v>1214</v>
      </c>
      <c r="C7160">
        <v>232</v>
      </c>
      <c r="D7160">
        <v>901</v>
      </c>
      <c r="E7160">
        <v>0</v>
      </c>
      <c r="F7160">
        <v>70104</v>
      </c>
      <c r="G7160">
        <v>221</v>
      </c>
      <c r="H7160" t="s">
        <v>16</v>
      </c>
      <c r="I7160">
        <v>2310</v>
      </c>
      <c r="J7160">
        <v>2151</v>
      </c>
      <c r="K7160" t="s">
        <v>3425</v>
      </c>
      <c r="L7160" t="s">
        <v>621</v>
      </c>
      <c r="M7160" t="s">
        <v>6575</v>
      </c>
      <c r="N7160" t="s">
        <v>622</v>
      </c>
      <c r="O7160" s="65">
        <v>5292986</v>
      </c>
    </row>
    <row r="7161" spans="1:15" x14ac:dyDescent="0.25">
      <c r="A7161" s="45">
        <v>2018</v>
      </c>
      <c r="B7161" t="s">
        <v>1214</v>
      </c>
      <c r="C7161">
        <v>232</v>
      </c>
      <c r="D7161">
        <v>901</v>
      </c>
      <c r="E7161">
        <v>0</v>
      </c>
      <c r="F7161">
        <v>70104</v>
      </c>
      <c r="G7161">
        <v>222</v>
      </c>
      <c r="H7161" t="s">
        <v>16</v>
      </c>
      <c r="I7161">
        <v>2310</v>
      </c>
      <c r="J7161">
        <v>2151</v>
      </c>
      <c r="K7161" t="s">
        <v>3425</v>
      </c>
      <c r="L7161" t="s">
        <v>621</v>
      </c>
      <c r="M7161" t="s">
        <v>6576</v>
      </c>
      <c r="N7161" t="s">
        <v>622</v>
      </c>
      <c r="O7161" s="65">
        <v>2454690</v>
      </c>
    </row>
    <row r="7162" spans="1:15" x14ac:dyDescent="0.25">
      <c r="A7162" s="45">
        <v>2018</v>
      </c>
      <c r="B7162" t="s">
        <v>1214</v>
      </c>
      <c r="C7162">
        <v>232</v>
      </c>
      <c r="D7162">
        <v>901</v>
      </c>
      <c r="E7162">
        <v>0</v>
      </c>
      <c r="F7162">
        <v>70104</v>
      </c>
      <c r="G7162">
        <v>223</v>
      </c>
      <c r="H7162" t="s">
        <v>16</v>
      </c>
      <c r="I7162">
        <v>2310</v>
      </c>
      <c r="J7162">
        <v>2151</v>
      </c>
      <c r="K7162" t="s">
        <v>3425</v>
      </c>
      <c r="L7162" t="s">
        <v>621</v>
      </c>
      <c r="M7162" t="s">
        <v>6577</v>
      </c>
      <c r="N7162" t="s">
        <v>622</v>
      </c>
      <c r="O7162" s="65">
        <v>2184229</v>
      </c>
    </row>
    <row r="7163" spans="1:15" x14ac:dyDescent="0.25">
      <c r="A7163" s="45">
        <v>2018</v>
      </c>
      <c r="B7163" t="s">
        <v>1214</v>
      </c>
      <c r="C7163">
        <v>232</v>
      </c>
      <c r="D7163">
        <v>901</v>
      </c>
      <c r="E7163">
        <v>0</v>
      </c>
      <c r="F7163">
        <v>70104</v>
      </c>
      <c r="G7163">
        <v>239</v>
      </c>
      <c r="H7163" t="s">
        <v>16</v>
      </c>
      <c r="I7163">
        <v>2310</v>
      </c>
      <c r="J7163">
        <v>3120</v>
      </c>
      <c r="K7163" t="s">
        <v>3425</v>
      </c>
      <c r="L7163" t="s">
        <v>623</v>
      </c>
      <c r="M7163" t="s">
        <v>6578</v>
      </c>
      <c r="N7163" t="s">
        <v>624</v>
      </c>
      <c r="O7163" s="65">
        <v>1727560</v>
      </c>
    </row>
    <row r="7164" spans="1:15" x14ac:dyDescent="0.25">
      <c r="A7164" s="45">
        <v>2018</v>
      </c>
      <c r="B7164" t="s">
        <v>1214</v>
      </c>
      <c r="C7164">
        <v>232</v>
      </c>
      <c r="D7164">
        <v>901</v>
      </c>
      <c r="E7164">
        <v>0</v>
      </c>
      <c r="F7164">
        <v>70104</v>
      </c>
      <c r="G7164">
        <v>240</v>
      </c>
      <c r="H7164" t="s">
        <v>16</v>
      </c>
      <c r="I7164">
        <v>2310</v>
      </c>
      <c r="J7164">
        <v>3310</v>
      </c>
      <c r="K7164" t="s">
        <v>3425</v>
      </c>
      <c r="L7164" t="s">
        <v>623</v>
      </c>
      <c r="M7164" t="s">
        <v>6579</v>
      </c>
      <c r="N7164" t="s">
        <v>624</v>
      </c>
      <c r="O7164" s="65">
        <v>742565</v>
      </c>
    </row>
    <row r="7165" spans="1:15" x14ac:dyDescent="0.25">
      <c r="A7165" s="45">
        <v>2018</v>
      </c>
      <c r="B7165" t="s">
        <v>1214</v>
      </c>
      <c r="C7165">
        <v>232</v>
      </c>
      <c r="D7165">
        <v>901</v>
      </c>
      <c r="E7165">
        <v>0</v>
      </c>
      <c r="F7165">
        <v>70104</v>
      </c>
      <c r="G7165">
        <v>241</v>
      </c>
      <c r="H7165" t="s">
        <v>16</v>
      </c>
      <c r="I7165">
        <v>2310</v>
      </c>
      <c r="J7165">
        <v>3310</v>
      </c>
      <c r="K7165" t="s">
        <v>3425</v>
      </c>
      <c r="L7165" t="s">
        <v>623</v>
      </c>
      <c r="M7165" t="s">
        <v>6580</v>
      </c>
      <c r="N7165" t="s">
        <v>624</v>
      </c>
      <c r="O7165" s="65">
        <v>742565</v>
      </c>
    </row>
    <row r="7166" spans="1:15" x14ac:dyDescent="0.25">
      <c r="A7166" s="45">
        <v>2018</v>
      </c>
      <c r="B7166" t="s">
        <v>1214</v>
      </c>
      <c r="C7166">
        <v>232</v>
      </c>
      <c r="D7166">
        <v>901</v>
      </c>
      <c r="E7166">
        <v>0</v>
      </c>
      <c r="F7166">
        <v>70104</v>
      </c>
      <c r="G7166">
        <v>242</v>
      </c>
      <c r="H7166" t="s">
        <v>16</v>
      </c>
      <c r="I7166">
        <v>2310</v>
      </c>
      <c r="J7166">
        <v>3120</v>
      </c>
      <c r="K7166" t="s">
        <v>3425</v>
      </c>
      <c r="L7166" t="s">
        <v>623</v>
      </c>
      <c r="M7166" t="s">
        <v>6581</v>
      </c>
      <c r="N7166" t="s">
        <v>624</v>
      </c>
      <c r="O7166" s="65">
        <v>1136866</v>
      </c>
    </row>
    <row r="7167" spans="1:15" x14ac:dyDescent="0.25">
      <c r="A7167" s="45">
        <v>2018</v>
      </c>
      <c r="B7167" t="s">
        <v>1214</v>
      </c>
      <c r="C7167">
        <v>232</v>
      </c>
      <c r="D7167">
        <v>901</v>
      </c>
      <c r="E7167">
        <v>0</v>
      </c>
      <c r="F7167">
        <v>70104</v>
      </c>
      <c r="G7167">
        <v>243</v>
      </c>
      <c r="H7167" t="s">
        <v>16</v>
      </c>
      <c r="I7167">
        <v>2310</v>
      </c>
      <c r="J7167">
        <v>3120</v>
      </c>
      <c r="K7167" t="s">
        <v>3425</v>
      </c>
      <c r="L7167" t="s">
        <v>623</v>
      </c>
      <c r="M7167" t="s">
        <v>6582</v>
      </c>
      <c r="N7167" t="s">
        <v>624</v>
      </c>
      <c r="O7167" s="65">
        <v>1377250</v>
      </c>
    </row>
    <row r="7168" spans="1:15" x14ac:dyDescent="0.25">
      <c r="A7168" s="45">
        <v>2018</v>
      </c>
      <c r="B7168" t="s">
        <v>1214</v>
      </c>
      <c r="C7168">
        <v>232</v>
      </c>
      <c r="D7168">
        <v>901</v>
      </c>
      <c r="E7168">
        <v>0</v>
      </c>
      <c r="F7168">
        <v>70104</v>
      </c>
      <c r="G7168">
        <v>259</v>
      </c>
      <c r="H7168" t="s">
        <v>16</v>
      </c>
      <c r="I7168">
        <v>2310</v>
      </c>
      <c r="J7168">
        <v>3120</v>
      </c>
      <c r="K7168" t="s">
        <v>3425</v>
      </c>
      <c r="L7168" t="s">
        <v>625</v>
      </c>
      <c r="M7168" t="s">
        <v>6583</v>
      </c>
      <c r="N7168" t="s">
        <v>626</v>
      </c>
      <c r="O7168" s="65">
        <v>1026358</v>
      </c>
    </row>
    <row r="7169" spans="1:15" x14ac:dyDescent="0.25">
      <c r="A7169" s="45">
        <v>2018</v>
      </c>
      <c r="B7169" t="s">
        <v>1214</v>
      </c>
      <c r="C7169">
        <v>232</v>
      </c>
      <c r="D7169">
        <v>901</v>
      </c>
      <c r="E7169">
        <v>0</v>
      </c>
      <c r="F7169">
        <v>70104</v>
      </c>
      <c r="G7169">
        <v>260</v>
      </c>
      <c r="H7169" t="s">
        <v>16</v>
      </c>
      <c r="I7169">
        <v>2310</v>
      </c>
      <c r="J7169">
        <v>3120</v>
      </c>
      <c r="K7169" t="s">
        <v>3425</v>
      </c>
      <c r="L7169" t="s">
        <v>625</v>
      </c>
      <c r="M7169" t="s">
        <v>6584</v>
      </c>
      <c r="N7169" t="s">
        <v>626</v>
      </c>
      <c r="O7169" s="65">
        <v>225000</v>
      </c>
    </row>
    <row r="7170" spans="1:15" x14ac:dyDescent="0.25">
      <c r="A7170" s="45">
        <v>2018</v>
      </c>
      <c r="B7170" t="s">
        <v>1214</v>
      </c>
      <c r="C7170">
        <v>232</v>
      </c>
      <c r="D7170">
        <v>901</v>
      </c>
      <c r="E7170">
        <v>0</v>
      </c>
      <c r="F7170">
        <v>70104</v>
      </c>
      <c r="G7170">
        <v>261</v>
      </c>
      <c r="H7170" t="s">
        <v>16</v>
      </c>
      <c r="I7170">
        <v>2310</v>
      </c>
      <c r="J7170">
        <v>3120</v>
      </c>
      <c r="K7170" t="s">
        <v>3425</v>
      </c>
      <c r="L7170" t="s">
        <v>625</v>
      </c>
      <c r="M7170" t="s">
        <v>6585</v>
      </c>
      <c r="N7170" t="s">
        <v>626</v>
      </c>
      <c r="O7170" s="65">
        <v>225000</v>
      </c>
    </row>
    <row r="7171" spans="1:15" x14ac:dyDescent="0.25">
      <c r="A7171" s="45">
        <v>2018</v>
      </c>
      <c r="B7171" t="s">
        <v>1214</v>
      </c>
      <c r="C7171">
        <v>232</v>
      </c>
      <c r="D7171">
        <v>901</v>
      </c>
      <c r="E7171">
        <v>0</v>
      </c>
      <c r="F7171">
        <v>70104</v>
      </c>
      <c r="G7171">
        <v>262</v>
      </c>
      <c r="H7171" t="s">
        <v>16</v>
      </c>
      <c r="I7171">
        <v>2310</v>
      </c>
      <c r="J7171">
        <v>3120</v>
      </c>
      <c r="K7171" t="s">
        <v>3425</v>
      </c>
      <c r="L7171" t="s">
        <v>625</v>
      </c>
      <c r="M7171" t="s">
        <v>6586</v>
      </c>
      <c r="N7171" t="s">
        <v>626</v>
      </c>
      <c r="O7171" s="65">
        <v>282925</v>
      </c>
    </row>
    <row r="7172" spans="1:15" x14ac:dyDescent="0.25">
      <c r="A7172" s="45">
        <v>2018</v>
      </c>
      <c r="B7172" t="s">
        <v>1214</v>
      </c>
      <c r="C7172">
        <v>232</v>
      </c>
      <c r="D7172">
        <v>901</v>
      </c>
      <c r="E7172">
        <v>0</v>
      </c>
      <c r="F7172">
        <v>70104</v>
      </c>
      <c r="G7172">
        <v>263</v>
      </c>
      <c r="H7172" t="s">
        <v>16</v>
      </c>
      <c r="I7172">
        <v>2310</v>
      </c>
      <c r="J7172">
        <v>3120</v>
      </c>
      <c r="K7172" t="s">
        <v>3425</v>
      </c>
      <c r="L7172" t="s">
        <v>625</v>
      </c>
      <c r="M7172" t="s">
        <v>6587</v>
      </c>
      <c r="N7172" t="s">
        <v>626</v>
      </c>
      <c r="O7172" s="65">
        <v>225000</v>
      </c>
    </row>
    <row r="7173" spans="1:15" x14ac:dyDescent="0.25">
      <c r="A7173" s="45">
        <v>2018</v>
      </c>
      <c r="B7173" t="s">
        <v>1214</v>
      </c>
      <c r="C7173">
        <v>232</v>
      </c>
      <c r="D7173">
        <v>901</v>
      </c>
      <c r="E7173">
        <v>0</v>
      </c>
      <c r="F7173">
        <v>70104</v>
      </c>
      <c r="G7173">
        <v>264</v>
      </c>
      <c r="H7173" t="s">
        <v>16</v>
      </c>
      <c r="I7173">
        <v>2310</v>
      </c>
      <c r="J7173">
        <v>3120</v>
      </c>
      <c r="K7173" t="s">
        <v>3425</v>
      </c>
      <c r="L7173" t="s">
        <v>625</v>
      </c>
      <c r="M7173" t="s">
        <v>6588</v>
      </c>
      <c r="N7173" t="s">
        <v>626</v>
      </c>
      <c r="O7173" s="65">
        <v>225000</v>
      </c>
    </row>
    <row r="7174" spans="1:15" x14ac:dyDescent="0.25">
      <c r="A7174" s="45">
        <v>2018</v>
      </c>
      <c r="B7174" t="s">
        <v>1214</v>
      </c>
      <c r="C7174">
        <v>232</v>
      </c>
      <c r="D7174">
        <v>901</v>
      </c>
      <c r="E7174">
        <v>0</v>
      </c>
      <c r="F7174">
        <v>70104</v>
      </c>
      <c r="G7174">
        <v>265</v>
      </c>
      <c r="H7174" t="s">
        <v>16</v>
      </c>
      <c r="I7174">
        <v>2310</v>
      </c>
      <c r="J7174">
        <v>2151</v>
      </c>
      <c r="K7174" t="s">
        <v>3425</v>
      </c>
      <c r="L7174" t="s">
        <v>625</v>
      </c>
      <c r="M7174" t="s">
        <v>6589</v>
      </c>
      <c r="N7174" t="s">
        <v>626</v>
      </c>
      <c r="O7174" s="65">
        <v>955800</v>
      </c>
    </row>
    <row r="7175" spans="1:15" x14ac:dyDescent="0.25">
      <c r="A7175" s="45">
        <v>2018</v>
      </c>
      <c r="B7175" t="s">
        <v>1214</v>
      </c>
      <c r="C7175">
        <v>232</v>
      </c>
      <c r="D7175">
        <v>901</v>
      </c>
      <c r="E7175">
        <v>0</v>
      </c>
      <c r="F7175">
        <v>70104</v>
      </c>
      <c r="G7175">
        <v>266</v>
      </c>
      <c r="H7175" t="s">
        <v>16</v>
      </c>
      <c r="I7175">
        <v>2310</v>
      </c>
      <c r="J7175">
        <v>2151</v>
      </c>
      <c r="K7175" t="s">
        <v>3425</v>
      </c>
      <c r="L7175" t="s">
        <v>625</v>
      </c>
      <c r="M7175" t="s">
        <v>6590</v>
      </c>
      <c r="N7175" t="s">
        <v>626</v>
      </c>
      <c r="O7175" s="65">
        <v>1233985</v>
      </c>
    </row>
    <row r="7176" spans="1:15" x14ac:dyDescent="0.25">
      <c r="A7176" s="45">
        <v>2018</v>
      </c>
      <c r="B7176" t="s">
        <v>1214</v>
      </c>
      <c r="C7176">
        <v>232</v>
      </c>
      <c r="D7176">
        <v>901</v>
      </c>
      <c r="E7176">
        <v>0</v>
      </c>
      <c r="F7176">
        <v>70104</v>
      </c>
      <c r="G7176">
        <v>267</v>
      </c>
      <c r="H7176" t="s">
        <v>16</v>
      </c>
      <c r="I7176">
        <v>2310</v>
      </c>
      <c r="J7176">
        <v>2151</v>
      </c>
      <c r="K7176" t="s">
        <v>3425</v>
      </c>
      <c r="L7176" t="s">
        <v>625</v>
      </c>
      <c r="M7176" t="s">
        <v>6591</v>
      </c>
      <c r="N7176" t="s">
        <v>626</v>
      </c>
      <c r="O7176" s="65">
        <v>1016636</v>
      </c>
    </row>
    <row r="7177" spans="1:15" x14ac:dyDescent="0.25">
      <c r="A7177" s="45">
        <v>2018</v>
      </c>
      <c r="B7177" t="s">
        <v>1214</v>
      </c>
      <c r="C7177">
        <v>232</v>
      </c>
      <c r="D7177">
        <v>901</v>
      </c>
      <c r="E7177">
        <v>0</v>
      </c>
      <c r="F7177">
        <v>70104</v>
      </c>
      <c r="G7177">
        <v>268</v>
      </c>
      <c r="H7177" t="s">
        <v>16</v>
      </c>
      <c r="I7177">
        <v>2310</v>
      </c>
      <c r="J7177">
        <v>3120</v>
      </c>
      <c r="K7177" t="s">
        <v>3425</v>
      </c>
      <c r="L7177" t="s">
        <v>625</v>
      </c>
      <c r="M7177" t="s">
        <v>6592</v>
      </c>
      <c r="N7177" t="s">
        <v>626</v>
      </c>
      <c r="O7177" s="65">
        <v>1055238</v>
      </c>
    </row>
    <row r="7178" spans="1:15" x14ac:dyDescent="0.25">
      <c r="A7178" s="45">
        <v>2018</v>
      </c>
      <c r="B7178" t="s">
        <v>1214</v>
      </c>
      <c r="C7178">
        <v>232</v>
      </c>
      <c r="D7178">
        <v>901</v>
      </c>
      <c r="E7178">
        <v>0</v>
      </c>
      <c r="F7178">
        <v>70104</v>
      </c>
      <c r="G7178">
        <v>269</v>
      </c>
      <c r="H7178" t="s">
        <v>16</v>
      </c>
      <c r="I7178">
        <v>2310</v>
      </c>
      <c r="J7178">
        <v>3310</v>
      </c>
      <c r="K7178" t="s">
        <v>3425</v>
      </c>
      <c r="L7178" t="s">
        <v>625</v>
      </c>
      <c r="M7178" t="s">
        <v>6593</v>
      </c>
      <c r="N7178" t="s">
        <v>626</v>
      </c>
      <c r="O7178" s="65">
        <v>830722</v>
      </c>
    </row>
    <row r="7179" spans="1:15" x14ac:dyDescent="0.25">
      <c r="A7179" s="45">
        <v>2018</v>
      </c>
      <c r="B7179" t="s">
        <v>1214</v>
      </c>
      <c r="C7179">
        <v>232</v>
      </c>
      <c r="D7179">
        <v>901</v>
      </c>
      <c r="E7179">
        <v>0</v>
      </c>
      <c r="F7179">
        <v>70104</v>
      </c>
      <c r="G7179">
        <v>270</v>
      </c>
      <c r="H7179" t="s">
        <v>16</v>
      </c>
      <c r="I7179">
        <v>2310</v>
      </c>
      <c r="J7179">
        <v>3120</v>
      </c>
      <c r="K7179" t="s">
        <v>3425</v>
      </c>
      <c r="L7179" t="s">
        <v>625</v>
      </c>
      <c r="M7179" t="s">
        <v>6594</v>
      </c>
      <c r="N7179" t="s">
        <v>626</v>
      </c>
      <c r="O7179" s="65">
        <v>1109606</v>
      </c>
    </row>
    <row r="7180" spans="1:15" x14ac:dyDescent="0.25">
      <c r="A7180" s="45">
        <v>2018</v>
      </c>
      <c r="B7180" t="s">
        <v>1214</v>
      </c>
      <c r="C7180">
        <v>232</v>
      </c>
      <c r="D7180">
        <v>901</v>
      </c>
      <c r="E7180">
        <v>0</v>
      </c>
      <c r="F7180">
        <v>70104</v>
      </c>
      <c r="G7180">
        <v>295</v>
      </c>
      <c r="H7180" t="s">
        <v>16</v>
      </c>
      <c r="I7180">
        <v>2310</v>
      </c>
      <c r="J7180">
        <v>3120</v>
      </c>
      <c r="K7180" t="s">
        <v>3425</v>
      </c>
      <c r="L7180" t="s">
        <v>627</v>
      </c>
      <c r="M7180" t="s">
        <v>6595</v>
      </c>
      <c r="N7180" t="s">
        <v>628</v>
      </c>
      <c r="O7180" s="65">
        <v>878128</v>
      </c>
    </row>
    <row r="7181" spans="1:15" x14ac:dyDescent="0.25">
      <c r="A7181" s="45">
        <v>2018</v>
      </c>
      <c r="B7181" t="s">
        <v>1214</v>
      </c>
      <c r="C7181">
        <v>232</v>
      </c>
      <c r="D7181">
        <v>901</v>
      </c>
      <c r="E7181">
        <v>0</v>
      </c>
      <c r="F7181">
        <v>70104</v>
      </c>
      <c r="G7181">
        <v>296</v>
      </c>
      <c r="H7181" t="s">
        <v>16</v>
      </c>
      <c r="I7181">
        <v>2310</v>
      </c>
      <c r="J7181">
        <v>3120</v>
      </c>
      <c r="K7181" t="s">
        <v>3425</v>
      </c>
      <c r="L7181" t="s">
        <v>627</v>
      </c>
      <c r="M7181" t="s">
        <v>6596</v>
      </c>
      <c r="N7181" t="s">
        <v>628</v>
      </c>
      <c r="O7181" s="65">
        <v>878128</v>
      </c>
    </row>
    <row r="7182" spans="1:15" x14ac:dyDescent="0.25">
      <c r="A7182" s="45">
        <v>2018</v>
      </c>
      <c r="B7182" t="s">
        <v>1214</v>
      </c>
      <c r="C7182">
        <v>232</v>
      </c>
      <c r="D7182">
        <v>901</v>
      </c>
      <c r="E7182">
        <v>0</v>
      </c>
      <c r="F7182">
        <v>70104</v>
      </c>
      <c r="G7182">
        <v>297</v>
      </c>
      <c r="H7182" t="s">
        <v>16</v>
      </c>
      <c r="I7182">
        <v>2310</v>
      </c>
      <c r="J7182">
        <v>3120</v>
      </c>
      <c r="K7182" t="s">
        <v>3425</v>
      </c>
      <c r="L7182" t="s">
        <v>627</v>
      </c>
      <c r="M7182" t="s">
        <v>6597</v>
      </c>
      <c r="N7182" t="s">
        <v>628</v>
      </c>
      <c r="O7182" s="65">
        <v>878128</v>
      </c>
    </row>
    <row r="7183" spans="1:15" x14ac:dyDescent="0.25">
      <c r="A7183" s="45">
        <v>2018</v>
      </c>
      <c r="B7183" t="s">
        <v>1214</v>
      </c>
      <c r="C7183">
        <v>232</v>
      </c>
      <c r="D7183">
        <v>901</v>
      </c>
      <c r="E7183">
        <v>0</v>
      </c>
      <c r="F7183">
        <v>70104</v>
      </c>
      <c r="G7183">
        <v>298</v>
      </c>
      <c r="H7183" t="s">
        <v>16</v>
      </c>
      <c r="I7183">
        <v>2310</v>
      </c>
      <c r="J7183">
        <v>2151</v>
      </c>
      <c r="K7183" t="s">
        <v>3425</v>
      </c>
      <c r="L7183" t="s">
        <v>627</v>
      </c>
      <c r="M7183" t="s">
        <v>6598</v>
      </c>
      <c r="N7183" t="s">
        <v>628</v>
      </c>
      <c r="O7183" s="65">
        <v>1724470</v>
      </c>
    </row>
    <row r="7184" spans="1:15" x14ac:dyDescent="0.25">
      <c r="A7184" s="45">
        <v>2018</v>
      </c>
      <c r="B7184" t="s">
        <v>1214</v>
      </c>
      <c r="C7184">
        <v>232</v>
      </c>
      <c r="D7184">
        <v>901</v>
      </c>
      <c r="E7184">
        <v>0</v>
      </c>
      <c r="F7184">
        <v>70104</v>
      </c>
      <c r="G7184">
        <v>299</v>
      </c>
      <c r="H7184" t="s">
        <v>16</v>
      </c>
      <c r="I7184">
        <v>2310</v>
      </c>
      <c r="J7184">
        <v>3120</v>
      </c>
      <c r="K7184" t="s">
        <v>3425</v>
      </c>
      <c r="L7184" t="s">
        <v>627</v>
      </c>
      <c r="M7184" t="s">
        <v>6599</v>
      </c>
      <c r="N7184" t="s">
        <v>628</v>
      </c>
      <c r="O7184" s="65">
        <v>371117</v>
      </c>
    </row>
    <row r="7185" spans="1:15" x14ac:dyDescent="0.25">
      <c r="A7185" s="45">
        <v>2018</v>
      </c>
      <c r="B7185" t="s">
        <v>1214</v>
      </c>
      <c r="C7185">
        <v>232</v>
      </c>
      <c r="D7185">
        <v>901</v>
      </c>
      <c r="E7185">
        <v>0</v>
      </c>
      <c r="F7185">
        <v>70104</v>
      </c>
      <c r="G7185">
        <v>300</v>
      </c>
      <c r="H7185" t="s">
        <v>16</v>
      </c>
      <c r="I7185">
        <v>2310</v>
      </c>
      <c r="J7185">
        <v>3120</v>
      </c>
      <c r="K7185" t="s">
        <v>3425</v>
      </c>
      <c r="L7185" t="s">
        <v>627</v>
      </c>
      <c r="M7185" t="s">
        <v>6600</v>
      </c>
      <c r="N7185" t="s">
        <v>628</v>
      </c>
      <c r="O7185" s="65">
        <v>371117</v>
      </c>
    </row>
    <row r="7186" spans="1:15" x14ac:dyDescent="0.25">
      <c r="A7186" s="45">
        <v>2018</v>
      </c>
      <c r="B7186" t="s">
        <v>1214</v>
      </c>
      <c r="C7186">
        <v>232</v>
      </c>
      <c r="D7186">
        <v>901</v>
      </c>
      <c r="E7186">
        <v>0</v>
      </c>
      <c r="F7186">
        <v>70104</v>
      </c>
      <c r="G7186">
        <v>301</v>
      </c>
      <c r="H7186" t="s">
        <v>16</v>
      </c>
      <c r="I7186">
        <v>2310</v>
      </c>
      <c r="J7186">
        <v>3120</v>
      </c>
      <c r="K7186" t="s">
        <v>3425</v>
      </c>
      <c r="L7186" t="s">
        <v>627</v>
      </c>
      <c r="M7186" t="s">
        <v>6601</v>
      </c>
      <c r="N7186" t="s">
        <v>628</v>
      </c>
      <c r="O7186" s="65">
        <v>371117</v>
      </c>
    </row>
    <row r="7187" spans="1:15" x14ac:dyDescent="0.25">
      <c r="A7187" s="45">
        <v>2018</v>
      </c>
      <c r="B7187" t="s">
        <v>1214</v>
      </c>
      <c r="C7187">
        <v>232</v>
      </c>
      <c r="D7187">
        <v>901</v>
      </c>
      <c r="E7187">
        <v>0</v>
      </c>
      <c r="F7187">
        <v>70104</v>
      </c>
      <c r="G7187">
        <v>302</v>
      </c>
      <c r="H7187" t="s">
        <v>16</v>
      </c>
      <c r="I7187">
        <v>2310</v>
      </c>
      <c r="J7187">
        <v>3120</v>
      </c>
      <c r="K7187" t="s">
        <v>3425</v>
      </c>
      <c r="L7187" t="s">
        <v>627</v>
      </c>
      <c r="M7187" t="s">
        <v>6602</v>
      </c>
      <c r="N7187" t="s">
        <v>628</v>
      </c>
      <c r="O7187" s="65">
        <v>371117</v>
      </c>
    </row>
    <row r="7188" spans="1:15" x14ac:dyDescent="0.25">
      <c r="A7188" s="45">
        <v>2018</v>
      </c>
      <c r="B7188" t="s">
        <v>1214</v>
      </c>
      <c r="C7188">
        <v>232</v>
      </c>
      <c r="D7188">
        <v>901</v>
      </c>
      <c r="E7188">
        <v>0</v>
      </c>
      <c r="F7188">
        <v>70104</v>
      </c>
      <c r="G7188">
        <v>303</v>
      </c>
      <c r="H7188" t="s">
        <v>16</v>
      </c>
      <c r="I7188">
        <v>2310</v>
      </c>
      <c r="J7188">
        <v>3310</v>
      </c>
      <c r="K7188" t="s">
        <v>3425</v>
      </c>
      <c r="L7188" t="s">
        <v>627</v>
      </c>
      <c r="M7188" t="s">
        <v>6603</v>
      </c>
      <c r="N7188" t="s">
        <v>628</v>
      </c>
      <c r="O7188" s="65">
        <v>322740</v>
      </c>
    </row>
    <row r="7189" spans="1:15" x14ac:dyDescent="0.25">
      <c r="A7189" s="45">
        <v>2018</v>
      </c>
      <c r="B7189" t="s">
        <v>1214</v>
      </c>
      <c r="C7189">
        <v>232</v>
      </c>
      <c r="D7189">
        <v>901</v>
      </c>
      <c r="E7189">
        <v>0</v>
      </c>
      <c r="F7189">
        <v>70104</v>
      </c>
      <c r="G7189">
        <v>304</v>
      </c>
      <c r="H7189" t="s">
        <v>16</v>
      </c>
      <c r="I7189">
        <v>2310</v>
      </c>
      <c r="J7189">
        <v>3120</v>
      </c>
      <c r="K7189" t="s">
        <v>3425</v>
      </c>
      <c r="L7189" t="s">
        <v>627</v>
      </c>
      <c r="M7189" t="s">
        <v>6604</v>
      </c>
      <c r="N7189" t="s">
        <v>628</v>
      </c>
      <c r="O7189" s="65">
        <v>322740</v>
      </c>
    </row>
    <row r="7190" spans="1:15" x14ac:dyDescent="0.25">
      <c r="A7190" s="45">
        <v>2018</v>
      </c>
      <c r="B7190" t="s">
        <v>1214</v>
      </c>
      <c r="C7190">
        <v>232</v>
      </c>
      <c r="D7190">
        <v>901</v>
      </c>
      <c r="E7190">
        <v>0</v>
      </c>
      <c r="F7190">
        <v>70104</v>
      </c>
      <c r="G7190">
        <v>305</v>
      </c>
      <c r="H7190" t="s">
        <v>16</v>
      </c>
      <c r="I7190">
        <v>2310</v>
      </c>
      <c r="J7190">
        <v>3120</v>
      </c>
      <c r="K7190" t="s">
        <v>3425</v>
      </c>
      <c r="L7190" t="s">
        <v>627</v>
      </c>
      <c r="M7190" t="s">
        <v>6605</v>
      </c>
      <c r="N7190" t="s">
        <v>628</v>
      </c>
      <c r="O7190" s="65">
        <v>322740</v>
      </c>
    </row>
    <row r="7191" spans="1:15" x14ac:dyDescent="0.25">
      <c r="A7191" s="45">
        <v>2018</v>
      </c>
      <c r="B7191" t="s">
        <v>1214</v>
      </c>
      <c r="C7191">
        <v>232</v>
      </c>
      <c r="D7191">
        <v>901</v>
      </c>
      <c r="E7191">
        <v>0</v>
      </c>
      <c r="F7191">
        <v>70104</v>
      </c>
      <c r="G7191">
        <v>306</v>
      </c>
      <c r="H7191" t="s">
        <v>16</v>
      </c>
      <c r="I7191">
        <v>2310</v>
      </c>
      <c r="J7191">
        <v>3120</v>
      </c>
      <c r="K7191" t="s">
        <v>3425</v>
      </c>
      <c r="L7191" t="s">
        <v>627</v>
      </c>
      <c r="M7191" t="s">
        <v>6606</v>
      </c>
      <c r="N7191" t="s">
        <v>628</v>
      </c>
      <c r="O7191" s="65">
        <v>322740</v>
      </c>
    </row>
    <row r="7192" spans="1:15" x14ac:dyDescent="0.25">
      <c r="A7192" s="45">
        <v>2018</v>
      </c>
      <c r="B7192" t="s">
        <v>1214</v>
      </c>
      <c r="C7192">
        <v>232</v>
      </c>
      <c r="D7192">
        <v>901</v>
      </c>
      <c r="E7192">
        <v>0</v>
      </c>
      <c r="F7192">
        <v>70104</v>
      </c>
      <c r="G7192">
        <v>307</v>
      </c>
      <c r="H7192" t="s">
        <v>16</v>
      </c>
      <c r="I7192">
        <v>2310</v>
      </c>
      <c r="J7192">
        <v>3120</v>
      </c>
      <c r="K7192" t="s">
        <v>3425</v>
      </c>
      <c r="L7192" t="s">
        <v>627</v>
      </c>
      <c r="M7192" t="s">
        <v>6607</v>
      </c>
      <c r="N7192" t="s">
        <v>628</v>
      </c>
      <c r="O7192" s="65">
        <v>322740</v>
      </c>
    </row>
    <row r="7193" spans="1:15" x14ac:dyDescent="0.25">
      <c r="A7193" s="45">
        <v>2018</v>
      </c>
      <c r="B7193" t="s">
        <v>1214</v>
      </c>
      <c r="C7193">
        <v>232</v>
      </c>
      <c r="D7193">
        <v>901</v>
      </c>
      <c r="E7193">
        <v>0</v>
      </c>
      <c r="F7193">
        <v>70104</v>
      </c>
      <c r="G7193">
        <v>308</v>
      </c>
      <c r="H7193" t="s">
        <v>16</v>
      </c>
      <c r="I7193">
        <v>2310</v>
      </c>
      <c r="J7193">
        <v>3120</v>
      </c>
      <c r="K7193" t="s">
        <v>3425</v>
      </c>
      <c r="L7193" t="s">
        <v>627</v>
      </c>
      <c r="M7193" t="s">
        <v>6608</v>
      </c>
      <c r="N7193" t="s">
        <v>628</v>
      </c>
      <c r="O7193" s="65">
        <v>322740</v>
      </c>
    </row>
    <row r="7194" spans="1:15" x14ac:dyDescent="0.25">
      <c r="A7194" s="45">
        <v>2018</v>
      </c>
      <c r="B7194" t="s">
        <v>1214</v>
      </c>
      <c r="C7194">
        <v>232</v>
      </c>
      <c r="D7194">
        <v>901</v>
      </c>
      <c r="E7194">
        <v>0</v>
      </c>
      <c r="F7194">
        <v>70104</v>
      </c>
      <c r="G7194">
        <v>309</v>
      </c>
      <c r="H7194" t="s">
        <v>16</v>
      </c>
      <c r="I7194">
        <v>2310</v>
      </c>
      <c r="J7194">
        <v>2151</v>
      </c>
      <c r="K7194" t="s">
        <v>3425</v>
      </c>
      <c r="L7194" t="s">
        <v>627</v>
      </c>
      <c r="M7194" t="s">
        <v>6609</v>
      </c>
      <c r="N7194" t="s">
        <v>628</v>
      </c>
      <c r="O7194" s="65">
        <v>450000</v>
      </c>
    </row>
    <row r="7195" spans="1:15" x14ac:dyDescent="0.25">
      <c r="A7195" s="45">
        <v>2018</v>
      </c>
      <c r="B7195" t="s">
        <v>1214</v>
      </c>
      <c r="C7195">
        <v>232</v>
      </c>
      <c r="D7195">
        <v>901</v>
      </c>
      <c r="E7195">
        <v>0</v>
      </c>
      <c r="F7195">
        <v>70104</v>
      </c>
      <c r="G7195">
        <v>310</v>
      </c>
      <c r="H7195" t="s">
        <v>16</v>
      </c>
      <c r="I7195">
        <v>2310</v>
      </c>
      <c r="J7195">
        <v>3310</v>
      </c>
      <c r="K7195" t="s">
        <v>3425</v>
      </c>
      <c r="L7195" t="s">
        <v>627</v>
      </c>
      <c r="M7195" t="s">
        <v>6610</v>
      </c>
      <c r="N7195" t="s">
        <v>628</v>
      </c>
      <c r="O7195" s="65">
        <v>630000</v>
      </c>
    </row>
    <row r="7196" spans="1:15" x14ac:dyDescent="0.25">
      <c r="A7196" s="45">
        <v>2018</v>
      </c>
      <c r="B7196" t="s">
        <v>1214</v>
      </c>
      <c r="C7196">
        <v>232</v>
      </c>
      <c r="D7196">
        <v>901</v>
      </c>
      <c r="E7196">
        <v>0</v>
      </c>
      <c r="F7196">
        <v>70104</v>
      </c>
      <c r="G7196">
        <v>311</v>
      </c>
      <c r="H7196" t="s">
        <v>16</v>
      </c>
      <c r="I7196">
        <v>2310</v>
      </c>
      <c r="J7196">
        <v>2151</v>
      </c>
      <c r="K7196" t="s">
        <v>3425</v>
      </c>
      <c r="L7196" t="s">
        <v>627</v>
      </c>
      <c r="M7196" t="s">
        <v>6611</v>
      </c>
      <c r="N7196" t="s">
        <v>628</v>
      </c>
      <c r="O7196" s="65">
        <v>327848</v>
      </c>
    </row>
    <row r="7197" spans="1:15" x14ac:dyDescent="0.25">
      <c r="A7197" s="45">
        <v>2018</v>
      </c>
      <c r="B7197" t="s">
        <v>1214</v>
      </c>
      <c r="C7197">
        <v>232</v>
      </c>
      <c r="D7197">
        <v>901</v>
      </c>
      <c r="E7197">
        <v>0</v>
      </c>
      <c r="F7197">
        <v>70104</v>
      </c>
      <c r="G7197">
        <v>312</v>
      </c>
      <c r="H7197" t="s">
        <v>16</v>
      </c>
      <c r="I7197">
        <v>2310</v>
      </c>
      <c r="J7197">
        <v>3120</v>
      </c>
      <c r="K7197" t="s">
        <v>3425</v>
      </c>
      <c r="L7197" t="s">
        <v>627</v>
      </c>
      <c r="M7197" t="s">
        <v>6612</v>
      </c>
      <c r="N7197" t="s">
        <v>628</v>
      </c>
      <c r="O7197" s="65">
        <v>1491601</v>
      </c>
    </row>
    <row r="7198" spans="1:15" x14ac:dyDescent="0.25">
      <c r="A7198" s="45">
        <v>2018</v>
      </c>
      <c r="B7198" t="s">
        <v>1214</v>
      </c>
      <c r="C7198">
        <v>232</v>
      </c>
      <c r="D7198">
        <v>901</v>
      </c>
      <c r="E7198">
        <v>0</v>
      </c>
      <c r="F7198">
        <v>70104</v>
      </c>
      <c r="G7198">
        <v>313</v>
      </c>
      <c r="H7198" t="s">
        <v>16</v>
      </c>
      <c r="I7198">
        <v>2310</v>
      </c>
      <c r="J7198">
        <v>1360</v>
      </c>
      <c r="K7198" t="s">
        <v>3425</v>
      </c>
      <c r="L7198" t="s">
        <v>627</v>
      </c>
      <c r="M7198" t="s">
        <v>6613</v>
      </c>
      <c r="N7198" t="s">
        <v>628</v>
      </c>
      <c r="O7198" s="65">
        <v>1754286</v>
      </c>
    </row>
    <row r="7199" spans="1:15" x14ac:dyDescent="0.25">
      <c r="A7199" s="45">
        <v>2018</v>
      </c>
      <c r="B7199" t="s">
        <v>1214</v>
      </c>
      <c r="C7199">
        <v>232</v>
      </c>
      <c r="D7199">
        <v>901</v>
      </c>
      <c r="E7199">
        <v>0</v>
      </c>
      <c r="F7199">
        <v>70104</v>
      </c>
      <c r="G7199">
        <v>314</v>
      </c>
      <c r="H7199" t="s">
        <v>16</v>
      </c>
      <c r="I7199">
        <v>2310</v>
      </c>
      <c r="J7199">
        <v>2151</v>
      </c>
      <c r="K7199" t="s">
        <v>3425</v>
      </c>
      <c r="L7199" t="s">
        <v>627</v>
      </c>
      <c r="M7199" t="s">
        <v>6614</v>
      </c>
      <c r="N7199" t="s">
        <v>628</v>
      </c>
      <c r="O7199" s="65">
        <v>533486</v>
      </c>
    </row>
    <row r="7200" spans="1:15" x14ac:dyDescent="0.25">
      <c r="A7200" s="45">
        <v>2018</v>
      </c>
      <c r="B7200" t="s">
        <v>1214</v>
      </c>
      <c r="C7200">
        <v>232</v>
      </c>
      <c r="D7200">
        <v>901</v>
      </c>
      <c r="E7200">
        <v>0</v>
      </c>
      <c r="F7200">
        <v>70104</v>
      </c>
      <c r="G7200">
        <v>315</v>
      </c>
      <c r="H7200" t="s">
        <v>16</v>
      </c>
      <c r="I7200">
        <v>2310</v>
      </c>
      <c r="J7200">
        <v>2151</v>
      </c>
      <c r="K7200" t="s">
        <v>3425</v>
      </c>
      <c r="L7200" t="s">
        <v>627</v>
      </c>
      <c r="M7200" t="s">
        <v>6615</v>
      </c>
      <c r="N7200" t="s">
        <v>628</v>
      </c>
      <c r="O7200" s="65">
        <v>533486</v>
      </c>
    </row>
    <row r="7201" spans="1:15" x14ac:dyDescent="0.25">
      <c r="A7201" s="45">
        <v>2018</v>
      </c>
      <c r="B7201" t="s">
        <v>1214</v>
      </c>
      <c r="C7201">
        <v>232</v>
      </c>
      <c r="D7201">
        <v>901</v>
      </c>
      <c r="E7201">
        <v>0</v>
      </c>
      <c r="F7201">
        <v>70104</v>
      </c>
      <c r="G7201">
        <v>316</v>
      </c>
      <c r="H7201" t="s">
        <v>16</v>
      </c>
      <c r="I7201">
        <v>2310</v>
      </c>
      <c r="J7201">
        <v>3120</v>
      </c>
      <c r="K7201" t="s">
        <v>3425</v>
      </c>
      <c r="L7201" t="s">
        <v>627</v>
      </c>
      <c r="M7201" t="s">
        <v>6616</v>
      </c>
      <c r="N7201" t="s">
        <v>628</v>
      </c>
      <c r="O7201" s="65">
        <v>533486</v>
      </c>
    </row>
    <row r="7202" spans="1:15" x14ac:dyDescent="0.25">
      <c r="A7202" s="45">
        <v>2018</v>
      </c>
      <c r="B7202" t="s">
        <v>1214</v>
      </c>
      <c r="C7202">
        <v>232</v>
      </c>
      <c r="D7202">
        <v>901</v>
      </c>
      <c r="E7202">
        <v>0</v>
      </c>
      <c r="F7202">
        <v>60104</v>
      </c>
      <c r="G7202">
        <v>324</v>
      </c>
      <c r="H7202" t="s">
        <v>9</v>
      </c>
      <c r="I7202">
        <v>1310</v>
      </c>
      <c r="J7202">
        <v>3120</v>
      </c>
      <c r="K7202" t="s">
        <v>3394</v>
      </c>
      <c r="L7202" t="s">
        <v>629</v>
      </c>
      <c r="M7202" t="s">
        <v>1209</v>
      </c>
      <c r="N7202" t="s">
        <v>630</v>
      </c>
      <c r="O7202" s="65">
        <v>5073269</v>
      </c>
    </row>
    <row r="7203" spans="1:15" x14ac:dyDescent="0.25">
      <c r="A7203" s="45">
        <v>2018</v>
      </c>
      <c r="B7203" t="s">
        <v>1214</v>
      </c>
      <c r="C7203">
        <v>232</v>
      </c>
      <c r="D7203">
        <v>901</v>
      </c>
      <c r="E7203">
        <v>0</v>
      </c>
      <c r="F7203">
        <v>70104</v>
      </c>
      <c r="G7203">
        <v>335</v>
      </c>
      <c r="H7203" t="s">
        <v>16</v>
      </c>
      <c r="I7203">
        <v>2310</v>
      </c>
      <c r="J7203">
        <v>2151</v>
      </c>
      <c r="K7203" t="s">
        <v>3425</v>
      </c>
      <c r="L7203" t="s">
        <v>631</v>
      </c>
      <c r="M7203" t="s">
        <v>6617</v>
      </c>
      <c r="N7203" t="s">
        <v>633</v>
      </c>
      <c r="O7203" s="65">
        <v>1555596</v>
      </c>
    </row>
    <row r="7204" spans="1:15" x14ac:dyDescent="0.25">
      <c r="A7204" s="45">
        <v>2018</v>
      </c>
      <c r="B7204" t="s">
        <v>1214</v>
      </c>
      <c r="C7204">
        <v>232</v>
      </c>
      <c r="D7204">
        <v>901</v>
      </c>
      <c r="E7204">
        <v>0</v>
      </c>
      <c r="F7204">
        <v>70104</v>
      </c>
      <c r="G7204">
        <v>336</v>
      </c>
      <c r="H7204" t="s">
        <v>16</v>
      </c>
      <c r="I7204">
        <v>2310</v>
      </c>
      <c r="J7204">
        <v>2220</v>
      </c>
      <c r="K7204" t="s">
        <v>3425</v>
      </c>
      <c r="L7204" t="s">
        <v>631</v>
      </c>
      <c r="M7204" t="s">
        <v>6618</v>
      </c>
      <c r="N7204" t="s">
        <v>633</v>
      </c>
      <c r="O7204" s="65">
        <v>2128567</v>
      </c>
    </row>
    <row r="7205" spans="1:15" x14ac:dyDescent="0.25">
      <c r="A7205" s="45">
        <v>2018</v>
      </c>
      <c r="B7205" t="s">
        <v>1214</v>
      </c>
      <c r="C7205">
        <v>232</v>
      </c>
      <c r="D7205">
        <v>901</v>
      </c>
      <c r="E7205">
        <v>0</v>
      </c>
      <c r="F7205">
        <v>70104</v>
      </c>
      <c r="G7205">
        <v>337</v>
      </c>
      <c r="H7205" t="s">
        <v>16</v>
      </c>
      <c r="I7205">
        <v>2310</v>
      </c>
      <c r="J7205">
        <v>3120</v>
      </c>
      <c r="K7205" t="s">
        <v>3425</v>
      </c>
      <c r="L7205" t="s">
        <v>631</v>
      </c>
      <c r="M7205" t="s">
        <v>6619</v>
      </c>
      <c r="N7205" t="s">
        <v>633</v>
      </c>
      <c r="O7205" s="65">
        <v>2076204</v>
      </c>
    </row>
    <row r="7206" spans="1:15" x14ac:dyDescent="0.25">
      <c r="A7206" s="45">
        <v>2018</v>
      </c>
      <c r="B7206" t="s">
        <v>1214</v>
      </c>
      <c r="C7206">
        <v>232</v>
      </c>
      <c r="D7206">
        <v>901</v>
      </c>
      <c r="E7206">
        <v>0</v>
      </c>
      <c r="F7206">
        <v>70104</v>
      </c>
      <c r="G7206">
        <v>338</v>
      </c>
      <c r="H7206" t="s">
        <v>16</v>
      </c>
      <c r="I7206">
        <v>2310</v>
      </c>
      <c r="J7206">
        <v>2220</v>
      </c>
      <c r="K7206" t="s">
        <v>3425</v>
      </c>
      <c r="L7206" t="s">
        <v>631</v>
      </c>
      <c r="M7206" t="s">
        <v>6620</v>
      </c>
      <c r="N7206" t="s">
        <v>633</v>
      </c>
      <c r="O7206" s="65">
        <v>1788510</v>
      </c>
    </row>
    <row r="7207" spans="1:15" x14ac:dyDescent="0.25">
      <c r="A7207" s="45">
        <v>2018</v>
      </c>
      <c r="B7207" t="s">
        <v>1214</v>
      </c>
      <c r="C7207">
        <v>232</v>
      </c>
      <c r="D7207">
        <v>901</v>
      </c>
      <c r="E7207">
        <v>0</v>
      </c>
      <c r="F7207">
        <v>70104</v>
      </c>
      <c r="G7207">
        <v>339</v>
      </c>
      <c r="H7207" t="s">
        <v>16</v>
      </c>
      <c r="I7207">
        <v>2310</v>
      </c>
      <c r="J7207">
        <v>2151</v>
      </c>
      <c r="K7207" t="s">
        <v>3425</v>
      </c>
      <c r="L7207" t="s">
        <v>631</v>
      </c>
      <c r="M7207" t="s">
        <v>6621</v>
      </c>
      <c r="N7207" t="s">
        <v>633</v>
      </c>
      <c r="O7207" s="65">
        <v>1838672</v>
      </c>
    </row>
    <row r="7208" spans="1:15" x14ac:dyDescent="0.25">
      <c r="A7208" s="45">
        <v>2018</v>
      </c>
      <c r="B7208" t="s">
        <v>1214</v>
      </c>
      <c r="C7208">
        <v>232</v>
      </c>
      <c r="D7208">
        <v>901</v>
      </c>
      <c r="E7208">
        <v>0</v>
      </c>
      <c r="F7208">
        <v>70104</v>
      </c>
      <c r="G7208">
        <v>345</v>
      </c>
      <c r="H7208" t="s">
        <v>16</v>
      </c>
      <c r="I7208">
        <v>2310</v>
      </c>
      <c r="J7208">
        <v>2151</v>
      </c>
      <c r="K7208" t="s">
        <v>3425</v>
      </c>
      <c r="L7208" t="s">
        <v>634</v>
      </c>
      <c r="M7208" t="s">
        <v>6622</v>
      </c>
      <c r="N7208" t="s">
        <v>635</v>
      </c>
      <c r="O7208" s="65">
        <v>2758396</v>
      </c>
    </row>
    <row r="7209" spans="1:15" x14ac:dyDescent="0.25">
      <c r="A7209" s="45">
        <v>2018</v>
      </c>
      <c r="B7209" t="s">
        <v>1214</v>
      </c>
      <c r="C7209">
        <v>232</v>
      </c>
      <c r="D7209">
        <v>901</v>
      </c>
      <c r="E7209">
        <v>0</v>
      </c>
      <c r="F7209">
        <v>70104</v>
      </c>
      <c r="G7209">
        <v>346</v>
      </c>
      <c r="H7209" t="s">
        <v>16</v>
      </c>
      <c r="I7209">
        <v>2310</v>
      </c>
      <c r="J7209">
        <v>3230</v>
      </c>
      <c r="K7209" t="s">
        <v>3425</v>
      </c>
      <c r="L7209" t="s">
        <v>634</v>
      </c>
      <c r="M7209" t="s">
        <v>6623</v>
      </c>
      <c r="N7209" t="s">
        <v>635</v>
      </c>
      <c r="O7209" s="65">
        <v>2576252</v>
      </c>
    </row>
    <row r="7210" spans="1:15" x14ac:dyDescent="0.25">
      <c r="A7210" s="45">
        <v>2018</v>
      </c>
      <c r="B7210" t="s">
        <v>1214</v>
      </c>
      <c r="C7210">
        <v>232</v>
      </c>
      <c r="D7210">
        <v>901</v>
      </c>
      <c r="E7210">
        <v>0</v>
      </c>
      <c r="F7210">
        <v>70104</v>
      </c>
      <c r="G7210">
        <v>347</v>
      </c>
      <c r="H7210" t="s">
        <v>16</v>
      </c>
      <c r="I7210">
        <v>2310</v>
      </c>
      <c r="J7210">
        <v>3340</v>
      </c>
      <c r="K7210" t="s">
        <v>3425</v>
      </c>
      <c r="L7210" t="s">
        <v>634</v>
      </c>
      <c r="M7210" t="s">
        <v>6624</v>
      </c>
      <c r="N7210" t="s">
        <v>635</v>
      </c>
      <c r="O7210" s="65">
        <v>2405647</v>
      </c>
    </row>
    <row r="7211" spans="1:15" x14ac:dyDescent="0.25">
      <c r="A7211" s="45">
        <v>2018</v>
      </c>
      <c r="B7211" t="s">
        <v>1214</v>
      </c>
      <c r="C7211">
        <v>232</v>
      </c>
      <c r="D7211">
        <v>901</v>
      </c>
      <c r="E7211">
        <v>0</v>
      </c>
      <c r="F7211">
        <v>70104</v>
      </c>
      <c r="G7211">
        <v>348</v>
      </c>
      <c r="H7211" t="s">
        <v>16</v>
      </c>
      <c r="I7211">
        <v>2310</v>
      </c>
      <c r="J7211">
        <v>3310</v>
      </c>
      <c r="K7211" t="s">
        <v>3425</v>
      </c>
      <c r="L7211" t="s">
        <v>634</v>
      </c>
      <c r="M7211" t="s">
        <v>6625</v>
      </c>
      <c r="N7211" t="s">
        <v>635</v>
      </c>
      <c r="O7211" s="65">
        <v>3432531</v>
      </c>
    </row>
    <row r="7212" spans="1:15" x14ac:dyDescent="0.25">
      <c r="A7212" s="45">
        <v>2018</v>
      </c>
      <c r="B7212" t="s">
        <v>1214</v>
      </c>
      <c r="C7212">
        <v>232</v>
      </c>
      <c r="D7212">
        <v>901</v>
      </c>
      <c r="E7212">
        <v>0</v>
      </c>
      <c r="F7212">
        <v>70104</v>
      </c>
      <c r="G7212">
        <v>349</v>
      </c>
      <c r="H7212" t="s">
        <v>16</v>
      </c>
      <c r="I7212">
        <v>2310</v>
      </c>
      <c r="J7212">
        <v>3120</v>
      </c>
      <c r="K7212" t="s">
        <v>3425</v>
      </c>
      <c r="L7212" t="s">
        <v>634</v>
      </c>
      <c r="M7212" t="s">
        <v>6626</v>
      </c>
      <c r="N7212" t="s">
        <v>635</v>
      </c>
      <c r="O7212" s="65">
        <v>3134383</v>
      </c>
    </row>
    <row r="7213" spans="1:15" x14ac:dyDescent="0.25">
      <c r="A7213" s="45">
        <v>2018</v>
      </c>
      <c r="B7213" t="s">
        <v>1214</v>
      </c>
      <c r="C7213">
        <v>232</v>
      </c>
      <c r="D7213">
        <v>901</v>
      </c>
      <c r="E7213">
        <v>0</v>
      </c>
      <c r="F7213">
        <v>70104</v>
      </c>
      <c r="G7213">
        <v>363</v>
      </c>
      <c r="H7213" t="s">
        <v>16</v>
      </c>
      <c r="I7213">
        <v>2310</v>
      </c>
      <c r="J7213">
        <v>2220</v>
      </c>
      <c r="K7213" t="s">
        <v>3425</v>
      </c>
      <c r="L7213" t="s">
        <v>636</v>
      </c>
      <c r="M7213" t="s">
        <v>6627</v>
      </c>
      <c r="N7213" t="s">
        <v>637</v>
      </c>
      <c r="O7213" s="65">
        <v>6542850</v>
      </c>
    </row>
    <row r="7214" spans="1:15" x14ac:dyDescent="0.25">
      <c r="A7214" s="45">
        <v>2018</v>
      </c>
      <c r="B7214" t="s">
        <v>1214</v>
      </c>
      <c r="C7214">
        <v>232</v>
      </c>
      <c r="D7214">
        <v>901</v>
      </c>
      <c r="E7214">
        <v>0</v>
      </c>
      <c r="F7214">
        <v>70104</v>
      </c>
      <c r="G7214">
        <v>364</v>
      </c>
      <c r="H7214" t="s">
        <v>16</v>
      </c>
      <c r="I7214">
        <v>2310</v>
      </c>
      <c r="J7214">
        <v>2220</v>
      </c>
      <c r="K7214" t="s">
        <v>3425</v>
      </c>
      <c r="L7214" t="s">
        <v>636</v>
      </c>
      <c r="M7214" t="s">
        <v>6628</v>
      </c>
      <c r="N7214" t="s">
        <v>637</v>
      </c>
      <c r="O7214" s="65">
        <v>4252908</v>
      </c>
    </row>
    <row r="7215" spans="1:15" x14ac:dyDescent="0.25">
      <c r="A7215" s="45">
        <v>2018</v>
      </c>
      <c r="B7215" t="s">
        <v>1214</v>
      </c>
      <c r="C7215">
        <v>232</v>
      </c>
      <c r="D7215">
        <v>901</v>
      </c>
      <c r="E7215">
        <v>0</v>
      </c>
      <c r="F7215">
        <v>70104</v>
      </c>
      <c r="G7215">
        <v>365</v>
      </c>
      <c r="H7215" t="s">
        <v>16</v>
      </c>
      <c r="I7215">
        <v>2310</v>
      </c>
      <c r="J7215">
        <v>2220</v>
      </c>
      <c r="K7215" t="s">
        <v>3425</v>
      </c>
      <c r="L7215" t="s">
        <v>636</v>
      </c>
      <c r="M7215" t="s">
        <v>6629</v>
      </c>
      <c r="N7215" t="s">
        <v>637</v>
      </c>
      <c r="O7215" s="65">
        <v>1167758</v>
      </c>
    </row>
    <row r="7216" spans="1:15" x14ac:dyDescent="0.25">
      <c r="A7216" s="45">
        <v>2018</v>
      </c>
      <c r="B7216" t="s">
        <v>1214</v>
      </c>
      <c r="C7216">
        <v>232</v>
      </c>
      <c r="D7216">
        <v>901</v>
      </c>
      <c r="E7216">
        <v>0</v>
      </c>
      <c r="F7216">
        <v>70104</v>
      </c>
      <c r="G7216">
        <v>366</v>
      </c>
      <c r="H7216" t="s">
        <v>16</v>
      </c>
      <c r="I7216">
        <v>2310</v>
      </c>
      <c r="J7216">
        <v>2220</v>
      </c>
      <c r="K7216" t="s">
        <v>3425</v>
      </c>
      <c r="L7216" t="s">
        <v>636</v>
      </c>
      <c r="M7216" t="s">
        <v>6630</v>
      </c>
      <c r="N7216" t="s">
        <v>637</v>
      </c>
      <c r="O7216" s="65">
        <v>4768301</v>
      </c>
    </row>
    <row r="7217" spans="1:15" x14ac:dyDescent="0.25">
      <c r="A7217" s="45">
        <v>2018</v>
      </c>
      <c r="B7217" t="s">
        <v>1214</v>
      </c>
      <c r="C7217">
        <v>232</v>
      </c>
      <c r="D7217">
        <v>901</v>
      </c>
      <c r="E7217">
        <v>0</v>
      </c>
      <c r="F7217">
        <v>70104</v>
      </c>
      <c r="G7217">
        <v>367</v>
      </c>
      <c r="H7217" t="s">
        <v>16</v>
      </c>
      <c r="I7217">
        <v>2310</v>
      </c>
      <c r="J7217">
        <v>2220</v>
      </c>
      <c r="K7217" t="s">
        <v>3425</v>
      </c>
      <c r="L7217" t="s">
        <v>636</v>
      </c>
      <c r="M7217" t="s">
        <v>6631</v>
      </c>
      <c r="N7217" t="s">
        <v>637</v>
      </c>
      <c r="O7217" s="65">
        <v>3228152</v>
      </c>
    </row>
    <row r="7218" spans="1:15" x14ac:dyDescent="0.25">
      <c r="A7218" s="45">
        <v>2018</v>
      </c>
      <c r="B7218" t="s">
        <v>1214</v>
      </c>
      <c r="C7218">
        <v>232</v>
      </c>
      <c r="D7218">
        <v>901</v>
      </c>
      <c r="E7218">
        <v>0</v>
      </c>
      <c r="F7218">
        <v>70104</v>
      </c>
      <c r="G7218">
        <v>368</v>
      </c>
      <c r="H7218" t="s">
        <v>16</v>
      </c>
      <c r="I7218">
        <v>2310</v>
      </c>
      <c r="J7218">
        <v>2220</v>
      </c>
      <c r="K7218" t="s">
        <v>3425</v>
      </c>
      <c r="L7218" t="s">
        <v>636</v>
      </c>
      <c r="M7218" t="s">
        <v>6632</v>
      </c>
      <c r="N7218" t="s">
        <v>637</v>
      </c>
      <c r="O7218" s="65">
        <v>6808734</v>
      </c>
    </row>
    <row r="7219" spans="1:15" x14ac:dyDescent="0.25">
      <c r="A7219" s="45">
        <v>2018</v>
      </c>
      <c r="B7219" t="s">
        <v>1214</v>
      </c>
      <c r="C7219">
        <v>232</v>
      </c>
      <c r="D7219">
        <v>901</v>
      </c>
      <c r="E7219">
        <v>0</v>
      </c>
      <c r="F7219">
        <v>70104</v>
      </c>
      <c r="G7219">
        <v>369</v>
      </c>
      <c r="H7219" t="s">
        <v>16</v>
      </c>
      <c r="I7219">
        <v>2310</v>
      </c>
      <c r="J7219">
        <v>3310</v>
      </c>
      <c r="K7219" t="s">
        <v>3425</v>
      </c>
      <c r="L7219" t="s">
        <v>636</v>
      </c>
      <c r="M7219" t="s">
        <v>6633</v>
      </c>
      <c r="N7219" t="s">
        <v>637</v>
      </c>
      <c r="O7219" s="65">
        <v>4804037</v>
      </c>
    </row>
    <row r="7220" spans="1:15" x14ac:dyDescent="0.25">
      <c r="A7220" s="45">
        <v>2018</v>
      </c>
      <c r="B7220" t="s">
        <v>1214</v>
      </c>
      <c r="C7220">
        <v>232</v>
      </c>
      <c r="D7220">
        <v>901</v>
      </c>
      <c r="E7220">
        <v>0</v>
      </c>
      <c r="F7220">
        <v>70104</v>
      </c>
      <c r="G7220">
        <v>370</v>
      </c>
      <c r="H7220" t="s">
        <v>16</v>
      </c>
      <c r="I7220">
        <v>2310</v>
      </c>
      <c r="J7220">
        <v>2220</v>
      </c>
      <c r="K7220" t="s">
        <v>3425</v>
      </c>
      <c r="L7220" t="s">
        <v>636</v>
      </c>
      <c r="M7220" t="s">
        <v>6634</v>
      </c>
      <c r="N7220" t="s">
        <v>637</v>
      </c>
      <c r="O7220" s="65">
        <v>2066259</v>
      </c>
    </row>
    <row r="7221" spans="1:15" x14ac:dyDescent="0.25">
      <c r="A7221" s="45">
        <v>2018</v>
      </c>
      <c r="B7221" t="s">
        <v>1214</v>
      </c>
      <c r="C7221">
        <v>232</v>
      </c>
      <c r="D7221">
        <v>901</v>
      </c>
      <c r="E7221">
        <v>0</v>
      </c>
      <c r="F7221">
        <v>70104</v>
      </c>
      <c r="G7221">
        <v>371</v>
      </c>
      <c r="H7221" t="s">
        <v>16</v>
      </c>
      <c r="I7221">
        <v>2310</v>
      </c>
      <c r="J7221">
        <v>3120</v>
      </c>
      <c r="K7221" t="s">
        <v>3425</v>
      </c>
      <c r="L7221" t="s">
        <v>636</v>
      </c>
      <c r="M7221" t="s">
        <v>6635</v>
      </c>
      <c r="N7221" t="s">
        <v>637</v>
      </c>
      <c r="O7221" s="65">
        <v>2662006</v>
      </c>
    </row>
    <row r="7222" spans="1:15" x14ac:dyDescent="0.25">
      <c r="A7222" s="45">
        <v>2018</v>
      </c>
      <c r="B7222" t="s">
        <v>1214</v>
      </c>
      <c r="C7222">
        <v>232</v>
      </c>
      <c r="D7222">
        <v>901</v>
      </c>
      <c r="E7222">
        <v>0</v>
      </c>
      <c r="F7222">
        <v>70104</v>
      </c>
      <c r="G7222">
        <v>372</v>
      </c>
      <c r="H7222" t="s">
        <v>16</v>
      </c>
      <c r="I7222">
        <v>2310</v>
      </c>
      <c r="J7222">
        <v>2220</v>
      </c>
      <c r="K7222" t="s">
        <v>3425</v>
      </c>
      <c r="L7222" t="s">
        <v>636</v>
      </c>
      <c r="M7222" t="s">
        <v>6636</v>
      </c>
      <c r="N7222" t="s">
        <v>637</v>
      </c>
      <c r="O7222" s="65">
        <v>2796453</v>
      </c>
    </row>
    <row r="7223" spans="1:15" x14ac:dyDescent="0.25">
      <c r="A7223" s="45">
        <v>2018</v>
      </c>
      <c r="B7223" t="s">
        <v>1214</v>
      </c>
      <c r="C7223">
        <v>232</v>
      </c>
      <c r="D7223">
        <v>901</v>
      </c>
      <c r="E7223">
        <v>0</v>
      </c>
      <c r="F7223">
        <v>70104</v>
      </c>
      <c r="G7223">
        <v>373</v>
      </c>
      <c r="H7223" t="s">
        <v>16</v>
      </c>
      <c r="I7223">
        <v>2310</v>
      </c>
      <c r="J7223">
        <v>2151</v>
      </c>
      <c r="K7223" t="s">
        <v>3425</v>
      </c>
      <c r="L7223" t="s">
        <v>636</v>
      </c>
      <c r="M7223" t="s">
        <v>6637</v>
      </c>
      <c r="N7223" t="s">
        <v>637</v>
      </c>
      <c r="O7223" s="65">
        <v>11001276</v>
      </c>
    </row>
    <row r="7224" spans="1:15" x14ac:dyDescent="0.25">
      <c r="A7224" s="45">
        <v>2018</v>
      </c>
      <c r="B7224" t="s">
        <v>1214</v>
      </c>
      <c r="C7224">
        <v>232</v>
      </c>
      <c r="D7224">
        <v>901</v>
      </c>
      <c r="E7224">
        <v>0</v>
      </c>
      <c r="F7224">
        <v>70104</v>
      </c>
      <c r="G7224">
        <v>374</v>
      </c>
      <c r="H7224" t="s">
        <v>16</v>
      </c>
      <c r="I7224">
        <v>2310</v>
      </c>
      <c r="J7224">
        <v>3120</v>
      </c>
      <c r="K7224" t="s">
        <v>3425</v>
      </c>
      <c r="L7224" t="s">
        <v>636</v>
      </c>
      <c r="M7224" t="s">
        <v>6638</v>
      </c>
      <c r="N7224" t="s">
        <v>637</v>
      </c>
      <c r="O7224" s="65">
        <v>3451928</v>
      </c>
    </row>
    <row r="7225" spans="1:15" x14ac:dyDescent="0.25">
      <c r="A7225" s="45">
        <v>2018</v>
      </c>
      <c r="B7225" t="s">
        <v>1214</v>
      </c>
      <c r="C7225">
        <v>232</v>
      </c>
      <c r="D7225">
        <v>901</v>
      </c>
      <c r="E7225">
        <v>0</v>
      </c>
      <c r="F7225">
        <v>70104</v>
      </c>
      <c r="G7225">
        <v>375</v>
      </c>
      <c r="H7225" t="s">
        <v>16</v>
      </c>
      <c r="I7225">
        <v>2310</v>
      </c>
      <c r="J7225">
        <v>2151</v>
      </c>
      <c r="K7225" t="s">
        <v>3425</v>
      </c>
      <c r="L7225" t="s">
        <v>636</v>
      </c>
      <c r="M7225" t="s">
        <v>6637</v>
      </c>
      <c r="N7225" t="s">
        <v>637</v>
      </c>
      <c r="O7225" s="65">
        <v>9070075</v>
      </c>
    </row>
    <row r="7226" spans="1:15" x14ac:dyDescent="0.25">
      <c r="A7226" s="45">
        <v>2018</v>
      </c>
      <c r="B7226" t="s">
        <v>1214</v>
      </c>
      <c r="C7226">
        <v>232</v>
      </c>
      <c r="D7226">
        <v>901</v>
      </c>
      <c r="E7226">
        <v>0</v>
      </c>
      <c r="F7226">
        <v>70104</v>
      </c>
      <c r="G7226">
        <v>389</v>
      </c>
      <c r="H7226" t="s">
        <v>16</v>
      </c>
      <c r="I7226">
        <v>2310</v>
      </c>
      <c r="J7226">
        <v>3310</v>
      </c>
      <c r="K7226" t="s">
        <v>3425</v>
      </c>
      <c r="L7226" t="s">
        <v>1215</v>
      </c>
      <c r="M7226" t="s">
        <v>6639</v>
      </c>
      <c r="N7226" t="s">
        <v>639</v>
      </c>
      <c r="O7226" s="65">
        <v>998471</v>
      </c>
    </row>
    <row r="7227" spans="1:15" x14ac:dyDescent="0.25">
      <c r="A7227" s="45">
        <v>2018</v>
      </c>
      <c r="B7227" t="s">
        <v>1214</v>
      </c>
      <c r="C7227">
        <v>232</v>
      </c>
      <c r="D7227">
        <v>901</v>
      </c>
      <c r="E7227">
        <v>0</v>
      </c>
      <c r="F7227">
        <v>70104</v>
      </c>
      <c r="G7227">
        <v>390</v>
      </c>
      <c r="H7227" t="s">
        <v>16</v>
      </c>
      <c r="I7227">
        <v>2310</v>
      </c>
      <c r="J7227">
        <v>2151</v>
      </c>
      <c r="K7227" t="s">
        <v>3425</v>
      </c>
      <c r="L7227" t="s">
        <v>1215</v>
      </c>
      <c r="M7227" t="s">
        <v>6640</v>
      </c>
      <c r="N7227" t="s">
        <v>639</v>
      </c>
      <c r="O7227" s="65">
        <v>943273</v>
      </c>
    </row>
    <row r="7228" spans="1:15" x14ac:dyDescent="0.25">
      <c r="A7228" s="45">
        <v>2018</v>
      </c>
      <c r="B7228" t="s">
        <v>1214</v>
      </c>
      <c r="C7228">
        <v>232</v>
      </c>
      <c r="D7228">
        <v>901</v>
      </c>
      <c r="E7228">
        <v>0</v>
      </c>
      <c r="F7228">
        <v>70104</v>
      </c>
      <c r="G7228">
        <v>391</v>
      </c>
      <c r="H7228" t="s">
        <v>16</v>
      </c>
      <c r="I7228">
        <v>2310</v>
      </c>
      <c r="J7228">
        <v>2220</v>
      </c>
      <c r="K7228" t="s">
        <v>3425</v>
      </c>
      <c r="L7228" t="s">
        <v>1215</v>
      </c>
      <c r="M7228" t="s">
        <v>6641</v>
      </c>
      <c r="N7228" t="s">
        <v>639</v>
      </c>
      <c r="O7228" s="65">
        <v>742702</v>
      </c>
    </row>
    <row r="7229" spans="1:15" x14ac:dyDescent="0.25">
      <c r="A7229" s="45">
        <v>2018</v>
      </c>
      <c r="B7229" t="s">
        <v>1214</v>
      </c>
      <c r="C7229">
        <v>232</v>
      </c>
      <c r="D7229">
        <v>901</v>
      </c>
      <c r="E7229">
        <v>0</v>
      </c>
      <c r="F7229">
        <v>70104</v>
      </c>
      <c r="G7229">
        <v>392</v>
      </c>
      <c r="H7229" t="s">
        <v>16</v>
      </c>
      <c r="I7229">
        <v>2310</v>
      </c>
      <c r="J7229">
        <v>3310</v>
      </c>
      <c r="K7229" t="s">
        <v>3425</v>
      </c>
      <c r="L7229" t="s">
        <v>1215</v>
      </c>
      <c r="M7229" t="s">
        <v>6642</v>
      </c>
      <c r="N7229" t="s">
        <v>639</v>
      </c>
      <c r="O7229" s="65">
        <v>399686</v>
      </c>
    </row>
    <row r="7230" spans="1:15" x14ac:dyDescent="0.25">
      <c r="A7230" s="45">
        <v>2018</v>
      </c>
      <c r="B7230" t="s">
        <v>1214</v>
      </c>
      <c r="C7230">
        <v>232</v>
      </c>
      <c r="D7230">
        <v>901</v>
      </c>
      <c r="E7230">
        <v>0</v>
      </c>
      <c r="F7230">
        <v>70104</v>
      </c>
      <c r="G7230">
        <v>393</v>
      </c>
      <c r="H7230" t="s">
        <v>16</v>
      </c>
      <c r="I7230">
        <v>2310</v>
      </c>
      <c r="J7230">
        <v>3120</v>
      </c>
      <c r="K7230" t="s">
        <v>3425</v>
      </c>
      <c r="L7230" t="s">
        <v>1215</v>
      </c>
      <c r="M7230" t="s">
        <v>6643</v>
      </c>
      <c r="N7230" t="s">
        <v>639</v>
      </c>
      <c r="O7230" s="65">
        <v>399686</v>
      </c>
    </row>
    <row r="7231" spans="1:15" x14ac:dyDescent="0.25">
      <c r="A7231" s="45">
        <v>2018</v>
      </c>
      <c r="B7231" t="s">
        <v>1214</v>
      </c>
      <c r="C7231">
        <v>232</v>
      </c>
      <c r="D7231">
        <v>901</v>
      </c>
      <c r="E7231">
        <v>0</v>
      </c>
      <c r="F7231">
        <v>70104</v>
      </c>
      <c r="G7231">
        <v>394</v>
      </c>
      <c r="H7231" t="s">
        <v>16</v>
      </c>
      <c r="I7231">
        <v>2310</v>
      </c>
      <c r="J7231">
        <v>3410</v>
      </c>
      <c r="K7231" t="s">
        <v>3425</v>
      </c>
      <c r="L7231" t="s">
        <v>1215</v>
      </c>
      <c r="M7231" t="s">
        <v>6644</v>
      </c>
      <c r="N7231" t="s">
        <v>639</v>
      </c>
      <c r="O7231" s="65">
        <v>399686</v>
      </c>
    </row>
    <row r="7232" spans="1:15" x14ac:dyDescent="0.25">
      <c r="A7232" s="45">
        <v>2018</v>
      </c>
      <c r="B7232" t="s">
        <v>1214</v>
      </c>
      <c r="C7232">
        <v>232</v>
      </c>
      <c r="D7232">
        <v>901</v>
      </c>
      <c r="E7232">
        <v>0</v>
      </c>
      <c r="F7232">
        <v>70104</v>
      </c>
      <c r="G7232">
        <v>395</v>
      </c>
      <c r="H7232" t="s">
        <v>16</v>
      </c>
      <c r="I7232">
        <v>2310</v>
      </c>
      <c r="J7232">
        <v>3310</v>
      </c>
      <c r="K7232" t="s">
        <v>3425</v>
      </c>
      <c r="L7232" t="s">
        <v>1215</v>
      </c>
      <c r="M7232" t="s">
        <v>6645</v>
      </c>
      <c r="N7232" t="s">
        <v>639</v>
      </c>
      <c r="O7232" s="65">
        <v>570555</v>
      </c>
    </row>
    <row r="7233" spans="1:15" x14ac:dyDescent="0.25">
      <c r="A7233" s="45">
        <v>2018</v>
      </c>
      <c r="B7233" t="s">
        <v>1214</v>
      </c>
      <c r="C7233">
        <v>232</v>
      </c>
      <c r="D7233">
        <v>901</v>
      </c>
      <c r="E7233">
        <v>0</v>
      </c>
      <c r="F7233">
        <v>70104</v>
      </c>
      <c r="G7233">
        <v>396</v>
      </c>
      <c r="H7233" t="s">
        <v>16</v>
      </c>
      <c r="I7233">
        <v>2310</v>
      </c>
      <c r="J7233">
        <v>3120</v>
      </c>
      <c r="K7233" t="s">
        <v>3425</v>
      </c>
      <c r="L7233" t="s">
        <v>1215</v>
      </c>
      <c r="M7233" t="s">
        <v>6646</v>
      </c>
      <c r="N7233" t="s">
        <v>639</v>
      </c>
      <c r="O7233" s="65">
        <v>570555</v>
      </c>
    </row>
    <row r="7234" spans="1:15" x14ac:dyDescent="0.25">
      <c r="A7234" s="45">
        <v>2018</v>
      </c>
      <c r="B7234" t="s">
        <v>1214</v>
      </c>
      <c r="C7234">
        <v>232</v>
      </c>
      <c r="D7234">
        <v>901</v>
      </c>
      <c r="E7234">
        <v>0</v>
      </c>
      <c r="F7234">
        <v>70104</v>
      </c>
      <c r="G7234">
        <v>397</v>
      </c>
      <c r="H7234" t="s">
        <v>16</v>
      </c>
      <c r="I7234">
        <v>2310</v>
      </c>
      <c r="J7234">
        <v>3310</v>
      </c>
      <c r="K7234" t="s">
        <v>3425</v>
      </c>
      <c r="L7234" t="s">
        <v>1215</v>
      </c>
      <c r="M7234" t="s">
        <v>6647</v>
      </c>
      <c r="N7234" t="s">
        <v>639</v>
      </c>
      <c r="O7234" s="65">
        <v>1339803</v>
      </c>
    </row>
    <row r="7235" spans="1:15" x14ac:dyDescent="0.25">
      <c r="A7235" s="45">
        <v>2018</v>
      </c>
      <c r="B7235" t="s">
        <v>1214</v>
      </c>
      <c r="C7235">
        <v>232</v>
      </c>
      <c r="D7235">
        <v>901</v>
      </c>
      <c r="E7235">
        <v>0</v>
      </c>
      <c r="F7235">
        <v>70104</v>
      </c>
      <c r="G7235">
        <v>398</v>
      </c>
      <c r="H7235" t="s">
        <v>16</v>
      </c>
      <c r="I7235">
        <v>2310</v>
      </c>
      <c r="J7235">
        <v>2151</v>
      </c>
      <c r="K7235" t="s">
        <v>3425</v>
      </c>
      <c r="L7235" t="s">
        <v>1215</v>
      </c>
      <c r="M7235" t="s">
        <v>6648</v>
      </c>
      <c r="N7235" t="s">
        <v>639</v>
      </c>
      <c r="O7235" s="65">
        <v>323247</v>
      </c>
    </row>
    <row r="7236" spans="1:15" x14ac:dyDescent="0.25">
      <c r="A7236" s="45">
        <v>2018</v>
      </c>
      <c r="B7236" t="s">
        <v>1214</v>
      </c>
      <c r="C7236">
        <v>232</v>
      </c>
      <c r="D7236">
        <v>901</v>
      </c>
      <c r="E7236">
        <v>0</v>
      </c>
      <c r="F7236">
        <v>70104</v>
      </c>
      <c r="G7236">
        <v>399</v>
      </c>
      <c r="H7236" t="s">
        <v>16</v>
      </c>
      <c r="I7236">
        <v>2310</v>
      </c>
      <c r="J7236">
        <v>2220</v>
      </c>
      <c r="K7236" t="s">
        <v>3425</v>
      </c>
      <c r="L7236" t="s">
        <v>1215</v>
      </c>
      <c r="M7236" t="s">
        <v>6649</v>
      </c>
      <c r="N7236" t="s">
        <v>639</v>
      </c>
      <c r="O7236" s="65">
        <v>323247</v>
      </c>
    </row>
    <row r="7237" spans="1:15" x14ac:dyDescent="0.25">
      <c r="A7237" s="45">
        <v>2018</v>
      </c>
      <c r="B7237" t="s">
        <v>1214</v>
      </c>
      <c r="C7237">
        <v>232</v>
      </c>
      <c r="D7237">
        <v>901</v>
      </c>
      <c r="E7237">
        <v>0</v>
      </c>
      <c r="F7237">
        <v>70104</v>
      </c>
      <c r="G7237">
        <v>400</v>
      </c>
      <c r="H7237" t="s">
        <v>16</v>
      </c>
      <c r="I7237">
        <v>2310</v>
      </c>
      <c r="J7237">
        <v>2151</v>
      </c>
      <c r="K7237" t="s">
        <v>3425</v>
      </c>
      <c r="L7237" t="s">
        <v>1215</v>
      </c>
      <c r="M7237" t="s">
        <v>6650</v>
      </c>
      <c r="N7237" t="s">
        <v>639</v>
      </c>
      <c r="O7237" s="65">
        <v>323247</v>
      </c>
    </row>
    <row r="7238" spans="1:15" x14ac:dyDescent="0.25">
      <c r="A7238" s="45">
        <v>2018</v>
      </c>
      <c r="B7238" t="s">
        <v>1214</v>
      </c>
      <c r="C7238">
        <v>232</v>
      </c>
      <c r="D7238">
        <v>901</v>
      </c>
      <c r="E7238">
        <v>0</v>
      </c>
      <c r="F7238">
        <v>70104</v>
      </c>
      <c r="G7238">
        <v>406</v>
      </c>
      <c r="H7238" t="s">
        <v>16</v>
      </c>
      <c r="I7238">
        <v>2310</v>
      </c>
      <c r="J7238">
        <v>2151</v>
      </c>
      <c r="K7238" t="s">
        <v>3425</v>
      </c>
      <c r="L7238" t="s">
        <v>640</v>
      </c>
      <c r="M7238" t="s">
        <v>6651</v>
      </c>
      <c r="N7238" t="s">
        <v>641</v>
      </c>
      <c r="O7238" s="65">
        <v>2335353</v>
      </c>
    </row>
    <row r="7239" spans="1:15" x14ac:dyDescent="0.25">
      <c r="A7239" s="45">
        <v>2018</v>
      </c>
      <c r="B7239" t="s">
        <v>1214</v>
      </c>
      <c r="C7239">
        <v>232</v>
      </c>
      <c r="D7239">
        <v>901</v>
      </c>
      <c r="E7239">
        <v>0</v>
      </c>
      <c r="F7239">
        <v>70104</v>
      </c>
      <c r="G7239">
        <v>407</v>
      </c>
      <c r="H7239" t="s">
        <v>16</v>
      </c>
      <c r="I7239">
        <v>2310</v>
      </c>
      <c r="J7239">
        <v>3310</v>
      </c>
      <c r="K7239" t="s">
        <v>3425</v>
      </c>
      <c r="L7239" t="s">
        <v>640</v>
      </c>
      <c r="M7239" t="s">
        <v>6652</v>
      </c>
      <c r="N7239" t="s">
        <v>641</v>
      </c>
      <c r="O7239" s="65">
        <v>2281056</v>
      </c>
    </row>
    <row r="7240" spans="1:15" x14ac:dyDescent="0.25">
      <c r="A7240" s="45">
        <v>2018</v>
      </c>
      <c r="B7240" t="s">
        <v>1214</v>
      </c>
      <c r="C7240">
        <v>232</v>
      </c>
      <c r="D7240">
        <v>901</v>
      </c>
      <c r="E7240">
        <v>0</v>
      </c>
      <c r="F7240">
        <v>70104</v>
      </c>
      <c r="G7240">
        <v>408</v>
      </c>
      <c r="H7240" t="s">
        <v>16</v>
      </c>
      <c r="I7240">
        <v>2310</v>
      </c>
      <c r="J7240">
        <v>3120</v>
      </c>
      <c r="K7240" t="s">
        <v>3425</v>
      </c>
      <c r="L7240" t="s">
        <v>640</v>
      </c>
      <c r="M7240" t="s">
        <v>6653</v>
      </c>
      <c r="N7240" t="s">
        <v>641</v>
      </c>
      <c r="O7240" s="65">
        <v>2438010</v>
      </c>
    </row>
    <row r="7241" spans="1:15" x14ac:dyDescent="0.25">
      <c r="A7241" s="45">
        <v>2018</v>
      </c>
      <c r="B7241" t="s">
        <v>1214</v>
      </c>
      <c r="C7241">
        <v>232</v>
      </c>
      <c r="D7241">
        <v>901</v>
      </c>
      <c r="E7241">
        <v>0</v>
      </c>
      <c r="F7241">
        <v>70104</v>
      </c>
      <c r="G7241">
        <v>409</v>
      </c>
      <c r="H7241" t="s">
        <v>16</v>
      </c>
      <c r="I7241">
        <v>2310</v>
      </c>
      <c r="J7241">
        <v>3310</v>
      </c>
      <c r="K7241" t="s">
        <v>3425</v>
      </c>
      <c r="L7241" t="s">
        <v>640</v>
      </c>
      <c r="M7241" t="s">
        <v>6654</v>
      </c>
      <c r="N7241" t="s">
        <v>641</v>
      </c>
      <c r="O7241" s="65">
        <v>1886042</v>
      </c>
    </row>
    <row r="7242" spans="1:15" x14ac:dyDescent="0.25">
      <c r="A7242" s="45">
        <v>2018</v>
      </c>
      <c r="B7242" t="s">
        <v>1214</v>
      </c>
      <c r="C7242">
        <v>232</v>
      </c>
      <c r="D7242">
        <v>901</v>
      </c>
      <c r="E7242">
        <v>0</v>
      </c>
      <c r="F7242">
        <v>70104</v>
      </c>
      <c r="G7242">
        <v>410</v>
      </c>
      <c r="H7242" t="s">
        <v>16</v>
      </c>
      <c r="I7242">
        <v>2310</v>
      </c>
      <c r="J7242">
        <v>3310</v>
      </c>
      <c r="K7242" t="s">
        <v>3425</v>
      </c>
      <c r="L7242" t="s">
        <v>640</v>
      </c>
      <c r="M7242" t="s">
        <v>6655</v>
      </c>
      <c r="N7242" t="s">
        <v>641</v>
      </c>
      <c r="O7242" s="65">
        <v>1656499</v>
      </c>
    </row>
    <row r="7243" spans="1:15" x14ac:dyDescent="0.25">
      <c r="A7243" s="45">
        <v>2018</v>
      </c>
      <c r="B7243" t="s">
        <v>1214</v>
      </c>
      <c r="C7243">
        <v>232</v>
      </c>
      <c r="D7243">
        <v>901</v>
      </c>
      <c r="E7243">
        <v>0</v>
      </c>
      <c r="F7243">
        <v>70104</v>
      </c>
      <c r="G7243">
        <v>454</v>
      </c>
      <c r="H7243" t="s">
        <v>16</v>
      </c>
      <c r="I7243">
        <v>2310</v>
      </c>
      <c r="J7243">
        <v>3120</v>
      </c>
      <c r="K7243" t="s">
        <v>3425</v>
      </c>
      <c r="L7243" t="s">
        <v>642</v>
      </c>
      <c r="M7243" t="s">
        <v>6656</v>
      </c>
      <c r="N7243" t="s">
        <v>643</v>
      </c>
      <c r="O7243" s="65">
        <v>1202404</v>
      </c>
    </row>
    <row r="7244" spans="1:15" x14ac:dyDescent="0.25">
      <c r="A7244" s="45">
        <v>2018</v>
      </c>
      <c r="B7244" t="s">
        <v>1214</v>
      </c>
      <c r="C7244">
        <v>232</v>
      </c>
      <c r="D7244">
        <v>901</v>
      </c>
      <c r="E7244">
        <v>0</v>
      </c>
      <c r="F7244">
        <v>70104</v>
      </c>
      <c r="G7244">
        <v>455</v>
      </c>
      <c r="H7244" t="s">
        <v>16</v>
      </c>
      <c r="I7244">
        <v>2310</v>
      </c>
      <c r="J7244">
        <v>3310</v>
      </c>
      <c r="K7244" t="s">
        <v>3425</v>
      </c>
      <c r="L7244" t="s">
        <v>642</v>
      </c>
      <c r="M7244" t="s">
        <v>6657</v>
      </c>
      <c r="N7244" t="s">
        <v>643</v>
      </c>
      <c r="O7244" s="65">
        <v>1202404</v>
      </c>
    </row>
    <row r="7245" spans="1:15" x14ac:dyDescent="0.25">
      <c r="A7245" s="45">
        <v>2018</v>
      </c>
      <c r="B7245" t="s">
        <v>1214</v>
      </c>
      <c r="C7245">
        <v>232</v>
      </c>
      <c r="D7245">
        <v>901</v>
      </c>
      <c r="E7245">
        <v>0</v>
      </c>
      <c r="F7245">
        <v>70104</v>
      </c>
      <c r="G7245">
        <v>456</v>
      </c>
      <c r="H7245" t="s">
        <v>16</v>
      </c>
      <c r="I7245">
        <v>2310</v>
      </c>
      <c r="J7245">
        <v>3310</v>
      </c>
      <c r="K7245" t="s">
        <v>3425</v>
      </c>
      <c r="L7245" t="s">
        <v>642</v>
      </c>
      <c r="M7245" t="s">
        <v>6658</v>
      </c>
      <c r="N7245" t="s">
        <v>643</v>
      </c>
      <c r="O7245" s="65">
        <v>740000</v>
      </c>
    </row>
    <row r="7246" spans="1:15" x14ac:dyDescent="0.25">
      <c r="A7246" s="45">
        <v>2018</v>
      </c>
      <c r="B7246" t="s">
        <v>1214</v>
      </c>
      <c r="C7246">
        <v>232</v>
      </c>
      <c r="D7246">
        <v>901</v>
      </c>
      <c r="E7246">
        <v>0</v>
      </c>
      <c r="F7246">
        <v>70104</v>
      </c>
      <c r="G7246">
        <v>457</v>
      </c>
      <c r="H7246" t="s">
        <v>16</v>
      </c>
      <c r="I7246">
        <v>2310</v>
      </c>
      <c r="J7246">
        <v>3120</v>
      </c>
      <c r="K7246" t="s">
        <v>3425</v>
      </c>
      <c r="L7246" t="s">
        <v>642</v>
      </c>
      <c r="M7246" t="s">
        <v>6659</v>
      </c>
      <c r="N7246" t="s">
        <v>643</v>
      </c>
      <c r="O7246" s="65">
        <v>740000</v>
      </c>
    </row>
    <row r="7247" spans="1:15" x14ac:dyDescent="0.25">
      <c r="A7247" s="45">
        <v>2018</v>
      </c>
      <c r="B7247" t="s">
        <v>1214</v>
      </c>
      <c r="C7247">
        <v>232</v>
      </c>
      <c r="D7247">
        <v>901</v>
      </c>
      <c r="E7247">
        <v>0</v>
      </c>
      <c r="F7247">
        <v>70104</v>
      </c>
      <c r="G7247">
        <v>458</v>
      </c>
      <c r="H7247" t="s">
        <v>16</v>
      </c>
      <c r="I7247">
        <v>2310</v>
      </c>
      <c r="J7247">
        <v>3120</v>
      </c>
      <c r="K7247" t="s">
        <v>3425</v>
      </c>
      <c r="L7247" t="s">
        <v>642</v>
      </c>
      <c r="M7247" t="s">
        <v>6660</v>
      </c>
      <c r="N7247" t="s">
        <v>643</v>
      </c>
      <c r="O7247" s="65">
        <v>900000</v>
      </c>
    </row>
    <row r="7248" spans="1:15" x14ac:dyDescent="0.25">
      <c r="A7248" s="45">
        <v>2018</v>
      </c>
      <c r="B7248" t="s">
        <v>1214</v>
      </c>
      <c r="C7248">
        <v>232</v>
      </c>
      <c r="D7248">
        <v>901</v>
      </c>
      <c r="E7248">
        <v>0</v>
      </c>
      <c r="F7248">
        <v>70104</v>
      </c>
      <c r="G7248">
        <v>459</v>
      </c>
      <c r="H7248" t="s">
        <v>16</v>
      </c>
      <c r="I7248">
        <v>2310</v>
      </c>
      <c r="J7248">
        <v>3120</v>
      </c>
      <c r="K7248" t="s">
        <v>3425</v>
      </c>
      <c r="L7248" t="s">
        <v>642</v>
      </c>
      <c r="M7248" t="s">
        <v>6661</v>
      </c>
      <c r="N7248" t="s">
        <v>643</v>
      </c>
      <c r="O7248" s="65">
        <v>1202404</v>
      </c>
    </row>
    <row r="7249" spans="1:15" x14ac:dyDescent="0.25">
      <c r="A7249" s="45">
        <v>2018</v>
      </c>
      <c r="B7249" t="s">
        <v>1214</v>
      </c>
      <c r="C7249">
        <v>232</v>
      </c>
      <c r="D7249">
        <v>901</v>
      </c>
      <c r="E7249">
        <v>0</v>
      </c>
      <c r="F7249">
        <v>70104</v>
      </c>
      <c r="G7249">
        <v>460</v>
      </c>
      <c r="H7249" t="s">
        <v>16</v>
      </c>
      <c r="I7249">
        <v>2310</v>
      </c>
      <c r="J7249">
        <v>3120</v>
      </c>
      <c r="K7249" t="s">
        <v>3425</v>
      </c>
      <c r="L7249" t="s">
        <v>642</v>
      </c>
      <c r="M7249" t="s">
        <v>6662</v>
      </c>
      <c r="N7249" t="s">
        <v>643</v>
      </c>
      <c r="O7249" s="65">
        <v>739988</v>
      </c>
    </row>
    <row r="7250" spans="1:15" x14ac:dyDescent="0.25">
      <c r="A7250" s="45">
        <v>2018</v>
      </c>
      <c r="B7250" t="s">
        <v>1214</v>
      </c>
      <c r="C7250">
        <v>232</v>
      </c>
      <c r="D7250">
        <v>901</v>
      </c>
      <c r="E7250">
        <v>0</v>
      </c>
      <c r="F7250">
        <v>70104</v>
      </c>
      <c r="G7250">
        <v>461</v>
      </c>
      <c r="H7250" t="s">
        <v>16</v>
      </c>
      <c r="I7250">
        <v>2310</v>
      </c>
      <c r="J7250">
        <v>3120</v>
      </c>
      <c r="K7250" t="s">
        <v>3425</v>
      </c>
      <c r="L7250" t="s">
        <v>642</v>
      </c>
      <c r="M7250" t="s">
        <v>6663</v>
      </c>
      <c r="N7250" t="s">
        <v>643</v>
      </c>
      <c r="O7250" s="65">
        <v>4699760</v>
      </c>
    </row>
    <row r="7251" spans="1:15" x14ac:dyDescent="0.25">
      <c r="A7251" s="45">
        <v>2018</v>
      </c>
      <c r="B7251" t="s">
        <v>1214</v>
      </c>
      <c r="C7251">
        <v>232</v>
      </c>
      <c r="D7251">
        <v>901</v>
      </c>
      <c r="E7251">
        <v>0</v>
      </c>
      <c r="F7251">
        <v>70104</v>
      </c>
      <c r="G7251">
        <v>462</v>
      </c>
      <c r="H7251" t="s">
        <v>16</v>
      </c>
      <c r="I7251">
        <v>2310</v>
      </c>
      <c r="J7251">
        <v>3120</v>
      </c>
      <c r="K7251" t="s">
        <v>3425</v>
      </c>
      <c r="L7251" t="s">
        <v>642</v>
      </c>
      <c r="M7251" t="s">
        <v>6664</v>
      </c>
      <c r="N7251" t="s">
        <v>643</v>
      </c>
      <c r="O7251" s="65">
        <v>2899760</v>
      </c>
    </row>
    <row r="7252" spans="1:15" x14ac:dyDescent="0.25">
      <c r="A7252" s="45">
        <v>2018</v>
      </c>
      <c r="B7252" t="s">
        <v>1214</v>
      </c>
      <c r="C7252">
        <v>232</v>
      </c>
      <c r="D7252">
        <v>901</v>
      </c>
      <c r="E7252">
        <v>0</v>
      </c>
      <c r="F7252">
        <v>70104</v>
      </c>
      <c r="G7252">
        <v>463</v>
      </c>
      <c r="H7252" t="s">
        <v>16</v>
      </c>
      <c r="I7252">
        <v>2310</v>
      </c>
      <c r="J7252">
        <v>3310</v>
      </c>
      <c r="K7252" t="s">
        <v>3425</v>
      </c>
      <c r="L7252" t="s">
        <v>642</v>
      </c>
      <c r="M7252" t="s">
        <v>6665</v>
      </c>
      <c r="N7252" t="s">
        <v>643</v>
      </c>
      <c r="O7252" s="65">
        <v>1099726</v>
      </c>
    </row>
    <row r="7253" spans="1:15" x14ac:dyDescent="0.25">
      <c r="A7253" s="45">
        <v>2018</v>
      </c>
      <c r="B7253" t="s">
        <v>1214</v>
      </c>
      <c r="C7253">
        <v>232</v>
      </c>
      <c r="D7253">
        <v>901</v>
      </c>
      <c r="E7253">
        <v>0</v>
      </c>
      <c r="F7253">
        <v>70104</v>
      </c>
      <c r="G7253">
        <v>464</v>
      </c>
      <c r="H7253" t="s">
        <v>16</v>
      </c>
      <c r="I7253">
        <v>2310</v>
      </c>
      <c r="J7253">
        <v>3120</v>
      </c>
      <c r="K7253" t="s">
        <v>3425</v>
      </c>
      <c r="L7253" t="s">
        <v>642</v>
      </c>
      <c r="M7253" t="s">
        <v>6666</v>
      </c>
      <c r="N7253" t="s">
        <v>643</v>
      </c>
      <c r="O7253" s="65">
        <v>1837858</v>
      </c>
    </row>
    <row r="7254" spans="1:15" x14ac:dyDescent="0.25">
      <c r="A7254" s="45">
        <v>2018</v>
      </c>
      <c r="B7254" t="s">
        <v>1214</v>
      </c>
      <c r="C7254">
        <v>232</v>
      </c>
      <c r="D7254">
        <v>901</v>
      </c>
      <c r="E7254">
        <v>0</v>
      </c>
      <c r="F7254">
        <v>70104</v>
      </c>
      <c r="G7254">
        <v>465</v>
      </c>
      <c r="H7254" t="s">
        <v>16</v>
      </c>
      <c r="I7254">
        <v>2310</v>
      </c>
      <c r="J7254">
        <v>3310</v>
      </c>
      <c r="K7254" t="s">
        <v>3425</v>
      </c>
      <c r="L7254" t="s">
        <v>642</v>
      </c>
      <c r="M7254" t="s">
        <v>6667</v>
      </c>
      <c r="N7254" t="s">
        <v>643</v>
      </c>
      <c r="O7254" s="65">
        <v>1837858</v>
      </c>
    </row>
    <row r="7255" spans="1:15" x14ac:dyDescent="0.25">
      <c r="A7255" s="45">
        <v>2018</v>
      </c>
      <c r="B7255" t="s">
        <v>1214</v>
      </c>
      <c r="C7255">
        <v>232</v>
      </c>
      <c r="D7255">
        <v>901</v>
      </c>
      <c r="E7255">
        <v>0</v>
      </c>
      <c r="F7255">
        <v>70104</v>
      </c>
      <c r="G7255">
        <v>466</v>
      </c>
      <c r="H7255" t="s">
        <v>16</v>
      </c>
      <c r="I7255">
        <v>2310</v>
      </c>
      <c r="J7255">
        <v>3310</v>
      </c>
      <c r="K7255" t="s">
        <v>3425</v>
      </c>
      <c r="L7255" t="s">
        <v>642</v>
      </c>
      <c r="M7255" t="s">
        <v>6668</v>
      </c>
      <c r="N7255" t="s">
        <v>643</v>
      </c>
      <c r="O7255" s="65">
        <v>1837858</v>
      </c>
    </row>
    <row r="7256" spans="1:15" x14ac:dyDescent="0.25">
      <c r="A7256" s="45">
        <v>2018</v>
      </c>
      <c r="B7256" t="s">
        <v>1214</v>
      </c>
      <c r="C7256">
        <v>232</v>
      </c>
      <c r="D7256">
        <v>901</v>
      </c>
      <c r="E7256">
        <v>0</v>
      </c>
      <c r="F7256">
        <v>70104</v>
      </c>
      <c r="G7256">
        <v>467</v>
      </c>
      <c r="H7256" t="s">
        <v>16</v>
      </c>
      <c r="I7256">
        <v>2310</v>
      </c>
      <c r="J7256">
        <v>3310</v>
      </c>
      <c r="K7256" t="s">
        <v>3425</v>
      </c>
      <c r="L7256" t="s">
        <v>642</v>
      </c>
      <c r="M7256" t="s">
        <v>6669</v>
      </c>
      <c r="N7256" t="s">
        <v>643</v>
      </c>
      <c r="O7256" s="65">
        <v>1837858</v>
      </c>
    </row>
    <row r="7257" spans="1:15" x14ac:dyDescent="0.25">
      <c r="A7257" s="45">
        <v>2018</v>
      </c>
      <c r="B7257" t="s">
        <v>1214</v>
      </c>
      <c r="C7257">
        <v>232</v>
      </c>
      <c r="D7257">
        <v>901</v>
      </c>
      <c r="E7257">
        <v>0</v>
      </c>
      <c r="F7257">
        <v>70104</v>
      </c>
      <c r="G7257">
        <v>468</v>
      </c>
      <c r="H7257" t="s">
        <v>16</v>
      </c>
      <c r="I7257">
        <v>2310</v>
      </c>
      <c r="J7257">
        <v>3310</v>
      </c>
      <c r="K7257" t="s">
        <v>3425</v>
      </c>
      <c r="L7257" t="s">
        <v>642</v>
      </c>
      <c r="M7257" t="s">
        <v>6670</v>
      </c>
      <c r="N7257" t="s">
        <v>643</v>
      </c>
      <c r="O7257" s="65">
        <v>1837858</v>
      </c>
    </row>
    <row r="7258" spans="1:15" x14ac:dyDescent="0.25">
      <c r="A7258" s="45">
        <v>2018</v>
      </c>
      <c r="B7258" t="s">
        <v>1214</v>
      </c>
      <c r="C7258">
        <v>232</v>
      </c>
      <c r="D7258">
        <v>901</v>
      </c>
      <c r="E7258">
        <v>0</v>
      </c>
      <c r="F7258">
        <v>70104</v>
      </c>
      <c r="G7258">
        <v>469</v>
      </c>
      <c r="H7258" t="s">
        <v>16</v>
      </c>
      <c r="I7258">
        <v>2310</v>
      </c>
      <c r="J7258">
        <v>3120</v>
      </c>
      <c r="K7258" t="s">
        <v>3425</v>
      </c>
      <c r="L7258" t="s">
        <v>642</v>
      </c>
      <c r="M7258" t="s">
        <v>6671</v>
      </c>
      <c r="N7258" t="s">
        <v>643</v>
      </c>
      <c r="O7258" s="65">
        <v>1800000</v>
      </c>
    </row>
    <row r="7259" spans="1:15" x14ac:dyDescent="0.25">
      <c r="A7259" s="45">
        <v>2018</v>
      </c>
      <c r="B7259" t="s">
        <v>1214</v>
      </c>
      <c r="C7259">
        <v>232</v>
      </c>
      <c r="D7259">
        <v>901</v>
      </c>
      <c r="E7259">
        <v>0</v>
      </c>
      <c r="F7259">
        <v>70104</v>
      </c>
      <c r="G7259">
        <v>470</v>
      </c>
      <c r="H7259" t="s">
        <v>16</v>
      </c>
      <c r="I7259">
        <v>2310</v>
      </c>
      <c r="J7259">
        <v>3120</v>
      </c>
      <c r="K7259" t="s">
        <v>3425</v>
      </c>
      <c r="L7259" t="s">
        <v>642</v>
      </c>
      <c r="M7259" t="s">
        <v>6672</v>
      </c>
      <c r="N7259" t="s">
        <v>643</v>
      </c>
      <c r="O7259" s="65">
        <v>1767939</v>
      </c>
    </row>
    <row r="7260" spans="1:15" x14ac:dyDescent="0.25">
      <c r="A7260" s="45">
        <v>2018</v>
      </c>
      <c r="B7260" t="s">
        <v>1214</v>
      </c>
      <c r="C7260">
        <v>232</v>
      </c>
      <c r="D7260">
        <v>901</v>
      </c>
      <c r="E7260">
        <v>0</v>
      </c>
      <c r="F7260">
        <v>70104</v>
      </c>
      <c r="G7260">
        <v>471</v>
      </c>
      <c r="H7260" t="s">
        <v>16</v>
      </c>
      <c r="I7260">
        <v>2310</v>
      </c>
      <c r="J7260">
        <v>3120</v>
      </c>
      <c r="K7260" t="s">
        <v>3425</v>
      </c>
      <c r="L7260" t="s">
        <v>642</v>
      </c>
      <c r="M7260" t="s">
        <v>6673</v>
      </c>
      <c r="N7260" t="s">
        <v>643</v>
      </c>
      <c r="O7260" s="65">
        <v>2700000</v>
      </c>
    </row>
    <row r="7261" spans="1:15" x14ac:dyDescent="0.25">
      <c r="A7261" s="45">
        <v>2018</v>
      </c>
      <c r="B7261" t="s">
        <v>1214</v>
      </c>
      <c r="C7261">
        <v>232</v>
      </c>
      <c r="D7261">
        <v>901</v>
      </c>
      <c r="E7261">
        <v>0</v>
      </c>
      <c r="F7261">
        <v>70104</v>
      </c>
      <c r="G7261">
        <v>472</v>
      </c>
      <c r="H7261" t="s">
        <v>16</v>
      </c>
      <c r="I7261">
        <v>2310</v>
      </c>
      <c r="J7261">
        <v>3310</v>
      </c>
      <c r="K7261" t="s">
        <v>3425</v>
      </c>
      <c r="L7261" t="s">
        <v>642</v>
      </c>
      <c r="M7261" t="s">
        <v>6674</v>
      </c>
      <c r="N7261" t="s">
        <v>643</v>
      </c>
      <c r="O7261" s="65">
        <v>1560722</v>
      </c>
    </row>
    <row r="7262" spans="1:15" x14ac:dyDescent="0.25">
      <c r="A7262" s="45">
        <v>2018</v>
      </c>
      <c r="B7262" t="s">
        <v>1214</v>
      </c>
      <c r="C7262">
        <v>232</v>
      </c>
      <c r="D7262">
        <v>901</v>
      </c>
      <c r="E7262">
        <v>0</v>
      </c>
      <c r="F7262">
        <v>70104</v>
      </c>
      <c r="G7262">
        <v>473</v>
      </c>
      <c r="H7262" t="s">
        <v>16</v>
      </c>
      <c r="I7262">
        <v>2310</v>
      </c>
      <c r="J7262">
        <v>2151</v>
      </c>
      <c r="K7262" t="s">
        <v>3425</v>
      </c>
      <c r="L7262" t="s">
        <v>642</v>
      </c>
      <c r="M7262" t="s">
        <v>6675</v>
      </c>
      <c r="N7262" t="s">
        <v>643</v>
      </c>
      <c r="O7262" s="65">
        <v>1560722</v>
      </c>
    </row>
    <row r="7263" spans="1:15" x14ac:dyDescent="0.25">
      <c r="A7263" s="45">
        <v>2018</v>
      </c>
      <c r="B7263" t="s">
        <v>1214</v>
      </c>
      <c r="C7263">
        <v>232</v>
      </c>
      <c r="D7263">
        <v>901</v>
      </c>
      <c r="E7263">
        <v>0</v>
      </c>
      <c r="F7263">
        <v>70104</v>
      </c>
      <c r="G7263">
        <v>474</v>
      </c>
      <c r="H7263" t="s">
        <v>16</v>
      </c>
      <c r="I7263">
        <v>2310</v>
      </c>
      <c r="J7263">
        <v>3310</v>
      </c>
      <c r="K7263" t="s">
        <v>3425</v>
      </c>
      <c r="L7263" t="s">
        <v>642</v>
      </c>
      <c r="M7263" t="s">
        <v>6676</v>
      </c>
      <c r="N7263" t="s">
        <v>643</v>
      </c>
      <c r="O7263" s="65">
        <v>1560722</v>
      </c>
    </row>
    <row r="7264" spans="1:15" x14ac:dyDescent="0.25">
      <c r="A7264" s="45">
        <v>2018</v>
      </c>
      <c r="B7264" t="s">
        <v>1214</v>
      </c>
      <c r="C7264">
        <v>232</v>
      </c>
      <c r="D7264">
        <v>901</v>
      </c>
      <c r="E7264">
        <v>0</v>
      </c>
      <c r="F7264">
        <v>70104</v>
      </c>
      <c r="G7264">
        <v>475</v>
      </c>
      <c r="H7264" t="s">
        <v>16</v>
      </c>
      <c r="I7264">
        <v>2310</v>
      </c>
      <c r="J7264">
        <v>3120</v>
      </c>
      <c r="K7264" t="s">
        <v>3425</v>
      </c>
      <c r="L7264" t="s">
        <v>642</v>
      </c>
      <c r="M7264" t="s">
        <v>6677</v>
      </c>
      <c r="N7264" t="s">
        <v>643</v>
      </c>
      <c r="O7264" s="65">
        <v>1560722</v>
      </c>
    </row>
    <row r="7265" spans="1:15" x14ac:dyDescent="0.25">
      <c r="A7265" s="45">
        <v>2018</v>
      </c>
      <c r="B7265" t="s">
        <v>1214</v>
      </c>
      <c r="C7265">
        <v>232</v>
      </c>
      <c r="D7265">
        <v>901</v>
      </c>
      <c r="E7265">
        <v>0</v>
      </c>
      <c r="F7265">
        <v>70104</v>
      </c>
      <c r="G7265">
        <v>476</v>
      </c>
      <c r="H7265" t="s">
        <v>16</v>
      </c>
      <c r="I7265">
        <v>2310</v>
      </c>
      <c r="J7265">
        <v>3120</v>
      </c>
      <c r="K7265" t="s">
        <v>3425</v>
      </c>
      <c r="L7265" t="s">
        <v>642</v>
      </c>
      <c r="M7265" t="s">
        <v>6678</v>
      </c>
      <c r="N7265" t="s">
        <v>643</v>
      </c>
      <c r="O7265" s="65">
        <v>900000</v>
      </c>
    </row>
    <row r="7266" spans="1:15" x14ac:dyDescent="0.25">
      <c r="A7266" s="45">
        <v>2018</v>
      </c>
      <c r="B7266" t="s">
        <v>1214</v>
      </c>
      <c r="C7266">
        <v>232</v>
      </c>
      <c r="D7266">
        <v>901</v>
      </c>
      <c r="E7266">
        <v>0</v>
      </c>
      <c r="F7266">
        <v>70104</v>
      </c>
      <c r="G7266">
        <v>477</v>
      </c>
      <c r="H7266" t="s">
        <v>16</v>
      </c>
      <c r="I7266">
        <v>2310</v>
      </c>
      <c r="J7266">
        <v>3120</v>
      </c>
      <c r="K7266" t="s">
        <v>3425</v>
      </c>
      <c r="L7266" t="s">
        <v>642</v>
      </c>
      <c r="M7266" t="s">
        <v>6679</v>
      </c>
      <c r="N7266" t="s">
        <v>643</v>
      </c>
      <c r="O7266" s="65">
        <v>1258552</v>
      </c>
    </row>
    <row r="7267" spans="1:15" x14ac:dyDescent="0.25">
      <c r="A7267" s="45">
        <v>2018</v>
      </c>
      <c r="B7267" t="s">
        <v>1214</v>
      </c>
      <c r="C7267">
        <v>232</v>
      </c>
      <c r="D7267">
        <v>901</v>
      </c>
      <c r="E7267">
        <v>0</v>
      </c>
      <c r="F7267">
        <v>70104</v>
      </c>
      <c r="G7267">
        <v>478</v>
      </c>
      <c r="H7267" t="s">
        <v>16</v>
      </c>
      <c r="I7267">
        <v>2310</v>
      </c>
      <c r="J7267">
        <v>3120</v>
      </c>
      <c r="K7267" t="s">
        <v>3425</v>
      </c>
      <c r="L7267" t="s">
        <v>642</v>
      </c>
      <c r="M7267" t="s">
        <v>6680</v>
      </c>
      <c r="N7267" t="s">
        <v>643</v>
      </c>
      <c r="O7267" s="65">
        <v>900000</v>
      </c>
    </row>
    <row r="7268" spans="1:15" x14ac:dyDescent="0.25">
      <c r="A7268" s="45">
        <v>2018</v>
      </c>
      <c r="B7268" t="s">
        <v>1214</v>
      </c>
      <c r="C7268">
        <v>232</v>
      </c>
      <c r="D7268">
        <v>901</v>
      </c>
      <c r="E7268">
        <v>0</v>
      </c>
      <c r="F7268">
        <v>70104</v>
      </c>
      <c r="G7268">
        <v>479</v>
      </c>
      <c r="H7268" t="s">
        <v>16</v>
      </c>
      <c r="I7268">
        <v>2310</v>
      </c>
      <c r="J7268">
        <v>3230</v>
      </c>
      <c r="K7268" t="s">
        <v>3425</v>
      </c>
      <c r="L7268" t="s">
        <v>642</v>
      </c>
      <c r="M7268" t="s">
        <v>6681</v>
      </c>
      <c r="N7268" t="s">
        <v>643</v>
      </c>
      <c r="O7268" s="65">
        <v>1800000</v>
      </c>
    </row>
    <row r="7269" spans="1:15" x14ac:dyDescent="0.25">
      <c r="A7269" s="45">
        <v>2018</v>
      </c>
      <c r="B7269" t="s">
        <v>1214</v>
      </c>
      <c r="C7269">
        <v>232</v>
      </c>
      <c r="D7269">
        <v>901</v>
      </c>
      <c r="E7269">
        <v>0</v>
      </c>
      <c r="F7269">
        <v>70104</v>
      </c>
      <c r="G7269">
        <v>480</v>
      </c>
      <c r="H7269" t="s">
        <v>16</v>
      </c>
      <c r="I7269">
        <v>2310</v>
      </c>
      <c r="J7269">
        <v>3120</v>
      </c>
      <c r="K7269" t="s">
        <v>3425</v>
      </c>
      <c r="L7269" t="s">
        <v>642</v>
      </c>
      <c r="M7269" t="s">
        <v>6682</v>
      </c>
      <c r="N7269" t="s">
        <v>643</v>
      </c>
      <c r="O7269" s="65">
        <v>1800000</v>
      </c>
    </row>
    <row r="7270" spans="1:15" x14ac:dyDescent="0.25">
      <c r="A7270" s="45">
        <v>2018</v>
      </c>
      <c r="B7270" t="s">
        <v>1214</v>
      </c>
      <c r="C7270">
        <v>232</v>
      </c>
      <c r="D7270">
        <v>901</v>
      </c>
      <c r="E7270">
        <v>0</v>
      </c>
      <c r="F7270">
        <v>70104</v>
      </c>
      <c r="G7270">
        <v>481</v>
      </c>
      <c r="H7270" t="s">
        <v>16</v>
      </c>
      <c r="I7270">
        <v>2310</v>
      </c>
      <c r="J7270">
        <v>3120</v>
      </c>
      <c r="K7270" t="s">
        <v>3425</v>
      </c>
      <c r="L7270" t="s">
        <v>642</v>
      </c>
      <c r="M7270" t="s">
        <v>6683</v>
      </c>
      <c r="N7270" t="s">
        <v>643</v>
      </c>
      <c r="O7270" s="65">
        <v>900000</v>
      </c>
    </row>
    <row r="7271" spans="1:15" x14ac:dyDescent="0.25">
      <c r="A7271" s="45">
        <v>2018</v>
      </c>
      <c r="B7271" t="s">
        <v>1214</v>
      </c>
      <c r="C7271">
        <v>232</v>
      </c>
      <c r="D7271">
        <v>901</v>
      </c>
      <c r="E7271">
        <v>0</v>
      </c>
      <c r="F7271">
        <v>70104</v>
      </c>
      <c r="G7271">
        <v>482</v>
      </c>
      <c r="H7271" t="s">
        <v>16</v>
      </c>
      <c r="I7271">
        <v>2310</v>
      </c>
      <c r="J7271">
        <v>3410</v>
      </c>
      <c r="K7271" t="s">
        <v>3425</v>
      </c>
      <c r="L7271" t="s">
        <v>642</v>
      </c>
      <c r="M7271" t="s">
        <v>6684</v>
      </c>
      <c r="N7271" t="s">
        <v>643</v>
      </c>
      <c r="O7271" s="65">
        <v>1800000</v>
      </c>
    </row>
    <row r="7272" spans="1:15" x14ac:dyDescent="0.25">
      <c r="A7272" s="45">
        <v>2018</v>
      </c>
      <c r="B7272" t="s">
        <v>1214</v>
      </c>
      <c r="C7272">
        <v>232</v>
      </c>
      <c r="D7272">
        <v>901</v>
      </c>
      <c r="E7272">
        <v>0</v>
      </c>
      <c r="F7272">
        <v>70104</v>
      </c>
      <c r="G7272">
        <v>483</v>
      </c>
      <c r="H7272" t="s">
        <v>16</v>
      </c>
      <c r="I7272">
        <v>2310</v>
      </c>
      <c r="J7272">
        <v>3120</v>
      </c>
      <c r="K7272" t="s">
        <v>3425</v>
      </c>
      <c r="L7272" t="s">
        <v>642</v>
      </c>
      <c r="M7272" t="s">
        <v>6685</v>
      </c>
      <c r="N7272" t="s">
        <v>643</v>
      </c>
      <c r="O7272" s="65">
        <v>1517535</v>
      </c>
    </row>
    <row r="7273" spans="1:15" x14ac:dyDescent="0.25">
      <c r="A7273" s="45">
        <v>2018</v>
      </c>
      <c r="B7273" t="s">
        <v>1214</v>
      </c>
      <c r="C7273">
        <v>232</v>
      </c>
      <c r="D7273">
        <v>901</v>
      </c>
      <c r="E7273">
        <v>0</v>
      </c>
      <c r="F7273">
        <v>70104</v>
      </c>
      <c r="G7273">
        <v>484</v>
      </c>
      <c r="H7273" t="s">
        <v>16</v>
      </c>
      <c r="I7273">
        <v>2310</v>
      </c>
      <c r="J7273">
        <v>3410</v>
      </c>
      <c r="K7273" t="s">
        <v>3425</v>
      </c>
      <c r="L7273" t="s">
        <v>642</v>
      </c>
      <c r="M7273" t="s">
        <v>6686</v>
      </c>
      <c r="N7273" t="s">
        <v>643</v>
      </c>
      <c r="O7273" s="65">
        <v>1800000</v>
      </c>
    </row>
    <row r="7274" spans="1:15" x14ac:dyDescent="0.25">
      <c r="A7274" s="45">
        <v>2018</v>
      </c>
      <c r="B7274" t="s">
        <v>1214</v>
      </c>
      <c r="C7274">
        <v>232</v>
      </c>
      <c r="D7274">
        <v>901</v>
      </c>
      <c r="E7274">
        <v>0</v>
      </c>
      <c r="F7274">
        <v>70104</v>
      </c>
      <c r="G7274">
        <v>485</v>
      </c>
      <c r="H7274" t="s">
        <v>16</v>
      </c>
      <c r="I7274">
        <v>2310</v>
      </c>
      <c r="J7274">
        <v>3120</v>
      </c>
      <c r="K7274" t="s">
        <v>3425</v>
      </c>
      <c r="L7274" t="s">
        <v>642</v>
      </c>
      <c r="M7274" t="s">
        <v>6687</v>
      </c>
      <c r="N7274" t="s">
        <v>643</v>
      </c>
      <c r="O7274" s="65">
        <v>1607522</v>
      </c>
    </row>
    <row r="7275" spans="1:15" x14ac:dyDescent="0.25">
      <c r="A7275" s="45">
        <v>2018</v>
      </c>
      <c r="B7275" t="s">
        <v>1214</v>
      </c>
      <c r="C7275">
        <v>232</v>
      </c>
      <c r="D7275">
        <v>901</v>
      </c>
      <c r="E7275">
        <v>0</v>
      </c>
      <c r="F7275">
        <v>70104</v>
      </c>
      <c r="G7275">
        <v>486</v>
      </c>
      <c r="H7275" t="s">
        <v>16</v>
      </c>
      <c r="I7275">
        <v>2310</v>
      </c>
      <c r="J7275">
        <v>3310</v>
      </c>
      <c r="K7275" t="s">
        <v>3425</v>
      </c>
      <c r="L7275" t="s">
        <v>642</v>
      </c>
      <c r="M7275" t="s">
        <v>6688</v>
      </c>
      <c r="N7275" t="s">
        <v>643</v>
      </c>
      <c r="O7275" s="65">
        <v>694644</v>
      </c>
    </row>
    <row r="7276" spans="1:15" x14ac:dyDescent="0.25">
      <c r="A7276" s="45">
        <v>2018</v>
      </c>
      <c r="B7276" t="s">
        <v>1214</v>
      </c>
      <c r="C7276">
        <v>232</v>
      </c>
      <c r="D7276">
        <v>901</v>
      </c>
      <c r="E7276">
        <v>0</v>
      </c>
      <c r="F7276">
        <v>70104</v>
      </c>
      <c r="G7276">
        <v>487</v>
      </c>
      <c r="H7276" t="s">
        <v>16</v>
      </c>
      <c r="I7276">
        <v>2310</v>
      </c>
      <c r="J7276">
        <v>3120</v>
      </c>
      <c r="K7276" t="s">
        <v>3425</v>
      </c>
      <c r="L7276" t="s">
        <v>642</v>
      </c>
      <c r="M7276" t="s">
        <v>6689</v>
      </c>
      <c r="N7276" t="s">
        <v>643</v>
      </c>
      <c r="O7276" s="65">
        <v>694644</v>
      </c>
    </row>
    <row r="7277" spans="1:15" x14ac:dyDescent="0.25">
      <c r="A7277" s="45">
        <v>2018</v>
      </c>
      <c r="B7277" t="s">
        <v>1214</v>
      </c>
      <c r="C7277">
        <v>232</v>
      </c>
      <c r="D7277">
        <v>901</v>
      </c>
      <c r="E7277">
        <v>0</v>
      </c>
      <c r="F7277">
        <v>70104</v>
      </c>
      <c r="G7277">
        <v>488</v>
      </c>
      <c r="H7277" t="s">
        <v>16</v>
      </c>
      <c r="I7277">
        <v>2310</v>
      </c>
      <c r="J7277">
        <v>3120</v>
      </c>
      <c r="K7277" t="s">
        <v>3425</v>
      </c>
      <c r="L7277" t="s">
        <v>642</v>
      </c>
      <c r="M7277" t="s">
        <v>6690</v>
      </c>
      <c r="N7277" t="s">
        <v>643</v>
      </c>
      <c r="O7277" s="65">
        <v>694644</v>
      </c>
    </row>
    <row r="7278" spans="1:15" x14ac:dyDescent="0.25">
      <c r="A7278" s="45">
        <v>2018</v>
      </c>
      <c r="B7278" t="s">
        <v>1214</v>
      </c>
      <c r="C7278">
        <v>232</v>
      </c>
      <c r="D7278">
        <v>901</v>
      </c>
      <c r="E7278">
        <v>0</v>
      </c>
      <c r="F7278">
        <v>70104</v>
      </c>
      <c r="G7278">
        <v>489</v>
      </c>
      <c r="H7278" t="s">
        <v>16</v>
      </c>
      <c r="I7278">
        <v>2310</v>
      </c>
      <c r="J7278">
        <v>3310</v>
      </c>
      <c r="K7278" t="s">
        <v>3425</v>
      </c>
      <c r="L7278" t="s">
        <v>642</v>
      </c>
      <c r="M7278" t="s">
        <v>6691</v>
      </c>
      <c r="N7278" t="s">
        <v>643</v>
      </c>
      <c r="O7278" s="65">
        <v>694644</v>
      </c>
    </row>
    <row r="7279" spans="1:15" x14ac:dyDescent="0.25">
      <c r="A7279" s="45">
        <v>2018</v>
      </c>
      <c r="B7279" t="s">
        <v>1214</v>
      </c>
      <c r="C7279">
        <v>232</v>
      </c>
      <c r="D7279">
        <v>901</v>
      </c>
      <c r="E7279">
        <v>0</v>
      </c>
      <c r="F7279">
        <v>70104</v>
      </c>
      <c r="G7279">
        <v>490</v>
      </c>
      <c r="H7279" t="s">
        <v>16</v>
      </c>
      <c r="I7279">
        <v>2310</v>
      </c>
      <c r="J7279">
        <v>3120</v>
      </c>
      <c r="K7279" t="s">
        <v>3425</v>
      </c>
      <c r="L7279" t="s">
        <v>642</v>
      </c>
      <c r="M7279" t="s">
        <v>6692</v>
      </c>
      <c r="N7279" t="s">
        <v>643</v>
      </c>
      <c r="O7279" s="65">
        <v>1389288</v>
      </c>
    </row>
    <row r="7280" spans="1:15" x14ac:dyDescent="0.25">
      <c r="A7280" s="45">
        <v>2018</v>
      </c>
      <c r="B7280" t="s">
        <v>1214</v>
      </c>
      <c r="C7280">
        <v>232</v>
      </c>
      <c r="D7280">
        <v>901</v>
      </c>
      <c r="E7280">
        <v>0</v>
      </c>
      <c r="F7280">
        <v>70104</v>
      </c>
      <c r="G7280">
        <v>491</v>
      </c>
      <c r="H7280" t="s">
        <v>16</v>
      </c>
      <c r="I7280">
        <v>2310</v>
      </c>
      <c r="J7280">
        <v>3120</v>
      </c>
      <c r="K7280" t="s">
        <v>3425</v>
      </c>
      <c r="L7280" t="s">
        <v>642</v>
      </c>
      <c r="M7280" t="s">
        <v>6693</v>
      </c>
      <c r="N7280" t="s">
        <v>643</v>
      </c>
      <c r="O7280" s="65">
        <v>694644</v>
      </c>
    </row>
    <row r="7281" spans="1:15" x14ac:dyDescent="0.25">
      <c r="A7281" s="45">
        <v>2018</v>
      </c>
      <c r="B7281" t="s">
        <v>1214</v>
      </c>
      <c r="C7281">
        <v>232</v>
      </c>
      <c r="D7281">
        <v>901</v>
      </c>
      <c r="E7281">
        <v>0</v>
      </c>
      <c r="F7281">
        <v>70104</v>
      </c>
      <c r="G7281">
        <v>492</v>
      </c>
      <c r="H7281" t="s">
        <v>16</v>
      </c>
      <c r="I7281">
        <v>2310</v>
      </c>
      <c r="J7281">
        <v>3310</v>
      </c>
      <c r="K7281" t="s">
        <v>3425</v>
      </c>
      <c r="L7281" t="s">
        <v>642</v>
      </c>
      <c r="M7281" t="s">
        <v>6694</v>
      </c>
      <c r="N7281" t="s">
        <v>643</v>
      </c>
      <c r="O7281" s="65">
        <v>694644</v>
      </c>
    </row>
    <row r="7282" spans="1:15" x14ac:dyDescent="0.25">
      <c r="A7282" s="45">
        <v>2018</v>
      </c>
      <c r="B7282" t="s">
        <v>1214</v>
      </c>
      <c r="C7282">
        <v>232</v>
      </c>
      <c r="D7282">
        <v>901</v>
      </c>
      <c r="E7282">
        <v>0</v>
      </c>
      <c r="F7282">
        <v>70104</v>
      </c>
      <c r="G7282">
        <v>503</v>
      </c>
      <c r="H7282" t="s">
        <v>16</v>
      </c>
      <c r="I7282">
        <v>2310</v>
      </c>
      <c r="J7282">
        <v>3120</v>
      </c>
      <c r="K7282" t="s">
        <v>3425</v>
      </c>
      <c r="L7282" t="s">
        <v>368</v>
      </c>
      <c r="M7282" t="s">
        <v>6695</v>
      </c>
      <c r="N7282" t="s">
        <v>369</v>
      </c>
      <c r="O7282" s="65">
        <v>4491920</v>
      </c>
    </row>
    <row r="7283" spans="1:15" x14ac:dyDescent="0.25">
      <c r="A7283" s="45">
        <v>2018</v>
      </c>
      <c r="B7283" t="s">
        <v>1214</v>
      </c>
      <c r="C7283">
        <v>232</v>
      </c>
      <c r="D7283">
        <v>901</v>
      </c>
      <c r="E7283">
        <v>0</v>
      </c>
      <c r="F7283">
        <v>70104</v>
      </c>
      <c r="G7283">
        <v>504</v>
      </c>
      <c r="H7283" t="s">
        <v>16</v>
      </c>
      <c r="I7283">
        <v>2310</v>
      </c>
      <c r="J7283">
        <v>3120</v>
      </c>
      <c r="K7283" t="s">
        <v>3425</v>
      </c>
      <c r="L7283" t="s">
        <v>368</v>
      </c>
      <c r="M7283" t="s">
        <v>6696</v>
      </c>
      <c r="N7283" t="s">
        <v>369</v>
      </c>
      <c r="O7283" s="65">
        <v>9600000</v>
      </c>
    </row>
    <row r="7284" spans="1:15" x14ac:dyDescent="0.25">
      <c r="A7284" s="45">
        <v>2018</v>
      </c>
      <c r="B7284" t="s">
        <v>1214</v>
      </c>
      <c r="C7284">
        <v>232</v>
      </c>
      <c r="D7284">
        <v>901</v>
      </c>
      <c r="E7284">
        <v>0</v>
      </c>
      <c r="F7284">
        <v>70104</v>
      </c>
      <c r="G7284">
        <v>505</v>
      </c>
      <c r="H7284" t="s">
        <v>16</v>
      </c>
      <c r="I7284">
        <v>2310</v>
      </c>
      <c r="J7284">
        <v>3120</v>
      </c>
      <c r="K7284" t="s">
        <v>3425</v>
      </c>
      <c r="L7284" t="s">
        <v>368</v>
      </c>
      <c r="M7284" t="s">
        <v>6697</v>
      </c>
      <c r="N7284" t="s">
        <v>369</v>
      </c>
      <c r="O7284" s="65">
        <v>5148754</v>
      </c>
    </row>
    <row r="7285" spans="1:15" x14ac:dyDescent="0.25">
      <c r="A7285" s="45">
        <v>2018</v>
      </c>
      <c r="B7285" t="s">
        <v>1214</v>
      </c>
      <c r="C7285">
        <v>232</v>
      </c>
      <c r="D7285">
        <v>901</v>
      </c>
      <c r="E7285">
        <v>0</v>
      </c>
      <c r="F7285">
        <v>70104</v>
      </c>
      <c r="G7285">
        <v>506</v>
      </c>
      <c r="H7285" t="s">
        <v>16</v>
      </c>
      <c r="I7285">
        <v>2310</v>
      </c>
      <c r="J7285">
        <v>3410</v>
      </c>
      <c r="K7285" t="s">
        <v>3425</v>
      </c>
      <c r="L7285" t="s">
        <v>368</v>
      </c>
      <c r="M7285" t="s">
        <v>6698</v>
      </c>
      <c r="N7285" t="s">
        <v>369</v>
      </c>
      <c r="O7285" s="65">
        <v>5148754</v>
      </c>
    </row>
    <row r="7286" spans="1:15" x14ac:dyDescent="0.25">
      <c r="A7286" s="45">
        <v>2018</v>
      </c>
      <c r="B7286" t="s">
        <v>1214</v>
      </c>
      <c r="C7286">
        <v>232</v>
      </c>
      <c r="D7286">
        <v>901</v>
      </c>
      <c r="E7286">
        <v>0</v>
      </c>
      <c r="F7286">
        <v>70104</v>
      </c>
      <c r="G7286">
        <v>507</v>
      </c>
      <c r="H7286" t="s">
        <v>16</v>
      </c>
      <c r="I7286">
        <v>2310</v>
      </c>
      <c r="J7286">
        <v>3421</v>
      </c>
      <c r="K7286" t="s">
        <v>3425</v>
      </c>
      <c r="L7286" t="s">
        <v>368</v>
      </c>
      <c r="M7286" t="s">
        <v>6699</v>
      </c>
      <c r="N7286" t="s">
        <v>369</v>
      </c>
      <c r="O7286" s="65">
        <v>4400000</v>
      </c>
    </row>
    <row r="7287" spans="1:15" x14ac:dyDescent="0.25">
      <c r="A7287" s="45">
        <v>2018</v>
      </c>
      <c r="B7287" t="s">
        <v>1214</v>
      </c>
      <c r="C7287">
        <v>232</v>
      </c>
      <c r="D7287">
        <v>901</v>
      </c>
      <c r="E7287">
        <v>0</v>
      </c>
      <c r="F7287">
        <v>70104</v>
      </c>
      <c r="G7287">
        <v>508</v>
      </c>
      <c r="H7287" t="s">
        <v>16</v>
      </c>
      <c r="I7287">
        <v>2310</v>
      </c>
      <c r="J7287">
        <v>3310</v>
      </c>
      <c r="K7287" t="s">
        <v>3425</v>
      </c>
      <c r="L7287" t="s">
        <v>368</v>
      </c>
      <c r="M7287" t="s">
        <v>6700</v>
      </c>
      <c r="N7287" t="s">
        <v>369</v>
      </c>
      <c r="O7287" s="65">
        <v>4400000</v>
      </c>
    </row>
    <row r="7288" spans="1:15" x14ac:dyDescent="0.25">
      <c r="A7288" s="45">
        <v>2018</v>
      </c>
      <c r="B7288" t="s">
        <v>1214</v>
      </c>
      <c r="C7288">
        <v>232</v>
      </c>
      <c r="D7288">
        <v>901</v>
      </c>
      <c r="E7288">
        <v>0</v>
      </c>
      <c r="F7288">
        <v>70104</v>
      </c>
      <c r="G7288">
        <v>509</v>
      </c>
      <c r="H7288" t="s">
        <v>16</v>
      </c>
      <c r="I7288">
        <v>2310</v>
      </c>
      <c r="J7288">
        <v>3120</v>
      </c>
      <c r="K7288" t="s">
        <v>3425</v>
      </c>
      <c r="L7288" t="s">
        <v>368</v>
      </c>
      <c r="M7288" t="s">
        <v>6701</v>
      </c>
      <c r="N7288" t="s">
        <v>369</v>
      </c>
      <c r="O7288" s="65">
        <v>3330710</v>
      </c>
    </row>
    <row r="7289" spans="1:15" x14ac:dyDescent="0.25">
      <c r="A7289" s="45">
        <v>2018</v>
      </c>
      <c r="B7289" t="s">
        <v>1214</v>
      </c>
      <c r="C7289">
        <v>232</v>
      </c>
      <c r="D7289">
        <v>901</v>
      </c>
      <c r="E7289">
        <v>0</v>
      </c>
      <c r="F7289">
        <v>70104</v>
      </c>
      <c r="G7289">
        <v>510</v>
      </c>
      <c r="H7289" t="s">
        <v>16</v>
      </c>
      <c r="I7289">
        <v>2310</v>
      </c>
      <c r="J7289">
        <v>3120</v>
      </c>
      <c r="K7289" t="s">
        <v>3425</v>
      </c>
      <c r="L7289" t="s">
        <v>368</v>
      </c>
      <c r="M7289" t="s">
        <v>6702</v>
      </c>
      <c r="N7289" t="s">
        <v>369</v>
      </c>
      <c r="O7289" s="65">
        <v>4560000</v>
      </c>
    </row>
    <row r="7290" spans="1:15" x14ac:dyDescent="0.25">
      <c r="A7290" s="45">
        <v>2018</v>
      </c>
      <c r="B7290" t="s">
        <v>1214</v>
      </c>
      <c r="C7290">
        <v>232</v>
      </c>
      <c r="D7290">
        <v>901</v>
      </c>
      <c r="E7290">
        <v>0</v>
      </c>
      <c r="F7290">
        <v>70104</v>
      </c>
      <c r="G7290">
        <v>511</v>
      </c>
      <c r="H7290" t="s">
        <v>16</v>
      </c>
      <c r="I7290">
        <v>2310</v>
      </c>
      <c r="J7290">
        <v>2220</v>
      </c>
      <c r="K7290" t="s">
        <v>3425</v>
      </c>
      <c r="L7290" t="s">
        <v>368</v>
      </c>
      <c r="M7290" t="s">
        <v>6703</v>
      </c>
      <c r="N7290" t="s">
        <v>369</v>
      </c>
      <c r="O7290" s="65">
        <v>1592420</v>
      </c>
    </row>
    <row r="7291" spans="1:15" x14ac:dyDescent="0.25">
      <c r="A7291" s="45">
        <v>2018</v>
      </c>
      <c r="B7291" t="s">
        <v>1214</v>
      </c>
      <c r="C7291">
        <v>232</v>
      </c>
      <c r="D7291">
        <v>901</v>
      </c>
      <c r="E7291">
        <v>0</v>
      </c>
      <c r="F7291">
        <v>70104</v>
      </c>
      <c r="G7291">
        <v>512</v>
      </c>
      <c r="H7291" t="s">
        <v>16</v>
      </c>
      <c r="I7291">
        <v>2310</v>
      </c>
      <c r="J7291">
        <v>3120</v>
      </c>
      <c r="K7291" t="s">
        <v>3425</v>
      </c>
      <c r="L7291" t="s">
        <v>368</v>
      </c>
      <c r="M7291" t="s">
        <v>6704</v>
      </c>
      <c r="N7291" t="s">
        <v>369</v>
      </c>
      <c r="O7291" s="65">
        <v>4560000</v>
      </c>
    </row>
    <row r="7292" spans="1:15" x14ac:dyDescent="0.25">
      <c r="A7292" s="45">
        <v>2018</v>
      </c>
      <c r="B7292" t="s">
        <v>1214</v>
      </c>
      <c r="C7292">
        <v>232</v>
      </c>
      <c r="D7292">
        <v>901</v>
      </c>
      <c r="E7292">
        <v>0</v>
      </c>
      <c r="F7292">
        <v>70104</v>
      </c>
      <c r="G7292">
        <v>530</v>
      </c>
      <c r="H7292" t="s">
        <v>16</v>
      </c>
      <c r="I7292">
        <v>2310</v>
      </c>
      <c r="J7292">
        <v>3120</v>
      </c>
      <c r="K7292" t="s">
        <v>3425</v>
      </c>
      <c r="L7292" t="s">
        <v>644</v>
      </c>
      <c r="M7292" t="s">
        <v>6705</v>
      </c>
      <c r="N7292" t="s">
        <v>645</v>
      </c>
      <c r="O7292" s="65">
        <v>3200000</v>
      </c>
    </row>
    <row r="7293" spans="1:15" x14ac:dyDescent="0.25">
      <c r="A7293" s="45">
        <v>2018</v>
      </c>
      <c r="B7293" t="s">
        <v>1214</v>
      </c>
      <c r="C7293">
        <v>232</v>
      </c>
      <c r="D7293">
        <v>901</v>
      </c>
      <c r="E7293">
        <v>0</v>
      </c>
      <c r="F7293">
        <v>70104</v>
      </c>
      <c r="G7293">
        <v>531</v>
      </c>
      <c r="H7293" t="s">
        <v>16</v>
      </c>
      <c r="I7293">
        <v>2310</v>
      </c>
      <c r="J7293">
        <v>3120</v>
      </c>
      <c r="K7293" t="s">
        <v>3425</v>
      </c>
      <c r="L7293" t="s">
        <v>644</v>
      </c>
      <c r="M7293" t="s">
        <v>6706</v>
      </c>
      <c r="N7293" t="s">
        <v>645</v>
      </c>
      <c r="O7293" s="65">
        <v>800000</v>
      </c>
    </row>
    <row r="7294" spans="1:15" x14ac:dyDescent="0.25">
      <c r="A7294" s="45">
        <v>2018</v>
      </c>
      <c r="B7294" t="s">
        <v>1214</v>
      </c>
      <c r="C7294">
        <v>232</v>
      </c>
      <c r="D7294">
        <v>901</v>
      </c>
      <c r="E7294">
        <v>0</v>
      </c>
      <c r="F7294">
        <v>70104</v>
      </c>
      <c r="G7294">
        <v>532</v>
      </c>
      <c r="H7294" t="s">
        <v>16</v>
      </c>
      <c r="I7294">
        <v>2310</v>
      </c>
      <c r="J7294">
        <v>3310</v>
      </c>
      <c r="K7294" t="s">
        <v>3425</v>
      </c>
      <c r="L7294" t="s">
        <v>644</v>
      </c>
      <c r="M7294" t="s">
        <v>6707</v>
      </c>
      <c r="N7294" t="s">
        <v>645</v>
      </c>
      <c r="O7294" s="65">
        <v>2075922</v>
      </c>
    </row>
    <row r="7295" spans="1:15" x14ac:dyDescent="0.25">
      <c r="A7295" s="45">
        <v>2018</v>
      </c>
      <c r="B7295" t="s">
        <v>1214</v>
      </c>
      <c r="C7295">
        <v>232</v>
      </c>
      <c r="D7295">
        <v>901</v>
      </c>
      <c r="E7295">
        <v>0</v>
      </c>
      <c r="F7295">
        <v>70104</v>
      </c>
      <c r="G7295">
        <v>533</v>
      </c>
      <c r="H7295" t="s">
        <v>16</v>
      </c>
      <c r="I7295">
        <v>2310</v>
      </c>
      <c r="J7295">
        <v>3310</v>
      </c>
      <c r="K7295" t="s">
        <v>3425</v>
      </c>
      <c r="L7295" t="s">
        <v>644</v>
      </c>
      <c r="M7295" t="s">
        <v>6708</v>
      </c>
      <c r="N7295" t="s">
        <v>645</v>
      </c>
      <c r="O7295" s="65">
        <v>1443513</v>
      </c>
    </row>
    <row r="7296" spans="1:15" x14ac:dyDescent="0.25">
      <c r="A7296" s="45">
        <v>2018</v>
      </c>
      <c r="B7296" t="s">
        <v>1214</v>
      </c>
      <c r="C7296">
        <v>232</v>
      </c>
      <c r="D7296">
        <v>901</v>
      </c>
      <c r="E7296">
        <v>0</v>
      </c>
      <c r="F7296">
        <v>70104</v>
      </c>
      <c r="G7296">
        <v>534</v>
      </c>
      <c r="H7296" t="s">
        <v>16</v>
      </c>
      <c r="I7296">
        <v>2310</v>
      </c>
      <c r="J7296">
        <v>3410</v>
      </c>
      <c r="K7296" t="s">
        <v>3425</v>
      </c>
      <c r="L7296" t="s">
        <v>644</v>
      </c>
      <c r="M7296" t="s">
        <v>6709</v>
      </c>
      <c r="N7296" t="s">
        <v>645</v>
      </c>
      <c r="O7296" s="65">
        <v>1443513</v>
      </c>
    </row>
    <row r="7297" spans="1:15" x14ac:dyDescent="0.25">
      <c r="A7297" s="45">
        <v>2018</v>
      </c>
      <c r="B7297" t="s">
        <v>1214</v>
      </c>
      <c r="C7297">
        <v>232</v>
      </c>
      <c r="D7297">
        <v>901</v>
      </c>
      <c r="E7297">
        <v>0</v>
      </c>
      <c r="F7297">
        <v>70104</v>
      </c>
      <c r="G7297">
        <v>535</v>
      </c>
      <c r="H7297" t="s">
        <v>16</v>
      </c>
      <c r="I7297">
        <v>2310</v>
      </c>
      <c r="J7297">
        <v>2151</v>
      </c>
      <c r="K7297" t="s">
        <v>3425</v>
      </c>
      <c r="L7297" t="s">
        <v>644</v>
      </c>
      <c r="M7297" t="s">
        <v>6710</v>
      </c>
      <c r="N7297" t="s">
        <v>645</v>
      </c>
      <c r="O7297" s="65">
        <v>1443513</v>
      </c>
    </row>
    <row r="7298" spans="1:15" x14ac:dyDescent="0.25">
      <c r="A7298" s="45">
        <v>2018</v>
      </c>
      <c r="B7298" t="s">
        <v>1214</v>
      </c>
      <c r="C7298">
        <v>232</v>
      </c>
      <c r="D7298">
        <v>901</v>
      </c>
      <c r="E7298">
        <v>0</v>
      </c>
      <c r="F7298">
        <v>70104</v>
      </c>
      <c r="G7298">
        <v>536</v>
      </c>
      <c r="H7298" t="s">
        <v>16</v>
      </c>
      <c r="I7298">
        <v>2310</v>
      </c>
      <c r="J7298">
        <v>2220</v>
      </c>
      <c r="K7298" t="s">
        <v>3425</v>
      </c>
      <c r="L7298" t="s">
        <v>644</v>
      </c>
      <c r="M7298" t="s">
        <v>6711</v>
      </c>
      <c r="N7298" t="s">
        <v>645</v>
      </c>
      <c r="O7298" s="65">
        <v>4880512</v>
      </c>
    </row>
    <row r="7299" spans="1:15" x14ac:dyDescent="0.25">
      <c r="A7299" s="45">
        <v>2018</v>
      </c>
      <c r="B7299" t="s">
        <v>1214</v>
      </c>
      <c r="C7299">
        <v>232</v>
      </c>
      <c r="D7299">
        <v>901</v>
      </c>
      <c r="E7299">
        <v>0</v>
      </c>
      <c r="F7299">
        <v>70104</v>
      </c>
      <c r="G7299">
        <v>537</v>
      </c>
      <c r="H7299" t="s">
        <v>16</v>
      </c>
      <c r="I7299">
        <v>2310</v>
      </c>
      <c r="J7299">
        <v>3120</v>
      </c>
      <c r="K7299" t="s">
        <v>3425</v>
      </c>
      <c r="L7299" t="s">
        <v>644</v>
      </c>
      <c r="M7299" t="s">
        <v>6712</v>
      </c>
      <c r="N7299" t="s">
        <v>645</v>
      </c>
      <c r="O7299" s="65">
        <v>3200000</v>
      </c>
    </row>
    <row r="7300" spans="1:15" x14ac:dyDescent="0.25">
      <c r="A7300" s="45">
        <v>2018</v>
      </c>
      <c r="B7300" t="s">
        <v>1214</v>
      </c>
      <c r="C7300">
        <v>232</v>
      </c>
      <c r="D7300">
        <v>901</v>
      </c>
      <c r="E7300">
        <v>0</v>
      </c>
      <c r="F7300">
        <v>70104</v>
      </c>
      <c r="G7300">
        <v>538</v>
      </c>
      <c r="H7300" t="s">
        <v>16</v>
      </c>
      <c r="I7300">
        <v>2310</v>
      </c>
      <c r="J7300">
        <v>2151</v>
      </c>
      <c r="K7300" t="s">
        <v>3425</v>
      </c>
      <c r="L7300" t="s">
        <v>644</v>
      </c>
      <c r="M7300" t="s">
        <v>6713</v>
      </c>
      <c r="N7300" t="s">
        <v>645</v>
      </c>
      <c r="O7300" s="65">
        <v>1169191</v>
      </c>
    </row>
    <row r="7301" spans="1:15" x14ac:dyDescent="0.25">
      <c r="A7301" s="45">
        <v>2018</v>
      </c>
      <c r="B7301" t="s">
        <v>1214</v>
      </c>
      <c r="C7301">
        <v>232</v>
      </c>
      <c r="D7301">
        <v>901</v>
      </c>
      <c r="E7301">
        <v>0</v>
      </c>
      <c r="F7301">
        <v>90202</v>
      </c>
      <c r="G7301">
        <v>540</v>
      </c>
      <c r="H7301" t="s">
        <v>9</v>
      </c>
      <c r="I7301">
        <v>4000</v>
      </c>
      <c r="J7301">
        <v>3120</v>
      </c>
      <c r="K7301" t="s">
        <v>3224</v>
      </c>
      <c r="L7301" t="s">
        <v>1212</v>
      </c>
      <c r="M7301" t="s">
        <v>1213</v>
      </c>
      <c r="O7301" s="65">
        <v>42920440</v>
      </c>
    </row>
    <row r="7302" spans="1:15" x14ac:dyDescent="0.25">
      <c r="A7302" s="45">
        <v>2018</v>
      </c>
      <c r="B7302" t="s">
        <v>1216</v>
      </c>
      <c r="C7302">
        <v>232</v>
      </c>
      <c r="D7302">
        <v>902</v>
      </c>
      <c r="E7302">
        <v>0</v>
      </c>
      <c r="F7302">
        <v>70104</v>
      </c>
      <c r="G7302">
        <v>200</v>
      </c>
      <c r="H7302" t="s">
        <v>16</v>
      </c>
      <c r="I7302">
        <v>2310</v>
      </c>
      <c r="J7302">
        <v>3310</v>
      </c>
      <c r="K7302" t="s">
        <v>3425</v>
      </c>
      <c r="L7302" t="s">
        <v>646</v>
      </c>
      <c r="M7302" t="s">
        <v>6714</v>
      </c>
      <c r="N7302" t="s">
        <v>647</v>
      </c>
      <c r="O7302" s="65">
        <v>401148</v>
      </c>
    </row>
    <row r="7303" spans="1:15" x14ac:dyDescent="0.25">
      <c r="A7303" s="45">
        <v>2018</v>
      </c>
      <c r="B7303" t="s">
        <v>1216</v>
      </c>
      <c r="C7303">
        <v>232</v>
      </c>
      <c r="D7303">
        <v>902</v>
      </c>
      <c r="E7303">
        <v>0</v>
      </c>
      <c r="F7303">
        <v>70104</v>
      </c>
      <c r="G7303">
        <v>201</v>
      </c>
      <c r="H7303" t="s">
        <v>16</v>
      </c>
      <c r="I7303">
        <v>2310</v>
      </c>
      <c r="J7303">
        <v>3310</v>
      </c>
      <c r="K7303" t="s">
        <v>3425</v>
      </c>
      <c r="L7303" t="s">
        <v>646</v>
      </c>
      <c r="M7303" t="s">
        <v>6715</v>
      </c>
      <c r="N7303" t="s">
        <v>647</v>
      </c>
      <c r="O7303" s="65">
        <v>401148</v>
      </c>
    </row>
    <row r="7304" spans="1:15" x14ac:dyDescent="0.25">
      <c r="A7304" s="45">
        <v>2018</v>
      </c>
      <c r="B7304" t="s">
        <v>1216</v>
      </c>
      <c r="C7304">
        <v>232</v>
      </c>
      <c r="D7304">
        <v>902</v>
      </c>
      <c r="E7304">
        <v>0</v>
      </c>
      <c r="F7304">
        <v>70104</v>
      </c>
      <c r="G7304">
        <v>202</v>
      </c>
      <c r="H7304" t="s">
        <v>16</v>
      </c>
      <c r="I7304">
        <v>2310</v>
      </c>
      <c r="J7304">
        <v>3310</v>
      </c>
      <c r="K7304" t="s">
        <v>3425</v>
      </c>
      <c r="L7304" t="s">
        <v>646</v>
      </c>
      <c r="M7304" t="s">
        <v>6716</v>
      </c>
      <c r="N7304" t="s">
        <v>647</v>
      </c>
      <c r="O7304" s="65">
        <v>401148</v>
      </c>
    </row>
    <row r="7305" spans="1:15" x14ac:dyDescent="0.25">
      <c r="A7305" s="45">
        <v>2018</v>
      </c>
      <c r="B7305" t="s">
        <v>1216</v>
      </c>
      <c r="C7305">
        <v>232</v>
      </c>
      <c r="D7305">
        <v>902</v>
      </c>
      <c r="E7305">
        <v>0</v>
      </c>
      <c r="F7305">
        <v>70104</v>
      </c>
      <c r="G7305">
        <v>204</v>
      </c>
      <c r="H7305" t="s">
        <v>16</v>
      </c>
      <c r="I7305">
        <v>2310</v>
      </c>
      <c r="J7305">
        <v>3310</v>
      </c>
      <c r="K7305" t="s">
        <v>3425</v>
      </c>
      <c r="L7305" t="s">
        <v>646</v>
      </c>
      <c r="M7305" t="s">
        <v>6717</v>
      </c>
      <c r="N7305" t="s">
        <v>647</v>
      </c>
      <c r="O7305" s="65">
        <v>401148</v>
      </c>
    </row>
    <row r="7306" spans="1:15" x14ac:dyDescent="0.25">
      <c r="A7306" s="45">
        <v>2018</v>
      </c>
      <c r="B7306" t="s">
        <v>1216</v>
      </c>
      <c r="C7306">
        <v>232</v>
      </c>
      <c r="D7306">
        <v>902</v>
      </c>
      <c r="E7306">
        <v>0</v>
      </c>
      <c r="F7306">
        <v>70104</v>
      </c>
      <c r="G7306">
        <v>205</v>
      </c>
      <c r="H7306" t="s">
        <v>16</v>
      </c>
      <c r="I7306">
        <v>2310</v>
      </c>
      <c r="J7306">
        <v>3310</v>
      </c>
      <c r="K7306" t="s">
        <v>3425</v>
      </c>
      <c r="L7306" t="s">
        <v>646</v>
      </c>
      <c r="M7306" t="s">
        <v>6718</v>
      </c>
      <c r="N7306" t="s">
        <v>647</v>
      </c>
      <c r="O7306" s="65">
        <v>228960</v>
      </c>
    </row>
    <row r="7307" spans="1:15" x14ac:dyDescent="0.25">
      <c r="A7307" s="45">
        <v>2018</v>
      </c>
      <c r="B7307" t="s">
        <v>1216</v>
      </c>
      <c r="C7307">
        <v>232</v>
      </c>
      <c r="D7307">
        <v>902</v>
      </c>
      <c r="E7307">
        <v>0</v>
      </c>
      <c r="F7307">
        <v>70104</v>
      </c>
      <c r="G7307">
        <v>206</v>
      </c>
      <c r="H7307" t="s">
        <v>16</v>
      </c>
      <c r="I7307">
        <v>2310</v>
      </c>
      <c r="J7307">
        <v>3411</v>
      </c>
      <c r="K7307" t="s">
        <v>3425</v>
      </c>
      <c r="L7307" t="s">
        <v>646</v>
      </c>
      <c r="M7307" t="s">
        <v>6719</v>
      </c>
      <c r="N7307" t="s">
        <v>647</v>
      </c>
      <c r="O7307" s="65">
        <v>287486</v>
      </c>
    </row>
    <row r="7308" spans="1:15" x14ac:dyDescent="0.25">
      <c r="A7308" s="45">
        <v>2018</v>
      </c>
      <c r="B7308" t="s">
        <v>1216</v>
      </c>
      <c r="C7308">
        <v>232</v>
      </c>
      <c r="D7308">
        <v>902</v>
      </c>
      <c r="E7308">
        <v>0</v>
      </c>
      <c r="F7308">
        <v>70104</v>
      </c>
      <c r="G7308">
        <v>207</v>
      </c>
      <c r="H7308" t="s">
        <v>16</v>
      </c>
      <c r="I7308">
        <v>2310</v>
      </c>
      <c r="J7308">
        <v>3120</v>
      </c>
      <c r="K7308" t="s">
        <v>3425</v>
      </c>
      <c r="L7308" t="s">
        <v>646</v>
      </c>
      <c r="M7308" t="s">
        <v>6720</v>
      </c>
      <c r="N7308" t="s">
        <v>647</v>
      </c>
      <c r="O7308" s="65">
        <v>747111</v>
      </c>
    </row>
    <row r="7309" spans="1:15" x14ac:dyDescent="0.25">
      <c r="A7309" s="45">
        <v>2018</v>
      </c>
      <c r="B7309" t="s">
        <v>1216</v>
      </c>
      <c r="C7309">
        <v>232</v>
      </c>
      <c r="D7309">
        <v>902</v>
      </c>
      <c r="E7309">
        <v>0</v>
      </c>
      <c r="F7309">
        <v>70104</v>
      </c>
      <c r="G7309">
        <v>208</v>
      </c>
      <c r="H7309" t="s">
        <v>16</v>
      </c>
      <c r="I7309">
        <v>2310</v>
      </c>
      <c r="J7309">
        <v>3230</v>
      </c>
      <c r="K7309" t="s">
        <v>3425</v>
      </c>
      <c r="L7309" t="s">
        <v>646</v>
      </c>
      <c r="M7309" t="s">
        <v>6721</v>
      </c>
      <c r="N7309" t="s">
        <v>647</v>
      </c>
      <c r="O7309" s="65">
        <v>343512</v>
      </c>
    </row>
    <row r="7310" spans="1:15" x14ac:dyDescent="0.25">
      <c r="A7310" s="45">
        <v>2018</v>
      </c>
      <c r="B7310" t="s">
        <v>1216</v>
      </c>
      <c r="C7310">
        <v>232</v>
      </c>
      <c r="D7310">
        <v>902</v>
      </c>
      <c r="E7310">
        <v>0</v>
      </c>
      <c r="F7310">
        <v>70104</v>
      </c>
      <c r="G7310">
        <v>209</v>
      </c>
      <c r="H7310" t="s">
        <v>16</v>
      </c>
      <c r="I7310">
        <v>2310</v>
      </c>
      <c r="J7310">
        <v>3310</v>
      </c>
      <c r="K7310" t="s">
        <v>3425</v>
      </c>
      <c r="L7310" t="s">
        <v>646</v>
      </c>
      <c r="M7310" t="s">
        <v>6722</v>
      </c>
      <c r="N7310" t="s">
        <v>647</v>
      </c>
      <c r="O7310" s="65">
        <v>1222250</v>
      </c>
    </row>
    <row r="7311" spans="1:15" x14ac:dyDescent="0.25">
      <c r="A7311" s="45">
        <v>2018</v>
      </c>
      <c r="B7311" t="s">
        <v>1216</v>
      </c>
      <c r="C7311">
        <v>232</v>
      </c>
      <c r="D7311">
        <v>902</v>
      </c>
      <c r="E7311">
        <v>0</v>
      </c>
      <c r="F7311">
        <v>70104</v>
      </c>
      <c r="G7311">
        <v>210</v>
      </c>
      <c r="H7311" t="s">
        <v>16</v>
      </c>
      <c r="I7311">
        <v>2310</v>
      </c>
      <c r="J7311">
        <v>2151</v>
      </c>
      <c r="K7311" t="s">
        <v>3425</v>
      </c>
      <c r="L7311" t="s">
        <v>646</v>
      </c>
      <c r="M7311" t="s">
        <v>6723</v>
      </c>
      <c r="N7311" t="s">
        <v>647</v>
      </c>
      <c r="O7311" s="65">
        <v>1222250</v>
      </c>
    </row>
    <row r="7312" spans="1:15" x14ac:dyDescent="0.25">
      <c r="A7312" s="45">
        <v>2018</v>
      </c>
      <c r="B7312" t="s">
        <v>1216</v>
      </c>
      <c r="C7312">
        <v>232</v>
      </c>
      <c r="D7312">
        <v>902</v>
      </c>
      <c r="E7312">
        <v>0</v>
      </c>
      <c r="F7312">
        <v>70104</v>
      </c>
      <c r="G7312">
        <v>211</v>
      </c>
      <c r="H7312" t="s">
        <v>16</v>
      </c>
      <c r="I7312">
        <v>2310</v>
      </c>
      <c r="J7312">
        <v>2220</v>
      </c>
      <c r="K7312" t="s">
        <v>3425</v>
      </c>
      <c r="L7312" t="s">
        <v>646</v>
      </c>
      <c r="M7312" t="s">
        <v>6724</v>
      </c>
      <c r="N7312" t="s">
        <v>647</v>
      </c>
      <c r="O7312" s="65">
        <v>715642</v>
      </c>
    </row>
    <row r="7313" spans="1:15" x14ac:dyDescent="0.25">
      <c r="A7313" s="45">
        <v>2018</v>
      </c>
      <c r="B7313" t="s">
        <v>1216</v>
      </c>
      <c r="C7313">
        <v>232</v>
      </c>
      <c r="D7313">
        <v>902</v>
      </c>
      <c r="E7313">
        <v>0</v>
      </c>
      <c r="F7313">
        <v>70104</v>
      </c>
      <c r="G7313">
        <v>212</v>
      </c>
      <c r="H7313" t="s">
        <v>16</v>
      </c>
      <c r="I7313">
        <v>2310</v>
      </c>
      <c r="J7313">
        <v>3120</v>
      </c>
      <c r="K7313" t="s">
        <v>3425</v>
      </c>
      <c r="L7313" t="s">
        <v>646</v>
      </c>
      <c r="M7313" t="s">
        <v>6725</v>
      </c>
      <c r="N7313" t="s">
        <v>647</v>
      </c>
      <c r="O7313" s="65">
        <v>616188</v>
      </c>
    </row>
    <row r="7314" spans="1:15" x14ac:dyDescent="0.25">
      <c r="A7314" s="45">
        <v>2018</v>
      </c>
      <c r="B7314" t="s">
        <v>1216</v>
      </c>
      <c r="C7314">
        <v>232</v>
      </c>
      <c r="D7314">
        <v>902</v>
      </c>
      <c r="E7314">
        <v>0</v>
      </c>
      <c r="F7314">
        <v>70104</v>
      </c>
      <c r="G7314">
        <v>213</v>
      </c>
      <c r="H7314" t="s">
        <v>16</v>
      </c>
      <c r="I7314">
        <v>2310</v>
      </c>
      <c r="J7314">
        <v>3410</v>
      </c>
      <c r="K7314" t="s">
        <v>3425</v>
      </c>
      <c r="L7314" t="s">
        <v>646</v>
      </c>
      <c r="M7314" t="s">
        <v>6726</v>
      </c>
      <c r="N7314" t="s">
        <v>647</v>
      </c>
      <c r="O7314" s="65">
        <v>99452</v>
      </c>
    </row>
    <row r="7315" spans="1:15" x14ac:dyDescent="0.25">
      <c r="A7315" s="45">
        <v>2018</v>
      </c>
      <c r="B7315" t="s">
        <v>1216</v>
      </c>
      <c r="C7315">
        <v>232</v>
      </c>
      <c r="D7315">
        <v>902</v>
      </c>
      <c r="E7315">
        <v>0</v>
      </c>
      <c r="F7315">
        <v>70104</v>
      </c>
      <c r="G7315">
        <v>214</v>
      </c>
      <c r="H7315" t="s">
        <v>16</v>
      </c>
      <c r="I7315">
        <v>2310</v>
      </c>
      <c r="J7315">
        <v>1360</v>
      </c>
      <c r="K7315" t="s">
        <v>3425</v>
      </c>
      <c r="L7315" t="s">
        <v>646</v>
      </c>
      <c r="M7315" t="s">
        <v>6727</v>
      </c>
      <c r="N7315" t="s">
        <v>647</v>
      </c>
      <c r="O7315" s="65">
        <v>715642</v>
      </c>
    </row>
    <row r="7316" spans="1:15" x14ac:dyDescent="0.25">
      <c r="A7316" s="45">
        <v>2018</v>
      </c>
      <c r="B7316" t="s">
        <v>1216</v>
      </c>
      <c r="C7316">
        <v>232</v>
      </c>
      <c r="D7316">
        <v>902</v>
      </c>
      <c r="E7316">
        <v>0</v>
      </c>
      <c r="F7316">
        <v>70104</v>
      </c>
      <c r="G7316">
        <v>215</v>
      </c>
      <c r="H7316" t="s">
        <v>16</v>
      </c>
      <c r="I7316">
        <v>2310</v>
      </c>
      <c r="J7316">
        <v>3120</v>
      </c>
      <c r="K7316" t="s">
        <v>3425</v>
      </c>
      <c r="L7316" t="s">
        <v>646</v>
      </c>
      <c r="M7316" t="s">
        <v>6728</v>
      </c>
      <c r="N7316" t="s">
        <v>647</v>
      </c>
      <c r="O7316" s="65">
        <v>715642</v>
      </c>
    </row>
    <row r="7317" spans="1:15" x14ac:dyDescent="0.25">
      <c r="A7317" s="45">
        <v>2018</v>
      </c>
      <c r="B7317" t="s">
        <v>1216</v>
      </c>
      <c r="C7317">
        <v>232</v>
      </c>
      <c r="D7317">
        <v>902</v>
      </c>
      <c r="E7317">
        <v>0</v>
      </c>
      <c r="F7317">
        <v>70104</v>
      </c>
      <c r="G7317">
        <v>216</v>
      </c>
      <c r="H7317" t="s">
        <v>16</v>
      </c>
      <c r="I7317">
        <v>2310</v>
      </c>
      <c r="J7317">
        <v>3310</v>
      </c>
      <c r="K7317" t="s">
        <v>3425</v>
      </c>
      <c r="L7317" t="s">
        <v>646</v>
      </c>
      <c r="M7317" t="s">
        <v>6729</v>
      </c>
      <c r="N7317" t="s">
        <v>647</v>
      </c>
      <c r="O7317" s="65">
        <v>180000</v>
      </c>
    </row>
    <row r="7318" spans="1:15" x14ac:dyDescent="0.25">
      <c r="A7318" s="45">
        <v>2018</v>
      </c>
      <c r="B7318" t="s">
        <v>1216</v>
      </c>
      <c r="C7318">
        <v>232</v>
      </c>
      <c r="D7318">
        <v>902</v>
      </c>
      <c r="E7318">
        <v>0</v>
      </c>
      <c r="F7318">
        <v>70104</v>
      </c>
      <c r="G7318">
        <v>217</v>
      </c>
      <c r="H7318" t="s">
        <v>16</v>
      </c>
      <c r="I7318">
        <v>2310</v>
      </c>
      <c r="J7318">
        <v>2151</v>
      </c>
      <c r="K7318" t="s">
        <v>3425</v>
      </c>
      <c r="L7318" t="s">
        <v>646</v>
      </c>
      <c r="M7318" t="s">
        <v>6730</v>
      </c>
      <c r="N7318" t="s">
        <v>647</v>
      </c>
      <c r="O7318" s="65">
        <v>132821</v>
      </c>
    </row>
    <row r="7319" spans="1:15" x14ac:dyDescent="0.25">
      <c r="A7319" s="45">
        <v>2018</v>
      </c>
      <c r="B7319" t="s">
        <v>1216</v>
      </c>
      <c r="C7319">
        <v>232</v>
      </c>
      <c r="D7319">
        <v>902</v>
      </c>
      <c r="E7319">
        <v>0</v>
      </c>
      <c r="F7319">
        <v>70104</v>
      </c>
      <c r="G7319">
        <v>218</v>
      </c>
      <c r="H7319" t="s">
        <v>16</v>
      </c>
      <c r="I7319">
        <v>2310</v>
      </c>
      <c r="J7319">
        <v>3120</v>
      </c>
      <c r="K7319" t="s">
        <v>3425</v>
      </c>
      <c r="L7319" t="s">
        <v>646</v>
      </c>
      <c r="M7319" t="s">
        <v>6731</v>
      </c>
      <c r="N7319" t="s">
        <v>647</v>
      </c>
      <c r="O7319" s="65">
        <v>132821</v>
      </c>
    </row>
    <row r="7320" spans="1:15" x14ac:dyDescent="0.25">
      <c r="A7320" s="45">
        <v>2018</v>
      </c>
      <c r="B7320" t="s">
        <v>1216</v>
      </c>
      <c r="C7320">
        <v>232</v>
      </c>
      <c r="D7320">
        <v>902</v>
      </c>
      <c r="E7320">
        <v>0</v>
      </c>
      <c r="F7320">
        <v>70104</v>
      </c>
      <c r="G7320">
        <v>219</v>
      </c>
      <c r="H7320" t="s">
        <v>16</v>
      </c>
      <c r="I7320">
        <v>2310</v>
      </c>
      <c r="J7320">
        <v>3410</v>
      </c>
      <c r="K7320" t="s">
        <v>3425</v>
      </c>
      <c r="L7320" t="s">
        <v>646</v>
      </c>
      <c r="M7320" t="s">
        <v>6732</v>
      </c>
      <c r="N7320" t="s">
        <v>647</v>
      </c>
      <c r="O7320" s="65">
        <v>270000</v>
      </c>
    </row>
    <row r="7321" spans="1:15" x14ac:dyDescent="0.25">
      <c r="A7321" s="45">
        <v>2018</v>
      </c>
      <c r="B7321" t="s">
        <v>1216</v>
      </c>
      <c r="C7321">
        <v>232</v>
      </c>
      <c r="D7321">
        <v>902</v>
      </c>
      <c r="E7321">
        <v>0</v>
      </c>
      <c r="F7321">
        <v>70104</v>
      </c>
      <c r="G7321">
        <v>220</v>
      </c>
      <c r="H7321" t="s">
        <v>16</v>
      </c>
      <c r="I7321">
        <v>2310</v>
      </c>
      <c r="J7321">
        <v>3310</v>
      </c>
      <c r="K7321" t="s">
        <v>3425</v>
      </c>
      <c r="L7321" t="s">
        <v>646</v>
      </c>
      <c r="M7321" t="s">
        <v>6733</v>
      </c>
      <c r="N7321" t="s">
        <v>647</v>
      </c>
      <c r="O7321" s="65">
        <v>2278916</v>
      </c>
    </row>
    <row r="7322" spans="1:15" x14ac:dyDescent="0.25">
      <c r="A7322" s="45">
        <v>2018</v>
      </c>
      <c r="B7322" t="s">
        <v>1216</v>
      </c>
      <c r="C7322">
        <v>232</v>
      </c>
      <c r="D7322">
        <v>902</v>
      </c>
      <c r="E7322">
        <v>0</v>
      </c>
      <c r="F7322">
        <v>70104</v>
      </c>
      <c r="G7322">
        <v>221</v>
      </c>
      <c r="H7322" t="s">
        <v>16</v>
      </c>
      <c r="I7322">
        <v>2310</v>
      </c>
      <c r="J7322">
        <v>2121</v>
      </c>
      <c r="K7322" t="s">
        <v>3425</v>
      </c>
      <c r="L7322" t="s">
        <v>646</v>
      </c>
      <c r="M7322" t="s">
        <v>6734</v>
      </c>
      <c r="N7322" t="s">
        <v>647</v>
      </c>
      <c r="O7322" s="65">
        <v>306000</v>
      </c>
    </row>
    <row r="7323" spans="1:15" x14ac:dyDescent="0.25">
      <c r="A7323" s="45">
        <v>2018</v>
      </c>
      <c r="B7323" t="s">
        <v>1216</v>
      </c>
      <c r="C7323">
        <v>232</v>
      </c>
      <c r="D7323">
        <v>902</v>
      </c>
      <c r="E7323">
        <v>0</v>
      </c>
      <c r="F7323">
        <v>70104</v>
      </c>
      <c r="G7323">
        <v>222</v>
      </c>
      <c r="H7323" t="s">
        <v>16</v>
      </c>
      <c r="I7323">
        <v>2310</v>
      </c>
      <c r="J7323">
        <v>3310</v>
      </c>
      <c r="K7323" t="s">
        <v>3425</v>
      </c>
      <c r="L7323" t="s">
        <v>646</v>
      </c>
      <c r="M7323" t="s">
        <v>6735</v>
      </c>
      <c r="N7323" t="s">
        <v>647</v>
      </c>
      <c r="O7323" s="65">
        <v>2278924</v>
      </c>
    </row>
    <row r="7324" spans="1:15" x14ac:dyDescent="0.25">
      <c r="A7324" s="45">
        <v>2018</v>
      </c>
      <c r="B7324" t="s">
        <v>1216</v>
      </c>
      <c r="C7324">
        <v>232</v>
      </c>
      <c r="D7324">
        <v>902</v>
      </c>
      <c r="E7324">
        <v>0</v>
      </c>
      <c r="F7324">
        <v>70104</v>
      </c>
      <c r="G7324">
        <v>223</v>
      </c>
      <c r="H7324" t="s">
        <v>16</v>
      </c>
      <c r="I7324">
        <v>2310</v>
      </c>
      <c r="J7324">
        <v>3310</v>
      </c>
      <c r="K7324" t="s">
        <v>3425</v>
      </c>
      <c r="L7324" t="s">
        <v>646</v>
      </c>
      <c r="M7324" t="s">
        <v>6736</v>
      </c>
      <c r="N7324" t="s">
        <v>647</v>
      </c>
      <c r="O7324" s="65">
        <v>2144019</v>
      </c>
    </row>
    <row r="7325" spans="1:15" x14ac:dyDescent="0.25">
      <c r="A7325" s="45">
        <v>2018</v>
      </c>
      <c r="B7325" t="s">
        <v>1216</v>
      </c>
      <c r="C7325">
        <v>232</v>
      </c>
      <c r="D7325">
        <v>902</v>
      </c>
      <c r="E7325">
        <v>0</v>
      </c>
      <c r="F7325">
        <v>70104</v>
      </c>
      <c r="G7325">
        <v>224</v>
      </c>
      <c r="H7325" t="s">
        <v>16</v>
      </c>
      <c r="I7325">
        <v>2310</v>
      </c>
      <c r="J7325">
        <v>3310</v>
      </c>
      <c r="K7325" t="s">
        <v>3425</v>
      </c>
      <c r="L7325" t="s">
        <v>646</v>
      </c>
      <c r="M7325" t="s">
        <v>6737</v>
      </c>
      <c r="N7325" t="s">
        <v>647</v>
      </c>
      <c r="O7325" s="65">
        <v>2143383</v>
      </c>
    </row>
    <row r="7326" spans="1:15" x14ac:dyDescent="0.25">
      <c r="A7326" s="45">
        <v>2018</v>
      </c>
      <c r="B7326" t="s">
        <v>1216</v>
      </c>
      <c r="C7326">
        <v>232</v>
      </c>
      <c r="D7326">
        <v>902</v>
      </c>
      <c r="E7326">
        <v>0</v>
      </c>
      <c r="F7326">
        <v>70104</v>
      </c>
      <c r="G7326">
        <v>225</v>
      </c>
      <c r="H7326" t="s">
        <v>16</v>
      </c>
      <c r="I7326">
        <v>2310</v>
      </c>
      <c r="J7326">
        <v>3310</v>
      </c>
      <c r="K7326" t="s">
        <v>3425</v>
      </c>
      <c r="L7326" t="s">
        <v>646</v>
      </c>
      <c r="M7326" t="s">
        <v>6738</v>
      </c>
      <c r="N7326" t="s">
        <v>647</v>
      </c>
      <c r="O7326" s="65">
        <v>1331484</v>
      </c>
    </row>
    <row r="7327" spans="1:15" x14ac:dyDescent="0.25">
      <c r="A7327" s="45">
        <v>2018</v>
      </c>
      <c r="B7327" t="s">
        <v>1216</v>
      </c>
      <c r="C7327">
        <v>232</v>
      </c>
      <c r="D7327">
        <v>902</v>
      </c>
      <c r="E7327">
        <v>0</v>
      </c>
      <c r="F7327">
        <v>70104</v>
      </c>
      <c r="G7327">
        <v>226</v>
      </c>
      <c r="H7327" t="s">
        <v>16</v>
      </c>
      <c r="I7327">
        <v>2310</v>
      </c>
      <c r="J7327">
        <v>2151</v>
      </c>
      <c r="K7327" t="s">
        <v>3425</v>
      </c>
      <c r="L7327" t="s">
        <v>646</v>
      </c>
      <c r="M7327" t="s">
        <v>6739</v>
      </c>
      <c r="N7327" t="s">
        <v>647</v>
      </c>
      <c r="O7327" s="65">
        <v>1959572</v>
      </c>
    </row>
    <row r="7328" spans="1:15" x14ac:dyDescent="0.25">
      <c r="A7328" s="45">
        <v>2018</v>
      </c>
      <c r="B7328" t="s">
        <v>1216</v>
      </c>
      <c r="C7328">
        <v>232</v>
      </c>
      <c r="D7328">
        <v>902</v>
      </c>
      <c r="E7328">
        <v>0</v>
      </c>
      <c r="F7328">
        <v>70104</v>
      </c>
      <c r="G7328">
        <v>227</v>
      </c>
      <c r="H7328" t="s">
        <v>16</v>
      </c>
      <c r="I7328">
        <v>2310</v>
      </c>
      <c r="J7328">
        <v>3310</v>
      </c>
      <c r="K7328" t="s">
        <v>3425</v>
      </c>
      <c r="L7328" t="s">
        <v>646</v>
      </c>
      <c r="M7328" t="s">
        <v>6740</v>
      </c>
      <c r="N7328" t="s">
        <v>647</v>
      </c>
      <c r="O7328" s="65">
        <v>1537458</v>
      </c>
    </row>
    <row r="7329" spans="1:15" x14ac:dyDescent="0.25">
      <c r="A7329" s="45">
        <v>2018</v>
      </c>
      <c r="B7329" t="s">
        <v>1216</v>
      </c>
      <c r="C7329">
        <v>232</v>
      </c>
      <c r="D7329">
        <v>902</v>
      </c>
      <c r="E7329">
        <v>0</v>
      </c>
      <c r="F7329">
        <v>70104</v>
      </c>
      <c r="G7329">
        <v>228</v>
      </c>
      <c r="H7329" t="s">
        <v>16</v>
      </c>
      <c r="I7329">
        <v>2310</v>
      </c>
      <c r="J7329">
        <v>3120</v>
      </c>
      <c r="K7329" t="s">
        <v>3425</v>
      </c>
      <c r="L7329" t="s">
        <v>646</v>
      </c>
      <c r="M7329" t="s">
        <v>6741</v>
      </c>
      <c r="N7329" t="s">
        <v>647</v>
      </c>
      <c r="O7329" s="65">
        <v>1555842</v>
      </c>
    </row>
    <row r="7330" spans="1:15" x14ac:dyDescent="0.25">
      <c r="A7330" s="45">
        <v>2018</v>
      </c>
      <c r="B7330" t="s">
        <v>1216</v>
      </c>
      <c r="C7330">
        <v>232</v>
      </c>
      <c r="D7330">
        <v>902</v>
      </c>
      <c r="E7330">
        <v>0</v>
      </c>
      <c r="F7330">
        <v>70104</v>
      </c>
      <c r="G7330">
        <v>235</v>
      </c>
      <c r="H7330" t="s">
        <v>16</v>
      </c>
      <c r="I7330">
        <v>2310</v>
      </c>
      <c r="J7330">
        <v>3120</v>
      </c>
      <c r="K7330" t="s">
        <v>3425</v>
      </c>
      <c r="L7330" t="s">
        <v>648</v>
      </c>
      <c r="M7330" t="s">
        <v>6742</v>
      </c>
      <c r="N7330" t="s">
        <v>650</v>
      </c>
      <c r="O7330" s="65">
        <v>864945</v>
      </c>
    </row>
    <row r="7331" spans="1:15" x14ac:dyDescent="0.25">
      <c r="A7331" s="45">
        <v>2018</v>
      </c>
      <c r="B7331" t="s">
        <v>1216</v>
      </c>
      <c r="C7331">
        <v>232</v>
      </c>
      <c r="D7331">
        <v>902</v>
      </c>
      <c r="E7331">
        <v>0</v>
      </c>
      <c r="F7331">
        <v>70104</v>
      </c>
      <c r="G7331">
        <v>236</v>
      </c>
      <c r="H7331" t="s">
        <v>16</v>
      </c>
      <c r="I7331">
        <v>2310</v>
      </c>
      <c r="J7331">
        <v>3210</v>
      </c>
      <c r="K7331" t="s">
        <v>3425</v>
      </c>
      <c r="L7331" t="s">
        <v>648</v>
      </c>
      <c r="M7331" t="s">
        <v>6743</v>
      </c>
      <c r="N7331" t="s">
        <v>650</v>
      </c>
      <c r="O7331" s="65">
        <v>1350000</v>
      </c>
    </row>
    <row r="7332" spans="1:15" x14ac:dyDescent="0.25">
      <c r="A7332" s="45">
        <v>2018</v>
      </c>
      <c r="B7332" t="s">
        <v>1216</v>
      </c>
      <c r="C7332">
        <v>232</v>
      </c>
      <c r="D7332">
        <v>902</v>
      </c>
      <c r="E7332">
        <v>0</v>
      </c>
      <c r="F7332">
        <v>70104</v>
      </c>
      <c r="G7332">
        <v>237</v>
      </c>
      <c r="H7332" t="s">
        <v>16</v>
      </c>
      <c r="I7332">
        <v>2310</v>
      </c>
      <c r="J7332">
        <v>3410</v>
      </c>
      <c r="K7332" t="s">
        <v>3425</v>
      </c>
      <c r="L7332" t="s">
        <v>648</v>
      </c>
      <c r="M7332" t="s">
        <v>6744</v>
      </c>
      <c r="N7332" t="s">
        <v>650</v>
      </c>
      <c r="O7332" s="65">
        <v>1350000</v>
      </c>
    </row>
    <row r="7333" spans="1:15" x14ac:dyDescent="0.25">
      <c r="A7333" s="45">
        <v>2018</v>
      </c>
      <c r="B7333" t="s">
        <v>1216</v>
      </c>
      <c r="C7333">
        <v>232</v>
      </c>
      <c r="D7333">
        <v>902</v>
      </c>
      <c r="E7333">
        <v>0</v>
      </c>
      <c r="F7333">
        <v>70104</v>
      </c>
      <c r="G7333">
        <v>238</v>
      </c>
      <c r="H7333" t="s">
        <v>16</v>
      </c>
      <c r="I7333">
        <v>2310</v>
      </c>
      <c r="J7333">
        <v>3410</v>
      </c>
      <c r="K7333" t="s">
        <v>3425</v>
      </c>
      <c r="L7333" t="s">
        <v>648</v>
      </c>
      <c r="M7333" t="s">
        <v>6745</v>
      </c>
      <c r="N7333" t="s">
        <v>650</v>
      </c>
      <c r="O7333" s="65">
        <v>3194229</v>
      </c>
    </row>
    <row r="7334" spans="1:15" x14ac:dyDescent="0.25">
      <c r="A7334" s="45">
        <v>2018</v>
      </c>
      <c r="B7334" t="s">
        <v>1216</v>
      </c>
      <c r="C7334">
        <v>232</v>
      </c>
      <c r="D7334">
        <v>902</v>
      </c>
      <c r="E7334">
        <v>0</v>
      </c>
      <c r="F7334">
        <v>70104</v>
      </c>
      <c r="G7334">
        <v>239</v>
      </c>
      <c r="H7334" t="s">
        <v>16</v>
      </c>
      <c r="I7334">
        <v>2310</v>
      </c>
      <c r="J7334">
        <v>2220</v>
      </c>
      <c r="K7334" t="s">
        <v>3425</v>
      </c>
      <c r="L7334" t="s">
        <v>648</v>
      </c>
      <c r="M7334" t="s">
        <v>6746</v>
      </c>
      <c r="N7334" t="s">
        <v>650</v>
      </c>
      <c r="O7334" s="65">
        <v>5727427</v>
      </c>
    </row>
    <row r="7335" spans="1:15" x14ac:dyDescent="0.25">
      <c r="A7335" s="45">
        <v>2018</v>
      </c>
      <c r="B7335" t="s">
        <v>1216</v>
      </c>
      <c r="C7335">
        <v>232</v>
      </c>
      <c r="D7335">
        <v>902</v>
      </c>
      <c r="E7335">
        <v>0</v>
      </c>
      <c r="F7335">
        <v>70104</v>
      </c>
      <c r="G7335">
        <v>240</v>
      </c>
      <c r="H7335" t="s">
        <v>16</v>
      </c>
      <c r="I7335">
        <v>2310</v>
      </c>
      <c r="J7335">
        <v>3310</v>
      </c>
      <c r="K7335" t="s">
        <v>3425</v>
      </c>
      <c r="L7335" t="s">
        <v>648</v>
      </c>
      <c r="M7335" t="s">
        <v>6747</v>
      </c>
      <c r="N7335" t="s">
        <v>650</v>
      </c>
      <c r="O7335" s="65">
        <v>2636655</v>
      </c>
    </row>
    <row r="7336" spans="1:15" x14ac:dyDescent="0.25">
      <c r="A7336" s="45">
        <v>2018</v>
      </c>
      <c r="B7336" t="s">
        <v>1216</v>
      </c>
      <c r="C7336">
        <v>232</v>
      </c>
      <c r="D7336">
        <v>902</v>
      </c>
      <c r="E7336">
        <v>0</v>
      </c>
      <c r="F7336">
        <v>70104</v>
      </c>
      <c r="G7336">
        <v>241</v>
      </c>
      <c r="H7336" t="s">
        <v>16</v>
      </c>
      <c r="I7336">
        <v>2310</v>
      </c>
      <c r="J7336">
        <v>3410</v>
      </c>
      <c r="K7336" t="s">
        <v>3425</v>
      </c>
      <c r="L7336" t="s">
        <v>648</v>
      </c>
      <c r="M7336" t="s">
        <v>6748</v>
      </c>
      <c r="N7336" t="s">
        <v>650</v>
      </c>
      <c r="O7336" s="65">
        <v>1839957</v>
      </c>
    </row>
    <row r="7337" spans="1:15" x14ac:dyDescent="0.25">
      <c r="A7337" s="45">
        <v>2018</v>
      </c>
      <c r="B7337" t="s">
        <v>1216</v>
      </c>
      <c r="C7337">
        <v>232</v>
      </c>
      <c r="D7337">
        <v>902</v>
      </c>
      <c r="E7337">
        <v>0</v>
      </c>
      <c r="F7337">
        <v>70104</v>
      </c>
      <c r="G7337">
        <v>242</v>
      </c>
      <c r="H7337" t="s">
        <v>16</v>
      </c>
      <c r="I7337">
        <v>2310</v>
      </c>
      <c r="J7337">
        <v>3410</v>
      </c>
      <c r="K7337" t="s">
        <v>3425</v>
      </c>
      <c r="L7337" t="s">
        <v>648</v>
      </c>
      <c r="M7337" t="s">
        <v>6749</v>
      </c>
      <c r="N7337" t="s">
        <v>650</v>
      </c>
      <c r="O7337" s="65">
        <v>1839957</v>
      </c>
    </row>
    <row r="7338" spans="1:15" x14ac:dyDescent="0.25">
      <c r="A7338" s="45">
        <v>2018</v>
      </c>
      <c r="B7338" t="s">
        <v>1216</v>
      </c>
      <c r="C7338">
        <v>232</v>
      </c>
      <c r="D7338">
        <v>902</v>
      </c>
      <c r="E7338">
        <v>0</v>
      </c>
      <c r="F7338">
        <v>70104</v>
      </c>
      <c r="G7338">
        <v>251</v>
      </c>
      <c r="H7338" t="s">
        <v>16</v>
      </c>
      <c r="I7338">
        <v>2310</v>
      </c>
      <c r="J7338">
        <v>2151</v>
      </c>
      <c r="K7338" t="s">
        <v>3425</v>
      </c>
      <c r="L7338" t="s">
        <v>651</v>
      </c>
      <c r="M7338" t="s">
        <v>6750</v>
      </c>
      <c r="N7338" t="s">
        <v>653</v>
      </c>
      <c r="O7338" s="65">
        <v>1259317</v>
      </c>
    </row>
    <row r="7339" spans="1:15" x14ac:dyDescent="0.25">
      <c r="A7339" s="45">
        <v>2018</v>
      </c>
      <c r="B7339" t="s">
        <v>1216</v>
      </c>
      <c r="C7339">
        <v>232</v>
      </c>
      <c r="D7339">
        <v>902</v>
      </c>
      <c r="E7339">
        <v>0</v>
      </c>
      <c r="F7339">
        <v>70104</v>
      </c>
      <c r="G7339">
        <v>252</v>
      </c>
      <c r="H7339" t="s">
        <v>16</v>
      </c>
      <c r="I7339">
        <v>2310</v>
      </c>
      <c r="J7339">
        <v>2151</v>
      </c>
      <c r="K7339" t="s">
        <v>3425</v>
      </c>
      <c r="L7339" t="s">
        <v>651</v>
      </c>
      <c r="M7339" t="s">
        <v>6751</v>
      </c>
      <c r="N7339" t="s">
        <v>653</v>
      </c>
      <c r="O7339" s="65">
        <v>2705983</v>
      </c>
    </row>
    <row r="7340" spans="1:15" x14ac:dyDescent="0.25">
      <c r="A7340" s="45">
        <v>2018</v>
      </c>
      <c r="B7340" t="s">
        <v>1216</v>
      </c>
      <c r="C7340">
        <v>232</v>
      </c>
      <c r="D7340">
        <v>902</v>
      </c>
      <c r="E7340">
        <v>0</v>
      </c>
      <c r="F7340">
        <v>70104</v>
      </c>
      <c r="G7340">
        <v>253</v>
      </c>
      <c r="H7340" t="s">
        <v>16</v>
      </c>
      <c r="I7340">
        <v>2310</v>
      </c>
      <c r="J7340">
        <v>3310</v>
      </c>
      <c r="K7340" t="s">
        <v>3425</v>
      </c>
      <c r="L7340" t="s">
        <v>651</v>
      </c>
      <c r="M7340" t="s">
        <v>6752</v>
      </c>
      <c r="N7340" t="s">
        <v>653</v>
      </c>
      <c r="O7340" s="65">
        <v>1644009</v>
      </c>
    </row>
    <row r="7341" spans="1:15" x14ac:dyDescent="0.25">
      <c r="A7341" s="45">
        <v>2018</v>
      </c>
      <c r="B7341" t="s">
        <v>1216</v>
      </c>
      <c r="C7341">
        <v>232</v>
      </c>
      <c r="D7341">
        <v>902</v>
      </c>
      <c r="E7341">
        <v>0</v>
      </c>
      <c r="F7341">
        <v>70104</v>
      </c>
      <c r="G7341">
        <v>254</v>
      </c>
      <c r="H7341" t="s">
        <v>16</v>
      </c>
      <c r="I7341">
        <v>2310</v>
      </c>
      <c r="J7341">
        <v>3310</v>
      </c>
      <c r="K7341" t="s">
        <v>3425</v>
      </c>
      <c r="L7341" t="s">
        <v>651</v>
      </c>
      <c r="M7341" t="s">
        <v>6753</v>
      </c>
      <c r="N7341" t="s">
        <v>653</v>
      </c>
      <c r="O7341" s="65">
        <v>2003249</v>
      </c>
    </row>
    <row r="7342" spans="1:15" x14ac:dyDescent="0.25">
      <c r="A7342" s="45">
        <v>2018</v>
      </c>
      <c r="B7342" t="s">
        <v>1216</v>
      </c>
      <c r="C7342">
        <v>232</v>
      </c>
      <c r="D7342">
        <v>902</v>
      </c>
      <c r="E7342">
        <v>0</v>
      </c>
      <c r="F7342">
        <v>70104</v>
      </c>
      <c r="G7342">
        <v>255</v>
      </c>
      <c r="H7342" t="s">
        <v>16</v>
      </c>
      <c r="I7342">
        <v>2310</v>
      </c>
      <c r="J7342">
        <v>3310</v>
      </c>
      <c r="K7342" t="s">
        <v>3425</v>
      </c>
      <c r="L7342" t="s">
        <v>651</v>
      </c>
      <c r="M7342" t="s">
        <v>6754</v>
      </c>
      <c r="N7342" t="s">
        <v>653</v>
      </c>
      <c r="O7342" s="65">
        <v>2098922</v>
      </c>
    </row>
    <row r="7343" spans="1:15" x14ac:dyDescent="0.25">
      <c r="A7343" s="45">
        <v>2018</v>
      </c>
      <c r="B7343" t="s">
        <v>1216</v>
      </c>
      <c r="C7343">
        <v>232</v>
      </c>
      <c r="D7343">
        <v>902</v>
      </c>
      <c r="E7343">
        <v>0</v>
      </c>
      <c r="F7343">
        <v>70104</v>
      </c>
      <c r="G7343">
        <v>256</v>
      </c>
      <c r="H7343" t="s">
        <v>16</v>
      </c>
      <c r="I7343">
        <v>2310</v>
      </c>
      <c r="J7343">
        <v>3310</v>
      </c>
      <c r="K7343" t="s">
        <v>3425</v>
      </c>
      <c r="L7343" t="s">
        <v>651</v>
      </c>
      <c r="M7343" t="s">
        <v>6755</v>
      </c>
      <c r="N7343" t="s">
        <v>653</v>
      </c>
      <c r="O7343" s="65">
        <v>1623385</v>
      </c>
    </row>
    <row r="7344" spans="1:15" x14ac:dyDescent="0.25">
      <c r="A7344" s="45">
        <v>2018</v>
      </c>
      <c r="B7344" t="s">
        <v>1216</v>
      </c>
      <c r="C7344">
        <v>232</v>
      </c>
      <c r="D7344">
        <v>902</v>
      </c>
      <c r="E7344">
        <v>0</v>
      </c>
      <c r="F7344">
        <v>70104</v>
      </c>
      <c r="G7344">
        <v>257</v>
      </c>
      <c r="H7344" t="s">
        <v>16</v>
      </c>
      <c r="I7344">
        <v>2310</v>
      </c>
      <c r="J7344">
        <v>2151</v>
      </c>
      <c r="K7344" t="s">
        <v>3425</v>
      </c>
      <c r="L7344" t="s">
        <v>651</v>
      </c>
      <c r="M7344" t="s">
        <v>6756</v>
      </c>
      <c r="N7344" t="s">
        <v>653</v>
      </c>
      <c r="O7344" s="65">
        <v>988700</v>
      </c>
    </row>
    <row r="7345" spans="1:15" x14ac:dyDescent="0.25">
      <c r="A7345" s="45">
        <v>2018</v>
      </c>
      <c r="B7345" t="s">
        <v>1216</v>
      </c>
      <c r="C7345">
        <v>232</v>
      </c>
      <c r="D7345">
        <v>902</v>
      </c>
      <c r="E7345">
        <v>0</v>
      </c>
      <c r="F7345">
        <v>70104</v>
      </c>
      <c r="G7345">
        <v>258</v>
      </c>
      <c r="H7345" t="s">
        <v>16</v>
      </c>
      <c r="I7345">
        <v>2310</v>
      </c>
      <c r="J7345">
        <v>2151</v>
      </c>
      <c r="K7345" t="s">
        <v>3425</v>
      </c>
      <c r="L7345" t="s">
        <v>651</v>
      </c>
      <c r="M7345" t="s">
        <v>6757</v>
      </c>
      <c r="N7345" t="s">
        <v>653</v>
      </c>
      <c r="O7345" s="65">
        <v>1986262</v>
      </c>
    </row>
    <row r="7346" spans="1:15" x14ac:dyDescent="0.25">
      <c r="A7346" s="45">
        <v>2018</v>
      </c>
      <c r="B7346" t="s">
        <v>1216</v>
      </c>
      <c r="C7346">
        <v>232</v>
      </c>
      <c r="D7346">
        <v>902</v>
      </c>
      <c r="E7346">
        <v>0</v>
      </c>
      <c r="F7346">
        <v>70104</v>
      </c>
      <c r="G7346">
        <v>263</v>
      </c>
      <c r="H7346" t="s">
        <v>16</v>
      </c>
      <c r="I7346">
        <v>2310</v>
      </c>
      <c r="J7346">
        <v>3310</v>
      </c>
      <c r="K7346" t="s">
        <v>3425</v>
      </c>
      <c r="L7346" t="s">
        <v>654</v>
      </c>
      <c r="M7346" t="s">
        <v>6758</v>
      </c>
      <c r="N7346" t="s">
        <v>656</v>
      </c>
      <c r="O7346" s="65">
        <v>3513807</v>
      </c>
    </row>
    <row r="7347" spans="1:15" x14ac:dyDescent="0.25">
      <c r="A7347" s="45">
        <v>2018</v>
      </c>
      <c r="B7347" t="s">
        <v>1216</v>
      </c>
      <c r="C7347">
        <v>232</v>
      </c>
      <c r="D7347">
        <v>902</v>
      </c>
      <c r="E7347">
        <v>0</v>
      </c>
      <c r="F7347">
        <v>70104</v>
      </c>
      <c r="G7347">
        <v>264</v>
      </c>
      <c r="H7347" t="s">
        <v>16</v>
      </c>
      <c r="I7347">
        <v>2310</v>
      </c>
      <c r="J7347">
        <v>3120</v>
      </c>
      <c r="K7347" t="s">
        <v>3425</v>
      </c>
      <c r="L7347" t="s">
        <v>654</v>
      </c>
      <c r="M7347" t="s">
        <v>6759</v>
      </c>
      <c r="N7347" t="s">
        <v>656</v>
      </c>
      <c r="O7347" s="65">
        <v>3846227</v>
      </c>
    </row>
    <row r="7348" spans="1:15" x14ac:dyDescent="0.25">
      <c r="A7348" s="45">
        <v>2018</v>
      </c>
      <c r="B7348" t="s">
        <v>1216</v>
      </c>
      <c r="C7348">
        <v>232</v>
      </c>
      <c r="D7348">
        <v>902</v>
      </c>
      <c r="E7348">
        <v>0</v>
      </c>
      <c r="F7348">
        <v>70104</v>
      </c>
      <c r="G7348">
        <v>265</v>
      </c>
      <c r="H7348" t="s">
        <v>16</v>
      </c>
      <c r="I7348">
        <v>2310</v>
      </c>
      <c r="J7348">
        <v>3120</v>
      </c>
      <c r="K7348" t="s">
        <v>3425</v>
      </c>
      <c r="L7348" t="s">
        <v>654</v>
      </c>
      <c r="M7348" t="s">
        <v>6760</v>
      </c>
      <c r="N7348" t="s">
        <v>656</v>
      </c>
      <c r="O7348" s="65">
        <v>5269342</v>
      </c>
    </row>
    <row r="7349" spans="1:15" x14ac:dyDescent="0.25">
      <c r="A7349" s="45">
        <v>2018</v>
      </c>
      <c r="B7349" t="s">
        <v>1216</v>
      </c>
      <c r="C7349">
        <v>232</v>
      </c>
      <c r="D7349">
        <v>902</v>
      </c>
      <c r="E7349">
        <v>0</v>
      </c>
      <c r="F7349">
        <v>70104</v>
      </c>
      <c r="G7349">
        <v>282</v>
      </c>
      <c r="H7349" t="s">
        <v>16</v>
      </c>
      <c r="I7349">
        <v>2310</v>
      </c>
      <c r="J7349">
        <v>3310</v>
      </c>
      <c r="K7349" t="s">
        <v>3425</v>
      </c>
      <c r="L7349" t="s">
        <v>657</v>
      </c>
      <c r="M7349" t="s">
        <v>6761</v>
      </c>
      <c r="N7349" t="s">
        <v>658</v>
      </c>
      <c r="O7349" s="65">
        <v>1600000</v>
      </c>
    </row>
    <row r="7350" spans="1:15" x14ac:dyDescent="0.25">
      <c r="A7350" s="45">
        <v>2018</v>
      </c>
      <c r="B7350" t="s">
        <v>1216</v>
      </c>
      <c r="C7350">
        <v>232</v>
      </c>
      <c r="D7350">
        <v>902</v>
      </c>
      <c r="E7350">
        <v>0</v>
      </c>
      <c r="F7350">
        <v>70104</v>
      </c>
      <c r="G7350">
        <v>283</v>
      </c>
      <c r="H7350" t="s">
        <v>16</v>
      </c>
      <c r="I7350">
        <v>2310</v>
      </c>
      <c r="J7350">
        <v>3410</v>
      </c>
      <c r="K7350" t="s">
        <v>3425</v>
      </c>
      <c r="L7350" t="s">
        <v>657</v>
      </c>
      <c r="M7350" t="s">
        <v>6762</v>
      </c>
      <c r="N7350" t="s">
        <v>658</v>
      </c>
      <c r="O7350" s="65">
        <v>386962</v>
      </c>
    </row>
    <row r="7351" spans="1:15" x14ac:dyDescent="0.25">
      <c r="A7351" s="45">
        <v>2018</v>
      </c>
      <c r="B7351" t="s">
        <v>1216</v>
      </c>
      <c r="C7351">
        <v>232</v>
      </c>
      <c r="D7351">
        <v>902</v>
      </c>
      <c r="E7351">
        <v>0</v>
      </c>
      <c r="F7351">
        <v>70104</v>
      </c>
      <c r="G7351">
        <v>284</v>
      </c>
      <c r="H7351" t="s">
        <v>16</v>
      </c>
      <c r="I7351">
        <v>2310</v>
      </c>
      <c r="J7351">
        <v>3120</v>
      </c>
      <c r="K7351" t="s">
        <v>3425</v>
      </c>
      <c r="L7351" t="s">
        <v>657</v>
      </c>
      <c r="M7351" t="s">
        <v>6763</v>
      </c>
      <c r="N7351" t="s">
        <v>658</v>
      </c>
      <c r="O7351" s="65">
        <v>1600000</v>
      </c>
    </row>
    <row r="7352" spans="1:15" x14ac:dyDescent="0.25">
      <c r="A7352" s="45">
        <v>2018</v>
      </c>
      <c r="B7352" t="s">
        <v>1216</v>
      </c>
      <c r="C7352">
        <v>232</v>
      </c>
      <c r="D7352">
        <v>902</v>
      </c>
      <c r="E7352">
        <v>0</v>
      </c>
      <c r="F7352">
        <v>70104</v>
      </c>
      <c r="G7352">
        <v>285</v>
      </c>
      <c r="H7352" t="s">
        <v>16</v>
      </c>
      <c r="I7352">
        <v>2310</v>
      </c>
      <c r="J7352">
        <v>3310</v>
      </c>
      <c r="K7352" t="s">
        <v>3425</v>
      </c>
      <c r="L7352" t="s">
        <v>657</v>
      </c>
      <c r="M7352" t="s">
        <v>6764</v>
      </c>
      <c r="N7352" t="s">
        <v>658</v>
      </c>
      <c r="O7352" s="65">
        <v>2984673</v>
      </c>
    </row>
    <row r="7353" spans="1:15" x14ac:dyDescent="0.25">
      <c r="A7353" s="45">
        <v>2018</v>
      </c>
      <c r="B7353" t="s">
        <v>1216</v>
      </c>
      <c r="C7353">
        <v>232</v>
      </c>
      <c r="D7353">
        <v>902</v>
      </c>
      <c r="E7353">
        <v>0</v>
      </c>
      <c r="F7353">
        <v>70104</v>
      </c>
      <c r="G7353">
        <v>286</v>
      </c>
      <c r="H7353" t="s">
        <v>16</v>
      </c>
      <c r="I7353">
        <v>2310</v>
      </c>
      <c r="J7353">
        <v>2220</v>
      </c>
      <c r="K7353" t="s">
        <v>3425</v>
      </c>
      <c r="L7353" t="s">
        <v>657</v>
      </c>
      <c r="M7353" t="s">
        <v>6765</v>
      </c>
      <c r="N7353" t="s">
        <v>658</v>
      </c>
      <c r="O7353" s="65">
        <v>1587474</v>
      </c>
    </row>
    <row r="7354" spans="1:15" x14ac:dyDescent="0.25">
      <c r="A7354" s="45">
        <v>2018</v>
      </c>
      <c r="B7354" t="s">
        <v>1216</v>
      </c>
      <c r="C7354">
        <v>232</v>
      </c>
      <c r="D7354">
        <v>902</v>
      </c>
      <c r="E7354">
        <v>0</v>
      </c>
      <c r="F7354">
        <v>70104</v>
      </c>
      <c r="G7354">
        <v>287</v>
      </c>
      <c r="H7354" t="s">
        <v>16</v>
      </c>
      <c r="I7354">
        <v>2310</v>
      </c>
      <c r="J7354">
        <v>2151</v>
      </c>
      <c r="K7354" t="s">
        <v>3425</v>
      </c>
      <c r="L7354" t="s">
        <v>657</v>
      </c>
      <c r="M7354" t="s">
        <v>6766</v>
      </c>
      <c r="N7354" t="s">
        <v>658</v>
      </c>
      <c r="O7354" s="65">
        <v>2635943</v>
      </c>
    </row>
    <row r="7355" spans="1:15" x14ac:dyDescent="0.25">
      <c r="A7355" s="45">
        <v>2018</v>
      </c>
      <c r="B7355" t="s">
        <v>1216</v>
      </c>
      <c r="C7355">
        <v>232</v>
      </c>
      <c r="D7355">
        <v>902</v>
      </c>
      <c r="E7355">
        <v>0</v>
      </c>
      <c r="F7355">
        <v>70104</v>
      </c>
      <c r="G7355">
        <v>288</v>
      </c>
      <c r="H7355" t="s">
        <v>16</v>
      </c>
      <c r="I7355">
        <v>2310</v>
      </c>
      <c r="J7355">
        <v>3310</v>
      </c>
      <c r="K7355" t="s">
        <v>3425</v>
      </c>
      <c r="L7355" t="s">
        <v>657</v>
      </c>
      <c r="M7355" t="s">
        <v>6767</v>
      </c>
      <c r="N7355" t="s">
        <v>658</v>
      </c>
      <c r="O7355" s="65">
        <v>1030979</v>
      </c>
    </row>
    <row r="7356" spans="1:15" x14ac:dyDescent="0.25">
      <c r="A7356" s="45">
        <v>2018</v>
      </c>
      <c r="B7356" t="s">
        <v>1216</v>
      </c>
      <c r="C7356">
        <v>232</v>
      </c>
      <c r="D7356">
        <v>902</v>
      </c>
      <c r="E7356">
        <v>0</v>
      </c>
      <c r="F7356">
        <v>70104</v>
      </c>
      <c r="G7356">
        <v>289</v>
      </c>
      <c r="H7356" t="s">
        <v>16</v>
      </c>
      <c r="I7356">
        <v>2310</v>
      </c>
      <c r="J7356">
        <v>3310</v>
      </c>
      <c r="K7356" t="s">
        <v>3425</v>
      </c>
      <c r="L7356" t="s">
        <v>657</v>
      </c>
      <c r="M7356" t="s">
        <v>6768</v>
      </c>
      <c r="N7356" t="s">
        <v>658</v>
      </c>
      <c r="O7356" s="65">
        <v>1000000</v>
      </c>
    </row>
    <row r="7357" spans="1:15" x14ac:dyDescent="0.25">
      <c r="A7357" s="45">
        <v>2018</v>
      </c>
      <c r="B7357" t="s">
        <v>1216</v>
      </c>
      <c r="C7357">
        <v>232</v>
      </c>
      <c r="D7357">
        <v>902</v>
      </c>
      <c r="E7357">
        <v>0</v>
      </c>
      <c r="F7357">
        <v>70104</v>
      </c>
      <c r="G7357">
        <v>290</v>
      </c>
      <c r="H7357" t="s">
        <v>16</v>
      </c>
      <c r="I7357">
        <v>2310</v>
      </c>
      <c r="J7357">
        <v>3310</v>
      </c>
      <c r="K7357" t="s">
        <v>3425</v>
      </c>
      <c r="L7357" t="s">
        <v>657</v>
      </c>
      <c r="M7357" t="s">
        <v>6769</v>
      </c>
      <c r="N7357" t="s">
        <v>658</v>
      </c>
      <c r="O7357" s="65">
        <v>1838457</v>
      </c>
    </row>
    <row r="7358" spans="1:15" x14ac:dyDescent="0.25">
      <c r="A7358" s="45">
        <v>2018</v>
      </c>
      <c r="B7358" t="s">
        <v>1216</v>
      </c>
      <c r="C7358">
        <v>232</v>
      </c>
      <c r="D7358">
        <v>902</v>
      </c>
      <c r="E7358">
        <v>0</v>
      </c>
      <c r="F7358">
        <v>70104</v>
      </c>
      <c r="G7358">
        <v>291</v>
      </c>
      <c r="H7358" t="s">
        <v>16</v>
      </c>
      <c r="I7358">
        <v>2310</v>
      </c>
      <c r="J7358">
        <v>3310</v>
      </c>
      <c r="K7358" t="s">
        <v>3425</v>
      </c>
      <c r="L7358" t="s">
        <v>657</v>
      </c>
      <c r="M7358" t="s">
        <v>6770</v>
      </c>
      <c r="N7358" t="s">
        <v>658</v>
      </c>
      <c r="O7358" s="65">
        <v>1902552</v>
      </c>
    </row>
    <row r="7359" spans="1:15" x14ac:dyDescent="0.25">
      <c r="A7359" s="45">
        <v>2018</v>
      </c>
      <c r="B7359" t="s">
        <v>1216</v>
      </c>
      <c r="C7359">
        <v>232</v>
      </c>
      <c r="D7359">
        <v>902</v>
      </c>
      <c r="E7359">
        <v>0</v>
      </c>
      <c r="F7359">
        <v>70104</v>
      </c>
      <c r="G7359">
        <v>292</v>
      </c>
      <c r="H7359" t="s">
        <v>16</v>
      </c>
      <c r="I7359">
        <v>2310</v>
      </c>
      <c r="J7359">
        <v>3120</v>
      </c>
      <c r="K7359" t="s">
        <v>3425</v>
      </c>
      <c r="L7359" t="s">
        <v>657</v>
      </c>
      <c r="M7359" t="s">
        <v>6771</v>
      </c>
      <c r="N7359" t="s">
        <v>658</v>
      </c>
      <c r="O7359" s="65">
        <v>1267251</v>
      </c>
    </row>
    <row r="7360" spans="1:15" x14ac:dyDescent="0.25">
      <c r="A7360" s="45">
        <v>2018</v>
      </c>
      <c r="B7360" t="s">
        <v>1216</v>
      </c>
      <c r="C7360">
        <v>232</v>
      </c>
      <c r="D7360">
        <v>902</v>
      </c>
      <c r="E7360">
        <v>0</v>
      </c>
      <c r="F7360">
        <v>70104</v>
      </c>
      <c r="G7360">
        <v>293</v>
      </c>
      <c r="H7360" t="s">
        <v>16</v>
      </c>
      <c r="I7360">
        <v>2310</v>
      </c>
      <c r="J7360">
        <v>3310</v>
      </c>
      <c r="K7360" t="s">
        <v>3425</v>
      </c>
      <c r="L7360" t="s">
        <v>657</v>
      </c>
      <c r="M7360" t="s">
        <v>6772</v>
      </c>
      <c r="N7360" t="s">
        <v>658</v>
      </c>
      <c r="O7360" s="65">
        <v>1200000</v>
      </c>
    </row>
    <row r="7361" spans="1:15" x14ac:dyDescent="0.25">
      <c r="A7361" s="45">
        <v>2018</v>
      </c>
      <c r="B7361" t="s">
        <v>1216</v>
      </c>
      <c r="C7361">
        <v>232</v>
      </c>
      <c r="D7361">
        <v>902</v>
      </c>
      <c r="E7361">
        <v>0</v>
      </c>
      <c r="F7361">
        <v>70104</v>
      </c>
      <c r="G7361">
        <v>294</v>
      </c>
      <c r="H7361" t="s">
        <v>16</v>
      </c>
      <c r="I7361">
        <v>2310</v>
      </c>
      <c r="J7361">
        <v>2151</v>
      </c>
      <c r="K7361" t="s">
        <v>3425</v>
      </c>
      <c r="L7361" t="s">
        <v>657</v>
      </c>
      <c r="M7361" t="s">
        <v>6773</v>
      </c>
      <c r="N7361" t="s">
        <v>658</v>
      </c>
      <c r="O7361" s="65">
        <v>800000</v>
      </c>
    </row>
    <row r="7362" spans="1:15" x14ac:dyDescent="0.25">
      <c r="A7362" s="45">
        <v>2018</v>
      </c>
      <c r="B7362" t="s">
        <v>1216</v>
      </c>
      <c r="C7362">
        <v>232</v>
      </c>
      <c r="D7362">
        <v>902</v>
      </c>
      <c r="E7362">
        <v>0</v>
      </c>
      <c r="F7362">
        <v>70104</v>
      </c>
      <c r="G7362">
        <v>295</v>
      </c>
      <c r="H7362" t="s">
        <v>16</v>
      </c>
      <c r="I7362">
        <v>2310</v>
      </c>
      <c r="J7362">
        <v>2151</v>
      </c>
      <c r="K7362" t="s">
        <v>3425</v>
      </c>
      <c r="L7362" t="s">
        <v>657</v>
      </c>
      <c r="M7362" t="s">
        <v>6774</v>
      </c>
      <c r="N7362" t="s">
        <v>658</v>
      </c>
      <c r="O7362" s="65">
        <v>828131</v>
      </c>
    </row>
    <row r="7363" spans="1:15" x14ac:dyDescent="0.25">
      <c r="A7363" s="45">
        <v>2018</v>
      </c>
      <c r="B7363" t="s">
        <v>1216</v>
      </c>
      <c r="C7363">
        <v>232</v>
      </c>
      <c r="D7363">
        <v>902</v>
      </c>
      <c r="E7363">
        <v>0</v>
      </c>
      <c r="F7363">
        <v>70104</v>
      </c>
      <c r="G7363">
        <v>296</v>
      </c>
      <c r="H7363" t="s">
        <v>16</v>
      </c>
      <c r="I7363">
        <v>2310</v>
      </c>
      <c r="J7363">
        <v>2151</v>
      </c>
      <c r="K7363" t="s">
        <v>3425</v>
      </c>
      <c r="L7363" t="s">
        <v>657</v>
      </c>
      <c r="M7363" t="s">
        <v>6775</v>
      </c>
      <c r="N7363" t="s">
        <v>658</v>
      </c>
      <c r="O7363" s="65">
        <v>1834920</v>
      </c>
    </row>
    <row r="7364" spans="1:15" x14ac:dyDescent="0.25">
      <c r="A7364" s="45">
        <v>2018</v>
      </c>
      <c r="B7364" t="s">
        <v>1216</v>
      </c>
      <c r="C7364">
        <v>232</v>
      </c>
      <c r="D7364">
        <v>902</v>
      </c>
      <c r="E7364">
        <v>0</v>
      </c>
      <c r="F7364">
        <v>70104</v>
      </c>
      <c r="G7364">
        <v>297</v>
      </c>
      <c r="H7364" t="s">
        <v>16</v>
      </c>
      <c r="I7364">
        <v>2310</v>
      </c>
      <c r="J7364">
        <v>2151</v>
      </c>
      <c r="K7364" t="s">
        <v>3425</v>
      </c>
      <c r="L7364" t="s">
        <v>657</v>
      </c>
      <c r="M7364" t="s">
        <v>6776</v>
      </c>
      <c r="N7364" t="s">
        <v>658</v>
      </c>
      <c r="O7364" s="65">
        <v>329292</v>
      </c>
    </row>
    <row r="7365" spans="1:15" x14ac:dyDescent="0.25">
      <c r="A7365" s="45">
        <v>2018</v>
      </c>
      <c r="B7365" t="s">
        <v>1216</v>
      </c>
      <c r="C7365">
        <v>232</v>
      </c>
      <c r="D7365">
        <v>902</v>
      </c>
      <c r="E7365">
        <v>0</v>
      </c>
      <c r="F7365">
        <v>70104</v>
      </c>
      <c r="G7365">
        <v>298</v>
      </c>
      <c r="H7365" t="s">
        <v>16</v>
      </c>
      <c r="I7365">
        <v>2310</v>
      </c>
      <c r="J7365">
        <v>3120</v>
      </c>
      <c r="K7365" t="s">
        <v>3425</v>
      </c>
      <c r="L7365" t="s">
        <v>657</v>
      </c>
      <c r="M7365" t="s">
        <v>6777</v>
      </c>
      <c r="N7365" t="s">
        <v>658</v>
      </c>
      <c r="O7365" s="65">
        <v>800000</v>
      </c>
    </row>
    <row r="7366" spans="1:15" x14ac:dyDescent="0.25">
      <c r="A7366" s="45">
        <v>2018</v>
      </c>
      <c r="B7366" t="s">
        <v>1216</v>
      </c>
      <c r="C7366">
        <v>232</v>
      </c>
      <c r="D7366">
        <v>902</v>
      </c>
      <c r="E7366">
        <v>0</v>
      </c>
      <c r="F7366">
        <v>70104</v>
      </c>
      <c r="G7366">
        <v>299</v>
      </c>
      <c r="H7366" t="s">
        <v>16</v>
      </c>
      <c r="I7366">
        <v>2310</v>
      </c>
      <c r="J7366">
        <v>3310</v>
      </c>
      <c r="K7366" t="s">
        <v>3425</v>
      </c>
      <c r="L7366" t="s">
        <v>657</v>
      </c>
      <c r="M7366" t="s">
        <v>6778</v>
      </c>
      <c r="N7366" t="s">
        <v>658</v>
      </c>
      <c r="O7366" s="65">
        <v>680000</v>
      </c>
    </row>
    <row r="7367" spans="1:15" x14ac:dyDescent="0.25">
      <c r="A7367" s="45">
        <v>2018</v>
      </c>
      <c r="B7367" t="s">
        <v>1216</v>
      </c>
      <c r="C7367">
        <v>232</v>
      </c>
      <c r="D7367">
        <v>902</v>
      </c>
      <c r="E7367">
        <v>0</v>
      </c>
      <c r="F7367">
        <v>60104</v>
      </c>
      <c r="G7367">
        <v>300</v>
      </c>
      <c r="H7367" t="s">
        <v>9</v>
      </c>
      <c r="I7367">
        <v>1310</v>
      </c>
      <c r="J7367">
        <v>3120</v>
      </c>
      <c r="K7367" t="s">
        <v>3394</v>
      </c>
      <c r="L7367" t="s">
        <v>657</v>
      </c>
      <c r="M7367" t="s">
        <v>6779</v>
      </c>
      <c r="N7367" t="s">
        <v>658</v>
      </c>
      <c r="O7367" s="65">
        <v>10383664</v>
      </c>
    </row>
    <row r="7368" spans="1:15" x14ac:dyDescent="0.25">
      <c r="A7368" s="45">
        <v>2018</v>
      </c>
      <c r="B7368" t="s">
        <v>1216</v>
      </c>
      <c r="C7368">
        <v>232</v>
      </c>
      <c r="D7368">
        <v>902</v>
      </c>
      <c r="E7368">
        <v>0</v>
      </c>
      <c r="F7368">
        <v>70104</v>
      </c>
      <c r="G7368">
        <v>305</v>
      </c>
      <c r="H7368" t="s">
        <v>16</v>
      </c>
      <c r="I7368">
        <v>2310</v>
      </c>
      <c r="J7368">
        <v>2151</v>
      </c>
      <c r="K7368" t="s">
        <v>3425</v>
      </c>
      <c r="L7368" t="s">
        <v>1217</v>
      </c>
      <c r="M7368" t="s">
        <v>6780</v>
      </c>
      <c r="N7368" t="s">
        <v>660</v>
      </c>
      <c r="O7368" s="65">
        <v>2572577</v>
      </c>
    </row>
    <row r="7369" spans="1:15" x14ac:dyDescent="0.25">
      <c r="A7369" s="45">
        <v>2018</v>
      </c>
      <c r="B7369" t="s">
        <v>1216</v>
      </c>
      <c r="C7369">
        <v>232</v>
      </c>
      <c r="D7369">
        <v>902</v>
      </c>
      <c r="E7369">
        <v>0</v>
      </c>
      <c r="F7369">
        <v>70104</v>
      </c>
      <c r="G7369">
        <v>306</v>
      </c>
      <c r="H7369" t="s">
        <v>16</v>
      </c>
      <c r="I7369">
        <v>2310</v>
      </c>
      <c r="J7369">
        <v>3310</v>
      </c>
      <c r="K7369" t="s">
        <v>3425</v>
      </c>
      <c r="L7369" t="s">
        <v>1217</v>
      </c>
      <c r="M7369" t="s">
        <v>6781</v>
      </c>
      <c r="N7369" t="s">
        <v>660</v>
      </c>
      <c r="O7369" s="65">
        <v>2236141</v>
      </c>
    </row>
    <row r="7370" spans="1:15" x14ac:dyDescent="0.25">
      <c r="A7370" s="45">
        <v>2018</v>
      </c>
      <c r="B7370" t="s">
        <v>1216</v>
      </c>
      <c r="C7370">
        <v>232</v>
      </c>
      <c r="D7370">
        <v>902</v>
      </c>
      <c r="E7370">
        <v>0</v>
      </c>
      <c r="F7370">
        <v>70104</v>
      </c>
      <c r="G7370">
        <v>307</v>
      </c>
      <c r="H7370" t="s">
        <v>16</v>
      </c>
      <c r="I7370">
        <v>2310</v>
      </c>
      <c r="J7370">
        <v>2151</v>
      </c>
      <c r="K7370" t="s">
        <v>3425</v>
      </c>
      <c r="L7370" t="s">
        <v>1217</v>
      </c>
      <c r="M7370" t="s">
        <v>6782</v>
      </c>
      <c r="N7370" t="s">
        <v>660</v>
      </c>
      <c r="O7370" s="65">
        <v>1986728</v>
      </c>
    </row>
    <row r="7371" spans="1:15" x14ac:dyDescent="0.25">
      <c r="A7371" s="45">
        <v>2018</v>
      </c>
      <c r="B7371" t="s">
        <v>1216</v>
      </c>
      <c r="C7371">
        <v>232</v>
      </c>
      <c r="D7371">
        <v>902</v>
      </c>
      <c r="E7371">
        <v>0</v>
      </c>
      <c r="F7371">
        <v>70104</v>
      </c>
      <c r="G7371">
        <v>318</v>
      </c>
      <c r="H7371" t="s">
        <v>16</v>
      </c>
      <c r="I7371">
        <v>2310</v>
      </c>
      <c r="J7371">
        <v>3310</v>
      </c>
      <c r="K7371" t="s">
        <v>3425</v>
      </c>
      <c r="L7371" t="s">
        <v>661</v>
      </c>
      <c r="M7371" t="s">
        <v>6783</v>
      </c>
      <c r="N7371" t="s">
        <v>662</v>
      </c>
      <c r="O7371" s="65">
        <v>878809</v>
      </c>
    </row>
    <row r="7372" spans="1:15" x14ac:dyDescent="0.25">
      <c r="A7372" s="45">
        <v>2018</v>
      </c>
      <c r="B7372" t="s">
        <v>1216</v>
      </c>
      <c r="C7372">
        <v>232</v>
      </c>
      <c r="D7372">
        <v>902</v>
      </c>
      <c r="E7372">
        <v>0</v>
      </c>
      <c r="F7372">
        <v>70104</v>
      </c>
      <c r="G7372">
        <v>319</v>
      </c>
      <c r="H7372" t="s">
        <v>16</v>
      </c>
      <c r="I7372">
        <v>2310</v>
      </c>
      <c r="J7372">
        <v>2151</v>
      </c>
      <c r="K7372" t="s">
        <v>3425</v>
      </c>
      <c r="L7372" t="s">
        <v>661</v>
      </c>
      <c r="M7372" t="s">
        <v>6784</v>
      </c>
      <c r="N7372" t="s">
        <v>662</v>
      </c>
      <c r="O7372" s="65">
        <v>878809</v>
      </c>
    </row>
    <row r="7373" spans="1:15" x14ac:dyDescent="0.25">
      <c r="A7373" s="45">
        <v>2018</v>
      </c>
      <c r="B7373" t="s">
        <v>1216</v>
      </c>
      <c r="C7373">
        <v>232</v>
      </c>
      <c r="D7373">
        <v>902</v>
      </c>
      <c r="E7373">
        <v>0</v>
      </c>
      <c r="F7373">
        <v>70104</v>
      </c>
      <c r="G7373">
        <v>320</v>
      </c>
      <c r="H7373" t="s">
        <v>16</v>
      </c>
      <c r="I7373">
        <v>2310</v>
      </c>
      <c r="J7373">
        <v>2151</v>
      </c>
      <c r="K7373" t="s">
        <v>3425</v>
      </c>
      <c r="L7373" t="s">
        <v>661</v>
      </c>
      <c r="M7373" t="s">
        <v>6785</v>
      </c>
      <c r="N7373" t="s">
        <v>662</v>
      </c>
      <c r="O7373" s="65">
        <v>878809</v>
      </c>
    </row>
    <row r="7374" spans="1:15" x14ac:dyDescent="0.25">
      <c r="A7374" s="45">
        <v>2018</v>
      </c>
      <c r="B7374" t="s">
        <v>1216</v>
      </c>
      <c r="C7374">
        <v>232</v>
      </c>
      <c r="D7374">
        <v>902</v>
      </c>
      <c r="E7374">
        <v>0</v>
      </c>
      <c r="F7374">
        <v>70104</v>
      </c>
      <c r="G7374">
        <v>321</v>
      </c>
      <c r="H7374" t="s">
        <v>16</v>
      </c>
      <c r="I7374">
        <v>2310</v>
      </c>
      <c r="J7374">
        <v>2151</v>
      </c>
      <c r="K7374" t="s">
        <v>3425</v>
      </c>
      <c r="L7374" t="s">
        <v>661</v>
      </c>
      <c r="M7374" t="s">
        <v>6786</v>
      </c>
      <c r="N7374" t="s">
        <v>662</v>
      </c>
      <c r="O7374" s="65">
        <v>878809</v>
      </c>
    </row>
    <row r="7375" spans="1:15" x14ac:dyDescent="0.25">
      <c r="A7375" s="45">
        <v>2018</v>
      </c>
      <c r="B7375" t="s">
        <v>1216</v>
      </c>
      <c r="C7375">
        <v>232</v>
      </c>
      <c r="D7375">
        <v>902</v>
      </c>
      <c r="E7375">
        <v>0</v>
      </c>
      <c r="F7375">
        <v>70104</v>
      </c>
      <c r="G7375">
        <v>322</v>
      </c>
      <c r="H7375" t="s">
        <v>16</v>
      </c>
      <c r="I7375">
        <v>2310</v>
      </c>
      <c r="J7375">
        <v>2151</v>
      </c>
      <c r="K7375" t="s">
        <v>3425</v>
      </c>
      <c r="L7375" t="s">
        <v>661</v>
      </c>
      <c r="M7375" t="s">
        <v>6787</v>
      </c>
      <c r="N7375" t="s">
        <v>662</v>
      </c>
      <c r="O7375" s="65">
        <v>1079471</v>
      </c>
    </row>
    <row r="7376" spans="1:15" x14ac:dyDescent="0.25">
      <c r="A7376" s="45">
        <v>2018</v>
      </c>
      <c r="B7376" t="s">
        <v>1216</v>
      </c>
      <c r="C7376">
        <v>232</v>
      </c>
      <c r="D7376">
        <v>902</v>
      </c>
      <c r="E7376">
        <v>0</v>
      </c>
      <c r="F7376">
        <v>70104</v>
      </c>
      <c r="G7376">
        <v>323</v>
      </c>
      <c r="H7376" t="s">
        <v>16</v>
      </c>
      <c r="I7376">
        <v>2310</v>
      </c>
      <c r="J7376">
        <v>2151</v>
      </c>
      <c r="K7376" t="s">
        <v>3425</v>
      </c>
      <c r="L7376" t="s">
        <v>661</v>
      </c>
      <c r="M7376" t="s">
        <v>6788</v>
      </c>
      <c r="N7376" t="s">
        <v>662</v>
      </c>
      <c r="O7376" s="65">
        <v>1079511</v>
      </c>
    </row>
    <row r="7377" spans="1:15" x14ac:dyDescent="0.25">
      <c r="A7377" s="45">
        <v>2018</v>
      </c>
      <c r="B7377" t="s">
        <v>1216</v>
      </c>
      <c r="C7377">
        <v>232</v>
      </c>
      <c r="D7377">
        <v>902</v>
      </c>
      <c r="E7377">
        <v>0</v>
      </c>
      <c r="F7377">
        <v>70104</v>
      </c>
      <c r="G7377">
        <v>324</v>
      </c>
      <c r="H7377" t="s">
        <v>16</v>
      </c>
      <c r="I7377">
        <v>2310</v>
      </c>
      <c r="J7377">
        <v>2151</v>
      </c>
      <c r="K7377" t="s">
        <v>3425</v>
      </c>
      <c r="L7377" t="s">
        <v>661</v>
      </c>
      <c r="M7377" t="s">
        <v>6789</v>
      </c>
      <c r="N7377" t="s">
        <v>662</v>
      </c>
      <c r="O7377" s="65">
        <v>1947042</v>
      </c>
    </row>
    <row r="7378" spans="1:15" x14ac:dyDescent="0.25">
      <c r="A7378" s="45">
        <v>2018</v>
      </c>
      <c r="B7378" t="s">
        <v>1216</v>
      </c>
      <c r="C7378">
        <v>232</v>
      </c>
      <c r="D7378">
        <v>902</v>
      </c>
      <c r="E7378">
        <v>0</v>
      </c>
      <c r="F7378">
        <v>70104</v>
      </c>
      <c r="G7378">
        <v>325</v>
      </c>
      <c r="H7378" t="s">
        <v>16</v>
      </c>
      <c r="I7378">
        <v>2310</v>
      </c>
      <c r="J7378">
        <v>3230</v>
      </c>
      <c r="K7378" t="s">
        <v>3425</v>
      </c>
      <c r="L7378" t="s">
        <v>661</v>
      </c>
      <c r="M7378" t="s">
        <v>6790</v>
      </c>
      <c r="N7378" t="s">
        <v>662</v>
      </c>
      <c r="O7378" s="65">
        <v>1646893</v>
      </c>
    </row>
    <row r="7379" spans="1:15" x14ac:dyDescent="0.25">
      <c r="A7379" s="45">
        <v>2018</v>
      </c>
      <c r="B7379" t="s">
        <v>1216</v>
      </c>
      <c r="C7379">
        <v>232</v>
      </c>
      <c r="D7379">
        <v>902</v>
      </c>
      <c r="E7379">
        <v>0</v>
      </c>
      <c r="F7379">
        <v>70104</v>
      </c>
      <c r="G7379">
        <v>326</v>
      </c>
      <c r="H7379" t="s">
        <v>16</v>
      </c>
      <c r="I7379">
        <v>2310</v>
      </c>
      <c r="J7379">
        <v>2220</v>
      </c>
      <c r="K7379" t="s">
        <v>3425</v>
      </c>
      <c r="L7379" t="s">
        <v>661</v>
      </c>
      <c r="M7379" t="s">
        <v>6791</v>
      </c>
      <c r="N7379" t="s">
        <v>662</v>
      </c>
      <c r="O7379" s="65">
        <v>3019488</v>
      </c>
    </row>
    <row r="7380" spans="1:15" x14ac:dyDescent="0.25">
      <c r="A7380" s="45">
        <v>2018</v>
      </c>
      <c r="B7380" t="s">
        <v>1216</v>
      </c>
      <c r="C7380">
        <v>232</v>
      </c>
      <c r="D7380">
        <v>902</v>
      </c>
      <c r="E7380">
        <v>0</v>
      </c>
      <c r="F7380">
        <v>70104</v>
      </c>
      <c r="G7380">
        <v>338</v>
      </c>
      <c r="H7380" t="s">
        <v>16</v>
      </c>
      <c r="I7380">
        <v>2310</v>
      </c>
      <c r="J7380">
        <v>3410</v>
      </c>
      <c r="K7380" t="s">
        <v>3425</v>
      </c>
      <c r="L7380" t="s">
        <v>663</v>
      </c>
      <c r="M7380" t="s">
        <v>6792</v>
      </c>
      <c r="N7380" t="s">
        <v>664</v>
      </c>
      <c r="O7380" s="65">
        <v>1600000</v>
      </c>
    </row>
    <row r="7381" spans="1:15" x14ac:dyDescent="0.25">
      <c r="A7381" s="45">
        <v>2018</v>
      </c>
      <c r="B7381" t="s">
        <v>1216</v>
      </c>
      <c r="C7381">
        <v>232</v>
      </c>
      <c r="D7381">
        <v>902</v>
      </c>
      <c r="E7381">
        <v>0</v>
      </c>
      <c r="F7381">
        <v>70104</v>
      </c>
      <c r="G7381">
        <v>339</v>
      </c>
      <c r="H7381" t="s">
        <v>16</v>
      </c>
      <c r="I7381">
        <v>2310</v>
      </c>
      <c r="J7381">
        <v>3340</v>
      </c>
      <c r="K7381" t="s">
        <v>3425</v>
      </c>
      <c r="L7381" t="s">
        <v>663</v>
      </c>
      <c r="M7381" t="s">
        <v>6793</v>
      </c>
      <c r="N7381" t="s">
        <v>664</v>
      </c>
      <c r="O7381" s="65">
        <v>1159919</v>
      </c>
    </row>
    <row r="7382" spans="1:15" x14ac:dyDescent="0.25">
      <c r="A7382" s="45">
        <v>2018</v>
      </c>
      <c r="B7382" t="s">
        <v>1216</v>
      </c>
      <c r="C7382">
        <v>232</v>
      </c>
      <c r="D7382">
        <v>902</v>
      </c>
      <c r="E7382">
        <v>0</v>
      </c>
      <c r="F7382">
        <v>70104</v>
      </c>
      <c r="G7382">
        <v>340</v>
      </c>
      <c r="H7382" t="s">
        <v>16</v>
      </c>
      <c r="I7382">
        <v>2310</v>
      </c>
      <c r="J7382">
        <v>2151</v>
      </c>
      <c r="K7382" t="s">
        <v>3425</v>
      </c>
      <c r="L7382" t="s">
        <v>663</v>
      </c>
      <c r="M7382" t="s">
        <v>6794</v>
      </c>
      <c r="N7382" t="s">
        <v>664</v>
      </c>
      <c r="O7382" s="65">
        <v>600000</v>
      </c>
    </row>
    <row r="7383" spans="1:15" x14ac:dyDescent="0.25">
      <c r="A7383" s="45">
        <v>2018</v>
      </c>
      <c r="B7383" t="s">
        <v>1216</v>
      </c>
      <c r="C7383">
        <v>232</v>
      </c>
      <c r="D7383">
        <v>902</v>
      </c>
      <c r="E7383">
        <v>0</v>
      </c>
      <c r="F7383">
        <v>70104</v>
      </c>
      <c r="G7383">
        <v>341</v>
      </c>
      <c r="H7383" t="s">
        <v>16</v>
      </c>
      <c r="I7383">
        <v>2310</v>
      </c>
      <c r="J7383">
        <v>3120</v>
      </c>
      <c r="K7383" t="s">
        <v>3425</v>
      </c>
      <c r="L7383" t="s">
        <v>663</v>
      </c>
      <c r="M7383" t="s">
        <v>6795</v>
      </c>
      <c r="N7383" t="s">
        <v>664</v>
      </c>
      <c r="O7383" s="65">
        <v>1600000</v>
      </c>
    </row>
    <row r="7384" spans="1:15" x14ac:dyDescent="0.25">
      <c r="A7384" s="45">
        <v>2018</v>
      </c>
      <c r="B7384" t="s">
        <v>1216</v>
      </c>
      <c r="C7384">
        <v>232</v>
      </c>
      <c r="D7384">
        <v>902</v>
      </c>
      <c r="E7384">
        <v>0</v>
      </c>
      <c r="F7384">
        <v>70104</v>
      </c>
      <c r="G7384">
        <v>342</v>
      </c>
      <c r="H7384" t="s">
        <v>16</v>
      </c>
      <c r="I7384">
        <v>2310</v>
      </c>
      <c r="J7384">
        <v>3120</v>
      </c>
      <c r="K7384" t="s">
        <v>3425</v>
      </c>
      <c r="L7384" t="s">
        <v>663</v>
      </c>
      <c r="M7384" t="s">
        <v>6796</v>
      </c>
      <c r="N7384" t="s">
        <v>664</v>
      </c>
      <c r="O7384" s="65">
        <v>800000</v>
      </c>
    </row>
    <row r="7385" spans="1:15" x14ac:dyDescent="0.25">
      <c r="A7385" s="45">
        <v>2018</v>
      </c>
      <c r="B7385" t="s">
        <v>1216</v>
      </c>
      <c r="C7385">
        <v>232</v>
      </c>
      <c r="D7385">
        <v>902</v>
      </c>
      <c r="E7385">
        <v>0</v>
      </c>
      <c r="F7385">
        <v>70104</v>
      </c>
      <c r="G7385">
        <v>343</v>
      </c>
      <c r="H7385" t="s">
        <v>16</v>
      </c>
      <c r="I7385">
        <v>2310</v>
      </c>
      <c r="J7385">
        <v>3120</v>
      </c>
      <c r="K7385" t="s">
        <v>3425</v>
      </c>
      <c r="L7385" t="s">
        <v>663</v>
      </c>
      <c r="M7385" t="s">
        <v>6797</v>
      </c>
      <c r="N7385" t="s">
        <v>664</v>
      </c>
      <c r="O7385" s="65">
        <v>800000</v>
      </c>
    </row>
    <row r="7386" spans="1:15" x14ac:dyDescent="0.25">
      <c r="A7386" s="45">
        <v>2018</v>
      </c>
      <c r="B7386" t="s">
        <v>1216</v>
      </c>
      <c r="C7386">
        <v>232</v>
      </c>
      <c r="D7386">
        <v>902</v>
      </c>
      <c r="E7386">
        <v>0</v>
      </c>
      <c r="F7386">
        <v>70104</v>
      </c>
      <c r="G7386">
        <v>344</v>
      </c>
      <c r="H7386" t="s">
        <v>16</v>
      </c>
      <c r="I7386">
        <v>2310</v>
      </c>
      <c r="J7386">
        <v>2220</v>
      </c>
      <c r="K7386" t="s">
        <v>3425</v>
      </c>
      <c r="L7386" t="s">
        <v>663</v>
      </c>
      <c r="M7386" t="s">
        <v>6798</v>
      </c>
      <c r="N7386" t="s">
        <v>664</v>
      </c>
      <c r="O7386" s="65">
        <v>590815</v>
      </c>
    </row>
    <row r="7387" spans="1:15" x14ac:dyDescent="0.25">
      <c r="A7387" s="45">
        <v>2018</v>
      </c>
      <c r="B7387" t="s">
        <v>1216</v>
      </c>
      <c r="C7387">
        <v>232</v>
      </c>
      <c r="D7387">
        <v>902</v>
      </c>
      <c r="E7387">
        <v>0</v>
      </c>
      <c r="F7387">
        <v>70104</v>
      </c>
      <c r="G7387">
        <v>345</v>
      </c>
      <c r="H7387" t="s">
        <v>16</v>
      </c>
      <c r="I7387">
        <v>2310</v>
      </c>
      <c r="J7387">
        <v>3120</v>
      </c>
      <c r="K7387" t="s">
        <v>3425</v>
      </c>
      <c r="L7387" t="s">
        <v>663</v>
      </c>
      <c r="M7387" t="s">
        <v>6799</v>
      </c>
      <c r="N7387" t="s">
        <v>664</v>
      </c>
      <c r="O7387" s="65">
        <v>837964</v>
      </c>
    </row>
    <row r="7388" spans="1:15" x14ac:dyDescent="0.25">
      <c r="A7388" s="45">
        <v>2018</v>
      </c>
      <c r="B7388" t="s">
        <v>1216</v>
      </c>
      <c r="C7388">
        <v>232</v>
      </c>
      <c r="D7388">
        <v>902</v>
      </c>
      <c r="E7388">
        <v>0</v>
      </c>
      <c r="F7388">
        <v>70104</v>
      </c>
      <c r="G7388">
        <v>346</v>
      </c>
      <c r="H7388" t="s">
        <v>16</v>
      </c>
      <c r="I7388">
        <v>2310</v>
      </c>
      <c r="J7388">
        <v>2220</v>
      </c>
      <c r="K7388" t="s">
        <v>3425</v>
      </c>
      <c r="L7388" t="s">
        <v>663</v>
      </c>
      <c r="M7388" t="s">
        <v>6800</v>
      </c>
      <c r="N7388" t="s">
        <v>664</v>
      </c>
      <c r="O7388" s="65">
        <v>837964</v>
      </c>
    </row>
    <row r="7389" spans="1:15" x14ac:dyDescent="0.25">
      <c r="A7389" s="45">
        <v>2018</v>
      </c>
      <c r="B7389" t="s">
        <v>1216</v>
      </c>
      <c r="C7389">
        <v>232</v>
      </c>
      <c r="D7389">
        <v>902</v>
      </c>
      <c r="E7389">
        <v>0</v>
      </c>
      <c r="F7389">
        <v>70104</v>
      </c>
      <c r="G7389">
        <v>347</v>
      </c>
      <c r="H7389" t="s">
        <v>16</v>
      </c>
      <c r="I7389">
        <v>2310</v>
      </c>
      <c r="J7389">
        <v>2220</v>
      </c>
      <c r="K7389" t="s">
        <v>3425</v>
      </c>
      <c r="L7389" t="s">
        <v>663</v>
      </c>
      <c r="M7389" t="s">
        <v>6801</v>
      </c>
      <c r="N7389" t="s">
        <v>664</v>
      </c>
      <c r="O7389" s="65">
        <v>837964</v>
      </c>
    </row>
    <row r="7390" spans="1:15" x14ac:dyDescent="0.25">
      <c r="A7390" s="45">
        <v>2018</v>
      </c>
      <c r="B7390" t="s">
        <v>1216</v>
      </c>
      <c r="C7390">
        <v>232</v>
      </c>
      <c r="D7390">
        <v>902</v>
      </c>
      <c r="E7390">
        <v>0</v>
      </c>
      <c r="F7390">
        <v>70104</v>
      </c>
      <c r="G7390">
        <v>348</v>
      </c>
      <c r="H7390" t="s">
        <v>16</v>
      </c>
      <c r="I7390">
        <v>2310</v>
      </c>
      <c r="J7390">
        <v>2151</v>
      </c>
      <c r="K7390" t="s">
        <v>3425</v>
      </c>
      <c r="L7390" t="s">
        <v>663</v>
      </c>
      <c r="M7390" t="s">
        <v>6802</v>
      </c>
      <c r="N7390" t="s">
        <v>664</v>
      </c>
      <c r="O7390" s="65">
        <v>683200</v>
      </c>
    </row>
    <row r="7391" spans="1:15" x14ac:dyDescent="0.25">
      <c r="A7391" s="45">
        <v>2018</v>
      </c>
      <c r="B7391" t="s">
        <v>1216</v>
      </c>
      <c r="C7391">
        <v>232</v>
      </c>
      <c r="D7391">
        <v>902</v>
      </c>
      <c r="E7391">
        <v>0</v>
      </c>
      <c r="F7391">
        <v>70104</v>
      </c>
      <c r="G7391">
        <v>349</v>
      </c>
      <c r="H7391" t="s">
        <v>16</v>
      </c>
      <c r="I7391">
        <v>2310</v>
      </c>
      <c r="J7391">
        <v>3120</v>
      </c>
      <c r="K7391" t="s">
        <v>3425</v>
      </c>
      <c r="L7391" t="s">
        <v>663</v>
      </c>
      <c r="M7391" t="s">
        <v>6803</v>
      </c>
      <c r="N7391" t="s">
        <v>664</v>
      </c>
      <c r="O7391" s="65">
        <v>683200</v>
      </c>
    </row>
    <row r="7392" spans="1:15" x14ac:dyDescent="0.25">
      <c r="A7392" s="45">
        <v>2018</v>
      </c>
      <c r="B7392" t="s">
        <v>1216</v>
      </c>
      <c r="C7392">
        <v>232</v>
      </c>
      <c r="D7392">
        <v>902</v>
      </c>
      <c r="E7392">
        <v>0</v>
      </c>
      <c r="F7392">
        <v>70104</v>
      </c>
      <c r="G7392">
        <v>350</v>
      </c>
      <c r="H7392" t="s">
        <v>16</v>
      </c>
      <c r="I7392">
        <v>2310</v>
      </c>
      <c r="J7392">
        <v>2151</v>
      </c>
      <c r="K7392" t="s">
        <v>3425</v>
      </c>
      <c r="L7392" t="s">
        <v>663</v>
      </c>
      <c r="M7392" t="s">
        <v>6804</v>
      </c>
      <c r="N7392" t="s">
        <v>664</v>
      </c>
      <c r="O7392" s="65">
        <v>684548</v>
      </c>
    </row>
    <row r="7393" spans="1:15" x14ac:dyDescent="0.25">
      <c r="A7393" s="45">
        <v>2018</v>
      </c>
      <c r="B7393" t="s">
        <v>1216</v>
      </c>
      <c r="C7393">
        <v>232</v>
      </c>
      <c r="D7393">
        <v>902</v>
      </c>
      <c r="E7393">
        <v>0</v>
      </c>
      <c r="F7393">
        <v>90202</v>
      </c>
      <c r="G7393">
        <v>352</v>
      </c>
      <c r="H7393" t="s">
        <v>9</v>
      </c>
      <c r="I7393">
        <v>4000</v>
      </c>
      <c r="J7393">
        <v>3120</v>
      </c>
      <c r="K7393" t="s">
        <v>3224</v>
      </c>
      <c r="L7393" t="s">
        <v>1212</v>
      </c>
      <c r="M7393" t="s">
        <v>1213</v>
      </c>
      <c r="O7393" s="65">
        <v>25250608</v>
      </c>
    </row>
    <row r="7394" spans="1:15" x14ac:dyDescent="0.25">
      <c r="A7394" s="45">
        <v>2018</v>
      </c>
      <c r="B7394" t="s">
        <v>1218</v>
      </c>
      <c r="C7394">
        <v>232</v>
      </c>
      <c r="D7394">
        <v>903</v>
      </c>
      <c r="E7394">
        <v>0</v>
      </c>
      <c r="F7394">
        <v>70104</v>
      </c>
      <c r="G7394">
        <v>200</v>
      </c>
      <c r="H7394" t="s">
        <v>16</v>
      </c>
      <c r="I7394">
        <v>2310</v>
      </c>
      <c r="J7394">
        <v>3310</v>
      </c>
      <c r="K7394" t="s">
        <v>3425</v>
      </c>
      <c r="L7394" t="s">
        <v>665</v>
      </c>
      <c r="M7394" t="s">
        <v>6805</v>
      </c>
      <c r="N7394" t="s">
        <v>666</v>
      </c>
      <c r="O7394" s="65">
        <v>5900064</v>
      </c>
    </row>
    <row r="7395" spans="1:15" x14ac:dyDescent="0.25">
      <c r="A7395" s="45">
        <v>2018</v>
      </c>
      <c r="B7395" t="s">
        <v>1218</v>
      </c>
      <c r="C7395">
        <v>232</v>
      </c>
      <c r="D7395">
        <v>903</v>
      </c>
      <c r="E7395">
        <v>0</v>
      </c>
      <c r="F7395">
        <v>70104</v>
      </c>
      <c r="G7395">
        <v>201</v>
      </c>
      <c r="H7395" t="s">
        <v>16</v>
      </c>
      <c r="I7395">
        <v>2310</v>
      </c>
      <c r="J7395">
        <v>3120</v>
      </c>
      <c r="K7395" t="s">
        <v>3425</v>
      </c>
      <c r="L7395" t="s">
        <v>665</v>
      </c>
      <c r="M7395" t="s">
        <v>6806</v>
      </c>
      <c r="N7395" t="s">
        <v>666</v>
      </c>
      <c r="O7395" s="65">
        <v>9177122</v>
      </c>
    </row>
    <row r="7396" spans="1:15" x14ac:dyDescent="0.25">
      <c r="A7396" s="45">
        <v>2018</v>
      </c>
      <c r="B7396" t="s">
        <v>1218</v>
      </c>
      <c r="C7396">
        <v>232</v>
      </c>
      <c r="D7396">
        <v>903</v>
      </c>
      <c r="E7396">
        <v>0</v>
      </c>
      <c r="F7396">
        <v>70104</v>
      </c>
      <c r="G7396">
        <v>202</v>
      </c>
      <c r="H7396" t="s">
        <v>16</v>
      </c>
      <c r="I7396">
        <v>2310</v>
      </c>
      <c r="J7396">
        <v>2151</v>
      </c>
      <c r="K7396" t="s">
        <v>3425</v>
      </c>
      <c r="L7396" t="s">
        <v>665</v>
      </c>
      <c r="M7396" t="s">
        <v>6807</v>
      </c>
      <c r="N7396" t="s">
        <v>666</v>
      </c>
      <c r="O7396" s="65">
        <v>3441309</v>
      </c>
    </row>
    <row r="7397" spans="1:15" x14ac:dyDescent="0.25">
      <c r="A7397" s="45">
        <v>2018</v>
      </c>
      <c r="B7397" t="s">
        <v>1218</v>
      </c>
      <c r="C7397">
        <v>232</v>
      </c>
      <c r="D7397">
        <v>903</v>
      </c>
      <c r="E7397">
        <v>0</v>
      </c>
      <c r="F7397">
        <v>70104</v>
      </c>
      <c r="G7397">
        <v>206</v>
      </c>
      <c r="H7397" t="s">
        <v>16</v>
      </c>
      <c r="I7397">
        <v>2310</v>
      </c>
      <c r="J7397">
        <v>3310</v>
      </c>
      <c r="K7397" t="s">
        <v>3425</v>
      </c>
      <c r="L7397" t="s">
        <v>667</v>
      </c>
      <c r="M7397" t="s">
        <v>6808</v>
      </c>
      <c r="N7397" t="s">
        <v>668</v>
      </c>
      <c r="O7397" s="65">
        <v>939417</v>
      </c>
    </row>
    <row r="7398" spans="1:15" x14ac:dyDescent="0.25">
      <c r="A7398" s="45">
        <v>2018</v>
      </c>
      <c r="B7398" t="s">
        <v>1218</v>
      </c>
      <c r="C7398">
        <v>232</v>
      </c>
      <c r="D7398">
        <v>903</v>
      </c>
      <c r="E7398">
        <v>0</v>
      </c>
      <c r="F7398">
        <v>70104</v>
      </c>
      <c r="G7398">
        <v>207</v>
      </c>
      <c r="H7398" t="s">
        <v>16</v>
      </c>
      <c r="I7398">
        <v>2310</v>
      </c>
      <c r="J7398">
        <v>3310</v>
      </c>
      <c r="K7398" t="s">
        <v>3425</v>
      </c>
      <c r="L7398" t="s">
        <v>667</v>
      </c>
      <c r="M7398" t="s">
        <v>6809</v>
      </c>
      <c r="N7398" t="s">
        <v>668</v>
      </c>
      <c r="O7398" s="65">
        <v>1686624</v>
      </c>
    </row>
    <row r="7399" spans="1:15" x14ac:dyDescent="0.25">
      <c r="A7399" s="45">
        <v>2018</v>
      </c>
      <c r="B7399" t="s">
        <v>1218</v>
      </c>
      <c r="C7399">
        <v>232</v>
      </c>
      <c r="D7399">
        <v>903</v>
      </c>
      <c r="E7399">
        <v>0</v>
      </c>
      <c r="F7399">
        <v>70104</v>
      </c>
      <c r="G7399">
        <v>208</v>
      </c>
      <c r="H7399" t="s">
        <v>16</v>
      </c>
      <c r="I7399">
        <v>2310</v>
      </c>
      <c r="J7399">
        <v>3310</v>
      </c>
      <c r="K7399" t="s">
        <v>3425</v>
      </c>
      <c r="L7399" t="s">
        <v>667</v>
      </c>
      <c r="M7399" t="s">
        <v>6810</v>
      </c>
      <c r="N7399" t="s">
        <v>668</v>
      </c>
      <c r="O7399" s="65">
        <v>1470491</v>
      </c>
    </row>
    <row r="7400" spans="1:15" x14ac:dyDescent="0.25">
      <c r="A7400" s="45">
        <v>2018</v>
      </c>
      <c r="B7400" t="s">
        <v>1218</v>
      </c>
      <c r="C7400">
        <v>232</v>
      </c>
      <c r="D7400">
        <v>903</v>
      </c>
      <c r="E7400">
        <v>0</v>
      </c>
      <c r="F7400">
        <v>70104</v>
      </c>
      <c r="G7400">
        <v>209</v>
      </c>
      <c r="H7400" t="s">
        <v>16</v>
      </c>
      <c r="I7400">
        <v>2310</v>
      </c>
      <c r="J7400">
        <v>3310</v>
      </c>
      <c r="K7400" t="s">
        <v>3425</v>
      </c>
      <c r="L7400" t="s">
        <v>667</v>
      </c>
      <c r="M7400" t="s">
        <v>6811</v>
      </c>
      <c r="N7400" t="s">
        <v>668</v>
      </c>
      <c r="O7400" s="65">
        <v>1102046</v>
      </c>
    </row>
    <row r="7401" spans="1:15" x14ac:dyDescent="0.25">
      <c r="A7401" s="45">
        <v>2018</v>
      </c>
      <c r="B7401" t="s">
        <v>1218</v>
      </c>
      <c r="C7401">
        <v>232</v>
      </c>
      <c r="D7401">
        <v>903</v>
      </c>
      <c r="E7401">
        <v>0</v>
      </c>
      <c r="F7401">
        <v>70104</v>
      </c>
      <c r="G7401">
        <v>210</v>
      </c>
      <c r="H7401" t="s">
        <v>16</v>
      </c>
      <c r="I7401">
        <v>2310</v>
      </c>
      <c r="J7401">
        <v>1360</v>
      </c>
      <c r="K7401" t="s">
        <v>3425</v>
      </c>
      <c r="L7401" t="s">
        <v>667</v>
      </c>
      <c r="M7401" t="s">
        <v>6812</v>
      </c>
      <c r="N7401" t="s">
        <v>668</v>
      </c>
      <c r="O7401" s="65">
        <v>1188168</v>
      </c>
    </row>
    <row r="7402" spans="1:15" x14ac:dyDescent="0.25">
      <c r="A7402" s="45">
        <v>2018</v>
      </c>
      <c r="B7402" t="s">
        <v>1218</v>
      </c>
      <c r="C7402">
        <v>232</v>
      </c>
      <c r="D7402">
        <v>903</v>
      </c>
      <c r="E7402">
        <v>0</v>
      </c>
      <c r="F7402">
        <v>70104</v>
      </c>
      <c r="G7402">
        <v>211</v>
      </c>
      <c r="H7402" t="s">
        <v>16</v>
      </c>
      <c r="I7402">
        <v>2310</v>
      </c>
      <c r="J7402">
        <v>1360</v>
      </c>
      <c r="K7402" t="s">
        <v>3425</v>
      </c>
      <c r="L7402" t="s">
        <v>667</v>
      </c>
      <c r="M7402" t="s">
        <v>6813</v>
      </c>
      <c r="N7402" t="s">
        <v>668</v>
      </c>
      <c r="O7402" s="65">
        <v>1599671</v>
      </c>
    </row>
    <row r="7403" spans="1:15" x14ac:dyDescent="0.25">
      <c r="A7403" s="45">
        <v>2018</v>
      </c>
      <c r="B7403" t="s">
        <v>1218</v>
      </c>
      <c r="C7403">
        <v>232</v>
      </c>
      <c r="D7403">
        <v>903</v>
      </c>
      <c r="E7403">
        <v>0</v>
      </c>
      <c r="F7403">
        <v>70104</v>
      </c>
      <c r="G7403">
        <v>220</v>
      </c>
      <c r="H7403" t="s">
        <v>16</v>
      </c>
      <c r="I7403">
        <v>2310</v>
      </c>
      <c r="J7403">
        <v>3410</v>
      </c>
      <c r="K7403" t="s">
        <v>3425</v>
      </c>
      <c r="L7403" t="s">
        <v>669</v>
      </c>
      <c r="M7403" t="s">
        <v>6814</v>
      </c>
      <c r="N7403" t="s">
        <v>670</v>
      </c>
      <c r="O7403" s="65">
        <v>651623</v>
      </c>
    </row>
    <row r="7404" spans="1:15" x14ac:dyDescent="0.25">
      <c r="A7404" s="45">
        <v>2018</v>
      </c>
      <c r="B7404" t="s">
        <v>1218</v>
      </c>
      <c r="C7404">
        <v>232</v>
      </c>
      <c r="D7404">
        <v>903</v>
      </c>
      <c r="E7404">
        <v>0</v>
      </c>
      <c r="F7404">
        <v>70104</v>
      </c>
      <c r="G7404">
        <v>221</v>
      </c>
      <c r="H7404" t="s">
        <v>16</v>
      </c>
      <c r="I7404">
        <v>2310</v>
      </c>
      <c r="J7404">
        <v>3310</v>
      </c>
      <c r="K7404" t="s">
        <v>3425</v>
      </c>
      <c r="L7404" t="s">
        <v>669</v>
      </c>
      <c r="M7404" t="s">
        <v>6815</v>
      </c>
      <c r="N7404" t="s">
        <v>670</v>
      </c>
      <c r="O7404" s="65">
        <v>842788</v>
      </c>
    </row>
    <row r="7405" spans="1:15" x14ac:dyDescent="0.25">
      <c r="A7405" s="45">
        <v>2018</v>
      </c>
      <c r="B7405" t="s">
        <v>1218</v>
      </c>
      <c r="C7405">
        <v>232</v>
      </c>
      <c r="D7405">
        <v>903</v>
      </c>
      <c r="E7405">
        <v>0</v>
      </c>
      <c r="F7405">
        <v>70104</v>
      </c>
      <c r="G7405">
        <v>222</v>
      </c>
      <c r="H7405" t="s">
        <v>16</v>
      </c>
      <c r="I7405">
        <v>2310</v>
      </c>
      <c r="J7405">
        <v>3410</v>
      </c>
      <c r="K7405" t="s">
        <v>3425</v>
      </c>
      <c r="L7405" t="s">
        <v>669</v>
      </c>
      <c r="M7405" t="s">
        <v>6816</v>
      </c>
      <c r="N7405" t="s">
        <v>670</v>
      </c>
      <c r="O7405" s="65">
        <v>971698</v>
      </c>
    </row>
    <row r="7406" spans="1:15" x14ac:dyDescent="0.25">
      <c r="A7406" s="45">
        <v>2018</v>
      </c>
      <c r="B7406" t="s">
        <v>1218</v>
      </c>
      <c r="C7406">
        <v>232</v>
      </c>
      <c r="D7406">
        <v>903</v>
      </c>
      <c r="E7406">
        <v>0</v>
      </c>
      <c r="F7406">
        <v>70104</v>
      </c>
      <c r="G7406">
        <v>223</v>
      </c>
      <c r="H7406" t="s">
        <v>16</v>
      </c>
      <c r="I7406">
        <v>2310</v>
      </c>
      <c r="J7406">
        <v>3120</v>
      </c>
      <c r="K7406" t="s">
        <v>3425</v>
      </c>
      <c r="L7406" t="s">
        <v>669</v>
      </c>
      <c r="M7406" t="s">
        <v>6817</v>
      </c>
      <c r="N7406" t="s">
        <v>670</v>
      </c>
      <c r="O7406" s="65">
        <v>541536</v>
      </c>
    </row>
    <row r="7407" spans="1:15" x14ac:dyDescent="0.25">
      <c r="A7407" s="45">
        <v>2018</v>
      </c>
      <c r="B7407" t="s">
        <v>1218</v>
      </c>
      <c r="C7407">
        <v>232</v>
      </c>
      <c r="D7407">
        <v>903</v>
      </c>
      <c r="E7407">
        <v>0</v>
      </c>
      <c r="F7407">
        <v>70104</v>
      </c>
      <c r="G7407">
        <v>224</v>
      </c>
      <c r="H7407" t="s">
        <v>16</v>
      </c>
      <c r="I7407">
        <v>2310</v>
      </c>
      <c r="J7407">
        <v>3230</v>
      </c>
      <c r="K7407" t="s">
        <v>3425</v>
      </c>
      <c r="L7407" t="s">
        <v>669</v>
      </c>
      <c r="M7407" t="s">
        <v>6818</v>
      </c>
      <c r="N7407" t="s">
        <v>670</v>
      </c>
      <c r="O7407" s="65">
        <v>935700</v>
      </c>
    </row>
    <row r="7408" spans="1:15" x14ac:dyDescent="0.25">
      <c r="A7408" s="45">
        <v>2018</v>
      </c>
      <c r="B7408" t="s">
        <v>1218</v>
      </c>
      <c r="C7408">
        <v>232</v>
      </c>
      <c r="D7408">
        <v>903</v>
      </c>
      <c r="E7408">
        <v>0</v>
      </c>
      <c r="F7408">
        <v>70104</v>
      </c>
      <c r="G7408">
        <v>225</v>
      </c>
      <c r="H7408" t="s">
        <v>16</v>
      </c>
      <c r="I7408">
        <v>2310</v>
      </c>
      <c r="J7408">
        <v>2151</v>
      </c>
      <c r="K7408" t="s">
        <v>3425</v>
      </c>
      <c r="L7408" t="s">
        <v>669</v>
      </c>
      <c r="M7408" t="s">
        <v>6819</v>
      </c>
      <c r="N7408" t="s">
        <v>670</v>
      </c>
      <c r="O7408" s="65">
        <v>1093581</v>
      </c>
    </row>
    <row r="7409" spans="1:15" x14ac:dyDescent="0.25">
      <c r="A7409" s="45">
        <v>2018</v>
      </c>
      <c r="B7409" t="s">
        <v>1218</v>
      </c>
      <c r="C7409">
        <v>232</v>
      </c>
      <c r="D7409">
        <v>903</v>
      </c>
      <c r="E7409">
        <v>0</v>
      </c>
      <c r="F7409">
        <v>70104</v>
      </c>
      <c r="G7409">
        <v>226</v>
      </c>
      <c r="H7409" t="s">
        <v>16</v>
      </c>
      <c r="I7409">
        <v>2310</v>
      </c>
      <c r="J7409">
        <v>3120</v>
      </c>
      <c r="K7409" t="s">
        <v>3425</v>
      </c>
      <c r="L7409" t="s">
        <v>669</v>
      </c>
      <c r="M7409" t="s">
        <v>6820</v>
      </c>
      <c r="N7409" t="s">
        <v>670</v>
      </c>
      <c r="O7409" s="65">
        <v>677006</v>
      </c>
    </row>
    <row r="7410" spans="1:15" x14ac:dyDescent="0.25">
      <c r="A7410" s="45">
        <v>2018</v>
      </c>
      <c r="B7410" t="s">
        <v>1218</v>
      </c>
      <c r="C7410">
        <v>232</v>
      </c>
      <c r="D7410">
        <v>903</v>
      </c>
      <c r="E7410">
        <v>0</v>
      </c>
      <c r="F7410">
        <v>70104</v>
      </c>
      <c r="G7410">
        <v>227</v>
      </c>
      <c r="H7410" t="s">
        <v>16</v>
      </c>
      <c r="I7410">
        <v>2310</v>
      </c>
      <c r="J7410">
        <v>3230</v>
      </c>
      <c r="K7410" t="s">
        <v>3425</v>
      </c>
      <c r="L7410" t="s">
        <v>669</v>
      </c>
      <c r="M7410" t="s">
        <v>6821</v>
      </c>
      <c r="N7410" t="s">
        <v>670</v>
      </c>
      <c r="O7410" s="65">
        <v>628152</v>
      </c>
    </row>
    <row r="7411" spans="1:15" x14ac:dyDescent="0.25">
      <c r="A7411" s="45">
        <v>2018</v>
      </c>
      <c r="B7411" t="s">
        <v>1218</v>
      </c>
      <c r="C7411">
        <v>232</v>
      </c>
      <c r="D7411">
        <v>903</v>
      </c>
      <c r="E7411">
        <v>0</v>
      </c>
      <c r="F7411">
        <v>70104</v>
      </c>
      <c r="G7411">
        <v>234</v>
      </c>
      <c r="H7411" t="s">
        <v>16</v>
      </c>
      <c r="I7411">
        <v>2310</v>
      </c>
      <c r="J7411">
        <v>3421</v>
      </c>
      <c r="K7411" t="s">
        <v>3425</v>
      </c>
      <c r="L7411" t="s">
        <v>1220</v>
      </c>
      <c r="M7411" t="s">
        <v>6822</v>
      </c>
      <c r="N7411" t="s">
        <v>672</v>
      </c>
      <c r="O7411" s="65">
        <v>1014132</v>
      </c>
    </row>
    <row r="7412" spans="1:15" x14ac:dyDescent="0.25">
      <c r="A7412" s="45">
        <v>2018</v>
      </c>
      <c r="B7412" t="s">
        <v>1218</v>
      </c>
      <c r="C7412">
        <v>232</v>
      </c>
      <c r="D7412">
        <v>903</v>
      </c>
      <c r="E7412">
        <v>0</v>
      </c>
      <c r="F7412">
        <v>70104</v>
      </c>
      <c r="G7412">
        <v>235</v>
      </c>
      <c r="H7412" t="s">
        <v>16</v>
      </c>
      <c r="I7412">
        <v>2310</v>
      </c>
      <c r="J7412">
        <v>2151</v>
      </c>
      <c r="K7412" t="s">
        <v>3425</v>
      </c>
      <c r="L7412" t="s">
        <v>1220</v>
      </c>
      <c r="M7412" t="s">
        <v>6823</v>
      </c>
      <c r="N7412" t="s">
        <v>672</v>
      </c>
      <c r="O7412" s="65">
        <v>1156315</v>
      </c>
    </row>
    <row r="7413" spans="1:15" x14ac:dyDescent="0.25">
      <c r="A7413" s="45">
        <v>2018</v>
      </c>
      <c r="B7413" t="s">
        <v>1218</v>
      </c>
      <c r="C7413">
        <v>232</v>
      </c>
      <c r="D7413">
        <v>903</v>
      </c>
      <c r="E7413">
        <v>0</v>
      </c>
      <c r="F7413">
        <v>70104</v>
      </c>
      <c r="G7413">
        <v>236</v>
      </c>
      <c r="H7413" t="s">
        <v>16</v>
      </c>
      <c r="I7413">
        <v>2310</v>
      </c>
      <c r="J7413">
        <v>2151</v>
      </c>
      <c r="K7413" t="s">
        <v>3425</v>
      </c>
      <c r="L7413" t="s">
        <v>1220</v>
      </c>
      <c r="M7413" t="s">
        <v>6824</v>
      </c>
      <c r="N7413" t="s">
        <v>672</v>
      </c>
      <c r="O7413" s="65">
        <v>1379902</v>
      </c>
    </row>
    <row r="7414" spans="1:15" x14ac:dyDescent="0.25">
      <c r="A7414" s="45">
        <v>2018</v>
      </c>
      <c r="B7414" t="s">
        <v>1218</v>
      </c>
      <c r="C7414">
        <v>232</v>
      </c>
      <c r="D7414">
        <v>903</v>
      </c>
      <c r="E7414">
        <v>0</v>
      </c>
      <c r="F7414">
        <v>70104</v>
      </c>
      <c r="G7414">
        <v>237</v>
      </c>
      <c r="H7414" t="s">
        <v>16</v>
      </c>
      <c r="I7414">
        <v>2310</v>
      </c>
      <c r="J7414">
        <v>3120</v>
      </c>
      <c r="K7414" t="s">
        <v>3425</v>
      </c>
      <c r="L7414" t="s">
        <v>1220</v>
      </c>
      <c r="M7414" t="s">
        <v>6825</v>
      </c>
      <c r="N7414" t="s">
        <v>672</v>
      </c>
      <c r="O7414" s="65">
        <v>804785</v>
      </c>
    </row>
    <row r="7415" spans="1:15" x14ac:dyDescent="0.25">
      <c r="A7415" s="45">
        <v>2018</v>
      </c>
      <c r="B7415" t="s">
        <v>1218</v>
      </c>
      <c r="C7415">
        <v>232</v>
      </c>
      <c r="D7415">
        <v>903</v>
      </c>
      <c r="E7415">
        <v>0</v>
      </c>
      <c r="F7415">
        <v>70104</v>
      </c>
      <c r="G7415">
        <v>238</v>
      </c>
      <c r="H7415" t="s">
        <v>16</v>
      </c>
      <c r="I7415">
        <v>2310</v>
      </c>
      <c r="J7415">
        <v>3310</v>
      </c>
      <c r="K7415" t="s">
        <v>3425</v>
      </c>
      <c r="L7415" t="s">
        <v>1220</v>
      </c>
      <c r="M7415" t="s">
        <v>6826</v>
      </c>
      <c r="N7415" t="s">
        <v>672</v>
      </c>
      <c r="O7415" s="65">
        <v>900000</v>
      </c>
    </row>
    <row r="7416" spans="1:15" x14ac:dyDescent="0.25">
      <c r="A7416" s="45">
        <v>2018</v>
      </c>
      <c r="B7416" t="s">
        <v>1218</v>
      </c>
      <c r="C7416">
        <v>232</v>
      </c>
      <c r="D7416">
        <v>903</v>
      </c>
      <c r="E7416">
        <v>0</v>
      </c>
      <c r="F7416">
        <v>70104</v>
      </c>
      <c r="G7416">
        <v>239</v>
      </c>
      <c r="H7416" t="s">
        <v>16</v>
      </c>
      <c r="I7416">
        <v>2310</v>
      </c>
      <c r="J7416">
        <v>3310</v>
      </c>
      <c r="K7416" t="s">
        <v>3425</v>
      </c>
      <c r="L7416" t="s">
        <v>1220</v>
      </c>
      <c r="M7416" t="s">
        <v>6827</v>
      </c>
      <c r="N7416" t="s">
        <v>672</v>
      </c>
      <c r="O7416" s="65">
        <v>1265363</v>
      </c>
    </row>
    <row r="7417" spans="1:15" x14ac:dyDescent="0.25">
      <c r="A7417" s="45">
        <v>2018</v>
      </c>
      <c r="B7417" t="s">
        <v>1218</v>
      </c>
      <c r="C7417">
        <v>232</v>
      </c>
      <c r="D7417">
        <v>903</v>
      </c>
      <c r="E7417">
        <v>0</v>
      </c>
      <c r="F7417">
        <v>70104</v>
      </c>
      <c r="G7417">
        <v>240</v>
      </c>
      <c r="H7417" t="s">
        <v>16</v>
      </c>
      <c r="I7417">
        <v>2310</v>
      </c>
      <c r="J7417">
        <v>2220</v>
      </c>
      <c r="K7417" t="s">
        <v>3425</v>
      </c>
      <c r="L7417" t="s">
        <v>1220</v>
      </c>
      <c r="M7417" t="s">
        <v>6828</v>
      </c>
      <c r="N7417" t="s">
        <v>672</v>
      </c>
      <c r="O7417" s="65">
        <v>1092715</v>
      </c>
    </row>
    <row r="7418" spans="1:15" x14ac:dyDescent="0.25">
      <c r="A7418" s="45">
        <v>2018</v>
      </c>
      <c r="B7418" t="s">
        <v>1218</v>
      </c>
      <c r="C7418">
        <v>232</v>
      </c>
      <c r="D7418">
        <v>903</v>
      </c>
      <c r="E7418">
        <v>0</v>
      </c>
      <c r="F7418">
        <v>70104</v>
      </c>
      <c r="G7418">
        <v>242</v>
      </c>
      <c r="H7418" t="s">
        <v>16</v>
      </c>
      <c r="I7418">
        <v>2310</v>
      </c>
      <c r="J7418">
        <v>2151</v>
      </c>
      <c r="K7418" t="s">
        <v>3425</v>
      </c>
      <c r="L7418" t="s">
        <v>673</v>
      </c>
      <c r="M7418" t="s">
        <v>6829</v>
      </c>
      <c r="N7418" t="s">
        <v>674</v>
      </c>
      <c r="O7418" s="65">
        <v>1551611</v>
      </c>
    </row>
    <row r="7419" spans="1:15" x14ac:dyDescent="0.25">
      <c r="A7419" s="45">
        <v>2018</v>
      </c>
      <c r="B7419" t="s">
        <v>1218</v>
      </c>
      <c r="C7419">
        <v>232</v>
      </c>
      <c r="D7419">
        <v>903</v>
      </c>
      <c r="E7419">
        <v>0</v>
      </c>
      <c r="F7419">
        <v>70104</v>
      </c>
      <c r="G7419">
        <v>243</v>
      </c>
      <c r="H7419" t="s">
        <v>16</v>
      </c>
      <c r="I7419">
        <v>2310</v>
      </c>
      <c r="J7419">
        <v>3120</v>
      </c>
      <c r="K7419" t="s">
        <v>3425</v>
      </c>
      <c r="L7419" t="s">
        <v>673</v>
      </c>
      <c r="M7419" t="s">
        <v>6830</v>
      </c>
      <c r="N7419" t="s">
        <v>674</v>
      </c>
      <c r="O7419" s="65">
        <v>1958650</v>
      </c>
    </row>
    <row r="7420" spans="1:15" x14ac:dyDescent="0.25">
      <c r="A7420" s="45">
        <v>2018</v>
      </c>
      <c r="B7420" t="s">
        <v>1218</v>
      </c>
      <c r="C7420">
        <v>232</v>
      </c>
      <c r="D7420">
        <v>903</v>
      </c>
      <c r="E7420">
        <v>0</v>
      </c>
      <c r="F7420">
        <v>70104</v>
      </c>
      <c r="G7420">
        <v>244</v>
      </c>
      <c r="H7420" t="s">
        <v>16</v>
      </c>
      <c r="I7420">
        <v>2310</v>
      </c>
      <c r="J7420">
        <v>3310</v>
      </c>
      <c r="K7420" t="s">
        <v>3425</v>
      </c>
      <c r="L7420" t="s">
        <v>673</v>
      </c>
      <c r="M7420" t="s">
        <v>6831</v>
      </c>
      <c r="N7420" t="s">
        <v>674</v>
      </c>
      <c r="O7420" s="65">
        <v>1533174</v>
      </c>
    </row>
    <row r="7421" spans="1:15" x14ac:dyDescent="0.25">
      <c r="A7421" s="45">
        <v>2018</v>
      </c>
      <c r="B7421" t="s">
        <v>1218</v>
      </c>
      <c r="C7421">
        <v>232</v>
      </c>
      <c r="D7421">
        <v>903</v>
      </c>
      <c r="E7421">
        <v>0</v>
      </c>
      <c r="F7421">
        <v>70104</v>
      </c>
      <c r="G7421">
        <v>245</v>
      </c>
      <c r="H7421" t="s">
        <v>16</v>
      </c>
      <c r="I7421">
        <v>2310</v>
      </c>
      <c r="J7421">
        <v>2151</v>
      </c>
      <c r="K7421" t="s">
        <v>3425</v>
      </c>
      <c r="L7421" t="s">
        <v>673</v>
      </c>
      <c r="M7421" t="s">
        <v>6832</v>
      </c>
      <c r="N7421" t="s">
        <v>674</v>
      </c>
      <c r="O7421" s="65">
        <v>2076456</v>
      </c>
    </row>
    <row r="7422" spans="1:15" x14ac:dyDescent="0.25">
      <c r="A7422" s="45">
        <v>2018</v>
      </c>
      <c r="B7422" t="s">
        <v>1218</v>
      </c>
      <c r="C7422">
        <v>232</v>
      </c>
      <c r="D7422">
        <v>903</v>
      </c>
      <c r="E7422">
        <v>0</v>
      </c>
      <c r="F7422">
        <v>70104</v>
      </c>
      <c r="G7422">
        <v>246</v>
      </c>
      <c r="H7422" t="s">
        <v>16</v>
      </c>
      <c r="I7422">
        <v>2310</v>
      </c>
      <c r="J7422">
        <v>3120</v>
      </c>
      <c r="K7422" t="s">
        <v>3425</v>
      </c>
      <c r="L7422" t="s">
        <v>673</v>
      </c>
      <c r="M7422" t="s">
        <v>6833</v>
      </c>
      <c r="N7422" t="s">
        <v>674</v>
      </c>
      <c r="O7422" s="65">
        <v>1557555</v>
      </c>
    </row>
    <row r="7423" spans="1:15" x14ac:dyDescent="0.25">
      <c r="A7423" s="45">
        <v>2018</v>
      </c>
      <c r="B7423" t="s">
        <v>1218</v>
      </c>
      <c r="C7423">
        <v>232</v>
      </c>
      <c r="D7423">
        <v>903</v>
      </c>
      <c r="E7423">
        <v>0</v>
      </c>
      <c r="F7423">
        <v>70104</v>
      </c>
      <c r="G7423">
        <v>253</v>
      </c>
      <c r="H7423" t="s">
        <v>16</v>
      </c>
      <c r="I7423">
        <v>2310</v>
      </c>
      <c r="J7423">
        <v>2151</v>
      </c>
      <c r="K7423" t="s">
        <v>3425</v>
      </c>
      <c r="L7423" t="s">
        <v>675</v>
      </c>
      <c r="M7423" t="s">
        <v>6834</v>
      </c>
      <c r="N7423" t="s">
        <v>676</v>
      </c>
      <c r="O7423" s="65">
        <v>5705809</v>
      </c>
    </row>
    <row r="7424" spans="1:15" x14ac:dyDescent="0.25">
      <c r="A7424" s="45">
        <v>2018</v>
      </c>
      <c r="B7424" t="s">
        <v>1218</v>
      </c>
      <c r="C7424">
        <v>232</v>
      </c>
      <c r="D7424">
        <v>903</v>
      </c>
      <c r="E7424">
        <v>0</v>
      </c>
      <c r="F7424">
        <v>70104</v>
      </c>
      <c r="G7424">
        <v>255</v>
      </c>
      <c r="H7424" t="s">
        <v>16</v>
      </c>
      <c r="I7424">
        <v>2310</v>
      </c>
      <c r="J7424">
        <v>3310</v>
      </c>
      <c r="K7424" t="s">
        <v>3425</v>
      </c>
      <c r="L7424" t="s">
        <v>677</v>
      </c>
      <c r="M7424" t="s">
        <v>6835</v>
      </c>
      <c r="N7424" t="s">
        <v>679</v>
      </c>
      <c r="O7424" s="65">
        <v>4707112</v>
      </c>
    </row>
    <row r="7425" spans="1:15" x14ac:dyDescent="0.25">
      <c r="A7425" s="45">
        <v>2018</v>
      </c>
      <c r="B7425" t="s">
        <v>1218</v>
      </c>
      <c r="C7425">
        <v>232</v>
      </c>
      <c r="D7425">
        <v>903</v>
      </c>
      <c r="E7425">
        <v>0</v>
      </c>
      <c r="F7425">
        <v>70104</v>
      </c>
      <c r="G7425">
        <v>256</v>
      </c>
      <c r="H7425" t="s">
        <v>16</v>
      </c>
      <c r="I7425">
        <v>2310</v>
      </c>
      <c r="J7425">
        <v>3310</v>
      </c>
      <c r="K7425" t="s">
        <v>3425</v>
      </c>
      <c r="L7425" t="s">
        <v>680</v>
      </c>
      <c r="M7425" t="s">
        <v>6836</v>
      </c>
      <c r="N7425" t="s">
        <v>681</v>
      </c>
      <c r="O7425" s="65">
        <v>4470634</v>
      </c>
    </row>
    <row r="7426" spans="1:15" x14ac:dyDescent="0.25">
      <c r="A7426" s="45">
        <v>2018</v>
      </c>
      <c r="B7426" t="s">
        <v>1218</v>
      </c>
      <c r="C7426">
        <v>232</v>
      </c>
      <c r="D7426">
        <v>903</v>
      </c>
      <c r="E7426">
        <v>0</v>
      </c>
      <c r="F7426">
        <v>70104</v>
      </c>
      <c r="G7426">
        <v>260</v>
      </c>
      <c r="H7426" t="s">
        <v>16</v>
      </c>
      <c r="I7426">
        <v>2310</v>
      </c>
      <c r="J7426">
        <v>3310</v>
      </c>
      <c r="K7426" t="s">
        <v>3425</v>
      </c>
      <c r="L7426" t="s">
        <v>1219</v>
      </c>
      <c r="M7426" t="s">
        <v>6837</v>
      </c>
      <c r="N7426" t="s">
        <v>683</v>
      </c>
      <c r="O7426" s="65">
        <v>3629853</v>
      </c>
    </row>
    <row r="7427" spans="1:15" x14ac:dyDescent="0.25">
      <c r="A7427" s="45">
        <v>2018</v>
      </c>
      <c r="B7427" t="s">
        <v>1218</v>
      </c>
      <c r="C7427">
        <v>232</v>
      </c>
      <c r="D7427">
        <v>903</v>
      </c>
      <c r="E7427">
        <v>0</v>
      </c>
      <c r="F7427">
        <v>70104</v>
      </c>
      <c r="G7427">
        <v>261</v>
      </c>
      <c r="H7427" t="s">
        <v>16</v>
      </c>
      <c r="I7427">
        <v>2310</v>
      </c>
      <c r="J7427">
        <v>3310</v>
      </c>
      <c r="K7427" t="s">
        <v>3425</v>
      </c>
      <c r="L7427" t="s">
        <v>1219</v>
      </c>
      <c r="M7427" t="s">
        <v>6838</v>
      </c>
      <c r="N7427" t="s">
        <v>683</v>
      </c>
      <c r="O7427" s="65">
        <v>2652684</v>
      </c>
    </row>
    <row r="7428" spans="1:15" x14ac:dyDescent="0.25">
      <c r="A7428" s="45">
        <v>2018</v>
      </c>
      <c r="B7428" t="s">
        <v>1218</v>
      </c>
      <c r="C7428">
        <v>232</v>
      </c>
      <c r="D7428">
        <v>903</v>
      </c>
      <c r="E7428">
        <v>0</v>
      </c>
      <c r="F7428">
        <v>70104</v>
      </c>
      <c r="G7428">
        <v>268</v>
      </c>
      <c r="H7428" t="s">
        <v>16</v>
      </c>
      <c r="I7428">
        <v>2310</v>
      </c>
      <c r="J7428">
        <v>2151</v>
      </c>
      <c r="K7428" t="s">
        <v>3425</v>
      </c>
      <c r="L7428" t="s">
        <v>139</v>
      </c>
      <c r="M7428" t="s">
        <v>6839</v>
      </c>
      <c r="N7428" t="s">
        <v>141</v>
      </c>
      <c r="O7428" s="65">
        <v>8258041</v>
      </c>
    </row>
    <row r="7429" spans="1:15" x14ac:dyDescent="0.25">
      <c r="A7429" s="45">
        <v>2018</v>
      </c>
      <c r="B7429" t="s">
        <v>1218</v>
      </c>
      <c r="C7429">
        <v>232</v>
      </c>
      <c r="D7429">
        <v>903</v>
      </c>
      <c r="E7429">
        <v>0</v>
      </c>
      <c r="F7429">
        <v>70104</v>
      </c>
      <c r="G7429">
        <v>269</v>
      </c>
      <c r="H7429" t="s">
        <v>16</v>
      </c>
      <c r="I7429">
        <v>2310</v>
      </c>
      <c r="J7429">
        <v>3120</v>
      </c>
      <c r="K7429" t="s">
        <v>3425</v>
      </c>
      <c r="L7429" t="s">
        <v>139</v>
      </c>
      <c r="M7429" t="s">
        <v>6840</v>
      </c>
      <c r="N7429" t="s">
        <v>141</v>
      </c>
      <c r="O7429" s="65">
        <v>7815377</v>
      </c>
    </row>
    <row r="7430" spans="1:15" x14ac:dyDescent="0.25">
      <c r="A7430" s="45">
        <v>2018</v>
      </c>
      <c r="B7430" t="s">
        <v>1218</v>
      </c>
      <c r="C7430">
        <v>232</v>
      </c>
      <c r="D7430">
        <v>903</v>
      </c>
      <c r="E7430">
        <v>0</v>
      </c>
      <c r="F7430">
        <v>70104</v>
      </c>
      <c r="G7430">
        <v>270</v>
      </c>
      <c r="H7430" t="s">
        <v>16</v>
      </c>
      <c r="I7430">
        <v>2310</v>
      </c>
      <c r="J7430">
        <v>3120</v>
      </c>
      <c r="K7430" t="s">
        <v>3425</v>
      </c>
      <c r="L7430" t="s">
        <v>139</v>
      </c>
      <c r="M7430" t="s">
        <v>6841</v>
      </c>
      <c r="N7430" t="s">
        <v>141</v>
      </c>
      <c r="O7430" s="65">
        <v>9252081</v>
      </c>
    </row>
    <row r="7431" spans="1:15" x14ac:dyDescent="0.25">
      <c r="A7431" s="45">
        <v>2018</v>
      </c>
      <c r="B7431" t="s">
        <v>1218</v>
      </c>
      <c r="C7431">
        <v>232</v>
      </c>
      <c r="D7431">
        <v>903</v>
      </c>
      <c r="E7431">
        <v>0</v>
      </c>
      <c r="F7431">
        <v>70104</v>
      </c>
      <c r="G7431">
        <v>271</v>
      </c>
      <c r="H7431" t="s">
        <v>16</v>
      </c>
      <c r="I7431">
        <v>2310</v>
      </c>
      <c r="J7431">
        <v>3411</v>
      </c>
      <c r="K7431" t="s">
        <v>3425</v>
      </c>
      <c r="L7431" t="s">
        <v>139</v>
      </c>
      <c r="M7431" t="s">
        <v>6842</v>
      </c>
      <c r="N7431" t="s">
        <v>141</v>
      </c>
      <c r="O7431" s="65">
        <v>6058213</v>
      </c>
    </row>
    <row r="7432" spans="1:15" x14ac:dyDescent="0.25">
      <c r="A7432" s="45">
        <v>2018</v>
      </c>
      <c r="B7432" t="s">
        <v>1218</v>
      </c>
      <c r="C7432">
        <v>232</v>
      </c>
      <c r="D7432">
        <v>903</v>
      </c>
      <c r="E7432">
        <v>0</v>
      </c>
      <c r="F7432">
        <v>70104</v>
      </c>
      <c r="G7432">
        <v>272</v>
      </c>
      <c r="H7432" t="s">
        <v>16</v>
      </c>
      <c r="I7432">
        <v>2310</v>
      </c>
      <c r="J7432">
        <v>3120</v>
      </c>
      <c r="K7432" t="s">
        <v>3425</v>
      </c>
      <c r="L7432" t="s">
        <v>139</v>
      </c>
      <c r="M7432" t="s">
        <v>6843</v>
      </c>
      <c r="N7432" t="s">
        <v>141</v>
      </c>
      <c r="O7432" s="65">
        <v>7276385</v>
      </c>
    </row>
    <row r="7433" spans="1:15" x14ac:dyDescent="0.25">
      <c r="A7433" s="45">
        <v>2018</v>
      </c>
      <c r="B7433" t="s">
        <v>1218</v>
      </c>
      <c r="C7433">
        <v>232</v>
      </c>
      <c r="D7433">
        <v>903</v>
      </c>
      <c r="E7433">
        <v>0</v>
      </c>
      <c r="F7433">
        <v>90202</v>
      </c>
      <c r="G7433">
        <v>274</v>
      </c>
      <c r="H7433" t="s">
        <v>9</v>
      </c>
      <c r="I7433">
        <v>4000</v>
      </c>
      <c r="J7433">
        <v>3120</v>
      </c>
      <c r="K7433" t="s">
        <v>3224</v>
      </c>
      <c r="L7433" t="s">
        <v>1212</v>
      </c>
      <c r="M7433" t="s">
        <v>1213</v>
      </c>
      <c r="O7433" s="65">
        <v>16456802</v>
      </c>
    </row>
    <row r="7434" spans="1:15" x14ac:dyDescent="0.25">
      <c r="A7434" s="45">
        <v>2018</v>
      </c>
      <c r="B7434" t="s">
        <v>1221</v>
      </c>
      <c r="C7434">
        <v>232</v>
      </c>
      <c r="D7434">
        <v>904</v>
      </c>
      <c r="E7434">
        <v>0</v>
      </c>
      <c r="F7434">
        <v>70104</v>
      </c>
      <c r="G7434">
        <v>200</v>
      </c>
      <c r="H7434" t="s">
        <v>16</v>
      </c>
      <c r="I7434">
        <v>2310</v>
      </c>
      <c r="J7434">
        <v>2151</v>
      </c>
      <c r="K7434" t="s">
        <v>3425</v>
      </c>
      <c r="L7434" t="s">
        <v>373</v>
      </c>
      <c r="M7434" t="s">
        <v>6844</v>
      </c>
      <c r="N7434" t="s">
        <v>375</v>
      </c>
      <c r="O7434" s="65">
        <v>10531765</v>
      </c>
    </row>
    <row r="7435" spans="1:15" x14ac:dyDescent="0.25">
      <c r="A7435" s="45">
        <v>2018</v>
      </c>
      <c r="B7435" t="s">
        <v>1221</v>
      </c>
      <c r="C7435">
        <v>232</v>
      </c>
      <c r="D7435">
        <v>904</v>
      </c>
      <c r="E7435">
        <v>0</v>
      </c>
      <c r="F7435">
        <v>70104</v>
      </c>
      <c r="G7435">
        <v>201</v>
      </c>
      <c r="H7435" t="s">
        <v>16</v>
      </c>
      <c r="I7435">
        <v>2310</v>
      </c>
      <c r="J7435">
        <v>2151</v>
      </c>
      <c r="K7435" t="s">
        <v>3425</v>
      </c>
      <c r="L7435" t="s">
        <v>373</v>
      </c>
      <c r="M7435" t="s">
        <v>6845</v>
      </c>
      <c r="N7435" t="s">
        <v>375</v>
      </c>
      <c r="O7435" s="65">
        <v>3500772</v>
      </c>
    </row>
    <row r="7436" spans="1:15" x14ac:dyDescent="0.25">
      <c r="A7436" s="45">
        <v>2018</v>
      </c>
      <c r="B7436" t="s">
        <v>1221</v>
      </c>
      <c r="C7436">
        <v>232</v>
      </c>
      <c r="D7436">
        <v>904</v>
      </c>
      <c r="E7436">
        <v>0</v>
      </c>
      <c r="F7436">
        <v>70104</v>
      </c>
      <c r="G7436">
        <v>202</v>
      </c>
      <c r="H7436" t="s">
        <v>16</v>
      </c>
      <c r="I7436">
        <v>2310</v>
      </c>
      <c r="J7436">
        <v>3310</v>
      </c>
      <c r="K7436" t="s">
        <v>3425</v>
      </c>
      <c r="L7436" t="s">
        <v>373</v>
      </c>
      <c r="M7436" t="s">
        <v>6846</v>
      </c>
      <c r="N7436" t="s">
        <v>375</v>
      </c>
      <c r="O7436" s="65">
        <v>3746523</v>
      </c>
    </row>
    <row r="7437" spans="1:15" x14ac:dyDescent="0.25">
      <c r="A7437" s="45">
        <v>2018</v>
      </c>
      <c r="B7437" t="s">
        <v>1221</v>
      </c>
      <c r="C7437">
        <v>232</v>
      </c>
      <c r="D7437">
        <v>904</v>
      </c>
      <c r="E7437">
        <v>0</v>
      </c>
      <c r="F7437">
        <v>70104</v>
      </c>
      <c r="G7437">
        <v>203</v>
      </c>
      <c r="H7437" t="s">
        <v>16</v>
      </c>
      <c r="I7437">
        <v>2310</v>
      </c>
      <c r="J7437">
        <v>2151</v>
      </c>
      <c r="K7437" t="s">
        <v>3425</v>
      </c>
      <c r="L7437" t="s">
        <v>373</v>
      </c>
      <c r="M7437" t="s">
        <v>6847</v>
      </c>
      <c r="N7437" t="s">
        <v>375</v>
      </c>
      <c r="O7437" s="65">
        <v>4364582</v>
      </c>
    </row>
    <row r="7438" spans="1:15" x14ac:dyDescent="0.25">
      <c r="A7438" s="45">
        <v>2018</v>
      </c>
      <c r="B7438" t="s">
        <v>1221</v>
      </c>
      <c r="C7438">
        <v>232</v>
      </c>
      <c r="D7438">
        <v>904</v>
      </c>
      <c r="E7438">
        <v>0</v>
      </c>
      <c r="F7438">
        <v>70104</v>
      </c>
      <c r="G7438">
        <v>204</v>
      </c>
      <c r="H7438" t="s">
        <v>16</v>
      </c>
      <c r="I7438">
        <v>2310</v>
      </c>
      <c r="J7438">
        <v>3410</v>
      </c>
      <c r="K7438" t="s">
        <v>3425</v>
      </c>
      <c r="L7438" t="s">
        <v>373</v>
      </c>
      <c r="M7438" t="s">
        <v>6848</v>
      </c>
      <c r="N7438" t="s">
        <v>375</v>
      </c>
      <c r="O7438" s="65">
        <v>2618641</v>
      </c>
    </row>
    <row r="7439" spans="1:15" x14ac:dyDescent="0.25">
      <c r="A7439" s="45">
        <v>2018</v>
      </c>
      <c r="B7439" t="s">
        <v>1221</v>
      </c>
      <c r="C7439">
        <v>232</v>
      </c>
      <c r="D7439">
        <v>904</v>
      </c>
      <c r="E7439">
        <v>0</v>
      </c>
      <c r="F7439">
        <v>70104</v>
      </c>
      <c r="G7439">
        <v>210</v>
      </c>
      <c r="H7439" t="s">
        <v>16</v>
      </c>
      <c r="I7439">
        <v>2310</v>
      </c>
      <c r="J7439">
        <v>3120</v>
      </c>
      <c r="K7439" t="s">
        <v>3425</v>
      </c>
      <c r="L7439" t="s">
        <v>384</v>
      </c>
      <c r="M7439" t="s">
        <v>6849</v>
      </c>
      <c r="N7439" t="s">
        <v>385</v>
      </c>
      <c r="O7439" s="65">
        <v>1200314</v>
      </c>
    </row>
    <row r="7440" spans="1:15" x14ac:dyDescent="0.25">
      <c r="A7440" s="45">
        <v>2018</v>
      </c>
      <c r="B7440" t="s">
        <v>1221</v>
      </c>
      <c r="C7440">
        <v>232</v>
      </c>
      <c r="D7440">
        <v>904</v>
      </c>
      <c r="E7440">
        <v>0</v>
      </c>
      <c r="F7440">
        <v>70104</v>
      </c>
      <c r="G7440">
        <v>211</v>
      </c>
      <c r="H7440" t="s">
        <v>16</v>
      </c>
      <c r="I7440">
        <v>2310</v>
      </c>
      <c r="J7440">
        <v>3310</v>
      </c>
      <c r="K7440" t="s">
        <v>3425</v>
      </c>
      <c r="L7440" t="s">
        <v>384</v>
      </c>
      <c r="M7440" t="s">
        <v>6850</v>
      </c>
      <c r="N7440" t="s">
        <v>385</v>
      </c>
      <c r="O7440" s="65">
        <v>1200000</v>
      </c>
    </row>
    <row r="7441" spans="1:15" x14ac:dyDescent="0.25">
      <c r="A7441" s="45">
        <v>2018</v>
      </c>
      <c r="B7441" t="s">
        <v>1221</v>
      </c>
      <c r="C7441">
        <v>232</v>
      </c>
      <c r="D7441">
        <v>904</v>
      </c>
      <c r="E7441">
        <v>0</v>
      </c>
      <c r="F7441">
        <v>70104</v>
      </c>
      <c r="G7441">
        <v>212</v>
      </c>
      <c r="H7441" t="s">
        <v>16</v>
      </c>
      <c r="I7441">
        <v>2310</v>
      </c>
      <c r="J7441">
        <v>3310</v>
      </c>
      <c r="K7441" t="s">
        <v>3425</v>
      </c>
      <c r="L7441" t="s">
        <v>384</v>
      </c>
      <c r="M7441" t="s">
        <v>6851</v>
      </c>
      <c r="N7441" t="s">
        <v>385</v>
      </c>
      <c r="O7441" s="65">
        <v>1200000</v>
      </c>
    </row>
    <row r="7442" spans="1:15" x14ac:dyDescent="0.25">
      <c r="A7442" s="45">
        <v>2018</v>
      </c>
      <c r="B7442" t="s">
        <v>1221</v>
      </c>
      <c r="C7442">
        <v>232</v>
      </c>
      <c r="D7442">
        <v>904</v>
      </c>
      <c r="E7442">
        <v>0</v>
      </c>
      <c r="F7442">
        <v>70104</v>
      </c>
      <c r="G7442">
        <v>213</v>
      </c>
      <c r="H7442" t="s">
        <v>16</v>
      </c>
      <c r="I7442">
        <v>2310</v>
      </c>
      <c r="J7442">
        <v>2151</v>
      </c>
      <c r="K7442" t="s">
        <v>3425</v>
      </c>
      <c r="L7442" t="s">
        <v>384</v>
      </c>
      <c r="M7442" t="s">
        <v>6852</v>
      </c>
      <c r="N7442" t="s">
        <v>385</v>
      </c>
      <c r="O7442" s="65">
        <v>800000</v>
      </c>
    </row>
    <row r="7443" spans="1:15" x14ac:dyDescent="0.25">
      <c r="A7443" s="45">
        <v>2018</v>
      </c>
      <c r="B7443" t="s">
        <v>1221</v>
      </c>
      <c r="C7443">
        <v>232</v>
      </c>
      <c r="D7443">
        <v>904</v>
      </c>
      <c r="E7443">
        <v>0</v>
      </c>
      <c r="F7443">
        <v>70104</v>
      </c>
      <c r="G7443">
        <v>214</v>
      </c>
      <c r="H7443" t="s">
        <v>16</v>
      </c>
      <c r="I7443">
        <v>2310</v>
      </c>
      <c r="J7443">
        <v>3410</v>
      </c>
      <c r="K7443" t="s">
        <v>3425</v>
      </c>
      <c r="L7443" t="s">
        <v>384</v>
      </c>
      <c r="M7443" t="s">
        <v>6853</v>
      </c>
      <c r="N7443" t="s">
        <v>385</v>
      </c>
      <c r="O7443" s="65">
        <v>1200000</v>
      </c>
    </row>
    <row r="7444" spans="1:15" x14ac:dyDescent="0.25">
      <c r="A7444" s="45">
        <v>2018</v>
      </c>
      <c r="B7444" t="s">
        <v>1221</v>
      </c>
      <c r="C7444">
        <v>232</v>
      </c>
      <c r="D7444">
        <v>904</v>
      </c>
      <c r="E7444">
        <v>0</v>
      </c>
      <c r="F7444">
        <v>70104</v>
      </c>
      <c r="G7444">
        <v>215</v>
      </c>
      <c r="H7444" t="s">
        <v>16</v>
      </c>
      <c r="I7444">
        <v>2310</v>
      </c>
      <c r="J7444">
        <v>3310</v>
      </c>
      <c r="K7444" t="s">
        <v>3425</v>
      </c>
      <c r="L7444" t="s">
        <v>384</v>
      </c>
      <c r="M7444" t="s">
        <v>6854</v>
      </c>
      <c r="N7444" t="s">
        <v>385</v>
      </c>
      <c r="O7444" s="65">
        <v>1573648</v>
      </c>
    </row>
    <row r="7445" spans="1:15" x14ac:dyDescent="0.25">
      <c r="A7445" s="45">
        <v>2018</v>
      </c>
      <c r="B7445" t="s">
        <v>1221</v>
      </c>
      <c r="C7445">
        <v>232</v>
      </c>
      <c r="D7445">
        <v>904</v>
      </c>
      <c r="E7445">
        <v>0</v>
      </c>
      <c r="F7445">
        <v>70104</v>
      </c>
      <c r="G7445">
        <v>216</v>
      </c>
      <c r="H7445" t="s">
        <v>16</v>
      </c>
      <c r="I7445">
        <v>2310</v>
      </c>
      <c r="J7445">
        <v>2220</v>
      </c>
      <c r="K7445" t="s">
        <v>3425</v>
      </c>
      <c r="L7445" t="s">
        <v>384</v>
      </c>
      <c r="M7445" t="s">
        <v>6855</v>
      </c>
      <c r="N7445" t="s">
        <v>385</v>
      </c>
      <c r="O7445" s="65">
        <v>1600000</v>
      </c>
    </row>
    <row r="7446" spans="1:15" x14ac:dyDescent="0.25">
      <c r="A7446" s="45">
        <v>2018</v>
      </c>
      <c r="B7446" t="s">
        <v>1221</v>
      </c>
      <c r="C7446">
        <v>232</v>
      </c>
      <c r="D7446">
        <v>904</v>
      </c>
      <c r="E7446">
        <v>0</v>
      </c>
      <c r="F7446">
        <v>70104</v>
      </c>
      <c r="G7446">
        <v>217</v>
      </c>
      <c r="H7446" t="s">
        <v>16</v>
      </c>
      <c r="I7446">
        <v>2310</v>
      </c>
      <c r="J7446">
        <v>3310</v>
      </c>
      <c r="K7446" t="s">
        <v>3425</v>
      </c>
      <c r="L7446" t="s">
        <v>384</v>
      </c>
      <c r="M7446" t="s">
        <v>6856</v>
      </c>
      <c r="N7446" t="s">
        <v>385</v>
      </c>
      <c r="O7446" s="65">
        <v>2283885</v>
      </c>
    </row>
    <row r="7447" spans="1:15" x14ac:dyDescent="0.25">
      <c r="A7447" s="45">
        <v>2018</v>
      </c>
      <c r="B7447" t="s">
        <v>1221</v>
      </c>
      <c r="C7447">
        <v>232</v>
      </c>
      <c r="D7447">
        <v>904</v>
      </c>
      <c r="E7447">
        <v>0</v>
      </c>
      <c r="F7447">
        <v>70104</v>
      </c>
      <c r="G7447">
        <v>218</v>
      </c>
      <c r="H7447" t="s">
        <v>16</v>
      </c>
      <c r="I7447">
        <v>2310</v>
      </c>
      <c r="J7447">
        <v>3310</v>
      </c>
      <c r="K7447" t="s">
        <v>3425</v>
      </c>
      <c r="L7447" t="s">
        <v>384</v>
      </c>
      <c r="M7447" t="s">
        <v>6857</v>
      </c>
      <c r="N7447" t="s">
        <v>385</v>
      </c>
      <c r="O7447" s="65">
        <v>2283885</v>
      </c>
    </row>
    <row r="7448" spans="1:15" x14ac:dyDescent="0.25">
      <c r="A7448" s="45">
        <v>2018</v>
      </c>
      <c r="B7448" t="s">
        <v>1221</v>
      </c>
      <c r="C7448">
        <v>232</v>
      </c>
      <c r="D7448">
        <v>904</v>
      </c>
      <c r="E7448">
        <v>0</v>
      </c>
      <c r="F7448">
        <v>70104</v>
      </c>
      <c r="G7448">
        <v>219</v>
      </c>
      <c r="H7448" t="s">
        <v>16</v>
      </c>
      <c r="I7448">
        <v>2310</v>
      </c>
      <c r="J7448">
        <v>3120</v>
      </c>
      <c r="K7448" t="s">
        <v>3425</v>
      </c>
      <c r="L7448" t="s">
        <v>384</v>
      </c>
      <c r="M7448" t="s">
        <v>6858</v>
      </c>
      <c r="N7448" t="s">
        <v>385</v>
      </c>
      <c r="O7448" s="65">
        <v>324278</v>
      </c>
    </row>
    <row r="7449" spans="1:15" x14ac:dyDescent="0.25">
      <c r="A7449" s="45">
        <v>2018</v>
      </c>
      <c r="B7449" t="s">
        <v>1221</v>
      </c>
      <c r="C7449">
        <v>232</v>
      </c>
      <c r="D7449">
        <v>904</v>
      </c>
      <c r="E7449">
        <v>0</v>
      </c>
      <c r="F7449">
        <v>70104</v>
      </c>
      <c r="G7449">
        <v>220</v>
      </c>
      <c r="H7449" t="s">
        <v>16</v>
      </c>
      <c r="I7449">
        <v>2310</v>
      </c>
      <c r="J7449">
        <v>3120</v>
      </c>
      <c r="K7449" t="s">
        <v>3425</v>
      </c>
      <c r="L7449" t="s">
        <v>384</v>
      </c>
      <c r="M7449" t="s">
        <v>6859</v>
      </c>
      <c r="N7449" t="s">
        <v>385</v>
      </c>
      <c r="O7449" s="65">
        <v>324278</v>
      </c>
    </row>
    <row r="7450" spans="1:15" x14ac:dyDescent="0.25">
      <c r="A7450" s="45">
        <v>2018</v>
      </c>
      <c r="B7450" t="s">
        <v>1221</v>
      </c>
      <c r="C7450">
        <v>232</v>
      </c>
      <c r="D7450">
        <v>904</v>
      </c>
      <c r="E7450">
        <v>0</v>
      </c>
      <c r="F7450">
        <v>70104</v>
      </c>
      <c r="G7450">
        <v>221</v>
      </c>
      <c r="H7450" t="s">
        <v>16</v>
      </c>
      <c r="I7450">
        <v>2310</v>
      </c>
      <c r="J7450">
        <v>3120</v>
      </c>
      <c r="K7450" t="s">
        <v>3425</v>
      </c>
      <c r="L7450" t="s">
        <v>384</v>
      </c>
      <c r="M7450" t="s">
        <v>6860</v>
      </c>
      <c r="N7450" t="s">
        <v>385</v>
      </c>
      <c r="O7450" s="65">
        <v>324278</v>
      </c>
    </row>
    <row r="7451" spans="1:15" x14ac:dyDescent="0.25">
      <c r="A7451" s="45">
        <v>2018</v>
      </c>
      <c r="B7451" t="s">
        <v>1221</v>
      </c>
      <c r="C7451">
        <v>232</v>
      </c>
      <c r="D7451">
        <v>904</v>
      </c>
      <c r="E7451">
        <v>0</v>
      </c>
      <c r="F7451">
        <v>70104</v>
      </c>
      <c r="G7451">
        <v>222</v>
      </c>
      <c r="H7451" t="s">
        <v>16</v>
      </c>
      <c r="I7451">
        <v>2310</v>
      </c>
      <c r="J7451">
        <v>3310</v>
      </c>
      <c r="K7451" t="s">
        <v>3425</v>
      </c>
      <c r="L7451" t="s">
        <v>384</v>
      </c>
      <c r="M7451" t="s">
        <v>6861</v>
      </c>
      <c r="N7451" t="s">
        <v>385</v>
      </c>
      <c r="O7451" s="65">
        <v>324278</v>
      </c>
    </row>
    <row r="7452" spans="1:15" x14ac:dyDescent="0.25">
      <c r="A7452" s="45">
        <v>2018</v>
      </c>
      <c r="B7452" t="s">
        <v>1221</v>
      </c>
      <c r="C7452">
        <v>232</v>
      </c>
      <c r="D7452">
        <v>904</v>
      </c>
      <c r="E7452">
        <v>0</v>
      </c>
      <c r="F7452">
        <v>70104</v>
      </c>
      <c r="G7452">
        <v>223</v>
      </c>
      <c r="H7452" t="s">
        <v>16</v>
      </c>
      <c r="I7452">
        <v>2310</v>
      </c>
      <c r="J7452">
        <v>3120</v>
      </c>
      <c r="K7452" t="s">
        <v>3425</v>
      </c>
      <c r="L7452" t="s">
        <v>384</v>
      </c>
      <c r="M7452" t="s">
        <v>6862</v>
      </c>
      <c r="N7452" t="s">
        <v>385</v>
      </c>
      <c r="O7452" s="65">
        <v>324278</v>
      </c>
    </row>
    <row r="7453" spans="1:15" x14ac:dyDescent="0.25">
      <c r="A7453" s="45">
        <v>2018</v>
      </c>
      <c r="B7453" t="s">
        <v>1221</v>
      </c>
      <c r="C7453">
        <v>232</v>
      </c>
      <c r="D7453">
        <v>904</v>
      </c>
      <c r="E7453">
        <v>0</v>
      </c>
      <c r="F7453">
        <v>70104</v>
      </c>
      <c r="G7453">
        <v>224</v>
      </c>
      <c r="H7453" t="s">
        <v>16</v>
      </c>
      <c r="I7453">
        <v>2310</v>
      </c>
      <c r="J7453">
        <v>3120</v>
      </c>
      <c r="K7453" t="s">
        <v>3425</v>
      </c>
      <c r="L7453" t="s">
        <v>384</v>
      </c>
      <c r="M7453" t="s">
        <v>6863</v>
      </c>
      <c r="N7453" t="s">
        <v>385</v>
      </c>
      <c r="O7453" s="65">
        <v>324278</v>
      </c>
    </row>
    <row r="7454" spans="1:15" x14ac:dyDescent="0.25">
      <c r="A7454" s="45">
        <v>2018</v>
      </c>
      <c r="B7454" t="s">
        <v>1221</v>
      </c>
      <c r="C7454">
        <v>232</v>
      </c>
      <c r="D7454">
        <v>904</v>
      </c>
      <c r="E7454">
        <v>0</v>
      </c>
      <c r="F7454">
        <v>70104</v>
      </c>
      <c r="G7454">
        <v>225</v>
      </c>
      <c r="H7454" t="s">
        <v>16</v>
      </c>
      <c r="I7454">
        <v>2310</v>
      </c>
      <c r="J7454">
        <v>3120</v>
      </c>
      <c r="K7454" t="s">
        <v>3425</v>
      </c>
      <c r="L7454" t="s">
        <v>384</v>
      </c>
      <c r="M7454" t="s">
        <v>6864</v>
      </c>
      <c r="N7454" t="s">
        <v>385</v>
      </c>
      <c r="O7454" s="65">
        <v>324278</v>
      </c>
    </row>
    <row r="7455" spans="1:15" x14ac:dyDescent="0.25">
      <c r="A7455" s="45">
        <v>2018</v>
      </c>
      <c r="B7455" t="s">
        <v>1221</v>
      </c>
      <c r="C7455">
        <v>232</v>
      </c>
      <c r="D7455">
        <v>904</v>
      </c>
      <c r="E7455">
        <v>0</v>
      </c>
      <c r="F7455">
        <v>70104</v>
      </c>
      <c r="G7455">
        <v>226</v>
      </c>
      <c r="H7455" t="s">
        <v>16</v>
      </c>
      <c r="I7455">
        <v>2310</v>
      </c>
      <c r="J7455">
        <v>3120</v>
      </c>
      <c r="K7455" t="s">
        <v>3425</v>
      </c>
      <c r="L7455" t="s">
        <v>384</v>
      </c>
      <c r="M7455" t="s">
        <v>6865</v>
      </c>
      <c r="N7455" t="s">
        <v>385</v>
      </c>
      <c r="O7455" s="65">
        <v>2525804</v>
      </c>
    </row>
    <row r="7456" spans="1:15" x14ac:dyDescent="0.25">
      <c r="A7456" s="45">
        <v>2018</v>
      </c>
      <c r="B7456" t="s">
        <v>1221</v>
      </c>
      <c r="C7456">
        <v>232</v>
      </c>
      <c r="D7456">
        <v>904</v>
      </c>
      <c r="E7456">
        <v>0</v>
      </c>
      <c r="F7456">
        <v>70104</v>
      </c>
      <c r="G7456">
        <v>227</v>
      </c>
      <c r="H7456" t="s">
        <v>16</v>
      </c>
      <c r="I7456">
        <v>2310</v>
      </c>
      <c r="J7456">
        <v>2220</v>
      </c>
      <c r="K7456" t="s">
        <v>3425</v>
      </c>
      <c r="L7456" t="s">
        <v>384</v>
      </c>
      <c r="M7456" t="s">
        <v>6866</v>
      </c>
      <c r="N7456" t="s">
        <v>385</v>
      </c>
      <c r="O7456" s="65">
        <v>2643246</v>
      </c>
    </row>
    <row r="7457" spans="1:15" x14ac:dyDescent="0.25">
      <c r="A7457" s="45">
        <v>2018</v>
      </c>
      <c r="B7457" t="s">
        <v>1221</v>
      </c>
      <c r="C7457">
        <v>232</v>
      </c>
      <c r="D7457">
        <v>904</v>
      </c>
      <c r="E7457">
        <v>0</v>
      </c>
      <c r="F7457">
        <v>70104</v>
      </c>
      <c r="G7457">
        <v>228</v>
      </c>
      <c r="H7457" t="s">
        <v>16</v>
      </c>
      <c r="I7457">
        <v>2310</v>
      </c>
      <c r="J7457">
        <v>3120</v>
      </c>
      <c r="K7457" t="s">
        <v>3425</v>
      </c>
      <c r="L7457" t="s">
        <v>384</v>
      </c>
      <c r="M7457" t="s">
        <v>6867</v>
      </c>
      <c r="N7457" t="s">
        <v>385</v>
      </c>
      <c r="O7457" s="65">
        <v>880000</v>
      </c>
    </row>
    <row r="7458" spans="1:15" x14ac:dyDescent="0.25">
      <c r="A7458" s="45">
        <v>2018</v>
      </c>
      <c r="B7458" t="s">
        <v>1221</v>
      </c>
      <c r="C7458">
        <v>232</v>
      </c>
      <c r="D7458">
        <v>904</v>
      </c>
      <c r="E7458">
        <v>0</v>
      </c>
      <c r="F7458">
        <v>70104</v>
      </c>
      <c r="G7458">
        <v>229</v>
      </c>
      <c r="H7458" t="s">
        <v>16</v>
      </c>
      <c r="I7458">
        <v>2310</v>
      </c>
      <c r="J7458">
        <v>3310</v>
      </c>
      <c r="K7458" t="s">
        <v>3425</v>
      </c>
      <c r="L7458" t="s">
        <v>384</v>
      </c>
      <c r="M7458" t="s">
        <v>6868</v>
      </c>
      <c r="N7458" t="s">
        <v>385</v>
      </c>
      <c r="O7458" s="65">
        <v>880000</v>
      </c>
    </row>
    <row r="7459" spans="1:15" x14ac:dyDescent="0.25">
      <c r="A7459" s="45">
        <v>2018</v>
      </c>
      <c r="B7459" t="s">
        <v>1221</v>
      </c>
      <c r="C7459">
        <v>232</v>
      </c>
      <c r="D7459">
        <v>904</v>
      </c>
      <c r="E7459">
        <v>0</v>
      </c>
      <c r="F7459">
        <v>70104</v>
      </c>
      <c r="G7459">
        <v>230</v>
      </c>
      <c r="H7459" t="s">
        <v>16</v>
      </c>
      <c r="I7459">
        <v>2310</v>
      </c>
      <c r="J7459">
        <v>3120</v>
      </c>
      <c r="K7459" t="s">
        <v>3425</v>
      </c>
      <c r="L7459" t="s">
        <v>384</v>
      </c>
      <c r="M7459" t="s">
        <v>6869</v>
      </c>
      <c r="N7459" t="s">
        <v>385</v>
      </c>
      <c r="O7459" s="65">
        <v>852329</v>
      </c>
    </row>
    <row r="7460" spans="1:15" x14ac:dyDescent="0.25">
      <c r="A7460" s="45">
        <v>2018</v>
      </c>
      <c r="B7460" t="s">
        <v>1221</v>
      </c>
      <c r="C7460">
        <v>232</v>
      </c>
      <c r="D7460">
        <v>904</v>
      </c>
      <c r="E7460">
        <v>0</v>
      </c>
      <c r="F7460">
        <v>60104</v>
      </c>
      <c r="G7460">
        <v>232</v>
      </c>
      <c r="H7460" t="s">
        <v>9</v>
      </c>
      <c r="I7460">
        <v>1310</v>
      </c>
      <c r="J7460">
        <v>3120</v>
      </c>
      <c r="K7460" t="s">
        <v>3394</v>
      </c>
      <c r="L7460" t="s">
        <v>386</v>
      </c>
      <c r="M7460" t="s">
        <v>6870</v>
      </c>
      <c r="N7460" t="s">
        <v>387</v>
      </c>
      <c r="O7460" s="65">
        <v>19703286</v>
      </c>
    </row>
    <row r="7461" spans="1:15" x14ac:dyDescent="0.25">
      <c r="A7461" s="45">
        <v>2018</v>
      </c>
      <c r="B7461" t="s">
        <v>1221</v>
      </c>
      <c r="C7461">
        <v>232</v>
      </c>
      <c r="D7461">
        <v>904</v>
      </c>
      <c r="E7461">
        <v>0</v>
      </c>
      <c r="F7461">
        <v>70104</v>
      </c>
      <c r="G7461">
        <v>238</v>
      </c>
      <c r="H7461" t="s">
        <v>16</v>
      </c>
      <c r="I7461">
        <v>2310</v>
      </c>
      <c r="J7461">
        <v>2151</v>
      </c>
      <c r="K7461" t="s">
        <v>3425</v>
      </c>
      <c r="L7461" t="s">
        <v>391</v>
      </c>
      <c r="M7461" t="s">
        <v>6871</v>
      </c>
      <c r="N7461" t="s">
        <v>392</v>
      </c>
      <c r="O7461" s="65">
        <v>1600000</v>
      </c>
    </row>
    <row r="7462" spans="1:15" x14ac:dyDescent="0.25">
      <c r="A7462" s="45">
        <v>2018</v>
      </c>
      <c r="B7462" t="s">
        <v>1221</v>
      </c>
      <c r="C7462">
        <v>232</v>
      </c>
      <c r="D7462">
        <v>904</v>
      </c>
      <c r="E7462">
        <v>0</v>
      </c>
      <c r="F7462">
        <v>70104</v>
      </c>
      <c r="G7462">
        <v>239</v>
      </c>
      <c r="H7462" t="s">
        <v>16</v>
      </c>
      <c r="I7462">
        <v>2310</v>
      </c>
      <c r="J7462">
        <v>2151</v>
      </c>
      <c r="K7462" t="s">
        <v>3425</v>
      </c>
      <c r="L7462" t="s">
        <v>391</v>
      </c>
      <c r="M7462" t="s">
        <v>6872</v>
      </c>
      <c r="N7462" t="s">
        <v>392</v>
      </c>
      <c r="O7462" s="65">
        <v>1600000</v>
      </c>
    </row>
    <row r="7463" spans="1:15" x14ac:dyDescent="0.25">
      <c r="A7463" s="45">
        <v>2018</v>
      </c>
      <c r="B7463" t="s">
        <v>1221</v>
      </c>
      <c r="C7463">
        <v>232</v>
      </c>
      <c r="D7463">
        <v>904</v>
      </c>
      <c r="E7463">
        <v>0</v>
      </c>
      <c r="F7463">
        <v>70104</v>
      </c>
      <c r="G7463">
        <v>240</v>
      </c>
      <c r="H7463" t="s">
        <v>16</v>
      </c>
      <c r="I7463">
        <v>2310</v>
      </c>
      <c r="J7463">
        <v>3310</v>
      </c>
      <c r="K7463" t="s">
        <v>3425</v>
      </c>
      <c r="L7463" t="s">
        <v>391</v>
      </c>
      <c r="M7463" t="s">
        <v>6873</v>
      </c>
      <c r="N7463" t="s">
        <v>392</v>
      </c>
      <c r="O7463" s="65">
        <v>1600000</v>
      </c>
    </row>
    <row r="7464" spans="1:15" x14ac:dyDescent="0.25">
      <c r="A7464" s="45">
        <v>2018</v>
      </c>
      <c r="B7464" t="s">
        <v>1221</v>
      </c>
      <c r="C7464">
        <v>232</v>
      </c>
      <c r="D7464">
        <v>904</v>
      </c>
      <c r="E7464">
        <v>0</v>
      </c>
      <c r="F7464">
        <v>70104</v>
      </c>
      <c r="G7464">
        <v>241</v>
      </c>
      <c r="H7464" t="s">
        <v>16</v>
      </c>
      <c r="I7464">
        <v>2310</v>
      </c>
      <c r="J7464">
        <v>3310</v>
      </c>
      <c r="K7464" t="s">
        <v>3425</v>
      </c>
      <c r="L7464" t="s">
        <v>391</v>
      </c>
      <c r="M7464" t="s">
        <v>6874</v>
      </c>
      <c r="N7464" t="s">
        <v>392</v>
      </c>
      <c r="O7464" s="65">
        <v>5120409</v>
      </c>
    </row>
    <row r="7465" spans="1:15" x14ac:dyDescent="0.25">
      <c r="A7465" s="45">
        <v>2018</v>
      </c>
      <c r="B7465" t="s">
        <v>1221</v>
      </c>
      <c r="C7465">
        <v>232</v>
      </c>
      <c r="D7465">
        <v>904</v>
      </c>
      <c r="E7465">
        <v>0</v>
      </c>
      <c r="F7465">
        <v>70104</v>
      </c>
      <c r="G7465">
        <v>242</v>
      </c>
      <c r="H7465" t="s">
        <v>16</v>
      </c>
      <c r="I7465">
        <v>2310</v>
      </c>
      <c r="J7465">
        <v>3340</v>
      </c>
      <c r="K7465" t="s">
        <v>3425</v>
      </c>
      <c r="L7465" t="s">
        <v>391</v>
      </c>
      <c r="M7465" t="s">
        <v>6875</v>
      </c>
      <c r="N7465" t="s">
        <v>392</v>
      </c>
      <c r="O7465" s="65">
        <v>3628047</v>
      </c>
    </row>
    <row r="7466" spans="1:15" x14ac:dyDescent="0.25">
      <c r="A7466" s="45">
        <v>2018</v>
      </c>
      <c r="B7466" t="s">
        <v>1221</v>
      </c>
      <c r="C7466">
        <v>232</v>
      </c>
      <c r="D7466">
        <v>904</v>
      </c>
      <c r="E7466">
        <v>0</v>
      </c>
      <c r="F7466">
        <v>70104</v>
      </c>
      <c r="G7466">
        <v>243</v>
      </c>
      <c r="H7466" t="s">
        <v>16</v>
      </c>
      <c r="I7466">
        <v>2310</v>
      </c>
      <c r="J7466">
        <v>3120</v>
      </c>
      <c r="K7466" t="s">
        <v>3425</v>
      </c>
      <c r="L7466" t="s">
        <v>391</v>
      </c>
      <c r="M7466" t="s">
        <v>6876</v>
      </c>
      <c r="N7466" t="s">
        <v>392</v>
      </c>
      <c r="O7466" s="65">
        <v>3573074</v>
      </c>
    </row>
    <row r="7467" spans="1:15" x14ac:dyDescent="0.25">
      <c r="A7467" s="45">
        <v>2018</v>
      </c>
      <c r="B7467" t="s">
        <v>1221</v>
      </c>
      <c r="C7467">
        <v>232</v>
      </c>
      <c r="D7467">
        <v>904</v>
      </c>
      <c r="E7467">
        <v>0</v>
      </c>
      <c r="F7467">
        <v>70104</v>
      </c>
      <c r="G7467">
        <v>244</v>
      </c>
      <c r="H7467" t="s">
        <v>16</v>
      </c>
      <c r="I7467">
        <v>2310</v>
      </c>
      <c r="J7467">
        <v>2220</v>
      </c>
      <c r="K7467" t="s">
        <v>3425</v>
      </c>
      <c r="L7467" t="s">
        <v>391</v>
      </c>
      <c r="M7467" t="s">
        <v>6877</v>
      </c>
      <c r="N7467" t="s">
        <v>392</v>
      </c>
      <c r="O7467" s="65">
        <v>766593</v>
      </c>
    </row>
    <row r="7468" spans="1:15" x14ac:dyDescent="0.25">
      <c r="A7468">
        <v>2018</v>
      </c>
      <c r="B7468" t="s">
        <v>1221</v>
      </c>
      <c r="C7468">
        <v>232</v>
      </c>
      <c r="D7468">
        <v>904</v>
      </c>
      <c r="E7468">
        <v>0</v>
      </c>
      <c r="F7468">
        <v>70104</v>
      </c>
      <c r="G7468">
        <v>245</v>
      </c>
      <c r="H7468" t="s">
        <v>16</v>
      </c>
      <c r="I7468">
        <v>2310</v>
      </c>
      <c r="J7468">
        <v>2220</v>
      </c>
      <c r="K7468" t="s">
        <v>3425</v>
      </c>
      <c r="L7468" t="s">
        <v>391</v>
      </c>
      <c r="M7468" t="s">
        <v>6878</v>
      </c>
      <c r="N7468" t="s">
        <v>392</v>
      </c>
      <c r="O7468">
        <v>1600000</v>
      </c>
    </row>
    <row r="7469" spans="1:15" x14ac:dyDescent="0.25">
      <c r="A7469">
        <v>2018</v>
      </c>
      <c r="B7469" t="s">
        <v>1221</v>
      </c>
      <c r="C7469">
        <v>232</v>
      </c>
      <c r="D7469">
        <v>904</v>
      </c>
      <c r="E7469">
        <v>0</v>
      </c>
      <c r="F7469">
        <v>70104</v>
      </c>
      <c r="G7469">
        <v>247</v>
      </c>
      <c r="H7469" t="s">
        <v>16</v>
      </c>
      <c r="I7469">
        <v>2310</v>
      </c>
      <c r="J7469">
        <v>3310</v>
      </c>
      <c r="K7469" t="s">
        <v>3425</v>
      </c>
      <c r="L7469" t="s">
        <v>378</v>
      </c>
      <c r="M7469" t="s">
        <v>6879</v>
      </c>
      <c r="N7469" t="s">
        <v>379</v>
      </c>
      <c r="O7469">
        <v>13126381</v>
      </c>
    </row>
    <row r="7470" spans="1:15" x14ac:dyDescent="0.25">
      <c r="A7470">
        <v>2018</v>
      </c>
      <c r="B7470" t="s">
        <v>1221</v>
      </c>
      <c r="C7470">
        <v>232</v>
      </c>
      <c r="D7470">
        <v>904</v>
      </c>
      <c r="E7470">
        <v>0</v>
      </c>
      <c r="F7470">
        <v>70104</v>
      </c>
      <c r="G7470">
        <v>263</v>
      </c>
      <c r="H7470" t="s">
        <v>16</v>
      </c>
      <c r="I7470">
        <v>2310</v>
      </c>
      <c r="J7470">
        <v>2220</v>
      </c>
      <c r="K7470" t="s">
        <v>3425</v>
      </c>
      <c r="L7470" t="s">
        <v>393</v>
      </c>
      <c r="M7470" t="s">
        <v>6880</v>
      </c>
      <c r="N7470" t="s">
        <v>394</v>
      </c>
      <c r="O7470">
        <v>5384192</v>
      </c>
    </row>
    <row r="7471" spans="1:15" x14ac:dyDescent="0.25">
      <c r="A7471">
        <v>2018</v>
      </c>
      <c r="B7471" t="s">
        <v>1221</v>
      </c>
      <c r="C7471">
        <v>232</v>
      </c>
      <c r="D7471">
        <v>904</v>
      </c>
      <c r="E7471">
        <v>0</v>
      </c>
      <c r="F7471">
        <v>70104</v>
      </c>
      <c r="G7471">
        <v>264</v>
      </c>
      <c r="H7471" t="s">
        <v>16</v>
      </c>
      <c r="I7471">
        <v>2310</v>
      </c>
      <c r="J7471">
        <v>3120</v>
      </c>
      <c r="K7471" t="s">
        <v>3425</v>
      </c>
      <c r="L7471" t="s">
        <v>393</v>
      </c>
      <c r="M7471" t="s">
        <v>6881</v>
      </c>
      <c r="N7471" t="s">
        <v>394</v>
      </c>
      <c r="O7471">
        <v>1318304</v>
      </c>
    </row>
    <row r="7472" spans="1:15" x14ac:dyDescent="0.25">
      <c r="A7472">
        <v>2018</v>
      </c>
      <c r="B7472" t="s">
        <v>1221</v>
      </c>
      <c r="C7472">
        <v>232</v>
      </c>
      <c r="D7472">
        <v>904</v>
      </c>
      <c r="E7472">
        <v>0</v>
      </c>
      <c r="F7472">
        <v>70104</v>
      </c>
      <c r="G7472">
        <v>265</v>
      </c>
      <c r="H7472" t="s">
        <v>16</v>
      </c>
      <c r="I7472">
        <v>2310</v>
      </c>
      <c r="J7472">
        <v>2220</v>
      </c>
      <c r="K7472" t="s">
        <v>3425</v>
      </c>
      <c r="L7472" t="s">
        <v>393</v>
      </c>
      <c r="M7472" t="s">
        <v>6882</v>
      </c>
      <c r="N7472" t="s">
        <v>394</v>
      </c>
      <c r="O7472">
        <v>1318304</v>
      </c>
    </row>
    <row r="7473" spans="1:15" x14ac:dyDescent="0.25">
      <c r="A7473">
        <v>2018</v>
      </c>
      <c r="B7473" t="s">
        <v>1221</v>
      </c>
      <c r="C7473">
        <v>232</v>
      </c>
      <c r="D7473">
        <v>904</v>
      </c>
      <c r="E7473">
        <v>0</v>
      </c>
      <c r="F7473">
        <v>70104</v>
      </c>
      <c r="G7473">
        <v>266</v>
      </c>
      <c r="H7473" t="s">
        <v>16</v>
      </c>
      <c r="I7473">
        <v>2310</v>
      </c>
      <c r="J7473">
        <v>3120</v>
      </c>
      <c r="K7473" t="s">
        <v>3425</v>
      </c>
      <c r="L7473" t="s">
        <v>393</v>
      </c>
      <c r="M7473" t="s">
        <v>6883</v>
      </c>
      <c r="N7473" t="s">
        <v>394</v>
      </c>
      <c r="O7473">
        <v>1318304</v>
      </c>
    </row>
    <row r="7474" spans="1:15" x14ac:dyDescent="0.25">
      <c r="A7474">
        <v>2018</v>
      </c>
      <c r="B7474" t="s">
        <v>1221</v>
      </c>
      <c r="C7474">
        <v>232</v>
      </c>
      <c r="D7474">
        <v>904</v>
      </c>
      <c r="E7474">
        <v>0</v>
      </c>
      <c r="F7474">
        <v>70104</v>
      </c>
      <c r="G7474">
        <v>267</v>
      </c>
      <c r="H7474" t="s">
        <v>16</v>
      </c>
      <c r="I7474">
        <v>2310</v>
      </c>
      <c r="J7474">
        <v>3120</v>
      </c>
      <c r="K7474" t="s">
        <v>3425</v>
      </c>
      <c r="L7474" t="s">
        <v>393</v>
      </c>
      <c r="M7474" t="s">
        <v>6884</v>
      </c>
      <c r="N7474" t="s">
        <v>394</v>
      </c>
      <c r="O7474">
        <v>1670302</v>
      </c>
    </row>
    <row r="7475" spans="1:15" x14ac:dyDescent="0.25">
      <c r="A7475">
        <v>2018</v>
      </c>
      <c r="B7475" t="s">
        <v>1221</v>
      </c>
      <c r="C7475">
        <v>232</v>
      </c>
      <c r="D7475">
        <v>904</v>
      </c>
      <c r="E7475">
        <v>0</v>
      </c>
      <c r="F7475">
        <v>70104</v>
      </c>
      <c r="G7475">
        <v>268</v>
      </c>
      <c r="H7475" t="s">
        <v>16</v>
      </c>
      <c r="I7475">
        <v>2310</v>
      </c>
      <c r="J7475">
        <v>3310</v>
      </c>
      <c r="K7475" t="s">
        <v>3425</v>
      </c>
      <c r="L7475" t="s">
        <v>393</v>
      </c>
      <c r="M7475" t="s">
        <v>6885</v>
      </c>
      <c r="N7475" t="s">
        <v>394</v>
      </c>
      <c r="O7475">
        <v>1670302</v>
      </c>
    </row>
    <row r="7476" spans="1:15" x14ac:dyDescent="0.25">
      <c r="A7476">
        <v>2018</v>
      </c>
      <c r="B7476" t="s">
        <v>1221</v>
      </c>
      <c r="C7476">
        <v>232</v>
      </c>
      <c r="D7476">
        <v>904</v>
      </c>
      <c r="E7476">
        <v>0</v>
      </c>
      <c r="F7476">
        <v>70104</v>
      </c>
      <c r="G7476">
        <v>269</v>
      </c>
      <c r="H7476" t="s">
        <v>16</v>
      </c>
      <c r="I7476">
        <v>2310</v>
      </c>
      <c r="J7476">
        <v>3120</v>
      </c>
      <c r="K7476" t="s">
        <v>3425</v>
      </c>
      <c r="L7476" t="s">
        <v>393</v>
      </c>
      <c r="M7476" t="s">
        <v>6886</v>
      </c>
      <c r="N7476" t="s">
        <v>394</v>
      </c>
      <c r="O7476">
        <v>2594232</v>
      </c>
    </row>
    <row r="7477" spans="1:15" x14ac:dyDescent="0.25">
      <c r="A7477">
        <v>2018</v>
      </c>
      <c r="B7477" t="s">
        <v>1221</v>
      </c>
      <c r="C7477">
        <v>232</v>
      </c>
      <c r="D7477">
        <v>904</v>
      </c>
      <c r="E7477">
        <v>0</v>
      </c>
      <c r="F7477">
        <v>70104</v>
      </c>
      <c r="G7477">
        <v>270</v>
      </c>
      <c r="H7477" t="s">
        <v>16</v>
      </c>
      <c r="I7477">
        <v>2310</v>
      </c>
      <c r="J7477">
        <v>2220</v>
      </c>
      <c r="K7477" t="s">
        <v>3425</v>
      </c>
      <c r="L7477" t="s">
        <v>393</v>
      </c>
      <c r="M7477" t="s">
        <v>6887</v>
      </c>
      <c r="N7477" t="s">
        <v>394</v>
      </c>
      <c r="O7477">
        <v>3166595</v>
      </c>
    </row>
    <row r="7478" spans="1:15" x14ac:dyDescent="0.25">
      <c r="A7478">
        <v>2018</v>
      </c>
      <c r="B7478" t="s">
        <v>1221</v>
      </c>
      <c r="C7478">
        <v>232</v>
      </c>
      <c r="D7478">
        <v>904</v>
      </c>
      <c r="E7478">
        <v>0</v>
      </c>
      <c r="F7478">
        <v>70104</v>
      </c>
      <c r="G7478">
        <v>282</v>
      </c>
      <c r="H7478" t="s">
        <v>16</v>
      </c>
      <c r="I7478">
        <v>2310</v>
      </c>
      <c r="J7478">
        <v>3310</v>
      </c>
      <c r="K7478" t="s">
        <v>3425</v>
      </c>
      <c r="L7478" t="s">
        <v>376</v>
      </c>
      <c r="M7478" t="s">
        <v>6888</v>
      </c>
      <c r="N7478" t="s">
        <v>377</v>
      </c>
      <c r="O7478">
        <v>3134780</v>
      </c>
    </row>
    <row r="7479" spans="1:15" x14ac:dyDescent="0.25">
      <c r="A7479">
        <v>2018</v>
      </c>
      <c r="B7479" t="s">
        <v>1221</v>
      </c>
      <c r="C7479">
        <v>232</v>
      </c>
      <c r="D7479">
        <v>904</v>
      </c>
      <c r="E7479">
        <v>0</v>
      </c>
      <c r="F7479">
        <v>70104</v>
      </c>
      <c r="G7479">
        <v>283</v>
      </c>
      <c r="H7479" t="s">
        <v>16</v>
      </c>
      <c r="I7479">
        <v>2310</v>
      </c>
      <c r="J7479">
        <v>3120</v>
      </c>
      <c r="K7479" t="s">
        <v>3425</v>
      </c>
      <c r="L7479" t="s">
        <v>376</v>
      </c>
      <c r="M7479" t="s">
        <v>6889</v>
      </c>
      <c r="N7479" t="s">
        <v>377</v>
      </c>
      <c r="O7479">
        <v>2800000</v>
      </c>
    </row>
    <row r="7480" spans="1:15" x14ac:dyDescent="0.25">
      <c r="A7480">
        <v>2018</v>
      </c>
      <c r="B7480" t="s">
        <v>1221</v>
      </c>
      <c r="C7480">
        <v>232</v>
      </c>
      <c r="D7480">
        <v>904</v>
      </c>
      <c r="E7480">
        <v>0</v>
      </c>
      <c r="F7480">
        <v>70104</v>
      </c>
      <c r="G7480">
        <v>284</v>
      </c>
      <c r="H7480" t="s">
        <v>16</v>
      </c>
      <c r="I7480">
        <v>2310</v>
      </c>
      <c r="J7480">
        <v>3310</v>
      </c>
      <c r="K7480" t="s">
        <v>3425</v>
      </c>
      <c r="L7480" t="s">
        <v>376</v>
      </c>
      <c r="M7480" t="s">
        <v>6890</v>
      </c>
      <c r="N7480" t="s">
        <v>377</v>
      </c>
      <c r="O7480">
        <v>2361248</v>
      </c>
    </row>
    <row r="7481" spans="1:15" x14ac:dyDescent="0.25">
      <c r="A7481">
        <v>2018</v>
      </c>
      <c r="B7481" t="s">
        <v>1221</v>
      </c>
      <c r="C7481">
        <v>232</v>
      </c>
      <c r="D7481">
        <v>904</v>
      </c>
      <c r="E7481">
        <v>0</v>
      </c>
      <c r="F7481">
        <v>70104</v>
      </c>
      <c r="G7481">
        <v>285</v>
      </c>
      <c r="H7481" t="s">
        <v>16</v>
      </c>
      <c r="I7481">
        <v>2310</v>
      </c>
      <c r="J7481">
        <v>2220</v>
      </c>
      <c r="K7481" t="s">
        <v>3425</v>
      </c>
      <c r="L7481" t="s">
        <v>376</v>
      </c>
      <c r="M7481" t="s">
        <v>6891</v>
      </c>
      <c r="N7481" t="s">
        <v>377</v>
      </c>
      <c r="O7481">
        <v>2400000</v>
      </c>
    </row>
    <row r="7482" spans="1:15" x14ac:dyDescent="0.25">
      <c r="A7482">
        <v>2018</v>
      </c>
      <c r="B7482" t="s">
        <v>1221</v>
      </c>
      <c r="C7482">
        <v>232</v>
      </c>
      <c r="D7482">
        <v>904</v>
      </c>
      <c r="E7482">
        <v>0</v>
      </c>
      <c r="F7482">
        <v>70104</v>
      </c>
      <c r="G7482">
        <v>286</v>
      </c>
      <c r="H7482" t="s">
        <v>16</v>
      </c>
      <c r="I7482">
        <v>2310</v>
      </c>
      <c r="J7482">
        <v>3120</v>
      </c>
      <c r="K7482" t="s">
        <v>3425</v>
      </c>
      <c r="L7482" t="s">
        <v>376</v>
      </c>
      <c r="M7482" t="s">
        <v>6892</v>
      </c>
      <c r="N7482" t="s">
        <v>377</v>
      </c>
      <c r="O7482">
        <v>1385774</v>
      </c>
    </row>
    <row r="7483" spans="1:15" x14ac:dyDescent="0.25">
      <c r="A7483">
        <v>2018</v>
      </c>
      <c r="B7483" t="s">
        <v>1221</v>
      </c>
      <c r="C7483">
        <v>232</v>
      </c>
      <c r="D7483">
        <v>904</v>
      </c>
      <c r="E7483">
        <v>0</v>
      </c>
      <c r="F7483">
        <v>70104</v>
      </c>
      <c r="G7483">
        <v>287</v>
      </c>
      <c r="H7483" t="s">
        <v>16</v>
      </c>
      <c r="I7483">
        <v>2310</v>
      </c>
      <c r="J7483">
        <v>3310</v>
      </c>
      <c r="K7483" t="s">
        <v>3425</v>
      </c>
      <c r="L7483" t="s">
        <v>376</v>
      </c>
      <c r="M7483" t="s">
        <v>6893</v>
      </c>
      <c r="N7483" t="s">
        <v>377</v>
      </c>
      <c r="O7483">
        <v>1385774</v>
      </c>
    </row>
    <row r="7484" spans="1:15" x14ac:dyDescent="0.25">
      <c r="A7484">
        <v>2018</v>
      </c>
      <c r="B7484" t="s">
        <v>1221</v>
      </c>
      <c r="C7484">
        <v>232</v>
      </c>
      <c r="D7484">
        <v>904</v>
      </c>
      <c r="E7484">
        <v>0</v>
      </c>
      <c r="F7484">
        <v>70104</v>
      </c>
      <c r="G7484">
        <v>288</v>
      </c>
      <c r="H7484" t="s">
        <v>16</v>
      </c>
      <c r="I7484">
        <v>2310</v>
      </c>
      <c r="J7484">
        <v>2220</v>
      </c>
      <c r="K7484" t="s">
        <v>3425</v>
      </c>
      <c r="L7484" t="s">
        <v>376</v>
      </c>
      <c r="M7484" t="s">
        <v>6894</v>
      </c>
      <c r="N7484" t="s">
        <v>377</v>
      </c>
      <c r="O7484">
        <v>1385774</v>
      </c>
    </row>
    <row r="7485" spans="1:15" x14ac:dyDescent="0.25">
      <c r="A7485">
        <v>2018</v>
      </c>
      <c r="B7485" t="s">
        <v>1221</v>
      </c>
      <c r="C7485">
        <v>232</v>
      </c>
      <c r="D7485">
        <v>904</v>
      </c>
      <c r="E7485">
        <v>0</v>
      </c>
      <c r="F7485">
        <v>70104</v>
      </c>
      <c r="G7485">
        <v>289</v>
      </c>
      <c r="H7485" t="s">
        <v>16</v>
      </c>
      <c r="I7485">
        <v>2310</v>
      </c>
      <c r="J7485">
        <v>3310</v>
      </c>
      <c r="K7485" t="s">
        <v>3425</v>
      </c>
      <c r="L7485" t="s">
        <v>376</v>
      </c>
      <c r="M7485" t="s">
        <v>6895</v>
      </c>
      <c r="N7485" t="s">
        <v>377</v>
      </c>
      <c r="O7485">
        <v>4248314</v>
      </c>
    </row>
    <row r="7486" spans="1:15" x14ac:dyDescent="0.25">
      <c r="A7486">
        <v>2018</v>
      </c>
      <c r="B7486" t="s">
        <v>1221</v>
      </c>
      <c r="C7486">
        <v>232</v>
      </c>
      <c r="D7486">
        <v>904</v>
      </c>
      <c r="E7486">
        <v>0</v>
      </c>
      <c r="F7486">
        <v>70104</v>
      </c>
      <c r="G7486">
        <v>304</v>
      </c>
      <c r="H7486" t="s">
        <v>16</v>
      </c>
      <c r="I7486">
        <v>2310</v>
      </c>
      <c r="J7486">
        <v>3320</v>
      </c>
      <c r="K7486" t="s">
        <v>3425</v>
      </c>
      <c r="L7486" t="s">
        <v>388</v>
      </c>
      <c r="M7486" t="s">
        <v>6896</v>
      </c>
      <c r="N7486" t="s">
        <v>390</v>
      </c>
      <c r="O7486">
        <v>2287241</v>
      </c>
    </row>
    <row r="7487" spans="1:15" x14ac:dyDescent="0.25">
      <c r="A7487">
        <v>2018</v>
      </c>
      <c r="B7487" t="s">
        <v>1221</v>
      </c>
      <c r="C7487">
        <v>232</v>
      </c>
      <c r="D7487">
        <v>904</v>
      </c>
      <c r="E7487">
        <v>0</v>
      </c>
      <c r="F7487">
        <v>70104</v>
      </c>
      <c r="G7487">
        <v>305</v>
      </c>
      <c r="H7487" t="s">
        <v>16</v>
      </c>
      <c r="I7487">
        <v>2310</v>
      </c>
      <c r="J7487">
        <v>3410</v>
      </c>
      <c r="K7487" t="s">
        <v>3425</v>
      </c>
      <c r="L7487" t="s">
        <v>388</v>
      </c>
      <c r="M7487" t="s">
        <v>6897</v>
      </c>
      <c r="N7487" t="s">
        <v>390</v>
      </c>
      <c r="O7487">
        <v>560391</v>
      </c>
    </row>
    <row r="7488" spans="1:15" x14ac:dyDescent="0.25">
      <c r="A7488">
        <v>2018</v>
      </c>
      <c r="B7488" t="s">
        <v>1221</v>
      </c>
      <c r="C7488">
        <v>232</v>
      </c>
      <c r="D7488">
        <v>904</v>
      </c>
      <c r="E7488">
        <v>0</v>
      </c>
      <c r="F7488">
        <v>70104</v>
      </c>
      <c r="G7488">
        <v>306</v>
      </c>
      <c r="H7488" t="s">
        <v>16</v>
      </c>
      <c r="I7488">
        <v>2310</v>
      </c>
      <c r="J7488">
        <v>3120</v>
      </c>
      <c r="K7488" t="s">
        <v>3425</v>
      </c>
      <c r="L7488" t="s">
        <v>388</v>
      </c>
      <c r="M7488" t="s">
        <v>6898</v>
      </c>
      <c r="N7488" t="s">
        <v>390</v>
      </c>
      <c r="O7488">
        <v>560391</v>
      </c>
    </row>
    <row r="7489" spans="1:15" x14ac:dyDescent="0.25">
      <c r="A7489">
        <v>2018</v>
      </c>
      <c r="B7489" t="s">
        <v>1221</v>
      </c>
      <c r="C7489">
        <v>232</v>
      </c>
      <c r="D7489">
        <v>904</v>
      </c>
      <c r="E7489">
        <v>0</v>
      </c>
      <c r="F7489">
        <v>70104</v>
      </c>
      <c r="G7489">
        <v>307</v>
      </c>
      <c r="H7489" t="s">
        <v>16</v>
      </c>
      <c r="I7489">
        <v>2310</v>
      </c>
      <c r="J7489">
        <v>3410</v>
      </c>
      <c r="K7489" t="s">
        <v>3425</v>
      </c>
      <c r="L7489" t="s">
        <v>388</v>
      </c>
      <c r="M7489" t="s">
        <v>6899</v>
      </c>
      <c r="N7489" t="s">
        <v>390</v>
      </c>
      <c r="O7489">
        <v>560391</v>
      </c>
    </row>
    <row r="7490" spans="1:15" x14ac:dyDescent="0.25">
      <c r="A7490">
        <v>2018</v>
      </c>
      <c r="B7490" t="s">
        <v>1221</v>
      </c>
      <c r="C7490">
        <v>232</v>
      </c>
      <c r="D7490">
        <v>904</v>
      </c>
      <c r="E7490">
        <v>0</v>
      </c>
      <c r="F7490">
        <v>70104</v>
      </c>
      <c r="G7490">
        <v>308</v>
      </c>
      <c r="H7490" t="s">
        <v>16</v>
      </c>
      <c r="I7490">
        <v>2310</v>
      </c>
      <c r="J7490">
        <v>3120</v>
      </c>
      <c r="K7490" t="s">
        <v>3425</v>
      </c>
      <c r="L7490" t="s">
        <v>388</v>
      </c>
      <c r="M7490" t="s">
        <v>6900</v>
      </c>
      <c r="N7490" t="s">
        <v>390</v>
      </c>
      <c r="O7490">
        <v>1361700</v>
      </c>
    </row>
    <row r="7491" spans="1:15" x14ac:dyDescent="0.25">
      <c r="A7491">
        <v>2018</v>
      </c>
      <c r="B7491" t="s">
        <v>1221</v>
      </c>
      <c r="C7491">
        <v>232</v>
      </c>
      <c r="D7491">
        <v>904</v>
      </c>
      <c r="E7491">
        <v>0</v>
      </c>
      <c r="F7491">
        <v>70104</v>
      </c>
      <c r="G7491">
        <v>309</v>
      </c>
      <c r="H7491" t="s">
        <v>16</v>
      </c>
      <c r="I7491">
        <v>2310</v>
      </c>
      <c r="J7491">
        <v>3120</v>
      </c>
      <c r="K7491" t="s">
        <v>3425</v>
      </c>
      <c r="L7491" t="s">
        <v>388</v>
      </c>
      <c r="M7491" t="s">
        <v>6901</v>
      </c>
      <c r="N7491" t="s">
        <v>390</v>
      </c>
      <c r="O7491">
        <v>617265</v>
      </c>
    </row>
    <row r="7492" spans="1:15" x14ac:dyDescent="0.25">
      <c r="A7492">
        <v>2018</v>
      </c>
      <c r="B7492" t="s">
        <v>1221</v>
      </c>
      <c r="C7492">
        <v>232</v>
      </c>
      <c r="D7492">
        <v>904</v>
      </c>
      <c r="E7492">
        <v>0</v>
      </c>
      <c r="F7492">
        <v>70104</v>
      </c>
      <c r="G7492">
        <v>310</v>
      </c>
      <c r="H7492" t="s">
        <v>16</v>
      </c>
      <c r="I7492">
        <v>2310</v>
      </c>
      <c r="J7492">
        <v>2220</v>
      </c>
      <c r="K7492" t="s">
        <v>3425</v>
      </c>
      <c r="L7492" t="s">
        <v>388</v>
      </c>
      <c r="M7492" t="s">
        <v>6902</v>
      </c>
      <c r="N7492" t="s">
        <v>390</v>
      </c>
      <c r="O7492">
        <v>1503420</v>
      </c>
    </row>
    <row r="7493" spans="1:15" x14ac:dyDescent="0.25">
      <c r="A7493">
        <v>2018</v>
      </c>
      <c r="B7493" t="s">
        <v>1221</v>
      </c>
      <c r="C7493">
        <v>232</v>
      </c>
      <c r="D7493">
        <v>904</v>
      </c>
      <c r="E7493">
        <v>0</v>
      </c>
      <c r="F7493">
        <v>70104</v>
      </c>
      <c r="G7493">
        <v>311</v>
      </c>
      <c r="H7493" t="s">
        <v>16</v>
      </c>
      <c r="I7493">
        <v>2310</v>
      </c>
      <c r="J7493">
        <v>3120</v>
      </c>
      <c r="K7493" t="s">
        <v>3425</v>
      </c>
      <c r="L7493" t="s">
        <v>388</v>
      </c>
      <c r="M7493" t="s">
        <v>6903</v>
      </c>
      <c r="N7493" t="s">
        <v>390</v>
      </c>
      <c r="O7493">
        <v>1411481</v>
      </c>
    </row>
    <row r="7494" spans="1:15" x14ac:dyDescent="0.25">
      <c r="A7494">
        <v>2018</v>
      </c>
      <c r="B7494" t="s">
        <v>1221</v>
      </c>
      <c r="C7494">
        <v>232</v>
      </c>
      <c r="D7494">
        <v>904</v>
      </c>
      <c r="E7494">
        <v>0</v>
      </c>
      <c r="F7494">
        <v>70104</v>
      </c>
      <c r="G7494">
        <v>312</v>
      </c>
      <c r="H7494" t="s">
        <v>16</v>
      </c>
      <c r="I7494">
        <v>2310</v>
      </c>
      <c r="J7494">
        <v>3310</v>
      </c>
      <c r="K7494" t="s">
        <v>3425</v>
      </c>
      <c r="L7494" t="s">
        <v>388</v>
      </c>
      <c r="M7494" t="s">
        <v>6904</v>
      </c>
      <c r="N7494" t="s">
        <v>390</v>
      </c>
      <c r="O7494">
        <v>720000</v>
      </c>
    </row>
    <row r="7495" spans="1:15" x14ac:dyDescent="0.25">
      <c r="A7495">
        <v>2018</v>
      </c>
      <c r="B7495" t="s">
        <v>1221</v>
      </c>
      <c r="C7495">
        <v>232</v>
      </c>
      <c r="D7495">
        <v>904</v>
      </c>
      <c r="E7495">
        <v>0</v>
      </c>
      <c r="F7495">
        <v>70104</v>
      </c>
      <c r="G7495">
        <v>313</v>
      </c>
      <c r="H7495" t="s">
        <v>16</v>
      </c>
      <c r="I7495">
        <v>2310</v>
      </c>
      <c r="J7495">
        <v>2151</v>
      </c>
      <c r="K7495" t="s">
        <v>3425</v>
      </c>
      <c r="L7495" t="s">
        <v>388</v>
      </c>
      <c r="M7495" t="s">
        <v>6905</v>
      </c>
      <c r="N7495" t="s">
        <v>390</v>
      </c>
      <c r="O7495">
        <v>741335</v>
      </c>
    </row>
    <row r="7496" spans="1:15" x14ac:dyDescent="0.25">
      <c r="A7496">
        <v>2018</v>
      </c>
      <c r="B7496" t="s">
        <v>1221</v>
      </c>
      <c r="C7496">
        <v>232</v>
      </c>
      <c r="D7496">
        <v>904</v>
      </c>
      <c r="E7496">
        <v>0</v>
      </c>
      <c r="F7496">
        <v>70104</v>
      </c>
      <c r="G7496">
        <v>314</v>
      </c>
      <c r="H7496" t="s">
        <v>16</v>
      </c>
      <c r="I7496">
        <v>2310</v>
      </c>
      <c r="J7496">
        <v>3120</v>
      </c>
      <c r="K7496" t="s">
        <v>3425</v>
      </c>
      <c r="L7496" t="s">
        <v>388</v>
      </c>
      <c r="M7496" t="s">
        <v>6906</v>
      </c>
      <c r="N7496" t="s">
        <v>390</v>
      </c>
      <c r="O7496">
        <v>1549625</v>
      </c>
    </row>
    <row r="7497" spans="1:15" x14ac:dyDescent="0.25">
      <c r="A7497">
        <v>2018</v>
      </c>
      <c r="B7497" t="s">
        <v>1221</v>
      </c>
      <c r="C7497">
        <v>232</v>
      </c>
      <c r="D7497">
        <v>904</v>
      </c>
      <c r="E7497">
        <v>0</v>
      </c>
      <c r="F7497">
        <v>70104</v>
      </c>
      <c r="G7497">
        <v>322</v>
      </c>
      <c r="H7497" t="s">
        <v>16</v>
      </c>
      <c r="I7497">
        <v>2310</v>
      </c>
      <c r="J7497">
        <v>3120</v>
      </c>
      <c r="K7497" t="s">
        <v>3425</v>
      </c>
      <c r="L7497" t="s">
        <v>382</v>
      </c>
      <c r="M7497" t="s">
        <v>6907</v>
      </c>
      <c r="N7497" t="s">
        <v>383</v>
      </c>
      <c r="O7497">
        <v>1482410</v>
      </c>
    </row>
    <row r="7498" spans="1:15" x14ac:dyDescent="0.25">
      <c r="A7498">
        <v>2018</v>
      </c>
      <c r="B7498" t="s">
        <v>1221</v>
      </c>
      <c r="C7498">
        <v>232</v>
      </c>
      <c r="D7498">
        <v>904</v>
      </c>
      <c r="E7498">
        <v>0</v>
      </c>
      <c r="F7498">
        <v>70104</v>
      </c>
      <c r="G7498">
        <v>323</v>
      </c>
      <c r="H7498" t="s">
        <v>16</v>
      </c>
      <c r="I7498">
        <v>2310</v>
      </c>
      <c r="J7498">
        <v>3120</v>
      </c>
      <c r="K7498" t="s">
        <v>3425</v>
      </c>
      <c r="L7498" t="s">
        <v>382</v>
      </c>
      <c r="M7498" t="s">
        <v>6908</v>
      </c>
      <c r="N7498" t="s">
        <v>383</v>
      </c>
      <c r="O7498">
        <v>1865016</v>
      </c>
    </row>
    <row r="7499" spans="1:15" x14ac:dyDescent="0.25">
      <c r="A7499">
        <v>2018</v>
      </c>
      <c r="B7499" t="s">
        <v>1221</v>
      </c>
      <c r="C7499">
        <v>232</v>
      </c>
      <c r="D7499">
        <v>904</v>
      </c>
      <c r="E7499">
        <v>0</v>
      </c>
      <c r="F7499">
        <v>70104</v>
      </c>
      <c r="G7499">
        <v>324</v>
      </c>
      <c r="H7499" t="s">
        <v>16</v>
      </c>
      <c r="I7499">
        <v>2310</v>
      </c>
      <c r="J7499">
        <v>2220</v>
      </c>
      <c r="K7499" t="s">
        <v>3425</v>
      </c>
      <c r="L7499" t="s">
        <v>382</v>
      </c>
      <c r="M7499" t="s">
        <v>6909</v>
      </c>
      <c r="N7499" t="s">
        <v>383</v>
      </c>
      <c r="O7499">
        <v>2440889</v>
      </c>
    </row>
    <row r="7500" spans="1:15" x14ac:dyDescent="0.25">
      <c r="A7500">
        <v>2018</v>
      </c>
      <c r="B7500" t="s">
        <v>1221</v>
      </c>
      <c r="C7500">
        <v>232</v>
      </c>
      <c r="D7500">
        <v>904</v>
      </c>
      <c r="E7500">
        <v>0</v>
      </c>
      <c r="F7500">
        <v>70104</v>
      </c>
      <c r="G7500">
        <v>325</v>
      </c>
      <c r="H7500" t="s">
        <v>16</v>
      </c>
      <c r="I7500">
        <v>2310</v>
      </c>
      <c r="J7500">
        <v>3310</v>
      </c>
      <c r="K7500" t="s">
        <v>3425</v>
      </c>
      <c r="L7500" t="s">
        <v>382</v>
      </c>
      <c r="M7500" t="s">
        <v>6910</v>
      </c>
      <c r="N7500" t="s">
        <v>383</v>
      </c>
      <c r="O7500">
        <v>2302937</v>
      </c>
    </row>
    <row r="7501" spans="1:15" x14ac:dyDescent="0.25">
      <c r="A7501">
        <v>2018</v>
      </c>
      <c r="B7501" t="s">
        <v>1221</v>
      </c>
      <c r="C7501">
        <v>232</v>
      </c>
      <c r="D7501">
        <v>904</v>
      </c>
      <c r="E7501">
        <v>0</v>
      </c>
      <c r="F7501">
        <v>70104</v>
      </c>
      <c r="G7501">
        <v>326</v>
      </c>
      <c r="H7501" t="s">
        <v>16</v>
      </c>
      <c r="I7501">
        <v>2310</v>
      </c>
      <c r="J7501">
        <v>2220</v>
      </c>
      <c r="K7501" t="s">
        <v>3425</v>
      </c>
      <c r="L7501" t="s">
        <v>382</v>
      </c>
      <c r="M7501" t="s">
        <v>6911</v>
      </c>
      <c r="N7501" t="s">
        <v>383</v>
      </c>
      <c r="O7501">
        <v>1815959</v>
      </c>
    </row>
    <row r="7502" spans="1:15" x14ac:dyDescent="0.25">
      <c r="A7502">
        <v>2018</v>
      </c>
      <c r="B7502" t="s">
        <v>1221</v>
      </c>
      <c r="C7502">
        <v>232</v>
      </c>
      <c r="D7502">
        <v>904</v>
      </c>
      <c r="E7502">
        <v>0</v>
      </c>
      <c r="F7502">
        <v>70104</v>
      </c>
      <c r="G7502">
        <v>327</v>
      </c>
      <c r="H7502" t="s">
        <v>16</v>
      </c>
      <c r="I7502">
        <v>2310</v>
      </c>
      <c r="J7502">
        <v>2151</v>
      </c>
      <c r="K7502" t="s">
        <v>3425</v>
      </c>
      <c r="L7502" t="s">
        <v>382</v>
      </c>
      <c r="M7502" t="s">
        <v>6912</v>
      </c>
      <c r="N7502" t="s">
        <v>383</v>
      </c>
      <c r="O7502">
        <v>3971915</v>
      </c>
    </row>
    <row r="7503" spans="1:15" x14ac:dyDescent="0.25">
      <c r="A7503">
        <v>2018</v>
      </c>
      <c r="B7503" t="s">
        <v>1221</v>
      </c>
      <c r="C7503">
        <v>232</v>
      </c>
      <c r="D7503">
        <v>904</v>
      </c>
      <c r="E7503">
        <v>0</v>
      </c>
      <c r="F7503">
        <v>70104</v>
      </c>
      <c r="G7503">
        <v>338</v>
      </c>
      <c r="H7503" t="s">
        <v>16</v>
      </c>
      <c r="I7503">
        <v>2310</v>
      </c>
      <c r="J7503">
        <v>3120</v>
      </c>
      <c r="K7503" t="s">
        <v>3425</v>
      </c>
      <c r="L7503" t="s">
        <v>362</v>
      </c>
      <c r="M7503" t="s">
        <v>6913</v>
      </c>
      <c r="N7503" t="s">
        <v>363</v>
      </c>
      <c r="O7503">
        <v>7492264</v>
      </c>
    </row>
    <row r="7504" spans="1:15" x14ac:dyDescent="0.25">
      <c r="A7504">
        <v>2018</v>
      </c>
      <c r="B7504" t="s">
        <v>1221</v>
      </c>
      <c r="C7504">
        <v>232</v>
      </c>
      <c r="D7504">
        <v>904</v>
      </c>
      <c r="E7504">
        <v>0</v>
      </c>
      <c r="F7504">
        <v>70104</v>
      </c>
      <c r="G7504">
        <v>339</v>
      </c>
      <c r="H7504" t="s">
        <v>16</v>
      </c>
      <c r="I7504">
        <v>2310</v>
      </c>
      <c r="J7504">
        <v>3110</v>
      </c>
      <c r="K7504" t="s">
        <v>3425</v>
      </c>
      <c r="L7504" t="s">
        <v>362</v>
      </c>
      <c r="M7504" t="s">
        <v>6914</v>
      </c>
      <c r="N7504" t="s">
        <v>363</v>
      </c>
      <c r="O7504">
        <v>8445461</v>
      </c>
    </row>
    <row r="7505" spans="1:15" x14ac:dyDescent="0.25">
      <c r="A7505">
        <v>2018</v>
      </c>
      <c r="B7505" t="s">
        <v>1221</v>
      </c>
      <c r="C7505">
        <v>232</v>
      </c>
      <c r="D7505">
        <v>904</v>
      </c>
      <c r="E7505">
        <v>0</v>
      </c>
      <c r="F7505">
        <v>70104</v>
      </c>
      <c r="G7505">
        <v>340</v>
      </c>
      <c r="H7505" t="s">
        <v>16</v>
      </c>
      <c r="I7505">
        <v>2310</v>
      </c>
      <c r="J7505">
        <v>3410</v>
      </c>
      <c r="K7505" t="s">
        <v>3425</v>
      </c>
      <c r="L7505" t="s">
        <v>362</v>
      </c>
      <c r="M7505" t="s">
        <v>6915</v>
      </c>
      <c r="N7505" t="s">
        <v>363</v>
      </c>
      <c r="O7505">
        <v>3698157</v>
      </c>
    </row>
    <row r="7506" spans="1:15" x14ac:dyDescent="0.25">
      <c r="A7506">
        <v>2018</v>
      </c>
      <c r="B7506" t="s">
        <v>1221</v>
      </c>
      <c r="C7506">
        <v>232</v>
      </c>
      <c r="D7506">
        <v>904</v>
      </c>
      <c r="E7506">
        <v>0</v>
      </c>
      <c r="F7506">
        <v>70104</v>
      </c>
      <c r="G7506">
        <v>341</v>
      </c>
      <c r="H7506" t="s">
        <v>16</v>
      </c>
      <c r="I7506">
        <v>2310</v>
      </c>
      <c r="J7506">
        <v>3410</v>
      </c>
      <c r="K7506" t="s">
        <v>3425</v>
      </c>
      <c r="L7506" t="s">
        <v>362</v>
      </c>
      <c r="M7506" t="s">
        <v>6916</v>
      </c>
      <c r="N7506" t="s">
        <v>363</v>
      </c>
      <c r="O7506">
        <v>4050000</v>
      </c>
    </row>
    <row r="7507" spans="1:15" x14ac:dyDescent="0.25">
      <c r="A7507">
        <v>2018</v>
      </c>
      <c r="B7507" t="s">
        <v>1221</v>
      </c>
      <c r="C7507">
        <v>232</v>
      </c>
      <c r="D7507">
        <v>904</v>
      </c>
      <c r="E7507">
        <v>0</v>
      </c>
      <c r="F7507">
        <v>70104</v>
      </c>
      <c r="G7507">
        <v>342</v>
      </c>
      <c r="H7507" t="s">
        <v>16</v>
      </c>
      <c r="I7507">
        <v>2310</v>
      </c>
      <c r="J7507">
        <v>3421</v>
      </c>
      <c r="K7507" t="s">
        <v>3425</v>
      </c>
      <c r="L7507" t="s">
        <v>362</v>
      </c>
      <c r="M7507" t="s">
        <v>6917</v>
      </c>
      <c r="N7507" t="s">
        <v>363</v>
      </c>
      <c r="O7507">
        <v>6216216</v>
      </c>
    </row>
    <row r="7508" spans="1:15" x14ac:dyDescent="0.25">
      <c r="A7508">
        <v>2018</v>
      </c>
      <c r="B7508" t="s">
        <v>1221</v>
      </c>
      <c r="C7508">
        <v>232</v>
      </c>
      <c r="D7508">
        <v>904</v>
      </c>
      <c r="E7508">
        <v>0</v>
      </c>
      <c r="F7508">
        <v>70104</v>
      </c>
      <c r="G7508">
        <v>343</v>
      </c>
      <c r="H7508" t="s">
        <v>16</v>
      </c>
      <c r="I7508">
        <v>2310</v>
      </c>
      <c r="J7508">
        <v>3310</v>
      </c>
      <c r="K7508" t="s">
        <v>3425</v>
      </c>
      <c r="L7508" t="s">
        <v>362</v>
      </c>
      <c r="M7508" t="s">
        <v>6918</v>
      </c>
      <c r="N7508" t="s">
        <v>363</v>
      </c>
      <c r="O7508">
        <v>2384958</v>
      </c>
    </row>
    <row r="7509" spans="1:15" x14ac:dyDescent="0.25">
      <c r="A7509">
        <v>2018</v>
      </c>
      <c r="B7509" t="s">
        <v>1221</v>
      </c>
      <c r="C7509">
        <v>232</v>
      </c>
      <c r="D7509">
        <v>904</v>
      </c>
      <c r="E7509">
        <v>0</v>
      </c>
      <c r="F7509">
        <v>70104</v>
      </c>
      <c r="G7509">
        <v>355</v>
      </c>
      <c r="H7509" t="s">
        <v>16</v>
      </c>
      <c r="I7509">
        <v>2310</v>
      </c>
      <c r="J7509">
        <v>3410</v>
      </c>
      <c r="K7509" t="s">
        <v>3425</v>
      </c>
      <c r="L7509" t="s">
        <v>380</v>
      </c>
      <c r="M7509" t="s">
        <v>6919</v>
      </c>
      <c r="N7509" t="s">
        <v>381</v>
      </c>
      <c r="O7509">
        <v>800000</v>
      </c>
    </row>
    <row r="7510" spans="1:15" x14ac:dyDescent="0.25">
      <c r="A7510">
        <v>2018</v>
      </c>
      <c r="B7510" t="s">
        <v>1221</v>
      </c>
      <c r="C7510">
        <v>232</v>
      </c>
      <c r="D7510">
        <v>904</v>
      </c>
      <c r="E7510">
        <v>0</v>
      </c>
      <c r="F7510">
        <v>70104</v>
      </c>
      <c r="G7510">
        <v>356</v>
      </c>
      <c r="H7510" t="s">
        <v>16</v>
      </c>
      <c r="I7510">
        <v>2310</v>
      </c>
      <c r="J7510">
        <v>3410</v>
      </c>
      <c r="K7510" t="s">
        <v>3425</v>
      </c>
      <c r="L7510" t="s">
        <v>380</v>
      </c>
      <c r="M7510" t="s">
        <v>6920</v>
      </c>
      <c r="N7510" t="s">
        <v>381</v>
      </c>
      <c r="O7510">
        <v>1292166</v>
      </c>
    </row>
    <row r="7511" spans="1:15" x14ac:dyDescent="0.25">
      <c r="A7511">
        <v>2018</v>
      </c>
      <c r="B7511" t="s">
        <v>1221</v>
      </c>
      <c r="C7511">
        <v>232</v>
      </c>
      <c r="D7511">
        <v>904</v>
      </c>
      <c r="E7511">
        <v>0</v>
      </c>
      <c r="F7511">
        <v>70104</v>
      </c>
      <c r="G7511">
        <v>357</v>
      </c>
      <c r="H7511" t="s">
        <v>16</v>
      </c>
      <c r="I7511">
        <v>2310</v>
      </c>
      <c r="J7511">
        <v>3310</v>
      </c>
      <c r="K7511" t="s">
        <v>3425</v>
      </c>
      <c r="L7511" t="s">
        <v>380</v>
      </c>
      <c r="M7511" t="s">
        <v>6921</v>
      </c>
      <c r="N7511" t="s">
        <v>381</v>
      </c>
      <c r="O7511">
        <v>1059393</v>
      </c>
    </row>
    <row r="7512" spans="1:15" x14ac:dyDescent="0.25">
      <c r="A7512">
        <v>2018</v>
      </c>
      <c r="B7512" t="s">
        <v>1221</v>
      </c>
      <c r="C7512">
        <v>232</v>
      </c>
      <c r="D7512">
        <v>904</v>
      </c>
      <c r="E7512">
        <v>0</v>
      </c>
      <c r="F7512">
        <v>70104</v>
      </c>
      <c r="G7512">
        <v>358</v>
      </c>
      <c r="H7512" t="s">
        <v>16</v>
      </c>
      <c r="I7512">
        <v>2310</v>
      </c>
      <c r="J7512">
        <v>2220</v>
      </c>
      <c r="K7512" t="s">
        <v>3425</v>
      </c>
      <c r="L7512" t="s">
        <v>380</v>
      </c>
      <c r="M7512" t="s">
        <v>6922</v>
      </c>
      <c r="N7512" t="s">
        <v>381</v>
      </c>
      <c r="O7512">
        <v>1059393</v>
      </c>
    </row>
    <row r="7513" spans="1:15" x14ac:dyDescent="0.25">
      <c r="A7513">
        <v>2018</v>
      </c>
      <c r="B7513" t="s">
        <v>1221</v>
      </c>
      <c r="C7513">
        <v>232</v>
      </c>
      <c r="D7513">
        <v>904</v>
      </c>
      <c r="E7513">
        <v>0</v>
      </c>
      <c r="F7513">
        <v>70104</v>
      </c>
      <c r="G7513">
        <v>359</v>
      </c>
      <c r="H7513" t="s">
        <v>16</v>
      </c>
      <c r="I7513">
        <v>2310</v>
      </c>
      <c r="J7513">
        <v>3120</v>
      </c>
      <c r="K7513" t="s">
        <v>3425</v>
      </c>
      <c r="L7513" t="s">
        <v>380</v>
      </c>
      <c r="M7513" t="s">
        <v>6923</v>
      </c>
      <c r="N7513" t="s">
        <v>381</v>
      </c>
      <c r="O7513">
        <v>2056988</v>
      </c>
    </row>
    <row r="7514" spans="1:15" x14ac:dyDescent="0.25">
      <c r="A7514">
        <v>2018</v>
      </c>
      <c r="B7514" t="s">
        <v>1221</v>
      </c>
      <c r="C7514">
        <v>232</v>
      </c>
      <c r="D7514">
        <v>904</v>
      </c>
      <c r="E7514">
        <v>0</v>
      </c>
      <c r="F7514">
        <v>70104</v>
      </c>
      <c r="G7514">
        <v>360</v>
      </c>
      <c r="H7514" t="s">
        <v>16</v>
      </c>
      <c r="I7514">
        <v>2310</v>
      </c>
      <c r="J7514">
        <v>3120</v>
      </c>
      <c r="K7514" t="s">
        <v>3425</v>
      </c>
      <c r="L7514" t="s">
        <v>380</v>
      </c>
      <c r="M7514" t="s">
        <v>6924</v>
      </c>
      <c r="N7514" t="s">
        <v>381</v>
      </c>
      <c r="O7514">
        <v>779070</v>
      </c>
    </row>
    <row r="7515" spans="1:15" x14ac:dyDescent="0.25">
      <c r="A7515">
        <v>2018</v>
      </c>
      <c r="B7515" t="s">
        <v>1221</v>
      </c>
      <c r="C7515">
        <v>232</v>
      </c>
      <c r="D7515">
        <v>904</v>
      </c>
      <c r="E7515">
        <v>0</v>
      </c>
      <c r="F7515">
        <v>70104</v>
      </c>
      <c r="G7515">
        <v>361</v>
      </c>
      <c r="H7515" t="s">
        <v>16</v>
      </c>
      <c r="I7515">
        <v>2310</v>
      </c>
      <c r="J7515">
        <v>3120</v>
      </c>
      <c r="K7515" t="s">
        <v>3425</v>
      </c>
      <c r="L7515" t="s">
        <v>380</v>
      </c>
      <c r="M7515" t="s">
        <v>6925</v>
      </c>
      <c r="N7515" t="s">
        <v>381</v>
      </c>
      <c r="O7515">
        <v>779070</v>
      </c>
    </row>
    <row r="7516" spans="1:15" x14ac:dyDescent="0.25">
      <c r="A7516">
        <v>2018</v>
      </c>
      <c r="B7516" t="s">
        <v>1221</v>
      </c>
      <c r="C7516">
        <v>232</v>
      </c>
      <c r="D7516">
        <v>904</v>
      </c>
      <c r="E7516">
        <v>0</v>
      </c>
      <c r="F7516">
        <v>90202</v>
      </c>
      <c r="G7516">
        <v>363</v>
      </c>
      <c r="H7516" t="s">
        <v>9</v>
      </c>
      <c r="I7516">
        <v>4000</v>
      </c>
      <c r="J7516">
        <v>3120</v>
      </c>
      <c r="K7516" t="s">
        <v>3224</v>
      </c>
      <c r="L7516" t="s">
        <v>1212</v>
      </c>
      <c r="M7516" t="s">
        <v>1213</v>
      </c>
      <c r="O7516">
        <v>43924710</v>
      </c>
    </row>
    <row r="7517" spans="1:15" x14ac:dyDescent="0.25">
      <c r="A7517">
        <v>2018</v>
      </c>
      <c r="B7517" t="s">
        <v>1222</v>
      </c>
      <c r="C7517">
        <v>232</v>
      </c>
      <c r="D7517">
        <v>905</v>
      </c>
      <c r="E7517">
        <v>0</v>
      </c>
      <c r="F7517">
        <v>70104</v>
      </c>
      <c r="G7517">
        <v>200</v>
      </c>
      <c r="H7517" t="s">
        <v>16</v>
      </c>
      <c r="I7517">
        <v>2310</v>
      </c>
      <c r="J7517">
        <v>3411</v>
      </c>
      <c r="K7517" t="s">
        <v>3425</v>
      </c>
      <c r="L7517" t="s">
        <v>686</v>
      </c>
      <c r="M7517" t="s">
        <v>6926</v>
      </c>
      <c r="N7517" t="s">
        <v>687</v>
      </c>
      <c r="O7517">
        <v>861340</v>
      </c>
    </row>
    <row r="7518" spans="1:15" x14ac:dyDescent="0.25">
      <c r="A7518">
        <v>2018</v>
      </c>
      <c r="B7518" t="s">
        <v>1222</v>
      </c>
      <c r="C7518">
        <v>232</v>
      </c>
      <c r="D7518">
        <v>905</v>
      </c>
      <c r="E7518">
        <v>0</v>
      </c>
      <c r="F7518">
        <v>70104</v>
      </c>
      <c r="G7518">
        <v>201</v>
      </c>
      <c r="H7518" t="s">
        <v>16</v>
      </c>
      <c r="I7518">
        <v>2310</v>
      </c>
      <c r="J7518">
        <v>3421</v>
      </c>
      <c r="K7518" t="s">
        <v>3425</v>
      </c>
      <c r="L7518" t="s">
        <v>686</v>
      </c>
      <c r="M7518" t="s">
        <v>6927</v>
      </c>
      <c r="N7518" t="s">
        <v>687</v>
      </c>
      <c r="O7518">
        <v>861338</v>
      </c>
    </row>
    <row r="7519" spans="1:15" x14ac:dyDescent="0.25">
      <c r="A7519">
        <v>2018</v>
      </c>
      <c r="B7519" t="s">
        <v>1222</v>
      </c>
      <c r="C7519">
        <v>232</v>
      </c>
      <c r="D7519">
        <v>905</v>
      </c>
      <c r="E7519">
        <v>0</v>
      </c>
      <c r="F7519">
        <v>70104</v>
      </c>
      <c r="G7519">
        <v>202</v>
      </c>
      <c r="H7519" t="s">
        <v>16</v>
      </c>
      <c r="I7519">
        <v>2310</v>
      </c>
      <c r="J7519">
        <v>3410</v>
      </c>
      <c r="K7519" t="s">
        <v>3425</v>
      </c>
      <c r="L7519" t="s">
        <v>686</v>
      </c>
      <c r="M7519" t="s">
        <v>6928</v>
      </c>
      <c r="N7519" t="s">
        <v>687</v>
      </c>
      <c r="O7519">
        <v>1927464</v>
      </c>
    </row>
    <row r="7520" spans="1:15" x14ac:dyDescent="0.25">
      <c r="A7520">
        <v>2018</v>
      </c>
      <c r="B7520" t="s">
        <v>1222</v>
      </c>
      <c r="C7520">
        <v>232</v>
      </c>
      <c r="D7520">
        <v>905</v>
      </c>
      <c r="E7520">
        <v>0</v>
      </c>
      <c r="F7520">
        <v>70104</v>
      </c>
      <c r="G7520">
        <v>203</v>
      </c>
      <c r="H7520" t="s">
        <v>16</v>
      </c>
      <c r="I7520">
        <v>2310</v>
      </c>
      <c r="J7520">
        <v>3230</v>
      </c>
      <c r="K7520" t="s">
        <v>3425</v>
      </c>
      <c r="L7520" t="s">
        <v>686</v>
      </c>
      <c r="M7520" t="s">
        <v>6929</v>
      </c>
      <c r="N7520" t="s">
        <v>687</v>
      </c>
      <c r="O7520">
        <v>2515991</v>
      </c>
    </row>
    <row r="7521" spans="1:15" x14ac:dyDescent="0.25">
      <c r="A7521">
        <v>2018</v>
      </c>
      <c r="B7521" t="s">
        <v>1222</v>
      </c>
      <c r="C7521">
        <v>232</v>
      </c>
      <c r="D7521">
        <v>905</v>
      </c>
      <c r="E7521">
        <v>0</v>
      </c>
      <c r="F7521">
        <v>70104</v>
      </c>
      <c r="G7521">
        <v>204</v>
      </c>
      <c r="H7521" t="s">
        <v>16</v>
      </c>
      <c r="I7521">
        <v>2310</v>
      </c>
      <c r="J7521">
        <v>2220</v>
      </c>
      <c r="K7521" t="s">
        <v>3425</v>
      </c>
      <c r="L7521" t="s">
        <v>686</v>
      </c>
      <c r="M7521" t="s">
        <v>6930</v>
      </c>
      <c r="N7521" t="s">
        <v>687</v>
      </c>
      <c r="O7521">
        <v>4925923</v>
      </c>
    </row>
    <row r="7522" spans="1:15" x14ac:dyDescent="0.25">
      <c r="A7522">
        <v>2018</v>
      </c>
      <c r="B7522" t="s">
        <v>1222</v>
      </c>
      <c r="C7522">
        <v>232</v>
      </c>
      <c r="D7522">
        <v>905</v>
      </c>
      <c r="E7522">
        <v>0</v>
      </c>
      <c r="F7522">
        <v>70104</v>
      </c>
      <c r="G7522">
        <v>205</v>
      </c>
      <c r="H7522" t="s">
        <v>16</v>
      </c>
      <c r="I7522">
        <v>2310</v>
      </c>
      <c r="J7522">
        <v>3310</v>
      </c>
      <c r="K7522" t="s">
        <v>3425</v>
      </c>
      <c r="L7522" t="s">
        <v>686</v>
      </c>
      <c r="M7522" t="s">
        <v>6931</v>
      </c>
      <c r="N7522" t="s">
        <v>687</v>
      </c>
      <c r="O7522">
        <v>4162124</v>
      </c>
    </row>
    <row r="7523" spans="1:15" x14ac:dyDescent="0.25">
      <c r="A7523">
        <v>2018</v>
      </c>
      <c r="B7523" t="s">
        <v>1222</v>
      </c>
      <c r="C7523">
        <v>232</v>
      </c>
      <c r="D7523">
        <v>905</v>
      </c>
      <c r="E7523">
        <v>0</v>
      </c>
      <c r="F7523">
        <v>70104</v>
      </c>
      <c r="G7523">
        <v>206</v>
      </c>
      <c r="H7523" t="s">
        <v>16</v>
      </c>
      <c r="I7523">
        <v>2310</v>
      </c>
      <c r="J7523">
        <v>3320</v>
      </c>
      <c r="K7523" t="s">
        <v>3425</v>
      </c>
      <c r="L7523" t="s">
        <v>686</v>
      </c>
      <c r="M7523" t="s">
        <v>6932</v>
      </c>
      <c r="N7523" t="s">
        <v>687</v>
      </c>
      <c r="O7523">
        <v>1555200</v>
      </c>
    </row>
    <row r="7524" spans="1:15" x14ac:dyDescent="0.25">
      <c r="A7524">
        <v>2018</v>
      </c>
      <c r="B7524" t="s">
        <v>1222</v>
      </c>
      <c r="C7524">
        <v>232</v>
      </c>
      <c r="D7524">
        <v>905</v>
      </c>
      <c r="E7524">
        <v>0</v>
      </c>
      <c r="F7524">
        <v>70104</v>
      </c>
      <c r="G7524">
        <v>207</v>
      </c>
      <c r="H7524" t="s">
        <v>16</v>
      </c>
      <c r="I7524">
        <v>2310</v>
      </c>
      <c r="J7524">
        <v>3410</v>
      </c>
      <c r="K7524" t="s">
        <v>3425</v>
      </c>
      <c r="L7524" t="s">
        <v>686</v>
      </c>
      <c r="M7524" t="s">
        <v>6933</v>
      </c>
      <c r="N7524" t="s">
        <v>687</v>
      </c>
      <c r="O7524">
        <v>1860685</v>
      </c>
    </row>
    <row r="7525" spans="1:15" x14ac:dyDescent="0.25">
      <c r="A7525">
        <v>2018</v>
      </c>
      <c r="B7525" t="s">
        <v>1222</v>
      </c>
      <c r="C7525">
        <v>232</v>
      </c>
      <c r="D7525">
        <v>905</v>
      </c>
      <c r="E7525">
        <v>0</v>
      </c>
      <c r="F7525">
        <v>70104</v>
      </c>
      <c r="G7525">
        <v>208</v>
      </c>
      <c r="H7525" t="s">
        <v>16</v>
      </c>
      <c r="I7525">
        <v>2310</v>
      </c>
      <c r="J7525">
        <v>3310</v>
      </c>
      <c r="K7525" t="s">
        <v>3425</v>
      </c>
      <c r="L7525" t="s">
        <v>686</v>
      </c>
      <c r="M7525" t="s">
        <v>6934</v>
      </c>
      <c r="N7525" t="s">
        <v>687</v>
      </c>
      <c r="O7525">
        <v>800000</v>
      </c>
    </row>
    <row r="7526" spans="1:15" x14ac:dyDescent="0.25">
      <c r="A7526">
        <v>2018</v>
      </c>
      <c r="B7526" t="s">
        <v>1222</v>
      </c>
      <c r="C7526">
        <v>232</v>
      </c>
      <c r="D7526">
        <v>905</v>
      </c>
      <c r="E7526">
        <v>0</v>
      </c>
      <c r="F7526">
        <v>70104</v>
      </c>
      <c r="G7526">
        <v>209</v>
      </c>
      <c r="H7526" t="s">
        <v>16</v>
      </c>
      <c r="I7526">
        <v>2310</v>
      </c>
      <c r="J7526">
        <v>3310</v>
      </c>
      <c r="K7526" t="s">
        <v>3425</v>
      </c>
      <c r="L7526" t="s">
        <v>686</v>
      </c>
      <c r="M7526" t="s">
        <v>6935</v>
      </c>
      <c r="N7526" t="s">
        <v>687</v>
      </c>
      <c r="O7526">
        <v>1760000</v>
      </c>
    </row>
    <row r="7527" spans="1:15" x14ac:dyDescent="0.25">
      <c r="A7527">
        <v>2018</v>
      </c>
      <c r="B7527" t="s">
        <v>1222</v>
      </c>
      <c r="C7527">
        <v>232</v>
      </c>
      <c r="D7527">
        <v>905</v>
      </c>
      <c r="E7527">
        <v>0</v>
      </c>
      <c r="F7527">
        <v>70104</v>
      </c>
      <c r="G7527">
        <v>210</v>
      </c>
      <c r="H7527" t="s">
        <v>16</v>
      </c>
      <c r="I7527">
        <v>2310</v>
      </c>
      <c r="J7527">
        <v>2210</v>
      </c>
      <c r="K7527" t="s">
        <v>3425</v>
      </c>
      <c r="L7527" t="s">
        <v>686</v>
      </c>
      <c r="M7527" t="s">
        <v>6936</v>
      </c>
      <c r="N7527" t="s">
        <v>687</v>
      </c>
      <c r="O7527">
        <v>1313167</v>
      </c>
    </row>
    <row r="7528" spans="1:15" x14ac:dyDescent="0.25">
      <c r="A7528">
        <v>2018</v>
      </c>
      <c r="B7528" t="s">
        <v>1222</v>
      </c>
      <c r="C7528">
        <v>232</v>
      </c>
      <c r="D7528">
        <v>905</v>
      </c>
      <c r="E7528">
        <v>0</v>
      </c>
      <c r="F7528">
        <v>70104</v>
      </c>
      <c r="G7528">
        <v>211</v>
      </c>
      <c r="H7528" t="s">
        <v>16</v>
      </c>
      <c r="I7528">
        <v>2310</v>
      </c>
      <c r="J7528">
        <v>2151</v>
      </c>
      <c r="K7528" t="s">
        <v>3425</v>
      </c>
      <c r="L7528" t="s">
        <v>686</v>
      </c>
      <c r="M7528" t="s">
        <v>6937</v>
      </c>
      <c r="N7528" t="s">
        <v>687</v>
      </c>
      <c r="O7528">
        <v>1421117</v>
      </c>
    </row>
    <row r="7529" spans="1:15" x14ac:dyDescent="0.25">
      <c r="A7529">
        <v>2018</v>
      </c>
      <c r="B7529" t="s">
        <v>1222</v>
      </c>
      <c r="C7529">
        <v>232</v>
      </c>
      <c r="D7529">
        <v>905</v>
      </c>
      <c r="E7529">
        <v>0</v>
      </c>
      <c r="F7529">
        <v>70104</v>
      </c>
      <c r="G7529">
        <v>212</v>
      </c>
      <c r="H7529" t="s">
        <v>16</v>
      </c>
      <c r="I7529">
        <v>2310</v>
      </c>
      <c r="J7529">
        <v>2151</v>
      </c>
      <c r="K7529" t="s">
        <v>3425</v>
      </c>
      <c r="L7529" t="s">
        <v>686</v>
      </c>
      <c r="M7529" t="s">
        <v>6938</v>
      </c>
      <c r="N7529" t="s">
        <v>687</v>
      </c>
      <c r="O7529">
        <v>4014681</v>
      </c>
    </row>
    <row r="7530" spans="1:15" x14ac:dyDescent="0.25">
      <c r="A7530">
        <v>2018</v>
      </c>
      <c r="B7530" t="s">
        <v>1222</v>
      </c>
      <c r="C7530">
        <v>232</v>
      </c>
      <c r="D7530">
        <v>905</v>
      </c>
      <c r="E7530">
        <v>0</v>
      </c>
      <c r="F7530">
        <v>70104</v>
      </c>
      <c r="G7530">
        <v>213</v>
      </c>
      <c r="H7530" t="s">
        <v>16</v>
      </c>
      <c r="I7530">
        <v>2310</v>
      </c>
      <c r="J7530">
        <v>2151</v>
      </c>
      <c r="K7530" t="s">
        <v>3425</v>
      </c>
      <c r="L7530" t="s">
        <v>686</v>
      </c>
      <c r="M7530" t="s">
        <v>6939</v>
      </c>
      <c r="N7530" t="s">
        <v>687</v>
      </c>
      <c r="O7530">
        <v>2447741</v>
      </c>
    </row>
    <row r="7531" spans="1:15" x14ac:dyDescent="0.25">
      <c r="A7531">
        <v>2018</v>
      </c>
      <c r="B7531" t="s">
        <v>1222</v>
      </c>
      <c r="C7531">
        <v>232</v>
      </c>
      <c r="D7531">
        <v>905</v>
      </c>
      <c r="E7531">
        <v>0</v>
      </c>
      <c r="F7531">
        <v>70104</v>
      </c>
      <c r="G7531">
        <v>214</v>
      </c>
      <c r="H7531" t="s">
        <v>16</v>
      </c>
      <c r="I7531">
        <v>2310</v>
      </c>
      <c r="J7531">
        <v>3120</v>
      </c>
      <c r="K7531" t="s">
        <v>3425</v>
      </c>
      <c r="L7531" t="s">
        <v>686</v>
      </c>
      <c r="M7531" t="s">
        <v>6940</v>
      </c>
      <c r="N7531" t="s">
        <v>687</v>
      </c>
      <c r="O7531">
        <v>1427432</v>
      </c>
    </row>
    <row r="7532" spans="1:15" x14ac:dyDescent="0.25">
      <c r="A7532">
        <v>2018</v>
      </c>
      <c r="B7532" t="s">
        <v>1222</v>
      </c>
      <c r="C7532">
        <v>232</v>
      </c>
      <c r="D7532">
        <v>905</v>
      </c>
      <c r="E7532">
        <v>0</v>
      </c>
      <c r="F7532">
        <v>70104</v>
      </c>
      <c r="G7532">
        <v>215</v>
      </c>
      <c r="H7532" t="s">
        <v>16</v>
      </c>
      <c r="I7532">
        <v>2310</v>
      </c>
      <c r="J7532">
        <v>3120</v>
      </c>
      <c r="K7532" t="s">
        <v>3425</v>
      </c>
      <c r="L7532" t="s">
        <v>686</v>
      </c>
      <c r="M7532" t="s">
        <v>6941</v>
      </c>
      <c r="N7532" t="s">
        <v>687</v>
      </c>
      <c r="O7532">
        <v>1804275</v>
      </c>
    </row>
    <row r="7533" spans="1:15" x14ac:dyDescent="0.25">
      <c r="A7533">
        <v>2018</v>
      </c>
      <c r="B7533" t="s">
        <v>1222</v>
      </c>
      <c r="C7533">
        <v>232</v>
      </c>
      <c r="D7533">
        <v>905</v>
      </c>
      <c r="E7533">
        <v>0</v>
      </c>
      <c r="F7533">
        <v>70104</v>
      </c>
      <c r="G7533">
        <v>216</v>
      </c>
      <c r="H7533" t="s">
        <v>16</v>
      </c>
      <c r="I7533">
        <v>2310</v>
      </c>
      <c r="J7533">
        <v>3310</v>
      </c>
      <c r="K7533" t="s">
        <v>3425</v>
      </c>
      <c r="L7533" t="s">
        <v>686</v>
      </c>
      <c r="M7533" t="s">
        <v>6942</v>
      </c>
      <c r="N7533" t="s">
        <v>687</v>
      </c>
      <c r="O7533">
        <v>2183192</v>
      </c>
    </row>
    <row r="7534" spans="1:15" x14ac:dyDescent="0.25">
      <c r="A7534">
        <v>2018</v>
      </c>
      <c r="B7534" t="s">
        <v>1222</v>
      </c>
      <c r="C7534">
        <v>232</v>
      </c>
      <c r="D7534">
        <v>905</v>
      </c>
      <c r="E7534">
        <v>0</v>
      </c>
      <c r="F7534">
        <v>70104</v>
      </c>
      <c r="G7534">
        <v>217</v>
      </c>
      <c r="H7534" t="s">
        <v>16</v>
      </c>
      <c r="I7534">
        <v>2310</v>
      </c>
      <c r="J7534">
        <v>2220</v>
      </c>
      <c r="K7534" t="s">
        <v>3425</v>
      </c>
      <c r="L7534" t="s">
        <v>686</v>
      </c>
      <c r="M7534" t="s">
        <v>6943</v>
      </c>
      <c r="N7534" t="s">
        <v>687</v>
      </c>
      <c r="O7534">
        <v>1457065</v>
      </c>
    </row>
    <row r="7535" spans="1:15" x14ac:dyDescent="0.25">
      <c r="A7535">
        <v>2018</v>
      </c>
      <c r="B7535" t="s">
        <v>1222</v>
      </c>
      <c r="C7535">
        <v>232</v>
      </c>
      <c r="D7535">
        <v>905</v>
      </c>
      <c r="E7535">
        <v>0</v>
      </c>
      <c r="F7535">
        <v>70104</v>
      </c>
      <c r="G7535">
        <v>224</v>
      </c>
      <c r="H7535" t="s">
        <v>16</v>
      </c>
      <c r="I7535">
        <v>2310</v>
      </c>
      <c r="J7535">
        <v>3210</v>
      </c>
      <c r="K7535" t="s">
        <v>3425</v>
      </c>
      <c r="L7535" t="s">
        <v>1223</v>
      </c>
      <c r="M7535" t="s">
        <v>6944</v>
      </c>
      <c r="N7535" t="s">
        <v>689</v>
      </c>
      <c r="O7535">
        <v>11011733</v>
      </c>
    </row>
    <row r="7536" spans="1:15" x14ac:dyDescent="0.25">
      <c r="A7536">
        <v>2018</v>
      </c>
      <c r="B7536" t="s">
        <v>1222</v>
      </c>
      <c r="C7536">
        <v>232</v>
      </c>
      <c r="D7536">
        <v>905</v>
      </c>
      <c r="E7536">
        <v>0</v>
      </c>
      <c r="F7536">
        <v>60104</v>
      </c>
      <c r="G7536">
        <v>245</v>
      </c>
      <c r="H7536" t="s">
        <v>9</v>
      </c>
      <c r="I7536">
        <v>1310</v>
      </c>
      <c r="J7536">
        <v>3120</v>
      </c>
      <c r="K7536" t="s">
        <v>3394</v>
      </c>
      <c r="L7536" t="s">
        <v>690</v>
      </c>
      <c r="M7536" t="s">
        <v>6870</v>
      </c>
      <c r="N7536" t="s">
        <v>691</v>
      </c>
      <c r="O7536">
        <v>71115371</v>
      </c>
    </row>
    <row r="7537" spans="1:15" x14ac:dyDescent="0.25">
      <c r="A7537">
        <v>2018</v>
      </c>
      <c r="B7537" t="s">
        <v>1222</v>
      </c>
      <c r="C7537">
        <v>232</v>
      </c>
      <c r="D7537">
        <v>905</v>
      </c>
      <c r="E7537">
        <v>0</v>
      </c>
      <c r="F7537">
        <v>70104</v>
      </c>
      <c r="G7537">
        <v>275</v>
      </c>
      <c r="H7537" t="s">
        <v>16</v>
      </c>
      <c r="I7537">
        <v>2310</v>
      </c>
      <c r="J7537">
        <v>3310</v>
      </c>
      <c r="K7537" t="s">
        <v>3425</v>
      </c>
      <c r="L7537" t="s">
        <v>692</v>
      </c>
      <c r="M7537" t="s">
        <v>6945</v>
      </c>
      <c r="N7537" t="s">
        <v>693</v>
      </c>
      <c r="O7537">
        <v>1945349</v>
      </c>
    </row>
    <row r="7538" spans="1:15" x14ac:dyDescent="0.25">
      <c r="A7538">
        <v>2018</v>
      </c>
      <c r="B7538" t="s">
        <v>1222</v>
      </c>
      <c r="C7538">
        <v>232</v>
      </c>
      <c r="D7538">
        <v>905</v>
      </c>
      <c r="E7538">
        <v>0</v>
      </c>
      <c r="F7538">
        <v>70104</v>
      </c>
      <c r="G7538">
        <v>276</v>
      </c>
      <c r="H7538" t="s">
        <v>16</v>
      </c>
      <c r="I7538">
        <v>2310</v>
      </c>
      <c r="J7538">
        <v>3310</v>
      </c>
      <c r="K7538" t="s">
        <v>3425</v>
      </c>
      <c r="L7538" t="s">
        <v>692</v>
      </c>
      <c r="M7538" t="s">
        <v>6946</v>
      </c>
      <c r="N7538" t="s">
        <v>693</v>
      </c>
      <c r="O7538">
        <v>1360000</v>
      </c>
    </row>
    <row r="7539" spans="1:15" x14ac:dyDescent="0.25">
      <c r="A7539">
        <v>2018</v>
      </c>
      <c r="B7539" t="s">
        <v>1222</v>
      </c>
      <c r="C7539">
        <v>232</v>
      </c>
      <c r="D7539">
        <v>905</v>
      </c>
      <c r="E7539">
        <v>0</v>
      </c>
      <c r="F7539">
        <v>70104</v>
      </c>
      <c r="G7539">
        <v>277</v>
      </c>
      <c r="H7539" t="s">
        <v>16</v>
      </c>
      <c r="I7539">
        <v>2310</v>
      </c>
      <c r="J7539">
        <v>2210</v>
      </c>
      <c r="K7539" t="s">
        <v>3425</v>
      </c>
      <c r="L7539" t="s">
        <v>692</v>
      </c>
      <c r="M7539" t="s">
        <v>6947</v>
      </c>
      <c r="N7539" t="s">
        <v>693</v>
      </c>
      <c r="O7539">
        <v>585341</v>
      </c>
    </row>
    <row r="7540" spans="1:15" x14ac:dyDescent="0.25">
      <c r="A7540">
        <v>2018</v>
      </c>
      <c r="B7540" t="s">
        <v>1222</v>
      </c>
      <c r="C7540">
        <v>232</v>
      </c>
      <c r="D7540">
        <v>905</v>
      </c>
      <c r="E7540">
        <v>0</v>
      </c>
      <c r="F7540">
        <v>70104</v>
      </c>
      <c r="G7540">
        <v>278</v>
      </c>
      <c r="H7540" t="s">
        <v>16</v>
      </c>
      <c r="I7540">
        <v>2310</v>
      </c>
      <c r="J7540">
        <v>3120</v>
      </c>
      <c r="K7540" t="s">
        <v>3425</v>
      </c>
      <c r="L7540" t="s">
        <v>692</v>
      </c>
      <c r="M7540" t="s">
        <v>6948</v>
      </c>
      <c r="N7540" t="s">
        <v>693</v>
      </c>
      <c r="O7540">
        <v>623017</v>
      </c>
    </row>
    <row r="7541" spans="1:15" x14ac:dyDescent="0.25">
      <c r="A7541">
        <v>2018</v>
      </c>
      <c r="B7541" t="s">
        <v>1222</v>
      </c>
      <c r="C7541">
        <v>232</v>
      </c>
      <c r="D7541">
        <v>905</v>
      </c>
      <c r="E7541">
        <v>0</v>
      </c>
      <c r="F7541">
        <v>70104</v>
      </c>
      <c r="G7541">
        <v>279</v>
      </c>
      <c r="H7541" t="s">
        <v>16</v>
      </c>
      <c r="I7541">
        <v>2310</v>
      </c>
      <c r="J7541">
        <v>3120</v>
      </c>
      <c r="K7541" t="s">
        <v>3425</v>
      </c>
      <c r="L7541" t="s">
        <v>692</v>
      </c>
      <c r="M7541" t="s">
        <v>6949</v>
      </c>
      <c r="N7541" t="s">
        <v>693</v>
      </c>
      <c r="O7541">
        <v>623017</v>
      </c>
    </row>
    <row r="7542" spans="1:15" x14ac:dyDescent="0.25">
      <c r="A7542">
        <v>2018</v>
      </c>
      <c r="B7542" t="s">
        <v>1222</v>
      </c>
      <c r="C7542">
        <v>232</v>
      </c>
      <c r="D7542">
        <v>905</v>
      </c>
      <c r="E7542">
        <v>0</v>
      </c>
      <c r="F7542">
        <v>70104</v>
      </c>
      <c r="G7542">
        <v>280</v>
      </c>
      <c r="H7542" t="s">
        <v>16</v>
      </c>
      <c r="I7542">
        <v>2310</v>
      </c>
      <c r="J7542">
        <v>3120</v>
      </c>
      <c r="K7542" t="s">
        <v>3425</v>
      </c>
      <c r="L7542" t="s">
        <v>692</v>
      </c>
      <c r="M7542" t="s">
        <v>6950</v>
      </c>
      <c r="N7542" t="s">
        <v>693</v>
      </c>
      <c r="O7542">
        <v>623017</v>
      </c>
    </row>
    <row r="7543" spans="1:15" x14ac:dyDescent="0.25">
      <c r="A7543">
        <v>2018</v>
      </c>
      <c r="B7543" t="s">
        <v>1222</v>
      </c>
      <c r="C7543">
        <v>232</v>
      </c>
      <c r="D7543">
        <v>905</v>
      </c>
      <c r="E7543">
        <v>0</v>
      </c>
      <c r="F7543">
        <v>70104</v>
      </c>
      <c r="G7543">
        <v>281</v>
      </c>
      <c r="H7543" t="s">
        <v>16</v>
      </c>
      <c r="I7543">
        <v>2310</v>
      </c>
      <c r="J7543">
        <v>3120</v>
      </c>
      <c r="K7543" t="s">
        <v>3425</v>
      </c>
      <c r="L7543" t="s">
        <v>692</v>
      </c>
      <c r="M7543" t="s">
        <v>6951</v>
      </c>
      <c r="N7543" t="s">
        <v>693</v>
      </c>
      <c r="O7543">
        <v>623017</v>
      </c>
    </row>
    <row r="7544" spans="1:15" x14ac:dyDescent="0.25">
      <c r="A7544">
        <v>2018</v>
      </c>
      <c r="B7544" t="s">
        <v>1222</v>
      </c>
      <c r="C7544">
        <v>232</v>
      </c>
      <c r="D7544">
        <v>905</v>
      </c>
      <c r="E7544">
        <v>0</v>
      </c>
      <c r="F7544">
        <v>70104</v>
      </c>
      <c r="G7544">
        <v>282</v>
      </c>
      <c r="H7544" t="s">
        <v>16</v>
      </c>
      <c r="I7544">
        <v>2310</v>
      </c>
      <c r="J7544">
        <v>3120</v>
      </c>
      <c r="K7544" t="s">
        <v>3425</v>
      </c>
      <c r="L7544" t="s">
        <v>692</v>
      </c>
      <c r="M7544" t="s">
        <v>6952</v>
      </c>
      <c r="N7544" t="s">
        <v>693</v>
      </c>
      <c r="O7544">
        <v>623017</v>
      </c>
    </row>
    <row r="7545" spans="1:15" x14ac:dyDescent="0.25">
      <c r="A7545">
        <v>2018</v>
      </c>
      <c r="B7545" t="s">
        <v>1222</v>
      </c>
      <c r="C7545">
        <v>232</v>
      </c>
      <c r="D7545">
        <v>905</v>
      </c>
      <c r="E7545">
        <v>0</v>
      </c>
      <c r="F7545">
        <v>70104</v>
      </c>
      <c r="G7545">
        <v>283</v>
      </c>
      <c r="H7545" t="s">
        <v>16</v>
      </c>
      <c r="I7545">
        <v>2310</v>
      </c>
      <c r="J7545">
        <v>3120</v>
      </c>
      <c r="K7545" t="s">
        <v>3425</v>
      </c>
      <c r="L7545" t="s">
        <v>692</v>
      </c>
      <c r="M7545" t="s">
        <v>6953</v>
      </c>
      <c r="N7545" t="s">
        <v>693</v>
      </c>
      <c r="O7545">
        <v>623017</v>
      </c>
    </row>
    <row r="7546" spans="1:15" x14ac:dyDescent="0.25">
      <c r="A7546">
        <v>2018</v>
      </c>
      <c r="B7546" t="s">
        <v>1222</v>
      </c>
      <c r="C7546">
        <v>232</v>
      </c>
      <c r="D7546">
        <v>905</v>
      </c>
      <c r="E7546">
        <v>0</v>
      </c>
      <c r="F7546">
        <v>70104</v>
      </c>
      <c r="G7546">
        <v>284</v>
      </c>
      <c r="H7546" t="s">
        <v>16</v>
      </c>
      <c r="I7546">
        <v>2310</v>
      </c>
      <c r="J7546">
        <v>3310</v>
      </c>
      <c r="K7546" t="s">
        <v>3425</v>
      </c>
      <c r="L7546" t="s">
        <v>692</v>
      </c>
      <c r="M7546" t="s">
        <v>6954</v>
      </c>
      <c r="N7546" t="s">
        <v>693</v>
      </c>
      <c r="O7546">
        <v>1535827</v>
      </c>
    </row>
    <row r="7547" spans="1:15" x14ac:dyDescent="0.25">
      <c r="A7547">
        <v>2018</v>
      </c>
      <c r="B7547" t="s">
        <v>1222</v>
      </c>
      <c r="C7547">
        <v>232</v>
      </c>
      <c r="D7547">
        <v>905</v>
      </c>
      <c r="E7547">
        <v>0</v>
      </c>
      <c r="F7547">
        <v>70104</v>
      </c>
      <c r="G7547">
        <v>285</v>
      </c>
      <c r="H7547" t="s">
        <v>16</v>
      </c>
      <c r="I7547">
        <v>2310</v>
      </c>
      <c r="J7547">
        <v>3310</v>
      </c>
      <c r="K7547" t="s">
        <v>3425</v>
      </c>
      <c r="L7547" t="s">
        <v>692</v>
      </c>
      <c r="M7547" t="s">
        <v>6955</v>
      </c>
      <c r="N7547" t="s">
        <v>693</v>
      </c>
      <c r="O7547">
        <v>1535827</v>
      </c>
    </row>
    <row r="7548" spans="1:15" x14ac:dyDescent="0.25">
      <c r="A7548">
        <v>2018</v>
      </c>
      <c r="B7548" t="s">
        <v>1222</v>
      </c>
      <c r="C7548">
        <v>232</v>
      </c>
      <c r="D7548">
        <v>905</v>
      </c>
      <c r="E7548">
        <v>0</v>
      </c>
      <c r="F7548">
        <v>70104</v>
      </c>
      <c r="G7548">
        <v>292</v>
      </c>
      <c r="H7548" t="s">
        <v>16</v>
      </c>
      <c r="I7548">
        <v>2310</v>
      </c>
      <c r="J7548">
        <v>3310</v>
      </c>
      <c r="K7548" t="s">
        <v>3425</v>
      </c>
      <c r="L7548" t="s">
        <v>146</v>
      </c>
      <c r="M7548" t="s">
        <v>6956</v>
      </c>
      <c r="N7548" t="s">
        <v>147</v>
      </c>
      <c r="O7548">
        <v>4491941</v>
      </c>
    </row>
    <row r="7549" spans="1:15" x14ac:dyDescent="0.25">
      <c r="A7549">
        <v>2018</v>
      </c>
      <c r="B7549" t="s">
        <v>1222</v>
      </c>
      <c r="C7549">
        <v>232</v>
      </c>
      <c r="D7549">
        <v>905</v>
      </c>
      <c r="E7549">
        <v>0</v>
      </c>
      <c r="F7549">
        <v>70104</v>
      </c>
      <c r="G7549">
        <v>293</v>
      </c>
      <c r="H7549" t="s">
        <v>16</v>
      </c>
      <c r="I7549">
        <v>2310</v>
      </c>
      <c r="J7549">
        <v>2151</v>
      </c>
      <c r="K7549" t="s">
        <v>3425</v>
      </c>
      <c r="L7549" t="s">
        <v>146</v>
      </c>
      <c r="M7549" t="s">
        <v>6957</v>
      </c>
      <c r="N7549" t="s">
        <v>147</v>
      </c>
      <c r="O7549">
        <v>5208487</v>
      </c>
    </row>
    <row r="7550" spans="1:15" x14ac:dyDescent="0.25">
      <c r="A7550">
        <v>2018</v>
      </c>
      <c r="B7550" t="s">
        <v>1222</v>
      </c>
      <c r="C7550">
        <v>232</v>
      </c>
      <c r="D7550">
        <v>905</v>
      </c>
      <c r="E7550">
        <v>0</v>
      </c>
      <c r="F7550">
        <v>70104</v>
      </c>
      <c r="G7550">
        <v>294</v>
      </c>
      <c r="H7550" t="s">
        <v>16</v>
      </c>
      <c r="I7550">
        <v>2310</v>
      </c>
      <c r="J7550">
        <v>3120</v>
      </c>
      <c r="K7550" t="s">
        <v>3425</v>
      </c>
      <c r="L7550" t="s">
        <v>146</v>
      </c>
      <c r="M7550" t="s">
        <v>6958</v>
      </c>
      <c r="N7550" t="s">
        <v>147</v>
      </c>
      <c r="O7550">
        <v>8331645</v>
      </c>
    </row>
    <row r="7551" spans="1:15" x14ac:dyDescent="0.25">
      <c r="A7551">
        <v>2018</v>
      </c>
      <c r="B7551" t="s">
        <v>1222</v>
      </c>
      <c r="C7551">
        <v>232</v>
      </c>
      <c r="D7551">
        <v>905</v>
      </c>
      <c r="E7551">
        <v>0</v>
      </c>
      <c r="F7551">
        <v>70104</v>
      </c>
      <c r="G7551">
        <v>295</v>
      </c>
      <c r="H7551" t="s">
        <v>16</v>
      </c>
      <c r="I7551">
        <v>2310</v>
      </c>
      <c r="J7551">
        <v>3410</v>
      </c>
      <c r="K7551" t="s">
        <v>3425</v>
      </c>
      <c r="L7551" t="s">
        <v>146</v>
      </c>
      <c r="M7551" t="s">
        <v>6959</v>
      </c>
      <c r="N7551" t="s">
        <v>147</v>
      </c>
      <c r="O7551">
        <v>3822678</v>
      </c>
    </row>
    <row r="7552" spans="1:15" x14ac:dyDescent="0.25">
      <c r="A7552">
        <v>2018</v>
      </c>
      <c r="B7552" t="s">
        <v>1222</v>
      </c>
      <c r="C7552">
        <v>232</v>
      </c>
      <c r="D7552">
        <v>905</v>
      </c>
      <c r="E7552">
        <v>0</v>
      </c>
      <c r="F7552">
        <v>70104</v>
      </c>
      <c r="G7552">
        <v>296</v>
      </c>
      <c r="H7552" t="s">
        <v>16</v>
      </c>
      <c r="I7552">
        <v>2310</v>
      </c>
      <c r="J7552">
        <v>3120</v>
      </c>
      <c r="K7552" t="s">
        <v>3425</v>
      </c>
      <c r="L7552" t="s">
        <v>146</v>
      </c>
      <c r="M7552" t="s">
        <v>6960</v>
      </c>
      <c r="N7552" t="s">
        <v>147</v>
      </c>
      <c r="O7552">
        <v>5814166</v>
      </c>
    </row>
    <row r="7553" spans="1:15" x14ac:dyDescent="0.25">
      <c r="A7553">
        <v>2018</v>
      </c>
      <c r="B7553" t="s">
        <v>1222</v>
      </c>
      <c r="C7553">
        <v>232</v>
      </c>
      <c r="D7553">
        <v>905</v>
      </c>
      <c r="E7553">
        <v>0</v>
      </c>
      <c r="F7553">
        <v>70104</v>
      </c>
      <c r="G7553">
        <v>297</v>
      </c>
      <c r="H7553" t="s">
        <v>16</v>
      </c>
      <c r="I7553">
        <v>2310</v>
      </c>
      <c r="J7553">
        <v>3410</v>
      </c>
      <c r="K7553" t="s">
        <v>3425</v>
      </c>
      <c r="L7553" t="s">
        <v>146</v>
      </c>
      <c r="M7553" t="s">
        <v>6961</v>
      </c>
      <c r="N7553" t="s">
        <v>147</v>
      </c>
      <c r="O7553">
        <v>5749791</v>
      </c>
    </row>
    <row r="7554" spans="1:15" x14ac:dyDescent="0.25">
      <c r="A7554">
        <v>2018</v>
      </c>
      <c r="B7554" t="s">
        <v>1222</v>
      </c>
      <c r="C7554">
        <v>232</v>
      </c>
      <c r="D7554">
        <v>905</v>
      </c>
      <c r="E7554">
        <v>0</v>
      </c>
      <c r="F7554">
        <v>70104</v>
      </c>
      <c r="G7554">
        <v>306</v>
      </c>
      <c r="H7554" t="s">
        <v>16</v>
      </c>
      <c r="I7554">
        <v>2310</v>
      </c>
      <c r="J7554">
        <v>3140</v>
      </c>
      <c r="K7554" t="s">
        <v>3425</v>
      </c>
      <c r="L7554" t="s">
        <v>694</v>
      </c>
      <c r="M7554" t="s">
        <v>6962</v>
      </c>
      <c r="N7554" t="s">
        <v>695</v>
      </c>
      <c r="O7554">
        <v>7200000</v>
      </c>
    </row>
    <row r="7555" spans="1:15" x14ac:dyDescent="0.25">
      <c r="A7555">
        <v>2018</v>
      </c>
      <c r="B7555" t="s">
        <v>1222</v>
      </c>
      <c r="C7555">
        <v>232</v>
      </c>
      <c r="D7555">
        <v>905</v>
      </c>
      <c r="E7555">
        <v>0</v>
      </c>
      <c r="F7555">
        <v>70104</v>
      </c>
      <c r="G7555">
        <v>307</v>
      </c>
      <c r="H7555" t="s">
        <v>16</v>
      </c>
      <c r="I7555">
        <v>2310</v>
      </c>
      <c r="J7555">
        <v>3120</v>
      </c>
      <c r="K7555" t="s">
        <v>3425</v>
      </c>
      <c r="L7555" t="s">
        <v>694</v>
      </c>
      <c r="M7555" t="s">
        <v>6963</v>
      </c>
      <c r="N7555" t="s">
        <v>695</v>
      </c>
      <c r="O7555">
        <v>509251</v>
      </c>
    </row>
    <row r="7556" spans="1:15" x14ac:dyDescent="0.25">
      <c r="A7556">
        <v>2018</v>
      </c>
      <c r="B7556" t="s">
        <v>1222</v>
      </c>
      <c r="C7556">
        <v>232</v>
      </c>
      <c r="D7556">
        <v>905</v>
      </c>
      <c r="E7556">
        <v>0</v>
      </c>
      <c r="F7556">
        <v>70104</v>
      </c>
      <c r="G7556">
        <v>308</v>
      </c>
      <c r="H7556" t="s">
        <v>16</v>
      </c>
      <c r="I7556">
        <v>2310</v>
      </c>
      <c r="J7556">
        <v>3120</v>
      </c>
      <c r="K7556" t="s">
        <v>3425</v>
      </c>
      <c r="L7556" t="s">
        <v>694</v>
      </c>
      <c r="M7556" t="s">
        <v>6964</v>
      </c>
      <c r="N7556" t="s">
        <v>695</v>
      </c>
      <c r="O7556">
        <v>180000</v>
      </c>
    </row>
    <row r="7557" spans="1:15" x14ac:dyDescent="0.25">
      <c r="A7557">
        <v>2018</v>
      </c>
      <c r="B7557" t="s">
        <v>1222</v>
      </c>
      <c r="C7557">
        <v>232</v>
      </c>
      <c r="D7557">
        <v>905</v>
      </c>
      <c r="E7557">
        <v>0</v>
      </c>
      <c r="F7557">
        <v>70104</v>
      </c>
      <c r="G7557">
        <v>309</v>
      </c>
      <c r="H7557" t="s">
        <v>16</v>
      </c>
      <c r="I7557">
        <v>2310</v>
      </c>
      <c r="J7557">
        <v>2151</v>
      </c>
      <c r="K7557" t="s">
        <v>3425</v>
      </c>
      <c r="L7557" t="s">
        <v>694</v>
      </c>
      <c r="M7557" t="s">
        <v>6965</v>
      </c>
      <c r="N7557" t="s">
        <v>695</v>
      </c>
      <c r="O7557">
        <v>7283272</v>
      </c>
    </row>
    <row r="7558" spans="1:15" x14ac:dyDescent="0.25">
      <c r="A7558">
        <v>2018</v>
      </c>
      <c r="B7558" t="s">
        <v>1222</v>
      </c>
      <c r="C7558">
        <v>232</v>
      </c>
      <c r="D7558">
        <v>905</v>
      </c>
      <c r="E7558">
        <v>0</v>
      </c>
      <c r="F7558">
        <v>70104</v>
      </c>
      <c r="G7558">
        <v>310</v>
      </c>
      <c r="H7558" t="s">
        <v>16</v>
      </c>
      <c r="I7558">
        <v>2310</v>
      </c>
      <c r="J7558">
        <v>3410</v>
      </c>
      <c r="K7558" t="s">
        <v>3425</v>
      </c>
      <c r="L7558" t="s">
        <v>694</v>
      </c>
      <c r="M7558" t="s">
        <v>6966</v>
      </c>
      <c r="N7558" t="s">
        <v>695</v>
      </c>
      <c r="O7558">
        <v>3115851</v>
      </c>
    </row>
    <row r="7559" spans="1:15" x14ac:dyDescent="0.25">
      <c r="A7559">
        <v>2018</v>
      </c>
      <c r="B7559" t="s">
        <v>1222</v>
      </c>
      <c r="C7559">
        <v>232</v>
      </c>
      <c r="D7559">
        <v>905</v>
      </c>
      <c r="E7559">
        <v>0</v>
      </c>
      <c r="F7559">
        <v>70104</v>
      </c>
      <c r="G7559">
        <v>311</v>
      </c>
      <c r="H7559" t="s">
        <v>16</v>
      </c>
      <c r="I7559">
        <v>2310</v>
      </c>
      <c r="J7559">
        <v>3120</v>
      </c>
      <c r="K7559" t="s">
        <v>3425</v>
      </c>
      <c r="L7559" t="s">
        <v>694</v>
      </c>
      <c r="M7559" t="s">
        <v>6967</v>
      </c>
      <c r="N7559" t="s">
        <v>695</v>
      </c>
      <c r="O7559">
        <v>3115851</v>
      </c>
    </row>
    <row r="7560" spans="1:15" x14ac:dyDescent="0.25">
      <c r="A7560">
        <v>2018</v>
      </c>
      <c r="B7560" t="s">
        <v>1222</v>
      </c>
      <c r="C7560">
        <v>232</v>
      </c>
      <c r="D7560">
        <v>905</v>
      </c>
      <c r="E7560">
        <v>0</v>
      </c>
      <c r="F7560">
        <v>60104</v>
      </c>
      <c r="G7560">
        <v>336</v>
      </c>
      <c r="H7560" t="s">
        <v>9</v>
      </c>
      <c r="I7560">
        <v>1310</v>
      </c>
      <c r="J7560">
        <v>3120</v>
      </c>
      <c r="K7560" t="s">
        <v>3394</v>
      </c>
      <c r="L7560" t="s">
        <v>696</v>
      </c>
      <c r="M7560" t="s">
        <v>6870</v>
      </c>
      <c r="N7560" t="s">
        <v>697</v>
      </c>
      <c r="O7560">
        <v>51367102</v>
      </c>
    </row>
    <row r="7561" spans="1:15" x14ac:dyDescent="0.25">
      <c r="A7561">
        <v>2018</v>
      </c>
      <c r="B7561" t="s">
        <v>1222</v>
      </c>
      <c r="C7561">
        <v>232</v>
      </c>
      <c r="D7561">
        <v>905</v>
      </c>
      <c r="E7561">
        <v>0</v>
      </c>
      <c r="F7561">
        <v>70104</v>
      </c>
      <c r="G7561">
        <v>373</v>
      </c>
      <c r="H7561" t="s">
        <v>16</v>
      </c>
      <c r="I7561">
        <v>2310</v>
      </c>
      <c r="J7561">
        <v>3410</v>
      </c>
      <c r="K7561" t="s">
        <v>3425</v>
      </c>
      <c r="L7561" t="s">
        <v>365</v>
      </c>
      <c r="M7561" t="s">
        <v>6968</v>
      </c>
      <c r="N7561" t="s">
        <v>366</v>
      </c>
      <c r="O7561">
        <v>3591846</v>
      </c>
    </row>
    <row r="7562" spans="1:15" x14ac:dyDescent="0.25">
      <c r="A7562">
        <v>2018</v>
      </c>
      <c r="B7562" t="s">
        <v>1222</v>
      </c>
      <c r="C7562">
        <v>232</v>
      </c>
      <c r="D7562">
        <v>905</v>
      </c>
      <c r="E7562">
        <v>0</v>
      </c>
      <c r="F7562">
        <v>70104</v>
      </c>
      <c r="G7562">
        <v>374</v>
      </c>
      <c r="H7562" t="s">
        <v>16</v>
      </c>
      <c r="I7562">
        <v>2310</v>
      </c>
      <c r="J7562">
        <v>3340</v>
      </c>
      <c r="K7562" t="s">
        <v>3425</v>
      </c>
      <c r="L7562" t="s">
        <v>365</v>
      </c>
      <c r="M7562" t="s">
        <v>6969</v>
      </c>
      <c r="N7562" t="s">
        <v>366</v>
      </c>
      <c r="O7562">
        <v>1500000</v>
      </c>
    </row>
    <row r="7563" spans="1:15" x14ac:dyDescent="0.25">
      <c r="A7563">
        <v>2018</v>
      </c>
      <c r="B7563" t="s">
        <v>1222</v>
      </c>
      <c r="C7563">
        <v>232</v>
      </c>
      <c r="D7563">
        <v>905</v>
      </c>
      <c r="E7563">
        <v>0</v>
      </c>
      <c r="F7563">
        <v>70104</v>
      </c>
      <c r="G7563">
        <v>375</v>
      </c>
      <c r="H7563" t="s">
        <v>16</v>
      </c>
      <c r="I7563">
        <v>2310</v>
      </c>
      <c r="J7563">
        <v>3310</v>
      </c>
      <c r="K7563" t="s">
        <v>3425</v>
      </c>
      <c r="L7563" t="s">
        <v>365</v>
      </c>
      <c r="M7563" t="s">
        <v>6970</v>
      </c>
      <c r="N7563" t="s">
        <v>366</v>
      </c>
      <c r="O7563">
        <v>2000000</v>
      </c>
    </row>
    <row r="7564" spans="1:15" x14ac:dyDescent="0.25">
      <c r="A7564">
        <v>2018</v>
      </c>
      <c r="B7564" t="s">
        <v>1222</v>
      </c>
      <c r="C7564">
        <v>232</v>
      </c>
      <c r="D7564">
        <v>905</v>
      </c>
      <c r="E7564">
        <v>0</v>
      </c>
      <c r="F7564">
        <v>70104</v>
      </c>
      <c r="G7564">
        <v>376</v>
      </c>
      <c r="H7564" t="s">
        <v>16</v>
      </c>
      <c r="I7564">
        <v>2310</v>
      </c>
      <c r="J7564">
        <v>2151</v>
      </c>
      <c r="K7564" t="s">
        <v>3425</v>
      </c>
      <c r="L7564" t="s">
        <v>365</v>
      </c>
      <c r="M7564" t="s">
        <v>6971</v>
      </c>
      <c r="N7564" t="s">
        <v>366</v>
      </c>
      <c r="O7564">
        <v>1600000</v>
      </c>
    </row>
    <row r="7565" spans="1:15" x14ac:dyDescent="0.25">
      <c r="A7565">
        <v>2018</v>
      </c>
      <c r="B7565" t="s">
        <v>1222</v>
      </c>
      <c r="C7565">
        <v>232</v>
      </c>
      <c r="D7565">
        <v>905</v>
      </c>
      <c r="E7565">
        <v>0</v>
      </c>
      <c r="F7565">
        <v>70104</v>
      </c>
      <c r="G7565">
        <v>377</v>
      </c>
      <c r="H7565" t="s">
        <v>16</v>
      </c>
      <c r="I7565">
        <v>2310</v>
      </c>
      <c r="J7565">
        <v>2151</v>
      </c>
      <c r="K7565" t="s">
        <v>3425</v>
      </c>
      <c r="L7565" t="s">
        <v>365</v>
      </c>
      <c r="M7565" t="s">
        <v>6972</v>
      </c>
      <c r="N7565" t="s">
        <v>366</v>
      </c>
      <c r="O7565">
        <v>500000</v>
      </c>
    </row>
    <row r="7566" spans="1:15" x14ac:dyDescent="0.25">
      <c r="A7566">
        <v>2018</v>
      </c>
      <c r="B7566" t="s">
        <v>1222</v>
      </c>
      <c r="C7566">
        <v>232</v>
      </c>
      <c r="D7566">
        <v>905</v>
      </c>
      <c r="E7566">
        <v>0</v>
      </c>
      <c r="F7566">
        <v>70104</v>
      </c>
      <c r="G7566">
        <v>378</v>
      </c>
      <c r="H7566" t="s">
        <v>16</v>
      </c>
      <c r="I7566">
        <v>2310</v>
      </c>
      <c r="J7566">
        <v>2151</v>
      </c>
      <c r="K7566" t="s">
        <v>3425</v>
      </c>
      <c r="L7566" t="s">
        <v>365</v>
      </c>
      <c r="M7566" t="s">
        <v>6973</v>
      </c>
      <c r="N7566" t="s">
        <v>366</v>
      </c>
      <c r="O7566">
        <v>1500000</v>
      </c>
    </row>
    <row r="7567" spans="1:15" x14ac:dyDescent="0.25">
      <c r="A7567">
        <v>2018</v>
      </c>
      <c r="B7567" t="s">
        <v>1222</v>
      </c>
      <c r="C7567">
        <v>232</v>
      </c>
      <c r="D7567">
        <v>905</v>
      </c>
      <c r="E7567">
        <v>0</v>
      </c>
      <c r="F7567">
        <v>70104</v>
      </c>
      <c r="G7567">
        <v>379</v>
      </c>
      <c r="H7567" t="s">
        <v>16</v>
      </c>
      <c r="I7567">
        <v>2310</v>
      </c>
      <c r="J7567">
        <v>3340</v>
      </c>
      <c r="K7567" t="s">
        <v>3425</v>
      </c>
      <c r="L7567" t="s">
        <v>365</v>
      </c>
      <c r="M7567" t="s">
        <v>6974</v>
      </c>
      <c r="N7567" t="s">
        <v>366</v>
      </c>
      <c r="O7567">
        <v>1593071</v>
      </c>
    </row>
    <row r="7568" spans="1:15" x14ac:dyDescent="0.25">
      <c r="A7568">
        <v>2018</v>
      </c>
      <c r="B7568" t="s">
        <v>1222</v>
      </c>
      <c r="C7568">
        <v>232</v>
      </c>
      <c r="D7568">
        <v>905</v>
      </c>
      <c r="E7568">
        <v>0</v>
      </c>
      <c r="F7568">
        <v>70104</v>
      </c>
      <c r="G7568">
        <v>380</v>
      </c>
      <c r="H7568" t="s">
        <v>16</v>
      </c>
      <c r="I7568">
        <v>2310</v>
      </c>
      <c r="J7568">
        <v>3310</v>
      </c>
      <c r="K7568" t="s">
        <v>3425</v>
      </c>
      <c r="L7568" t="s">
        <v>365</v>
      </c>
      <c r="M7568" t="s">
        <v>6975</v>
      </c>
      <c r="N7568" t="s">
        <v>366</v>
      </c>
      <c r="O7568">
        <v>2800000</v>
      </c>
    </row>
    <row r="7569" spans="1:15" x14ac:dyDescent="0.25">
      <c r="A7569">
        <v>2018</v>
      </c>
      <c r="B7569" t="s">
        <v>1222</v>
      </c>
      <c r="C7569">
        <v>232</v>
      </c>
      <c r="D7569">
        <v>905</v>
      </c>
      <c r="E7569">
        <v>0</v>
      </c>
      <c r="F7569">
        <v>70104</v>
      </c>
      <c r="G7569">
        <v>381</v>
      </c>
      <c r="H7569" t="s">
        <v>16</v>
      </c>
      <c r="I7569">
        <v>2310</v>
      </c>
      <c r="J7569">
        <v>2151</v>
      </c>
      <c r="K7569" t="s">
        <v>3425</v>
      </c>
      <c r="L7569" t="s">
        <v>365</v>
      </c>
      <c r="M7569" t="s">
        <v>6976</v>
      </c>
      <c r="N7569" t="s">
        <v>366</v>
      </c>
      <c r="O7569">
        <v>2000000</v>
      </c>
    </row>
    <row r="7570" spans="1:15" x14ac:dyDescent="0.25">
      <c r="A7570">
        <v>2018</v>
      </c>
      <c r="B7570" t="s">
        <v>1222</v>
      </c>
      <c r="C7570">
        <v>232</v>
      </c>
      <c r="D7570">
        <v>905</v>
      </c>
      <c r="E7570">
        <v>0</v>
      </c>
      <c r="F7570">
        <v>70104</v>
      </c>
      <c r="G7570">
        <v>382</v>
      </c>
      <c r="H7570" t="s">
        <v>16</v>
      </c>
      <c r="I7570">
        <v>2310</v>
      </c>
      <c r="J7570">
        <v>2151</v>
      </c>
      <c r="K7570" t="s">
        <v>3425</v>
      </c>
      <c r="L7570" t="s">
        <v>365</v>
      </c>
      <c r="M7570" t="s">
        <v>6977</v>
      </c>
      <c r="N7570" t="s">
        <v>366</v>
      </c>
      <c r="O7570">
        <v>7360586</v>
      </c>
    </row>
    <row r="7571" spans="1:15" x14ac:dyDescent="0.25">
      <c r="A7571">
        <v>2018</v>
      </c>
      <c r="B7571" t="s">
        <v>1222</v>
      </c>
      <c r="C7571">
        <v>232</v>
      </c>
      <c r="D7571">
        <v>905</v>
      </c>
      <c r="E7571">
        <v>0</v>
      </c>
      <c r="F7571">
        <v>70104</v>
      </c>
      <c r="G7571">
        <v>383</v>
      </c>
      <c r="H7571" t="s">
        <v>16</v>
      </c>
      <c r="I7571">
        <v>2310</v>
      </c>
      <c r="J7571">
        <v>2220</v>
      </c>
      <c r="K7571" t="s">
        <v>3425</v>
      </c>
      <c r="L7571" t="s">
        <v>365</v>
      </c>
      <c r="M7571" t="s">
        <v>6978</v>
      </c>
      <c r="N7571" t="s">
        <v>366</v>
      </c>
      <c r="O7571">
        <v>3410000</v>
      </c>
    </row>
    <row r="7572" spans="1:15" x14ac:dyDescent="0.25">
      <c r="A7572">
        <v>2018</v>
      </c>
      <c r="B7572" t="s">
        <v>1222</v>
      </c>
      <c r="C7572">
        <v>232</v>
      </c>
      <c r="D7572">
        <v>905</v>
      </c>
      <c r="E7572">
        <v>0</v>
      </c>
      <c r="F7572">
        <v>70104</v>
      </c>
      <c r="G7572">
        <v>384</v>
      </c>
      <c r="H7572" t="s">
        <v>16</v>
      </c>
      <c r="I7572">
        <v>2310</v>
      </c>
      <c r="J7572">
        <v>3410</v>
      </c>
      <c r="K7572" t="s">
        <v>3425</v>
      </c>
      <c r="L7572" t="s">
        <v>365</v>
      </c>
      <c r="M7572" t="s">
        <v>6979</v>
      </c>
      <c r="N7572" t="s">
        <v>366</v>
      </c>
      <c r="O7572">
        <v>2400000</v>
      </c>
    </row>
    <row r="7573" spans="1:15" x14ac:dyDescent="0.25">
      <c r="A7573">
        <v>2018</v>
      </c>
      <c r="B7573" t="s">
        <v>1222</v>
      </c>
      <c r="C7573">
        <v>232</v>
      </c>
      <c r="D7573">
        <v>905</v>
      </c>
      <c r="E7573">
        <v>0</v>
      </c>
      <c r="F7573">
        <v>70104</v>
      </c>
      <c r="G7573">
        <v>385</v>
      </c>
      <c r="H7573" t="s">
        <v>16</v>
      </c>
      <c r="I7573">
        <v>2310</v>
      </c>
      <c r="J7573">
        <v>3120</v>
      </c>
      <c r="K7573" t="s">
        <v>3425</v>
      </c>
      <c r="L7573" t="s">
        <v>365</v>
      </c>
      <c r="M7573" t="s">
        <v>6980</v>
      </c>
      <c r="N7573" t="s">
        <v>366</v>
      </c>
      <c r="O7573">
        <v>4013577</v>
      </c>
    </row>
    <row r="7574" spans="1:15" x14ac:dyDescent="0.25">
      <c r="A7574">
        <v>2018</v>
      </c>
      <c r="B7574" t="s">
        <v>1222</v>
      </c>
      <c r="C7574">
        <v>232</v>
      </c>
      <c r="D7574">
        <v>905</v>
      </c>
      <c r="E7574">
        <v>0</v>
      </c>
      <c r="F7574">
        <v>70104</v>
      </c>
      <c r="G7574">
        <v>386</v>
      </c>
      <c r="H7574" t="s">
        <v>16</v>
      </c>
      <c r="I7574">
        <v>2310</v>
      </c>
      <c r="J7574">
        <v>3230</v>
      </c>
      <c r="K7574" t="s">
        <v>3425</v>
      </c>
      <c r="L7574" t="s">
        <v>365</v>
      </c>
      <c r="M7574" t="s">
        <v>6981</v>
      </c>
      <c r="N7574" t="s">
        <v>366</v>
      </c>
      <c r="O7574">
        <v>706874</v>
      </c>
    </row>
    <row r="7575" spans="1:15" x14ac:dyDescent="0.25">
      <c r="A7575">
        <v>2018</v>
      </c>
      <c r="B7575" t="s">
        <v>1222</v>
      </c>
      <c r="C7575">
        <v>232</v>
      </c>
      <c r="D7575">
        <v>905</v>
      </c>
      <c r="E7575">
        <v>0</v>
      </c>
      <c r="F7575">
        <v>70104</v>
      </c>
      <c r="G7575">
        <v>387</v>
      </c>
      <c r="H7575" t="s">
        <v>16</v>
      </c>
      <c r="I7575">
        <v>2310</v>
      </c>
      <c r="J7575">
        <v>3340</v>
      </c>
      <c r="K7575" t="s">
        <v>3425</v>
      </c>
      <c r="L7575" t="s">
        <v>365</v>
      </c>
      <c r="M7575" t="s">
        <v>6982</v>
      </c>
      <c r="N7575" t="s">
        <v>366</v>
      </c>
      <c r="O7575">
        <v>740520</v>
      </c>
    </row>
    <row r="7576" spans="1:15" x14ac:dyDescent="0.25">
      <c r="A7576">
        <v>2018</v>
      </c>
      <c r="B7576" t="s">
        <v>1222</v>
      </c>
      <c r="C7576">
        <v>232</v>
      </c>
      <c r="D7576">
        <v>905</v>
      </c>
      <c r="E7576">
        <v>0</v>
      </c>
      <c r="F7576">
        <v>70104</v>
      </c>
      <c r="G7576">
        <v>388</v>
      </c>
      <c r="H7576" t="s">
        <v>16</v>
      </c>
      <c r="I7576">
        <v>2310</v>
      </c>
      <c r="J7576">
        <v>3421</v>
      </c>
      <c r="K7576" t="s">
        <v>3425</v>
      </c>
      <c r="L7576" t="s">
        <v>365</v>
      </c>
      <c r="M7576" t="s">
        <v>6983</v>
      </c>
      <c r="N7576" t="s">
        <v>366</v>
      </c>
      <c r="O7576">
        <v>1628440</v>
      </c>
    </row>
    <row r="7577" spans="1:15" x14ac:dyDescent="0.25">
      <c r="A7577">
        <v>2018</v>
      </c>
      <c r="B7577" t="s">
        <v>1222</v>
      </c>
      <c r="C7577">
        <v>232</v>
      </c>
      <c r="D7577">
        <v>905</v>
      </c>
      <c r="E7577">
        <v>0</v>
      </c>
      <c r="F7577">
        <v>70104</v>
      </c>
      <c r="G7577">
        <v>389</v>
      </c>
      <c r="H7577" t="s">
        <v>16</v>
      </c>
      <c r="I7577">
        <v>2310</v>
      </c>
      <c r="J7577">
        <v>3230</v>
      </c>
      <c r="K7577" t="s">
        <v>3425</v>
      </c>
      <c r="L7577" t="s">
        <v>365</v>
      </c>
      <c r="M7577" t="s">
        <v>6984</v>
      </c>
      <c r="N7577" t="s">
        <v>366</v>
      </c>
      <c r="O7577">
        <v>953032</v>
      </c>
    </row>
    <row r="7578" spans="1:15" x14ac:dyDescent="0.25">
      <c r="A7578">
        <v>2018</v>
      </c>
      <c r="B7578" t="s">
        <v>1222</v>
      </c>
      <c r="C7578">
        <v>232</v>
      </c>
      <c r="D7578">
        <v>905</v>
      </c>
      <c r="E7578">
        <v>0</v>
      </c>
      <c r="F7578">
        <v>70104</v>
      </c>
      <c r="G7578">
        <v>390</v>
      </c>
      <c r="H7578" t="s">
        <v>16</v>
      </c>
      <c r="I7578">
        <v>2310</v>
      </c>
      <c r="J7578">
        <v>3340</v>
      </c>
      <c r="K7578" t="s">
        <v>3425</v>
      </c>
      <c r="L7578" t="s">
        <v>365</v>
      </c>
      <c r="M7578" t="s">
        <v>6985</v>
      </c>
      <c r="N7578" t="s">
        <v>366</v>
      </c>
      <c r="O7578">
        <v>1492647</v>
      </c>
    </row>
    <row r="7579" spans="1:15" x14ac:dyDescent="0.25">
      <c r="A7579">
        <v>2018</v>
      </c>
      <c r="B7579" t="s">
        <v>1222</v>
      </c>
      <c r="C7579">
        <v>232</v>
      </c>
      <c r="D7579">
        <v>905</v>
      </c>
      <c r="E7579">
        <v>0</v>
      </c>
      <c r="F7579">
        <v>70104</v>
      </c>
      <c r="G7579">
        <v>391</v>
      </c>
      <c r="H7579" t="s">
        <v>16</v>
      </c>
      <c r="I7579">
        <v>2310</v>
      </c>
      <c r="J7579">
        <v>3120</v>
      </c>
      <c r="K7579" t="s">
        <v>3425</v>
      </c>
      <c r="L7579" t="s">
        <v>365</v>
      </c>
      <c r="M7579" t="s">
        <v>6986</v>
      </c>
      <c r="N7579" t="s">
        <v>366</v>
      </c>
      <c r="O7579">
        <v>1882730</v>
      </c>
    </row>
    <row r="7580" spans="1:15" x14ac:dyDescent="0.25">
      <c r="A7580">
        <v>2018</v>
      </c>
      <c r="B7580" t="s">
        <v>1222</v>
      </c>
      <c r="C7580">
        <v>232</v>
      </c>
      <c r="D7580">
        <v>905</v>
      </c>
      <c r="E7580">
        <v>0</v>
      </c>
      <c r="F7580">
        <v>70104</v>
      </c>
      <c r="G7580">
        <v>392</v>
      </c>
      <c r="H7580" t="s">
        <v>16</v>
      </c>
      <c r="I7580">
        <v>2310</v>
      </c>
      <c r="J7580">
        <v>3410</v>
      </c>
      <c r="K7580" t="s">
        <v>3425</v>
      </c>
      <c r="L7580" t="s">
        <v>365</v>
      </c>
      <c r="M7580" t="s">
        <v>6987</v>
      </c>
      <c r="N7580" t="s">
        <v>366</v>
      </c>
      <c r="O7580">
        <v>1500155</v>
      </c>
    </row>
    <row r="7581" spans="1:15" x14ac:dyDescent="0.25">
      <c r="A7581">
        <v>2018</v>
      </c>
      <c r="B7581" t="s">
        <v>1222</v>
      </c>
      <c r="C7581">
        <v>232</v>
      </c>
      <c r="D7581">
        <v>905</v>
      </c>
      <c r="E7581">
        <v>0</v>
      </c>
      <c r="F7581">
        <v>70104</v>
      </c>
      <c r="G7581">
        <v>393</v>
      </c>
      <c r="H7581" t="s">
        <v>16</v>
      </c>
      <c r="I7581">
        <v>2310</v>
      </c>
      <c r="J7581">
        <v>3410</v>
      </c>
      <c r="K7581" t="s">
        <v>3425</v>
      </c>
      <c r="L7581" t="s">
        <v>365</v>
      </c>
      <c r="M7581" t="s">
        <v>6988</v>
      </c>
      <c r="N7581" t="s">
        <v>366</v>
      </c>
      <c r="O7581">
        <v>1539460</v>
      </c>
    </row>
    <row r="7582" spans="1:15" x14ac:dyDescent="0.25">
      <c r="A7582">
        <v>2018</v>
      </c>
      <c r="B7582" t="s">
        <v>1222</v>
      </c>
      <c r="C7582">
        <v>232</v>
      </c>
      <c r="D7582">
        <v>905</v>
      </c>
      <c r="E7582">
        <v>0</v>
      </c>
      <c r="F7582">
        <v>70104</v>
      </c>
      <c r="G7582">
        <v>394</v>
      </c>
      <c r="H7582" t="s">
        <v>16</v>
      </c>
      <c r="I7582">
        <v>2310</v>
      </c>
      <c r="J7582">
        <v>3410</v>
      </c>
      <c r="K7582" t="s">
        <v>3425</v>
      </c>
      <c r="L7582" t="s">
        <v>365</v>
      </c>
      <c r="M7582" t="s">
        <v>6989</v>
      </c>
      <c r="N7582" t="s">
        <v>366</v>
      </c>
      <c r="O7582">
        <v>440553</v>
      </c>
    </row>
    <row r="7583" spans="1:15" x14ac:dyDescent="0.25">
      <c r="A7583">
        <v>2018</v>
      </c>
      <c r="B7583" t="s">
        <v>1222</v>
      </c>
      <c r="C7583">
        <v>232</v>
      </c>
      <c r="D7583">
        <v>905</v>
      </c>
      <c r="E7583">
        <v>0</v>
      </c>
      <c r="F7583">
        <v>70104</v>
      </c>
      <c r="G7583">
        <v>395</v>
      </c>
      <c r="H7583" t="s">
        <v>16</v>
      </c>
      <c r="I7583">
        <v>2310</v>
      </c>
      <c r="J7583">
        <v>3120</v>
      </c>
      <c r="K7583" t="s">
        <v>3425</v>
      </c>
      <c r="L7583" t="s">
        <v>365</v>
      </c>
      <c r="M7583" t="s">
        <v>6990</v>
      </c>
      <c r="N7583" t="s">
        <v>366</v>
      </c>
      <c r="O7583">
        <v>2770687</v>
      </c>
    </row>
    <row r="7584" spans="1:15" x14ac:dyDescent="0.25">
      <c r="A7584">
        <v>2018</v>
      </c>
      <c r="B7584" t="s">
        <v>1222</v>
      </c>
      <c r="C7584">
        <v>232</v>
      </c>
      <c r="D7584">
        <v>905</v>
      </c>
      <c r="E7584">
        <v>0</v>
      </c>
      <c r="F7584">
        <v>70104</v>
      </c>
      <c r="G7584">
        <v>396</v>
      </c>
      <c r="H7584" t="s">
        <v>16</v>
      </c>
      <c r="I7584">
        <v>2310</v>
      </c>
      <c r="J7584">
        <v>3120</v>
      </c>
      <c r="K7584" t="s">
        <v>3425</v>
      </c>
      <c r="L7584" t="s">
        <v>365</v>
      </c>
      <c r="M7584" t="s">
        <v>6991</v>
      </c>
      <c r="N7584" t="s">
        <v>366</v>
      </c>
      <c r="O7584">
        <v>2770687</v>
      </c>
    </row>
    <row r="7585" spans="1:15" x14ac:dyDescent="0.25">
      <c r="A7585">
        <v>2018</v>
      </c>
      <c r="B7585" t="s">
        <v>1222</v>
      </c>
      <c r="C7585">
        <v>232</v>
      </c>
      <c r="D7585">
        <v>905</v>
      </c>
      <c r="E7585">
        <v>0</v>
      </c>
      <c r="F7585">
        <v>70104</v>
      </c>
      <c r="G7585">
        <v>397</v>
      </c>
      <c r="H7585" t="s">
        <v>16</v>
      </c>
      <c r="I7585">
        <v>2310</v>
      </c>
      <c r="J7585">
        <v>3120</v>
      </c>
      <c r="K7585" t="s">
        <v>3425</v>
      </c>
      <c r="L7585" t="s">
        <v>365</v>
      </c>
      <c r="M7585" t="s">
        <v>6992</v>
      </c>
      <c r="N7585" t="s">
        <v>366</v>
      </c>
      <c r="O7585">
        <v>2770687</v>
      </c>
    </row>
    <row r="7586" spans="1:15" x14ac:dyDescent="0.25">
      <c r="A7586">
        <v>2018</v>
      </c>
      <c r="B7586" t="s">
        <v>1222</v>
      </c>
      <c r="C7586">
        <v>232</v>
      </c>
      <c r="D7586">
        <v>905</v>
      </c>
      <c r="E7586">
        <v>0</v>
      </c>
      <c r="F7586">
        <v>70104</v>
      </c>
      <c r="G7586">
        <v>398</v>
      </c>
      <c r="H7586" t="s">
        <v>16</v>
      </c>
      <c r="I7586">
        <v>2310</v>
      </c>
      <c r="J7586">
        <v>3310</v>
      </c>
      <c r="K7586" t="s">
        <v>3425</v>
      </c>
      <c r="L7586" t="s">
        <v>365</v>
      </c>
      <c r="M7586" t="s">
        <v>6993</v>
      </c>
      <c r="N7586" t="s">
        <v>366</v>
      </c>
      <c r="O7586">
        <v>2770687</v>
      </c>
    </row>
    <row r="7587" spans="1:15" x14ac:dyDescent="0.25">
      <c r="A7587">
        <v>2018</v>
      </c>
      <c r="B7587" t="s">
        <v>1222</v>
      </c>
      <c r="C7587">
        <v>232</v>
      </c>
      <c r="D7587">
        <v>905</v>
      </c>
      <c r="E7587">
        <v>0</v>
      </c>
      <c r="F7587">
        <v>70104</v>
      </c>
      <c r="G7587">
        <v>412</v>
      </c>
      <c r="H7587" t="s">
        <v>16</v>
      </c>
      <c r="I7587">
        <v>2310</v>
      </c>
      <c r="J7587">
        <v>2220</v>
      </c>
      <c r="K7587" t="s">
        <v>3425</v>
      </c>
      <c r="L7587" t="s">
        <v>144</v>
      </c>
      <c r="M7587" t="s">
        <v>6994</v>
      </c>
      <c r="N7587" t="s">
        <v>698</v>
      </c>
      <c r="O7587">
        <v>2400000</v>
      </c>
    </row>
    <row r="7588" spans="1:15" x14ac:dyDescent="0.25">
      <c r="A7588">
        <v>2018</v>
      </c>
      <c r="B7588" t="s">
        <v>1222</v>
      </c>
      <c r="C7588">
        <v>232</v>
      </c>
      <c r="D7588">
        <v>905</v>
      </c>
      <c r="E7588">
        <v>0</v>
      </c>
      <c r="F7588">
        <v>70104</v>
      </c>
      <c r="G7588">
        <v>413</v>
      </c>
      <c r="H7588" t="s">
        <v>16</v>
      </c>
      <c r="I7588">
        <v>2310</v>
      </c>
      <c r="J7588">
        <v>3340</v>
      </c>
      <c r="K7588" t="s">
        <v>3425</v>
      </c>
      <c r="L7588" t="s">
        <v>144</v>
      </c>
      <c r="M7588" t="s">
        <v>6995</v>
      </c>
      <c r="N7588" t="s">
        <v>698</v>
      </c>
      <c r="O7588">
        <v>2640000</v>
      </c>
    </row>
    <row r="7589" spans="1:15" x14ac:dyDescent="0.25">
      <c r="A7589">
        <v>2018</v>
      </c>
      <c r="B7589" t="s">
        <v>1222</v>
      </c>
      <c r="C7589">
        <v>232</v>
      </c>
      <c r="D7589">
        <v>905</v>
      </c>
      <c r="E7589">
        <v>0</v>
      </c>
      <c r="F7589">
        <v>70104</v>
      </c>
      <c r="G7589">
        <v>414</v>
      </c>
      <c r="H7589" t="s">
        <v>16</v>
      </c>
      <c r="I7589">
        <v>2310</v>
      </c>
      <c r="J7589">
        <v>2220</v>
      </c>
      <c r="K7589" t="s">
        <v>3425</v>
      </c>
      <c r="L7589" t="s">
        <v>144</v>
      </c>
      <c r="M7589" t="s">
        <v>6996</v>
      </c>
      <c r="N7589" t="s">
        <v>698</v>
      </c>
      <c r="O7589">
        <v>2840000</v>
      </c>
    </row>
    <row r="7590" spans="1:15" x14ac:dyDescent="0.25">
      <c r="A7590">
        <v>2018</v>
      </c>
      <c r="B7590" t="s">
        <v>1222</v>
      </c>
      <c r="C7590">
        <v>232</v>
      </c>
      <c r="D7590">
        <v>905</v>
      </c>
      <c r="E7590">
        <v>0</v>
      </c>
      <c r="F7590">
        <v>70104</v>
      </c>
      <c r="G7590">
        <v>415</v>
      </c>
      <c r="H7590" t="s">
        <v>16</v>
      </c>
      <c r="I7590">
        <v>2310</v>
      </c>
      <c r="J7590">
        <v>2220</v>
      </c>
      <c r="K7590" t="s">
        <v>3425</v>
      </c>
      <c r="L7590" t="s">
        <v>144</v>
      </c>
      <c r="M7590" t="s">
        <v>6997</v>
      </c>
      <c r="N7590" t="s">
        <v>698</v>
      </c>
      <c r="O7590">
        <v>800000</v>
      </c>
    </row>
    <row r="7591" spans="1:15" x14ac:dyDescent="0.25">
      <c r="A7591">
        <v>2018</v>
      </c>
      <c r="B7591" t="s">
        <v>1222</v>
      </c>
      <c r="C7591">
        <v>232</v>
      </c>
      <c r="D7591">
        <v>905</v>
      </c>
      <c r="E7591">
        <v>0</v>
      </c>
      <c r="F7591">
        <v>70104</v>
      </c>
      <c r="G7591">
        <v>416</v>
      </c>
      <c r="H7591" t="s">
        <v>16</v>
      </c>
      <c r="I7591">
        <v>2310</v>
      </c>
      <c r="J7591">
        <v>3340</v>
      </c>
      <c r="K7591" t="s">
        <v>3425</v>
      </c>
      <c r="L7591" t="s">
        <v>144</v>
      </c>
      <c r="M7591" t="s">
        <v>6998</v>
      </c>
      <c r="N7591" t="s">
        <v>698</v>
      </c>
      <c r="O7591">
        <v>2160000</v>
      </c>
    </row>
    <row r="7592" spans="1:15" x14ac:dyDescent="0.25">
      <c r="A7592">
        <v>2018</v>
      </c>
      <c r="B7592" t="s">
        <v>1222</v>
      </c>
      <c r="C7592">
        <v>232</v>
      </c>
      <c r="D7592">
        <v>905</v>
      </c>
      <c r="E7592">
        <v>0</v>
      </c>
      <c r="F7592">
        <v>70104</v>
      </c>
      <c r="G7592">
        <v>417</v>
      </c>
      <c r="H7592" t="s">
        <v>16</v>
      </c>
      <c r="I7592">
        <v>2310</v>
      </c>
      <c r="J7592">
        <v>3340</v>
      </c>
      <c r="K7592" t="s">
        <v>3425</v>
      </c>
      <c r="L7592" t="s">
        <v>144</v>
      </c>
      <c r="M7592" t="s">
        <v>6999</v>
      </c>
      <c r="N7592" t="s">
        <v>698</v>
      </c>
      <c r="O7592">
        <v>2400000</v>
      </c>
    </row>
    <row r="7593" spans="1:15" x14ac:dyDescent="0.25">
      <c r="A7593">
        <v>2018</v>
      </c>
      <c r="B7593" t="s">
        <v>1222</v>
      </c>
      <c r="C7593">
        <v>232</v>
      </c>
      <c r="D7593">
        <v>905</v>
      </c>
      <c r="E7593">
        <v>0</v>
      </c>
      <c r="F7593">
        <v>70104</v>
      </c>
      <c r="G7593">
        <v>418</v>
      </c>
      <c r="H7593" t="s">
        <v>16</v>
      </c>
      <c r="I7593">
        <v>2310</v>
      </c>
      <c r="J7593">
        <v>2220</v>
      </c>
      <c r="K7593" t="s">
        <v>3425</v>
      </c>
      <c r="L7593" t="s">
        <v>144</v>
      </c>
      <c r="M7593" t="s">
        <v>7000</v>
      </c>
      <c r="N7593" t="s">
        <v>698</v>
      </c>
      <c r="O7593">
        <v>1200000</v>
      </c>
    </row>
    <row r="7594" spans="1:15" x14ac:dyDescent="0.25">
      <c r="A7594">
        <v>2018</v>
      </c>
      <c r="B7594" t="s">
        <v>1222</v>
      </c>
      <c r="C7594">
        <v>232</v>
      </c>
      <c r="D7594">
        <v>905</v>
      </c>
      <c r="E7594">
        <v>0</v>
      </c>
      <c r="F7594">
        <v>70104</v>
      </c>
      <c r="G7594">
        <v>419</v>
      </c>
      <c r="H7594" t="s">
        <v>16</v>
      </c>
      <c r="I7594">
        <v>2310</v>
      </c>
      <c r="J7594">
        <v>3310</v>
      </c>
      <c r="K7594" t="s">
        <v>3425</v>
      </c>
      <c r="L7594" t="s">
        <v>144</v>
      </c>
      <c r="M7594" t="s">
        <v>7001</v>
      </c>
      <c r="N7594" t="s">
        <v>698</v>
      </c>
      <c r="O7594">
        <v>4000000</v>
      </c>
    </row>
    <row r="7595" spans="1:15" x14ac:dyDescent="0.25">
      <c r="A7595">
        <v>2018</v>
      </c>
      <c r="B7595" t="s">
        <v>1222</v>
      </c>
      <c r="C7595">
        <v>232</v>
      </c>
      <c r="D7595">
        <v>905</v>
      </c>
      <c r="E7595">
        <v>0</v>
      </c>
      <c r="F7595">
        <v>70104</v>
      </c>
      <c r="G7595">
        <v>420</v>
      </c>
      <c r="H7595" t="s">
        <v>16</v>
      </c>
      <c r="I7595">
        <v>2310</v>
      </c>
      <c r="J7595">
        <v>3340</v>
      </c>
      <c r="K7595" t="s">
        <v>3425</v>
      </c>
      <c r="L7595" t="s">
        <v>144</v>
      </c>
      <c r="M7595" t="s">
        <v>7002</v>
      </c>
      <c r="N7595" t="s">
        <v>698</v>
      </c>
      <c r="O7595">
        <v>944000</v>
      </c>
    </row>
    <row r="7596" spans="1:15" x14ac:dyDescent="0.25">
      <c r="A7596">
        <v>2018</v>
      </c>
      <c r="B7596" t="s">
        <v>1222</v>
      </c>
      <c r="C7596">
        <v>232</v>
      </c>
      <c r="D7596">
        <v>905</v>
      </c>
      <c r="E7596">
        <v>0</v>
      </c>
      <c r="F7596">
        <v>70104</v>
      </c>
      <c r="G7596">
        <v>421</v>
      </c>
      <c r="H7596" t="s">
        <v>16</v>
      </c>
      <c r="I7596">
        <v>2310</v>
      </c>
      <c r="J7596">
        <v>3310</v>
      </c>
      <c r="K7596" t="s">
        <v>3425</v>
      </c>
      <c r="L7596" t="s">
        <v>144</v>
      </c>
      <c r="M7596" t="s">
        <v>7003</v>
      </c>
      <c r="N7596" t="s">
        <v>698</v>
      </c>
      <c r="O7596">
        <v>1704964</v>
      </c>
    </row>
    <row r="7597" spans="1:15" x14ac:dyDescent="0.25">
      <c r="A7597">
        <v>2018</v>
      </c>
      <c r="B7597" t="s">
        <v>1222</v>
      </c>
      <c r="C7597">
        <v>232</v>
      </c>
      <c r="D7597">
        <v>905</v>
      </c>
      <c r="E7597">
        <v>0</v>
      </c>
      <c r="F7597">
        <v>70104</v>
      </c>
      <c r="G7597">
        <v>446</v>
      </c>
      <c r="H7597" t="s">
        <v>16</v>
      </c>
      <c r="I7597">
        <v>2310</v>
      </c>
      <c r="J7597">
        <v>3310</v>
      </c>
      <c r="K7597" t="s">
        <v>3425</v>
      </c>
      <c r="L7597" t="s">
        <v>142</v>
      </c>
      <c r="M7597" t="s">
        <v>7004</v>
      </c>
      <c r="N7597" t="s">
        <v>364</v>
      </c>
      <c r="O7597">
        <v>5029854</v>
      </c>
    </row>
    <row r="7598" spans="1:15" x14ac:dyDescent="0.25">
      <c r="A7598">
        <v>2018</v>
      </c>
      <c r="B7598" t="s">
        <v>1222</v>
      </c>
      <c r="C7598">
        <v>232</v>
      </c>
      <c r="D7598">
        <v>905</v>
      </c>
      <c r="E7598">
        <v>0</v>
      </c>
      <c r="F7598">
        <v>70104</v>
      </c>
      <c r="G7598">
        <v>447</v>
      </c>
      <c r="H7598" t="s">
        <v>16</v>
      </c>
      <c r="I7598">
        <v>2310</v>
      </c>
      <c r="J7598">
        <v>3310</v>
      </c>
      <c r="K7598" t="s">
        <v>3425</v>
      </c>
      <c r="L7598" t="s">
        <v>142</v>
      </c>
      <c r="M7598" t="s">
        <v>7005</v>
      </c>
      <c r="N7598" t="s">
        <v>364</v>
      </c>
      <c r="O7598">
        <v>3200000</v>
      </c>
    </row>
    <row r="7599" spans="1:15" x14ac:dyDescent="0.25">
      <c r="A7599">
        <v>2018</v>
      </c>
      <c r="B7599" t="s">
        <v>1222</v>
      </c>
      <c r="C7599">
        <v>232</v>
      </c>
      <c r="D7599">
        <v>905</v>
      </c>
      <c r="E7599">
        <v>0</v>
      </c>
      <c r="F7599">
        <v>70104</v>
      </c>
      <c r="G7599">
        <v>448</v>
      </c>
      <c r="H7599" t="s">
        <v>16</v>
      </c>
      <c r="I7599">
        <v>2310</v>
      </c>
      <c r="J7599">
        <v>3340</v>
      </c>
      <c r="K7599" t="s">
        <v>3425</v>
      </c>
      <c r="L7599" t="s">
        <v>142</v>
      </c>
      <c r="M7599" t="s">
        <v>7006</v>
      </c>
      <c r="N7599" t="s">
        <v>364</v>
      </c>
      <c r="O7599">
        <v>1600000</v>
      </c>
    </row>
    <row r="7600" spans="1:15" x14ac:dyDescent="0.25">
      <c r="A7600">
        <v>2018</v>
      </c>
      <c r="B7600" t="s">
        <v>1222</v>
      </c>
      <c r="C7600">
        <v>232</v>
      </c>
      <c r="D7600">
        <v>905</v>
      </c>
      <c r="E7600">
        <v>0</v>
      </c>
      <c r="F7600">
        <v>70104</v>
      </c>
      <c r="G7600">
        <v>449</v>
      </c>
      <c r="H7600" t="s">
        <v>16</v>
      </c>
      <c r="I7600">
        <v>2310</v>
      </c>
      <c r="J7600">
        <v>3340</v>
      </c>
      <c r="K7600" t="s">
        <v>3425</v>
      </c>
      <c r="L7600" t="s">
        <v>142</v>
      </c>
      <c r="M7600" t="s">
        <v>7007</v>
      </c>
      <c r="N7600" t="s">
        <v>364</v>
      </c>
      <c r="O7600">
        <v>2400000</v>
      </c>
    </row>
    <row r="7601" spans="1:15" x14ac:dyDescent="0.25">
      <c r="A7601">
        <v>2018</v>
      </c>
      <c r="B7601" t="s">
        <v>1222</v>
      </c>
      <c r="C7601">
        <v>232</v>
      </c>
      <c r="D7601">
        <v>905</v>
      </c>
      <c r="E7601">
        <v>0</v>
      </c>
      <c r="F7601">
        <v>70104</v>
      </c>
      <c r="G7601">
        <v>450</v>
      </c>
      <c r="H7601" t="s">
        <v>16</v>
      </c>
      <c r="I7601">
        <v>2310</v>
      </c>
      <c r="J7601">
        <v>3310</v>
      </c>
      <c r="K7601" t="s">
        <v>3425</v>
      </c>
      <c r="L7601" t="s">
        <v>142</v>
      </c>
      <c r="M7601" t="s">
        <v>7008</v>
      </c>
      <c r="N7601" t="s">
        <v>364</v>
      </c>
      <c r="O7601">
        <v>8169306</v>
      </c>
    </row>
    <row r="7602" spans="1:15" x14ac:dyDescent="0.25">
      <c r="A7602">
        <v>2018</v>
      </c>
      <c r="B7602" t="s">
        <v>1222</v>
      </c>
      <c r="C7602">
        <v>232</v>
      </c>
      <c r="D7602">
        <v>905</v>
      </c>
      <c r="E7602">
        <v>0</v>
      </c>
      <c r="F7602">
        <v>70104</v>
      </c>
      <c r="G7602">
        <v>451</v>
      </c>
      <c r="H7602" t="s">
        <v>16</v>
      </c>
      <c r="I7602">
        <v>2310</v>
      </c>
      <c r="J7602">
        <v>3310</v>
      </c>
      <c r="K7602" t="s">
        <v>3425</v>
      </c>
      <c r="L7602" t="s">
        <v>142</v>
      </c>
      <c r="M7602" t="s">
        <v>7009</v>
      </c>
      <c r="N7602" t="s">
        <v>364</v>
      </c>
      <c r="O7602">
        <v>2280000</v>
      </c>
    </row>
    <row r="7603" spans="1:15" x14ac:dyDescent="0.25">
      <c r="A7603">
        <v>2018</v>
      </c>
      <c r="B7603" t="s">
        <v>1222</v>
      </c>
      <c r="C7603">
        <v>232</v>
      </c>
      <c r="D7603">
        <v>905</v>
      </c>
      <c r="E7603">
        <v>0</v>
      </c>
      <c r="F7603">
        <v>70104</v>
      </c>
      <c r="G7603">
        <v>452</v>
      </c>
      <c r="H7603" t="s">
        <v>16</v>
      </c>
      <c r="I7603">
        <v>2310</v>
      </c>
      <c r="J7603">
        <v>3340</v>
      </c>
      <c r="K7603" t="s">
        <v>3425</v>
      </c>
      <c r="L7603" t="s">
        <v>142</v>
      </c>
      <c r="M7603" t="s">
        <v>7010</v>
      </c>
      <c r="N7603" t="s">
        <v>364</v>
      </c>
      <c r="O7603">
        <v>2350784</v>
      </c>
    </row>
    <row r="7604" spans="1:15" x14ac:dyDescent="0.25">
      <c r="A7604">
        <v>2018</v>
      </c>
      <c r="B7604" t="s">
        <v>1222</v>
      </c>
      <c r="C7604">
        <v>232</v>
      </c>
      <c r="D7604">
        <v>905</v>
      </c>
      <c r="E7604">
        <v>0</v>
      </c>
      <c r="F7604">
        <v>70104</v>
      </c>
      <c r="G7604">
        <v>453</v>
      </c>
      <c r="H7604" t="s">
        <v>16</v>
      </c>
      <c r="I7604">
        <v>2310</v>
      </c>
      <c r="J7604">
        <v>3120</v>
      </c>
      <c r="K7604" t="s">
        <v>3425</v>
      </c>
      <c r="L7604" t="s">
        <v>142</v>
      </c>
      <c r="M7604" t="s">
        <v>7011</v>
      </c>
      <c r="N7604" t="s">
        <v>364</v>
      </c>
      <c r="O7604">
        <v>4000000</v>
      </c>
    </row>
    <row r="7605" spans="1:15" x14ac:dyDescent="0.25">
      <c r="A7605">
        <v>2018</v>
      </c>
      <c r="B7605" t="s">
        <v>1222</v>
      </c>
      <c r="C7605">
        <v>232</v>
      </c>
      <c r="D7605">
        <v>905</v>
      </c>
      <c r="E7605">
        <v>0</v>
      </c>
      <c r="F7605">
        <v>70104</v>
      </c>
      <c r="G7605">
        <v>454</v>
      </c>
      <c r="H7605" t="s">
        <v>16</v>
      </c>
      <c r="I7605">
        <v>2310</v>
      </c>
      <c r="J7605">
        <v>3120</v>
      </c>
      <c r="K7605" t="s">
        <v>3425</v>
      </c>
      <c r="L7605" t="s">
        <v>142</v>
      </c>
      <c r="M7605" t="s">
        <v>7012</v>
      </c>
      <c r="N7605" t="s">
        <v>364</v>
      </c>
      <c r="O7605">
        <v>2400000</v>
      </c>
    </row>
    <row r="7606" spans="1:15" x14ac:dyDescent="0.25">
      <c r="A7606">
        <v>2018</v>
      </c>
      <c r="B7606" t="s">
        <v>1222</v>
      </c>
      <c r="C7606">
        <v>232</v>
      </c>
      <c r="D7606">
        <v>905</v>
      </c>
      <c r="E7606">
        <v>0</v>
      </c>
      <c r="F7606">
        <v>70104</v>
      </c>
      <c r="G7606">
        <v>455</v>
      </c>
      <c r="H7606" t="s">
        <v>16</v>
      </c>
      <c r="I7606">
        <v>2310</v>
      </c>
      <c r="J7606">
        <v>3310</v>
      </c>
      <c r="K7606" t="s">
        <v>3425</v>
      </c>
      <c r="L7606" t="s">
        <v>142</v>
      </c>
      <c r="M7606" t="s">
        <v>7013</v>
      </c>
      <c r="N7606" t="s">
        <v>364</v>
      </c>
      <c r="O7606">
        <v>2800000</v>
      </c>
    </row>
    <row r="7607" spans="1:15" x14ac:dyDescent="0.25">
      <c r="A7607">
        <v>2018</v>
      </c>
      <c r="B7607" t="s">
        <v>1222</v>
      </c>
      <c r="C7607">
        <v>232</v>
      </c>
      <c r="D7607">
        <v>905</v>
      </c>
      <c r="E7607">
        <v>0</v>
      </c>
      <c r="F7607">
        <v>70104</v>
      </c>
      <c r="G7607">
        <v>456</v>
      </c>
      <c r="H7607" t="s">
        <v>16</v>
      </c>
      <c r="I7607">
        <v>2310</v>
      </c>
      <c r="J7607">
        <v>3340</v>
      </c>
      <c r="K7607" t="s">
        <v>3425</v>
      </c>
      <c r="L7607" t="s">
        <v>142</v>
      </c>
      <c r="M7607" t="s">
        <v>7014</v>
      </c>
      <c r="N7607" t="s">
        <v>364</v>
      </c>
      <c r="O7607">
        <v>2400000</v>
      </c>
    </row>
    <row r="7608" spans="1:15" x14ac:dyDescent="0.25">
      <c r="A7608">
        <v>2018</v>
      </c>
      <c r="B7608" t="s">
        <v>1222</v>
      </c>
      <c r="C7608">
        <v>232</v>
      </c>
      <c r="D7608">
        <v>905</v>
      </c>
      <c r="E7608">
        <v>0</v>
      </c>
      <c r="F7608">
        <v>70104</v>
      </c>
      <c r="G7608">
        <v>457</v>
      </c>
      <c r="H7608" t="s">
        <v>16</v>
      </c>
      <c r="I7608">
        <v>2310</v>
      </c>
      <c r="J7608">
        <v>3310</v>
      </c>
      <c r="K7608" t="s">
        <v>3425</v>
      </c>
      <c r="L7608" t="s">
        <v>142</v>
      </c>
      <c r="M7608" t="s">
        <v>7015</v>
      </c>
      <c r="N7608" t="s">
        <v>364</v>
      </c>
      <c r="O7608">
        <v>1600000</v>
      </c>
    </row>
    <row r="7609" spans="1:15" x14ac:dyDescent="0.25">
      <c r="A7609">
        <v>2018</v>
      </c>
      <c r="B7609" t="s">
        <v>1222</v>
      </c>
      <c r="C7609">
        <v>232</v>
      </c>
      <c r="D7609">
        <v>905</v>
      </c>
      <c r="E7609">
        <v>0</v>
      </c>
      <c r="F7609">
        <v>70104</v>
      </c>
      <c r="G7609">
        <v>458</v>
      </c>
      <c r="H7609" t="s">
        <v>16</v>
      </c>
      <c r="I7609">
        <v>2310</v>
      </c>
      <c r="J7609">
        <v>3340</v>
      </c>
      <c r="K7609" t="s">
        <v>3425</v>
      </c>
      <c r="L7609" t="s">
        <v>142</v>
      </c>
      <c r="M7609" t="s">
        <v>7016</v>
      </c>
      <c r="N7609" t="s">
        <v>364</v>
      </c>
      <c r="O7609">
        <v>1999319</v>
      </c>
    </row>
    <row r="7610" spans="1:15" x14ac:dyDescent="0.25">
      <c r="A7610">
        <v>2018</v>
      </c>
      <c r="B7610" t="s">
        <v>1222</v>
      </c>
      <c r="C7610">
        <v>232</v>
      </c>
      <c r="D7610">
        <v>905</v>
      </c>
      <c r="E7610">
        <v>0</v>
      </c>
      <c r="F7610">
        <v>70104</v>
      </c>
      <c r="G7610">
        <v>459</v>
      </c>
      <c r="H7610" t="s">
        <v>16</v>
      </c>
      <c r="I7610">
        <v>2310</v>
      </c>
      <c r="J7610">
        <v>3340</v>
      </c>
      <c r="K7610" t="s">
        <v>3425</v>
      </c>
      <c r="L7610" t="s">
        <v>142</v>
      </c>
      <c r="M7610" t="s">
        <v>7017</v>
      </c>
      <c r="N7610" t="s">
        <v>364</v>
      </c>
      <c r="O7610">
        <v>2800000</v>
      </c>
    </row>
    <row r="7611" spans="1:15" x14ac:dyDescent="0.25">
      <c r="A7611">
        <v>2018</v>
      </c>
      <c r="B7611" t="s">
        <v>1222</v>
      </c>
      <c r="C7611">
        <v>232</v>
      </c>
      <c r="D7611">
        <v>905</v>
      </c>
      <c r="E7611">
        <v>0</v>
      </c>
      <c r="F7611">
        <v>70104</v>
      </c>
      <c r="G7611">
        <v>462</v>
      </c>
      <c r="H7611" t="s">
        <v>16</v>
      </c>
      <c r="I7611">
        <v>2310</v>
      </c>
      <c r="J7611">
        <v>3410</v>
      </c>
      <c r="K7611" t="s">
        <v>3425</v>
      </c>
      <c r="L7611" t="s">
        <v>699</v>
      </c>
      <c r="M7611" t="s">
        <v>7018</v>
      </c>
      <c r="N7611" t="s">
        <v>700</v>
      </c>
      <c r="O7611">
        <v>4736388</v>
      </c>
    </row>
    <row r="7612" spans="1:15" x14ac:dyDescent="0.25">
      <c r="A7612">
        <v>2018</v>
      </c>
      <c r="B7612" t="s">
        <v>1222</v>
      </c>
      <c r="C7612">
        <v>232</v>
      </c>
      <c r="D7612">
        <v>905</v>
      </c>
      <c r="E7612">
        <v>0</v>
      </c>
      <c r="F7612">
        <v>70104</v>
      </c>
      <c r="G7612">
        <v>463</v>
      </c>
      <c r="H7612" t="s">
        <v>16</v>
      </c>
      <c r="I7612">
        <v>2310</v>
      </c>
      <c r="J7612">
        <v>3120</v>
      </c>
      <c r="K7612" t="s">
        <v>3425</v>
      </c>
      <c r="L7612" t="s">
        <v>699</v>
      </c>
      <c r="M7612" t="s">
        <v>7019</v>
      </c>
      <c r="N7612" t="s">
        <v>700</v>
      </c>
      <c r="O7612">
        <v>4797621</v>
      </c>
    </row>
    <row r="7613" spans="1:15" x14ac:dyDescent="0.25">
      <c r="A7613">
        <v>2018</v>
      </c>
      <c r="B7613" t="s">
        <v>1222</v>
      </c>
      <c r="C7613">
        <v>232</v>
      </c>
      <c r="D7613">
        <v>905</v>
      </c>
      <c r="E7613">
        <v>0</v>
      </c>
      <c r="F7613">
        <v>90202</v>
      </c>
      <c r="G7613">
        <v>465</v>
      </c>
      <c r="H7613" t="s">
        <v>9</v>
      </c>
      <c r="I7613">
        <v>4000</v>
      </c>
      <c r="J7613">
        <v>3120</v>
      </c>
      <c r="K7613" t="s">
        <v>3224</v>
      </c>
      <c r="L7613" t="s">
        <v>1212</v>
      </c>
      <c r="M7613" t="s">
        <v>1213</v>
      </c>
      <c r="O7613">
        <v>55211080</v>
      </c>
    </row>
    <row r="7614" spans="1:15" x14ac:dyDescent="0.25">
      <c r="A7614">
        <v>2018</v>
      </c>
      <c r="B7614" t="s">
        <v>1224</v>
      </c>
      <c r="C7614">
        <v>232</v>
      </c>
      <c r="D7614">
        <v>906</v>
      </c>
      <c r="E7614">
        <v>0</v>
      </c>
      <c r="F7614">
        <v>70104</v>
      </c>
      <c r="G7614">
        <v>200</v>
      </c>
      <c r="H7614" t="s">
        <v>16</v>
      </c>
      <c r="I7614">
        <v>2310</v>
      </c>
      <c r="J7614">
        <v>3320</v>
      </c>
      <c r="K7614" t="s">
        <v>3425</v>
      </c>
      <c r="L7614" t="s">
        <v>127</v>
      </c>
      <c r="M7614" t="s">
        <v>7020</v>
      </c>
      <c r="N7614" t="s">
        <v>129</v>
      </c>
      <c r="O7614">
        <v>6399813</v>
      </c>
    </row>
    <row r="7615" spans="1:15" x14ac:dyDescent="0.25">
      <c r="A7615">
        <v>2018</v>
      </c>
      <c r="B7615" t="s">
        <v>1224</v>
      </c>
      <c r="C7615">
        <v>232</v>
      </c>
      <c r="D7615">
        <v>906</v>
      </c>
      <c r="E7615">
        <v>0</v>
      </c>
      <c r="F7615">
        <v>70104</v>
      </c>
      <c r="G7615">
        <v>201</v>
      </c>
      <c r="H7615" t="s">
        <v>16</v>
      </c>
      <c r="I7615">
        <v>2310</v>
      </c>
      <c r="J7615">
        <v>3310</v>
      </c>
      <c r="K7615" t="s">
        <v>3425</v>
      </c>
      <c r="L7615" t="s">
        <v>127</v>
      </c>
      <c r="M7615" t="s">
        <v>7021</v>
      </c>
      <c r="N7615" t="s">
        <v>129</v>
      </c>
      <c r="O7615">
        <v>6399813</v>
      </c>
    </row>
    <row r="7616" spans="1:15" x14ac:dyDescent="0.25">
      <c r="A7616">
        <v>2018</v>
      </c>
      <c r="B7616" t="s">
        <v>1224</v>
      </c>
      <c r="C7616">
        <v>232</v>
      </c>
      <c r="D7616">
        <v>906</v>
      </c>
      <c r="E7616">
        <v>0</v>
      </c>
      <c r="F7616">
        <v>70104</v>
      </c>
      <c r="G7616">
        <v>202</v>
      </c>
      <c r="H7616" t="s">
        <v>16</v>
      </c>
      <c r="I7616">
        <v>2310</v>
      </c>
      <c r="J7616">
        <v>3340</v>
      </c>
      <c r="K7616" t="s">
        <v>3425</v>
      </c>
      <c r="L7616" t="s">
        <v>127</v>
      </c>
      <c r="M7616" t="s">
        <v>7022</v>
      </c>
      <c r="N7616" t="s">
        <v>129</v>
      </c>
      <c r="O7616">
        <v>2000000</v>
      </c>
    </row>
    <row r="7617" spans="1:15" x14ac:dyDescent="0.25">
      <c r="A7617">
        <v>2018</v>
      </c>
      <c r="B7617" t="s">
        <v>1224</v>
      </c>
      <c r="C7617">
        <v>232</v>
      </c>
      <c r="D7617">
        <v>906</v>
      </c>
      <c r="E7617">
        <v>0</v>
      </c>
      <c r="F7617">
        <v>70104</v>
      </c>
      <c r="G7617">
        <v>203</v>
      </c>
      <c r="H7617" t="s">
        <v>16</v>
      </c>
      <c r="I7617">
        <v>2310</v>
      </c>
      <c r="J7617">
        <v>3340</v>
      </c>
      <c r="K7617" t="s">
        <v>3425</v>
      </c>
      <c r="L7617" t="s">
        <v>127</v>
      </c>
      <c r="M7617" t="s">
        <v>7023</v>
      </c>
      <c r="N7617" t="s">
        <v>129</v>
      </c>
      <c r="O7617">
        <v>1600000</v>
      </c>
    </row>
    <row r="7618" spans="1:15" x14ac:dyDescent="0.25">
      <c r="A7618">
        <v>2018</v>
      </c>
      <c r="B7618" t="s">
        <v>1224</v>
      </c>
      <c r="C7618">
        <v>232</v>
      </c>
      <c r="D7618">
        <v>906</v>
      </c>
      <c r="E7618">
        <v>0</v>
      </c>
      <c r="F7618">
        <v>70104</v>
      </c>
      <c r="G7618">
        <v>204</v>
      </c>
      <c r="H7618" t="s">
        <v>16</v>
      </c>
      <c r="I7618">
        <v>2310</v>
      </c>
      <c r="J7618">
        <v>3340</v>
      </c>
      <c r="K7618" t="s">
        <v>3425</v>
      </c>
      <c r="L7618" t="s">
        <v>127</v>
      </c>
      <c r="M7618" t="s">
        <v>7024</v>
      </c>
      <c r="N7618" t="s">
        <v>129</v>
      </c>
      <c r="O7618">
        <v>2000000</v>
      </c>
    </row>
    <row r="7619" spans="1:15" x14ac:dyDescent="0.25">
      <c r="A7619">
        <v>2018</v>
      </c>
      <c r="B7619" t="s">
        <v>1224</v>
      </c>
      <c r="C7619">
        <v>232</v>
      </c>
      <c r="D7619">
        <v>906</v>
      </c>
      <c r="E7619">
        <v>0</v>
      </c>
      <c r="F7619">
        <v>70104</v>
      </c>
      <c r="G7619">
        <v>205</v>
      </c>
      <c r="H7619" t="s">
        <v>16</v>
      </c>
      <c r="I7619">
        <v>2310</v>
      </c>
      <c r="J7619">
        <v>3340</v>
      </c>
      <c r="K7619" t="s">
        <v>3425</v>
      </c>
      <c r="L7619" t="s">
        <v>127</v>
      </c>
      <c r="M7619" t="s">
        <v>7025</v>
      </c>
      <c r="N7619" t="s">
        <v>129</v>
      </c>
      <c r="O7619">
        <v>800000</v>
      </c>
    </row>
    <row r="7620" spans="1:15" x14ac:dyDescent="0.25">
      <c r="A7620">
        <v>2018</v>
      </c>
      <c r="B7620" t="s">
        <v>1224</v>
      </c>
      <c r="C7620">
        <v>232</v>
      </c>
      <c r="D7620">
        <v>906</v>
      </c>
      <c r="E7620">
        <v>0</v>
      </c>
      <c r="F7620">
        <v>70104</v>
      </c>
      <c r="G7620">
        <v>206</v>
      </c>
      <c r="H7620" t="s">
        <v>16</v>
      </c>
      <c r="I7620">
        <v>2310</v>
      </c>
      <c r="J7620">
        <v>3230</v>
      </c>
      <c r="K7620" t="s">
        <v>3425</v>
      </c>
      <c r="L7620" t="s">
        <v>127</v>
      </c>
      <c r="M7620" t="s">
        <v>7026</v>
      </c>
      <c r="N7620" t="s">
        <v>129</v>
      </c>
      <c r="O7620">
        <v>3200000</v>
      </c>
    </row>
    <row r="7621" spans="1:15" x14ac:dyDescent="0.25">
      <c r="A7621">
        <v>2018</v>
      </c>
      <c r="B7621" t="s">
        <v>1224</v>
      </c>
      <c r="C7621">
        <v>232</v>
      </c>
      <c r="D7621">
        <v>906</v>
      </c>
      <c r="E7621">
        <v>0</v>
      </c>
      <c r="F7621">
        <v>70104</v>
      </c>
      <c r="G7621">
        <v>207</v>
      </c>
      <c r="H7621" t="s">
        <v>16</v>
      </c>
      <c r="I7621">
        <v>2310</v>
      </c>
      <c r="J7621">
        <v>2151</v>
      </c>
      <c r="K7621" t="s">
        <v>3425</v>
      </c>
      <c r="L7621" t="s">
        <v>127</v>
      </c>
      <c r="M7621" t="s">
        <v>7027</v>
      </c>
      <c r="N7621" t="s">
        <v>129</v>
      </c>
      <c r="O7621">
        <v>9560209</v>
      </c>
    </row>
    <row r="7622" spans="1:15" x14ac:dyDescent="0.25">
      <c r="A7622">
        <v>2018</v>
      </c>
      <c r="B7622" t="s">
        <v>1224</v>
      </c>
      <c r="C7622">
        <v>232</v>
      </c>
      <c r="D7622">
        <v>906</v>
      </c>
      <c r="E7622">
        <v>0</v>
      </c>
      <c r="F7622">
        <v>70104</v>
      </c>
      <c r="G7622">
        <v>208</v>
      </c>
      <c r="H7622" t="s">
        <v>16</v>
      </c>
      <c r="I7622">
        <v>2310</v>
      </c>
      <c r="J7622">
        <v>3410</v>
      </c>
      <c r="K7622" t="s">
        <v>3425</v>
      </c>
      <c r="L7622" t="s">
        <v>127</v>
      </c>
      <c r="M7622" t="s">
        <v>7028</v>
      </c>
      <c r="N7622" t="s">
        <v>129</v>
      </c>
      <c r="O7622">
        <v>2800000</v>
      </c>
    </row>
    <row r="7623" spans="1:15" x14ac:dyDescent="0.25">
      <c r="A7623">
        <v>2018</v>
      </c>
      <c r="B7623" t="s">
        <v>1224</v>
      </c>
      <c r="C7623">
        <v>232</v>
      </c>
      <c r="D7623">
        <v>906</v>
      </c>
      <c r="E7623">
        <v>0</v>
      </c>
      <c r="F7623">
        <v>70104</v>
      </c>
      <c r="G7623">
        <v>209</v>
      </c>
      <c r="H7623" t="s">
        <v>16</v>
      </c>
      <c r="I7623">
        <v>2310</v>
      </c>
      <c r="J7623">
        <v>3310</v>
      </c>
      <c r="K7623" t="s">
        <v>3425</v>
      </c>
      <c r="L7623" t="s">
        <v>127</v>
      </c>
      <c r="M7623" t="s">
        <v>7029</v>
      </c>
      <c r="N7623" t="s">
        <v>129</v>
      </c>
      <c r="O7623">
        <v>3014736</v>
      </c>
    </row>
    <row r="7624" spans="1:15" x14ac:dyDescent="0.25">
      <c r="A7624">
        <v>2018</v>
      </c>
      <c r="B7624" t="s">
        <v>1224</v>
      </c>
      <c r="C7624">
        <v>232</v>
      </c>
      <c r="D7624">
        <v>906</v>
      </c>
      <c r="E7624">
        <v>0</v>
      </c>
      <c r="F7624">
        <v>70104</v>
      </c>
      <c r="G7624">
        <v>210</v>
      </c>
      <c r="H7624" t="s">
        <v>16</v>
      </c>
      <c r="I7624">
        <v>2310</v>
      </c>
      <c r="J7624">
        <v>3310</v>
      </c>
      <c r="K7624" t="s">
        <v>3425</v>
      </c>
      <c r="L7624" t="s">
        <v>127</v>
      </c>
      <c r="M7624" t="s">
        <v>7030</v>
      </c>
      <c r="N7624" t="s">
        <v>129</v>
      </c>
      <c r="O7624">
        <v>6400000</v>
      </c>
    </row>
    <row r="7625" spans="1:15" x14ac:dyDescent="0.25">
      <c r="A7625">
        <v>2018</v>
      </c>
      <c r="B7625" t="s">
        <v>1224</v>
      </c>
      <c r="C7625">
        <v>232</v>
      </c>
      <c r="D7625">
        <v>906</v>
      </c>
      <c r="E7625">
        <v>0</v>
      </c>
      <c r="F7625">
        <v>70104</v>
      </c>
      <c r="G7625">
        <v>212</v>
      </c>
      <c r="H7625" t="s">
        <v>16</v>
      </c>
      <c r="I7625">
        <v>2310</v>
      </c>
      <c r="J7625">
        <v>3310</v>
      </c>
      <c r="K7625" t="s">
        <v>3425</v>
      </c>
      <c r="L7625" t="s">
        <v>127</v>
      </c>
      <c r="M7625" t="s">
        <v>7031</v>
      </c>
      <c r="N7625" t="s">
        <v>129</v>
      </c>
      <c r="O7625">
        <v>3200000</v>
      </c>
    </row>
    <row r="7626" spans="1:15" x14ac:dyDescent="0.25">
      <c r="A7626">
        <v>2018</v>
      </c>
      <c r="B7626" t="s">
        <v>1224</v>
      </c>
      <c r="C7626">
        <v>232</v>
      </c>
      <c r="D7626">
        <v>906</v>
      </c>
      <c r="E7626">
        <v>0</v>
      </c>
      <c r="F7626">
        <v>70104</v>
      </c>
      <c r="G7626">
        <v>213</v>
      </c>
      <c r="H7626" t="s">
        <v>16</v>
      </c>
      <c r="I7626">
        <v>2310</v>
      </c>
      <c r="J7626">
        <v>3120</v>
      </c>
      <c r="K7626" t="s">
        <v>3425</v>
      </c>
      <c r="L7626" t="s">
        <v>127</v>
      </c>
      <c r="M7626" t="s">
        <v>7032</v>
      </c>
      <c r="N7626" t="s">
        <v>129</v>
      </c>
      <c r="O7626">
        <v>6400000</v>
      </c>
    </row>
    <row r="7627" spans="1:15" x14ac:dyDescent="0.25">
      <c r="A7627">
        <v>2018</v>
      </c>
      <c r="B7627" t="s">
        <v>1224</v>
      </c>
      <c r="C7627">
        <v>232</v>
      </c>
      <c r="D7627">
        <v>906</v>
      </c>
      <c r="E7627">
        <v>0</v>
      </c>
      <c r="F7627">
        <v>70104</v>
      </c>
      <c r="G7627">
        <v>214</v>
      </c>
      <c r="H7627" t="s">
        <v>16</v>
      </c>
      <c r="I7627">
        <v>2310</v>
      </c>
      <c r="J7627">
        <v>3120</v>
      </c>
      <c r="K7627" t="s">
        <v>3425</v>
      </c>
      <c r="L7627" t="s">
        <v>127</v>
      </c>
      <c r="M7627" t="s">
        <v>7033</v>
      </c>
      <c r="N7627" t="s">
        <v>129</v>
      </c>
      <c r="O7627">
        <v>2180532</v>
      </c>
    </row>
    <row r="7628" spans="1:15" x14ac:dyDescent="0.25">
      <c r="A7628">
        <v>2018</v>
      </c>
      <c r="B7628" t="s">
        <v>1224</v>
      </c>
      <c r="C7628">
        <v>232</v>
      </c>
      <c r="D7628">
        <v>906</v>
      </c>
      <c r="E7628">
        <v>0</v>
      </c>
      <c r="F7628">
        <v>70104</v>
      </c>
      <c r="G7628">
        <v>236</v>
      </c>
      <c r="H7628" t="s">
        <v>16</v>
      </c>
      <c r="I7628">
        <v>2310</v>
      </c>
      <c r="J7628">
        <v>2151</v>
      </c>
      <c r="K7628" t="s">
        <v>3425</v>
      </c>
      <c r="L7628" t="s">
        <v>132</v>
      </c>
      <c r="M7628" t="s">
        <v>7034</v>
      </c>
      <c r="N7628" t="s">
        <v>703</v>
      </c>
      <c r="O7628">
        <v>6042592</v>
      </c>
    </row>
    <row r="7629" spans="1:15" x14ac:dyDescent="0.25">
      <c r="A7629">
        <v>2018</v>
      </c>
      <c r="B7629" t="s">
        <v>1224</v>
      </c>
      <c r="C7629">
        <v>232</v>
      </c>
      <c r="D7629">
        <v>906</v>
      </c>
      <c r="E7629">
        <v>0</v>
      </c>
      <c r="F7629">
        <v>70104</v>
      </c>
      <c r="G7629">
        <v>237</v>
      </c>
      <c r="H7629" t="s">
        <v>16</v>
      </c>
      <c r="I7629">
        <v>2310</v>
      </c>
      <c r="J7629">
        <v>3120</v>
      </c>
      <c r="K7629" t="s">
        <v>3425</v>
      </c>
      <c r="L7629" t="s">
        <v>132</v>
      </c>
      <c r="M7629" t="s">
        <v>7035</v>
      </c>
      <c r="N7629" t="s">
        <v>703</v>
      </c>
      <c r="O7629">
        <v>3475705</v>
      </c>
    </row>
    <row r="7630" spans="1:15" x14ac:dyDescent="0.25">
      <c r="A7630">
        <v>2018</v>
      </c>
      <c r="B7630" t="s">
        <v>1224</v>
      </c>
      <c r="C7630">
        <v>232</v>
      </c>
      <c r="D7630">
        <v>906</v>
      </c>
      <c r="E7630">
        <v>0</v>
      </c>
      <c r="F7630">
        <v>70104</v>
      </c>
      <c r="G7630">
        <v>238</v>
      </c>
      <c r="H7630" t="s">
        <v>16</v>
      </c>
      <c r="I7630">
        <v>2310</v>
      </c>
      <c r="J7630">
        <v>3120</v>
      </c>
      <c r="K7630" t="s">
        <v>3425</v>
      </c>
      <c r="L7630" t="s">
        <v>132</v>
      </c>
      <c r="M7630" t="s">
        <v>7036</v>
      </c>
      <c r="N7630" t="s">
        <v>703</v>
      </c>
      <c r="O7630">
        <v>5188228</v>
      </c>
    </row>
    <row r="7631" spans="1:15" x14ac:dyDescent="0.25">
      <c r="A7631">
        <v>2018</v>
      </c>
      <c r="B7631" t="s">
        <v>1224</v>
      </c>
      <c r="C7631">
        <v>232</v>
      </c>
      <c r="D7631">
        <v>906</v>
      </c>
      <c r="E7631">
        <v>0</v>
      </c>
      <c r="F7631">
        <v>70104</v>
      </c>
      <c r="G7631">
        <v>239</v>
      </c>
      <c r="H7631" t="s">
        <v>16</v>
      </c>
      <c r="I7631">
        <v>2310</v>
      </c>
      <c r="J7631">
        <v>3310</v>
      </c>
      <c r="K7631" t="s">
        <v>3425</v>
      </c>
      <c r="L7631" t="s">
        <v>132</v>
      </c>
      <c r="M7631" t="s">
        <v>7037</v>
      </c>
      <c r="N7631" t="s">
        <v>703</v>
      </c>
      <c r="O7631">
        <v>800000</v>
      </c>
    </row>
    <row r="7632" spans="1:15" x14ac:dyDescent="0.25">
      <c r="A7632">
        <v>2018</v>
      </c>
      <c r="B7632" t="s">
        <v>1224</v>
      </c>
      <c r="C7632">
        <v>232</v>
      </c>
      <c r="D7632">
        <v>906</v>
      </c>
      <c r="E7632">
        <v>0</v>
      </c>
      <c r="F7632">
        <v>70104</v>
      </c>
      <c r="G7632">
        <v>240</v>
      </c>
      <c r="H7632" t="s">
        <v>16</v>
      </c>
      <c r="I7632">
        <v>2310</v>
      </c>
      <c r="J7632">
        <v>3310</v>
      </c>
      <c r="K7632" t="s">
        <v>3425</v>
      </c>
      <c r="L7632" t="s">
        <v>132</v>
      </c>
      <c r="M7632" t="s">
        <v>7038</v>
      </c>
      <c r="N7632" t="s">
        <v>703</v>
      </c>
      <c r="O7632">
        <v>684800</v>
      </c>
    </row>
    <row r="7633" spans="1:15" x14ac:dyDescent="0.25">
      <c r="A7633">
        <v>2018</v>
      </c>
      <c r="B7633" t="s">
        <v>1224</v>
      </c>
      <c r="C7633">
        <v>232</v>
      </c>
      <c r="D7633">
        <v>906</v>
      </c>
      <c r="E7633">
        <v>0</v>
      </c>
      <c r="F7633">
        <v>70104</v>
      </c>
      <c r="G7633">
        <v>241</v>
      </c>
      <c r="H7633" t="s">
        <v>16</v>
      </c>
      <c r="I7633">
        <v>2310</v>
      </c>
      <c r="J7633">
        <v>2151</v>
      </c>
      <c r="K7633" t="s">
        <v>3425</v>
      </c>
      <c r="L7633" t="s">
        <v>132</v>
      </c>
      <c r="M7633" t="s">
        <v>7039</v>
      </c>
      <c r="N7633" t="s">
        <v>703</v>
      </c>
      <c r="O7633">
        <v>1600000</v>
      </c>
    </row>
    <row r="7634" spans="1:15" x14ac:dyDescent="0.25">
      <c r="A7634">
        <v>2018</v>
      </c>
      <c r="B7634" t="s">
        <v>1224</v>
      </c>
      <c r="C7634">
        <v>232</v>
      </c>
      <c r="D7634">
        <v>906</v>
      </c>
      <c r="E7634">
        <v>0</v>
      </c>
      <c r="F7634">
        <v>70104</v>
      </c>
      <c r="G7634">
        <v>242</v>
      </c>
      <c r="H7634" t="s">
        <v>16</v>
      </c>
      <c r="I7634">
        <v>2310</v>
      </c>
      <c r="J7634">
        <v>2151</v>
      </c>
      <c r="K7634" t="s">
        <v>3425</v>
      </c>
      <c r="L7634" t="s">
        <v>132</v>
      </c>
      <c r="M7634" t="s">
        <v>7040</v>
      </c>
      <c r="N7634" t="s">
        <v>703</v>
      </c>
      <c r="O7634">
        <v>5202889</v>
      </c>
    </row>
    <row r="7635" spans="1:15" x14ac:dyDescent="0.25">
      <c r="A7635">
        <v>2018</v>
      </c>
      <c r="B7635" t="s">
        <v>1224</v>
      </c>
      <c r="C7635">
        <v>232</v>
      </c>
      <c r="D7635">
        <v>906</v>
      </c>
      <c r="E7635">
        <v>0</v>
      </c>
      <c r="F7635">
        <v>70104</v>
      </c>
      <c r="G7635">
        <v>243</v>
      </c>
      <c r="H7635" t="s">
        <v>16</v>
      </c>
      <c r="I7635">
        <v>2310</v>
      </c>
      <c r="J7635">
        <v>2151</v>
      </c>
      <c r="K7635" t="s">
        <v>3425</v>
      </c>
      <c r="L7635" t="s">
        <v>132</v>
      </c>
      <c r="M7635" t="s">
        <v>7041</v>
      </c>
      <c r="N7635" t="s">
        <v>703</v>
      </c>
      <c r="O7635">
        <v>6999050</v>
      </c>
    </row>
    <row r="7636" spans="1:15" x14ac:dyDescent="0.25">
      <c r="A7636">
        <v>2018</v>
      </c>
      <c r="B7636" t="s">
        <v>1224</v>
      </c>
      <c r="C7636">
        <v>232</v>
      </c>
      <c r="D7636">
        <v>906</v>
      </c>
      <c r="E7636">
        <v>0</v>
      </c>
      <c r="F7636">
        <v>70104</v>
      </c>
      <c r="G7636">
        <v>244</v>
      </c>
      <c r="H7636" t="s">
        <v>16</v>
      </c>
      <c r="I7636">
        <v>2310</v>
      </c>
      <c r="J7636">
        <v>3410</v>
      </c>
      <c r="K7636" t="s">
        <v>3425</v>
      </c>
      <c r="L7636" t="s">
        <v>132</v>
      </c>
      <c r="M7636" t="s">
        <v>7042</v>
      </c>
      <c r="N7636" t="s">
        <v>703</v>
      </c>
      <c r="O7636">
        <v>800000</v>
      </c>
    </row>
    <row r="7637" spans="1:15" x14ac:dyDescent="0.25">
      <c r="A7637">
        <v>2018</v>
      </c>
      <c r="B7637" t="s">
        <v>1224</v>
      </c>
      <c r="C7637">
        <v>232</v>
      </c>
      <c r="D7637">
        <v>906</v>
      </c>
      <c r="E7637">
        <v>0</v>
      </c>
      <c r="F7637">
        <v>70104</v>
      </c>
      <c r="G7637">
        <v>245</v>
      </c>
      <c r="H7637" t="s">
        <v>16</v>
      </c>
      <c r="I7637">
        <v>2310</v>
      </c>
      <c r="J7637">
        <v>3120</v>
      </c>
      <c r="K7637" t="s">
        <v>3425</v>
      </c>
      <c r="L7637" t="s">
        <v>132</v>
      </c>
      <c r="M7637" t="s">
        <v>7043</v>
      </c>
      <c r="N7637" t="s">
        <v>703</v>
      </c>
      <c r="O7637">
        <v>1985931</v>
      </c>
    </row>
    <row r="7638" spans="1:15" x14ac:dyDescent="0.25">
      <c r="A7638">
        <v>2018</v>
      </c>
      <c r="B7638" t="s">
        <v>1224</v>
      </c>
      <c r="C7638">
        <v>232</v>
      </c>
      <c r="D7638">
        <v>906</v>
      </c>
      <c r="E7638">
        <v>0</v>
      </c>
      <c r="F7638">
        <v>70104</v>
      </c>
      <c r="G7638">
        <v>246</v>
      </c>
      <c r="H7638" t="s">
        <v>16</v>
      </c>
      <c r="I7638">
        <v>2310</v>
      </c>
      <c r="J7638">
        <v>3310</v>
      </c>
      <c r="K7638" t="s">
        <v>3425</v>
      </c>
      <c r="L7638" t="s">
        <v>132</v>
      </c>
      <c r="M7638" t="s">
        <v>7044</v>
      </c>
      <c r="N7638" t="s">
        <v>703</v>
      </c>
      <c r="O7638">
        <v>2000000</v>
      </c>
    </row>
    <row r="7639" spans="1:15" x14ac:dyDescent="0.25">
      <c r="A7639">
        <v>2018</v>
      </c>
      <c r="B7639" t="s">
        <v>1224</v>
      </c>
      <c r="C7639">
        <v>232</v>
      </c>
      <c r="D7639">
        <v>906</v>
      </c>
      <c r="E7639">
        <v>0</v>
      </c>
      <c r="F7639">
        <v>70104</v>
      </c>
      <c r="G7639">
        <v>247</v>
      </c>
      <c r="H7639" t="s">
        <v>16</v>
      </c>
      <c r="I7639">
        <v>2310</v>
      </c>
      <c r="J7639">
        <v>3410</v>
      </c>
      <c r="K7639" t="s">
        <v>3425</v>
      </c>
      <c r="L7639" t="s">
        <v>132</v>
      </c>
      <c r="M7639" t="s">
        <v>7045</v>
      </c>
      <c r="N7639" t="s">
        <v>703</v>
      </c>
      <c r="O7639">
        <v>1120000</v>
      </c>
    </row>
    <row r="7640" spans="1:15" x14ac:dyDescent="0.25">
      <c r="A7640">
        <v>2018</v>
      </c>
      <c r="B7640" t="s">
        <v>1224</v>
      </c>
      <c r="C7640">
        <v>232</v>
      </c>
      <c r="D7640">
        <v>906</v>
      </c>
      <c r="E7640">
        <v>0</v>
      </c>
      <c r="F7640">
        <v>70104</v>
      </c>
      <c r="G7640">
        <v>248</v>
      </c>
      <c r="H7640" t="s">
        <v>16</v>
      </c>
      <c r="I7640">
        <v>2310</v>
      </c>
      <c r="J7640">
        <v>3120</v>
      </c>
      <c r="K7640" t="s">
        <v>3425</v>
      </c>
      <c r="L7640" t="s">
        <v>132</v>
      </c>
      <c r="M7640" t="s">
        <v>7046</v>
      </c>
      <c r="N7640" t="s">
        <v>703</v>
      </c>
      <c r="O7640">
        <v>2400000</v>
      </c>
    </row>
    <row r="7641" spans="1:15" x14ac:dyDescent="0.25">
      <c r="A7641">
        <v>2018</v>
      </c>
      <c r="B7641" t="s">
        <v>1224</v>
      </c>
      <c r="C7641">
        <v>232</v>
      </c>
      <c r="D7641">
        <v>906</v>
      </c>
      <c r="E7641">
        <v>0</v>
      </c>
      <c r="F7641">
        <v>70104</v>
      </c>
      <c r="G7641">
        <v>249</v>
      </c>
      <c r="H7641" t="s">
        <v>16</v>
      </c>
      <c r="I7641">
        <v>2310</v>
      </c>
      <c r="J7641">
        <v>2210</v>
      </c>
      <c r="K7641" t="s">
        <v>3425</v>
      </c>
      <c r="L7641" t="s">
        <v>132</v>
      </c>
      <c r="M7641" t="s">
        <v>7047</v>
      </c>
      <c r="N7641" t="s">
        <v>703</v>
      </c>
      <c r="O7641">
        <v>2400000</v>
      </c>
    </row>
    <row r="7642" spans="1:15" x14ac:dyDescent="0.25">
      <c r="A7642">
        <v>2018</v>
      </c>
      <c r="B7642" t="s">
        <v>1224</v>
      </c>
      <c r="C7642">
        <v>232</v>
      </c>
      <c r="D7642">
        <v>906</v>
      </c>
      <c r="E7642">
        <v>0</v>
      </c>
      <c r="F7642">
        <v>70104</v>
      </c>
      <c r="G7642">
        <v>250</v>
      </c>
      <c r="H7642" t="s">
        <v>16</v>
      </c>
      <c r="I7642">
        <v>2310</v>
      </c>
      <c r="J7642">
        <v>2151</v>
      </c>
      <c r="K7642" t="s">
        <v>3425</v>
      </c>
      <c r="L7642" t="s">
        <v>132</v>
      </c>
      <c r="M7642" t="s">
        <v>7048</v>
      </c>
      <c r="N7642" t="s">
        <v>703</v>
      </c>
      <c r="O7642">
        <v>2400000</v>
      </c>
    </row>
    <row r="7643" spans="1:15" x14ac:dyDescent="0.25">
      <c r="A7643">
        <v>2018</v>
      </c>
      <c r="B7643" t="s">
        <v>1224</v>
      </c>
      <c r="C7643">
        <v>232</v>
      </c>
      <c r="D7643">
        <v>906</v>
      </c>
      <c r="E7643">
        <v>0</v>
      </c>
      <c r="F7643">
        <v>70104</v>
      </c>
      <c r="G7643">
        <v>251</v>
      </c>
      <c r="H7643" t="s">
        <v>16</v>
      </c>
      <c r="I7643">
        <v>2310</v>
      </c>
      <c r="J7643">
        <v>3120</v>
      </c>
      <c r="K7643" t="s">
        <v>3425</v>
      </c>
      <c r="L7643" t="s">
        <v>132</v>
      </c>
      <c r="M7643" t="s">
        <v>7049</v>
      </c>
      <c r="N7643" t="s">
        <v>703</v>
      </c>
      <c r="O7643">
        <v>3166889</v>
      </c>
    </row>
    <row r="7644" spans="1:15" x14ac:dyDescent="0.25">
      <c r="A7644">
        <v>2018</v>
      </c>
      <c r="B7644" t="s">
        <v>1224</v>
      </c>
      <c r="C7644">
        <v>232</v>
      </c>
      <c r="D7644">
        <v>906</v>
      </c>
      <c r="E7644">
        <v>0</v>
      </c>
      <c r="F7644">
        <v>70104</v>
      </c>
      <c r="G7644">
        <v>266</v>
      </c>
      <c r="H7644" t="s">
        <v>16</v>
      </c>
      <c r="I7644">
        <v>2310</v>
      </c>
      <c r="J7644">
        <v>3210</v>
      </c>
      <c r="K7644" t="s">
        <v>3425</v>
      </c>
      <c r="L7644" t="s">
        <v>135</v>
      </c>
      <c r="M7644" t="s">
        <v>7050</v>
      </c>
      <c r="N7644" t="s">
        <v>704</v>
      </c>
      <c r="O7644">
        <v>4050000</v>
      </c>
    </row>
    <row r="7645" spans="1:15" x14ac:dyDescent="0.25">
      <c r="A7645">
        <v>2018</v>
      </c>
      <c r="B7645" t="s">
        <v>1224</v>
      </c>
      <c r="C7645">
        <v>232</v>
      </c>
      <c r="D7645">
        <v>906</v>
      </c>
      <c r="E7645">
        <v>0</v>
      </c>
      <c r="F7645">
        <v>70104</v>
      </c>
      <c r="G7645">
        <v>267</v>
      </c>
      <c r="H7645" t="s">
        <v>16</v>
      </c>
      <c r="I7645">
        <v>2310</v>
      </c>
      <c r="J7645">
        <v>3340</v>
      </c>
      <c r="K7645" t="s">
        <v>3425</v>
      </c>
      <c r="L7645" t="s">
        <v>135</v>
      </c>
      <c r="M7645" t="s">
        <v>7051</v>
      </c>
      <c r="N7645" t="s">
        <v>704</v>
      </c>
      <c r="O7645">
        <v>4883729</v>
      </c>
    </row>
    <row r="7646" spans="1:15" x14ac:dyDescent="0.25">
      <c r="A7646">
        <v>2018</v>
      </c>
      <c r="B7646" t="s">
        <v>1224</v>
      </c>
      <c r="C7646">
        <v>232</v>
      </c>
      <c r="D7646">
        <v>906</v>
      </c>
      <c r="E7646">
        <v>0</v>
      </c>
      <c r="F7646">
        <v>70104</v>
      </c>
      <c r="G7646">
        <v>268</v>
      </c>
      <c r="H7646" t="s">
        <v>16</v>
      </c>
      <c r="I7646">
        <v>2310</v>
      </c>
      <c r="J7646">
        <v>3120</v>
      </c>
      <c r="K7646" t="s">
        <v>3425</v>
      </c>
      <c r="L7646" t="s">
        <v>135</v>
      </c>
      <c r="M7646" t="s">
        <v>7052</v>
      </c>
      <c r="N7646" t="s">
        <v>704</v>
      </c>
      <c r="O7646">
        <v>1440000</v>
      </c>
    </row>
    <row r="7647" spans="1:15" x14ac:dyDescent="0.25">
      <c r="A7647">
        <v>2018</v>
      </c>
      <c r="B7647" t="s">
        <v>1224</v>
      </c>
      <c r="C7647">
        <v>232</v>
      </c>
      <c r="D7647">
        <v>906</v>
      </c>
      <c r="E7647">
        <v>0</v>
      </c>
      <c r="F7647">
        <v>70104</v>
      </c>
      <c r="G7647">
        <v>269</v>
      </c>
      <c r="H7647" t="s">
        <v>16</v>
      </c>
      <c r="I7647">
        <v>2310</v>
      </c>
      <c r="J7647">
        <v>3340</v>
      </c>
      <c r="K7647" t="s">
        <v>3425</v>
      </c>
      <c r="L7647" t="s">
        <v>135</v>
      </c>
      <c r="M7647" t="s">
        <v>7053</v>
      </c>
      <c r="N7647" t="s">
        <v>704</v>
      </c>
      <c r="O7647">
        <v>1710000</v>
      </c>
    </row>
    <row r="7648" spans="1:15" x14ac:dyDescent="0.25">
      <c r="A7648">
        <v>2018</v>
      </c>
      <c r="B7648" t="s">
        <v>1224</v>
      </c>
      <c r="C7648">
        <v>232</v>
      </c>
      <c r="D7648">
        <v>906</v>
      </c>
      <c r="E7648">
        <v>0</v>
      </c>
      <c r="F7648">
        <v>70104</v>
      </c>
      <c r="G7648">
        <v>270</v>
      </c>
      <c r="H7648" t="s">
        <v>16</v>
      </c>
      <c r="I7648">
        <v>2310</v>
      </c>
      <c r="J7648">
        <v>3120</v>
      </c>
      <c r="K7648" t="s">
        <v>3425</v>
      </c>
      <c r="L7648" t="s">
        <v>135</v>
      </c>
      <c r="M7648" t="s">
        <v>7054</v>
      </c>
      <c r="N7648" t="s">
        <v>704</v>
      </c>
      <c r="O7648">
        <v>3042849</v>
      </c>
    </row>
    <row r="7649" spans="1:15" x14ac:dyDescent="0.25">
      <c r="A7649">
        <v>2018</v>
      </c>
      <c r="B7649" t="s">
        <v>1224</v>
      </c>
      <c r="C7649">
        <v>232</v>
      </c>
      <c r="D7649">
        <v>906</v>
      </c>
      <c r="E7649">
        <v>0</v>
      </c>
      <c r="F7649">
        <v>70104</v>
      </c>
      <c r="G7649">
        <v>271</v>
      </c>
      <c r="H7649" t="s">
        <v>16</v>
      </c>
      <c r="I7649">
        <v>2310</v>
      </c>
      <c r="J7649">
        <v>3410</v>
      </c>
      <c r="K7649" t="s">
        <v>3425</v>
      </c>
      <c r="L7649" t="s">
        <v>135</v>
      </c>
      <c r="M7649" t="s">
        <v>7055</v>
      </c>
      <c r="N7649" t="s">
        <v>704</v>
      </c>
      <c r="O7649">
        <v>1350000</v>
      </c>
    </row>
    <row r="7650" spans="1:15" x14ac:dyDescent="0.25">
      <c r="A7650">
        <v>2018</v>
      </c>
      <c r="B7650" t="s">
        <v>1224</v>
      </c>
      <c r="C7650">
        <v>232</v>
      </c>
      <c r="D7650">
        <v>906</v>
      </c>
      <c r="E7650">
        <v>0</v>
      </c>
      <c r="F7650">
        <v>70104</v>
      </c>
      <c r="G7650">
        <v>272</v>
      </c>
      <c r="H7650" t="s">
        <v>16</v>
      </c>
      <c r="I7650">
        <v>2310</v>
      </c>
      <c r="J7650">
        <v>2121</v>
      </c>
      <c r="K7650" t="s">
        <v>3425</v>
      </c>
      <c r="L7650" t="s">
        <v>135</v>
      </c>
      <c r="M7650" t="s">
        <v>7056</v>
      </c>
      <c r="N7650" t="s">
        <v>704</v>
      </c>
      <c r="O7650">
        <v>789867</v>
      </c>
    </row>
    <row r="7651" spans="1:15" x14ac:dyDescent="0.25">
      <c r="A7651">
        <v>2018</v>
      </c>
      <c r="B7651" t="s">
        <v>1224</v>
      </c>
      <c r="C7651">
        <v>232</v>
      </c>
      <c r="D7651">
        <v>906</v>
      </c>
      <c r="E7651">
        <v>0</v>
      </c>
      <c r="F7651">
        <v>70104</v>
      </c>
      <c r="G7651">
        <v>273</v>
      </c>
      <c r="H7651" t="s">
        <v>16</v>
      </c>
      <c r="I7651">
        <v>2310</v>
      </c>
      <c r="J7651">
        <v>3340</v>
      </c>
      <c r="K7651" t="s">
        <v>3425</v>
      </c>
      <c r="L7651" t="s">
        <v>135</v>
      </c>
      <c r="M7651" t="s">
        <v>7057</v>
      </c>
      <c r="N7651" t="s">
        <v>704</v>
      </c>
      <c r="O7651">
        <v>2139860</v>
      </c>
    </row>
    <row r="7652" spans="1:15" x14ac:dyDescent="0.25">
      <c r="A7652">
        <v>2018</v>
      </c>
      <c r="B7652" t="s">
        <v>1224</v>
      </c>
      <c r="C7652">
        <v>232</v>
      </c>
      <c r="D7652">
        <v>906</v>
      </c>
      <c r="E7652">
        <v>0</v>
      </c>
      <c r="F7652">
        <v>70104</v>
      </c>
      <c r="G7652">
        <v>274</v>
      </c>
      <c r="H7652" t="s">
        <v>16</v>
      </c>
      <c r="I7652">
        <v>2310</v>
      </c>
      <c r="J7652">
        <v>2121</v>
      </c>
      <c r="K7652" t="s">
        <v>3425</v>
      </c>
      <c r="L7652" t="s">
        <v>135</v>
      </c>
      <c r="M7652" t="s">
        <v>7058</v>
      </c>
      <c r="N7652" t="s">
        <v>704</v>
      </c>
      <c r="O7652">
        <v>256500</v>
      </c>
    </row>
    <row r="7653" spans="1:15" x14ac:dyDescent="0.25">
      <c r="A7653">
        <v>2018</v>
      </c>
      <c r="B7653" t="s">
        <v>1224</v>
      </c>
      <c r="C7653">
        <v>232</v>
      </c>
      <c r="D7653">
        <v>906</v>
      </c>
      <c r="E7653">
        <v>0</v>
      </c>
      <c r="F7653">
        <v>70104</v>
      </c>
      <c r="G7653">
        <v>275</v>
      </c>
      <c r="H7653" t="s">
        <v>16</v>
      </c>
      <c r="I7653">
        <v>2310</v>
      </c>
      <c r="J7653">
        <v>3230</v>
      </c>
      <c r="K7653" t="s">
        <v>3425</v>
      </c>
      <c r="L7653" t="s">
        <v>135</v>
      </c>
      <c r="M7653" t="s">
        <v>7059</v>
      </c>
      <c r="N7653" t="s">
        <v>704</v>
      </c>
      <c r="O7653">
        <v>3206418</v>
      </c>
    </row>
    <row r="7654" spans="1:15" x14ac:dyDescent="0.25">
      <c r="A7654">
        <v>2018</v>
      </c>
      <c r="B7654" t="s">
        <v>1224</v>
      </c>
      <c r="C7654">
        <v>232</v>
      </c>
      <c r="D7654">
        <v>906</v>
      </c>
      <c r="E7654">
        <v>0</v>
      </c>
      <c r="F7654">
        <v>70104</v>
      </c>
      <c r="G7654">
        <v>276</v>
      </c>
      <c r="H7654" t="s">
        <v>16</v>
      </c>
      <c r="I7654">
        <v>2310</v>
      </c>
      <c r="J7654">
        <v>3120</v>
      </c>
      <c r="K7654" t="s">
        <v>3425</v>
      </c>
      <c r="L7654" t="s">
        <v>135</v>
      </c>
      <c r="M7654" t="s">
        <v>7060</v>
      </c>
      <c r="N7654" t="s">
        <v>704</v>
      </c>
      <c r="O7654">
        <v>4689868</v>
      </c>
    </row>
    <row r="7655" spans="1:15" x14ac:dyDescent="0.25">
      <c r="A7655">
        <v>2018</v>
      </c>
      <c r="B7655" t="s">
        <v>1224</v>
      </c>
      <c r="C7655">
        <v>232</v>
      </c>
      <c r="D7655">
        <v>906</v>
      </c>
      <c r="E7655">
        <v>0</v>
      </c>
      <c r="F7655">
        <v>70104</v>
      </c>
      <c r="G7655">
        <v>277</v>
      </c>
      <c r="H7655" t="s">
        <v>16</v>
      </c>
      <c r="I7655">
        <v>2310</v>
      </c>
      <c r="J7655">
        <v>3340</v>
      </c>
      <c r="K7655" t="s">
        <v>3425</v>
      </c>
      <c r="L7655" t="s">
        <v>135</v>
      </c>
      <c r="M7655" t="s">
        <v>7061</v>
      </c>
      <c r="N7655" t="s">
        <v>704</v>
      </c>
      <c r="O7655">
        <v>3616612</v>
      </c>
    </row>
    <row r="7656" spans="1:15" x14ac:dyDescent="0.25">
      <c r="A7656">
        <v>2018</v>
      </c>
      <c r="B7656" t="s">
        <v>1224</v>
      </c>
      <c r="C7656">
        <v>232</v>
      </c>
      <c r="D7656">
        <v>906</v>
      </c>
      <c r="E7656">
        <v>0</v>
      </c>
      <c r="F7656">
        <v>70104</v>
      </c>
      <c r="G7656">
        <v>312</v>
      </c>
      <c r="H7656" t="s">
        <v>16</v>
      </c>
      <c r="I7656">
        <v>2310</v>
      </c>
      <c r="J7656">
        <v>3340</v>
      </c>
      <c r="K7656" t="s">
        <v>3425</v>
      </c>
      <c r="L7656" t="s">
        <v>367</v>
      </c>
      <c r="M7656" t="s">
        <v>7062</v>
      </c>
      <c r="N7656" t="s">
        <v>138</v>
      </c>
      <c r="O7656">
        <v>2607760</v>
      </c>
    </row>
    <row r="7657" spans="1:15" x14ac:dyDescent="0.25">
      <c r="A7657">
        <v>2018</v>
      </c>
      <c r="B7657" t="s">
        <v>1224</v>
      </c>
      <c r="C7657">
        <v>232</v>
      </c>
      <c r="D7657">
        <v>906</v>
      </c>
      <c r="E7657">
        <v>0</v>
      </c>
      <c r="F7657">
        <v>70104</v>
      </c>
      <c r="G7657">
        <v>313</v>
      </c>
      <c r="H7657" t="s">
        <v>16</v>
      </c>
      <c r="I7657">
        <v>2310</v>
      </c>
      <c r="J7657">
        <v>3120</v>
      </c>
      <c r="K7657" t="s">
        <v>3425</v>
      </c>
      <c r="L7657" t="s">
        <v>367</v>
      </c>
      <c r="M7657" t="s">
        <v>7063</v>
      </c>
      <c r="N7657" t="s">
        <v>138</v>
      </c>
      <c r="O7657">
        <v>2000000</v>
      </c>
    </row>
    <row r="7658" spans="1:15" x14ac:dyDescent="0.25">
      <c r="A7658">
        <v>2018</v>
      </c>
      <c r="B7658" t="s">
        <v>1224</v>
      </c>
      <c r="C7658">
        <v>232</v>
      </c>
      <c r="D7658">
        <v>906</v>
      </c>
      <c r="E7658">
        <v>0</v>
      </c>
      <c r="F7658">
        <v>70104</v>
      </c>
      <c r="G7658">
        <v>314</v>
      </c>
      <c r="H7658" t="s">
        <v>16</v>
      </c>
      <c r="I7658">
        <v>2310</v>
      </c>
      <c r="J7658">
        <v>3340</v>
      </c>
      <c r="K7658" t="s">
        <v>3425</v>
      </c>
      <c r="L7658" t="s">
        <v>367</v>
      </c>
      <c r="M7658" t="s">
        <v>7064</v>
      </c>
      <c r="N7658" t="s">
        <v>138</v>
      </c>
      <c r="O7658">
        <v>2000000</v>
      </c>
    </row>
    <row r="7659" spans="1:15" x14ac:dyDescent="0.25">
      <c r="A7659">
        <v>2018</v>
      </c>
      <c r="B7659" t="s">
        <v>1224</v>
      </c>
      <c r="C7659">
        <v>232</v>
      </c>
      <c r="D7659">
        <v>906</v>
      </c>
      <c r="E7659">
        <v>0</v>
      </c>
      <c r="F7659">
        <v>70104</v>
      </c>
      <c r="G7659">
        <v>315</v>
      </c>
      <c r="H7659" t="s">
        <v>16</v>
      </c>
      <c r="I7659">
        <v>2310</v>
      </c>
      <c r="J7659">
        <v>3120</v>
      </c>
      <c r="K7659" t="s">
        <v>3425</v>
      </c>
      <c r="L7659" t="s">
        <v>367</v>
      </c>
      <c r="M7659" t="s">
        <v>7065</v>
      </c>
      <c r="N7659" t="s">
        <v>138</v>
      </c>
      <c r="O7659">
        <v>1200000</v>
      </c>
    </row>
    <row r="7660" spans="1:15" x14ac:dyDescent="0.25">
      <c r="A7660">
        <v>2018</v>
      </c>
      <c r="B7660" t="s">
        <v>1224</v>
      </c>
      <c r="C7660">
        <v>232</v>
      </c>
      <c r="D7660">
        <v>906</v>
      </c>
      <c r="E7660">
        <v>0</v>
      </c>
      <c r="F7660">
        <v>70104</v>
      </c>
      <c r="G7660">
        <v>316</v>
      </c>
      <c r="H7660" t="s">
        <v>16</v>
      </c>
      <c r="I7660">
        <v>2310</v>
      </c>
      <c r="J7660">
        <v>3340</v>
      </c>
      <c r="K7660" t="s">
        <v>3425</v>
      </c>
      <c r="L7660" t="s">
        <v>367</v>
      </c>
      <c r="M7660" t="s">
        <v>7066</v>
      </c>
      <c r="N7660" t="s">
        <v>138</v>
      </c>
      <c r="O7660">
        <v>1575154</v>
      </c>
    </row>
    <row r="7661" spans="1:15" x14ac:dyDescent="0.25">
      <c r="A7661">
        <v>2018</v>
      </c>
      <c r="B7661" t="s">
        <v>1224</v>
      </c>
      <c r="C7661">
        <v>232</v>
      </c>
      <c r="D7661">
        <v>906</v>
      </c>
      <c r="E7661">
        <v>0</v>
      </c>
      <c r="F7661">
        <v>70104</v>
      </c>
      <c r="G7661">
        <v>317</v>
      </c>
      <c r="H7661" t="s">
        <v>16</v>
      </c>
      <c r="I7661">
        <v>2310</v>
      </c>
      <c r="J7661">
        <v>3310</v>
      </c>
      <c r="K7661" t="s">
        <v>3425</v>
      </c>
      <c r="L7661" t="s">
        <v>367</v>
      </c>
      <c r="M7661" t="s">
        <v>7067</v>
      </c>
      <c r="N7661" t="s">
        <v>138</v>
      </c>
      <c r="O7661">
        <v>3600000</v>
      </c>
    </row>
    <row r="7662" spans="1:15" x14ac:dyDescent="0.25">
      <c r="A7662">
        <v>2018</v>
      </c>
      <c r="B7662" t="s">
        <v>1224</v>
      </c>
      <c r="C7662">
        <v>232</v>
      </c>
      <c r="D7662">
        <v>906</v>
      </c>
      <c r="E7662">
        <v>0</v>
      </c>
      <c r="F7662">
        <v>70104</v>
      </c>
      <c r="G7662">
        <v>318</v>
      </c>
      <c r="H7662" t="s">
        <v>16</v>
      </c>
      <c r="I7662">
        <v>2310</v>
      </c>
      <c r="J7662">
        <v>3340</v>
      </c>
      <c r="K7662" t="s">
        <v>3425</v>
      </c>
      <c r="L7662" t="s">
        <v>367</v>
      </c>
      <c r="M7662" t="s">
        <v>7068</v>
      </c>
      <c r="N7662" t="s">
        <v>138</v>
      </c>
      <c r="O7662">
        <v>3800000</v>
      </c>
    </row>
    <row r="7663" spans="1:15" x14ac:dyDescent="0.25">
      <c r="A7663">
        <v>2018</v>
      </c>
      <c r="B7663" t="s">
        <v>1224</v>
      </c>
      <c r="C7663">
        <v>232</v>
      </c>
      <c r="D7663">
        <v>906</v>
      </c>
      <c r="E7663">
        <v>0</v>
      </c>
      <c r="F7663">
        <v>70104</v>
      </c>
      <c r="G7663">
        <v>319</v>
      </c>
      <c r="H7663" t="s">
        <v>16</v>
      </c>
      <c r="I7663">
        <v>2310</v>
      </c>
      <c r="J7663">
        <v>3340</v>
      </c>
      <c r="K7663" t="s">
        <v>3425</v>
      </c>
      <c r="L7663" t="s">
        <v>367</v>
      </c>
      <c r="M7663" t="s">
        <v>7069</v>
      </c>
      <c r="N7663" t="s">
        <v>138</v>
      </c>
      <c r="O7663">
        <v>1154134</v>
      </c>
    </row>
    <row r="7664" spans="1:15" x14ac:dyDescent="0.25">
      <c r="A7664">
        <v>2018</v>
      </c>
      <c r="B7664" t="s">
        <v>1224</v>
      </c>
      <c r="C7664">
        <v>232</v>
      </c>
      <c r="D7664">
        <v>906</v>
      </c>
      <c r="E7664">
        <v>0</v>
      </c>
      <c r="F7664">
        <v>70104</v>
      </c>
      <c r="G7664">
        <v>320</v>
      </c>
      <c r="H7664" t="s">
        <v>16</v>
      </c>
      <c r="I7664">
        <v>2310</v>
      </c>
      <c r="J7664">
        <v>3340</v>
      </c>
      <c r="K7664" t="s">
        <v>3425</v>
      </c>
      <c r="L7664" t="s">
        <v>367</v>
      </c>
      <c r="M7664" t="s">
        <v>7070</v>
      </c>
      <c r="N7664" t="s">
        <v>138</v>
      </c>
      <c r="O7664">
        <v>662590</v>
      </c>
    </row>
    <row r="7665" spans="1:15" x14ac:dyDescent="0.25">
      <c r="A7665">
        <v>2018</v>
      </c>
      <c r="B7665" t="s">
        <v>1224</v>
      </c>
      <c r="C7665">
        <v>232</v>
      </c>
      <c r="D7665">
        <v>906</v>
      </c>
      <c r="E7665">
        <v>0</v>
      </c>
      <c r="F7665">
        <v>70104</v>
      </c>
      <c r="G7665">
        <v>321</v>
      </c>
      <c r="H7665" t="s">
        <v>16</v>
      </c>
      <c r="I7665">
        <v>2310</v>
      </c>
      <c r="J7665">
        <v>3340</v>
      </c>
      <c r="K7665" t="s">
        <v>3425</v>
      </c>
      <c r="L7665" t="s">
        <v>367</v>
      </c>
      <c r="M7665" t="s">
        <v>7071</v>
      </c>
      <c r="N7665" t="s">
        <v>138</v>
      </c>
      <c r="O7665">
        <v>2400000</v>
      </c>
    </row>
    <row r="7666" spans="1:15" x14ac:dyDescent="0.25">
      <c r="A7666">
        <v>2018</v>
      </c>
      <c r="B7666" t="s">
        <v>1224</v>
      </c>
      <c r="C7666">
        <v>232</v>
      </c>
      <c r="D7666">
        <v>906</v>
      </c>
      <c r="E7666">
        <v>0</v>
      </c>
      <c r="F7666">
        <v>70104</v>
      </c>
      <c r="G7666">
        <v>322</v>
      </c>
      <c r="H7666" t="s">
        <v>16</v>
      </c>
      <c r="I7666">
        <v>2310</v>
      </c>
      <c r="J7666">
        <v>3310</v>
      </c>
      <c r="K7666" t="s">
        <v>3425</v>
      </c>
      <c r="L7666" t="s">
        <v>367</v>
      </c>
      <c r="M7666" t="s">
        <v>7072</v>
      </c>
      <c r="N7666" t="s">
        <v>138</v>
      </c>
      <c r="O7666">
        <v>2400000</v>
      </c>
    </row>
    <row r="7667" spans="1:15" x14ac:dyDescent="0.25">
      <c r="A7667">
        <v>2018</v>
      </c>
      <c r="B7667" t="s">
        <v>1224</v>
      </c>
      <c r="C7667">
        <v>232</v>
      </c>
      <c r="D7667">
        <v>906</v>
      </c>
      <c r="E7667">
        <v>0</v>
      </c>
      <c r="F7667">
        <v>70104</v>
      </c>
      <c r="G7667">
        <v>323</v>
      </c>
      <c r="H7667" t="s">
        <v>16</v>
      </c>
      <c r="I7667">
        <v>2310</v>
      </c>
      <c r="J7667">
        <v>2151</v>
      </c>
      <c r="K7667" t="s">
        <v>3425</v>
      </c>
      <c r="L7667" t="s">
        <v>367</v>
      </c>
      <c r="M7667" t="s">
        <v>7073</v>
      </c>
      <c r="N7667" t="s">
        <v>138</v>
      </c>
      <c r="O7667">
        <v>1600000</v>
      </c>
    </row>
    <row r="7668" spans="1:15" x14ac:dyDescent="0.25">
      <c r="A7668">
        <v>2018</v>
      </c>
      <c r="B7668" t="s">
        <v>1224</v>
      </c>
      <c r="C7668">
        <v>232</v>
      </c>
      <c r="D7668">
        <v>906</v>
      </c>
      <c r="E7668">
        <v>0</v>
      </c>
      <c r="F7668">
        <v>70104</v>
      </c>
      <c r="G7668">
        <v>324</v>
      </c>
      <c r="H7668" t="s">
        <v>16</v>
      </c>
      <c r="I7668">
        <v>2310</v>
      </c>
      <c r="J7668">
        <v>3340</v>
      </c>
      <c r="K7668" t="s">
        <v>3425</v>
      </c>
      <c r="L7668" t="s">
        <v>367</v>
      </c>
      <c r="M7668" t="s">
        <v>7074</v>
      </c>
      <c r="N7668" t="s">
        <v>138</v>
      </c>
      <c r="O7668">
        <v>800000</v>
      </c>
    </row>
    <row r="7669" spans="1:15" x14ac:dyDescent="0.25">
      <c r="A7669">
        <v>2018</v>
      </c>
      <c r="B7669" t="s">
        <v>1224</v>
      </c>
      <c r="C7669">
        <v>232</v>
      </c>
      <c r="D7669">
        <v>906</v>
      </c>
      <c r="E7669">
        <v>0</v>
      </c>
      <c r="F7669">
        <v>70104</v>
      </c>
      <c r="G7669">
        <v>325</v>
      </c>
      <c r="H7669" t="s">
        <v>16</v>
      </c>
      <c r="I7669">
        <v>2310</v>
      </c>
      <c r="J7669">
        <v>3220</v>
      </c>
      <c r="K7669" t="s">
        <v>3425</v>
      </c>
      <c r="L7669" t="s">
        <v>367</v>
      </c>
      <c r="M7669" t="s">
        <v>7075</v>
      </c>
      <c r="N7669" t="s">
        <v>138</v>
      </c>
      <c r="O7669">
        <v>6400000</v>
      </c>
    </row>
    <row r="7670" spans="1:15" x14ac:dyDescent="0.25">
      <c r="A7670">
        <v>2018</v>
      </c>
      <c r="B7670" t="s">
        <v>1224</v>
      </c>
      <c r="C7670">
        <v>232</v>
      </c>
      <c r="D7670">
        <v>906</v>
      </c>
      <c r="E7670">
        <v>0</v>
      </c>
      <c r="F7670">
        <v>70104</v>
      </c>
      <c r="G7670">
        <v>326</v>
      </c>
      <c r="H7670" t="s">
        <v>16</v>
      </c>
      <c r="I7670">
        <v>2310</v>
      </c>
      <c r="J7670">
        <v>3340</v>
      </c>
      <c r="K7670" t="s">
        <v>3425</v>
      </c>
      <c r="L7670" t="s">
        <v>367</v>
      </c>
      <c r="M7670" t="s">
        <v>7076</v>
      </c>
      <c r="N7670" t="s">
        <v>138</v>
      </c>
      <c r="O7670">
        <v>4800000</v>
      </c>
    </row>
    <row r="7671" spans="1:15" x14ac:dyDescent="0.25">
      <c r="A7671">
        <v>2018</v>
      </c>
      <c r="B7671" t="s">
        <v>1224</v>
      </c>
      <c r="C7671">
        <v>232</v>
      </c>
      <c r="D7671">
        <v>906</v>
      </c>
      <c r="E7671">
        <v>0</v>
      </c>
      <c r="F7671">
        <v>70104</v>
      </c>
      <c r="G7671">
        <v>327</v>
      </c>
      <c r="H7671" t="s">
        <v>16</v>
      </c>
      <c r="I7671">
        <v>2310</v>
      </c>
      <c r="J7671">
        <v>3320</v>
      </c>
      <c r="K7671" t="s">
        <v>3425</v>
      </c>
      <c r="L7671" t="s">
        <v>367</v>
      </c>
      <c r="M7671" t="s">
        <v>7077</v>
      </c>
      <c r="N7671" t="s">
        <v>138</v>
      </c>
      <c r="O7671">
        <v>800000</v>
      </c>
    </row>
    <row r="7672" spans="1:15" x14ac:dyDescent="0.25">
      <c r="A7672">
        <v>2018</v>
      </c>
      <c r="B7672" t="s">
        <v>1224</v>
      </c>
      <c r="C7672">
        <v>232</v>
      </c>
      <c r="D7672">
        <v>906</v>
      </c>
      <c r="E7672">
        <v>0</v>
      </c>
      <c r="F7672">
        <v>70104</v>
      </c>
      <c r="G7672">
        <v>328</v>
      </c>
      <c r="H7672" t="s">
        <v>16</v>
      </c>
      <c r="I7672">
        <v>2310</v>
      </c>
      <c r="J7672">
        <v>3120</v>
      </c>
      <c r="K7672" t="s">
        <v>3425</v>
      </c>
      <c r="L7672" t="s">
        <v>367</v>
      </c>
      <c r="M7672" t="s">
        <v>7078</v>
      </c>
      <c r="N7672" t="s">
        <v>138</v>
      </c>
      <c r="O7672">
        <v>2400000</v>
      </c>
    </row>
    <row r="7673" spans="1:15" x14ac:dyDescent="0.25">
      <c r="A7673">
        <v>2018</v>
      </c>
      <c r="B7673" t="s">
        <v>1224</v>
      </c>
      <c r="C7673">
        <v>232</v>
      </c>
      <c r="D7673">
        <v>906</v>
      </c>
      <c r="E7673">
        <v>0</v>
      </c>
      <c r="F7673">
        <v>70104</v>
      </c>
      <c r="G7673">
        <v>329</v>
      </c>
      <c r="H7673" t="s">
        <v>16</v>
      </c>
      <c r="I7673">
        <v>2310</v>
      </c>
      <c r="J7673">
        <v>3120</v>
      </c>
      <c r="K7673" t="s">
        <v>3425</v>
      </c>
      <c r="L7673" t="s">
        <v>367</v>
      </c>
      <c r="M7673" t="s">
        <v>7079</v>
      </c>
      <c r="N7673" t="s">
        <v>138</v>
      </c>
      <c r="O7673">
        <v>3134054</v>
      </c>
    </row>
    <row r="7674" spans="1:15" x14ac:dyDescent="0.25">
      <c r="A7674">
        <v>2018</v>
      </c>
      <c r="B7674" t="s">
        <v>1224</v>
      </c>
      <c r="C7674">
        <v>232</v>
      </c>
      <c r="D7674">
        <v>906</v>
      </c>
      <c r="E7674">
        <v>0</v>
      </c>
      <c r="F7674">
        <v>70104</v>
      </c>
      <c r="G7674">
        <v>330</v>
      </c>
      <c r="H7674" t="s">
        <v>16</v>
      </c>
      <c r="I7674">
        <v>2310</v>
      </c>
      <c r="J7674">
        <v>3120</v>
      </c>
      <c r="K7674" t="s">
        <v>3425</v>
      </c>
      <c r="L7674" t="s">
        <v>367</v>
      </c>
      <c r="M7674" t="s">
        <v>7080</v>
      </c>
      <c r="N7674" t="s">
        <v>138</v>
      </c>
      <c r="O7674">
        <v>4800000</v>
      </c>
    </row>
    <row r="7675" spans="1:15" x14ac:dyDescent="0.25">
      <c r="A7675">
        <v>2018</v>
      </c>
      <c r="B7675" t="s">
        <v>1224</v>
      </c>
      <c r="C7675">
        <v>232</v>
      </c>
      <c r="D7675">
        <v>906</v>
      </c>
      <c r="E7675">
        <v>0</v>
      </c>
      <c r="F7675">
        <v>70104</v>
      </c>
      <c r="G7675">
        <v>331</v>
      </c>
      <c r="H7675" t="s">
        <v>16</v>
      </c>
      <c r="I7675">
        <v>2310</v>
      </c>
      <c r="J7675">
        <v>2151</v>
      </c>
      <c r="K7675" t="s">
        <v>3425</v>
      </c>
      <c r="L7675" t="s">
        <v>367</v>
      </c>
      <c r="M7675" t="s">
        <v>7081</v>
      </c>
      <c r="N7675" t="s">
        <v>138</v>
      </c>
      <c r="O7675">
        <v>4800000</v>
      </c>
    </row>
    <row r="7676" spans="1:15" x14ac:dyDescent="0.25">
      <c r="A7676">
        <v>2018</v>
      </c>
      <c r="B7676" t="s">
        <v>1224</v>
      </c>
      <c r="C7676">
        <v>232</v>
      </c>
      <c r="D7676">
        <v>906</v>
      </c>
      <c r="E7676">
        <v>0</v>
      </c>
      <c r="F7676">
        <v>70104</v>
      </c>
      <c r="G7676">
        <v>332</v>
      </c>
      <c r="H7676" t="s">
        <v>16</v>
      </c>
      <c r="I7676">
        <v>2310</v>
      </c>
      <c r="J7676">
        <v>3340</v>
      </c>
      <c r="K7676" t="s">
        <v>3425</v>
      </c>
      <c r="L7676" t="s">
        <v>367</v>
      </c>
      <c r="M7676" t="s">
        <v>7082</v>
      </c>
      <c r="N7676" t="s">
        <v>138</v>
      </c>
      <c r="O7676">
        <v>1600000</v>
      </c>
    </row>
    <row r="7677" spans="1:15" x14ac:dyDescent="0.25">
      <c r="A7677">
        <v>2018</v>
      </c>
      <c r="B7677" t="s">
        <v>1224</v>
      </c>
      <c r="C7677">
        <v>232</v>
      </c>
      <c r="D7677">
        <v>906</v>
      </c>
      <c r="E7677">
        <v>0</v>
      </c>
      <c r="F7677">
        <v>70104</v>
      </c>
      <c r="G7677">
        <v>333</v>
      </c>
      <c r="H7677" t="s">
        <v>16</v>
      </c>
      <c r="I7677">
        <v>2310</v>
      </c>
      <c r="J7677">
        <v>3340</v>
      </c>
      <c r="K7677" t="s">
        <v>3425</v>
      </c>
      <c r="L7677" t="s">
        <v>367</v>
      </c>
      <c r="M7677" t="s">
        <v>7083</v>
      </c>
      <c r="N7677" t="s">
        <v>138</v>
      </c>
      <c r="O7677">
        <v>2800000</v>
      </c>
    </row>
    <row r="7678" spans="1:15" x14ac:dyDescent="0.25">
      <c r="A7678">
        <v>2018</v>
      </c>
      <c r="B7678" t="s">
        <v>1224</v>
      </c>
      <c r="C7678">
        <v>232</v>
      </c>
      <c r="D7678">
        <v>906</v>
      </c>
      <c r="E7678">
        <v>0</v>
      </c>
      <c r="F7678">
        <v>70104</v>
      </c>
      <c r="G7678">
        <v>334</v>
      </c>
      <c r="H7678" t="s">
        <v>16</v>
      </c>
      <c r="I7678">
        <v>2310</v>
      </c>
      <c r="J7678">
        <v>3340</v>
      </c>
      <c r="K7678" t="s">
        <v>3425</v>
      </c>
      <c r="L7678" t="s">
        <v>367</v>
      </c>
      <c r="M7678" t="s">
        <v>7084</v>
      </c>
      <c r="N7678" t="s">
        <v>138</v>
      </c>
      <c r="O7678">
        <v>2000000</v>
      </c>
    </row>
    <row r="7679" spans="1:15" x14ac:dyDescent="0.25">
      <c r="A7679">
        <v>2018</v>
      </c>
      <c r="B7679" t="s">
        <v>1224</v>
      </c>
      <c r="C7679">
        <v>232</v>
      </c>
      <c r="D7679">
        <v>906</v>
      </c>
      <c r="E7679">
        <v>0</v>
      </c>
      <c r="F7679">
        <v>70104</v>
      </c>
      <c r="G7679">
        <v>344</v>
      </c>
      <c r="H7679" t="s">
        <v>16</v>
      </c>
      <c r="I7679">
        <v>2310</v>
      </c>
      <c r="J7679">
        <v>3120</v>
      </c>
      <c r="K7679" t="s">
        <v>3425</v>
      </c>
      <c r="L7679" t="s">
        <v>130</v>
      </c>
      <c r="M7679" t="s">
        <v>7085</v>
      </c>
      <c r="N7679" t="s">
        <v>705</v>
      </c>
      <c r="O7679">
        <v>4800000</v>
      </c>
    </row>
    <row r="7680" spans="1:15" x14ac:dyDescent="0.25">
      <c r="A7680">
        <v>2018</v>
      </c>
      <c r="B7680" t="s">
        <v>1224</v>
      </c>
      <c r="C7680">
        <v>232</v>
      </c>
      <c r="D7680">
        <v>906</v>
      </c>
      <c r="E7680">
        <v>0</v>
      </c>
      <c r="F7680">
        <v>70104</v>
      </c>
      <c r="G7680">
        <v>345</v>
      </c>
      <c r="H7680" t="s">
        <v>16</v>
      </c>
      <c r="I7680">
        <v>2310</v>
      </c>
      <c r="J7680">
        <v>3310</v>
      </c>
      <c r="K7680" t="s">
        <v>3425</v>
      </c>
      <c r="L7680" t="s">
        <v>130</v>
      </c>
      <c r="M7680" t="s">
        <v>7086</v>
      </c>
      <c r="N7680" t="s">
        <v>705</v>
      </c>
      <c r="O7680">
        <v>4178978</v>
      </c>
    </row>
    <row r="7681" spans="1:15" x14ac:dyDescent="0.25">
      <c r="A7681">
        <v>2018</v>
      </c>
      <c r="B7681" t="s">
        <v>1224</v>
      </c>
      <c r="C7681">
        <v>232</v>
      </c>
      <c r="D7681">
        <v>906</v>
      </c>
      <c r="E7681">
        <v>0</v>
      </c>
      <c r="F7681">
        <v>70104</v>
      </c>
      <c r="G7681">
        <v>346</v>
      </c>
      <c r="H7681" t="s">
        <v>16</v>
      </c>
      <c r="I7681">
        <v>2310</v>
      </c>
      <c r="J7681">
        <v>3230</v>
      </c>
      <c r="K7681" t="s">
        <v>3425</v>
      </c>
      <c r="L7681" t="s">
        <v>130</v>
      </c>
      <c r="M7681" t="s">
        <v>7087</v>
      </c>
      <c r="N7681" t="s">
        <v>705</v>
      </c>
      <c r="O7681">
        <v>2649366</v>
      </c>
    </row>
    <row r="7682" spans="1:15" x14ac:dyDescent="0.25">
      <c r="A7682">
        <v>2018</v>
      </c>
      <c r="B7682" t="s">
        <v>1224</v>
      </c>
      <c r="C7682">
        <v>232</v>
      </c>
      <c r="D7682">
        <v>906</v>
      </c>
      <c r="E7682">
        <v>0</v>
      </c>
      <c r="F7682">
        <v>70104</v>
      </c>
      <c r="G7682">
        <v>347</v>
      </c>
      <c r="H7682" t="s">
        <v>16</v>
      </c>
      <c r="I7682">
        <v>2310</v>
      </c>
      <c r="J7682">
        <v>3310</v>
      </c>
      <c r="K7682" t="s">
        <v>3425</v>
      </c>
      <c r="L7682" t="s">
        <v>130</v>
      </c>
      <c r="M7682" t="s">
        <v>7088</v>
      </c>
      <c r="N7682" t="s">
        <v>705</v>
      </c>
      <c r="O7682">
        <v>1200000</v>
      </c>
    </row>
    <row r="7683" spans="1:15" x14ac:dyDescent="0.25">
      <c r="A7683">
        <v>2018</v>
      </c>
      <c r="B7683" t="s">
        <v>1224</v>
      </c>
      <c r="C7683">
        <v>232</v>
      </c>
      <c r="D7683">
        <v>906</v>
      </c>
      <c r="E7683">
        <v>0</v>
      </c>
      <c r="F7683">
        <v>70104</v>
      </c>
      <c r="G7683">
        <v>348</v>
      </c>
      <c r="H7683" t="s">
        <v>16</v>
      </c>
      <c r="I7683">
        <v>2310</v>
      </c>
      <c r="J7683">
        <v>3410</v>
      </c>
      <c r="K7683" t="s">
        <v>3425</v>
      </c>
      <c r="L7683" t="s">
        <v>130</v>
      </c>
      <c r="M7683" t="s">
        <v>7089</v>
      </c>
      <c r="N7683" t="s">
        <v>705</v>
      </c>
      <c r="O7683">
        <v>2400000</v>
      </c>
    </row>
    <row r="7684" spans="1:15" x14ac:dyDescent="0.25">
      <c r="A7684">
        <v>2018</v>
      </c>
      <c r="B7684" t="s">
        <v>1224</v>
      </c>
      <c r="C7684">
        <v>232</v>
      </c>
      <c r="D7684">
        <v>906</v>
      </c>
      <c r="E7684">
        <v>0</v>
      </c>
      <c r="F7684">
        <v>70104</v>
      </c>
      <c r="G7684">
        <v>349</v>
      </c>
      <c r="H7684" t="s">
        <v>16</v>
      </c>
      <c r="I7684">
        <v>2310</v>
      </c>
      <c r="J7684">
        <v>3410</v>
      </c>
      <c r="K7684" t="s">
        <v>3425</v>
      </c>
      <c r="L7684" t="s">
        <v>130</v>
      </c>
      <c r="M7684" t="s">
        <v>7090</v>
      </c>
      <c r="N7684" t="s">
        <v>705</v>
      </c>
      <c r="O7684">
        <v>2000000</v>
      </c>
    </row>
    <row r="7685" spans="1:15" x14ac:dyDescent="0.25">
      <c r="A7685">
        <v>2018</v>
      </c>
      <c r="B7685" t="s">
        <v>1224</v>
      </c>
      <c r="C7685">
        <v>232</v>
      </c>
      <c r="D7685">
        <v>906</v>
      </c>
      <c r="E7685">
        <v>0</v>
      </c>
      <c r="F7685">
        <v>70104</v>
      </c>
      <c r="G7685">
        <v>350</v>
      </c>
      <c r="H7685" t="s">
        <v>16</v>
      </c>
      <c r="I7685">
        <v>2310</v>
      </c>
      <c r="J7685">
        <v>3310</v>
      </c>
      <c r="K7685" t="s">
        <v>3425</v>
      </c>
      <c r="L7685" t="s">
        <v>130</v>
      </c>
      <c r="M7685" t="s">
        <v>7091</v>
      </c>
      <c r="N7685" t="s">
        <v>705</v>
      </c>
      <c r="O7685">
        <v>4121587</v>
      </c>
    </row>
    <row r="7686" spans="1:15" x14ac:dyDescent="0.25">
      <c r="A7686">
        <v>2018</v>
      </c>
      <c r="B7686" t="s">
        <v>1224</v>
      </c>
      <c r="C7686">
        <v>232</v>
      </c>
      <c r="D7686">
        <v>906</v>
      </c>
      <c r="E7686">
        <v>0</v>
      </c>
      <c r="F7686">
        <v>70104</v>
      </c>
      <c r="G7686">
        <v>351</v>
      </c>
      <c r="H7686" t="s">
        <v>16</v>
      </c>
      <c r="I7686">
        <v>2310</v>
      </c>
      <c r="J7686">
        <v>3120</v>
      </c>
      <c r="K7686" t="s">
        <v>3425</v>
      </c>
      <c r="L7686" t="s">
        <v>130</v>
      </c>
      <c r="M7686" t="s">
        <v>7092</v>
      </c>
      <c r="N7686" t="s">
        <v>705</v>
      </c>
      <c r="O7686">
        <v>4121587</v>
      </c>
    </row>
    <row r="7687" spans="1:15" x14ac:dyDescent="0.25">
      <c r="A7687">
        <v>2018</v>
      </c>
      <c r="B7687" t="s">
        <v>1224</v>
      </c>
      <c r="C7687">
        <v>232</v>
      </c>
      <c r="D7687">
        <v>906</v>
      </c>
      <c r="E7687">
        <v>0</v>
      </c>
      <c r="F7687">
        <v>70104</v>
      </c>
      <c r="G7687">
        <v>362</v>
      </c>
      <c r="H7687" t="s">
        <v>16</v>
      </c>
      <c r="I7687">
        <v>2310</v>
      </c>
      <c r="J7687">
        <v>2220</v>
      </c>
      <c r="K7687" t="s">
        <v>3425</v>
      </c>
      <c r="L7687" t="s">
        <v>124</v>
      </c>
      <c r="M7687" t="s">
        <v>7093</v>
      </c>
      <c r="N7687" t="s">
        <v>126</v>
      </c>
      <c r="O7687">
        <v>2408000</v>
      </c>
    </row>
    <row r="7688" spans="1:15" x14ac:dyDescent="0.25">
      <c r="A7688">
        <v>2018</v>
      </c>
      <c r="B7688" t="s">
        <v>1224</v>
      </c>
      <c r="C7688">
        <v>232</v>
      </c>
      <c r="D7688">
        <v>906</v>
      </c>
      <c r="E7688">
        <v>0</v>
      </c>
      <c r="F7688">
        <v>70104</v>
      </c>
      <c r="G7688">
        <v>363</v>
      </c>
      <c r="H7688" t="s">
        <v>16</v>
      </c>
      <c r="I7688">
        <v>2310</v>
      </c>
      <c r="J7688">
        <v>3410</v>
      </c>
      <c r="K7688" t="s">
        <v>3425</v>
      </c>
      <c r="L7688" t="s">
        <v>124</v>
      </c>
      <c r="M7688" t="s">
        <v>7094</v>
      </c>
      <c r="N7688" t="s">
        <v>126</v>
      </c>
      <c r="O7688">
        <v>3310278</v>
      </c>
    </row>
    <row r="7689" spans="1:15" x14ac:dyDescent="0.25">
      <c r="A7689">
        <v>2018</v>
      </c>
      <c r="B7689" t="s">
        <v>1224</v>
      </c>
      <c r="C7689">
        <v>232</v>
      </c>
      <c r="D7689">
        <v>906</v>
      </c>
      <c r="E7689">
        <v>0</v>
      </c>
      <c r="F7689">
        <v>70104</v>
      </c>
      <c r="G7689">
        <v>364</v>
      </c>
      <c r="H7689" t="s">
        <v>16</v>
      </c>
      <c r="I7689">
        <v>2310</v>
      </c>
      <c r="J7689">
        <v>3310</v>
      </c>
      <c r="K7689" t="s">
        <v>3425</v>
      </c>
      <c r="L7689" t="s">
        <v>124</v>
      </c>
      <c r="M7689" t="s">
        <v>7095</v>
      </c>
      <c r="N7689" t="s">
        <v>126</v>
      </c>
      <c r="O7689">
        <v>3254413</v>
      </c>
    </row>
    <row r="7690" spans="1:15" x14ac:dyDescent="0.25">
      <c r="A7690">
        <v>2018</v>
      </c>
      <c r="B7690" t="s">
        <v>1224</v>
      </c>
      <c r="C7690">
        <v>232</v>
      </c>
      <c r="D7690">
        <v>906</v>
      </c>
      <c r="E7690">
        <v>0</v>
      </c>
      <c r="F7690">
        <v>70104</v>
      </c>
      <c r="G7690">
        <v>365</v>
      </c>
      <c r="H7690" t="s">
        <v>16</v>
      </c>
      <c r="I7690">
        <v>2310</v>
      </c>
      <c r="J7690">
        <v>3310</v>
      </c>
      <c r="K7690" t="s">
        <v>3425</v>
      </c>
      <c r="L7690" t="s">
        <v>124</v>
      </c>
      <c r="M7690" t="s">
        <v>7096</v>
      </c>
      <c r="N7690" t="s">
        <v>126</v>
      </c>
      <c r="O7690">
        <v>3808548</v>
      </c>
    </row>
    <row r="7691" spans="1:15" x14ac:dyDescent="0.25">
      <c r="A7691">
        <v>2018</v>
      </c>
      <c r="B7691" t="s">
        <v>1224</v>
      </c>
      <c r="C7691">
        <v>232</v>
      </c>
      <c r="D7691">
        <v>906</v>
      </c>
      <c r="E7691">
        <v>0</v>
      </c>
      <c r="F7691">
        <v>70104</v>
      </c>
      <c r="G7691">
        <v>366</v>
      </c>
      <c r="H7691" t="s">
        <v>16</v>
      </c>
      <c r="I7691">
        <v>2310</v>
      </c>
      <c r="J7691">
        <v>3120</v>
      </c>
      <c r="K7691" t="s">
        <v>3425</v>
      </c>
      <c r="L7691" t="s">
        <v>124</v>
      </c>
      <c r="M7691" t="s">
        <v>7097</v>
      </c>
      <c r="N7691" t="s">
        <v>126</v>
      </c>
      <c r="O7691">
        <v>1480000</v>
      </c>
    </row>
    <row r="7692" spans="1:15" x14ac:dyDescent="0.25">
      <c r="A7692">
        <v>2018</v>
      </c>
      <c r="B7692" t="s">
        <v>1224</v>
      </c>
      <c r="C7692">
        <v>232</v>
      </c>
      <c r="D7692">
        <v>906</v>
      </c>
      <c r="E7692">
        <v>0</v>
      </c>
      <c r="F7692">
        <v>70104</v>
      </c>
      <c r="G7692">
        <v>367</v>
      </c>
      <c r="H7692" t="s">
        <v>16</v>
      </c>
      <c r="I7692">
        <v>2310</v>
      </c>
      <c r="J7692">
        <v>3120</v>
      </c>
      <c r="K7692" t="s">
        <v>3425</v>
      </c>
      <c r="L7692" t="s">
        <v>124</v>
      </c>
      <c r="M7692" t="s">
        <v>7098</v>
      </c>
      <c r="N7692" t="s">
        <v>126</v>
      </c>
      <c r="O7692">
        <v>1344096</v>
      </c>
    </row>
    <row r="7693" spans="1:15" x14ac:dyDescent="0.25">
      <c r="A7693">
        <v>2018</v>
      </c>
      <c r="B7693" t="s">
        <v>1224</v>
      </c>
      <c r="C7693">
        <v>232</v>
      </c>
      <c r="D7693">
        <v>906</v>
      </c>
      <c r="E7693">
        <v>0</v>
      </c>
      <c r="F7693">
        <v>70104</v>
      </c>
      <c r="G7693">
        <v>368</v>
      </c>
      <c r="H7693" t="s">
        <v>16</v>
      </c>
      <c r="I7693">
        <v>2310</v>
      </c>
      <c r="J7693">
        <v>3410</v>
      </c>
      <c r="K7693" t="s">
        <v>3425</v>
      </c>
      <c r="L7693" t="s">
        <v>124</v>
      </c>
      <c r="M7693" t="s">
        <v>7099</v>
      </c>
      <c r="N7693" t="s">
        <v>126</v>
      </c>
      <c r="O7693">
        <v>1489742</v>
      </c>
    </row>
    <row r="7694" spans="1:15" x14ac:dyDescent="0.25">
      <c r="A7694">
        <v>2018</v>
      </c>
      <c r="B7694" t="s">
        <v>1224</v>
      </c>
      <c r="C7694">
        <v>232</v>
      </c>
      <c r="D7694">
        <v>906</v>
      </c>
      <c r="E7694">
        <v>0</v>
      </c>
      <c r="F7694">
        <v>70104</v>
      </c>
      <c r="G7694">
        <v>369</v>
      </c>
      <c r="H7694" t="s">
        <v>16</v>
      </c>
      <c r="I7694">
        <v>2310</v>
      </c>
      <c r="J7694">
        <v>3310</v>
      </c>
      <c r="K7694" t="s">
        <v>3425</v>
      </c>
      <c r="L7694" t="s">
        <v>124</v>
      </c>
      <c r="M7694" t="s">
        <v>7100</v>
      </c>
      <c r="N7694" t="s">
        <v>126</v>
      </c>
      <c r="O7694">
        <v>3837531</v>
      </c>
    </row>
    <row r="7695" spans="1:15" x14ac:dyDescent="0.25">
      <c r="A7695">
        <v>2018</v>
      </c>
      <c r="B7695" t="s">
        <v>1224</v>
      </c>
      <c r="C7695">
        <v>232</v>
      </c>
      <c r="D7695">
        <v>906</v>
      </c>
      <c r="E7695">
        <v>0</v>
      </c>
      <c r="F7695">
        <v>90202</v>
      </c>
      <c r="G7695">
        <v>371</v>
      </c>
      <c r="H7695" t="s">
        <v>9</v>
      </c>
      <c r="I7695">
        <v>4000</v>
      </c>
      <c r="J7695">
        <v>3120</v>
      </c>
      <c r="K7695" t="s">
        <v>3224</v>
      </c>
      <c r="L7695" t="s">
        <v>1212</v>
      </c>
      <c r="M7695" t="s">
        <v>1213</v>
      </c>
      <c r="O7695">
        <v>55453718</v>
      </c>
    </row>
  </sheetData>
  <autoFilter ref="A1:O7695"/>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G139"/>
  <sheetViews>
    <sheetView workbookViewId="0">
      <selection activeCell="C1" sqref="C1"/>
    </sheetView>
  </sheetViews>
  <sheetFormatPr baseColWidth="10" defaultRowHeight="15" x14ac:dyDescent="0.25"/>
  <cols>
    <col min="2" max="2" width="18" customWidth="1"/>
    <col min="3" max="3" width="24.140625" customWidth="1"/>
  </cols>
  <sheetData>
    <row r="1" spans="1:7" x14ac:dyDescent="0.25">
      <c r="A1" t="s">
        <v>0</v>
      </c>
      <c r="B1" s="97" t="s">
        <v>3504</v>
      </c>
      <c r="C1" s="97" t="s">
        <v>8713</v>
      </c>
      <c r="G1" t="s">
        <v>2098</v>
      </c>
    </row>
    <row r="2" spans="1:7" x14ac:dyDescent="0.25">
      <c r="A2">
        <v>2018</v>
      </c>
      <c r="B2" s="98" t="s">
        <v>3505</v>
      </c>
      <c r="C2" s="99">
        <v>266000000000</v>
      </c>
      <c r="G2" t="str">
        <f t="shared" ref="G2:G33" si="0">RIGHT(B2,3)</f>
        <v>001</v>
      </c>
    </row>
    <row r="3" spans="1:7" x14ac:dyDescent="0.25">
      <c r="A3">
        <v>2018</v>
      </c>
      <c r="B3" s="98" t="s">
        <v>3506</v>
      </c>
      <c r="C3" s="99">
        <v>157500000000</v>
      </c>
      <c r="G3" t="str">
        <f t="shared" si="0"/>
        <v>001</v>
      </c>
    </row>
    <row r="4" spans="1:7" x14ac:dyDescent="0.25">
      <c r="A4">
        <v>2018</v>
      </c>
      <c r="B4" s="98" t="s">
        <v>3507</v>
      </c>
      <c r="C4" s="99">
        <v>54000000000</v>
      </c>
      <c r="G4" t="str">
        <f t="shared" si="0"/>
        <v>001</v>
      </c>
    </row>
    <row r="5" spans="1:7" x14ac:dyDescent="0.25">
      <c r="A5">
        <v>2018</v>
      </c>
      <c r="B5" s="98" t="s">
        <v>3508</v>
      </c>
      <c r="C5" s="99">
        <v>151300000000</v>
      </c>
      <c r="G5" t="str">
        <f t="shared" si="0"/>
        <v>001</v>
      </c>
    </row>
    <row r="6" spans="1:7" x14ac:dyDescent="0.25">
      <c r="A6">
        <v>2018</v>
      </c>
      <c r="B6" s="98" t="s">
        <v>3509</v>
      </c>
      <c r="C6" s="99">
        <v>785700000000</v>
      </c>
      <c r="G6" t="str">
        <f t="shared" si="0"/>
        <v>001</v>
      </c>
    </row>
    <row r="7" spans="1:7" x14ac:dyDescent="0.25">
      <c r="A7">
        <v>2018</v>
      </c>
      <c r="B7" s="98" t="s">
        <v>7101</v>
      </c>
      <c r="C7" s="99">
        <v>1000000000</v>
      </c>
      <c r="G7" t="str">
        <f t="shared" si="0"/>
        <v>001</v>
      </c>
    </row>
    <row r="8" spans="1:7" x14ac:dyDescent="0.25">
      <c r="A8">
        <v>2018</v>
      </c>
      <c r="B8" s="98" t="s">
        <v>7102</v>
      </c>
      <c r="C8" s="99">
        <v>41000000000</v>
      </c>
      <c r="G8" t="str">
        <f t="shared" si="0"/>
        <v>001</v>
      </c>
    </row>
    <row r="9" spans="1:7" x14ac:dyDescent="0.25">
      <c r="A9">
        <v>2018</v>
      </c>
      <c r="B9" s="98" t="s">
        <v>7103</v>
      </c>
      <c r="C9" s="99">
        <v>62300000000</v>
      </c>
      <c r="G9" t="str">
        <f t="shared" si="0"/>
        <v>001</v>
      </c>
    </row>
    <row r="10" spans="1:7" x14ac:dyDescent="0.25">
      <c r="A10">
        <v>2018</v>
      </c>
      <c r="B10" s="98" t="s">
        <v>7104</v>
      </c>
      <c r="C10" s="99">
        <v>24200000000</v>
      </c>
      <c r="G10" t="str">
        <f t="shared" si="0"/>
        <v>001</v>
      </c>
    </row>
    <row r="11" spans="1:7" x14ac:dyDescent="0.25">
      <c r="A11">
        <v>2018</v>
      </c>
      <c r="B11" s="98" t="s">
        <v>3510</v>
      </c>
      <c r="C11" s="99">
        <v>197000000000</v>
      </c>
      <c r="G11" t="str">
        <f t="shared" si="0"/>
        <v>001</v>
      </c>
    </row>
    <row r="12" spans="1:7" x14ac:dyDescent="0.25">
      <c r="A12">
        <v>2018</v>
      </c>
      <c r="B12" s="98" t="s">
        <v>3511</v>
      </c>
      <c r="C12" s="99">
        <v>4223000000</v>
      </c>
      <c r="G12" t="str">
        <f t="shared" si="0"/>
        <v>001</v>
      </c>
    </row>
    <row r="13" spans="1:7" x14ac:dyDescent="0.25">
      <c r="A13">
        <v>2018</v>
      </c>
      <c r="B13" s="98" t="s">
        <v>3512</v>
      </c>
      <c r="C13" s="99">
        <v>175000000000</v>
      </c>
      <c r="G13" t="str">
        <f t="shared" si="0"/>
        <v>001</v>
      </c>
    </row>
    <row r="14" spans="1:7" x14ac:dyDescent="0.25">
      <c r="A14">
        <v>2018</v>
      </c>
      <c r="B14" s="98" t="s">
        <v>3513</v>
      </c>
      <c r="C14" s="99">
        <v>172000000</v>
      </c>
      <c r="G14" t="str">
        <f t="shared" si="0"/>
        <v>001</v>
      </c>
    </row>
    <row r="15" spans="1:7" x14ac:dyDescent="0.25">
      <c r="A15">
        <v>2018</v>
      </c>
      <c r="B15" s="98" t="s">
        <v>3514</v>
      </c>
      <c r="C15" s="99">
        <v>474000000</v>
      </c>
      <c r="G15" t="str">
        <f t="shared" si="0"/>
        <v>001</v>
      </c>
    </row>
    <row r="16" spans="1:7" x14ac:dyDescent="0.25">
      <c r="A16">
        <v>2018</v>
      </c>
      <c r="B16" s="98" t="s">
        <v>4504</v>
      </c>
      <c r="C16" s="99">
        <v>21000000000</v>
      </c>
      <c r="G16" t="str">
        <f t="shared" si="0"/>
        <v>001</v>
      </c>
    </row>
    <row r="17" spans="1:7" x14ac:dyDescent="0.25">
      <c r="A17">
        <v>2018</v>
      </c>
      <c r="B17" s="98" t="s">
        <v>3515</v>
      </c>
      <c r="C17" s="99">
        <v>44300000000</v>
      </c>
      <c r="G17" t="str">
        <f t="shared" si="0"/>
        <v>001</v>
      </c>
    </row>
    <row r="18" spans="1:7" x14ac:dyDescent="0.25">
      <c r="A18">
        <v>2018</v>
      </c>
      <c r="B18" s="98" t="s">
        <v>3516</v>
      </c>
      <c r="C18" s="99">
        <v>23000000000</v>
      </c>
      <c r="G18" t="str">
        <f t="shared" si="0"/>
        <v>001</v>
      </c>
    </row>
    <row r="19" spans="1:7" x14ac:dyDescent="0.25">
      <c r="A19">
        <v>2018</v>
      </c>
      <c r="B19" s="98" t="s">
        <v>3517</v>
      </c>
      <c r="C19" s="99">
        <v>828800000000</v>
      </c>
      <c r="G19" t="str">
        <f t="shared" si="0"/>
        <v>001</v>
      </c>
    </row>
    <row r="20" spans="1:7" x14ac:dyDescent="0.25">
      <c r="A20">
        <v>2018</v>
      </c>
      <c r="B20" s="98" t="s">
        <v>3518</v>
      </c>
      <c r="C20" s="99">
        <v>781700000000</v>
      </c>
      <c r="G20" t="str">
        <f t="shared" si="0"/>
        <v>001</v>
      </c>
    </row>
    <row r="21" spans="1:7" x14ac:dyDescent="0.25">
      <c r="A21">
        <v>2018</v>
      </c>
      <c r="B21" s="98" t="s">
        <v>3519</v>
      </c>
      <c r="C21" s="99">
        <v>24500000000</v>
      </c>
      <c r="G21" t="str">
        <f t="shared" si="0"/>
        <v>001</v>
      </c>
    </row>
    <row r="22" spans="1:7" x14ac:dyDescent="0.25">
      <c r="A22">
        <v>2018</v>
      </c>
      <c r="B22" s="98" t="s">
        <v>3520</v>
      </c>
      <c r="C22" s="99">
        <v>250000000000</v>
      </c>
      <c r="G22" t="str">
        <f t="shared" si="0"/>
        <v>001</v>
      </c>
    </row>
    <row r="23" spans="1:7" x14ac:dyDescent="0.25">
      <c r="A23">
        <v>2018</v>
      </c>
      <c r="B23" s="98" t="s">
        <v>3521</v>
      </c>
      <c r="C23" s="99">
        <v>315000000000</v>
      </c>
      <c r="G23" t="str">
        <f t="shared" si="0"/>
        <v>001</v>
      </c>
    </row>
    <row r="24" spans="1:7" x14ac:dyDescent="0.25">
      <c r="A24">
        <v>2018</v>
      </c>
      <c r="B24" s="98" t="s">
        <v>3522</v>
      </c>
      <c r="C24" s="99">
        <v>210000000000</v>
      </c>
      <c r="G24" t="str">
        <f t="shared" si="0"/>
        <v>001</v>
      </c>
    </row>
    <row r="25" spans="1:7" x14ac:dyDescent="0.25">
      <c r="A25">
        <v>2018</v>
      </c>
      <c r="B25" s="98" t="s">
        <v>3523</v>
      </c>
      <c r="C25" s="99">
        <v>34300000000</v>
      </c>
      <c r="G25" t="str">
        <f t="shared" si="0"/>
        <v>001</v>
      </c>
    </row>
    <row r="26" spans="1:7" x14ac:dyDescent="0.25">
      <c r="A26">
        <v>2018</v>
      </c>
      <c r="B26" s="98" t="s">
        <v>3524</v>
      </c>
      <c r="C26" s="99">
        <v>10300000000</v>
      </c>
      <c r="G26" t="str">
        <f t="shared" si="0"/>
        <v>001</v>
      </c>
    </row>
    <row r="27" spans="1:7" x14ac:dyDescent="0.25">
      <c r="A27">
        <v>2018</v>
      </c>
      <c r="B27" s="98" t="s">
        <v>3525</v>
      </c>
      <c r="C27" s="99">
        <v>37600000000</v>
      </c>
      <c r="G27" t="str">
        <f t="shared" si="0"/>
        <v>001</v>
      </c>
    </row>
    <row r="28" spans="1:7" x14ac:dyDescent="0.25">
      <c r="A28">
        <v>2018</v>
      </c>
      <c r="B28" s="98" t="s">
        <v>3526</v>
      </c>
      <c r="C28" s="99">
        <v>3400000000</v>
      </c>
      <c r="G28" t="str">
        <f t="shared" si="0"/>
        <v>001</v>
      </c>
    </row>
    <row r="29" spans="1:7" x14ac:dyDescent="0.25">
      <c r="A29">
        <v>2018</v>
      </c>
      <c r="B29" s="98" t="s">
        <v>3527</v>
      </c>
      <c r="C29" s="99">
        <v>2700000000</v>
      </c>
      <c r="G29" t="str">
        <f t="shared" si="0"/>
        <v>001</v>
      </c>
    </row>
    <row r="30" spans="1:7" x14ac:dyDescent="0.25">
      <c r="A30">
        <v>2018</v>
      </c>
      <c r="B30" s="98" t="s">
        <v>3528</v>
      </c>
      <c r="C30" s="99">
        <v>288000000</v>
      </c>
      <c r="G30" t="str">
        <f t="shared" si="0"/>
        <v>001</v>
      </c>
    </row>
    <row r="31" spans="1:7" x14ac:dyDescent="0.25">
      <c r="A31">
        <v>2018</v>
      </c>
      <c r="B31" s="98" t="s">
        <v>7105</v>
      </c>
      <c r="C31" s="99">
        <v>18750000000</v>
      </c>
      <c r="G31" t="str">
        <f t="shared" si="0"/>
        <v>001</v>
      </c>
    </row>
    <row r="32" spans="1:7" x14ac:dyDescent="0.25">
      <c r="A32">
        <v>2018</v>
      </c>
      <c r="B32" s="98" t="s">
        <v>3529</v>
      </c>
      <c r="C32" s="99">
        <v>14550000000</v>
      </c>
      <c r="G32" t="str">
        <f t="shared" si="0"/>
        <v>001</v>
      </c>
    </row>
    <row r="33" spans="1:7" x14ac:dyDescent="0.25">
      <c r="A33">
        <v>2018</v>
      </c>
      <c r="B33" s="98" t="s">
        <v>3530</v>
      </c>
      <c r="C33" s="99">
        <v>1230000000</v>
      </c>
      <c r="G33" t="str">
        <f t="shared" si="0"/>
        <v>001</v>
      </c>
    </row>
    <row r="34" spans="1:7" x14ac:dyDescent="0.25">
      <c r="A34">
        <v>2018</v>
      </c>
      <c r="B34" s="98" t="s">
        <v>3531</v>
      </c>
      <c r="C34" s="99">
        <v>54000000</v>
      </c>
      <c r="G34" t="str">
        <f t="shared" ref="G34:G65" si="1">RIGHT(B34,3)</f>
        <v>001</v>
      </c>
    </row>
    <row r="35" spans="1:7" x14ac:dyDescent="0.25">
      <c r="A35">
        <v>2018</v>
      </c>
      <c r="B35" s="98" t="s">
        <v>3532</v>
      </c>
      <c r="C35" s="99">
        <v>173000000000</v>
      </c>
      <c r="G35" t="str">
        <f t="shared" si="1"/>
        <v>001</v>
      </c>
    </row>
    <row r="36" spans="1:7" x14ac:dyDescent="0.25">
      <c r="A36">
        <v>2018</v>
      </c>
      <c r="B36" s="98" t="s">
        <v>3533</v>
      </c>
      <c r="C36" s="99">
        <v>29300000000</v>
      </c>
      <c r="G36" t="str">
        <f t="shared" si="1"/>
        <v>001</v>
      </c>
    </row>
    <row r="37" spans="1:7" x14ac:dyDescent="0.25">
      <c r="A37">
        <v>2018</v>
      </c>
      <c r="B37" s="98" t="s">
        <v>3534</v>
      </c>
      <c r="C37" s="99">
        <v>3416000000</v>
      </c>
      <c r="G37" t="str">
        <f t="shared" si="1"/>
        <v>001</v>
      </c>
    </row>
    <row r="38" spans="1:7" x14ac:dyDescent="0.25">
      <c r="A38">
        <v>2018</v>
      </c>
      <c r="B38" s="98" t="s">
        <v>3535</v>
      </c>
      <c r="C38" s="99">
        <v>172500000</v>
      </c>
      <c r="G38" t="str">
        <f t="shared" si="1"/>
        <v>001</v>
      </c>
    </row>
    <row r="39" spans="1:7" x14ac:dyDescent="0.25">
      <c r="A39">
        <v>2018</v>
      </c>
      <c r="B39" s="98" t="s">
        <v>3536</v>
      </c>
      <c r="C39" s="99">
        <v>1844000000</v>
      </c>
      <c r="G39" t="str">
        <f t="shared" si="1"/>
        <v>001</v>
      </c>
    </row>
    <row r="40" spans="1:7" x14ac:dyDescent="0.25">
      <c r="A40">
        <v>2018</v>
      </c>
      <c r="B40" s="98" t="s">
        <v>3537</v>
      </c>
      <c r="C40" s="99">
        <v>52700000000</v>
      </c>
      <c r="G40" t="str">
        <f t="shared" si="1"/>
        <v>001</v>
      </c>
    </row>
    <row r="41" spans="1:7" x14ac:dyDescent="0.25">
      <c r="A41">
        <v>2018</v>
      </c>
      <c r="B41" s="98" t="s">
        <v>3538</v>
      </c>
      <c r="C41" s="99">
        <v>2623000000</v>
      </c>
      <c r="G41" t="str">
        <f t="shared" si="1"/>
        <v>001</v>
      </c>
    </row>
    <row r="42" spans="1:7" x14ac:dyDescent="0.25">
      <c r="A42">
        <v>2018</v>
      </c>
      <c r="B42" s="98" t="s">
        <v>3539</v>
      </c>
      <c r="C42" s="99">
        <v>3305600000</v>
      </c>
      <c r="G42" t="str">
        <f t="shared" si="1"/>
        <v>001</v>
      </c>
    </row>
    <row r="43" spans="1:7" x14ac:dyDescent="0.25">
      <c r="A43">
        <v>2018</v>
      </c>
      <c r="B43" s="98" t="s">
        <v>3540</v>
      </c>
      <c r="C43" s="99">
        <v>1134000000</v>
      </c>
      <c r="G43" t="str">
        <f t="shared" si="1"/>
        <v>001</v>
      </c>
    </row>
    <row r="44" spans="1:7" x14ac:dyDescent="0.25">
      <c r="A44">
        <v>2018</v>
      </c>
      <c r="B44" s="98" t="s">
        <v>3541</v>
      </c>
      <c r="C44" s="99">
        <v>7373000000</v>
      </c>
      <c r="G44" t="str">
        <f t="shared" si="1"/>
        <v>001</v>
      </c>
    </row>
    <row r="45" spans="1:7" x14ac:dyDescent="0.25">
      <c r="A45">
        <v>2018</v>
      </c>
      <c r="B45" s="98" t="s">
        <v>3542</v>
      </c>
      <c r="C45" s="99">
        <v>11993000000</v>
      </c>
      <c r="G45" t="str">
        <f t="shared" si="1"/>
        <v>001</v>
      </c>
    </row>
    <row r="46" spans="1:7" x14ac:dyDescent="0.25">
      <c r="A46">
        <v>2018</v>
      </c>
      <c r="B46" s="98" t="s">
        <v>3543</v>
      </c>
      <c r="C46" s="99">
        <v>1700000000</v>
      </c>
      <c r="G46" t="str">
        <f t="shared" si="1"/>
        <v>001</v>
      </c>
    </row>
    <row r="47" spans="1:7" x14ac:dyDescent="0.25">
      <c r="A47">
        <v>2018</v>
      </c>
      <c r="B47" s="98" t="s">
        <v>3544</v>
      </c>
      <c r="C47" s="99">
        <v>3900000000</v>
      </c>
      <c r="G47" t="str">
        <f t="shared" si="1"/>
        <v>001</v>
      </c>
    </row>
    <row r="48" spans="1:7" x14ac:dyDescent="0.25">
      <c r="A48">
        <v>2018</v>
      </c>
      <c r="B48" s="98" t="s">
        <v>3545</v>
      </c>
      <c r="C48" s="99">
        <v>1000000</v>
      </c>
      <c r="G48" t="str">
        <f t="shared" si="1"/>
        <v>001</v>
      </c>
    </row>
    <row r="49" spans="1:7" x14ac:dyDescent="0.25">
      <c r="A49">
        <v>2018</v>
      </c>
      <c r="B49" s="98" t="s">
        <v>3546</v>
      </c>
      <c r="C49" s="99">
        <v>23072000000</v>
      </c>
      <c r="G49" t="str">
        <f t="shared" si="1"/>
        <v>001</v>
      </c>
    </row>
    <row r="50" spans="1:7" x14ac:dyDescent="0.25">
      <c r="A50">
        <v>2018</v>
      </c>
      <c r="B50" s="98" t="s">
        <v>3548</v>
      </c>
      <c r="C50" s="99">
        <v>28840000000</v>
      </c>
      <c r="G50" t="str">
        <f t="shared" si="1"/>
        <v>001</v>
      </c>
    </row>
    <row r="51" spans="1:7" x14ac:dyDescent="0.25">
      <c r="A51">
        <v>2018</v>
      </c>
      <c r="B51" s="98" t="s">
        <v>3549</v>
      </c>
      <c r="C51" s="99">
        <v>16756040000</v>
      </c>
      <c r="G51" t="str">
        <f t="shared" si="1"/>
        <v>001</v>
      </c>
    </row>
    <row r="52" spans="1:7" x14ac:dyDescent="0.25">
      <c r="A52">
        <v>2018</v>
      </c>
      <c r="B52" s="98" t="s">
        <v>3805</v>
      </c>
      <c r="C52" s="99">
        <v>3431960000</v>
      </c>
      <c r="G52" t="str">
        <f t="shared" si="1"/>
        <v>001</v>
      </c>
    </row>
    <row r="53" spans="1:7" x14ac:dyDescent="0.25">
      <c r="A53">
        <v>2018</v>
      </c>
      <c r="B53" s="98" t="s">
        <v>3550</v>
      </c>
      <c r="C53" s="99">
        <v>2300000</v>
      </c>
      <c r="G53" t="str">
        <f t="shared" si="1"/>
        <v>001</v>
      </c>
    </row>
    <row r="54" spans="1:7" x14ac:dyDescent="0.25">
      <c r="A54">
        <v>2018</v>
      </c>
      <c r="B54" s="98" t="s">
        <v>3551</v>
      </c>
      <c r="C54" s="99">
        <v>43000000</v>
      </c>
      <c r="G54" t="str">
        <f t="shared" si="1"/>
        <v>001</v>
      </c>
    </row>
    <row r="55" spans="1:7" x14ac:dyDescent="0.25">
      <c r="A55">
        <v>2018</v>
      </c>
      <c r="B55" s="98" t="s">
        <v>3552</v>
      </c>
      <c r="C55" s="99">
        <v>17500000</v>
      </c>
      <c r="G55" t="str">
        <f t="shared" si="1"/>
        <v>001</v>
      </c>
    </row>
    <row r="56" spans="1:7" x14ac:dyDescent="0.25">
      <c r="A56">
        <v>2018</v>
      </c>
      <c r="B56" s="98" t="s">
        <v>3553</v>
      </c>
      <c r="C56" s="99">
        <v>9500000</v>
      </c>
      <c r="G56" t="str">
        <f t="shared" si="1"/>
        <v>001</v>
      </c>
    </row>
    <row r="57" spans="1:7" x14ac:dyDescent="0.25">
      <c r="A57">
        <v>2018</v>
      </c>
      <c r="B57" s="98" t="s">
        <v>3554</v>
      </c>
      <c r="C57" s="99">
        <v>72000000</v>
      </c>
      <c r="G57" t="str">
        <f t="shared" si="1"/>
        <v>001</v>
      </c>
    </row>
    <row r="58" spans="1:7" x14ac:dyDescent="0.25">
      <c r="A58">
        <v>2018</v>
      </c>
      <c r="B58" s="98" t="s">
        <v>3555</v>
      </c>
      <c r="C58" s="99">
        <v>36000000</v>
      </c>
      <c r="G58" t="str">
        <f t="shared" si="1"/>
        <v>001</v>
      </c>
    </row>
    <row r="59" spans="1:7" x14ac:dyDescent="0.25">
      <c r="A59">
        <v>2018</v>
      </c>
      <c r="B59" s="98" t="s">
        <v>3556</v>
      </c>
      <c r="C59" s="99">
        <v>21500000</v>
      </c>
      <c r="G59" t="str">
        <f t="shared" si="1"/>
        <v>001</v>
      </c>
    </row>
    <row r="60" spans="1:7" x14ac:dyDescent="0.25">
      <c r="A60">
        <v>2018</v>
      </c>
      <c r="B60" s="98" t="s">
        <v>3557</v>
      </c>
      <c r="C60" s="99">
        <v>13599875</v>
      </c>
      <c r="G60" t="str">
        <f t="shared" si="1"/>
        <v>001</v>
      </c>
    </row>
    <row r="61" spans="1:7" x14ac:dyDescent="0.25">
      <c r="A61">
        <v>2018</v>
      </c>
      <c r="B61" s="98" t="s">
        <v>3558</v>
      </c>
      <c r="C61" s="99">
        <v>1030000000</v>
      </c>
      <c r="G61" t="str">
        <f t="shared" si="1"/>
        <v>001</v>
      </c>
    </row>
    <row r="62" spans="1:7" x14ac:dyDescent="0.25">
      <c r="A62">
        <v>2018</v>
      </c>
      <c r="B62" s="98" t="s">
        <v>3559</v>
      </c>
      <c r="C62" s="99">
        <v>5483911363</v>
      </c>
      <c r="G62" t="str">
        <f t="shared" si="1"/>
        <v>001</v>
      </c>
    </row>
    <row r="63" spans="1:7" x14ac:dyDescent="0.25">
      <c r="A63">
        <v>2018</v>
      </c>
      <c r="B63" s="98" t="s">
        <v>3560</v>
      </c>
      <c r="C63" s="99">
        <v>44000000</v>
      </c>
      <c r="G63" t="str">
        <f t="shared" si="1"/>
        <v>001</v>
      </c>
    </row>
    <row r="64" spans="1:7" x14ac:dyDescent="0.25">
      <c r="A64">
        <v>2018</v>
      </c>
      <c r="B64" s="98" t="s">
        <v>3561</v>
      </c>
      <c r="C64" s="99">
        <v>3200000</v>
      </c>
      <c r="G64" t="str">
        <f t="shared" si="1"/>
        <v>001</v>
      </c>
    </row>
    <row r="65" spans="1:7" x14ac:dyDescent="0.25">
      <c r="A65">
        <v>2018</v>
      </c>
      <c r="B65" s="98" t="s">
        <v>3562</v>
      </c>
      <c r="C65" s="99">
        <v>107000000</v>
      </c>
      <c r="G65" t="str">
        <f t="shared" si="1"/>
        <v>001</v>
      </c>
    </row>
    <row r="66" spans="1:7" x14ac:dyDescent="0.25">
      <c r="A66">
        <v>2018</v>
      </c>
      <c r="B66" s="98" t="s">
        <v>3563</v>
      </c>
      <c r="C66" s="99">
        <v>65000000</v>
      </c>
      <c r="G66" t="str">
        <f t="shared" ref="G66:G97" si="2">RIGHT(B66,3)</f>
        <v>001</v>
      </c>
    </row>
    <row r="67" spans="1:7" x14ac:dyDescent="0.25">
      <c r="A67">
        <v>2018</v>
      </c>
      <c r="B67" s="98" t="s">
        <v>3564</v>
      </c>
      <c r="C67" s="99">
        <v>5784943756</v>
      </c>
      <c r="G67" t="str">
        <f t="shared" si="2"/>
        <v>001</v>
      </c>
    </row>
    <row r="68" spans="1:7" x14ac:dyDescent="0.25">
      <c r="A68">
        <v>2018</v>
      </c>
      <c r="B68" s="98" t="s">
        <v>3565</v>
      </c>
      <c r="C68" s="99">
        <v>338420205</v>
      </c>
      <c r="G68" t="str">
        <f t="shared" si="2"/>
        <v>001</v>
      </c>
    </row>
    <row r="69" spans="1:7" x14ac:dyDescent="0.25">
      <c r="A69">
        <v>2018</v>
      </c>
      <c r="B69" s="98" t="s">
        <v>3566</v>
      </c>
      <c r="C69" s="99">
        <v>23000000</v>
      </c>
      <c r="G69" t="str">
        <f t="shared" si="2"/>
        <v>001</v>
      </c>
    </row>
    <row r="70" spans="1:7" x14ac:dyDescent="0.25">
      <c r="A70">
        <v>2018</v>
      </c>
      <c r="B70" s="98" t="s">
        <v>3567</v>
      </c>
      <c r="C70" s="99">
        <v>30000000</v>
      </c>
      <c r="G70" t="str">
        <f t="shared" si="2"/>
        <v>001</v>
      </c>
    </row>
    <row r="71" spans="1:7" x14ac:dyDescent="0.25">
      <c r="A71">
        <v>2018</v>
      </c>
      <c r="B71" s="98" t="s">
        <v>3568</v>
      </c>
      <c r="C71" s="99">
        <v>664835000</v>
      </c>
      <c r="G71" t="str">
        <f t="shared" si="2"/>
        <v>001</v>
      </c>
    </row>
    <row r="72" spans="1:7" x14ac:dyDescent="0.25">
      <c r="A72">
        <v>2018</v>
      </c>
      <c r="B72" s="98" t="s">
        <v>3920</v>
      </c>
      <c r="C72" s="99">
        <v>7857123</v>
      </c>
      <c r="G72" t="str">
        <f t="shared" si="2"/>
        <v>001</v>
      </c>
    </row>
    <row r="73" spans="1:7" x14ac:dyDescent="0.25">
      <c r="A73">
        <v>2018</v>
      </c>
      <c r="B73" s="98" t="s">
        <v>3569</v>
      </c>
      <c r="C73" s="99">
        <v>23805000000</v>
      </c>
      <c r="G73" t="str">
        <f t="shared" si="2"/>
        <v>001</v>
      </c>
    </row>
    <row r="74" spans="1:7" x14ac:dyDescent="0.25">
      <c r="A74">
        <v>2018</v>
      </c>
      <c r="B74" s="98" t="s">
        <v>3570</v>
      </c>
      <c r="C74" s="99">
        <v>600000000</v>
      </c>
      <c r="G74" t="str">
        <f t="shared" si="2"/>
        <v>001</v>
      </c>
    </row>
    <row r="75" spans="1:7" x14ac:dyDescent="0.25">
      <c r="A75">
        <v>2018</v>
      </c>
      <c r="B75" s="98" t="s">
        <v>3571</v>
      </c>
      <c r="C75" s="99">
        <v>350000000</v>
      </c>
      <c r="G75" t="str">
        <f t="shared" si="2"/>
        <v>001</v>
      </c>
    </row>
    <row r="76" spans="1:7" x14ac:dyDescent="0.25">
      <c r="A76">
        <v>2018</v>
      </c>
      <c r="B76" s="98" t="s">
        <v>3572</v>
      </c>
      <c r="C76" s="99">
        <v>4500000000</v>
      </c>
      <c r="G76" t="str">
        <f t="shared" si="2"/>
        <v>001</v>
      </c>
    </row>
    <row r="77" spans="1:7" x14ac:dyDescent="0.25">
      <c r="A77">
        <v>2018</v>
      </c>
      <c r="B77" s="98" t="s">
        <v>3573</v>
      </c>
      <c r="C77" s="99">
        <v>1500000000</v>
      </c>
      <c r="G77" t="str">
        <f t="shared" si="2"/>
        <v>001</v>
      </c>
    </row>
    <row r="78" spans="1:7" x14ac:dyDescent="0.25">
      <c r="A78">
        <v>2018</v>
      </c>
      <c r="B78" s="98" t="s">
        <v>3574</v>
      </c>
      <c r="C78" s="99">
        <v>6386510000</v>
      </c>
      <c r="G78" t="str">
        <f t="shared" si="2"/>
        <v>001</v>
      </c>
    </row>
    <row r="79" spans="1:7" x14ac:dyDescent="0.25">
      <c r="A79">
        <v>2018</v>
      </c>
      <c r="B79" s="98" t="s">
        <v>3575</v>
      </c>
      <c r="C79" s="99">
        <v>113490000</v>
      </c>
      <c r="G79" t="str">
        <f t="shared" si="2"/>
        <v>001</v>
      </c>
    </row>
    <row r="80" spans="1:7" x14ac:dyDescent="0.25">
      <c r="A80">
        <v>2018</v>
      </c>
      <c r="B80" s="98" t="s">
        <v>3576</v>
      </c>
      <c r="C80" s="99">
        <v>422000000</v>
      </c>
      <c r="G80" t="str">
        <f t="shared" si="2"/>
        <v>001</v>
      </c>
    </row>
    <row r="81" spans="1:7" x14ac:dyDescent="0.25">
      <c r="A81">
        <v>2018</v>
      </c>
      <c r="B81" s="98" t="s">
        <v>3577</v>
      </c>
      <c r="C81" s="99">
        <v>56000000</v>
      </c>
      <c r="G81" t="str">
        <f t="shared" si="2"/>
        <v>001</v>
      </c>
    </row>
    <row r="82" spans="1:7" x14ac:dyDescent="0.25">
      <c r="A82">
        <v>2018</v>
      </c>
      <c r="B82" s="98" t="s">
        <v>3578</v>
      </c>
      <c r="C82" s="99">
        <v>200000000</v>
      </c>
      <c r="G82" t="str">
        <f t="shared" si="2"/>
        <v>001</v>
      </c>
    </row>
    <row r="83" spans="1:7" x14ac:dyDescent="0.25">
      <c r="A83">
        <v>2018</v>
      </c>
      <c r="B83" s="98" t="s">
        <v>3579</v>
      </c>
      <c r="C83" s="99">
        <v>10000000</v>
      </c>
      <c r="G83" t="str">
        <f t="shared" si="2"/>
        <v>001</v>
      </c>
    </row>
    <row r="84" spans="1:7" x14ac:dyDescent="0.25">
      <c r="A84">
        <v>2018</v>
      </c>
      <c r="B84" s="98" t="s">
        <v>3980</v>
      </c>
      <c r="C84" s="99">
        <v>30000000</v>
      </c>
      <c r="G84" t="str">
        <f t="shared" si="2"/>
        <v>001</v>
      </c>
    </row>
    <row r="85" spans="1:7" x14ac:dyDescent="0.25">
      <c r="A85">
        <v>2018</v>
      </c>
      <c r="B85" s="98" t="s">
        <v>3580</v>
      </c>
      <c r="C85" s="99">
        <v>162000000</v>
      </c>
      <c r="G85" t="str">
        <f t="shared" si="2"/>
        <v>001</v>
      </c>
    </row>
    <row r="86" spans="1:7" x14ac:dyDescent="0.25">
      <c r="A86">
        <v>2018</v>
      </c>
      <c r="B86" s="98" t="s">
        <v>3581</v>
      </c>
      <c r="C86" s="99">
        <v>24000000</v>
      </c>
      <c r="G86" t="str">
        <f t="shared" si="2"/>
        <v>001</v>
      </c>
    </row>
    <row r="87" spans="1:7" x14ac:dyDescent="0.25">
      <c r="A87">
        <v>2018</v>
      </c>
      <c r="B87" s="98" t="s">
        <v>3582</v>
      </c>
      <c r="C87" s="99">
        <v>474000000</v>
      </c>
      <c r="G87" t="str">
        <f t="shared" si="2"/>
        <v>001</v>
      </c>
    </row>
    <row r="88" spans="1:7" x14ac:dyDescent="0.25">
      <c r="A88">
        <v>2018</v>
      </c>
      <c r="B88" s="98" t="s">
        <v>3583</v>
      </c>
      <c r="C88" s="99">
        <v>6265000000</v>
      </c>
      <c r="G88" t="str">
        <f t="shared" si="2"/>
        <v>001</v>
      </c>
    </row>
    <row r="89" spans="1:7" x14ac:dyDescent="0.25">
      <c r="A89">
        <v>2018</v>
      </c>
      <c r="B89" s="98" t="s">
        <v>3584</v>
      </c>
      <c r="C89" s="99">
        <v>2380000000</v>
      </c>
      <c r="G89" t="str">
        <f t="shared" si="2"/>
        <v>001</v>
      </c>
    </row>
    <row r="90" spans="1:7" x14ac:dyDescent="0.25">
      <c r="A90">
        <v>2018</v>
      </c>
      <c r="B90" t="s">
        <v>3585</v>
      </c>
      <c r="C90" s="99">
        <v>31608091650</v>
      </c>
      <c r="G90" t="str">
        <f t="shared" si="2"/>
        <v>001</v>
      </c>
    </row>
    <row r="91" spans="1:7" x14ac:dyDescent="0.25">
      <c r="A91">
        <v>2018</v>
      </c>
      <c r="B91" t="s">
        <v>3586</v>
      </c>
      <c r="C91" s="65">
        <v>12403500000</v>
      </c>
      <c r="G91" t="str">
        <f t="shared" si="2"/>
        <v>001</v>
      </c>
    </row>
    <row r="92" spans="1:7" x14ac:dyDescent="0.25">
      <c r="A92">
        <v>2018</v>
      </c>
      <c r="B92" t="s">
        <v>7106</v>
      </c>
      <c r="C92" s="65">
        <v>1800000000</v>
      </c>
      <c r="G92" t="str">
        <f t="shared" si="2"/>
        <v>001</v>
      </c>
    </row>
    <row r="93" spans="1:7" x14ac:dyDescent="0.25">
      <c r="A93">
        <v>2018</v>
      </c>
      <c r="B93" t="s">
        <v>3587</v>
      </c>
      <c r="C93" s="65">
        <v>76844636375</v>
      </c>
      <c r="G93" t="str">
        <f t="shared" si="2"/>
        <v>001</v>
      </c>
    </row>
    <row r="94" spans="1:7" x14ac:dyDescent="0.25">
      <c r="A94">
        <v>2018</v>
      </c>
      <c r="B94" t="s">
        <v>3588</v>
      </c>
      <c r="C94" s="65">
        <v>17738274829</v>
      </c>
      <c r="G94" t="str">
        <f t="shared" si="2"/>
        <v>001</v>
      </c>
    </row>
    <row r="95" spans="1:7" x14ac:dyDescent="0.25">
      <c r="A95">
        <v>2018</v>
      </c>
      <c r="B95" t="s">
        <v>3589</v>
      </c>
      <c r="C95" s="65">
        <v>50000000000</v>
      </c>
      <c r="G95" t="str">
        <f t="shared" si="2"/>
        <v>001</v>
      </c>
    </row>
    <row r="96" spans="1:7" x14ac:dyDescent="0.25">
      <c r="A96">
        <v>2018</v>
      </c>
      <c r="B96" t="s">
        <v>3590</v>
      </c>
      <c r="C96" s="65">
        <v>7177242240</v>
      </c>
      <c r="G96" t="str">
        <f t="shared" si="2"/>
        <v>001</v>
      </c>
    </row>
    <row r="97" spans="1:7" x14ac:dyDescent="0.25">
      <c r="A97">
        <v>2018</v>
      </c>
      <c r="B97" t="s">
        <v>3591</v>
      </c>
      <c r="C97" s="65">
        <v>3051000000</v>
      </c>
      <c r="G97" t="str">
        <f t="shared" si="2"/>
        <v>001</v>
      </c>
    </row>
    <row r="98" spans="1:7" x14ac:dyDescent="0.25">
      <c r="A98">
        <v>2018</v>
      </c>
      <c r="B98" t="s">
        <v>7107</v>
      </c>
      <c r="C98" s="65">
        <v>1000000000</v>
      </c>
      <c r="G98" t="str">
        <f t="shared" ref="G98:G129" si="3">RIGHT(B98,3)</f>
        <v>001</v>
      </c>
    </row>
    <row r="99" spans="1:7" x14ac:dyDescent="0.25">
      <c r="A99">
        <v>2018</v>
      </c>
      <c r="B99" t="s">
        <v>3592</v>
      </c>
      <c r="C99" s="65">
        <v>3876568371</v>
      </c>
      <c r="G99" t="str">
        <f t="shared" si="3"/>
        <v>001</v>
      </c>
    </row>
    <row r="100" spans="1:7" x14ac:dyDescent="0.25">
      <c r="A100">
        <v>2018</v>
      </c>
      <c r="B100" t="s">
        <v>3593</v>
      </c>
      <c r="C100" s="65">
        <v>647730000</v>
      </c>
      <c r="G100" t="str">
        <f t="shared" si="3"/>
        <v>001</v>
      </c>
    </row>
    <row r="101" spans="1:7" x14ac:dyDescent="0.25">
      <c r="A101">
        <v>2018</v>
      </c>
      <c r="B101" t="s">
        <v>3594</v>
      </c>
      <c r="C101" s="65">
        <v>610764000</v>
      </c>
      <c r="G101" t="str">
        <f t="shared" si="3"/>
        <v>001</v>
      </c>
    </row>
    <row r="102" spans="1:7" x14ac:dyDescent="0.25">
      <c r="A102">
        <v>2018</v>
      </c>
      <c r="B102" t="s">
        <v>3595</v>
      </c>
      <c r="C102" s="65">
        <v>5000000</v>
      </c>
      <c r="G102" t="str">
        <f t="shared" si="3"/>
        <v>001</v>
      </c>
    </row>
    <row r="103" spans="1:7" x14ac:dyDescent="0.25">
      <c r="A103">
        <v>2018</v>
      </c>
      <c r="B103" t="s">
        <v>3596</v>
      </c>
      <c r="C103" s="65">
        <v>300000</v>
      </c>
      <c r="G103" t="str">
        <f t="shared" si="3"/>
        <v>001</v>
      </c>
    </row>
    <row r="104" spans="1:7" x14ac:dyDescent="0.25">
      <c r="A104">
        <v>2018</v>
      </c>
      <c r="B104" t="s">
        <v>3597</v>
      </c>
      <c r="C104" s="65">
        <v>35200000</v>
      </c>
      <c r="G104" t="str">
        <f t="shared" si="3"/>
        <v>001</v>
      </c>
    </row>
    <row r="105" spans="1:7" x14ac:dyDescent="0.25">
      <c r="A105">
        <v>2018</v>
      </c>
      <c r="B105" t="s">
        <v>3598</v>
      </c>
      <c r="C105" s="65">
        <v>7000000</v>
      </c>
      <c r="G105" t="str">
        <f t="shared" si="3"/>
        <v>001</v>
      </c>
    </row>
    <row r="106" spans="1:7" x14ac:dyDescent="0.25">
      <c r="A106">
        <v>2018</v>
      </c>
      <c r="B106" t="s">
        <v>3599</v>
      </c>
      <c r="C106" s="65">
        <v>51400000</v>
      </c>
      <c r="G106" t="str">
        <f t="shared" si="3"/>
        <v>001</v>
      </c>
    </row>
    <row r="107" spans="1:7" x14ac:dyDescent="0.25">
      <c r="A107">
        <v>2018</v>
      </c>
      <c r="B107" t="s">
        <v>3600</v>
      </c>
      <c r="C107" s="65">
        <v>37000000</v>
      </c>
      <c r="G107" t="str">
        <f t="shared" si="3"/>
        <v>001</v>
      </c>
    </row>
    <row r="108" spans="1:7" x14ac:dyDescent="0.25">
      <c r="A108">
        <v>2018</v>
      </c>
      <c r="B108" t="s">
        <v>3601</v>
      </c>
      <c r="C108" s="65">
        <v>83800000</v>
      </c>
      <c r="G108" t="str">
        <f t="shared" si="3"/>
        <v>001</v>
      </c>
    </row>
    <row r="109" spans="1:7" x14ac:dyDescent="0.25">
      <c r="A109">
        <v>2018</v>
      </c>
      <c r="B109" t="s">
        <v>3602</v>
      </c>
      <c r="C109" s="65">
        <v>8500000</v>
      </c>
      <c r="G109" t="str">
        <f t="shared" si="3"/>
        <v>001</v>
      </c>
    </row>
    <row r="110" spans="1:7" x14ac:dyDescent="0.25">
      <c r="A110">
        <v>2018</v>
      </c>
      <c r="B110" t="s">
        <v>3603</v>
      </c>
      <c r="C110" s="65">
        <v>47000000</v>
      </c>
      <c r="G110" t="str">
        <f t="shared" si="3"/>
        <v>001</v>
      </c>
    </row>
    <row r="111" spans="1:7" x14ac:dyDescent="0.25">
      <c r="A111">
        <v>2018</v>
      </c>
      <c r="B111" t="s">
        <v>3604</v>
      </c>
      <c r="C111" s="65">
        <v>7000000</v>
      </c>
      <c r="G111" t="str">
        <f t="shared" si="3"/>
        <v>001</v>
      </c>
    </row>
    <row r="112" spans="1:7" x14ac:dyDescent="0.25">
      <c r="A112">
        <v>2018</v>
      </c>
      <c r="B112" t="s">
        <v>3605</v>
      </c>
      <c r="C112" s="65">
        <v>127000000</v>
      </c>
      <c r="G112" t="str">
        <f t="shared" si="3"/>
        <v>001</v>
      </c>
    </row>
    <row r="113" spans="1:7" x14ac:dyDescent="0.25">
      <c r="A113">
        <v>2018</v>
      </c>
      <c r="B113" t="s">
        <v>3606</v>
      </c>
      <c r="C113" s="65">
        <v>30000000</v>
      </c>
      <c r="G113" t="str">
        <f t="shared" si="3"/>
        <v>001</v>
      </c>
    </row>
    <row r="114" spans="1:7" x14ac:dyDescent="0.25">
      <c r="A114">
        <v>2018</v>
      </c>
      <c r="B114" t="s">
        <v>3607</v>
      </c>
      <c r="C114" s="65">
        <v>5647918230</v>
      </c>
      <c r="G114" t="str">
        <f t="shared" si="3"/>
        <v>001</v>
      </c>
    </row>
    <row r="115" spans="1:7" x14ac:dyDescent="0.25">
      <c r="A115">
        <v>2018</v>
      </c>
      <c r="B115" t="s">
        <v>3608</v>
      </c>
      <c r="C115" s="65">
        <v>433668340</v>
      </c>
      <c r="G115" t="str">
        <f t="shared" si="3"/>
        <v>001</v>
      </c>
    </row>
    <row r="116" spans="1:7" x14ac:dyDescent="0.25">
      <c r="A116">
        <v>2018</v>
      </c>
      <c r="B116" t="s">
        <v>3609</v>
      </c>
      <c r="C116" s="65">
        <v>449237856</v>
      </c>
      <c r="G116" t="str">
        <f t="shared" si="3"/>
        <v>001</v>
      </c>
    </row>
    <row r="117" spans="1:7" x14ac:dyDescent="0.25">
      <c r="A117">
        <v>2018</v>
      </c>
      <c r="B117" t="s">
        <v>3610</v>
      </c>
      <c r="C117" s="65">
        <v>35000000</v>
      </c>
      <c r="G117" t="str">
        <f t="shared" si="3"/>
        <v>001</v>
      </c>
    </row>
    <row r="118" spans="1:7" x14ac:dyDescent="0.25">
      <c r="A118">
        <v>2018</v>
      </c>
      <c r="B118" t="s">
        <v>3611</v>
      </c>
      <c r="C118" s="65">
        <v>1159000000</v>
      </c>
      <c r="G118" t="str">
        <f t="shared" si="3"/>
        <v>001</v>
      </c>
    </row>
    <row r="119" spans="1:7" x14ac:dyDescent="0.25">
      <c r="A119">
        <v>2018</v>
      </c>
      <c r="B119" t="s">
        <v>3612</v>
      </c>
      <c r="C119" s="65">
        <v>141100000</v>
      </c>
      <c r="G119" t="str">
        <f t="shared" si="3"/>
        <v>001</v>
      </c>
    </row>
    <row r="120" spans="1:7" x14ac:dyDescent="0.25">
      <c r="A120">
        <v>2018</v>
      </c>
      <c r="B120" t="s">
        <v>3613</v>
      </c>
      <c r="C120" s="65">
        <v>245000000</v>
      </c>
      <c r="G120" t="str">
        <f t="shared" si="3"/>
        <v>001</v>
      </c>
    </row>
    <row r="121" spans="1:7" x14ac:dyDescent="0.25">
      <c r="A121">
        <v>2018</v>
      </c>
      <c r="B121" t="s">
        <v>3614</v>
      </c>
      <c r="C121" s="65">
        <v>21800000</v>
      </c>
      <c r="G121" t="str">
        <f t="shared" si="3"/>
        <v>001</v>
      </c>
    </row>
    <row r="122" spans="1:7" x14ac:dyDescent="0.25">
      <c r="A122">
        <v>2018</v>
      </c>
      <c r="B122" t="s">
        <v>3615</v>
      </c>
      <c r="C122" s="65">
        <v>33000000</v>
      </c>
      <c r="G122" t="str">
        <f t="shared" si="3"/>
        <v>001</v>
      </c>
    </row>
    <row r="123" spans="1:7" x14ac:dyDescent="0.25">
      <c r="A123">
        <v>2018</v>
      </c>
      <c r="B123" t="s">
        <v>3616</v>
      </c>
      <c r="C123" s="65">
        <v>28000000</v>
      </c>
      <c r="G123" t="str">
        <f t="shared" si="3"/>
        <v>001</v>
      </c>
    </row>
    <row r="124" spans="1:7" x14ac:dyDescent="0.25">
      <c r="A124">
        <v>2018</v>
      </c>
      <c r="B124" t="s">
        <v>3617</v>
      </c>
      <c r="C124" s="65">
        <v>10900000</v>
      </c>
      <c r="G124" t="str">
        <f t="shared" si="3"/>
        <v>001</v>
      </c>
    </row>
    <row r="125" spans="1:7" x14ac:dyDescent="0.25">
      <c r="A125">
        <v>2018</v>
      </c>
      <c r="B125" t="s">
        <v>3618</v>
      </c>
      <c r="C125" s="65">
        <v>811200000</v>
      </c>
      <c r="G125" t="str">
        <f t="shared" si="3"/>
        <v>001</v>
      </c>
    </row>
    <row r="126" spans="1:7" x14ac:dyDescent="0.25">
      <c r="A126">
        <v>2018</v>
      </c>
      <c r="B126" t="s">
        <v>7108</v>
      </c>
      <c r="C126" s="65">
        <v>104300000</v>
      </c>
      <c r="G126" t="str">
        <f t="shared" si="3"/>
        <v>001</v>
      </c>
    </row>
    <row r="127" spans="1:7" x14ac:dyDescent="0.25">
      <c r="A127">
        <v>2018</v>
      </c>
      <c r="B127" t="s">
        <v>3619</v>
      </c>
      <c r="C127" s="65">
        <v>963000000</v>
      </c>
      <c r="G127" t="str">
        <f t="shared" si="3"/>
        <v>001</v>
      </c>
    </row>
    <row r="128" spans="1:7" x14ac:dyDescent="0.25">
      <c r="A128">
        <v>2018</v>
      </c>
      <c r="B128" t="s">
        <v>3620</v>
      </c>
      <c r="C128" s="65">
        <v>19400000</v>
      </c>
      <c r="G128" t="str">
        <f t="shared" si="3"/>
        <v>001</v>
      </c>
    </row>
    <row r="129" spans="1:7" x14ac:dyDescent="0.25">
      <c r="A129">
        <v>2018</v>
      </c>
      <c r="B129" t="s">
        <v>3621</v>
      </c>
      <c r="C129" s="65">
        <v>20600000</v>
      </c>
      <c r="G129" t="str">
        <f t="shared" si="3"/>
        <v>001</v>
      </c>
    </row>
    <row r="130" spans="1:7" x14ac:dyDescent="0.25">
      <c r="A130">
        <v>2018</v>
      </c>
      <c r="B130" t="s">
        <v>7109</v>
      </c>
      <c r="C130" s="65">
        <v>34535400</v>
      </c>
      <c r="G130" t="str">
        <f t="shared" ref="G130:G139" si="4">RIGHT(B130,3)</f>
        <v>001</v>
      </c>
    </row>
    <row r="131" spans="1:7" x14ac:dyDescent="0.25">
      <c r="A131">
        <v>2018</v>
      </c>
      <c r="B131" t="s">
        <v>7110</v>
      </c>
      <c r="C131" s="65">
        <v>517854828</v>
      </c>
      <c r="G131" t="str">
        <f t="shared" si="4"/>
        <v>060</v>
      </c>
    </row>
    <row r="132" spans="1:7" x14ac:dyDescent="0.25">
      <c r="A132">
        <v>2018</v>
      </c>
      <c r="B132" t="s">
        <v>7111</v>
      </c>
      <c r="C132" s="65">
        <v>2500000000</v>
      </c>
      <c r="G132" t="str">
        <f t="shared" si="4"/>
        <v>060</v>
      </c>
    </row>
    <row r="133" spans="1:7" x14ac:dyDescent="0.25">
      <c r="A133">
        <v>2018</v>
      </c>
      <c r="B133" t="s">
        <v>3622</v>
      </c>
      <c r="C133" s="65">
        <v>1553968820519</v>
      </c>
      <c r="G133" t="str">
        <f t="shared" si="4"/>
        <v>280</v>
      </c>
    </row>
    <row r="134" spans="1:7" x14ac:dyDescent="0.25">
      <c r="A134">
        <v>2018</v>
      </c>
      <c r="B134" t="s">
        <v>7112</v>
      </c>
      <c r="C134" s="65">
        <v>21275420916</v>
      </c>
      <c r="G134" t="str">
        <f t="shared" si="4"/>
        <v>281</v>
      </c>
    </row>
    <row r="135" spans="1:7" x14ac:dyDescent="0.25">
      <c r="A135">
        <v>2018</v>
      </c>
      <c r="B135" t="s">
        <v>3623</v>
      </c>
      <c r="C135" s="65">
        <v>75000000000</v>
      </c>
      <c r="G135" t="str">
        <f t="shared" si="4"/>
        <v>282</v>
      </c>
    </row>
    <row r="136" spans="1:7" x14ac:dyDescent="0.25">
      <c r="A136">
        <v>2018</v>
      </c>
      <c r="B136" t="s">
        <v>3624</v>
      </c>
      <c r="C136" s="65">
        <v>2470089423214</v>
      </c>
      <c r="G136" t="str">
        <f t="shared" si="4"/>
        <v>280</v>
      </c>
    </row>
    <row r="137" spans="1:7" x14ac:dyDescent="0.25">
      <c r="A137">
        <v>2018</v>
      </c>
      <c r="B137" t="s">
        <v>7113</v>
      </c>
      <c r="C137" s="65">
        <v>6282097310</v>
      </c>
      <c r="G137" t="str">
        <f t="shared" si="4"/>
        <v>507</v>
      </c>
    </row>
    <row r="138" spans="1:7" x14ac:dyDescent="0.25">
      <c r="A138">
        <v>2018</v>
      </c>
      <c r="B138" t="s">
        <v>7114</v>
      </c>
      <c r="C138" s="65">
        <v>57645000000</v>
      </c>
      <c r="G138" t="str">
        <f t="shared" si="4"/>
        <v>515</v>
      </c>
    </row>
    <row r="139" spans="1:7" x14ac:dyDescent="0.25">
      <c r="A139">
        <v>2018</v>
      </c>
      <c r="B139" t="s">
        <v>7115</v>
      </c>
      <c r="C139" s="65">
        <v>5400888669</v>
      </c>
      <c r="G139" t="str">
        <f t="shared" si="4"/>
        <v>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682"/>
  <sheetViews>
    <sheetView zoomScaleNormal="100" workbookViewId="0">
      <selection activeCell="S3" sqref="S3"/>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2104</v>
      </c>
      <c r="C2" s="16"/>
      <c r="D2" s="16"/>
      <c r="G2" s="17" t="s">
        <v>2105</v>
      </c>
      <c r="H2" s="16"/>
      <c r="I2" s="16"/>
      <c r="M2" s="17" t="s">
        <v>2189</v>
      </c>
      <c r="R2" s="17" t="s">
        <v>4211</v>
      </c>
    </row>
    <row r="3" spans="2:22" x14ac:dyDescent="0.25">
      <c r="B3" s="15" t="s">
        <v>1225</v>
      </c>
      <c r="C3" s="15" t="s">
        <v>2107</v>
      </c>
      <c r="D3" s="78"/>
      <c r="G3" s="15" t="s">
        <v>2106</v>
      </c>
      <c r="H3" s="15" t="s">
        <v>2107</v>
      </c>
      <c r="I3" s="15" t="s">
        <v>1227</v>
      </c>
      <c r="J3" s="78" t="s">
        <v>3451</v>
      </c>
      <c r="M3" s="15" t="s">
        <v>2106</v>
      </c>
      <c r="N3" s="15" t="s">
        <v>2107</v>
      </c>
      <c r="O3" s="15" t="s">
        <v>3488</v>
      </c>
      <c r="R3" s="15" t="s">
        <v>4150</v>
      </c>
      <c r="S3" s="15" t="s">
        <v>5</v>
      </c>
      <c r="T3" s="15" t="s">
        <v>4151</v>
      </c>
      <c r="U3" s="15" t="s">
        <v>3625</v>
      </c>
      <c r="V3" s="15" t="s">
        <v>3626</v>
      </c>
    </row>
    <row r="4" spans="2:22" x14ac:dyDescent="0.25">
      <c r="B4" t="s">
        <v>1228</v>
      </c>
      <c r="C4" t="s">
        <v>1229</v>
      </c>
      <c r="G4" t="s">
        <v>1231</v>
      </c>
      <c r="H4" t="s">
        <v>1235</v>
      </c>
      <c r="I4" t="s">
        <v>1228</v>
      </c>
      <c r="J4">
        <f>IF(MID(G4,1,LEN(v_titulo))=TRIM(v_titulo),1,0)</f>
        <v>0</v>
      </c>
      <c r="M4" t="s">
        <v>9</v>
      </c>
      <c r="N4" t="s">
        <v>2139</v>
      </c>
      <c r="O4" t="s">
        <v>3472</v>
      </c>
      <c r="R4" t="s">
        <v>3627</v>
      </c>
      <c r="S4" t="s">
        <v>3628</v>
      </c>
      <c r="T4" t="s">
        <v>12</v>
      </c>
      <c r="U4" t="s">
        <v>12</v>
      </c>
      <c r="V4" t="s">
        <v>3629</v>
      </c>
    </row>
    <row r="5" spans="2:22" x14ac:dyDescent="0.25">
      <c r="B5" t="s">
        <v>1232</v>
      </c>
      <c r="C5" t="s">
        <v>1233</v>
      </c>
      <c r="G5" t="s">
        <v>8</v>
      </c>
      <c r="H5" t="s">
        <v>1235</v>
      </c>
      <c r="I5" t="s">
        <v>1236</v>
      </c>
      <c r="J5">
        <f>IF(MID(G5,1,LEN(v_titulo))=TRIM(v_titulo),MAX(J$4:J4)+1,0)</f>
        <v>0</v>
      </c>
      <c r="M5" t="s">
        <v>979</v>
      </c>
      <c r="N5" t="s">
        <v>2142</v>
      </c>
      <c r="O5" t="s">
        <v>3472</v>
      </c>
      <c r="R5" t="s">
        <v>3630</v>
      </c>
      <c r="S5" t="s">
        <v>2139</v>
      </c>
      <c r="T5" t="s">
        <v>12</v>
      </c>
      <c r="U5" t="s">
        <v>3627</v>
      </c>
      <c r="V5" t="s">
        <v>3629</v>
      </c>
    </row>
    <row r="6" spans="2:22" x14ac:dyDescent="0.25">
      <c r="B6" t="s">
        <v>9</v>
      </c>
      <c r="C6" t="s">
        <v>1237</v>
      </c>
      <c r="G6" t="s">
        <v>1239</v>
      </c>
      <c r="H6" t="s">
        <v>2108</v>
      </c>
      <c r="I6" t="s">
        <v>1228</v>
      </c>
      <c r="J6">
        <f>IF(MID(G6,1,LEN(v_titulo))=TRIM(v_titulo),MAX(J$4:J5)+1,0)</f>
        <v>0</v>
      </c>
      <c r="M6" t="s">
        <v>16</v>
      </c>
      <c r="N6" t="s">
        <v>2145</v>
      </c>
      <c r="O6" t="s">
        <v>3472</v>
      </c>
      <c r="R6" t="s">
        <v>3631</v>
      </c>
      <c r="S6" t="s">
        <v>3632</v>
      </c>
      <c r="T6" t="s">
        <v>12</v>
      </c>
      <c r="U6" t="s">
        <v>3630</v>
      </c>
      <c r="V6" t="s">
        <v>3629</v>
      </c>
    </row>
    <row r="7" spans="2:22" x14ac:dyDescent="0.25">
      <c r="B7" t="s">
        <v>1240</v>
      </c>
      <c r="C7" t="s">
        <v>7116</v>
      </c>
      <c r="G7" t="s">
        <v>70</v>
      </c>
      <c r="H7" t="s">
        <v>1242</v>
      </c>
      <c r="I7" t="s">
        <v>1236</v>
      </c>
      <c r="J7">
        <f>IF(MID(G7,1,LEN(v_titulo))=TRIM(v_titulo),MAX(J$4:J6)+1,0)</f>
        <v>0</v>
      </c>
      <c r="M7" t="s">
        <v>1950</v>
      </c>
      <c r="N7" t="s">
        <v>2146</v>
      </c>
      <c r="O7" t="s">
        <v>3472</v>
      </c>
      <c r="R7" t="s">
        <v>8079</v>
      </c>
      <c r="S7" t="s">
        <v>8080</v>
      </c>
      <c r="T7" t="s">
        <v>1759</v>
      </c>
      <c r="U7" t="s">
        <v>3631</v>
      </c>
      <c r="V7" t="s">
        <v>3502</v>
      </c>
    </row>
    <row r="8" spans="2:22" x14ac:dyDescent="0.25">
      <c r="B8" t="s">
        <v>1243</v>
      </c>
      <c r="C8" t="s">
        <v>1244</v>
      </c>
      <c r="G8" t="s">
        <v>83</v>
      </c>
      <c r="H8" t="s">
        <v>1246</v>
      </c>
      <c r="I8" t="s">
        <v>1236</v>
      </c>
      <c r="J8">
        <f>IF(MID(G8,1,LEN(v_titulo))=TRIM(v_titulo),MAX(J$4:J7)+1,0)</f>
        <v>0</v>
      </c>
      <c r="M8" t="s">
        <v>1186</v>
      </c>
      <c r="N8" t="s">
        <v>2147</v>
      </c>
      <c r="O8" t="s">
        <v>3472</v>
      </c>
      <c r="R8" t="s">
        <v>3634</v>
      </c>
      <c r="S8" t="s">
        <v>3635</v>
      </c>
      <c r="T8" t="s">
        <v>12</v>
      </c>
      <c r="U8" t="s">
        <v>3631</v>
      </c>
      <c r="V8" t="s">
        <v>3629</v>
      </c>
    </row>
    <row r="9" spans="2:22" x14ac:dyDescent="0.25">
      <c r="B9" t="s">
        <v>1247</v>
      </c>
      <c r="C9" t="s">
        <v>449</v>
      </c>
      <c r="G9" t="s">
        <v>1249</v>
      </c>
      <c r="H9" t="s">
        <v>2109</v>
      </c>
      <c r="I9" t="s">
        <v>1228</v>
      </c>
      <c r="J9">
        <f>IF(MID(G9,1,LEN(v_titulo))=TRIM(v_titulo),MAX(J$4:J8)+1,0)</f>
        <v>0</v>
      </c>
      <c r="M9" t="s">
        <v>510</v>
      </c>
      <c r="N9" t="s">
        <v>2148</v>
      </c>
      <c r="O9" t="s">
        <v>3473</v>
      </c>
      <c r="R9" t="s">
        <v>3636</v>
      </c>
      <c r="S9" t="s">
        <v>3637</v>
      </c>
      <c r="T9" t="s">
        <v>12</v>
      </c>
      <c r="U9" t="s">
        <v>3634</v>
      </c>
      <c r="V9" t="s">
        <v>3629</v>
      </c>
    </row>
    <row r="10" spans="2:22" x14ac:dyDescent="0.25">
      <c r="B10" t="s">
        <v>1250</v>
      </c>
      <c r="C10" t="s">
        <v>1251</v>
      </c>
      <c r="G10" t="s">
        <v>84</v>
      </c>
      <c r="H10" t="s">
        <v>1253</v>
      </c>
      <c r="I10" t="s">
        <v>1236</v>
      </c>
      <c r="J10">
        <f>IF(MID(G10,1,LEN(v_titulo))=TRIM(v_titulo),MAX(J$4:J9)+1,0)</f>
        <v>0</v>
      </c>
      <c r="M10" t="s">
        <v>524</v>
      </c>
      <c r="N10" t="s">
        <v>2149</v>
      </c>
      <c r="O10" t="s">
        <v>3473</v>
      </c>
      <c r="R10" t="s">
        <v>3638</v>
      </c>
      <c r="S10" t="s">
        <v>3639</v>
      </c>
      <c r="T10" t="s">
        <v>12</v>
      </c>
      <c r="U10" t="s">
        <v>3636</v>
      </c>
      <c r="V10" t="s">
        <v>3629</v>
      </c>
    </row>
    <row r="11" spans="2:22" x14ac:dyDescent="0.25">
      <c r="B11" t="s">
        <v>1254</v>
      </c>
      <c r="C11" t="s">
        <v>7117</v>
      </c>
      <c r="G11" t="s">
        <v>1256</v>
      </c>
      <c r="H11" t="s">
        <v>2110</v>
      </c>
      <c r="I11" t="s">
        <v>1228</v>
      </c>
      <c r="J11">
        <f>IF(MID(G11,1,LEN(v_titulo))=TRIM(v_titulo),MAX(J$4:J10)+1,0)</f>
        <v>0</v>
      </c>
      <c r="M11" t="s">
        <v>566</v>
      </c>
      <c r="N11" t="s">
        <v>2150</v>
      </c>
      <c r="O11" t="s">
        <v>3473</v>
      </c>
      <c r="R11" s="121" t="s">
        <v>3505</v>
      </c>
      <c r="S11" s="121" t="s">
        <v>3639</v>
      </c>
      <c r="T11" s="121" t="s">
        <v>2229</v>
      </c>
      <c r="U11" s="121" t="s">
        <v>3638</v>
      </c>
      <c r="V11" s="121" t="s">
        <v>3502</v>
      </c>
    </row>
    <row r="12" spans="2:22" x14ac:dyDescent="0.25">
      <c r="B12" t="s">
        <v>1257</v>
      </c>
      <c r="C12" t="s">
        <v>1258</v>
      </c>
      <c r="G12" t="s">
        <v>94</v>
      </c>
      <c r="H12" t="s">
        <v>1260</v>
      </c>
      <c r="I12" t="s">
        <v>1236</v>
      </c>
      <c r="J12">
        <f>IF(MID(G12,1,LEN(v_titulo))=TRIM(v_titulo),MAX(J$4:J11)+1,0)</f>
        <v>0</v>
      </c>
      <c r="M12" t="s">
        <v>559</v>
      </c>
      <c r="N12" t="s">
        <v>2151</v>
      </c>
      <c r="O12" t="s">
        <v>3473</v>
      </c>
      <c r="R12" t="s">
        <v>8081</v>
      </c>
      <c r="S12" t="s">
        <v>8082</v>
      </c>
      <c r="T12" t="s">
        <v>2229</v>
      </c>
      <c r="U12" t="s">
        <v>3638</v>
      </c>
      <c r="V12" t="s">
        <v>12</v>
      </c>
    </row>
    <row r="13" spans="2:22" x14ac:dyDescent="0.25">
      <c r="B13" t="s">
        <v>1261</v>
      </c>
      <c r="C13" t="s">
        <v>13</v>
      </c>
      <c r="G13" t="s">
        <v>1263</v>
      </c>
      <c r="H13" t="s">
        <v>1264</v>
      </c>
      <c r="I13" t="s">
        <v>1236</v>
      </c>
      <c r="J13">
        <f>IF(MID(G13,1,LEN(v_titulo))=TRIM(v_titulo),MAX(J$4:J12)+1,0)</f>
        <v>0</v>
      </c>
      <c r="M13" t="s">
        <v>1162</v>
      </c>
      <c r="N13" t="s">
        <v>2152</v>
      </c>
      <c r="O13" t="s">
        <v>3473</v>
      </c>
      <c r="R13" s="121" t="s">
        <v>3640</v>
      </c>
      <c r="S13" s="121" t="s">
        <v>3641</v>
      </c>
      <c r="T13" s="121" t="s">
        <v>12</v>
      </c>
      <c r="U13" s="121" t="s">
        <v>3636</v>
      </c>
      <c r="V13" s="121" t="s">
        <v>3629</v>
      </c>
    </row>
    <row r="14" spans="2:22" x14ac:dyDescent="0.25">
      <c r="B14" t="s">
        <v>1265</v>
      </c>
      <c r="C14" t="s">
        <v>14</v>
      </c>
      <c r="G14" t="s">
        <v>102</v>
      </c>
      <c r="H14" t="s">
        <v>1267</v>
      </c>
      <c r="I14" t="s">
        <v>1268</v>
      </c>
      <c r="J14">
        <f>IF(MID(G14,1,LEN(v_titulo))=TRIM(v_titulo),MAX(J$4:J13)+1,0)</f>
        <v>0</v>
      </c>
      <c r="M14" t="s">
        <v>1080</v>
      </c>
      <c r="N14" t="s">
        <v>2153</v>
      </c>
      <c r="O14" t="s">
        <v>3473</v>
      </c>
      <c r="R14" t="s">
        <v>3506</v>
      </c>
      <c r="S14" t="s">
        <v>3641</v>
      </c>
      <c r="T14" t="s">
        <v>2229</v>
      </c>
      <c r="U14" t="s">
        <v>3640</v>
      </c>
      <c r="V14" t="s">
        <v>3502</v>
      </c>
    </row>
    <row r="15" spans="2:22" x14ac:dyDescent="0.25">
      <c r="B15" t="s">
        <v>1269</v>
      </c>
      <c r="C15" t="s">
        <v>117</v>
      </c>
      <c r="G15" t="s">
        <v>107</v>
      </c>
      <c r="H15" t="s">
        <v>1271</v>
      </c>
      <c r="I15" t="s">
        <v>1268</v>
      </c>
      <c r="J15">
        <f>IF(MID(G15,1,LEN(v_titulo))=TRIM(v_titulo),MAX(J$4:J14)+1,0)</f>
        <v>0</v>
      </c>
      <c r="M15" t="s">
        <v>1122</v>
      </c>
      <c r="N15" t="s">
        <v>2154</v>
      </c>
      <c r="O15" t="s">
        <v>3473</v>
      </c>
      <c r="R15" s="121" t="s">
        <v>8083</v>
      </c>
      <c r="S15" s="121" t="s">
        <v>8084</v>
      </c>
      <c r="T15" s="121" t="s">
        <v>2229</v>
      </c>
      <c r="U15" s="121" t="s">
        <v>3640</v>
      </c>
      <c r="V15" s="121" t="s">
        <v>12</v>
      </c>
    </row>
    <row r="16" spans="2:22" x14ac:dyDescent="0.25">
      <c r="B16" t="s">
        <v>1272</v>
      </c>
      <c r="C16" t="s">
        <v>1273</v>
      </c>
      <c r="G16" t="s">
        <v>108</v>
      </c>
      <c r="H16" t="s">
        <v>1275</v>
      </c>
      <c r="I16" t="s">
        <v>1236</v>
      </c>
      <c r="J16">
        <f>IF(MID(G16,1,LEN(v_titulo))=TRIM(v_titulo),MAX(J$4:J15)+1,0)</f>
        <v>0</v>
      </c>
      <c r="M16" t="s">
        <v>706</v>
      </c>
      <c r="N16" t="s">
        <v>2155</v>
      </c>
      <c r="O16" t="s">
        <v>3473</v>
      </c>
      <c r="R16" t="s">
        <v>3642</v>
      </c>
      <c r="S16" t="s">
        <v>3643</v>
      </c>
      <c r="T16" t="s">
        <v>12</v>
      </c>
      <c r="U16" t="s">
        <v>3636</v>
      </c>
      <c r="V16" t="s">
        <v>3629</v>
      </c>
    </row>
    <row r="17" spans="2:22" x14ac:dyDescent="0.25">
      <c r="B17" t="s">
        <v>1276</v>
      </c>
      <c r="C17" t="s">
        <v>15</v>
      </c>
      <c r="G17" t="s">
        <v>1278</v>
      </c>
      <c r="H17" t="s">
        <v>2111</v>
      </c>
      <c r="I17" t="s">
        <v>1228</v>
      </c>
      <c r="J17">
        <f>IF(MID(G17,1,LEN(v_titulo))=TRIM(v_titulo),MAX(J$4:J16)+1,0)</f>
        <v>0</v>
      </c>
      <c r="M17" t="s">
        <v>707</v>
      </c>
      <c r="N17" t="s">
        <v>2156</v>
      </c>
      <c r="O17" t="s">
        <v>3473</v>
      </c>
      <c r="R17" t="s">
        <v>3507</v>
      </c>
      <c r="S17" t="s">
        <v>3643</v>
      </c>
      <c r="T17" t="s">
        <v>2229</v>
      </c>
      <c r="U17" t="s">
        <v>3642</v>
      </c>
      <c r="V17" t="s">
        <v>3502</v>
      </c>
    </row>
    <row r="18" spans="2:22" x14ac:dyDescent="0.25">
      <c r="B18" t="s">
        <v>1279</v>
      </c>
      <c r="C18" t="s">
        <v>1280</v>
      </c>
      <c r="G18" t="s">
        <v>109</v>
      </c>
      <c r="H18" t="s">
        <v>1260</v>
      </c>
      <c r="I18" t="s">
        <v>1236</v>
      </c>
      <c r="J18">
        <f>IF(MID(G18,1,LEN(v_titulo))=TRIM(v_titulo),MAX(J$4:J17)+1,0)</f>
        <v>0</v>
      </c>
      <c r="M18" t="s">
        <v>568</v>
      </c>
      <c r="N18" t="s">
        <v>2157</v>
      </c>
      <c r="O18" t="s">
        <v>3473</v>
      </c>
      <c r="R18" s="121" t="s">
        <v>8085</v>
      </c>
      <c r="S18" s="121" t="s">
        <v>8084</v>
      </c>
      <c r="T18" s="121" t="s">
        <v>2229</v>
      </c>
      <c r="U18" s="121" t="s">
        <v>3642</v>
      </c>
      <c r="V18" s="121" t="s">
        <v>12</v>
      </c>
    </row>
    <row r="19" spans="2:22" x14ac:dyDescent="0.25">
      <c r="B19" t="s">
        <v>1282</v>
      </c>
      <c r="C19" t="s">
        <v>1283</v>
      </c>
      <c r="G19" t="s">
        <v>116</v>
      </c>
      <c r="H19" t="s">
        <v>1285</v>
      </c>
      <c r="I19" t="s">
        <v>1236</v>
      </c>
      <c r="J19">
        <f>IF(MID(G19,1,LEN(v_titulo))=TRIM(v_titulo),MAX(J$4:J18)+1,0)</f>
        <v>0</v>
      </c>
      <c r="M19" t="s">
        <v>569</v>
      </c>
      <c r="N19" t="s">
        <v>2157</v>
      </c>
      <c r="O19" t="s">
        <v>3473</v>
      </c>
      <c r="R19" t="s">
        <v>8086</v>
      </c>
      <c r="S19" t="s">
        <v>8087</v>
      </c>
      <c r="T19" t="s">
        <v>2229</v>
      </c>
      <c r="U19" t="s">
        <v>3642</v>
      </c>
      <c r="V19" t="s">
        <v>12</v>
      </c>
    </row>
    <row r="20" spans="2:22" x14ac:dyDescent="0.25">
      <c r="B20" t="s">
        <v>1286</v>
      </c>
      <c r="C20" t="s">
        <v>1287</v>
      </c>
      <c r="G20" t="s">
        <v>118</v>
      </c>
      <c r="H20" t="s">
        <v>1289</v>
      </c>
      <c r="I20" t="s">
        <v>1236</v>
      </c>
      <c r="J20">
        <f>IF(MID(G20,1,LEN(v_titulo))=TRIM(v_titulo),MAX(J$4:J19)+1,0)</f>
        <v>0</v>
      </c>
      <c r="M20" t="s">
        <v>509</v>
      </c>
      <c r="N20" t="s">
        <v>2158</v>
      </c>
      <c r="O20" t="s">
        <v>3473</v>
      </c>
      <c r="R20" s="121" t="s">
        <v>3644</v>
      </c>
      <c r="S20" s="121" t="s">
        <v>8088</v>
      </c>
      <c r="T20" s="121" t="s">
        <v>12</v>
      </c>
      <c r="U20" s="121" t="s">
        <v>3634</v>
      </c>
      <c r="V20" s="121" t="s">
        <v>3629</v>
      </c>
    </row>
    <row r="21" spans="2:22" x14ac:dyDescent="0.25">
      <c r="B21" t="s">
        <v>1290</v>
      </c>
      <c r="C21" t="s">
        <v>17</v>
      </c>
      <c r="G21" t="s">
        <v>1292</v>
      </c>
      <c r="H21" t="s">
        <v>2112</v>
      </c>
      <c r="I21" t="s">
        <v>1228</v>
      </c>
      <c r="J21">
        <f>IF(MID(G21,1,LEN(v_titulo))=TRIM(v_titulo),MAX(J$4:J20)+1,0)</f>
        <v>0</v>
      </c>
      <c r="M21" t="s">
        <v>1187</v>
      </c>
      <c r="N21" t="s">
        <v>2159</v>
      </c>
      <c r="O21" t="s">
        <v>3473</v>
      </c>
      <c r="R21" t="s">
        <v>3645</v>
      </c>
      <c r="S21" t="s">
        <v>3646</v>
      </c>
      <c r="T21" t="s">
        <v>12</v>
      </c>
      <c r="U21" t="s">
        <v>3644</v>
      </c>
      <c r="V21" t="s">
        <v>3629</v>
      </c>
    </row>
    <row r="22" spans="2:22" x14ac:dyDescent="0.25">
      <c r="B22" t="s">
        <v>1293</v>
      </c>
      <c r="C22" t="s">
        <v>18</v>
      </c>
      <c r="G22" t="s">
        <v>119</v>
      </c>
      <c r="H22" t="s">
        <v>1295</v>
      </c>
      <c r="I22" t="s">
        <v>1236</v>
      </c>
      <c r="J22">
        <f>IF(MID(G22,1,LEN(v_titulo))=TRIM(v_titulo),MAX(J$4:J21)+1,0)</f>
        <v>0</v>
      </c>
      <c r="M22" t="s">
        <v>2176</v>
      </c>
      <c r="N22" t="s">
        <v>2160</v>
      </c>
      <c r="O22" t="s">
        <v>3473</v>
      </c>
      <c r="R22" t="s">
        <v>3508</v>
      </c>
      <c r="S22" t="s">
        <v>3646</v>
      </c>
      <c r="T22" t="s">
        <v>2237</v>
      </c>
      <c r="U22" t="s">
        <v>3645</v>
      </c>
      <c r="V22" t="s">
        <v>3502</v>
      </c>
    </row>
    <row r="23" spans="2:22" x14ac:dyDescent="0.25">
      <c r="B23" t="s">
        <v>1296</v>
      </c>
      <c r="C23" t="s">
        <v>19</v>
      </c>
      <c r="G23" t="s">
        <v>151</v>
      </c>
      <c r="H23" t="s">
        <v>1298</v>
      </c>
      <c r="I23" t="s">
        <v>1236</v>
      </c>
      <c r="J23">
        <f>IF(MID(G23,1,LEN(v_titulo))=TRIM(v_titulo),MAX(J$4:J22)+1,0)</f>
        <v>0</v>
      </c>
      <c r="M23" t="s">
        <v>2177</v>
      </c>
      <c r="N23" t="s">
        <v>2161</v>
      </c>
      <c r="O23" t="s">
        <v>3473</v>
      </c>
      <c r="R23" s="121" t="s">
        <v>8089</v>
      </c>
      <c r="S23" s="121" t="s">
        <v>8090</v>
      </c>
      <c r="T23" s="121" t="s">
        <v>2237</v>
      </c>
      <c r="U23" s="121" t="s">
        <v>3645</v>
      </c>
      <c r="V23" s="121" t="s">
        <v>12</v>
      </c>
    </row>
    <row r="24" spans="2:22" x14ac:dyDescent="0.25">
      <c r="B24" t="s">
        <v>1299</v>
      </c>
      <c r="C24" t="s">
        <v>1300</v>
      </c>
      <c r="G24" t="s">
        <v>152</v>
      </c>
      <c r="H24" t="s">
        <v>1302</v>
      </c>
      <c r="I24" t="s">
        <v>1236</v>
      </c>
      <c r="J24">
        <f>IF(MID(G24,1,LEN(v_titulo))=TRIM(v_titulo),MAX(J$4:J23)+1,0)</f>
        <v>0</v>
      </c>
      <c r="M24" t="s">
        <v>100</v>
      </c>
      <c r="N24" t="s">
        <v>2162</v>
      </c>
      <c r="O24" t="s">
        <v>3473</v>
      </c>
      <c r="R24" t="s">
        <v>8091</v>
      </c>
      <c r="S24" t="s">
        <v>8092</v>
      </c>
      <c r="T24" t="s">
        <v>2237</v>
      </c>
      <c r="U24" t="s">
        <v>3645</v>
      </c>
      <c r="V24" t="s">
        <v>12</v>
      </c>
    </row>
    <row r="25" spans="2:22" x14ac:dyDescent="0.25">
      <c r="B25" t="s">
        <v>1303</v>
      </c>
      <c r="C25" t="s">
        <v>7118</v>
      </c>
      <c r="G25" t="s">
        <v>356</v>
      </c>
      <c r="H25" t="s">
        <v>1305</v>
      </c>
      <c r="I25" t="s">
        <v>1236</v>
      </c>
      <c r="J25">
        <f>IF(MID(G25,1,LEN(v_titulo))=TRIM(v_titulo),MAX(J$4:J24)+1,0)</f>
        <v>0</v>
      </c>
      <c r="M25" t="s">
        <v>752</v>
      </c>
      <c r="N25" t="s">
        <v>2163</v>
      </c>
      <c r="O25" t="s">
        <v>3473</v>
      </c>
      <c r="R25" s="121" t="s">
        <v>8093</v>
      </c>
      <c r="S25" s="121" t="s">
        <v>8094</v>
      </c>
      <c r="T25" s="121" t="s">
        <v>2237</v>
      </c>
      <c r="U25" s="121" t="s">
        <v>3645</v>
      </c>
      <c r="V25" s="121" t="s">
        <v>12</v>
      </c>
    </row>
    <row r="26" spans="2:22" x14ac:dyDescent="0.25">
      <c r="B26" t="s">
        <v>1306</v>
      </c>
      <c r="C26" t="s">
        <v>7119</v>
      </c>
      <c r="G26" t="s">
        <v>1308</v>
      </c>
      <c r="H26" t="s">
        <v>1309</v>
      </c>
      <c r="I26" t="s">
        <v>1236</v>
      </c>
      <c r="J26">
        <f>IF(MID(G26,1,LEN(v_titulo))=TRIM(v_titulo),MAX(J$4:J25)+1,0)</f>
        <v>0</v>
      </c>
      <c r="M26" t="s">
        <v>935</v>
      </c>
      <c r="N26" t="s">
        <v>2164</v>
      </c>
      <c r="O26" t="s">
        <v>3473</v>
      </c>
      <c r="R26" t="s">
        <v>3647</v>
      </c>
      <c r="S26" t="s">
        <v>8095</v>
      </c>
      <c r="T26" t="s">
        <v>12</v>
      </c>
      <c r="U26" t="s">
        <v>3644</v>
      </c>
      <c r="V26" t="s">
        <v>3629</v>
      </c>
    </row>
    <row r="27" spans="2:22" x14ac:dyDescent="0.25">
      <c r="B27" t="s">
        <v>1310</v>
      </c>
      <c r="C27" t="s">
        <v>7120</v>
      </c>
      <c r="G27" t="s">
        <v>357</v>
      </c>
      <c r="H27" t="s">
        <v>1312</v>
      </c>
      <c r="I27" t="s">
        <v>1268</v>
      </c>
      <c r="J27">
        <f>IF(MID(G27,1,LEN(v_titulo))=TRIM(v_titulo),MAX(J$4:J26)+1,0)</f>
        <v>0</v>
      </c>
      <c r="M27" t="s">
        <v>560</v>
      </c>
      <c r="N27" t="s">
        <v>2165</v>
      </c>
      <c r="O27" t="s">
        <v>3473</v>
      </c>
      <c r="R27" t="s">
        <v>3509</v>
      </c>
      <c r="S27" t="s">
        <v>8095</v>
      </c>
      <c r="T27" t="s">
        <v>2237</v>
      </c>
      <c r="U27" t="s">
        <v>3647</v>
      </c>
      <c r="V27" t="s">
        <v>3502</v>
      </c>
    </row>
    <row r="28" spans="2:22" x14ac:dyDescent="0.25">
      <c r="B28" t="s">
        <v>1313</v>
      </c>
      <c r="C28" t="s">
        <v>7121</v>
      </c>
      <c r="G28" t="s">
        <v>395</v>
      </c>
      <c r="H28" t="s">
        <v>1315</v>
      </c>
      <c r="I28" t="s">
        <v>1268</v>
      </c>
      <c r="J28">
        <f>IF(MID(G28,1,LEN(v_titulo))=TRIM(v_titulo),MAX(J$4:J27)+1,0)</f>
        <v>0</v>
      </c>
      <c r="M28" t="s">
        <v>934</v>
      </c>
      <c r="N28" t="s">
        <v>2166</v>
      </c>
      <c r="O28" t="s">
        <v>3473</v>
      </c>
      <c r="R28" s="121" t="s">
        <v>8096</v>
      </c>
      <c r="S28" s="121" t="s">
        <v>8090</v>
      </c>
      <c r="T28" s="121" t="s">
        <v>2237</v>
      </c>
      <c r="U28" s="121" t="s">
        <v>3647</v>
      </c>
      <c r="V28" s="121" t="s">
        <v>12</v>
      </c>
    </row>
    <row r="29" spans="2:22" x14ac:dyDescent="0.25">
      <c r="B29" t="s">
        <v>1316</v>
      </c>
      <c r="C29" t="s">
        <v>7122</v>
      </c>
      <c r="G29" t="s">
        <v>1318</v>
      </c>
      <c r="H29" t="s">
        <v>2113</v>
      </c>
      <c r="I29" t="s">
        <v>1228</v>
      </c>
      <c r="J29">
        <f>IF(MID(G29,1,LEN(v_titulo))=TRIM(v_titulo),MAX(J$4:J28)+1,0)</f>
        <v>0</v>
      </c>
      <c r="M29" t="s">
        <v>2187</v>
      </c>
      <c r="N29" t="s">
        <v>2167</v>
      </c>
      <c r="O29" t="s">
        <v>3472</v>
      </c>
      <c r="R29" t="s">
        <v>8097</v>
      </c>
      <c r="S29" t="s">
        <v>8098</v>
      </c>
      <c r="T29" t="s">
        <v>2237</v>
      </c>
      <c r="U29" t="s">
        <v>3647</v>
      </c>
      <c r="V29" t="s">
        <v>12</v>
      </c>
    </row>
    <row r="30" spans="2:22" x14ac:dyDescent="0.25">
      <c r="B30" t="s">
        <v>1319</v>
      </c>
      <c r="C30" t="s">
        <v>1320</v>
      </c>
      <c r="G30" t="s">
        <v>398</v>
      </c>
      <c r="H30" t="s">
        <v>1295</v>
      </c>
      <c r="I30" t="s">
        <v>1236</v>
      </c>
      <c r="J30">
        <f>IF(MID(G30,1,LEN(v_titulo))=TRIM(v_titulo),MAX(J$4:J29)+1,0)</f>
        <v>0</v>
      </c>
      <c r="R30" t="s">
        <v>8099</v>
      </c>
      <c r="S30" t="s">
        <v>8100</v>
      </c>
      <c r="T30" t="s">
        <v>2237</v>
      </c>
      <c r="U30" t="s">
        <v>3647</v>
      </c>
      <c r="V30" t="s">
        <v>12</v>
      </c>
    </row>
    <row r="31" spans="2:22" x14ac:dyDescent="0.25">
      <c r="B31" t="s">
        <v>1322</v>
      </c>
      <c r="C31" t="s">
        <v>7123</v>
      </c>
      <c r="G31" t="s">
        <v>401</v>
      </c>
      <c r="H31" t="s">
        <v>1323</v>
      </c>
      <c r="I31" t="s">
        <v>1236</v>
      </c>
      <c r="J31">
        <f>IF(MID(G31,1,LEN(v_titulo))=TRIM(v_titulo),MAX(J$4:J30)+1,0)</f>
        <v>0</v>
      </c>
      <c r="R31" t="s">
        <v>3648</v>
      </c>
      <c r="S31" t="s">
        <v>3649</v>
      </c>
      <c r="T31" t="s">
        <v>12</v>
      </c>
      <c r="U31" t="s">
        <v>3634</v>
      </c>
      <c r="V31" t="s">
        <v>3629</v>
      </c>
    </row>
    <row r="32" spans="2:22" x14ac:dyDescent="0.25">
      <c r="B32" t="s">
        <v>1324</v>
      </c>
      <c r="C32" t="s">
        <v>7124</v>
      </c>
      <c r="G32" t="s">
        <v>404</v>
      </c>
      <c r="H32" t="s">
        <v>1325</v>
      </c>
      <c r="I32" t="s">
        <v>1236</v>
      </c>
      <c r="J32">
        <f>IF(MID(G32,1,LEN(v_titulo))=TRIM(v_titulo),MAX(J$4:J31)+1,0)</f>
        <v>0</v>
      </c>
      <c r="R32" t="s">
        <v>3650</v>
      </c>
      <c r="S32" t="s">
        <v>3651</v>
      </c>
      <c r="T32" t="s">
        <v>12</v>
      </c>
      <c r="U32" t="s">
        <v>3648</v>
      </c>
      <c r="V32" t="s">
        <v>3629</v>
      </c>
    </row>
    <row r="33" spans="2:22" x14ac:dyDescent="0.25">
      <c r="B33" t="s">
        <v>1326</v>
      </c>
      <c r="C33" t="s">
        <v>7125</v>
      </c>
      <c r="G33" t="s">
        <v>405</v>
      </c>
      <c r="H33" t="s">
        <v>1327</v>
      </c>
      <c r="I33" t="s">
        <v>1236</v>
      </c>
      <c r="J33">
        <f>IF(MID(G33,1,LEN(v_titulo))=TRIM(v_titulo),MAX(J$4:J32)+1,0)</f>
        <v>0</v>
      </c>
      <c r="R33" s="121" t="s">
        <v>8101</v>
      </c>
      <c r="S33" s="121" t="s">
        <v>8102</v>
      </c>
      <c r="T33" s="121" t="s">
        <v>12</v>
      </c>
      <c r="U33" s="121" t="s">
        <v>3650</v>
      </c>
      <c r="V33" s="121" t="s">
        <v>3629</v>
      </c>
    </row>
    <row r="34" spans="2:22" x14ac:dyDescent="0.25">
      <c r="B34" t="s">
        <v>1328</v>
      </c>
      <c r="C34" t="s">
        <v>1329</v>
      </c>
      <c r="G34" t="s">
        <v>406</v>
      </c>
      <c r="H34" t="s">
        <v>1330</v>
      </c>
      <c r="I34" t="s">
        <v>1236</v>
      </c>
      <c r="J34">
        <f>IF(MID(G34,1,LEN(v_titulo))=TRIM(v_titulo),MAX(J$4:J33)+1,0)</f>
        <v>0</v>
      </c>
      <c r="R34" t="s">
        <v>7101</v>
      </c>
      <c r="S34" t="s">
        <v>8103</v>
      </c>
      <c r="T34" t="s">
        <v>2239</v>
      </c>
      <c r="U34" t="s">
        <v>8101</v>
      </c>
      <c r="V34" t="s">
        <v>3502</v>
      </c>
    </row>
    <row r="35" spans="2:22" x14ac:dyDescent="0.25">
      <c r="B35" t="s">
        <v>1331</v>
      </c>
      <c r="C35" t="s">
        <v>1332</v>
      </c>
      <c r="G35" t="s">
        <v>407</v>
      </c>
      <c r="H35" t="s">
        <v>1333</v>
      </c>
      <c r="I35" t="s">
        <v>1236</v>
      </c>
      <c r="J35">
        <f>IF(MID(G35,1,LEN(v_titulo))=TRIM(v_titulo),MAX(J$4:J34)+1,0)</f>
        <v>0</v>
      </c>
      <c r="R35" s="121" t="s">
        <v>8104</v>
      </c>
      <c r="S35" s="121" t="s">
        <v>8105</v>
      </c>
      <c r="T35" s="121" t="s">
        <v>2239</v>
      </c>
      <c r="U35" s="121" t="s">
        <v>8101</v>
      </c>
      <c r="V35" s="121" t="s">
        <v>12</v>
      </c>
    </row>
    <row r="36" spans="2:22" x14ac:dyDescent="0.25">
      <c r="B36" t="s">
        <v>1334</v>
      </c>
      <c r="C36" t="s">
        <v>1335</v>
      </c>
      <c r="G36" t="s">
        <v>1336</v>
      </c>
      <c r="H36" t="s">
        <v>2114</v>
      </c>
      <c r="I36" t="s">
        <v>1228</v>
      </c>
      <c r="J36">
        <f>IF(MID(G36,1,LEN(v_titulo))=TRIM(v_titulo),MAX(J$4:J35)+1,0)</f>
        <v>0</v>
      </c>
      <c r="R36" s="121" t="s">
        <v>8106</v>
      </c>
      <c r="S36" s="121" t="s">
        <v>8107</v>
      </c>
      <c r="T36" s="121" t="s">
        <v>12</v>
      </c>
      <c r="U36" s="121" t="s">
        <v>3650</v>
      </c>
      <c r="V36" s="121" t="s">
        <v>3629</v>
      </c>
    </row>
    <row r="37" spans="2:22" x14ac:dyDescent="0.25">
      <c r="B37" t="s">
        <v>1337</v>
      </c>
      <c r="C37" t="s">
        <v>1338</v>
      </c>
      <c r="G37" t="s">
        <v>445</v>
      </c>
      <c r="H37" t="s">
        <v>1339</v>
      </c>
      <c r="I37" t="s">
        <v>1236</v>
      </c>
      <c r="J37">
        <f>IF(MID(G37,1,LEN(v_titulo))=TRIM(v_titulo),MAX(J$4:J36)+1,0)</f>
        <v>0</v>
      </c>
      <c r="R37" t="s">
        <v>7102</v>
      </c>
      <c r="S37" t="s">
        <v>8108</v>
      </c>
      <c r="T37" t="s">
        <v>2239</v>
      </c>
      <c r="U37" t="s">
        <v>8106</v>
      </c>
      <c r="V37" t="s">
        <v>3502</v>
      </c>
    </row>
    <row r="38" spans="2:22" x14ac:dyDescent="0.25">
      <c r="B38" t="s">
        <v>1340</v>
      </c>
      <c r="C38" t="s">
        <v>1341</v>
      </c>
      <c r="G38" t="s">
        <v>1342</v>
      </c>
      <c r="H38" t="s">
        <v>1343</v>
      </c>
      <c r="I38" t="s">
        <v>1236</v>
      </c>
      <c r="J38">
        <f>IF(MID(G38,1,LEN(v_titulo))=TRIM(v_titulo),MAX(J$4:J37)+1,0)</f>
        <v>0</v>
      </c>
      <c r="R38" s="121" t="s">
        <v>8109</v>
      </c>
      <c r="S38" s="121" t="s">
        <v>8105</v>
      </c>
      <c r="T38" s="121" t="s">
        <v>2239</v>
      </c>
      <c r="U38" s="121" t="s">
        <v>8106</v>
      </c>
      <c r="V38" s="121" t="s">
        <v>12</v>
      </c>
    </row>
    <row r="39" spans="2:22" x14ac:dyDescent="0.25">
      <c r="B39" t="s">
        <v>1344</v>
      </c>
      <c r="C39" t="s">
        <v>1345</v>
      </c>
      <c r="G39" t="s">
        <v>447</v>
      </c>
      <c r="H39" t="s">
        <v>1346</v>
      </c>
      <c r="I39" t="s">
        <v>1268</v>
      </c>
      <c r="J39">
        <f>IF(MID(G39,1,LEN(v_titulo))=TRIM(v_titulo),MAX(J$4:J38)+1,0)</f>
        <v>0</v>
      </c>
      <c r="R39" s="121" t="s">
        <v>8110</v>
      </c>
      <c r="S39" s="121" t="s">
        <v>8111</v>
      </c>
      <c r="T39" s="121" t="s">
        <v>2239</v>
      </c>
      <c r="U39" s="121" t="s">
        <v>8106</v>
      </c>
      <c r="V39" s="121" t="s">
        <v>12</v>
      </c>
    </row>
    <row r="40" spans="2:22" x14ac:dyDescent="0.25">
      <c r="B40" t="s">
        <v>1231</v>
      </c>
      <c r="C40" t="s">
        <v>3252</v>
      </c>
      <c r="G40" t="s">
        <v>448</v>
      </c>
      <c r="H40" t="s">
        <v>1348</v>
      </c>
      <c r="I40" t="s">
        <v>1268</v>
      </c>
      <c r="J40">
        <f>IF(MID(G40,1,LEN(v_titulo))=TRIM(v_titulo),MAX(J$4:J39)+1,0)</f>
        <v>0</v>
      </c>
      <c r="R40" t="s">
        <v>8112</v>
      </c>
      <c r="S40" t="s">
        <v>8113</v>
      </c>
      <c r="T40" t="s">
        <v>2239</v>
      </c>
      <c r="U40" t="s">
        <v>8106</v>
      </c>
      <c r="V40" t="s">
        <v>12</v>
      </c>
    </row>
    <row r="41" spans="2:22" x14ac:dyDescent="0.25">
      <c r="B41" t="s">
        <v>1349</v>
      </c>
      <c r="C41" t="s">
        <v>30</v>
      </c>
      <c r="G41" t="s">
        <v>450</v>
      </c>
      <c r="H41" t="s">
        <v>1350</v>
      </c>
      <c r="I41" t="s">
        <v>1268</v>
      </c>
      <c r="J41">
        <f>IF(MID(G41,1,LEN(v_titulo))=TRIM(v_titulo),MAX(J$4:J40)+1,0)</f>
        <v>0</v>
      </c>
      <c r="R41" s="121" t="s">
        <v>3652</v>
      </c>
      <c r="S41" s="121" t="s">
        <v>8114</v>
      </c>
      <c r="T41" s="121" t="s">
        <v>12</v>
      </c>
      <c r="U41" s="121" t="s">
        <v>3648</v>
      </c>
      <c r="V41" s="121" t="s">
        <v>3629</v>
      </c>
    </row>
    <row r="42" spans="2:22" x14ac:dyDescent="0.25">
      <c r="B42" t="s">
        <v>1351</v>
      </c>
      <c r="C42" t="s">
        <v>31</v>
      </c>
      <c r="G42" t="s">
        <v>454</v>
      </c>
      <c r="H42" t="s">
        <v>1352</v>
      </c>
      <c r="I42" t="s">
        <v>1268</v>
      </c>
      <c r="J42">
        <f>IF(MID(G42,1,LEN(v_titulo))=TRIM(v_titulo),MAX(J$4:J41)+1,0)</f>
        <v>0</v>
      </c>
      <c r="R42" t="s">
        <v>8115</v>
      </c>
      <c r="S42" t="s">
        <v>8102</v>
      </c>
      <c r="T42" t="s">
        <v>12</v>
      </c>
      <c r="U42" t="s">
        <v>3652</v>
      </c>
      <c r="V42" t="s">
        <v>3629</v>
      </c>
    </row>
    <row r="43" spans="2:22" x14ac:dyDescent="0.25">
      <c r="B43" t="s">
        <v>1353</v>
      </c>
      <c r="C43" t="s">
        <v>1354</v>
      </c>
      <c r="G43" t="s">
        <v>455</v>
      </c>
      <c r="H43" t="s">
        <v>1355</v>
      </c>
      <c r="I43" t="s">
        <v>1268</v>
      </c>
      <c r="J43">
        <f>IF(MID(G43,1,LEN(v_titulo))=TRIM(v_titulo),MAX(J$4:J42)+1,0)</f>
        <v>0</v>
      </c>
      <c r="R43" s="121" t="s">
        <v>7103</v>
      </c>
      <c r="S43" s="121" t="s">
        <v>8116</v>
      </c>
      <c r="T43" s="121" t="s">
        <v>2239</v>
      </c>
      <c r="U43" s="121" t="s">
        <v>8115</v>
      </c>
      <c r="V43" s="121" t="s">
        <v>3502</v>
      </c>
    </row>
    <row r="44" spans="2:22" x14ac:dyDescent="0.25">
      <c r="B44" t="s">
        <v>1356</v>
      </c>
      <c r="C44" t="s">
        <v>7126</v>
      </c>
      <c r="G44" t="s">
        <v>456</v>
      </c>
      <c r="H44" t="s">
        <v>1357</v>
      </c>
      <c r="I44" t="s">
        <v>1268</v>
      </c>
      <c r="J44">
        <f>IF(MID(G44,1,LEN(v_titulo))=TRIM(v_titulo),MAX(J$4:J43)+1,0)</f>
        <v>0</v>
      </c>
      <c r="R44" t="s">
        <v>8117</v>
      </c>
      <c r="S44" t="s">
        <v>8105</v>
      </c>
      <c r="T44" t="s">
        <v>2239</v>
      </c>
      <c r="U44" t="s">
        <v>8115</v>
      </c>
      <c r="V44" t="s">
        <v>12</v>
      </c>
    </row>
    <row r="45" spans="2:22" x14ac:dyDescent="0.25">
      <c r="B45" t="s">
        <v>1358</v>
      </c>
      <c r="C45" t="s">
        <v>32</v>
      </c>
      <c r="G45" t="s">
        <v>1359</v>
      </c>
      <c r="H45" t="s">
        <v>2115</v>
      </c>
      <c r="I45" t="s">
        <v>1228</v>
      </c>
      <c r="J45">
        <f>IF(MID(G45,1,LEN(v_titulo))=TRIM(v_titulo),MAX(J$4:J44)+1,0)</f>
        <v>0</v>
      </c>
      <c r="R45" t="s">
        <v>8118</v>
      </c>
      <c r="S45" t="s">
        <v>8107</v>
      </c>
      <c r="T45" t="s">
        <v>12</v>
      </c>
      <c r="U45" t="s">
        <v>3652</v>
      </c>
      <c r="V45" t="s">
        <v>3629</v>
      </c>
    </row>
    <row r="46" spans="2:22" x14ac:dyDescent="0.25">
      <c r="B46" t="s">
        <v>1239</v>
      </c>
      <c r="C46" t="s">
        <v>1360</v>
      </c>
      <c r="G46" t="s">
        <v>457</v>
      </c>
      <c r="H46" t="s">
        <v>1260</v>
      </c>
      <c r="I46" t="s">
        <v>1236</v>
      </c>
      <c r="J46">
        <f>IF(MID(G46,1,LEN(v_titulo))=TRIM(v_titulo),MAX(J$4:J45)+1,0)</f>
        <v>0</v>
      </c>
      <c r="R46" t="s">
        <v>7104</v>
      </c>
      <c r="S46" t="s">
        <v>8119</v>
      </c>
      <c r="T46" t="s">
        <v>2239</v>
      </c>
      <c r="U46" t="s">
        <v>8118</v>
      </c>
      <c r="V46" t="s">
        <v>3502</v>
      </c>
    </row>
    <row r="47" spans="2:22" x14ac:dyDescent="0.25">
      <c r="B47" t="s">
        <v>1361</v>
      </c>
      <c r="C47" t="s">
        <v>7127</v>
      </c>
      <c r="G47" t="s">
        <v>1362</v>
      </c>
      <c r="H47" t="s">
        <v>1363</v>
      </c>
      <c r="I47" t="s">
        <v>1236</v>
      </c>
      <c r="J47">
        <f>IF(MID(G47,1,LEN(v_titulo))=TRIM(v_titulo),MAX(J$4:J46)+1,0)</f>
        <v>0</v>
      </c>
      <c r="R47" t="s">
        <v>8120</v>
      </c>
      <c r="S47" t="s">
        <v>8105</v>
      </c>
      <c r="T47" t="s">
        <v>2239</v>
      </c>
      <c r="U47" t="s">
        <v>8118</v>
      </c>
      <c r="V47" t="s">
        <v>12</v>
      </c>
    </row>
    <row r="48" spans="2:22" x14ac:dyDescent="0.25">
      <c r="B48" t="s">
        <v>1364</v>
      </c>
      <c r="C48" t="s">
        <v>1365</v>
      </c>
      <c r="G48" t="s">
        <v>461</v>
      </c>
      <c r="H48" t="s">
        <v>1366</v>
      </c>
      <c r="I48" t="s">
        <v>1268</v>
      </c>
      <c r="J48">
        <f>IF(MID(G48,1,LEN(v_titulo))=TRIM(v_titulo),MAX(J$4:J47)+1,0)</f>
        <v>0</v>
      </c>
      <c r="R48" t="s">
        <v>8121</v>
      </c>
      <c r="S48" t="s">
        <v>8122</v>
      </c>
      <c r="T48" t="s">
        <v>2239</v>
      </c>
      <c r="U48" t="s">
        <v>8118</v>
      </c>
      <c r="V48" t="s">
        <v>12</v>
      </c>
    </row>
    <row r="49" spans="2:22" x14ac:dyDescent="0.25">
      <c r="B49" t="s">
        <v>1367</v>
      </c>
      <c r="C49" t="s">
        <v>33</v>
      </c>
      <c r="G49" t="s">
        <v>463</v>
      </c>
      <c r="H49" t="s">
        <v>1368</v>
      </c>
      <c r="I49" t="s">
        <v>1268</v>
      </c>
      <c r="J49">
        <f>IF(MID(G49,1,LEN(v_titulo))=TRIM(v_titulo),MAX(J$4:J48)+1,0)</f>
        <v>0</v>
      </c>
      <c r="R49" s="121" t="s">
        <v>8123</v>
      </c>
      <c r="S49" s="121" t="s">
        <v>8124</v>
      </c>
      <c r="T49" s="121" t="s">
        <v>2239</v>
      </c>
      <c r="U49" s="121" t="s">
        <v>8118</v>
      </c>
      <c r="V49" s="121" t="s">
        <v>12</v>
      </c>
    </row>
    <row r="50" spans="2:22" x14ac:dyDescent="0.25">
      <c r="B50" t="s">
        <v>1369</v>
      </c>
      <c r="C50" t="s">
        <v>34</v>
      </c>
      <c r="G50" t="s">
        <v>466</v>
      </c>
      <c r="H50" t="s">
        <v>1370</v>
      </c>
      <c r="I50" t="s">
        <v>1268</v>
      </c>
      <c r="J50">
        <f>IF(MID(G50,1,LEN(v_titulo))=TRIM(v_titulo),MAX(J$4:J49)+1,0)</f>
        <v>0</v>
      </c>
      <c r="R50" t="s">
        <v>3653</v>
      </c>
      <c r="S50" t="s">
        <v>3654</v>
      </c>
      <c r="T50" t="s">
        <v>12</v>
      </c>
      <c r="U50" t="s">
        <v>3634</v>
      </c>
      <c r="V50" t="s">
        <v>3629</v>
      </c>
    </row>
    <row r="51" spans="2:22" x14ac:dyDescent="0.25">
      <c r="B51" t="s">
        <v>1371</v>
      </c>
      <c r="C51" t="s">
        <v>7128</v>
      </c>
      <c r="G51" t="s">
        <v>467</v>
      </c>
      <c r="H51" t="s">
        <v>1372</v>
      </c>
      <c r="I51" t="s">
        <v>1268</v>
      </c>
      <c r="J51">
        <f>IF(MID(G51,1,LEN(v_titulo))=TRIM(v_titulo),MAX(J$4:J50)+1,0)</f>
        <v>0</v>
      </c>
      <c r="R51" s="121" t="s">
        <v>3655</v>
      </c>
      <c r="S51" s="121" t="s">
        <v>3656</v>
      </c>
      <c r="T51" s="121" t="s">
        <v>12</v>
      </c>
      <c r="U51" s="121" t="s">
        <v>3653</v>
      </c>
      <c r="V51" s="121" t="s">
        <v>3629</v>
      </c>
    </row>
    <row r="52" spans="2:22" x14ac:dyDescent="0.25">
      <c r="B52" t="s">
        <v>1249</v>
      </c>
      <c r="C52" t="s">
        <v>1373</v>
      </c>
      <c r="G52" t="s">
        <v>1374</v>
      </c>
      <c r="H52" t="s">
        <v>1375</v>
      </c>
      <c r="I52" t="s">
        <v>1236</v>
      </c>
      <c r="J52">
        <f>IF(MID(G52,1,LEN(v_titulo))=TRIM(v_titulo),MAX(J$4:J51)+1,0)</f>
        <v>0</v>
      </c>
      <c r="R52" t="s">
        <v>3510</v>
      </c>
      <c r="S52" t="s">
        <v>8125</v>
      </c>
      <c r="T52" t="s">
        <v>2244</v>
      </c>
      <c r="U52" t="s">
        <v>3655</v>
      </c>
      <c r="V52" t="s">
        <v>3502</v>
      </c>
    </row>
    <row r="53" spans="2:22" x14ac:dyDescent="0.25">
      <c r="B53" t="s">
        <v>1376</v>
      </c>
      <c r="C53" t="s">
        <v>3480</v>
      </c>
      <c r="G53" t="s">
        <v>468</v>
      </c>
      <c r="H53" t="s">
        <v>1377</v>
      </c>
      <c r="I53" t="s">
        <v>1268</v>
      </c>
      <c r="J53">
        <f>IF(MID(G53,1,LEN(v_titulo))=TRIM(v_titulo),MAX(J$4:J52)+1,0)</f>
        <v>0</v>
      </c>
      <c r="R53" t="s">
        <v>8126</v>
      </c>
      <c r="S53" t="s">
        <v>8127</v>
      </c>
      <c r="T53" t="s">
        <v>2244</v>
      </c>
      <c r="U53" t="s">
        <v>3655</v>
      </c>
      <c r="V53" t="s">
        <v>12</v>
      </c>
    </row>
    <row r="54" spans="2:22" x14ac:dyDescent="0.25">
      <c r="B54" t="s">
        <v>1378</v>
      </c>
      <c r="C54" t="s">
        <v>106</v>
      </c>
      <c r="G54" t="s">
        <v>470</v>
      </c>
      <c r="H54" t="s">
        <v>1379</v>
      </c>
      <c r="I54" t="s">
        <v>1268</v>
      </c>
      <c r="J54">
        <f>IF(MID(G54,1,LEN(v_titulo))=TRIM(v_titulo),MAX(J$4:J53)+1,0)</f>
        <v>0</v>
      </c>
      <c r="R54" s="121" t="s">
        <v>8128</v>
      </c>
      <c r="S54" s="121" t="s">
        <v>8129</v>
      </c>
      <c r="T54" s="121" t="s">
        <v>2244</v>
      </c>
      <c r="U54" s="121" t="s">
        <v>3655</v>
      </c>
      <c r="V54" s="121" t="s">
        <v>12</v>
      </c>
    </row>
    <row r="55" spans="2:22" x14ac:dyDescent="0.25">
      <c r="B55" t="s">
        <v>1380</v>
      </c>
      <c r="C55" t="s">
        <v>1381</v>
      </c>
      <c r="G55" t="s">
        <v>1382</v>
      </c>
      <c r="H55" t="s">
        <v>1383</v>
      </c>
      <c r="I55" t="s">
        <v>1236</v>
      </c>
      <c r="J55">
        <f>IF(MID(G55,1,LEN(v_titulo))=TRIM(v_titulo),MAX(J$4:J54)+1,0)</f>
        <v>0</v>
      </c>
      <c r="R55" t="s">
        <v>8130</v>
      </c>
      <c r="S55" t="s">
        <v>8131</v>
      </c>
      <c r="T55" t="s">
        <v>2244</v>
      </c>
      <c r="U55" t="s">
        <v>3655</v>
      </c>
      <c r="V55" t="s">
        <v>12</v>
      </c>
    </row>
    <row r="56" spans="2:22" x14ac:dyDescent="0.25">
      <c r="B56" t="s">
        <v>1384</v>
      </c>
      <c r="C56" t="s">
        <v>35</v>
      </c>
      <c r="G56" t="s">
        <v>471</v>
      </c>
      <c r="H56" t="s">
        <v>1385</v>
      </c>
      <c r="I56" t="s">
        <v>1268</v>
      </c>
      <c r="J56">
        <f>IF(MID(G56,1,LEN(v_titulo))=TRIM(v_titulo),MAX(J$4:J55)+1,0)</f>
        <v>0</v>
      </c>
      <c r="R56" s="121" t="s">
        <v>8132</v>
      </c>
      <c r="S56" s="121" t="s">
        <v>8133</v>
      </c>
      <c r="T56" s="121" t="s">
        <v>2244</v>
      </c>
      <c r="U56" s="121" t="s">
        <v>3655</v>
      </c>
      <c r="V56" s="121" t="s">
        <v>12</v>
      </c>
    </row>
    <row r="57" spans="2:22" x14ac:dyDescent="0.25">
      <c r="B57" t="s">
        <v>1386</v>
      </c>
      <c r="C57" t="s">
        <v>36</v>
      </c>
      <c r="G57" t="s">
        <v>472</v>
      </c>
      <c r="H57" t="s">
        <v>1387</v>
      </c>
      <c r="I57" t="s">
        <v>1268</v>
      </c>
      <c r="J57">
        <f>IF(MID(G57,1,LEN(v_titulo))=TRIM(v_titulo),MAX(J$4:J56)+1,0)</f>
        <v>0</v>
      </c>
      <c r="R57" t="s">
        <v>3657</v>
      </c>
      <c r="S57" t="s">
        <v>3658</v>
      </c>
      <c r="T57" t="s">
        <v>12</v>
      </c>
      <c r="U57" t="s">
        <v>3634</v>
      </c>
      <c r="V57" t="s">
        <v>3629</v>
      </c>
    </row>
    <row r="58" spans="2:22" x14ac:dyDescent="0.25">
      <c r="B58" t="s">
        <v>1388</v>
      </c>
      <c r="C58" t="s">
        <v>1389</v>
      </c>
      <c r="G58" t="s">
        <v>473</v>
      </c>
      <c r="H58" t="s">
        <v>1390</v>
      </c>
      <c r="I58" t="s">
        <v>1268</v>
      </c>
      <c r="J58">
        <f>IF(MID(G58,1,LEN(v_titulo))=TRIM(v_titulo),MAX(J$4:J57)+1,0)</f>
        <v>0</v>
      </c>
      <c r="R58" t="s">
        <v>3659</v>
      </c>
      <c r="S58" t="s">
        <v>8134</v>
      </c>
      <c r="T58" t="s">
        <v>12</v>
      </c>
      <c r="U58" t="s">
        <v>3657</v>
      </c>
      <c r="V58" t="s">
        <v>3629</v>
      </c>
    </row>
    <row r="59" spans="2:22" x14ac:dyDescent="0.25">
      <c r="B59" t="s">
        <v>1391</v>
      </c>
      <c r="C59" t="s">
        <v>7129</v>
      </c>
      <c r="G59" t="s">
        <v>474</v>
      </c>
      <c r="H59" t="s">
        <v>1392</v>
      </c>
      <c r="I59" t="s">
        <v>1268</v>
      </c>
      <c r="J59">
        <f>IF(MID(G59,1,LEN(v_titulo))=TRIM(v_titulo),MAX(J$4:J58)+1,0)</f>
        <v>0</v>
      </c>
      <c r="R59" t="s">
        <v>8135</v>
      </c>
      <c r="S59" t="s">
        <v>8136</v>
      </c>
      <c r="T59" t="s">
        <v>2244</v>
      </c>
      <c r="U59" t="s">
        <v>3659</v>
      </c>
      <c r="V59" t="s">
        <v>12</v>
      </c>
    </row>
    <row r="60" spans="2:22" x14ac:dyDescent="0.25">
      <c r="B60" t="s">
        <v>1393</v>
      </c>
      <c r="C60" t="s">
        <v>1394</v>
      </c>
      <c r="G60" t="s">
        <v>475</v>
      </c>
      <c r="H60" t="s">
        <v>1395</v>
      </c>
      <c r="I60" t="s">
        <v>1268</v>
      </c>
      <c r="J60">
        <f>IF(MID(G60,1,LEN(v_titulo))=TRIM(v_titulo),MAX(J$4:J59)+1,0)</f>
        <v>0</v>
      </c>
      <c r="R60" t="s">
        <v>8137</v>
      </c>
      <c r="S60" t="s">
        <v>8138</v>
      </c>
      <c r="T60" t="s">
        <v>2253</v>
      </c>
      <c r="U60" t="s">
        <v>3659</v>
      </c>
      <c r="V60" t="s">
        <v>3502</v>
      </c>
    </row>
    <row r="61" spans="2:22" x14ac:dyDescent="0.25">
      <c r="B61" t="s">
        <v>1396</v>
      </c>
      <c r="C61" t="s">
        <v>1397</v>
      </c>
      <c r="G61" t="s">
        <v>1398</v>
      </c>
      <c r="H61" t="s">
        <v>1399</v>
      </c>
      <c r="I61" t="s">
        <v>1236</v>
      </c>
      <c r="J61">
        <f>IF(MID(G61,1,LEN(v_titulo))=TRIM(v_titulo),MAX(J$4:J60)+1,0)</f>
        <v>0</v>
      </c>
      <c r="R61" t="s">
        <v>3660</v>
      </c>
      <c r="S61" t="s">
        <v>3661</v>
      </c>
      <c r="T61" t="s">
        <v>12</v>
      </c>
      <c r="U61" t="s">
        <v>3631</v>
      </c>
      <c r="V61" t="s">
        <v>3629</v>
      </c>
    </row>
    <row r="62" spans="2:22" x14ac:dyDescent="0.25">
      <c r="B62" t="s">
        <v>1400</v>
      </c>
      <c r="C62" t="s">
        <v>3477</v>
      </c>
      <c r="G62" t="s">
        <v>476</v>
      </c>
      <c r="H62" t="s">
        <v>1401</v>
      </c>
      <c r="I62" t="s">
        <v>1268</v>
      </c>
      <c r="J62">
        <f>IF(MID(G62,1,LEN(v_titulo))=TRIM(v_titulo),MAX(J$4:J61)+1,0)</f>
        <v>0</v>
      </c>
      <c r="R62" s="122" t="s">
        <v>3662</v>
      </c>
      <c r="S62" s="122" t="s">
        <v>3663</v>
      </c>
      <c r="T62" s="122" t="s">
        <v>12</v>
      </c>
      <c r="U62" s="122" t="s">
        <v>3660</v>
      </c>
      <c r="V62" s="122" t="s">
        <v>3629</v>
      </c>
    </row>
    <row r="63" spans="2:22" x14ac:dyDescent="0.25">
      <c r="B63" t="s">
        <v>1402</v>
      </c>
      <c r="C63" t="s">
        <v>1403</v>
      </c>
      <c r="G63" t="s">
        <v>477</v>
      </c>
      <c r="H63" t="s">
        <v>1404</v>
      </c>
      <c r="I63" t="s">
        <v>1268</v>
      </c>
      <c r="J63">
        <f>IF(MID(G63,1,LEN(v_titulo))=TRIM(v_titulo),MAX(J$4:J62)+1,0)</f>
        <v>0</v>
      </c>
      <c r="R63" s="121" t="s">
        <v>3511</v>
      </c>
      <c r="S63" s="121" t="s">
        <v>8139</v>
      </c>
      <c r="T63" s="121" t="s">
        <v>2265</v>
      </c>
      <c r="U63" s="121" t="s">
        <v>3662</v>
      </c>
      <c r="V63" s="121" t="s">
        <v>3502</v>
      </c>
    </row>
    <row r="64" spans="2:22" x14ac:dyDescent="0.25">
      <c r="B64" t="s">
        <v>1405</v>
      </c>
      <c r="C64" t="s">
        <v>1406</v>
      </c>
      <c r="G64" t="s">
        <v>1407</v>
      </c>
      <c r="H64" t="s">
        <v>2116</v>
      </c>
      <c r="I64" t="s">
        <v>1228</v>
      </c>
      <c r="J64">
        <f>IF(MID(G64,1,LEN(v_titulo))=TRIM(v_titulo),MAX(J$4:J63)+1,0)</f>
        <v>0</v>
      </c>
      <c r="R64" s="121" t="s">
        <v>3664</v>
      </c>
      <c r="S64" s="121" t="s">
        <v>3665</v>
      </c>
      <c r="T64" s="121" t="s">
        <v>12</v>
      </c>
      <c r="U64" s="121" t="s">
        <v>3660</v>
      </c>
      <c r="V64" s="121" t="s">
        <v>3629</v>
      </c>
    </row>
    <row r="65" spans="2:22" x14ac:dyDescent="0.25">
      <c r="B65" t="s">
        <v>1408</v>
      </c>
      <c r="C65" t="s">
        <v>1409</v>
      </c>
      <c r="G65" t="s">
        <v>478</v>
      </c>
      <c r="H65" t="s">
        <v>1410</v>
      </c>
      <c r="I65" t="s">
        <v>1236</v>
      </c>
      <c r="J65">
        <f>IF(MID(G65,1,LEN(v_titulo))=TRIM(v_titulo),MAX(J$4:J64)+1,0)</f>
        <v>0</v>
      </c>
      <c r="R65" t="s">
        <v>3512</v>
      </c>
      <c r="S65" t="s">
        <v>8140</v>
      </c>
      <c r="T65" t="s">
        <v>2267</v>
      </c>
      <c r="U65" t="s">
        <v>3664</v>
      </c>
      <c r="V65" t="s">
        <v>3502</v>
      </c>
    </row>
    <row r="66" spans="2:22" x14ac:dyDescent="0.25">
      <c r="B66" t="s">
        <v>1411</v>
      </c>
      <c r="C66" t="s">
        <v>3478</v>
      </c>
      <c r="G66" t="s">
        <v>515</v>
      </c>
      <c r="H66" t="s">
        <v>1412</v>
      </c>
      <c r="I66" t="s">
        <v>1236</v>
      </c>
      <c r="J66">
        <f>IF(MID(G66,1,LEN(v_titulo))=TRIM(v_titulo),MAX(J$4:J65)+1,0)</f>
        <v>0</v>
      </c>
      <c r="R66" s="122" t="s">
        <v>8141</v>
      </c>
      <c r="S66" s="122" t="s">
        <v>8142</v>
      </c>
      <c r="T66" s="122" t="s">
        <v>12</v>
      </c>
      <c r="U66" s="122" t="s">
        <v>12</v>
      </c>
      <c r="V66" s="122" t="s">
        <v>12</v>
      </c>
    </row>
    <row r="67" spans="2:22" x14ac:dyDescent="0.25">
      <c r="B67" t="s">
        <v>1413</v>
      </c>
      <c r="C67" t="s">
        <v>1414</v>
      </c>
      <c r="G67" t="s">
        <v>518</v>
      </c>
      <c r="H67" t="s">
        <v>1415</v>
      </c>
      <c r="I67" t="s">
        <v>1236</v>
      </c>
      <c r="J67">
        <f>IF(MID(G67,1,LEN(v_titulo))=TRIM(v_titulo),MAX(J$4:J66)+1,0)</f>
        <v>0</v>
      </c>
      <c r="R67" s="121" t="s">
        <v>8143</v>
      </c>
      <c r="S67" s="121" t="s">
        <v>8144</v>
      </c>
      <c r="T67" s="121" t="s">
        <v>12</v>
      </c>
      <c r="U67" s="121" t="s">
        <v>12</v>
      </c>
      <c r="V67" s="121" t="s">
        <v>12</v>
      </c>
    </row>
    <row r="68" spans="2:22" x14ac:dyDescent="0.25">
      <c r="B68" t="s">
        <v>1416</v>
      </c>
      <c r="C68" t="s">
        <v>1417</v>
      </c>
      <c r="G68" t="s">
        <v>523</v>
      </c>
      <c r="H68" t="s">
        <v>1418</v>
      </c>
      <c r="I68" t="s">
        <v>1236</v>
      </c>
      <c r="J68">
        <f>IF(MID(G68,1,LEN(v_titulo))=TRIM(v_titulo),MAX(J$4:J67)+1,0)</f>
        <v>0</v>
      </c>
      <c r="R68" s="121" t="s">
        <v>8145</v>
      </c>
      <c r="S68" s="121" t="s">
        <v>8146</v>
      </c>
      <c r="T68" s="121" t="s">
        <v>12</v>
      </c>
      <c r="U68" s="121" t="s">
        <v>12</v>
      </c>
      <c r="V68" s="121" t="s">
        <v>12</v>
      </c>
    </row>
    <row r="69" spans="2:22" x14ac:dyDescent="0.25">
      <c r="B69" t="s">
        <v>1419</v>
      </c>
      <c r="C69" t="s">
        <v>1420</v>
      </c>
      <c r="G69" t="s">
        <v>1421</v>
      </c>
      <c r="H69" t="s">
        <v>2117</v>
      </c>
      <c r="I69" t="s">
        <v>1228</v>
      </c>
      <c r="J69">
        <f>IF(MID(G69,1,LEN(v_titulo))=TRIM(v_titulo),MAX(J$4:J68)+1,0)</f>
        <v>0</v>
      </c>
      <c r="R69" s="122" t="s">
        <v>3513</v>
      </c>
      <c r="S69" s="122" t="s">
        <v>8147</v>
      </c>
      <c r="T69" s="122" t="s">
        <v>8148</v>
      </c>
      <c r="U69" s="122" t="s">
        <v>3664</v>
      </c>
      <c r="V69" s="122" t="s">
        <v>3502</v>
      </c>
    </row>
    <row r="70" spans="2:22" x14ac:dyDescent="0.25">
      <c r="B70" t="s">
        <v>1422</v>
      </c>
      <c r="C70" t="s">
        <v>1423</v>
      </c>
      <c r="G70" t="s">
        <v>525</v>
      </c>
      <c r="H70" t="s">
        <v>1410</v>
      </c>
      <c r="I70" t="s">
        <v>1236</v>
      </c>
      <c r="J70">
        <f>IF(MID(G70,1,LEN(v_titulo))=TRIM(v_titulo),MAX(J$4:J69)+1,0)</f>
        <v>0</v>
      </c>
      <c r="R70" s="121" t="s">
        <v>3666</v>
      </c>
      <c r="S70" s="121" t="s">
        <v>3667</v>
      </c>
      <c r="T70" s="121" t="s">
        <v>12</v>
      </c>
      <c r="U70" s="121" t="s">
        <v>3660</v>
      </c>
      <c r="V70" s="121" t="s">
        <v>3629</v>
      </c>
    </row>
    <row r="71" spans="2:22" x14ac:dyDescent="0.25">
      <c r="B71" t="s">
        <v>1424</v>
      </c>
      <c r="C71" t="s">
        <v>38</v>
      </c>
      <c r="G71" t="s">
        <v>536</v>
      </c>
      <c r="H71" t="s">
        <v>1425</v>
      </c>
      <c r="I71" t="s">
        <v>1236</v>
      </c>
      <c r="J71">
        <f>IF(MID(G71,1,LEN(v_titulo))=TRIM(v_titulo),MAX(J$4:J70)+1,0)</f>
        <v>0</v>
      </c>
      <c r="R71" s="121" t="s">
        <v>3514</v>
      </c>
      <c r="S71" s="121" t="s">
        <v>8149</v>
      </c>
      <c r="T71" s="121" t="s">
        <v>8148</v>
      </c>
      <c r="U71" s="121" t="s">
        <v>3666</v>
      </c>
      <c r="V71" s="121" t="s">
        <v>3502</v>
      </c>
    </row>
    <row r="72" spans="2:22" x14ac:dyDescent="0.25">
      <c r="B72" t="s">
        <v>1426</v>
      </c>
      <c r="C72" t="s">
        <v>1427</v>
      </c>
      <c r="G72" t="s">
        <v>537</v>
      </c>
      <c r="H72" t="s">
        <v>1428</v>
      </c>
      <c r="I72" t="s">
        <v>1236</v>
      </c>
      <c r="J72">
        <f>IF(MID(G72,1,LEN(v_titulo))=TRIM(v_titulo),MAX(J$4:J71)+1,0)</f>
        <v>0</v>
      </c>
      <c r="R72" s="122" t="s">
        <v>8150</v>
      </c>
      <c r="S72" s="122" t="s">
        <v>8151</v>
      </c>
      <c r="T72" s="122" t="s">
        <v>2269</v>
      </c>
      <c r="U72" s="122" t="s">
        <v>3666</v>
      </c>
      <c r="V72" s="122" t="s">
        <v>3502</v>
      </c>
    </row>
    <row r="73" spans="2:22" x14ac:dyDescent="0.25">
      <c r="B73" t="s">
        <v>1429</v>
      </c>
      <c r="C73" t="s">
        <v>1430</v>
      </c>
      <c r="G73" t="s">
        <v>538</v>
      </c>
      <c r="H73" t="s">
        <v>1431</v>
      </c>
      <c r="I73" t="s">
        <v>1236</v>
      </c>
      <c r="J73">
        <f>IF(MID(G73,1,LEN(v_titulo))=TRIM(v_titulo),MAX(J$4:J72)+1,0)</f>
        <v>0</v>
      </c>
      <c r="R73" s="121" t="s">
        <v>4504</v>
      </c>
      <c r="S73" s="121" t="s">
        <v>8152</v>
      </c>
      <c r="T73" s="121" t="s">
        <v>2269</v>
      </c>
      <c r="U73" s="121" t="s">
        <v>3666</v>
      </c>
      <c r="V73" s="121" t="s">
        <v>3502</v>
      </c>
    </row>
    <row r="74" spans="2:22" x14ac:dyDescent="0.25">
      <c r="B74" t="s">
        <v>1432</v>
      </c>
      <c r="C74" t="s">
        <v>7130</v>
      </c>
      <c r="G74" t="s">
        <v>541</v>
      </c>
      <c r="H74" t="s">
        <v>1433</v>
      </c>
      <c r="I74" t="s">
        <v>1236</v>
      </c>
      <c r="J74">
        <f>IF(MID(G74,1,LEN(v_titulo))=TRIM(v_titulo),MAX(J$4:J73)+1,0)</f>
        <v>0</v>
      </c>
      <c r="R74" s="122" t="s">
        <v>3668</v>
      </c>
      <c r="S74" s="122" t="s">
        <v>8153</v>
      </c>
      <c r="T74" s="122" t="s">
        <v>12</v>
      </c>
      <c r="U74" s="122" t="s">
        <v>3660</v>
      </c>
      <c r="V74" s="122" t="s">
        <v>3629</v>
      </c>
    </row>
    <row r="75" spans="2:22" x14ac:dyDescent="0.25">
      <c r="B75" t="s">
        <v>1434</v>
      </c>
      <c r="C75" t="s">
        <v>7131</v>
      </c>
      <c r="G75" t="s">
        <v>543</v>
      </c>
      <c r="H75" t="s">
        <v>1435</v>
      </c>
      <c r="I75" t="s">
        <v>1236</v>
      </c>
      <c r="J75">
        <f>IF(MID(G75,1,LEN(v_titulo))=TRIM(v_titulo),MAX(J$4:J74)+1,0)</f>
        <v>0</v>
      </c>
      <c r="R75" s="121" t="s">
        <v>3515</v>
      </c>
      <c r="S75" s="121" t="s">
        <v>8154</v>
      </c>
      <c r="T75" s="121" t="s">
        <v>8155</v>
      </c>
      <c r="U75" s="121" t="s">
        <v>3668</v>
      </c>
      <c r="V75" s="121" t="s">
        <v>3502</v>
      </c>
    </row>
    <row r="76" spans="2:22" x14ac:dyDescent="0.25">
      <c r="B76" t="s">
        <v>1436</v>
      </c>
      <c r="C76" t="s">
        <v>1437</v>
      </c>
      <c r="G76" t="s">
        <v>1438</v>
      </c>
      <c r="H76" t="s">
        <v>2118</v>
      </c>
      <c r="I76" t="s">
        <v>1228</v>
      </c>
      <c r="J76">
        <f>IF(MID(G76,1,LEN(v_titulo))=TRIM(v_titulo),MAX(J$4:J75)+1,0)</f>
        <v>0</v>
      </c>
      <c r="R76" s="122" t="s">
        <v>3669</v>
      </c>
      <c r="S76" s="122" t="s">
        <v>8156</v>
      </c>
      <c r="T76" s="122" t="s">
        <v>12</v>
      </c>
      <c r="U76" s="122" t="s">
        <v>3660</v>
      </c>
      <c r="V76" s="122" t="s">
        <v>3629</v>
      </c>
    </row>
    <row r="77" spans="2:22" x14ac:dyDescent="0.25">
      <c r="B77" t="s">
        <v>1439</v>
      </c>
      <c r="C77" t="s">
        <v>1440</v>
      </c>
      <c r="G77" t="s">
        <v>545</v>
      </c>
      <c r="H77" t="s">
        <v>1260</v>
      </c>
      <c r="I77" t="s">
        <v>1236</v>
      </c>
      <c r="J77">
        <f>IF(MID(G77,1,LEN(v_titulo))=TRIM(v_titulo),MAX(J$4:J76)+1,0)</f>
        <v>0</v>
      </c>
      <c r="R77" s="121" t="s">
        <v>3516</v>
      </c>
      <c r="S77" s="121" t="s">
        <v>8156</v>
      </c>
      <c r="T77" s="121" t="s">
        <v>8157</v>
      </c>
      <c r="U77" s="121" t="s">
        <v>3669</v>
      </c>
      <c r="V77" s="121" t="s">
        <v>3502</v>
      </c>
    </row>
    <row r="78" spans="2:22" x14ac:dyDescent="0.25">
      <c r="B78" t="s">
        <v>1441</v>
      </c>
      <c r="C78" t="s">
        <v>1442</v>
      </c>
      <c r="G78" t="s">
        <v>558</v>
      </c>
      <c r="H78" t="s">
        <v>1443</v>
      </c>
      <c r="I78" t="s">
        <v>1236</v>
      </c>
      <c r="J78">
        <f>IF(MID(G78,1,LEN(v_titulo))=TRIM(v_titulo),MAX(J$4:J77)+1,0)</f>
        <v>0</v>
      </c>
      <c r="R78" t="s">
        <v>3670</v>
      </c>
      <c r="S78" t="s">
        <v>3671</v>
      </c>
      <c r="T78" t="s">
        <v>12</v>
      </c>
      <c r="U78" t="s">
        <v>3660</v>
      </c>
      <c r="V78" t="s">
        <v>3629</v>
      </c>
    </row>
    <row r="79" spans="2:22" x14ac:dyDescent="0.25">
      <c r="B79" t="s">
        <v>1444</v>
      </c>
      <c r="C79" t="s">
        <v>3481</v>
      </c>
      <c r="G79" t="s">
        <v>708</v>
      </c>
      <c r="H79" t="s">
        <v>1445</v>
      </c>
      <c r="I79" t="s">
        <v>1236</v>
      </c>
      <c r="J79">
        <f>IF(MID(G79,1,LEN(v_titulo))=TRIM(v_titulo),MAX(J$4:J78)+1,0)</f>
        <v>0</v>
      </c>
      <c r="R79" t="s">
        <v>3672</v>
      </c>
      <c r="S79" t="s">
        <v>3673</v>
      </c>
      <c r="T79" t="s">
        <v>12</v>
      </c>
      <c r="U79" t="s">
        <v>3631</v>
      </c>
      <c r="V79" t="s">
        <v>3629</v>
      </c>
    </row>
    <row r="80" spans="2:22" x14ac:dyDescent="0.25">
      <c r="B80" t="s">
        <v>1446</v>
      </c>
      <c r="C80" t="s">
        <v>1447</v>
      </c>
      <c r="G80" t="s">
        <v>716</v>
      </c>
      <c r="H80" t="s">
        <v>1448</v>
      </c>
      <c r="I80" t="s">
        <v>1236</v>
      </c>
      <c r="J80">
        <f>IF(MID(G80,1,LEN(v_titulo))=TRIM(v_titulo),MAX(J$4:J79)+1,0)</f>
        <v>0</v>
      </c>
      <c r="R80" t="s">
        <v>3674</v>
      </c>
      <c r="S80" t="s">
        <v>3675</v>
      </c>
      <c r="T80" t="s">
        <v>12</v>
      </c>
      <c r="U80" t="s">
        <v>3672</v>
      </c>
      <c r="V80" t="s">
        <v>3629</v>
      </c>
    </row>
    <row r="81" spans="2:22" x14ac:dyDescent="0.25">
      <c r="B81" t="s">
        <v>1449</v>
      </c>
      <c r="C81" t="s">
        <v>1450</v>
      </c>
      <c r="G81" t="s">
        <v>1451</v>
      </c>
      <c r="H81" t="s">
        <v>1452</v>
      </c>
      <c r="I81" t="s">
        <v>1236</v>
      </c>
      <c r="J81">
        <f>IF(MID(G81,1,LEN(v_titulo))=TRIM(v_titulo),MAX(J$4:J80)+1,0)</f>
        <v>0</v>
      </c>
      <c r="R81" t="s">
        <v>3676</v>
      </c>
      <c r="S81" t="s">
        <v>3677</v>
      </c>
      <c r="T81" t="s">
        <v>12</v>
      </c>
      <c r="U81" t="s">
        <v>3674</v>
      </c>
      <c r="V81" t="s">
        <v>3629</v>
      </c>
    </row>
    <row r="82" spans="2:22" x14ac:dyDescent="0.25">
      <c r="B82" t="s">
        <v>1453</v>
      </c>
      <c r="C82" t="s">
        <v>39</v>
      </c>
      <c r="G82" t="s">
        <v>717</v>
      </c>
      <c r="H82" t="s">
        <v>1454</v>
      </c>
      <c r="I82" t="s">
        <v>1268</v>
      </c>
      <c r="J82">
        <f>IF(MID(G82,1,LEN(v_titulo))=TRIM(v_titulo),MAX(J$4:J81)+1,0)</f>
        <v>0</v>
      </c>
      <c r="R82" t="s">
        <v>3678</v>
      </c>
      <c r="S82" t="s">
        <v>8158</v>
      </c>
      <c r="T82" t="s">
        <v>12</v>
      </c>
      <c r="U82" t="s">
        <v>3676</v>
      </c>
      <c r="V82" t="s">
        <v>3629</v>
      </c>
    </row>
    <row r="83" spans="2:22" x14ac:dyDescent="0.25">
      <c r="B83" t="s">
        <v>1455</v>
      </c>
      <c r="C83" t="s">
        <v>1456</v>
      </c>
      <c r="G83" t="s">
        <v>722</v>
      </c>
      <c r="H83" t="s">
        <v>1457</v>
      </c>
      <c r="I83" t="s">
        <v>1268</v>
      </c>
      <c r="J83">
        <f>IF(MID(G83,1,LEN(v_titulo))=TRIM(v_titulo),MAX(J$4:J82)+1,0)</f>
        <v>0</v>
      </c>
      <c r="R83" t="s">
        <v>3517</v>
      </c>
      <c r="S83" t="s">
        <v>8159</v>
      </c>
      <c r="T83" t="s">
        <v>8160</v>
      </c>
      <c r="U83" t="s">
        <v>3678</v>
      </c>
      <c r="V83" t="s">
        <v>3502</v>
      </c>
    </row>
    <row r="84" spans="2:22" x14ac:dyDescent="0.25">
      <c r="B84" t="s">
        <v>1458</v>
      </c>
      <c r="C84" t="s">
        <v>40</v>
      </c>
      <c r="G84" t="s">
        <v>1459</v>
      </c>
      <c r="H84" t="s">
        <v>2119</v>
      </c>
      <c r="I84" t="s">
        <v>1228</v>
      </c>
      <c r="J84">
        <f>IF(MID(G84,1,LEN(v_titulo))=TRIM(v_titulo),MAX(J$4:J83)+1,0)</f>
        <v>0</v>
      </c>
      <c r="R84" s="121" t="s">
        <v>8161</v>
      </c>
      <c r="S84" s="121" t="s">
        <v>8162</v>
      </c>
      <c r="T84" s="121" t="s">
        <v>8160</v>
      </c>
      <c r="U84" s="121" t="s">
        <v>3678</v>
      </c>
      <c r="V84" s="121" t="s">
        <v>12</v>
      </c>
    </row>
    <row r="85" spans="2:22" x14ac:dyDescent="0.25">
      <c r="B85" t="s">
        <v>1460</v>
      </c>
      <c r="C85" t="s">
        <v>1461</v>
      </c>
      <c r="G85" t="s">
        <v>723</v>
      </c>
      <c r="H85" t="s">
        <v>1462</v>
      </c>
      <c r="I85" t="s">
        <v>1236</v>
      </c>
      <c r="J85">
        <f>IF(MID(G85,1,LEN(v_titulo))=TRIM(v_titulo),MAX(J$4:J84)+1,0)</f>
        <v>0</v>
      </c>
      <c r="R85" s="121" t="s">
        <v>3679</v>
      </c>
      <c r="S85" s="121" t="s">
        <v>3680</v>
      </c>
      <c r="T85" s="121" t="s">
        <v>12</v>
      </c>
      <c r="U85" s="121" t="s">
        <v>3676</v>
      </c>
      <c r="V85" s="121" t="s">
        <v>3629</v>
      </c>
    </row>
    <row r="86" spans="2:22" x14ac:dyDescent="0.25">
      <c r="B86" t="s">
        <v>1463</v>
      </c>
      <c r="C86" t="s">
        <v>1464</v>
      </c>
      <c r="G86" t="s">
        <v>782</v>
      </c>
      <c r="H86" t="s">
        <v>1465</v>
      </c>
      <c r="I86" t="s">
        <v>1236</v>
      </c>
      <c r="J86">
        <f>IF(MID(G86,1,LEN(v_titulo))=TRIM(v_titulo),MAX(J$4:J85)+1,0)</f>
        <v>0</v>
      </c>
      <c r="R86" t="s">
        <v>3518</v>
      </c>
      <c r="S86" t="s">
        <v>8159</v>
      </c>
      <c r="T86" t="s">
        <v>8163</v>
      </c>
      <c r="U86" t="s">
        <v>3679</v>
      </c>
      <c r="V86" t="s">
        <v>3502</v>
      </c>
    </row>
    <row r="87" spans="2:22" x14ac:dyDescent="0.25">
      <c r="B87" t="s">
        <v>1466</v>
      </c>
      <c r="C87" t="s">
        <v>1467</v>
      </c>
      <c r="G87" t="s">
        <v>783</v>
      </c>
      <c r="H87" t="s">
        <v>1468</v>
      </c>
      <c r="I87" t="s">
        <v>1236</v>
      </c>
      <c r="J87">
        <f>IF(MID(G87,1,LEN(v_titulo))=TRIM(v_titulo),MAX(J$4:J86)+1,0)</f>
        <v>0</v>
      </c>
      <c r="R87" t="s">
        <v>8164</v>
      </c>
      <c r="S87" t="s">
        <v>8162</v>
      </c>
      <c r="T87" t="s">
        <v>8163</v>
      </c>
      <c r="U87" t="s">
        <v>3679</v>
      </c>
      <c r="V87" t="s">
        <v>12</v>
      </c>
    </row>
    <row r="88" spans="2:22" x14ac:dyDescent="0.25">
      <c r="B88" t="s">
        <v>1469</v>
      </c>
      <c r="C88" t="s">
        <v>7132</v>
      </c>
      <c r="G88" t="s">
        <v>789</v>
      </c>
      <c r="H88" t="s">
        <v>1470</v>
      </c>
      <c r="I88" t="s">
        <v>1236</v>
      </c>
      <c r="J88">
        <f>IF(MID(G88,1,LEN(v_titulo))=TRIM(v_titulo),MAX(J$4:J87)+1,0)</f>
        <v>0</v>
      </c>
      <c r="R88" t="s">
        <v>3681</v>
      </c>
      <c r="S88" t="s">
        <v>3682</v>
      </c>
      <c r="T88" t="s">
        <v>12</v>
      </c>
      <c r="U88" t="s">
        <v>3674</v>
      </c>
      <c r="V88" t="s">
        <v>3629</v>
      </c>
    </row>
    <row r="89" spans="2:22" x14ac:dyDescent="0.25">
      <c r="B89" t="s">
        <v>1471</v>
      </c>
      <c r="C89" t="s">
        <v>7133</v>
      </c>
      <c r="G89" t="s">
        <v>792</v>
      </c>
      <c r="H89" t="s">
        <v>1472</v>
      </c>
      <c r="I89" t="s">
        <v>1236</v>
      </c>
      <c r="J89">
        <f>IF(MID(G89,1,LEN(v_titulo))=TRIM(v_titulo),MAX(J$4:J88)+1,0)</f>
        <v>0</v>
      </c>
      <c r="R89" t="s">
        <v>3683</v>
      </c>
      <c r="S89" t="s">
        <v>3684</v>
      </c>
      <c r="T89" t="s">
        <v>12</v>
      </c>
      <c r="U89" t="s">
        <v>3681</v>
      </c>
      <c r="V89" t="s">
        <v>3629</v>
      </c>
    </row>
    <row r="90" spans="2:22" x14ac:dyDescent="0.25">
      <c r="B90" t="s">
        <v>1473</v>
      </c>
      <c r="C90" t="s">
        <v>1474</v>
      </c>
      <c r="G90" t="s">
        <v>796</v>
      </c>
      <c r="H90" t="s">
        <v>1475</v>
      </c>
      <c r="I90" t="s">
        <v>1236</v>
      </c>
      <c r="J90">
        <f>IF(MID(G90,1,LEN(v_titulo))=TRIM(v_titulo),MAX(J$4:J89)+1,0)</f>
        <v>0</v>
      </c>
      <c r="R90" t="s">
        <v>3519</v>
      </c>
      <c r="S90" t="s">
        <v>8165</v>
      </c>
      <c r="T90" t="s">
        <v>8166</v>
      </c>
      <c r="U90" t="s">
        <v>3683</v>
      </c>
      <c r="V90" t="s">
        <v>3502</v>
      </c>
    </row>
    <row r="91" spans="2:22" x14ac:dyDescent="0.25">
      <c r="B91" t="s">
        <v>1476</v>
      </c>
      <c r="C91" t="s">
        <v>1477</v>
      </c>
      <c r="G91" t="s">
        <v>797</v>
      </c>
      <c r="H91" t="s">
        <v>1478</v>
      </c>
      <c r="I91" t="s">
        <v>1236</v>
      </c>
      <c r="J91">
        <f>IF(MID(G91,1,LEN(v_titulo))=TRIM(v_titulo),MAX(J$4:J90)+1,0)</f>
        <v>0</v>
      </c>
      <c r="R91" t="s">
        <v>8167</v>
      </c>
      <c r="S91" t="s">
        <v>8168</v>
      </c>
      <c r="T91" t="s">
        <v>8166</v>
      </c>
      <c r="U91" t="s">
        <v>3683</v>
      </c>
      <c r="V91" t="s">
        <v>12</v>
      </c>
    </row>
    <row r="92" spans="2:22" x14ac:dyDescent="0.25">
      <c r="B92" t="s">
        <v>1479</v>
      </c>
      <c r="C92" t="s">
        <v>1480</v>
      </c>
      <c r="G92" t="s">
        <v>799</v>
      </c>
      <c r="H92" t="s">
        <v>1481</v>
      </c>
      <c r="I92" t="s">
        <v>1236</v>
      </c>
      <c r="J92">
        <f>IF(MID(G92,1,LEN(v_titulo))=TRIM(v_titulo),MAX(J$4:J91)+1,0)</f>
        <v>0</v>
      </c>
      <c r="R92" s="121" t="s">
        <v>3685</v>
      </c>
      <c r="S92" s="121" t="s">
        <v>3686</v>
      </c>
      <c r="T92" s="121" t="s">
        <v>12</v>
      </c>
      <c r="U92" s="121" t="s">
        <v>3681</v>
      </c>
      <c r="V92" s="121" t="s">
        <v>3629</v>
      </c>
    </row>
    <row r="93" spans="2:22" x14ac:dyDescent="0.25">
      <c r="B93" t="s">
        <v>1482</v>
      </c>
      <c r="C93" t="s">
        <v>7134</v>
      </c>
      <c r="G93" t="s">
        <v>1483</v>
      </c>
      <c r="H93" t="s">
        <v>1484</v>
      </c>
      <c r="I93" t="s">
        <v>1236</v>
      </c>
      <c r="J93">
        <f>IF(MID(G93,1,LEN(v_titulo))=TRIM(v_titulo),MAX(J$4:J92)+1,0)</f>
        <v>0</v>
      </c>
      <c r="R93" t="s">
        <v>3520</v>
      </c>
      <c r="S93" t="s">
        <v>8165</v>
      </c>
      <c r="T93" t="s">
        <v>8169</v>
      </c>
      <c r="U93" t="s">
        <v>3685</v>
      </c>
      <c r="V93" t="s">
        <v>3502</v>
      </c>
    </row>
    <row r="94" spans="2:22" x14ac:dyDescent="0.25">
      <c r="B94" t="s">
        <v>1485</v>
      </c>
      <c r="C94" t="s">
        <v>1486</v>
      </c>
      <c r="G94" t="s">
        <v>816</v>
      </c>
      <c r="H94" t="s">
        <v>1487</v>
      </c>
      <c r="I94" t="s">
        <v>1268</v>
      </c>
      <c r="J94">
        <f>IF(MID(G94,1,LEN(v_titulo))=TRIM(v_titulo),MAX(J$4:J93)+1,0)</f>
        <v>0</v>
      </c>
      <c r="R94" s="121" t="s">
        <v>8170</v>
      </c>
      <c r="S94" s="121" t="s">
        <v>8171</v>
      </c>
      <c r="T94" s="121" t="s">
        <v>8169</v>
      </c>
      <c r="U94" s="121" t="s">
        <v>3685</v>
      </c>
      <c r="V94" s="121" t="s">
        <v>12</v>
      </c>
    </row>
    <row r="95" spans="2:22" x14ac:dyDescent="0.25">
      <c r="B95" t="s">
        <v>1488</v>
      </c>
      <c r="C95" t="s">
        <v>42</v>
      </c>
      <c r="G95" t="s">
        <v>823</v>
      </c>
      <c r="H95" t="s">
        <v>1489</v>
      </c>
      <c r="I95" t="s">
        <v>1268</v>
      </c>
      <c r="J95">
        <f>IF(MID(G95,1,LEN(v_titulo))=TRIM(v_titulo),MAX(J$4:J94)+1,0)</f>
        <v>0</v>
      </c>
      <c r="R95" t="s">
        <v>3687</v>
      </c>
      <c r="S95" t="s">
        <v>8172</v>
      </c>
      <c r="T95" t="s">
        <v>12</v>
      </c>
      <c r="U95" t="s">
        <v>3672</v>
      </c>
      <c r="V95" t="s">
        <v>3629</v>
      </c>
    </row>
    <row r="96" spans="2:22" x14ac:dyDescent="0.25">
      <c r="B96" t="s">
        <v>1490</v>
      </c>
      <c r="C96" t="s">
        <v>1491</v>
      </c>
      <c r="G96" t="s">
        <v>854</v>
      </c>
      <c r="H96" t="s">
        <v>1492</v>
      </c>
      <c r="I96" t="s">
        <v>1268</v>
      </c>
      <c r="J96">
        <f>IF(MID(G96,1,LEN(v_titulo))=TRIM(v_titulo),MAX(J$4:J95)+1,0)</f>
        <v>0</v>
      </c>
      <c r="R96" t="s">
        <v>3688</v>
      </c>
      <c r="S96" t="s">
        <v>8173</v>
      </c>
      <c r="T96" t="s">
        <v>12</v>
      </c>
      <c r="U96" t="s">
        <v>3687</v>
      </c>
      <c r="V96" t="s">
        <v>3629</v>
      </c>
    </row>
    <row r="97" spans="2:22" x14ac:dyDescent="0.25">
      <c r="B97" t="s">
        <v>1493</v>
      </c>
      <c r="C97" t="s">
        <v>1494</v>
      </c>
      <c r="G97" t="s">
        <v>870</v>
      </c>
      <c r="H97" t="s">
        <v>1495</v>
      </c>
      <c r="I97" t="s">
        <v>1268</v>
      </c>
      <c r="J97">
        <f>IF(MID(G97,1,LEN(v_titulo))=TRIM(v_titulo),MAX(J$4:J96)+1,0)</f>
        <v>0</v>
      </c>
      <c r="R97" t="s">
        <v>3689</v>
      </c>
      <c r="S97" t="s">
        <v>3690</v>
      </c>
      <c r="T97" t="s">
        <v>12</v>
      </c>
      <c r="U97" t="s">
        <v>3688</v>
      </c>
      <c r="V97" t="s">
        <v>3629</v>
      </c>
    </row>
    <row r="98" spans="2:22" x14ac:dyDescent="0.25">
      <c r="B98" t="s">
        <v>1496</v>
      </c>
      <c r="C98" t="s">
        <v>43</v>
      </c>
      <c r="G98" t="s">
        <v>886</v>
      </c>
      <c r="H98" t="s">
        <v>1497</v>
      </c>
      <c r="I98" t="s">
        <v>1268</v>
      </c>
      <c r="J98">
        <f>IF(MID(G98,1,LEN(v_titulo))=TRIM(v_titulo),MAX(J$4:J97)+1,0)</f>
        <v>0</v>
      </c>
      <c r="R98" s="121" t="s">
        <v>3691</v>
      </c>
      <c r="S98" s="121" t="s">
        <v>3692</v>
      </c>
      <c r="T98" s="121" t="s">
        <v>12</v>
      </c>
      <c r="U98" s="121" t="s">
        <v>3688</v>
      </c>
      <c r="V98" s="121" t="s">
        <v>3629</v>
      </c>
    </row>
    <row r="99" spans="2:22" x14ac:dyDescent="0.25">
      <c r="B99" t="s">
        <v>1498</v>
      </c>
      <c r="C99" t="s">
        <v>402</v>
      </c>
      <c r="G99" t="s">
        <v>1499</v>
      </c>
      <c r="H99" t="s">
        <v>2120</v>
      </c>
      <c r="I99" t="s">
        <v>1228</v>
      </c>
      <c r="J99">
        <f>IF(MID(G99,1,LEN(v_titulo))=TRIM(v_titulo),MAX(J$4:J98)+1,0)</f>
        <v>0</v>
      </c>
      <c r="R99" t="s">
        <v>8174</v>
      </c>
      <c r="S99" t="s">
        <v>8175</v>
      </c>
      <c r="T99" t="s">
        <v>8148</v>
      </c>
      <c r="U99" t="s">
        <v>3691</v>
      </c>
      <c r="V99" t="s">
        <v>3502</v>
      </c>
    </row>
    <row r="100" spans="2:22" x14ac:dyDescent="0.25">
      <c r="B100" t="s">
        <v>1500</v>
      </c>
      <c r="C100" t="s">
        <v>1501</v>
      </c>
      <c r="G100" t="s">
        <v>889</v>
      </c>
      <c r="H100" t="s">
        <v>1502</v>
      </c>
      <c r="I100" t="s">
        <v>1236</v>
      </c>
      <c r="J100">
        <f>IF(MID(G100,1,LEN(v_titulo))=TRIM(v_titulo),MAX(J$4:J99)+1,0)</f>
        <v>0</v>
      </c>
      <c r="R100" s="121" t="s">
        <v>8176</v>
      </c>
      <c r="S100" s="121" t="s">
        <v>8177</v>
      </c>
      <c r="T100" s="121" t="s">
        <v>8148</v>
      </c>
      <c r="U100" s="121" t="s">
        <v>3691</v>
      </c>
      <c r="V100" s="121" t="s">
        <v>3502</v>
      </c>
    </row>
    <row r="101" spans="2:22" x14ac:dyDescent="0.25">
      <c r="B101" t="s">
        <v>1503</v>
      </c>
      <c r="C101" t="s">
        <v>44</v>
      </c>
      <c r="G101" t="s">
        <v>1504</v>
      </c>
      <c r="H101" t="s">
        <v>1505</v>
      </c>
      <c r="I101" t="s">
        <v>1236</v>
      </c>
      <c r="J101">
        <f>IF(MID(G101,1,LEN(v_titulo))=TRIM(v_titulo),MAX(J$4:J100)+1,0)</f>
        <v>0</v>
      </c>
      <c r="R101" s="121" t="s">
        <v>3693</v>
      </c>
      <c r="S101" s="121" t="s">
        <v>3694</v>
      </c>
      <c r="T101" s="121" t="s">
        <v>12</v>
      </c>
      <c r="U101" s="121" t="s">
        <v>3688</v>
      </c>
      <c r="V101" s="121" t="s">
        <v>3629</v>
      </c>
    </row>
    <row r="102" spans="2:22" x14ac:dyDescent="0.25">
      <c r="B102" t="s">
        <v>1506</v>
      </c>
      <c r="C102" t="s">
        <v>403</v>
      </c>
      <c r="G102" t="s">
        <v>890</v>
      </c>
      <c r="H102" t="s">
        <v>1507</v>
      </c>
      <c r="I102" t="s">
        <v>1268</v>
      </c>
      <c r="J102">
        <f>IF(MID(G102,1,LEN(v_titulo))=TRIM(v_titulo),MAX(J$4:J101)+1,0)</f>
        <v>0</v>
      </c>
      <c r="R102" t="s">
        <v>3695</v>
      </c>
      <c r="S102" t="s">
        <v>3696</v>
      </c>
      <c r="T102" t="s">
        <v>12</v>
      </c>
      <c r="U102" t="s">
        <v>3693</v>
      </c>
      <c r="V102" t="s">
        <v>3629</v>
      </c>
    </row>
    <row r="103" spans="2:22" x14ac:dyDescent="0.25">
      <c r="B103" t="s">
        <v>1508</v>
      </c>
      <c r="C103" t="s">
        <v>1509</v>
      </c>
      <c r="G103" t="s">
        <v>893</v>
      </c>
      <c r="H103" t="s">
        <v>1510</v>
      </c>
      <c r="I103" t="s">
        <v>1268</v>
      </c>
      <c r="J103">
        <f>IF(MID(G103,1,LEN(v_titulo))=TRIM(v_titulo),MAX(J$4:J102)+1,0)</f>
        <v>0</v>
      </c>
      <c r="R103" t="s">
        <v>8178</v>
      </c>
      <c r="S103" t="s">
        <v>8179</v>
      </c>
      <c r="T103" t="s">
        <v>12</v>
      </c>
      <c r="U103" t="s">
        <v>12</v>
      </c>
      <c r="V103" t="s">
        <v>12</v>
      </c>
    </row>
    <row r="104" spans="2:22" x14ac:dyDescent="0.25">
      <c r="B104" t="s">
        <v>1256</v>
      </c>
      <c r="C104" t="s">
        <v>1511</v>
      </c>
      <c r="G104" t="s">
        <v>904</v>
      </c>
      <c r="H104" t="s">
        <v>1512</v>
      </c>
      <c r="I104" t="s">
        <v>1236</v>
      </c>
      <c r="J104">
        <f>IF(MID(G104,1,LEN(v_titulo))=TRIM(v_titulo),MAX(J$4:J103)+1,0)</f>
        <v>0</v>
      </c>
      <c r="R104" t="s">
        <v>3521</v>
      </c>
      <c r="S104" t="s">
        <v>3472</v>
      </c>
      <c r="T104" t="s">
        <v>8180</v>
      </c>
      <c r="U104" t="s">
        <v>3695</v>
      </c>
      <c r="V104" t="s">
        <v>3502</v>
      </c>
    </row>
    <row r="105" spans="2:22" x14ac:dyDescent="0.25">
      <c r="B105" t="s">
        <v>1513</v>
      </c>
      <c r="C105" t="s">
        <v>45</v>
      </c>
      <c r="G105" t="s">
        <v>905</v>
      </c>
      <c r="H105" t="s">
        <v>1309</v>
      </c>
      <c r="I105" t="s">
        <v>1236</v>
      </c>
      <c r="J105">
        <f>IF(MID(G105,1,LEN(v_titulo))=TRIM(v_titulo),MAX(J$4:J104)+1,0)</f>
        <v>0</v>
      </c>
      <c r="R105" t="s">
        <v>3522</v>
      </c>
      <c r="S105" t="s">
        <v>3697</v>
      </c>
      <c r="T105" t="s">
        <v>8181</v>
      </c>
      <c r="U105" t="s">
        <v>3695</v>
      </c>
      <c r="V105" t="s">
        <v>3502</v>
      </c>
    </row>
    <row r="106" spans="2:22" x14ac:dyDescent="0.25">
      <c r="B106" t="s">
        <v>1514</v>
      </c>
      <c r="C106" t="s">
        <v>1515</v>
      </c>
      <c r="G106" t="s">
        <v>1516</v>
      </c>
      <c r="H106" t="s">
        <v>2121</v>
      </c>
      <c r="I106" t="s">
        <v>1228</v>
      </c>
      <c r="J106">
        <f>IF(MID(G106,1,LEN(v_titulo))=TRIM(v_titulo),MAX(J$4:J105)+1,0)</f>
        <v>0</v>
      </c>
      <c r="R106" s="121" t="s">
        <v>3698</v>
      </c>
      <c r="S106" s="121" t="s">
        <v>8182</v>
      </c>
      <c r="T106" s="121" t="s">
        <v>12</v>
      </c>
      <c r="U106" s="121" t="s">
        <v>3688</v>
      </c>
      <c r="V106" s="121" t="s">
        <v>3629</v>
      </c>
    </row>
    <row r="107" spans="2:22" x14ac:dyDescent="0.25">
      <c r="B107" t="s">
        <v>1517</v>
      </c>
      <c r="C107" t="s">
        <v>451</v>
      </c>
      <c r="G107" t="s">
        <v>936</v>
      </c>
      <c r="H107" t="s">
        <v>1410</v>
      </c>
      <c r="I107" t="s">
        <v>1236</v>
      </c>
      <c r="J107">
        <f>IF(MID(G107,1,LEN(v_titulo))=TRIM(v_titulo),MAX(J$4:J106)+1,0)</f>
        <v>0</v>
      </c>
      <c r="R107" s="121" t="s">
        <v>3699</v>
      </c>
      <c r="S107" s="121" t="s">
        <v>3700</v>
      </c>
      <c r="T107" s="121" t="s">
        <v>12</v>
      </c>
      <c r="U107" s="121" t="s">
        <v>3698</v>
      </c>
      <c r="V107" s="121" t="s">
        <v>3629</v>
      </c>
    </row>
    <row r="108" spans="2:22" x14ac:dyDescent="0.25">
      <c r="B108" t="s">
        <v>1518</v>
      </c>
      <c r="C108" t="s">
        <v>7135</v>
      </c>
      <c r="G108" t="s">
        <v>963</v>
      </c>
      <c r="H108" t="s">
        <v>1519</v>
      </c>
      <c r="I108" t="s">
        <v>1236</v>
      </c>
      <c r="J108">
        <f>IF(MID(G108,1,LEN(v_titulo))=TRIM(v_titulo),MAX(J$4:J107)+1,0)</f>
        <v>0</v>
      </c>
      <c r="R108" t="s">
        <v>8183</v>
      </c>
      <c r="S108" t="s">
        <v>8184</v>
      </c>
      <c r="T108" t="s">
        <v>12</v>
      </c>
      <c r="U108" t="s">
        <v>12</v>
      </c>
      <c r="V108" t="s">
        <v>12</v>
      </c>
    </row>
    <row r="109" spans="2:22" x14ac:dyDescent="0.25">
      <c r="B109" t="s">
        <v>1520</v>
      </c>
      <c r="C109" t="s">
        <v>1521</v>
      </c>
      <c r="G109" t="s">
        <v>1522</v>
      </c>
      <c r="H109" t="s">
        <v>1523</v>
      </c>
      <c r="I109" t="s">
        <v>1236</v>
      </c>
      <c r="J109">
        <f>IF(MID(G109,1,LEN(v_titulo))=TRIM(v_titulo),MAX(J$4:J108)+1,0)</f>
        <v>0</v>
      </c>
      <c r="R109" s="121" t="s">
        <v>3523</v>
      </c>
      <c r="S109" s="121" t="s">
        <v>3472</v>
      </c>
      <c r="T109" s="121" t="s">
        <v>8185</v>
      </c>
      <c r="U109" s="121" t="s">
        <v>3699</v>
      </c>
      <c r="V109" s="121" t="s">
        <v>3502</v>
      </c>
    </row>
    <row r="110" spans="2:22" x14ac:dyDescent="0.25">
      <c r="B110" t="s">
        <v>1278</v>
      </c>
      <c r="C110" t="s">
        <v>1524</v>
      </c>
      <c r="G110" t="s">
        <v>964</v>
      </c>
      <c r="H110" t="s">
        <v>1525</v>
      </c>
      <c r="I110" t="s">
        <v>1268</v>
      </c>
      <c r="J110">
        <f>IF(MID(G110,1,LEN(v_titulo))=TRIM(v_titulo),MAX(J$4:J109)+1,0)</f>
        <v>0</v>
      </c>
      <c r="R110" t="s">
        <v>3524</v>
      </c>
      <c r="S110" t="s">
        <v>3697</v>
      </c>
      <c r="T110" t="s">
        <v>8186</v>
      </c>
      <c r="U110" t="s">
        <v>3699</v>
      </c>
      <c r="V110" t="s">
        <v>3502</v>
      </c>
    </row>
    <row r="111" spans="2:22" x14ac:dyDescent="0.25">
      <c r="B111" t="s">
        <v>1526</v>
      </c>
      <c r="C111" t="s">
        <v>1527</v>
      </c>
      <c r="G111" t="s">
        <v>970</v>
      </c>
      <c r="H111" t="s">
        <v>1528</v>
      </c>
      <c r="I111" t="s">
        <v>1268</v>
      </c>
      <c r="J111">
        <f>IF(MID(G111,1,LEN(v_titulo))=TRIM(v_titulo),MAX(J$4:J110)+1,0)</f>
        <v>0</v>
      </c>
      <c r="R111" s="122" t="s">
        <v>3701</v>
      </c>
      <c r="S111" s="122" t="s">
        <v>3702</v>
      </c>
      <c r="T111" s="122" t="s">
        <v>12</v>
      </c>
      <c r="U111" s="122" t="s">
        <v>3698</v>
      </c>
      <c r="V111" s="122" t="s">
        <v>3629</v>
      </c>
    </row>
    <row r="112" spans="2:22" x14ac:dyDescent="0.25">
      <c r="B112" t="s">
        <v>1529</v>
      </c>
      <c r="C112" t="s">
        <v>46</v>
      </c>
      <c r="G112" t="s">
        <v>973</v>
      </c>
      <c r="H112" t="s">
        <v>1530</v>
      </c>
      <c r="I112" t="s">
        <v>1236</v>
      </c>
      <c r="J112">
        <f>IF(MID(G112,1,LEN(v_titulo))=TRIM(v_titulo),MAX(J$4:J111)+1,0)</f>
        <v>0</v>
      </c>
      <c r="R112" s="121" t="s">
        <v>8187</v>
      </c>
      <c r="S112" s="121" t="s">
        <v>8188</v>
      </c>
      <c r="T112" s="121" t="s">
        <v>12</v>
      </c>
      <c r="U112" s="121" t="s">
        <v>12</v>
      </c>
      <c r="V112" s="121" t="s">
        <v>12</v>
      </c>
    </row>
    <row r="113" spans="2:22" x14ac:dyDescent="0.25">
      <c r="B113" t="s">
        <v>1531</v>
      </c>
      <c r="C113" t="s">
        <v>47</v>
      </c>
      <c r="G113" t="s">
        <v>974</v>
      </c>
      <c r="H113" t="s">
        <v>1532</v>
      </c>
      <c r="I113" t="s">
        <v>1236</v>
      </c>
      <c r="J113">
        <f>IF(MID(G113,1,LEN(v_titulo))=TRIM(v_titulo),MAX(J$4:J112)+1,0)</f>
        <v>0</v>
      </c>
      <c r="R113" s="121" t="s">
        <v>3525</v>
      </c>
      <c r="S113" s="121" t="s">
        <v>3472</v>
      </c>
      <c r="T113" s="121" t="s">
        <v>8189</v>
      </c>
      <c r="U113" s="121" t="s">
        <v>3701</v>
      </c>
      <c r="V113" s="121" t="s">
        <v>3502</v>
      </c>
    </row>
    <row r="114" spans="2:22" x14ac:dyDescent="0.25">
      <c r="B114" t="s">
        <v>1533</v>
      </c>
      <c r="C114" t="s">
        <v>452</v>
      </c>
      <c r="G114" t="s">
        <v>1534</v>
      </c>
      <c r="H114" t="s">
        <v>2122</v>
      </c>
      <c r="I114" t="s">
        <v>1228</v>
      </c>
      <c r="J114">
        <f>IF(MID(G114,1,LEN(v_titulo))=TRIM(v_titulo),MAX(J$4:J113)+1,0)</f>
        <v>0</v>
      </c>
      <c r="R114" s="121" t="s">
        <v>3526</v>
      </c>
      <c r="S114" s="121" t="s">
        <v>3697</v>
      </c>
      <c r="T114" s="121" t="s">
        <v>8190</v>
      </c>
      <c r="U114" s="121" t="s">
        <v>3701</v>
      </c>
      <c r="V114" s="121" t="s">
        <v>3502</v>
      </c>
    </row>
    <row r="115" spans="2:22" x14ac:dyDescent="0.25">
      <c r="B115" t="s">
        <v>1292</v>
      </c>
      <c r="C115" t="s">
        <v>1535</v>
      </c>
      <c r="G115" t="s">
        <v>975</v>
      </c>
      <c r="H115" t="s">
        <v>1410</v>
      </c>
      <c r="I115" t="s">
        <v>1236</v>
      </c>
      <c r="J115">
        <f>IF(MID(G115,1,LEN(v_titulo))=TRIM(v_titulo),MAX(J$4:J114)+1,0)</f>
        <v>0</v>
      </c>
      <c r="R115" s="121" t="s">
        <v>3703</v>
      </c>
      <c r="S115" s="121" t="s">
        <v>3704</v>
      </c>
      <c r="T115" s="121" t="s">
        <v>12</v>
      </c>
      <c r="U115" s="121" t="s">
        <v>3698</v>
      </c>
      <c r="V115" s="121" t="s">
        <v>3629</v>
      </c>
    </row>
    <row r="116" spans="2:22" x14ac:dyDescent="0.25">
      <c r="B116" t="s">
        <v>1536</v>
      </c>
      <c r="C116" t="s">
        <v>1537</v>
      </c>
      <c r="G116" t="s">
        <v>1000</v>
      </c>
      <c r="H116" t="s">
        <v>1538</v>
      </c>
      <c r="I116" t="s">
        <v>1236</v>
      </c>
      <c r="J116">
        <f>IF(MID(G116,1,LEN(v_titulo))=TRIM(v_titulo),MAX(J$4:J115)+1,0)</f>
        <v>0</v>
      </c>
      <c r="R116" t="s">
        <v>8191</v>
      </c>
      <c r="S116" t="s">
        <v>8192</v>
      </c>
      <c r="T116" t="s">
        <v>12</v>
      </c>
      <c r="U116" t="s">
        <v>12</v>
      </c>
      <c r="V116" t="s">
        <v>12</v>
      </c>
    </row>
    <row r="117" spans="2:22" x14ac:dyDescent="0.25">
      <c r="B117" t="s">
        <v>1539</v>
      </c>
      <c r="C117" t="s">
        <v>1540</v>
      </c>
      <c r="G117" t="s">
        <v>1032</v>
      </c>
      <c r="H117" t="s">
        <v>1541</v>
      </c>
      <c r="I117" t="s">
        <v>1236</v>
      </c>
      <c r="J117">
        <f>IF(MID(G117,1,LEN(v_titulo))=TRIM(v_titulo),MAX(J$4:J116)+1,0)</f>
        <v>0</v>
      </c>
      <c r="R117" t="s">
        <v>3527</v>
      </c>
      <c r="S117" t="s">
        <v>3697</v>
      </c>
      <c r="T117" t="s">
        <v>8193</v>
      </c>
      <c r="U117" t="s">
        <v>3703</v>
      </c>
      <c r="V117" t="s">
        <v>3502</v>
      </c>
    </row>
    <row r="118" spans="2:22" x14ac:dyDescent="0.25">
      <c r="B118" t="s">
        <v>1542</v>
      </c>
      <c r="C118" t="s">
        <v>48</v>
      </c>
      <c r="G118" t="s">
        <v>1040</v>
      </c>
      <c r="H118" t="s">
        <v>1543</v>
      </c>
      <c r="I118" t="s">
        <v>1236</v>
      </c>
      <c r="J118">
        <f>IF(MID(G118,1,LEN(v_titulo))=TRIM(v_titulo),MAX(J$4:J117)+1,0)</f>
        <v>0</v>
      </c>
      <c r="R118" s="121" t="s">
        <v>8194</v>
      </c>
      <c r="S118" s="121" t="s">
        <v>8195</v>
      </c>
      <c r="T118" s="121" t="s">
        <v>12</v>
      </c>
      <c r="U118" s="121" t="s">
        <v>12</v>
      </c>
      <c r="V118" s="121" t="s">
        <v>12</v>
      </c>
    </row>
    <row r="119" spans="2:22" x14ac:dyDescent="0.25">
      <c r="B119" t="s">
        <v>1544</v>
      </c>
      <c r="C119" t="s">
        <v>1545</v>
      </c>
      <c r="G119" t="s">
        <v>1049</v>
      </c>
      <c r="H119" t="s">
        <v>1546</v>
      </c>
      <c r="I119" t="s">
        <v>1236</v>
      </c>
      <c r="J119">
        <f>IF(MID(G119,1,LEN(v_titulo))=TRIM(v_titulo),MAX(J$4:J118)+1,0)</f>
        <v>0</v>
      </c>
      <c r="R119" t="s">
        <v>3705</v>
      </c>
      <c r="S119" t="s">
        <v>3706</v>
      </c>
      <c r="T119" t="s">
        <v>12</v>
      </c>
      <c r="U119" t="s">
        <v>3698</v>
      </c>
      <c r="V119" t="s">
        <v>3629</v>
      </c>
    </row>
    <row r="120" spans="2:22" x14ac:dyDescent="0.25">
      <c r="B120" t="s">
        <v>1547</v>
      </c>
      <c r="C120" t="s">
        <v>49</v>
      </c>
      <c r="G120" t="s">
        <v>1548</v>
      </c>
      <c r="H120" t="s">
        <v>2123</v>
      </c>
      <c r="I120" t="s">
        <v>1228</v>
      </c>
      <c r="J120">
        <f>IF(MID(G120,1,LEN(v_titulo))=TRIM(v_titulo),MAX(J$4:J119)+1,0)</f>
        <v>0</v>
      </c>
      <c r="R120" s="121" t="s">
        <v>3528</v>
      </c>
      <c r="S120" s="121" t="s">
        <v>3706</v>
      </c>
      <c r="T120" s="121" t="s">
        <v>8148</v>
      </c>
      <c r="U120" s="121" t="s">
        <v>3705</v>
      </c>
      <c r="V120" s="121" t="s">
        <v>3502</v>
      </c>
    </row>
    <row r="121" spans="2:22" x14ac:dyDescent="0.25">
      <c r="B121" t="s">
        <v>1549</v>
      </c>
      <c r="C121" t="s">
        <v>1550</v>
      </c>
      <c r="G121" t="s">
        <v>1063</v>
      </c>
      <c r="H121" t="s">
        <v>1295</v>
      </c>
      <c r="I121" t="s">
        <v>1236</v>
      </c>
      <c r="J121">
        <f>IF(MID(G121,1,LEN(v_titulo))=TRIM(v_titulo),MAX(J$4:J120)+1,0)</f>
        <v>0</v>
      </c>
      <c r="R121" t="s">
        <v>3707</v>
      </c>
      <c r="S121" t="s">
        <v>3708</v>
      </c>
      <c r="T121" t="s">
        <v>12</v>
      </c>
      <c r="U121" t="s">
        <v>3698</v>
      </c>
      <c r="V121" t="s">
        <v>3629</v>
      </c>
    </row>
    <row r="122" spans="2:22" x14ac:dyDescent="0.25">
      <c r="B122" t="s">
        <v>1551</v>
      </c>
      <c r="C122" t="s">
        <v>7136</v>
      </c>
      <c r="G122" t="s">
        <v>1073</v>
      </c>
      <c r="H122" t="s">
        <v>1552</v>
      </c>
      <c r="I122" t="s">
        <v>1236</v>
      </c>
      <c r="J122">
        <f>IF(MID(G122,1,LEN(v_titulo))=TRIM(v_titulo),MAX(J$4:J121)+1,0)</f>
        <v>0</v>
      </c>
      <c r="R122" t="s">
        <v>7105</v>
      </c>
      <c r="S122" t="s">
        <v>3472</v>
      </c>
      <c r="T122" t="s">
        <v>8196</v>
      </c>
      <c r="U122" t="s">
        <v>3707</v>
      </c>
      <c r="V122" t="s">
        <v>3502</v>
      </c>
    </row>
    <row r="123" spans="2:22" x14ac:dyDescent="0.25">
      <c r="B123" t="s">
        <v>1318</v>
      </c>
      <c r="C123" t="s">
        <v>1553</v>
      </c>
      <c r="G123" t="s">
        <v>1074</v>
      </c>
      <c r="H123" t="s">
        <v>1554</v>
      </c>
      <c r="I123" t="s">
        <v>1236</v>
      </c>
      <c r="J123">
        <f>IF(MID(G123,1,LEN(v_titulo))=TRIM(v_titulo),MAX(J$4:J122)+1,0)</f>
        <v>0</v>
      </c>
      <c r="R123" t="s">
        <v>3529</v>
      </c>
      <c r="S123" t="s">
        <v>3697</v>
      </c>
      <c r="T123" t="s">
        <v>8197</v>
      </c>
      <c r="U123" t="s">
        <v>3707</v>
      </c>
      <c r="V123" t="s">
        <v>3502</v>
      </c>
    </row>
    <row r="124" spans="2:22" x14ac:dyDescent="0.25">
      <c r="B124" t="s">
        <v>1555</v>
      </c>
      <c r="C124" t="s">
        <v>50</v>
      </c>
      <c r="G124" t="s">
        <v>1075</v>
      </c>
      <c r="H124" t="s">
        <v>1556</v>
      </c>
      <c r="I124" t="s">
        <v>1236</v>
      </c>
      <c r="J124">
        <f>IF(MID(G124,1,LEN(v_titulo))=TRIM(v_titulo),MAX(J$4:J123)+1,0)</f>
        <v>0</v>
      </c>
      <c r="R124" t="s">
        <v>3709</v>
      </c>
      <c r="S124" t="s">
        <v>3710</v>
      </c>
      <c r="T124" t="s">
        <v>12</v>
      </c>
      <c r="U124" t="s">
        <v>3688</v>
      </c>
      <c r="V124" t="s">
        <v>3629</v>
      </c>
    </row>
    <row r="125" spans="2:22" x14ac:dyDescent="0.25">
      <c r="B125" t="s">
        <v>1557</v>
      </c>
      <c r="C125" t="s">
        <v>51</v>
      </c>
      <c r="G125" t="s">
        <v>1081</v>
      </c>
      <c r="H125" t="s">
        <v>1558</v>
      </c>
      <c r="I125" t="s">
        <v>1236</v>
      </c>
      <c r="J125">
        <f>IF(MID(G125,1,LEN(v_titulo))=TRIM(v_titulo),MAX(J$4:J124)+1,0)</f>
        <v>0</v>
      </c>
      <c r="R125" t="s">
        <v>3711</v>
      </c>
      <c r="S125" t="s">
        <v>3712</v>
      </c>
      <c r="T125" t="s">
        <v>12</v>
      </c>
      <c r="U125" t="s">
        <v>3688</v>
      </c>
      <c r="V125" t="s">
        <v>3629</v>
      </c>
    </row>
    <row r="126" spans="2:22" x14ac:dyDescent="0.25">
      <c r="B126" t="s">
        <v>1336</v>
      </c>
      <c r="C126" t="s">
        <v>1559</v>
      </c>
      <c r="G126" t="s">
        <v>1560</v>
      </c>
      <c r="H126" t="s">
        <v>2124</v>
      </c>
      <c r="I126" t="s">
        <v>1228</v>
      </c>
      <c r="J126">
        <f>IF(MID(G126,1,LEN(v_titulo))=TRIM(v_titulo),MAX(J$4:J125)+1,0)</f>
        <v>0</v>
      </c>
      <c r="R126" t="s">
        <v>3713</v>
      </c>
      <c r="S126" t="s">
        <v>8198</v>
      </c>
      <c r="T126" t="s">
        <v>12</v>
      </c>
      <c r="U126" t="s">
        <v>3687</v>
      </c>
      <c r="V126" t="s">
        <v>3629</v>
      </c>
    </row>
    <row r="127" spans="2:22" x14ac:dyDescent="0.25">
      <c r="B127" t="s">
        <v>1561</v>
      </c>
      <c r="C127" t="s">
        <v>1562</v>
      </c>
      <c r="G127" t="s">
        <v>1084</v>
      </c>
      <c r="H127" t="s">
        <v>1563</v>
      </c>
      <c r="I127" t="s">
        <v>1236</v>
      </c>
      <c r="J127">
        <f>IF(MID(G127,1,LEN(v_titulo))=TRIM(v_titulo),MAX(J$4:J126)+1,0)</f>
        <v>0</v>
      </c>
      <c r="R127" t="s">
        <v>3714</v>
      </c>
      <c r="S127" t="s">
        <v>3715</v>
      </c>
      <c r="T127" t="s">
        <v>12</v>
      </c>
      <c r="U127" t="s">
        <v>3713</v>
      </c>
      <c r="V127" t="s">
        <v>3629</v>
      </c>
    </row>
    <row r="128" spans="2:22" x14ac:dyDescent="0.25">
      <c r="B128" t="s">
        <v>1564</v>
      </c>
      <c r="C128" t="s">
        <v>1565</v>
      </c>
      <c r="G128" t="s">
        <v>1085</v>
      </c>
      <c r="H128" t="s">
        <v>1410</v>
      </c>
      <c r="I128" t="s">
        <v>1236</v>
      </c>
      <c r="J128">
        <f>IF(MID(G128,1,LEN(v_titulo))=TRIM(v_titulo),MAX(J$4:J127)+1,0)</f>
        <v>0</v>
      </c>
      <c r="R128" t="s">
        <v>3716</v>
      </c>
      <c r="S128" t="s">
        <v>3717</v>
      </c>
      <c r="T128" t="s">
        <v>12</v>
      </c>
      <c r="U128" t="s">
        <v>3713</v>
      </c>
      <c r="V128" t="s">
        <v>3629</v>
      </c>
    </row>
    <row r="129" spans="2:22" x14ac:dyDescent="0.25">
      <c r="B129" t="s">
        <v>1566</v>
      </c>
      <c r="C129" t="s">
        <v>1567</v>
      </c>
      <c r="G129" t="s">
        <v>1090</v>
      </c>
      <c r="H129" t="s">
        <v>1568</v>
      </c>
      <c r="I129" t="s">
        <v>1236</v>
      </c>
      <c r="J129">
        <f>IF(MID(G129,1,LEN(v_titulo))=TRIM(v_titulo),MAX(J$4:J128)+1,0)</f>
        <v>0</v>
      </c>
      <c r="R129" t="s">
        <v>3718</v>
      </c>
      <c r="S129" t="s">
        <v>3719</v>
      </c>
      <c r="T129" t="s">
        <v>12</v>
      </c>
      <c r="U129" t="s">
        <v>3713</v>
      </c>
      <c r="V129" t="s">
        <v>3629</v>
      </c>
    </row>
    <row r="130" spans="2:22" x14ac:dyDescent="0.25">
      <c r="B130" t="s">
        <v>1569</v>
      </c>
      <c r="C130" t="s">
        <v>1570</v>
      </c>
      <c r="G130" t="s">
        <v>1571</v>
      </c>
      <c r="H130" t="s">
        <v>2125</v>
      </c>
      <c r="I130" t="s">
        <v>1228</v>
      </c>
      <c r="J130">
        <f>IF(MID(G130,1,LEN(v_titulo))=TRIM(v_titulo),MAX(J$4:J129)+1,0)</f>
        <v>0</v>
      </c>
      <c r="R130" t="s">
        <v>3530</v>
      </c>
      <c r="S130" t="s">
        <v>8199</v>
      </c>
      <c r="T130" t="s">
        <v>8148</v>
      </c>
      <c r="U130" t="s">
        <v>3718</v>
      </c>
      <c r="V130" t="s">
        <v>3502</v>
      </c>
    </row>
    <row r="131" spans="2:22" x14ac:dyDescent="0.25">
      <c r="B131" t="s">
        <v>1572</v>
      </c>
      <c r="C131" t="s">
        <v>1573</v>
      </c>
      <c r="G131" t="s">
        <v>1091</v>
      </c>
      <c r="H131" t="s">
        <v>1410</v>
      </c>
      <c r="I131" t="s">
        <v>1236</v>
      </c>
      <c r="J131">
        <f>IF(MID(G131,1,LEN(v_titulo))=TRIM(v_titulo),MAX(J$4:J130)+1,0)</f>
        <v>0</v>
      </c>
      <c r="R131" t="s">
        <v>3531</v>
      </c>
      <c r="S131" t="s">
        <v>8200</v>
      </c>
      <c r="T131" t="s">
        <v>8148</v>
      </c>
      <c r="U131" t="s">
        <v>3718</v>
      </c>
      <c r="V131" t="s">
        <v>3502</v>
      </c>
    </row>
    <row r="132" spans="2:22" x14ac:dyDescent="0.25">
      <c r="B132" t="s">
        <v>1574</v>
      </c>
      <c r="C132" t="s">
        <v>1575</v>
      </c>
      <c r="G132" t="s">
        <v>1094</v>
      </c>
      <c r="H132" t="s">
        <v>1576</v>
      </c>
      <c r="I132" t="s">
        <v>1236</v>
      </c>
      <c r="J132">
        <f>IF(MID(G132,1,LEN(v_titulo))=TRIM(v_titulo),MAX(J$4:J131)+1,0)</f>
        <v>0</v>
      </c>
      <c r="R132" t="s">
        <v>3720</v>
      </c>
      <c r="S132" t="s">
        <v>3721</v>
      </c>
      <c r="T132" t="s">
        <v>12</v>
      </c>
      <c r="U132" t="s">
        <v>3713</v>
      </c>
      <c r="V132" t="s">
        <v>3629</v>
      </c>
    </row>
    <row r="133" spans="2:22" x14ac:dyDescent="0.25">
      <c r="B133" t="s">
        <v>1577</v>
      </c>
      <c r="C133" t="s">
        <v>1578</v>
      </c>
      <c r="G133" t="s">
        <v>1579</v>
      </c>
      <c r="H133" t="s">
        <v>2126</v>
      </c>
      <c r="I133" t="s">
        <v>1228</v>
      </c>
      <c r="J133">
        <f>IF(MID(G133,1,LEN(v_titulo))=TRIM(v_titulo),MAX(J$4:J132)+1,0)</f>
        <v>0</v>
      </c>
      <c r="R133" t="s">
        <v>3722</v>
      </c>
      <c r="S133" t="s">
        <v>3723</v>
      </c>
      <c r="T133" t="s">
        <v>12</v>
      </c>
      <c r="U133" t="s">
        <v>3672</v>
      </c>
      <c r="V133" t="s">
        <v>3629</v>
      </c>
    </row>
    <row r="134" spans="2:22" x14ac:dyDescent="0.25">
      <c r="B134" t="s">
        <v>1580</v>
      </c>
      <c r="C134" t="s">
        <v>1581</v>
      </c>
      <c r="G134" t="s">
        <v>1102</v>
      </c>
      <c r="H134" t="s">
        <v>1410</v>
      </c>
      <c r="I134" t="s">
        <v>1236</v>
      </c>
      <c r="J134">
        <f>IF(MID(G134,1,LEN(v_titulo))=TRIM(v_titulo),MAX(J$4:J133)+1,0)</f>
        <v>0</v>
      </c>
      <c r="R134" t="s">
        <v>3724</v>
      </c>
      <c r="S134" t="s">
        <v>3725</v>
      </c>
      <c r="T134" t="s">
        <v>12</v>
      </c>
      <c r="U134" t="s">
        <v>3722</v>
      </c>
      <c r="V134" t="s">
        <v>3629</v>
      </c>
    </row>
    <row r="135" spans="2:22" x14ac:dyDescent="0.25">
      <c r="B135" t="s">
        <v>1582</v>
      </c>
      <c r="C135" t="s">
        <v>52</v>
      </c>
      <c r="G135" t="s">
        <v>1107</v>
      </c>
      <c r="H135" t="s">
        <v>1583</v>
      </c>
      <c r="I135" t="s">
        <v>1236</v>
      </c>
      <c r="J135">
        <f>IF(MID(G135,1,LEN(v_titulo))=TRIM(v_titulo),MAX(J$4:J134)+1,0)</f>
        <v>0</v>
      </c>
      <c r="R135" t="s">
        <v>3726</v>
      </c>
      <c r="S135" t="s">
        <v>8201</v>
      </c>
      <c r="T135" t="s">
        <v>12</v>
      </c>
      <c r="U135" t="s">
        <v>3631</v>
      </c>
      <c r="V135" t="s">
        <v>3629</v>
      </c>
    </row>
    <row r="136" spans="2:22" x14ac:dyDescent="0.25">
      <c r="B136" t="s">
        <v>1584</v>
      </c>
      <c r="C136" t="s">
        <v>1585</v>
      </c>
      <c r="G136" t="s">
        <v>1586</v>
      </c>
      <c r="H136" t="s">
        <v>2127</v>
      </c>
      <c r="I136" t="s">
        <v>1228</v>
      </c>
      <c r="J136">
        <f>IF(MID(G136,1,LEN(v_titulo))=TRIM(v_titulo),MAX(J$4:J135)+1,0)</f>
        <v>0</v>
      </c>
      <c r="R136" t="s">
        <v>3727</v>
      </c>
      <c r="S136" t="s">
        <v>3728</v>
      </c>
      <c r="T136" t="s">
        <v>12</v>
      </c>
      <c r="U136" t="s">
        <v>3726</v>
      </c>
      <c r="V136" t="s">
        <v>3629</v>
      </c>
    </row>
    <row r="137" spans="2:22" x14ac:dyDescent="0.25">
      <c r="B137" t="s">
        <v>1587</v>
      </c>
      <c r="C137" t="s">
        <v>1588</v>
      </c>
      <c r="G137" t="s">
        <v>1108</v>
      </c>
      <c r="H137" t="s">
        <v>1589</v>
      </c>
      <c r="I137" t="s">
        <v>1236</v>
      </c>
      <c r="J137">
        <f>IF(MID(G137,1,LEN(v_titulo))=TRIM(v_titulo),MAX(J$4:J136)+1,0)</f>
        <v>0</v>
      </c>
      <c r="R137" t="s">
        <v>3729</v>
      </c>
      <c r="S137" t="s">
        <v>8202</v>
      </c>
      <c r="T137" t="s">
        <v>12</v>
      </c>
      <c r="U137" t="s">
        <v>3727</v>
      </c>
      <c r="V137" t="s">
        <v>3629</v>
      </c>
    </row>
    <row r="138" spans="2:22" x14ac:dyDescent="0.25">
      <c r="B138" t="s">
        <v>1590</v>
      </c>
      <c r="C138" t="s">
        <v>1591</v>
      </c>
      <c r="G138" t="s">
        <v>1121</v>
      </c>
      <c r="H138" t="s">
        <v>1592</v>
      </c>
      <c r="I138" t="s">
        <v>1236</v>
      </c>
      <c r="J138">
        <f>IF(MID(G138,1,LEN(v_titulo))=TRIM(v_titulo),MAX(J$4:J137)+1,0)</f>
        <v>0</v>
      </c>
      <c r="R138" t="s">
        <v>3532</v>
      </c>
      <c r="S138" t="s">
        <v>8203</v>
      </c>
      <c r="T138" t="s">
        <v>2273</v>
      </c>
      <c r="U138" t="s">
        <v>3729</v>
      </c>
      <c r="V138" t="s">
        <v>3502</v>
      </c>
    </row>
    <row r="139" spans="2:22" x14ac:dyDescent="0.25">
      <c r="B139" t="s">
        <v>1593</v>
      </c>
      <c r="C139" t="s">
        <v>1594</v>
      </c>
      <c r="G139" t="s">
        <v>1125</v>
      </c>
      <c r="H139" t="s">
        <v>1595</v>
      </c>
      <c r="I139" t="s">
        <v>1236</v>
      </c>
      <c r="J139">
        <f>IF(MID(G139,1,LEN(v_titulo))=TRIM(v_titulo),MAX(J$4:J138)+1,0)</f>
        <v>0</v>
      </c>
      <c r="R139" t="s">
        <v>8204</v>
      </c>
      <c r="S139" t="s">
        <v>8205</v>
      </c>
      <c r="T139" t="s">
        <v>12</v>
      </c>
      <c r="U139" t="s">
        <v>12</v>
      </c>
      <c r="V139" t="s">
        <v>12</v>
      </c>
    </row>
    <row r="140" spans="2:22" x14ac:dyDescent="0.25">
      <c r="B140" t="s">
        <v>1596</v>
      </c>
      <c r="C140" t="s">
        <v>1597</v>
      </c>
      <c r="G140" t="s">
        <v>1598</v>
      </c>
      <c r="H140" t="s">
        <v>2128</v>
      </c>
      <c r="I140" t="s">
        <v>1228</v>
      </c>
      <c r="J140">
        <f>IF(MID(G140,1,LEN(v_titulo))=TRIM(v_titulo),MAX(J$4:J139)+1,0)</f>
        <v>0</v>
      </c>
      <c r="R140" t="s">
        <v>8206</v>
      </c>
      <c r="S140" t="s">
        <v>8205</v>
      </c>
      <c r="T140" t="s">
        <v>12</v>
      </c>
      <c r="U140" t="s">
        <v>12</v>
      </c>
      <c r="V140" t="s">
        <v>12</v>
      </c>
    </row>
    <row r="141" spans="2:22" x14ac:dyDescent="0.25">
      <c r="B141" t="s">
        <v>1599</v>
      </c>
      <c r="C141" t="s">
        <v>1600</v>
      </c>
      <c r="G141" t="s">
        <v>1129</v>
      </c>
      <c r="H141" t="s">
        <v>1410</v>
      </c>
      <c r="I141" t="s">
        <v>1236</v>
      </c>
      <c r="J141">
        <f>IF(MID(G141,1,LEN(v_titulo))=TRIM(v_titulo),MAX(J$4:J140)+1,0)</f>
        <v>0</v>
      </c>
      <c r="R141" t="s">
        <v>3730</v>
      </c>
      <c r="S141" t="s">
        <v>3731</v>
      </c>
      <c r="T141" t="s">
        <v>12</v>
      </c>
      <c r="U141" t="s">
        <v>3727</v>
      </c>
      <c r="V141" t="s">
        <v>3629</v>
      </c>
    </row>
    <row r="142" spans="2:22" x14ac:dyDescent="0.25">
      <c r="B142" t="s">
        <v>1601</v>
      </c>
      <c r="C142" t="s">
        <v>1602</v>
      </c>
      <c r="G142" t="s">
        <v>1163</v>
      </c>
      <c r="H142" t="s">
        <v>1603</v>
      </c>
      <c r="I142" t="s">
        <v>1236</v>
      </c>
      <c r="J142">
        <f>IF(MID(G142,1,LEN(v_titulo))=TRIM(v_titulo),MAX(J$4:J141)+1,0)</f>
        <v>0</v>
      </c>
      <c r="R142" t="s">
        <v>3533</v>
      </c>
      <c r="S142" t="s">
        <v>3731</v>
      </c>
      <c r="T142" t="s">
        <v>2275</v>
      </c>
      <c r="U142" t="s">
        <v>3730</v>
      </c>
      <c r="V142" t="s">
        <v>3502</v>
      </c>
    </row>
    <row r="143" spans="2:22" x14ac:dyDescent="0.25">
      <c r="B143" t="s">
        <v>1604</v>
      </c>
      <c r="C143" t="s">
        <v>1605</v>
      </c>
      <c r="G143" t="s">
        <v>1164</v>
      </c>
      <c r="H143" t="s">
        <v>1606</v>
      </c>
      <c r="I143" t="s">
        <v>1236</v>
      </c>
      <c r="J143">
        <f>IF(MID(G143,1,LEN(v_titulo))=TRIM(v_titulo),MAX(J$4:J142)+1,0)</f>
        <v>0</v>
      </c>
      <c r="R143" t="s">
        <v>3732</v>
      </c>
      <c r="S143" t="s">
        <v>3733</v>
      </c>
      <c r="T143" t="s">
        <v>12</v>
      </c>
      <c r="U143" t="s">
        <v>3727</v>
      </c>
      <c r="V143" t="s">
        <v>3629</v>
      </c>
    </row>
    <row r="144" spans="2:22" x14ac:dyDescent="0.25">
      <c r="B144" t="s">
        <v>1607</v>
      </c>
      <c r="C144" t="s">
        <v>1608</v>
      </c>
      <c r="G144" t="s">
        <v>1167</v>
      </c>
      <c r="H144" t="s">
        <v>1609</v>
      </c>
      <c r="I144" t="s">
        <v>1236</v>
      </c>
      <c r="J144">
        <f>IF(MID(G144,1,LEN(v_titulo))=TRIM(v_titulo),MAX(J$4:J143)+1,0)</f>
        <v>0</v>
      </c>
      <c r="R144" t="s">
        <v>3734</v>
      </c>
      <c r="S144" t="s">
        <v>3735</v>
      </c>
      <c r="T144" t="s">
        <v>12</v>
      </c>
      <c r="U144" t="s">
        <v>3726</v>
      </c>
      <c r="V144" t="s">
        <v>3629</v>
      </c>
    </row>
    <row r="145" spans="2:22" x14ac:dyDescent="0.25">
      <c r="B145" t="s">
        <v>1610</v>
      </c>
      <c r="C145" t="s">
        <v>1611</v>
      </c>
      <c r="G145" t="s">
        <v>1175</v>
      </c>
      <c r="H145" t="s">
        <v>1612</v>
      </c>
      <c r="I145" t="s">
        <v>1236</v>
      </c>
      <c r="J145">
        <f>IF(MID(G145,1,LEN(v_titulo))=TRIM(v_titulo),MAX(J$4:J144)+1,0)</f>
        <v>0</v>
      </c>
      <c r="R145" t="s">
        <v>3736</v>
      </c>
      <c r="S145" t="s">
        <v>3737</v>
      </c>
      <c r="T145" t="s">
        <v>12</v>
      </c>
      <c r="U145" t="s">
        <v>3734</v>
      </c>
      <c r="V145" t="s">
        <v>3629</v>
      </c>
    </row>
    <row r="146" spans="2:22" x14ac:dyDescent="0.25">
      <c r="B146" t="s">
        <v>1613</v>
      </c>
      <c r="C146" t="s">
        <v>1614</v>
      </c>
      <c r="G146" t="s">
        <v>1176</v>
      </c>
      <c r="H146" t="s">
        <v>1615</v>
      </c>
      <c r="I146" t="s">
        <v>1236</v>
      </c>
      <c r="J146">
        <f>IF(MID(G146,1,LEN(v_titulo))=TRIM(v_titulo),MAX(J$4:J145)+1,0)</f>
        <v>0</v>
      </c>
      <c r="R146" t="s">
        <v>3534</v>
      </c>
      <c r="S146" t="s">
        <v>8207</v>
      </c>
      <c r="T146" t="s">
        <v>8208</v>
      </c>
      <c r="U146" t="s">
        <v>3736</v>
      </c>
      <c r="V146" t="s">
        <v>3502</v>
      </c>
    </row>
    <row r="147" spans="2:22" x14ac:dyDescent="0.25">
      <c r="B147" t="s">
        <v>1616</v>
      </c>
      <c r="C147" t="s">
        <v>7137</v>
      </c>
      <c r="G147" t="s">
        <v>1177</v>
      </c>
      <c r="H147" t="s">
        <v>1617</v>
      </c>
      <c r="I147" t="s">
        <v>1236</v>
      </c>
      <c r="J147">
        <f>IF(MID(G147,1,LEN(v_titulo))=TRIM(v_titulo),MAX(J$4:J146)+1,0)</f>
        <v>0</v>
      </c>
      <c r="R147" t="s">
        <v>3738</v>
      </c>
      <c r="S147" t="s">
        <v>3739</v>
      </c>
      <c r="T147" t="s">
        <v>12</v>
      </c>
      <c r="U147" t="s">
        <v>3734</v>
      </c>
      <c r="V147" t="s">
        <v>3629</v>
      </c>
    </row>
    <row r="148" spans="2:22" x14ac:dyDescent="0.25">
      <c r="B148" t="s">
        <v>1618</v>
      </c>
      <c r="C148" t="s">
        <v>1619</v>
      </c>
      <c r="G148" t="s">
        <v>1180</v>
      </c>
      <c r="H148" t="s">
        <v>1620</v>
      </c>
      <c r="I148" t="s">
        <v>1236</v>
      </c>
      <c r="J148">
        <f>IF(MID(G148,1,LEN(v_titulo))=TRIM(v_titulo),MAX(J$4:J147)+1,0)</f>
        <v>0</v>
      </c>
      <c r="R148" t="s">
        <v>3535</v>
      </c>
      <c r="S148" t="s">
        <v>8209</v>
      </c>
      <c r="T148" t="s">
        <v>8210</v>
      </c>
      <c r="U148" t="s">
        <v>3738</v>
      </c>
      <c r="V148" t="s">
        <v>3502</v>
      </c>
    </row>
    <row r="149" spans="2:22" x14ac:dyDescent="0.25">
      <c r="B149" t="s">
        <v>1621</v>
      </c>
      <c r="C149" t="s">
        <v>7138</v>
      </c>
      <c r="G149" t="s">
        <v>1622</v>
      </c>
      <c r="H149" t="s">
        <v>2129</v>
      </c>
      <c r="I149" t="s">
        <v>1228</v>
      </c>
      <c r="J149">
        <f>IF(MID(G149,1,LEN(v_titulo))=TRIM(v_titulo),MAX(J$4:J148)+1,0)</f>
        <v>0</v>
      </c>
      <c r="R149" t="s">
        <v>3536</v>
      </c>
      <c r="S149" t="s">
        <v>3740</v>
      </c>
      <c r="T149" t="s">
        <v>8211</v>
      </c>
      <c r="U149" t="s">
        <v>3738</v>
      </c>
      <c r="V149" t="s">
        <v>3502</v>
      </c>
    </row>
    <row r="150" spans="2:22" x14ac:dyDescent="0.25">
      <c r="B150" t="s">
        <v>1623</v>
      </c>
      <c r="C150" t="s">
        <v>1624</v>
      </c>
      <c r="G150" t="s">
        <v>1181</v>
      </c>
      <c r="H150" t="s">
        <v>1625</v>
      </c>
      <c r="I150" t="s">
        <v>1236</v>
      </c>
      <c r="J150">
        <f>IF(MID(G150,1,LEN(v_titulo))=TRIM(v_titulo),MAX(J$4:J149)+1,0)</f>
        <v>0</v>
      </c>
      <c r="R150" t="s">
        <v>3741</v>
      </c>
      <c r="S150" t="s">
        <v>8212</v>
      </c>
      <c r="T150" t="s">
        <v>12</v>
      </c>
      <c r="U150" t="s">
        <v>3726</v>
      </c>
      <c r="V150" t="s">
        <v>3629</v>
      </c>
    </row>
    <row r="151" spans="2:22" x14ac:dyDescent="0.25">
      <c r="B151" t="s">
        <v>1626</v>
      </c>
      <c r="C151" t="s">
        <v>1627</v>
      </c>
      <c r="G151" t="s">
        <v>1628</v>
      </c>
      <c r="H151" t="s">
        <v>2130</v>
      </c>
      <c r="I151" t="s">
        <v>1228</v>
      </c>
      <c r="J151">
        <f>IF(MID(G151,1,LEN(v_titulo))=TRIM(v_titulo),MAX(J$4:J150)+1,0)</f>
        <v>0</v>
      </c>
      <c r="R151" t="s">
        <v>3742</v>
      </c>
      <c r="S151" t="s">
        <v>3743</v>
      </c>
      <c r="T151" t="s">
        <v>12</v>
      </c>
      <c r="U151" t="s">
        <v>3741</v>
      </c>
      <c r="V151" t="s">
        <v>3629</v>
      </c>
    </row>
    <row r="152" spans="2:22" x14ac:dyDescent="0.25">
      <c r="B152" t="s">
        <v>1629</v>
      </c>
      <c r="C152" t="s">
        <v>7139</v>
      </c>
      <c r="G152" t="s">
        <v>1189</v>
      </c>
      <c r="H152" t="s">
        <v>1630</v>
      </c>
      <c r="I152" t="s">
        <v>1236</v>
      </c>
      <c r="J152">
        <f>IF(MID(G152,1,LEN(v_titulo))=TRIM(v_titulo),MAX(J$4:J151)+1,0)</f>
        <v>0</v>
      </c>
      <c r="R152" t="s">
        <v>8213</v>
      </c>
      <c r="S152" t="s">
        <v>8214</v>
      </c>
      <c r="T152" t="s">
        <v>8148</v>
      </c>
      <c r="U152" t="s">
        <v>3742</v>
      </c>
      <c r="V152" t="s">
        <v>3502</v>
      </c>
    </row>
    <row r="153" spans="2:22" x14ac:dyDescent="0.25">
      <c r="B153" t="s">
        <v>1631</v>
      </c>
      <c r="C153" t="s">
        <v>1632</v>
      </c>
      <c r="G153" t="s">
        <v>1633</v>
      </c>
      <c r="H153" t="s">
        <v>2131</v>
      </c>
      <c r="I153" t="s">
        <v>1228</v>
      </c>
      <c r="J153">
        <f>IF(MID(G153,1,LEN(v_titulo))=TRIM(v_titulo),MAX(J$4:J152)+1,0)</f>
        <v>0</v>
      </c>
      <c r="R153" s="121" t="s">
        <v>3744</v>
      </c>
      <c r="S153" s="121" t="s">
        <v>3745</v>
      </c>
      <c r="T153" s="121" t="s">
        <v>12</v>
      </c>
      <c r="U153" s="121" t="s">
        <v>3741</v>
      </c>
      <c r="V153" s="121" t="s">
        <v>3629</v>
      </c>
    </row>
    <row r="154" spans="2:22" x14ac:dyDescent="0.25">
      <c r="B154" t="s">
        <v>1634</v>
      </c>
      <c r="C154" t="s">
        <v>1635</v>
      </c>
      <c r="G154" t="s">
        <v>1208</v>
      </c>
      <c r="H154" t="s">
        <v>1636</v>
      </c>
      <c r="I154" t="s">
        <v>1236</v>
      </c>
      <c r="J154">
        <f>IF(MID(G154,1,LEN(v_titulo))=TRIM(v_titulo),MAX(J$4:J153)+1,0)</f>
        <v>0</v>
      </c>
      <c r="R154" s="121" t="s">
        <v>3746</v>
      </c>
      <c r="S154" s="121" t="s">
        <v>8215</v>
      </c>
      <c r="T154" s="121" t="s">
        <v>12</v>
      </c>
      <c r="U154" s="121" t="s">
        <v>3741</v>
      </c>
      <c r="V154" s="121" t="s">
        <v>3629</v>
      </c>
    </row>
    <row r="155" spans="2:22" x14ac:dyDescent="0.25">
      <c r="B155" t="s">
        <v>1637</v>
      </c>
      <c r="C155" t="s">
        <v>1638</v>
      </c>
      <c r="G155" t="s">
        <v>1214</v>
      </c>
      <c r="H155" t="s">
        <v>1639</v>
      </c>
      <c r="I155" t="s">
        <v>1236</v>
      </c>
      <c r="J155">
        <f>IF(MID(G155,1,LEN(v_titulo))=TRIM(v_titulo),MAX(J$4:J154)+1,0)</f>
        <v>0</v>
      </c>
      <c r="R155" t="s">
        <v>3537</v>
      </c>
      <c r="S155" t="s">
        <v>8216</v>
      </c>
      <c r="T155" t="s">
        <v>8217</v>
      </c>
      <c r="U155" t="s">
        <v>3746</v>
      </c>
      <c r="V155" t="s">
        <v>3502</v>
      </c>
    </row>
    <row r="156" spans="2:22" x14ac:dyDescent="0.25">
      <c r="B156" t="s">
        <v>1640</v>
      </c>
      <c r="C156" t="s">
        <v>1641</v>
      </c>
      <c r="G156" t="s">
        <v>1216</v>
      </c>
      <c r="H156" t="s">
        <v>1642</v>
      </c>
      <c r="I156" t="s">
        <v>1236</v>
      </c>
      <c r="J156">
        <f>IF(MID(G156,1,LEN(v_titulo))=TRIM(v_titulo),MAX(J$4:J155)+1,0)</f>
        <v>0</v>
      </c>
      <c r="R156" s="121" t="s">
        <v>3538</v>
      </c>
      <c r="S156" s="121" t="s">
        <v>3747</v>
      </c>
      <c r="T156" s="121" t="s">
        <v>8217</v>
      </c>
      <c r="U156" s="121" t="s">
        <v>3746</v>
      </c>
      <c r="V156" s="121" t="s">
        <v>3502</v>
      </c>
    </row>
    <row r="157" spans="2:22" x14ac:dyDescent="0.25">
      <c r="B157" t="s">
        <v>1643</v>
      </c>
      <c r="C157" t="s">
        <v>1638</v>
      </c>
      <c r="G157" t="s">
        <v>1218</v>
      </c>
      <c r="H157" t="s">
        <v>1644</v>
      </c>
      <c r="I157" t="s">
        <v>1236</v>
      </c>
      <c r="J157">
        <f>IF(MID(G157,1,LEN(v_titulo))=TRIM(v_titulo),MAX(J$4:J156)+1,0)</f>
        <v>0</v>
      </c>
      <c r="R157" t="s">
        <v>3748</v>
      </c>
      <c r="S157" t="s">
        <v>8218</v>
      </c>
      <c r="T157" t="s">
        <v>12</v>
      </c>
      <c r="U157" t="s">
        <v>3741</v>
      </c>
      <c r="V157" t="s">
        <v>3629</v>
      </c>
    </row>
    <row r="158" spans="2:22" x14ac:dyDescent="0.25">
      <c r="B158" t="s">
        <v>1645</v>
      </c>
      <c r="C158" t="s">
        <v>1646</v>
      </c>
      <c r="G158" t="s">
        <v>1221</v>
      </c>
      <c r="H158" t="s">
        <v>1647</v>
      </c>
      <c r="I158" t="s">
        <v>1236</v>
      </c>
      <c r="J158">
        <f>IF(MID(G158,1,LEN(v_titulo))=TRIM(v_titulo),MAX(J$4:J157)+1,0)</f>
        <v>0</v>
      </c>
      <c r="R158" s="121" t="s">
        <v>3539</v>
      </c>
      <c r="S158" s="121" t="s">
        <v>8219</v>
      </c>
      <c r="T158" s="121" t="s">
        <v>8220</v>
      </c>
      <c r="U158" s="121" t="s">
        <v>3748</v>
      </c>
      <c r="V158" s="121" t="s">
        <v>3502</v>
      </c>
    </row>
    <row r="159" spans="2:22" x14ac:dyDescent="0.25">
      <c r="B159" t="s">
        <v>1648</v>
      </c>
      <c r="C159" t="s">
        <v>1649</v>
      </c>
      <c r="G159" t="s">
        <v>1222</v>
      </c>
      <c r="H159" t="s">
        <v>1650</v>
      </c>
      <c r="I159" t="s">
        <v>1236</v>
      </c>
      <c r="J159">
        <f>IF(MID(G159,1,LEN(v_titulo))=TRIM(v_titulo),MAX(J$4:J158)+1,0)</f>
        <v>0</v>
      </c>
      <c r="R159" s="121" t="s">
        <v>3749</v>
      </c>
      <c r="S159" s="121" t="s">
        <v>3750</v>
      </c>
      <c r="T159" s="121" t="s">
        <v>12</v>
      </c>
      <c r="U159" s="121" t="s">
        <v>3741</v>
      </c>
      <c r="V159" s="121" t="s">
        <v>3629</v>
      </c>
    </row>
    <row r="160" spans="2:22" x14ac:dyDescent="0.25">
      <c r="B160" t="s">
        <v>1651</v>
      </c>
      <c r="C160" t="s">
        <v>7140</v>
      </c>
      <c r="G160" t="s">
        <v>1224</v>
      </c>
      <c r="H160" t="s">
        <v>1652</v>
      </c>
      <c r="I160" t="s">
        <v>1236</v>
      </c>
      <c r="J160">
        <f>IF(MID(G160,1,LEN(v_titulo))=TRIM(v_titulo),MAX(J$4:J159)+1,0)</f>
        <v>0</v>
      </c>
      <c r="R160" t="s">
        <v>3633</v>
      </c>
      <c r="S160" t="s">
        <v>3751</v>
      </c>
      <c r="T160" t="s">
        <v>12</v>
      </c>
      <c r="U160" t="s">
        <v>3749</v>
      </c>
      <c r="V160" t="s">
        <v>3629</v>
      </c>
    </row>
    <row r="161" spans="2:22" x14ac:dyDescent="0.25">
      <c r="B161" t="s">
        <v>1653</v>
      </c>
      <c r="C161" t="s">
        <v>1654</v>
      </c>
      <c r="G161" t="s">
        <v>1599</v>
      </c>
      <c r="H161" t="s">
        <v>2132</v>
      </c>
      <c r="I161" t="s">
        <v>1228</v>
      </c>
      <c r="J161">
        <f>IF(MID(G161,1,LEN(v_titulo))=TRIM(v_titulo),MAX(J$4:J160)+1,0)</f>
        <v>0</v>
      </c>
      <c r="R161" t="s">
        <v>8221</v>
      </c>
      <c r="S161" t="s">
        <v>8222</v>
      </c>
      <c r="T161" t="s">
        <v>8223</v>
      </c>
      <c r="U161" t="s">
        <v>3633</v>
      </c>
      <c r="V161" t="s">
        <v>12</v>
      </c>
    </row>
    <row r="162" spans="2:22" x14ac:dyDescent="0.25">
      <c r="B162" t="s">
        <v>1655</v>
      </c>
      <c r="C162" t="s">
        <v>7141</v>
      </c>
      <c r="G162" t="s">
        <v>1656</v>
      </c>
      <c r="H162" t="s">
        <v>1657</v>
      </c>
      <c r="I162" t="s">
        <v>1236</v>
      </c>
      <c r="J162">
        <f>IF(MID(G162,1,LEN(v_titulo))=TRIM(v_titulo),MAX(J$4:J161)+1,0)</f>
        <v>0</v>
      </c>
      <c r="R162" t="s">
        <v>3540</v>
      </c>
      <c r="S162" t="s">
        <v>8224</v>
      </c>
      <c r="T162" t="s">
        <v>8223</v>
      </c>
      <c r="U162" t="s">
        <v>3633</v>
      </c>
      <c r="V162" t="s">
        <v>3502</v>
      </c>
    </row>
    <row r="163" spans="2:22" x14ac:dyDescent="0.25">
      <c r="B163" t="s">
        <v>1658</v>
      </c>
      <c r="C163" t="s">
        <v>1659</v>
      </c>
      <c r="G163" t="s">
        <v>1660</v>
      </c>
      <c r="H163" t="s">
        <v>1661</v>
      </c>
      <c r="I163" t="s">
        <v>1236</v>
      </c>
      <c r="J163">
        <f>IF(MID(G163,1,LEN(v_titulo))=TRIM(v_titulo),MAX(J$4:J162)+1,0)</f>
        <v>0</v>
      </c>
      <c r="R163" t="s">
        <v>3541</v>
      </c>
      <c r="S163" t="s">
        <v>8225</v>
      </c>
      <c r="T163" t="s">
        <v>8223</v>
      </c>
      <c r="U163" t="s">
        <v>3633</v>
      </c>
      <c r="V163" t="s">
        <v>3502</v>
      </c>
    </row>
    <row r="164" spans="2:22" x14ac:dyDescent="0.25">
      <c r="B164" t="s">
        <v>1662</v>
      </c>
      <c r="C164" t="s">
        <v>1663</v>
      </c>
      <c r="G164" t="s">
        <v>1664</v>
      </c>
      <c r="H164" t="s">
        <v>1665</v>
      </c>
      <c r="I164" t="s">
        <v>1236</v>
      </c>
      <c r="J164">
        <f>IF(MID(G164,1,LEN(v_titulo))=TRIM(v_titulo),MAX(J$4:J163)+1,0)</f>
        <v>0</v>
      </c>
      <c r="R164" t="s">
        <v>3542</v>
      </c>
      <c r="S164" t="s">
        <v>8226</v>
      </c>
      <c r="T164" t="s">
        <v>8223</v>
      </c>
      <c r="U164" t="s">
        <v>3633</v>
      </c>
      <c r="V164" t="s">
        <v>3502</v>
      </c>
    </row>
    <row r="165" spans="2:22" x14ac:dyDescent="0.25">
      <c r="B165" t="s">
        <v>1666</v>
      </c>
      <c r="C165" t="s">
        <v>1667</v>
      </c>
      <c r="G165" t="s">
        <v>1668</v>
      </c>
      <c r="H165" t="s">
        <v>1669</v>
      </c>
      <c r="I165" t="s">
        <v>1236</v>
      </c>
      <c r="J165">
        <f>IF(MID(G165,1,LEN(v_titulo))=TRIM(v_titulo),MAX(J$4:J164)+1,0)</f>
        <v>0</v>
      </c>
      <c r="R165" t="s">
        <v>3543</v>
      </c>
      <c r="S165" t="s">
        <v>8227</v>
      </c>
      <c r="T165" t="s">
        <v>8148</v>
      </c>
      <c r="U165" t="s">
        <v>3633</v>
      </c>
      <c r="V165" t="s">
        <v>3502</v>
      </c>
    </row>
    <row r="166" spans="2:22" x14ac:dyDescent="0.25">
      <c r="B166" t="s">
        <v>1670</v>
      </c>
      <c r="C166" t="s">
        <v>1671</v>
      </c>
      <c r="G166" t="s">
        <v>1672</v>
      </c>
      <c r="H166" t="s">
        <v>1673</v>
      </c>
      <c r="I166" t="s">
        <v>1236</v>
      </c>
      <c r="J166">
        <f>IF(MID(G166,1,LEN(v_titulo))=TRIM(v_titulo),MAX(J$4:J165)+1,0)</f>
        <v>0</v>
      </c>
      <c r="R166" t="s">
        <v>3752</v>
      </c>
      <c r="S166" t="s">
        <v>3753</v>
      </c>
      <c r="T166" t="s">
        <v>12</v>
      </c>
      <c r="U166" t="s">
        <v>3631</v>
      </c>
      <c r="V166" t="s">
        <v>3629</v>
      </c>
    </row>
    <row r="167" spans="2:22" x14ac:dyDescent="0.25">
      <c r="B167" t="s">
        <v>1674</v>
      </c>
      <c r="C167" t="s">
        <v>7142</v>
      </c>
      <c r="G167" t="s">
        <v>1675</v>
      </c>
      <c r="H167" t="s">
        <v>1676</v>
      </c>
      <c r="I167" t="s">
        <v>1236</v>
      </c>
      <c r="J167">
        <f>IF(MID(G167,1,LEN(v_titulo))=TRIM(v_titulo),MAX(J$4:J166)+1,0)</f>
        <v>0</v>
      </c>
      <c r="R167" t="s">
        <v>3754</v>
      </c>
      <c r="S167" t="s">
        <v>3755</v>
      </c>
      <c r="T167" t="s">
        <v>12</v>
      </c>
      <c r="U167" t="s">
        <v>3752</v>
      </c>
      <c r="V167" t="s">
        <v>3629</v>
      </c>
    </row>
    <row r="168" spans="2:22" x14ac:dyDescent="0.25">
      <c r="B168" t="s">
        <v>1677</v>
      </c>
      <c r="C168" t="s">
        <v>7143</v>
      </c>
      <c r="G168" t="s">
        <v>1666</v>
      </c>
      <c r="H168" t="s">
        <v>1681</v>
      </c>
      <c r="I168" t="s">
        <v>1228</v>
      </c>
      <c r="J168">
        <f>IF(MID(G168,1,LEN(v_titulo))=TRIM(v_titulo),MAX(J$4:J167)+1,0)</f>
        <v>0</v>
      </c>
      <c r="R168" t="s">
        <v>3544</v>
      </c>
      <c r="S168" t="s">
        <v>8228</v>
      </c>
      <c r="T168" t="s">
        <v>8229</v>
      </c>
      <c r="U168" t="s">
        <v>3754</v>
      </c>
      <c r="V168" t="s">
        <v>3502</v>
      </c>
    </row>
    <row r="169" spans="2:22" x14ac:dyDescent="0.25">
      <c r="B169" t="s">
        <v>1678</v>
      </c>
      <c r="C169" t="s">
        <v>1679</v>
      </c>
      <c r="G169" t="s">
        <v>1680</v>
      </c>
      <c r="H169" t="s">
        <v>1681</v>
      </c>
      <c r="I169" t="s">
        <v>1236</v>
      </c>
      <c r="J169">
        <f>IF(MID(G169,1,LEN(v_titulo))=TRIM(v_titulo),MAX(J$4:J168)+1,0)</f>
        <v>0</v>
      </c>
      <c r="R169" t="s">
        <v>3756</v>
      </c>
      <c r="S169" t="s">
        <v>3757</v>
      </c>
      <c r="T169" t="s">
        <v>12</v>
      </c>
      <c r="U169" t="s">
        <v>3752</v>
      </c>
      <c r="V169" t="s">
        <v>3629</v>
      </c>
    </row>
    <row r="170" spans="2:22" x14ac:dyDescent="0.25">
      <c r="B170" t="s">
        <v>1682</v>
      </c>
      <c r="C170" t="s">
        <v>1683</v>
      </c>
      <c r="G170" t="s">
        <v>1684</v>
      </c>
      <c r="H170" t="s">
        <v>1685</v>
      </c>
      <c r="I170" t="s">
        <v>1268</v>
      </c>
      <c r="J170">
        <f>IF(MID(G170,1,LEN(v_titulo))=TRIM(v_titulo),MAX(J$4:J169)+1,0)</f>
        <v>0</v>
      </c>
      <c r="R170" t="s">
        <v>3545</v>
      </c>
      <c r="S170" t="s">
        <v>8230</v>
      </c>
      <c r="T170" t="s">
        <v>8148</v>
      </c>
      <c r="U170" t="s">
        <v>3756</v>
      </c>
      <c r="V170" t="s">
        <v>3502</v>
      </c>
    </row>
    <row r="171" spans="2:22" x14ac:dyDescent="0.25">
      <c r="B171" t="s">
        <v>1686</v>
      </c>
      <c r="C171" t="s">
        <v>1687</v>
      </c>
      <c r="G171" t="s">
        <v>1688</v>
      </c>
      <c r="H171" t="s">
        <v>1689</v>
      </c>
      <c r="I171" t="s">
        <v>1268</v>
      </c>
      <c r="J171">
        <f>IF(MID(G171,1,LEN(v_titulo))=TRIM(v_titulo),MAX(J$4:J170)+1,0)</f>
        <v>0</v>
      </c>
      <c r="R171" t="s">
        <v>8231</v>
      </c>
      <c r="S171" t="s">
        <v>8232</v>
      </c>
      <c r="T171" t="s">
        <v>8148</v>
      </c>
      <c r="U171" t="s">
        <v>3756</v>
      </c>
      <c r="V171" t="s">
        <v>12</v>
      </c>
    </row>
    <row r="172" spans="2:22" x14ac:dyDescent="0.25">
      <c r="B172" t="s">
        <v>1690</v>
      </c>
      <c r="C172" t="s">
        <v>1691</v>
      </c>
      <c r="R172" t="s">
        <v>8233</v>
      </c>
      <c r="S172" t="s">
        <v>8234</v>
      </c>
      <c r="T172" t="s">
        <v>8148</v>
      </c>
      <c r="U172" t="s">
        <v>3756</v>
      </c>
      <c r="V172" t="s">
        <v>12</v>
      </c>
    </row>
    <row r="173" spans="2:22" x14ac:dyDescent="0.25">
      <c r="B173" t="s">
        <v>1692</v>
      </c>
      <c r="C173" t="s">
        <v>7144</v>
      </c>
      <c r="R173" t="s">
        <v>8235</v>
      </c>
      <c r="S173" t="s">
        <v>8232</v>
      </c>
      <c r="T173" t="s">
        <v>8148</v>
      </c>
      <c r="U173" t="s">
        <v>3756</v>
      </c>
      <c r="V173" t="s">
        <v>12</v>
      </c>
    </row>
    <row r="174" spans="2:22" x14ac:dyDescent="0.25">
      <c r="B174" t="s">
        <v>1693</v>
      </c>
      <c r="C174" t="s">
        <v>1694</v>
      </c>
      <c r="R174" t="s">
        <v>8236</v>
      </c>
      <c r="S174" t="s">
        <v>8237</v>
      </c>
      <c r="T174" t="s">
        <v>12</v>
      </c>
      <c r="U174" t="s">
        <v>3756</v>
      </c>
      <c r="V174" t="s">
        <v>3629</v>
      </c>
    </row>
    <row r="175" spans="2:22" x14ac:dyDescent="0.25">
      <c r="B175" t="s">
        <v>1695</v>
      </c>
      <c r="C175" t="s">
        <v>1696</v>
      </c>
      <c r="R175" t="s">
        <v>8238</v>
      </c>
      <c r="S175" t="s">
        <v>8239</v>
      </c>
      <c r="T175" t="s">
        <v>8240</v>
      </c>
      <c r="U175" t="s">
        <v>8236</v>
      </c>
      <c r="V175" t="s">
        <v>12</v>
      </c>
    </row>
    <row r="176" spans="2:22" x14ac:dyDescent="0.25">
      <c r="B176" t="s">
        <v>1697</v>
      </c>
      <c r="C176" t="s">
        <v>1698</v>
      </c>
      <c r="R176" t="s">
        <v>8241</v>
      </c>
      <c r="S176" t="s">
        <v>8242</v>
      </c>
      <c r="T176" t="s">
        <v>8240</v>
      </c>
      <c r="U176" t="s">
        <v>8236</v>
      </c>
      <c r="V176" t="s">
        <v>3502</v>
      </c>
    </row>
    <row r="177" spans="1:22" x14ac:dyDescent="0.25">
      <c r="B177" t="s">
        <v>1699</v>
      </c>
      <c r="C177" t="s">
        <v>1700</v>
      </c>
      <c r="R177" t="s">
        <v>8243</v>
      </c>
      <c r="S177" t="s">
        <v>8244</v>
      </c>
      <c r="T177" t="s">
        <v>8240</v>
      </c>
      <c r="U177" t="s">
        <v>8236</v>
      </c>
      <c r="V177" t="s">
        <v>12</v>
      </c>
    </row>
    <row r="178" spans="1:22" x14ac:dyDescent="0.25">
      <c r="B178" t="s">
        <v>1701</v>
      </c>
      <c r="C178" t="s">
        <v>1702</v>
      </c>
      <c r="R178" t="s">
        <v>8245</v>
      </c>
      <c r="S178" t="s">
        <v>8246</v>
      </c>
      <c r="T178" t="s">
        <v>8240</v>
      </c>
      <c r="U178" t="s">
        <v>8236</v>
      </c>
      <c r="V178" t="s">
        <v>3502</v>
      </c>
    </row>
    <row r="179" spans="1:22" x14ac:dyDescent="0.25">
      <c r="B179" t="s">
        <v>1703</v>
      </c>
      <c r="C179" t="s">
        <v>1704</v>
      </c>
      <c r="R179" t="s">
        <v>3758</v>
      </c>
      <c r="S179" t="s">
        <v>3759</v>
      </c>
      <c r="T179" t="s">
        <v>12</v>
      </c>
      <c r="U179" t="s">
        <v>3630</v>
      </c>
      <c r="V179" t="s">
        <v>3629</v>
      </c>
    </row>
    <row r="180" spans="1:22" x14ac:dyDescent="0.25">
      <c r="B180" t="s">
        <v>1705</v>
      </c>
      <c r="C180" t="s">
        <v>7145</v>
      </c>
      <c r="R180" t="s">
        <v>3760</v>
      </c>
      <c r="S180" t="s">
        <v>3761</v>
      </c>
      <c r="T180" t="s">
        <v>12</v>
      </c>
      <c r="U180" t="s">
        <v>3758</v>
      </c>
      <c r="V180" t="s">
        <v>3629</v>
      </c>
    </row>
    <row r="181" spans="1:22" x14ac:dyDescent="0.25">
      <c r="B181" t="s">
        <v>1706</v>
      </c>
      <c r="C181" t="s">
        <v>1707</v>
      </c>
      <c r="R181" t="s">
        <v>3762</v>
      </c>
      <c r="S181" t="s">
        <v>8247</v>
      </c>
      <c r="T181" t="s">
        <v>12</v>
      </c>
      <c r="U181" t="s">
        <v>3760</v>
      </c>
      <c r="V181" t="s">
        <v>3629</v>
      </c>
    </row>
    <row r="182" spans="1:22" x14ac:dyDescent="0.25">
      <c r="B182" t="s">
        <v>1708</v>
      </c>
      <c r="C182" t="s">
        <v>1709</v>
      </c>
      <c r="R182" t="s">
        <v>3763</v>
      </c>
      <c r="S182" t="s">
        <v>8248</v>
      </c>
      <c r="T182" t="s">
        <v>12</v>
      </c>
      <c r="U182" t="s">
        <v>3762</v>
      </c>
      <c r="V182" t="s">
        <v>3629</v>
      </c>
    </row>
    <row r="183" spans="1:22" x14ac:dyDescent="0.25">
      <c r="B183" t="s">
        <v>1710</v>
      </c>
      <c r="C183" t="s">
        <v>1711</v>
      </c>
      <c r="R183" t="s">
        <v>3764</v>
      </c>
      <c r="S183" t="s">
        <v>8249</v>
      </c>
      <c r="T183" t="s">
        <v>12</v>
      </c>
      <c r="U183" t="s">
        <v>3762</v>
      </c>
      <c r="V183" t="s">
        <v>3629</v>
      </c>
    </row>
    <row r="184" spans="1:22" x14ac:dyDescent="0.25">
      <c r="B184" t="s">
        <v>1712</v>
      </c>
      <c r="C184" t="s">
        <v>458</v>
      </c>
      <c r="R184" t="s">
        <v>3765</v>
      </c>
      <c r="S184" t="s">
        <v>8250</v>
      </c>
      <c r="T184" t="s">
        <v>12</v>
      </c>
      <c r="U184" t="s">
        <v>3762</v>
      </c>
      <c r="V184" t="s">
        <v>3629</v>
      </c>
    </row>
    <row r="185" spans="1:22" x14ac:dyDescent="0.25">
      <c r="B185" t="s">
        <v>1713</v>
      </c>
      <c r="C185" t="s">
        <v>1711</v>
      </c>
      <c r="R185" t="s">
        <v>3766</v>
      </c>
      <c r="S185" t="s">
        <v>8251</v>
      </c>
      <c r="T185" t="s">
        <v>12</v>
      </c>
      <c r="U185" t="s">
        <v>3762</v>
      </c>
      <c r="V185" t="s">
        <v>3629</v>
      </c>
    </row>
    <row r="186" spans="1:22" x14ac:dyDescent="0.25">
      <c r="B186" t="s">
        <v>1714</v>
      </c>
      <c r="C186" t="s">
        <v>1715</v>
      </c>
      <c r="R186" t="s">
        <v>3767</v>
      </c>
      <c r="S186" t="s">
        <v>8252</v>
      </c>
      <c r="T186" t="s">
        <v>12</v>
      </c>
      <c r="U186" t="s">
        <v>3762</v>
      </c>
      <c r="V186" t="s">
        <v>3629</v>
      </c>
    </row>
    <row r="187" spans="1:22" x14ac:dyDescent="0.25">
      <c r="B187" t="s">
        <v>1716</v>
      </c>
      <c r="C187" t="s">
        <v>1717</v>
      </c>
      <c r="R187" t="s">
        <v>3768</v>
      </c>
      <c r="S187" t="s">
        <v>3769</v>
      </c>
      <c r="T187" t="s">
        <v>12</v>
      </c>
      <c r="U187" t="s">
        <v>3762</v>
      </c>
      <c r="V187" t="s">
        <v>3629</v>
      </c>
    </row>
    <row r="188" spans="1:22" x14ac:dyDescent="0.25">
      <c r="B188" t="s">
        <v>1718</v>
      </c>
      <c r="C188" t="s">
        <v>1719</v>
      </c>
      <c r="R188" t="s">
        <v>3770</v>
      </c>
      <c r="S188" t="s">
        <v>8253</v>
      </c>
      <c r="T188" t="s">
        <v>12</v>
      </c>
      <c r="U188" t="s">
        <v>3762</v>
      </c>
      <c r="V188" t="s">
        <v>3629</v>
      </c>
    </row>
    <row r="189" spans="1:22" x14ac:dyDescent="0.25">
      <c r="B189" t="s">
        <v>1720</v>
      </c>
      <c r="C189" t="s">
        <v>54</v>
      </c>
      <c r="R189" t="s">
        <v>3771</v>
      </c>
      <c r="S189" t="s">
        <v>3772</v>
      </c>
      <c r="T189" t="s">
        <v>12</v>
      </c>
      <c r="U189" t="s">
        <v>3762</v>
      </c>
      <c r="V189" t="s">
        <v>3629</v>
      </c>
    </row>
    <row r="190" spans="1:22" x14ac:dyDescent="0.25">
      <c r="B190" t="s">
        <v>1721</v>
      </c>
      <c r="C190" t="s">
        <v>1722</v>
      </c>
      <c r="R190" t="s">
        <v>3773</v>
      </c>
      <c r="S190" t="s">
        <v>8254</v>
      </c>
      <c r="T190" t="s">
        <v>12</v>
      </c>
      <c r="U190" t="s">
        <v>3762</v>
      </c>
      <c r="V190" t="s">
        <v>3629</v>
      </c>
    </row>
    <row r="191" spans="1:22" x14ac:dyDescent="0.25">
      <c r="B191" t="s">
        <v>1723</v>
      </c>
      <c r="C191" t="s">
        <v>55</v>
      </c>
      <c r="R191" s="121" t="s">
        <v>3774</v>
      </c>
      <c r="S191" s="121" t="s">
        <v>8255</v>
      </c>
      <c r="T191" s="121" t="s">
        <v>12</v>
      </c>
      <c r="U191" s="121" t="s">
        <v>3762</v>
      </c>
      <c r="V191" s="121" t="s">
        <v>3629</v>
      </c>
    </row>
    <row r="192" spans="1:22" x14ac:dyDescent="0.25">
      <c r="A192" s="1"/>
      <c r="B192" s="1" t="s">
        <v>1724</v>
      </c>
      <c r="C192" t="s">
        <v>7146</v>
      </c>
      <c r="R192" t="s">
        <v>3775</v>
      </c>
      <c r="S192" t="s">
        <v>3776</v>
      </c>
      <c r="T192" t="s">
        <v>12</v>
      </c>
      <c r="U192" t="s">
        <v>3762</v>
      </c>
      <c r="V192" t="s">
        <v>3629</v>
      </c>
    </row>
    <row r="193" spans="2:22" x14ac:dyDescent="0.25">
      <c r="B193" t="s">
        <v>1725</v>
      </c>
      <c r="C193" t="s">
        <v>1726</v>
      </c>
      <c r="R193" t="s">
        <v>3777</v>
      </c>
      <c r="S193" t="s">
        <v>3778</v>
      </c>
      <c r="T193" t="s">
        <v>12</v>
      </c>
      <c r="U193" t="s">
        <v>3762</v>
      </c>
      <c r="V193" t="s">
        <v>3629</v>
      </c>
    </row>
    <row r="194" spans="2:22" x14ac:dyDescent="0.25">
      <c r="B194" t="s">
        <v>1727</v>
      </c>
      <c r="C194" t="s">
        <v>1728</v>
      </c>
      <c r="R194" t="s">
        <v>3779</v>
      </c>
      <c r="S194" t="s">
        <v>8256</v>
      </c>
      <c r="T194" t="s">
        <v>12</v>
      </c>
      <c r="U194" t="s">
        <v>3762</v>
      </c>
      <c r="V194" t="s">
        <v>3629</v>
      </c>
    </row>
    <row r="195" spans="2:22" x14ac:dyDescent="0.25">
      <c r="B195" t="s">
        <v>1729</v>
      </c>
      <c r="C195" t="s">
        <v>7147</v>
      </c>
      <c r="R195" s="121" t="s">
        <v>3780</v>
      </c>
      <c r="S195" s="121" t="s">
        <v>8257</v>
      </c>
      <c r="T195" s="121" t="s">
        <v>12</v>
      </c>
      <c r="U195" s="121" t="s">
        <v>3760</v>
      </c>
      <c r="V195" s="121" t="s">
        <v>3629</v>
      </c>
    </row>
    <row r="196" spans="2:22" x14ac:dyDescent="0.25">
      <c r="B196" t="s">
        <v>1730</v>
      </c>
      <c r="C196" t="s">
        <v>1731</v>
      </c>
      <c r="R196" s="121" t="s">
        <v>3781</v>
      </c>
      <c r="S196" s="121" t="s">
        <v>8258</v>
      </c>
      <c r="T196" s="121" t="s">
        <v>12</v>
      </c>
      <c r="U196" s="121" t="s">
        <v>3780</v>
      </c>
      <c r="V196" s="121" t="s">
        <v>3629</v>
      </c>
    </row>
    <row r="197" spans="2:22" x14ac:dyDescent="0.25">
      <c r="B197" t="s">
        <v>1732</v>
      </c>
      <c r="C197" t="s">
        <v>87</v>
      </c>
      <c r="R197" t="s">
        <v>3782</v>
      </c>
      <c r="S197" t="s">
        <v>8259</v>
      </c>
      <c r="T197" t="s">
        <v>12</v>
      </c>
      <c r="U197" t="s">
        <v>3780</v>
      </c>
      <c r="V197" t="s">
        <v>3629</v>
      </c>
    </row>
    <row r="198" spans="2:22" x14ac:dyDescent="0.25">
      <c r="B198" t="s">
        <v>1733</v>
      </c>
      <c r="C198" t="s">
        <v>1734</v>
      </c>
      <c r="R198" t="s">
        <v>3783</v>
      </c>
      <c r="S198" t="s">
        <v>3784</v>
      </c>
      <c r="T198" t="s">
        <v>12</v>
      </c>
      <c r="U198" t="s">
        <v>3780</v>
      </c>
      <c r="V198" t="s">
        <v>3629</v>
      </c>
    </row>
    <row r="199" spans="2:22" x14ac:dyDescent="0.25">
      <c r="B199" t="s">
        <v>1735</v>
      </c>
      <c r="C199" t="s">
        <v>1736</v>
      </c>
      <c r="R199" t="s">
        <v>3785</v>
      </c>
      <c r="S199" t="s">
        <v>3786</v>
      </c>
      <c r="T199" t="s">
        <v>12</v>
      </c>
      <c r="U199" t="s">
        <v>3780</v>
      </c>
      <c r="V199" t="s">
        <v>3629</v>
      </c>
    </row>
    <row r="200" spans="2:22" x14ac:dyDescent="0.25">
      <c r="B200" t="s">
        <v>1737</v>
      </c>
      <c r="C200" t="s">
        <v>1738</v>
      </c>
      <c r="R200" s="121" t="s">
        <v>3787</v>
      </c>
      <c r="S200" s="121" t="s">
        <v>3788</v>
      </c>
      <c r="T200" s="121" t="s">
        <v>12</v>
      </c>
      <c r="U200" s="121" t="s">
        <v>3780</v>
      </c>
      <c r="V200" s="121" t="s">
        <v>3629</v>
      </c>
    </row>
    <row r="201" spans="2:22" x14ac:dyDescent="0.25">
      <c r="B201" t="s">
        <v>1739</v>
      </c>
      <c r="C201" t="s">
        <v>1740</v>
      </c>
      <c r="R201" t="s">
        <v>3789</v>
      </c>
      <c r="S201" t="s">
        <v>3769</v>
      </c>
      <c r="T201" t="s">
        <v>12</v>
      </c>
      <c r="U201" t="s">
        <v>3780</v>
      </c>
      <c r="V201" t="s">
        <v>3629</v>
      </c>
    </row>
    <row r="202" spans="2:22" x14ac:dyDescent="0.25">
      <c r="B202" t="s">
        <v>1741</v>
      </c>
      <c r="C202" t="s">
        <v>1742</v>
      </c>
      <c r="R202" t="s">
        <v>3790</v>
      </c>
      <c r="S202" t="s">
        <v>8260</v>
      </c>
      <c r="T202" t="s">
        <v>12</v>
      </c>
      <c r="U202" t="s">
        <v>3780</v>
      </c>
      <c r="V202" t="s">
        <v>3629</v>
      </c>
    </row>
    <row r="203" spans="2:22" x14ac:dyDescent="0.25">
      <c r="B203" t="s">
        <v>1743</v>
      </c>
      <c r="C203" t="s">
        <v>88</v>
      </c>
      <c r="R203" t="s">
        <v>3791</v>
      </c>
      <c r="S203" t="s">
        <v>3772</v>
      </c>
      <c r="T203" t="s">
        <v>12</v>
      </c>
      <c r="U203" t="s">
        <v>3780</v>
      </c>
      <c r="V203" t="s">
        <v>3629</v>
      </c>
    </row>
    <row r="204" spans="2:22" x14ac:dyDescent="0.25">
      <c r="B204" t="s">
        <v>1744</v>
      </c>
      <c r="C204" t="s">
        <v>7148</v>
      </c>
      <c r="R204" t="s">
        <v>3792</v>
      </c>
      <c r="S204" t="s">
        <v>3793</v>
      </c>
      <c r="T204" t="s">
        <v>12</v>
      </c>
      <c r="U204" t="s">
        <v>3780</v>
      </c>
      <c r="V204" t="s">
        <v>3629</v>
      </c>
    </row>
    <row r="205" spans="2:22" x14ac:dyDescent="0.25">
      <c r="B205" t="s">
        <v>524</v>
      </c>
      <c r="C205" t="s">
        <v>1745</v>
      </c>
      <c r="R205" t="s">
        <v>3794</v>
      </c>
      <c r="S205" t="s">
        <v>8255</v>
      </c>
      <c r="T205" t="s">
        <v>12</v>
      </c>
      <c r="U205" t="s">
        <v>3780</v>
      </c>
      <c r="V205" t="s">
        <v>3629</v>
      </c>
    </row>
    <row r="206" spans="2:22" x14ac:dyDescent="0.25">
      <c r="B206" t="s">
        <v>1746</v>
      </c>
      <c r="C206" t="s">
        <v>453</v>
      </c>
      <c r="R206" t="s">
        <v>3795</v>
      </c>
      <c r="S206" t="s">
        <v>3776</v>
      </c>
      <c r="T206" t="s">
        <v>12</v>
      </c>
      <c r="U206" t="s">
        <v>3780</v>
      </c>
      <c r="V206" t="s">
        <v>3629</v>
      </c>
    </row>
    <row r="207" spans="2:22" x14ac:dyDescent="0.25">
      <c r="B207" t="s">
        <v>1747</v>
      </c>
      <c r="C207" t="s">
        <v>1748</v>
      </c>
      <c r="R207" t="s">
        <v>3796</v>
      </c>
      <c r="S207" t="s">
        <v>3778</v>
      </c>
      <c r="T207" t="s">
        <v>12</v>
      </c>
      <c r="U207" t="s">
        <v>3780</v>
      </c>
      <c r="V207" t="s">
        <v>3629</v>
      </c>
    </row>
    <row r="208" spans="2:22" x14ac:dyDescent="0.25">
      <c r="B208" t="s">
        <v>1749</v>
      </c>
      <c r="C208" t="s">
        <v>1750</v>
      </c>
      <c r="R208" t="s">
        <v>3797</v>
      </c>
      <c r="S208" t="s">
        <v>3798</v>
      </c>
      <c r="T208" t="s">
        <v>12</v>
      </c>
      <c r="U208" t="s">
        <v>3780</v>
      </c>
      <c r="V208" t="s">
        <v>3629</v>
      </c>
    </row>
    <row r="209" spans="2:22" x14ac:dyDescent="0.25">
      <c r="B209" t="s">
        <v>1751</v>
      </c>
      <c r="C209" t="s">
        <v>1752</v>
      </c>
      <c r="R209" t="s">
        <v>3799</v>
      </c>
      <c r="S209" t="s">
        <v>8261</v>
      </c>
      <c r="T209" t="s">
        <v>12</v>
      </c>
      <c r="U209" t="s">
        <v>3760</v>
      </c>
      <c r="V209" t="s">
        <v>3629</v>
      </c>
    </row>
    <row r="210" spans="2:22" x14ac:dyDescent="0.25">
      <c r="B210" t="s">
        <v>1753</v>
      </c>
      <c r="C210" t="s">
        <v>1754</v>
      </c>
      <c r="R210" t="s">
        <v>3800</v>
      </c>
      <c r="S210" t="s">
        <v>3801</v>
      </c>
      <c r="T210" t="s">
        <v>12</v>
      </c>
      <c r="U210" t="s">
        <v>3799</v>
      </c>
      <c r="V210" t="s">
        <v>3629</v>
      </c>
    </row>
    <row r="211" spans="2:22" x14ac:dyDescent="0.25">
      <c r="B211" t="s">
        <v>1755</v>
      </c>
      <c r="C211" t="s">
        <v>1756</v>
      </c>
      <c r="R211" t="s">
        <v>3546</v>
      </c>
      <c r="S211" t="s">
        <v>8262</v>
      </c>
      <c r="T211" t="s">
        <v>1508</v>
      </c>
      <c r="U211" t="s">
        <v>3800</v>
      </c>
      <c r="V211" t="s">
        <v>3502</v>
      </c>
    </row>
    <row r="212" spans="2:22" x14ac:dyDescent="0.25">
      <c r="B212" t="s">
        <v>1757</v>
      </c>
      <c r="C212" t="s">
        <v>57</v>
      </c>
      <c r="R212" t="s">
        <v>3547</v>
      </c>
      <c r="S212" t="s">
        <v>8263</v>
      </c>
      <c r="T212" t="s">
        <v>1508</v>
      </c>
      <c r="U212" t="s">
        <v>3800</v>
      </c>
      <c r="V212" t="s">
        <v>3502</v>
      </c>
    </row>
    <row r="213" spans="2:22" x14ac:dyDescent="0.25">
      <c r="B213" t="s">
        <v>1758</v>
      </c>
      <c r="C213" t="s">
        <v>1001</v>
      </c>
      <c r="R213" s="121" t="s">
        <v>3802</v>
      </c>
      <c r="S213" s="121" t="s">
        <v>8264</v>
      </c>
      <c r="T213" s="121" t="s">
        <v>12</v>
      </c>
      <c r="U213" s="121" t="s">
        <v>3799</v>
      </c>
      <c r="V213" s="121" t="s">
        <v>3629</v>
      </c>
    </row>
    <row r="214" spans="2:22" x14ac:dyDescent="0.25">
      <c r="B214" t="s">
        <v>1759</v>
      </c>
      <c r="C214" t="s">
        <v>1760</v>
      </c>
      <c r="R214" s="121" t="s">
        <v>3548</v>
      </c>
      <c r="S214" s="121" t="s">
        <v>8265</v>
      </c>
      <c r="T214" s="121" t="s">
        <v>1508</v>
      </c>
      <c r="U214" s="121" t="s">
        <v>3802</v>
      </c>
      <c r="V214" s="121" t="s">
        <v>3502</v>
      </c>
    </row>
    <row r="215" spans="2:22" x14ac:dyDescent="0.25">
      <c r="B215" t="s">
        <v>1761</v>
      </c>
      <c r="C215" t="s">
        <v>1762</v>
      </c>
      <c r="R215" t="s">
        <v>3803</v>
      </c>
      <c r="S215" t="s">
        <v>3804</v>
      </c>
      <c r="T215" t="s">
        <v>12</v>
      </c>
      <c r="U215" t="s">
        <v>3799</v>
      </c>
      <c r="V215" t="s">
        <v>3629</v>
      </c>
    </row>
    <row r="216" spans="2:22" x14ac:dyDescent="0.25">
      <c r="B216" t="s">
        <v>1763</v>
      </c>
      <c r="C216" t="s">
        <v>1764</v>
      </c>
      <c r="R216" t="s">
        <v>3549</v>
      </c>
      <c r="S216" t="s">
        <v>8266</v>
      </c>
      <c r="T216" t="s">
        <v>1508</v>
      </c>
      <c r="U216" t="s">
        <v>3803</v>
      </c>
      <c r="V216" t="s">
        <v>3502</v>
      </c>
    </row>
    <row r="217" spans="2:22" x14ac:dyDescent="0.25">
      <c r="B217" t="s">
        <v>1765</v>
      </c>
      <c r="C217" t="s">
        <v>1766</v>
      </c>
      <c r="R217" t="s">
        <v>3805</v>
      </c>
      <c r="S217" t="s">
        <v>3806</v>
      </c>
      <c r="T217" t="s">
        <v>1508</v>
      </c>
      <c r="U217" t="s">
        <v>3803</v>
      </c>
      <c r="V217" t="s">
        <v>3502</v>
      </c>
    </row>
    <row r="218" spans="2:22" x14ac:dyDescent="0.25">
      <c r="B218" t="s">
        <v>1767</v>
      </c>
      <c r="C218" t="s">
        <v>7149</v>
      </c>
      <c r="R218" t="s">
        <v>8267</v>
      </c>
      <c r="S218" t="s">
        <v>3806</v>
      </c>
      <c r="T218" t="s">
        <v>12</v>
      </c>
      <c r="U218" t="s">
        <v>3799</v>
      </c>
      <c r="V218" t="s">
        <v>3629</v>
      </c>
    </row>
    <row r="219" spans="2:22" x14ac:dyDescent="0.25">
      <c r="B219" t="s">
        <v>1768</v>
      </c>
      <c r="C219" t="s">
        <v>7150</v>
      </c>
      <c r="R219" s="121" t="s">
        <v>8268</v>
      </c>
      <c r="S219" s="121" t="s">
        <v>3806</v>
      </c>
      <c r="T219" s="121" t="s">
        <v>1508</v>
      </c>
      <c r="U219" s="121" t="s">
        <v>8267</v>
      </c>
      <c r="V219" s="121" t="s">
        <v>3502</v>
      </c>
    </row>
    <row r="220" spans="2:22" x14ac:dyDescent="0.25">
      <c r="B220" t="s">
        <v>1769</v>
      </c>
      <c r="C220" t="s">
        <v>1770</v>
      </c>
      <c r="R220" t="s">
        <v>3807</v>
      </c>
      <c r="S220" t="s">
        <v>3808</v>
      </c>
      <c r="T220" t="s">
        <v>12</v>
      </c>
      <c r="U220" t="s">
        <v>3760</v>
      </c>
      <c r="V220" t="s">
        <v>3629</v>
      </c>
    </row>
    <row r="221" spans="2:22" x14ac:dyDescent="0.25">
      <c r="B221" t="s">
        <v>1771</v>
      </c>
      <c r="C221" t="s">
        <v>7151</v>
      </c>
      <c r="R221" s="121" t="s">
        <v>3809</v>
      </c>
      <c r="S221" s="121" t="s">
        <v>8269</v>
      </c>
      <c r="T221" s="121" t="s">
        <v>12</v>
      </c>
      <c r="U221" s="121" t="s">
        <v>3807</v>
      </c>
      <c r="V221" s="121" t="s">
        <v>3629</v>
      </c>
    </row>
    <row r="222" spans="2:22" x14ac:dyDescent="0.25">
      <c r="B222" t="s">
        <v>1772</v>
      </c>
      <c r="C222" t="s">
        <v>1773</v>
      </c>
      <c r="R222" s="121" t="s">
        <v>3810</v>
      </c>
      <c r="S222" s="121" t="s">
        <v>8270</v>
      </c>
      <c r="T222" s="121" t="s">
        <v>12</v>
      </c>
      <c r="U222" s="121" t="s">
        <v>3807</v>
      </c>
      <c r="V222" s="121" t="s">
        <v>3629</v>
      </c>
    </row>
    <row r="223" spans="2:22" x14ac:dyDescent="0.25">
      <c r="B223" t="s">
        <v>1774</v>
      </c>
      <c r="C223" t="s">
        <v>1775</v>
      </c>
      <c r="R223" t="s">
        <v>3811</v>
      </c>
      <c r="S223" t="s">
        <v>3812</v>
      </c>
      <c r="T223" t="s">
        <v>12</v>
      </c>
      <c r="U223" t="s">
        <v>3807</v>
      </c>
      <c r="V223" t="s">
        <v>3629</v>
      </c>
    </row>
    <row r="224" spans="2:22" x14ac:dyDescent="0.25">
      <c r="B224" t="s">
        <v>1776</v>
      </c>
      <c r="C224" t="s">
        <v>1777</v>
      </c>
      <c r="R224" t="s">
        <v>3813</v>
      </c>
      <c r="S224" t="s">
        <v>3814</v>
      </c>
      <c r="T224" t="s">
        <v>12</v>
      </c>
      <c r="U224" t="s">
        <v>3807</v>
      </c>
      <c r="V224" t="s">
        <v>3629</v>
      </c>
    </row>
    <row r="225" spans="1:22" x14ac:dyDescent="0.25">
      <c r="B225" t="s">
        <v>1778</v>
      </c>
      <c r="C225" t="s">
        <v>1779</v>
      </c>
      <c r="R225" t="s">
        <v>3815</v>
      </c>
      <c r="S225" t="s">
        <v>8271</v>
      </c>
      <c r="T225" t="s">
        <v>12</v>
      </c>
      <c r="U225" t="s">
        <v>3807</v>
      </c>
      <c r="V225" t="s">
        <v>3629</v>
      </c>
    </row>
    <row r="226" spans="1:22" x14ac:dyDescent="0.25">
      <c r="B226" t="s">
        <v>1780</v>
      </c>
      <c r="C226" t="s">
        <v>77</v>
      </c>
      <c r="R226" s="121" t="s">
        <v>3816</v>
      </c>
      <c r="S226" s="121" t="s">
        <v>3817</v>
      </c>
      <c r="T226" s="121" t="s">
        <v>12</v>
      </c>
      <c r="U226" s="121" t="s">
        <v>3807</v>
      </c>
      <c r="V226" s="121" t="s">
        <v>3629</v>
      </c>
    </row>
    <row r="227" spans="1:22" x14ac:dyDescent="0.25">
      <c r="B227" t="s">
        <v>1781</v>
      </c>
      <c r="C227" t="s">
        <v>78</v>
      </c>
      <c r="R227" t="s">
        <v>3818</v>
      </c>
      <c r="S227" t="s">
        <v>8272</v>
      </c>
      <c r="T227" t="s">
        <v>12</v>
      </c>
      <c r="U227" t="s">
        <v>3807</v>
      </c>
      <c r="V227" t="s">
        <v>3629</v>
      </c>
    </row>
    <row r="228" spans="1:22" x14ac:dyDescent="0.25">
      <c r="B228" t="s">
        <v>1782</v>
      </c>
      <c r="C228" t="s">
        <v>7152</v>
      </c>
      <c r="R228" t="s">
        <v>3819</v>
      </c>
      <c r="S228" t="s">
        <v>3820</v>
      </c>
      <c r="T228" t="s">
        <v>12</v>
      </c>
      <c r="U228" t="s">
        <v>3630</v>
      </c>
      <c r="V228" t="s">
        <v>3629</v>
      </c>
    </row>
    <row r="229" spans="1:22" x14ac:dyDescent="0.25">
      <c r="B229" t="s">
        <v>1783</v>
      </c>
      <c r="C229" t="s">
        <v>60</v>
      </c>
      <c r="R229" s="121" t="s">
        <v>3821</v>
      </c>
      <c r="S229" s="121" t="s">
        <v>3822</v>
      </c>
      <c r="T229" s="121" t="s">
        <v>12</v>
      </c>
      <c r="U229" s="121" t="s">
        <v>3819</v>
      </c>
      <c r="V229" s="121" t="s">
        <v>3629</v>
      </c>
    </row>
    <row r="230" spans="1:22" x14ac:dyDescent="0.25">
      <c r="B230" t="s">
        <v>1784</v>
      </c>
      <c r="C230" t="s">
        <v>1785</v>
      </c>
      <c r="R230" s="121" t="s">
        <v>3823</v>
      </c>
      <c r="S230" s="121" t="s">
        <v>3824</v>
      </c>
      <c r="T230" s="121" t="s">
        <v>12</v>
      </c>
      <c r="U230" s="121" t="s">
        <v>3821</v>
      </c>
      <c r="V230" s="121" t="s">
        <v>3629</v>
      </c>
    </row>
    <row r="231" spans="1:22" x14ac:dyDescent="0.25">
      <c r="B231" t="s">
        <v>1786</v>
      </c>
      <c r="C231" t="s">
        <v>61</v>
      </c>
      <c r="R231" s="121" t="s">
        <v>3825</v>
      </c>
      <c r="S231" s="121" t="s">
        <v>8273</v>
      </c>
      <c r="T231" s="121" t="s">
        <v>12</v>
      </c>
      <c r="U231" s="121" t="s">
        <v>3823</v>
      </c>
      <c r="V231" s="121" t="s">
        <v>3629</v>
      </c>
    </row>
    <row r="232" spans="1:22" x14ac:dyDescent="0.25">
      <c r="B232" t="s">
        <v>1787</v>
      </c>
      <c r="C232" t="s">
        <v>7153</v>
      </c>
      <c r="R232" s="121" t="s">
        <v>3826</v>
      </c>
      <c r="S232" s="121" t="s">
        <v>3827</v>
      </c>
      <c r="T232" s="121" t="s">
        <v>12</v>
      </c>
      <c r="U232" s="121" t="s">
        <v>3823</v>
      </c>
      <c r="V232" s="121" t="s">
        <v>3629</v>
      </c>
    </row>
    <row r="233" spans="1:22" x14ac:dyDescent="0.25">
      <c r="B233" t="s">
        <v>1788</v>
      </c>
      <c r="C233" t="s">
        <v>7154</v>
      </c>
      <c r="R233" t="s">
        <v>3828</v>
      </c>
      <c r="S233" t="s">
        <v>3829</v>
      </c>
      <c r="T233" t="s">
        <v>12</v>
      </c>
      <c r="U233" t="s">
        <v>3823</v>
      </c>
      <c r="V233" t="s">
        <v>3629</v>
      </c>
    </row>
    <row r="234" spans="1:22" x14ac:dyDescent="0.25">
      <c r="B234" t="s">
        <v>1789</v>
      </c>
      <c r="C234" t="s">
        <v>7155</v>
      </c>
      <c r="R234" t="s">
        <v>3830</v>
      </c>
      <c r="S234" t="s">
        <v>8274</v>
      </c>
      <c r="T234" t="s">
        <v>12</v>
      </c>
      <c r="U234" t="s">
        <v>3823</v>
      </c>
      <c r="V234" t="s">
        <v>3629</v>
      </c>
    </row>
    <row r="235" spans="1:22" x14ac:dyDescent="0.25">
      <c r="A235" s="118"/>
      <c r="B235" s="118" t="s">
        <v>1790</v>
      </c>
      <c r="C235" t="s">
        <v>1791</v>
      </c>
      <c r="R235" t="s">
        <v>3831</v>
      </c>
      <c r="S235" t="s">
        <v>3832</v>
      </c>
      <c r="T235" t="s">
        <v>12</v>
      </c>
      <c r="U235" t="s">
        <v>3823</v>
      </c>
      <c r="V235" t="s">
        <v>3629</v>
      </c>
    </row>
    <row r="236" spans="1:22" x14ac:dyDescent="0.25">
      <c r="B236" t="s">
        <v>1792</v>
      </c>
      <c r="C236" t="s">
        <v>7156</v>
      </c>
      <c r="R236" s="121" t="s">
        <v>3833</v>
      </c>
      <c r="S236" s="121" t="s">
        <v>3834</v>
      </c>
      <c r="T236" s="121" t="s">
        <v>12</v>
      </c>
      <c r="U236" s="121" t="s">
        <v>3823</v>
      </c>
      <c r="V236" s="121" t="s">
        <v>3629</v>
      </c>
    </row>
    <row r="237" spans="1:22" x14ac:dyDescent="0.25">
      <c r="B237" t="s">
        <v>1793</v>
      </c>
      <c r="C237" t="s">
        <v>3410</v>
      </c>
      <c r="R237" s="121" t="s">
        <v>3835</v>
      </c>
      <c r="S237" s="121" t="s">
        <v>3836</v>
      </c>
      <c r="T237" s="121" t="s">
        <v>12</v>
      </c>
      <c r="U237" s="121" t="s">
        <v>3823</v>
      </c>
      <c r="V237" s="121" t="s">
        <v>3629</v>
      </c>
    </row>
    <row r="238" spans="1:22" x14ac:dyDescent="0.25">
      <c r="B238" t="s">
        <v>1794</v>
      </c>
      <c r="C238" t="s">
        <v>1795</v>
      </c>
      <c r="R238" t="s">
        <v>8275</v>
      </c>
      <c r="S238" t="s">
        <v>8276</v>
      </c>
      <c r="T238" t="s">
        <v>1596</v>
      </c>
      <c r="U238" t="s">
        <v>3835</v>
      </c>
      <c r="V238" t="s">
        <v>3502</v>
      </c>
    </row>
    <row r="239" spans="1:22" x14ac:dyDescent="0.25">
      <c r="B239" t="s">
        <v>1796</v>
      </c>
      <c r="C239" t="s">
        <v>7157</v>
      </c>
      <c r="R239" t="s">
        <v>8277</v>
      </c>
      <c r="S239" t="s">
        <v>8278</v>
      </c>
      <c r="T239" t="s">
        <v>1596</v>
      </c>
      <c r="U239" t="s">
        <v>3835</v>
      </c>
      <c r="V239" t="s">
        <v>3502</v>
      </c>
    </row>
    <row r="240" spans="1:22" x14ac:dyDescent="0.25">
      <c r="B240" t="s">
        <v>1797</v>
      </c>
      <c r="C240" t="s">
        <v>1798</v>
      </c>
      <c r="R240" s="121" t="s">
        <v>3837</v>
      </c>
      <c r="S240" s="121" t="s">
        <v>3838</v>
      </c>
      <c r="T240" s="121" t="s">
        <v>12</v>
      </c>
      <c r="U240" s="121" t="s">
        <v>3821</v>
      </c>
      <c r="V240" s="121" t="s">
        <v>3629</v>
      </c>
    </row>
    <row r="241" spans="2:22" x14ac:dyDescent="0.25">
      <c r="B241" t="s">
        <v>1799</v>
      </c>
      <c r="C241" t="s">
        <v>1800</v>
      </c>
      <c r="R241" s="121" t="s">
        <v>3839</v>
      </c>
      <c r="S241" s="121" t="s">
        <v>3840</v>
      </c>
      <c r="T241" s="121" t="s">
        <v>12</v>
      </c>
      <c r="U241" s="121" t="s">
        <v>3837</v>
      </c>
      <c r="V241" s="121" t="s">
        <v>3629</v>
      </c>
    </row>
    <row r="242" spans="2:22" x14ac:dyDescent="0.25">
      <c r="B242" t="s">
        <v>1801</v>
      </c>
      <c r="C242" t="s">
        <v>972</v>
      </c>
      <c r="R242" s="121" t="s">
        <v>3841</v>
      </c>
      <c r="S242" s="121" t="s">
        <v>3842</v>
      </c>
      <c r="T242" s="121" t="s">
        <v>12</v>
      </c>
      <c r="U242" s="121" t="s">
        <v>3839</v>
      </c>
      <c r="V242" s="121" t="s">
        <v>3629</v>
      </c>
    </row>
    <row r="243" spans="2:22" x14ac:dyDescent="0.25">
      <c r="B243" t="s">
        <v>1802</v>
      </c>
      <c r="C243" t="s">
        <v>972</v>
      </c>
      <c r="R243" s="121" t="s">
        <v>8279</v>
      </c>
      <c r="S243" s="121" t="s">
        <v>8280</v>
      </c>
      <c r="T243" s="121" t="s">
        <v>1596</v>
      </c>
      <c r="U243" s="121" t="s">
        <v>3843</v>
      </c>
      <c r="V243" s="121" t="s">
        <v>3502</v>
      </c>
    </row>
    <row r="244" spans="2:22" x14ac:dyDescent="0.25">
      <c r="B244" t="s">
        <v>1803</v>
      </c>
      <c r="C244" t="s">
        <v>3416</v>
      </c>
      <c r="R244" t="s">
        <v>3844</v>
      </c>
      <c r="S244" t="s">
        <v>3845</v>
      </c>
      <c r="T244" t="s">
        <v>12</v>
      </c>
      <c r="U244" t="s">
        <v>3839</v>
      </c>
      <c r="V244" t="s">
        <v>3629</v>
      </c>
    </row>
    <row r="245" spans="2:22" x14ac:dyDescent="0.25">
      <c r="B245" t="s">
        <v>1804</v>
      </c>
      <c r="C245" t="s">
        <v>62</v>
      </c>
      <c r="R245" t="s">
        <v>3843</v>
      </c>
      <c r="S245" t="s">
        <v>3846</v>
      </c>
      <c r="T245" t="s">
        <v>12</v>
      </c>
      <c r="U245" t="s">
        <v>3839</v>
      </c>
      <c r="V245" t="s">
        <v>3629</v>
      </c>
    </row>
    <row r="246" spans="2:22" x14ac:dyDescent="0.25">
      <c r="B246" t="s">
        <v>1805</v>
      </c>
      <c r="C246" t="s">
        <v>148</v>
      </c>
      <c r="R246" t="s">
        <v>3847</v>
      </c>
      <c r="S246" t="s">
        <v>8281</v>
      </c>
      <c r="T246" t="s">
        <v>12</v>
      </c>
      <c r="U246" t="s">
        <v>3839</v>
      </c>
      <c r="V246" t="s">
        <v>3629</v>
      </c>
    </row>
    <row r="247" spans="2:22" x14ac:dyDescent="0.25">
      <c r="B247" t="s">
        <v>1806</v>
      </c>
      <c r="C247" t="s">
        <v>1807</v>
      </c>
      <c r="R247" s="121" t="s">
        <v>3848</v>
      </c>
      <c r="S247" s="121" t="s">
        <v>8282</v>
      </c>
      <c r="T247" s="121" t="s">
        <v>12</v>
      </c>
      <c r="U247" s="121" t="s">
        <v>3837</v>
      </c>
      <c r="V247" s="121" t="s">
        <v>3629</v>
      </c>
    </row>
    <row r="248" spans="2:22" x14ac:dyDescent="0.25">
      <c r="B248" t="s">
        <v>1808</v>
      </c>
      <c r="C248" t="s">
        <v>1809</v>
      </c>
      <c r="R248" t="s">
        <v>3849</v>
      </c>
      <c r="S248" t="s">
        <v>3850</v>
      </c>
      <c r="T248" t="s">
        <v>12</v>
      </c>
      <c r="U248" t="s">
        <v>3848</v>
      </c>
      <c r="V248" t="s">
        <v>3629</v>
      </c>
    </row>
    <row r="249" spans="2:22" x14ac:dyDescent="0.25">
      <c r="B249" t="s">
        <v>1810</v>
      </c>
      <c r="C249" t="s">
        <v>7158</v>
      </c>
      <c r="R249" t="s">
        <v>3851</v>
      </c>
      <c r="S249" t="s">
        <v>3852</v>
      </c>
      <c r="T249" t="s">
        <v>12</v>
      </c>
      <c r="U249" t="s">
        <v>3848</v>
      </c>
      <c r="V249" t="s">
        <v>3629</v>
      </c>
    </row>
    <row r="250" spans="2:22" x14ac:dyDescent="0.25">
      <c r="B250" t="s">
        <v>1811</v>
      </c>
      <c r="C250" t="s">
        <v>1812</v>
      </c>
      <c r="R250" t="s">
        <v>8283</v>
      </c>
      <c r="S250" t="s">
        <v>8284</v>
      </c>
      <c r="T250" t="s">
        <v>12</v>
      </c>
      <c r="U250" t="s">
        <v>3848</v>
      </c>
      <c r="V250" t="s">
        <v>3629</v>
      </c>
    </row>
    <row r="251" spans="2:22" x14ac:dyDescent="0.25">
      <c r="B251" t="s">
        <v>1813</v>
      </c>
      <c r="C251" t="s">
        <v>3421</v>
      </c>
      <c r="R251" t="s">
        <v>3853</v>
      </c>
      <c r="S251" t="s">
        <v>3854</v>
      </c>
      <c r="T251" t="s">
        <v>12</v>
      </c>
      <c r="U251" t="s">
        <v>3848</v>
      </c>
      <c r="V251" t="s">
        <v>3629</v>
      </c>
    </row>
    <row r="252" spans="2:22" x14ac:dyDescent="0.25">
      <c r="B252" t="s">
        <v>1814</v>
      </c>
      <c r="C252" t="s">
        <v>7159</v>
      </c>
      <c r="R252" t="s">
        <v>3855</v>
      </c>
      <c r="S252" t="s">
        <v>3856</v>
      </c>
      <c r="T252" t="s">
        <v>12</v>
      </c>
      <c r="U252" t="s">
        <v>3837</v>
      </c>
      <c r="V252" t="s">
        <v>3629</v>
      </c>
    </row>
    <row r="253" spans="2:22" x14ac:dyDescent="0.25">
      <c r="B253" t="s">
        <v>1815</v>
      </c>
      <c r="C253" t="s">
        <v>7160</v>
      </c>
      <c r="R253" t="s">
        <v>3857</v>
      </c>
      <c r="S253" t="s">
        <v>3858</v>
      </c>
      <c r="T253" t="s">
        <v>12</v>
      </c>
      <c r="U253" t="s">
        <v>3855</v>
      </c>
      <c r="V253" t="s">
        <v>3629</v>
      </c>
    </row>
    <row r="254" spans="2:22" x14ac:dyDescent="0.25">
      <c r="B254" t="s">
        <v>1816</v>
      </c>
      <c r="C254" t="s">
        <v>1817</v>
      </c>
      <c r="R254" t="s">
        <v>3550</v>
      </c>
      <c r="S254" t="s">
        <v>8285</v>
      </c>
      <c r="T254" t="s">
        <v>1596</v>
      </c>
      <c r="U254" t="s">
        <v>3857</v>
      </c>
      <c r="V254" t="s">
        <v>3502</v>
      </c>
    </row>
    <row r="255" spans="2:22" x14ac:dyDescent="0.25">
      <c r="B255" t="s">
        <v>1818</v>
      </c>
      <c r="C255" t="s">
        <v>1819</v>
      </c>
      <c r="R255" t="s">
        <v>8286</v>
      </c>
      <c r="S255" t="s">
        <v>8287</v>
      </c>
      <c r="T255" t="s">
        <v>1596</v>
      </c>
      <c r="U255" t="s">
        <v>3857</v>
      </c>
      <c r="V255" t="s">
        <v>3502</v>
      </c>
    </row>
    <row r="256" spans="2:22" x14ac:dyDescent="0.25">
      <c r="B256" t="s">
        <v>1820</v>
      </c>
      <c r="C256" t="s">
        <v>1821</v>
      </c>
      <c r="R256" t="s">
        <v>3859</v>
      </c>
      <c r="S256" t="s">
        <v>3860</v>
      </c>
      <c r="T256" t="s">
        <v>12</v>
      </c>
      <c r="U256" t="s">
        <v>3855</v>
      </c>
      <c r="V256" t="s">
        <v>3629</v>
      </c>
    </row>
    <row r="257" spans="2:22" x14ac:dyDescent="0.25">
      <c r="B257" t="s">
        <v>1822</v>
      </c>
      <c r="C257" t="s">
        <v>1823</v>
      </c>
      <c r="R257" t="s">
        <v>3861</v>
      </c>
      <c r="S257" t="s">
        <v>3862</v>
      </c>
      <c r="T257" t="s">
        <v>12</v>
      </c>
      <c r="U257" t="s">
        <v>3855</v>
      </c>
      <c r="V257" t="s">
        <v>3629</v>
      </c>
    </row>
    <row r="258" spans="2:22" x14ac:dyDescent="0.25">
      <c r="B258" t="s">
        <v>1824</v>
      </c>
      <c r="C258" t="s">
        <v>7161</v>
      </c>
      <c r="R258" t="s">
        <v>3863</v>
      </c>
      <c r="S258" t="s">
        <v>3864</v>
      </c>
      <c r="T258" t="s">
        <v>12</v>
      </c>
      <c r="U258" t="s">
        <v>3855</v>
      </c>
      <c r="V258" t="s">
        <v>3629</v>
      </c>
    </row>
    <row r="259" spans="2:22" x14ac:dyDescent="0.25">
      <c r="B259" t="s">
        <v>1825</v>
      </c>
      <c r="C259" t="s">
        <v>3429</v>
      </c>
      <c r="R259" t="s">
        <v>3551</v>
      </c>
      <c r="S259" t="s">
        <v>8288</v>
      </c>
      <c r="T259" t="s">
        <v>1596</v>
      </c>
      <c r="U259" t="s">
        <v>3863</v>
      </c>
      <c r="V259" t="s">
        <v>3502</v>
      </c>
    </row>
    <row r="260" spans="2:22" x14ac:dyDescent="0.25">
      <c r="B260" t="s">
        <v>1826</v>
      </c>
      <c r="C260" t="s">
        <v>1123</v>
      </c>
      <c r="R260" t="s">
        <v>3552</v>
      </c>
      <c r="S260" t="s">
        <v>8289</v>
      </c>
      <c r="T260" t="s">
        <v>1596</v>
      </c>
      <c r="U260" t="s">
        <v>3863</v>
      </c>
      <c r="V260" t="s">
        <v>3502</v>
      </c>
    </row>
    <row r="261" spans="2:22" x14ac:dyDescent="0.25">
      <c r="B261" t="s">
        <v>1827</v>
      </c>
      <c r="C261" t="s">
        <v>3431</v>
      </c>
      <c r="R261" t="s">
        <v>8290</v>
      </c>
      <c r="S261" t="s">
        <v>3865</v>
      </c>
      <c r="T261" t="s">
        <v>12</v>
      </c>
      <c r="U261" t="s">
        <v>3855</v>
      </c>
      <c r="V261" t="s">
        <v>3629</v>
      </c>
    </row>
    <row r="262" spans="2:22" x14ac:dyDescent="0.25">
      <c r="B262" t="s">
        <v>1828</v>
      </c>
      <c r="C262" t="s">
        <v>1829</v>
      </c>
      <c r="R262" t="s">
        <v>3866</v>
      </c>
      <c r="S262" t="s">
        <v>1347</v>
      </c>
      <c r="T262" t="s">
        <v>12</v>
      </c>
      <c r="U262" t="s">
        <v>3837</v>
      </c>
      <c r="V262" t="s">
        <v>3629</v>
      </c>
    </row>
    <row r="263" spans="2:22" x14ac:dyDescent="0.25">
      <c r="B263" t="s">
        <v>1830</v>
      </c>
      <c r="C263" t="s">
        <v>7162</v>
      </c>
      <c r="R263" t="s">
        <v>3867</v>
      </c>
      <c r="S263" t="s">
        <v>3868</v>
      </c>
      <c r="T263" t="s">
        <v>12</v>
      </c>
      <c r="U263" t="s">
        <v>3866</v>
      </c>
      <c r="V263" t="s">
        <v>3629</v>
      </c>
    </row>
    <row r="264" spans="2:22" x14ac:dyDescent="0.25">
      <c r="B264" t="s">
        <v>1831</v>
      </c>
      <c r="C264" t="s">
        <v>1832</v>
      </c>
      <c r="R264" t="s">
        <v>3553</v>
      </c>
      <c r="S264" t="s">
        <v>8291</v>
      </c>
      <c r="T264" t="s">
        <v>1596</v>
      </c>
      <c r="U264" t="s">
        <v>3867</v>
      </c>
      <c r="V264" t="s">
        <v>3502</v>
      </c>
    </row>
    <row r="265" spans="2:22" x14ac:dyDescent="0.25">
      <c r="B265" t="s">
        <v>1833</v>
      </c>
      <c r="C265" t="s">
        <v>1834</v>
      </c>
      <c r="R265" t="s">
        <v>3869</v>
      </c>
      <c r="S265" t="s">
        <v>3870</v>
      </c>
      <c r="T265" t="s">
        <v>12</v>
      </c>
      <c r="U265" t="s">
        <v>3866</v>
      </c>
      <c r="V265" t="s">
        <v>3629</v>
      </c>
    </row>
    <row r="266" spans="2:22" x14ac:dyDescent="0.25">
      <c r="B266" t="s">
        <v>1835</v>
      </c>
      <c r="C266" t="s">
        <v>1836</v>
      </c>
      <c r="R266" t="s">
        <v>3871</v>
      </c>
      <c r="S266" t="s">
        <v>3257</v>
      </c>
      <c r="T266" t="s">
        <v>12</v>
      </c>
      <c r="U266" t="s">
        <v>3866</v>
      </c>
      <c r="V266" t="s">
        <v>3629</v>
      </c>
    </row>
    <row r="267" spans="2:22" x14ac:dyDescent="0.25">
      <c r="B267" t="s">
        <v>1837</v>
      </c>
      <c r="C267" t="s">
        <v>1124</v>
      </c>
      <c r="R267" t="s">
        <v>3872</v>
      </c>
      <c r="S267" t="s">
        <v>3873</v>
      </c>
      <c r="T267" t="s">
        <v>12</v>
      </c>
      <c r="U267" t="s">
        <v>3837</v>
      </c>
      <c r="V267" t="s">
        <v>3629</v>
      </c>
    </row>
    <row r="268" spans="2:22" x14ac:dyDescent="0.25">
      <c r="B268" t="s">
        <v>1838</v>
      </c>
      <c r="C268" t="s">
        <v>3437</v>
      </c>
      <c r="R268" t="s">
        <v>3874</v>
      </c>
      <c r="S268" t="s">
        <v>8292</v>
      </c>
      <c r="T268" t="s">
        <v>12</v>
      </c>
      <c r="U268" t="s">
        <v>3872</v>
      </c>
      <c r="V268" t="s">
        <v>3629</v>
      </c>
    </row>
    <row r="269" spans="2:22" x14ac:dyDescent="0.25">
      <c r="B269" t="s">
        <v>1839</v>
      </c>
      <c r="C269" t="s">
        <v>7163</v>
      </c>
      <c r="R269" t="s">
        <v>3875</v>
      </c>
      <c r="S269" t="s">
        <v>8293</v>
      </c>
      <c r="T269" t="s">
        <v>12</v>
      </c>
      <c r="U269" t="s">
        <v>3872</v>
      </c>
      <c r="V269" t="s">
        <v>3629</v>
      </c>
    </row>
    <row r="270" spans="2:22" x14ac:dyDescent="0.25">
      <c r="B270" t="s">
        <v>1840</v>
      </c>
      <c r="C270" t="s">
        <v>1841</v>
      </c>
      <c r="R270" t="s">
        <v>3876</v>
      </c>
      <c r="S270" t="s">
        <v>3877</v>
      </c>
      <c r="T270" t="s">
        <v>12</v>
      </c>
      <c r="U270" t="s">
        <v>3872</v>
      </c>
      <c r="V270" t="s">
        <v>3629</v>
      </c>
    </row>
    <row r="271" spans="2:22" x14ac:dyDescent="0.25">
      <c r="B271" t="s">
        <v>1842</v>
      </c>
      <c r="C271" t="s">
        <v>1843</v>
      </c>
      <c r="R271" t="s">
        <v>3878</v>
      </c>
      <c r="S271" t="s">
        <v>3879</v>
      </c>
      <c r="T271" t="s">
        <v>12</v>
      </c>
      <c r="U271" t="s">
        <v>3872</v>
      </c>
      <c r="V271" t="s">
        <v>3629</v>
      </c>
    </row>
    <row r="272" spans="2:22" x14ac:dyDescent="0.25">
      <c r="B272" t="s">
        <v>1844</v>
      </c>
      <c r="C272" t="s">
        <v>1845</v>
      </c>
      <c r="R272" t="s">
        <v>3880</v>
      </c>
      <c r="S272" t="s">
        <v>3881</v>
      </c>
      <c r="T272" t="s">
        <v>12</v>
      </c>
      <c r="U272" t="s">
        <v>3872</v>
      </c>
      <c r="V272" t="s">
        <v>3629</v>
      </c>
    </row>
    <row r="273" spans="2:22" x14ac:dyDescent="0.25">
      <c r="B273" t="s">
        <v>1846</v>
      </c>
      <c r="C273" t="s">
        <v>1847</v>
      </c>
      <c r="R273" t="s">
        <v>3882</v>
      </c>
      <c r="S273" t="s">
        <v>3883</v>
      </c>
      <c r="T273" t="s">
        <v>12</v>
      </c>
      <c r="U273" t="s">
        <v>3872</v>
      </c>
      <c r="V273" t="s">
        <v>3629</v>
      </c>
    </row>
    <row r="274" spans="2:22" x14ac:dyDescent="0.25">
      <c r="B274" t="s">
        <v>1848</v>
      </c>
      <c r="C274" t="s">
        <v>7164</v>
      </c>
      <c r="R274" t="s">
        <v>3884</v>
      </c>
      <c r="S274" t="s">
        <v>3885</v>
      </c>
      <c r="T274" t="s">
        <v>12</v>
      </c>
      <c r="U274" t="s">
        <v>3837</v>
      </c>
      <c r="V274" t="s">
        <v>3629</v>
      </c>
    </row>
    <row r="275" spans="2:22" x14ac:dyDescent="0.25">
      <c r="B275" t="s">
        <v>1849</v>
      </c>
      <c r="C275" t="s">
        <v>1850</v>
      </c>
      <c r="R275" t="s">
        <v>3886</v>
      </c>
      <c r="S275" t="s">
        <v>3887</v>
      </c>
      <c r="T275" t="s">
        <v>12</v>
      </c>
      <c r="U275" t="s">
        <v>3884</v>
      </c>
      <c r="V275" t="s">
        <v>3629</v>
      </c>
    </row>
    <row r="276" spans="2:22" x14ac:dyDescent="0.25">
      <c r="B276" t="s">
        <v>1851</v>
      </c>
      <c r="C276" t="s">
        <v>1852</v>
      </c>
      <c r="R276" t="s">
        <v>8294</v>
      </c>
      <c r="S276" t="s">
        <v>8295</v>
      </c>
      <c r="T276" t="s">
        <v>1596</v>
      </c>
      <c r="U276" t="s">
        <v>3886</v>
      </c>
      <c r="V276" t="s">
        <v>3502</v>
      </c>
    </row>
    <row r="277" spans="2:22" x14ac:dyDescent="0.25">
      <c r="B277" t="s">
        <v>1853</v>
      </c>
      <c r="C277" t="s">
        <v>1854</v>
      </c>
      <c r="R277" t="s">
        <v>3888</v>
      </c>
      <c r="S277" t="s">
        <v>3889</v>
      </c>
      <c r="T277" t="s">
        <v>12</v>
      </c>
      <c r="U277" t="s">
        <v>3884</v>
      </c>
      <c r="V277" t="s">
        <v>3629</v>
      </c>
    </row>
    <row r="278" spans="2:22" x14ac:dyDescent="0.25">
      <c r="B278" t="s">
        <v>1855</v>
      </c>
      <c r="C278" t="s">
        <v>7165</v>
      </c>
      <c r="R278" t="s">
        <v>3554</v>
      </c>
      <c r="S278" t="s">
        <v>8296</v>
      </c>
      <c r="T278" t="s">
        <v>1596</v>
      </c>
      <c r="U278" t="s">
        <v>3888</v>
      </c>
      <c r="V278" t="s">
        <v>3502</v>
      </c>
    </row>
    <row r="279" spans="2:22" x14ac:dyDescent="0.25">
      <c r="B279" t="s">
        <v>1856</v>
      </c>
      <c r="C279" t="s">
        <v>1857</v>
      </c>
      <c r="R279" t="s">
        <v>3555</v>
      </c>
      <c r="S279" t="s">
        <v>8297</v>
      </c>
      <c r="T279" t="s">
        <v>1596</v>
      </c>
      <c r="U279" t="s">
        <v>3888</v>
      </c>
      <c r="V279" t="s">
        <v>3502</v>
      </c>
    </row>
    <row r="280" spans="2:22" x14ac:dyDescent="0.25">
      <c r="B280" t="s">
        <v>1858</v>
      </c>
      <c r="C280" t="s">
        <v>1859</v>
      </c>
      <c r="R280" t="s">
        <v>8298</v>
      </c>
      <c r="S280" t="s">
        <v>8299</v>
      </c>
      <c r="T280" t="s">
        <v>1596</v>
      </c>
      <c r="U280" t="s">
        <v>3888</v>
      </c>
      <c r="V280" t="s">
        <v>3502</v>
      </c>
    </row>
    <row r="281" spans="2:22" x14ac:dyDescent="0.25">
      <c r="B281" t="s">
        <v>1860</v>
      </c>
      <c r="C281" t="s">
        <v>7166</v>
      </c>
      <c r="R281" s="121" t="s">
        <v>3890</v>
      </c>
      <c r="S281" s="121" t="s">
        <v>3891</v>
      </c>
      <c r="T281" s="121" t="s">
        <v>12</v>
      </c>
      <c r="U281" s="121" t="s">
        <v>3884</v>
      </c>
      <c r="V281" s="121" t="s">
        <v>3629</v>
      </c>
    </row>
    <row r="282" spans="2:22" x14ac:dyDescent="0.25">
      <c r="B282" t="s">
        <v>1861</v>
      </c>
      <c r="C282" t="s">
        <v>1862</v>
      </c>
      <c r="R282" t="s">
        <v>3892</v>
      </c>
      <c r="S282" t="s">
        <v>3893</v>
      </c>
      <c r="T282" t="s">
        <v>12</v>
      </c>
      <c r="U282" t="s">
        <v>3884</v>
      </c>
      <c r="V282" t="s">
        <v>3629</v>
      </c>
    </row>
    <row r="283" spans="2:22" x14ac:dyDescent="0.25">
      <c r="B283" t="s">
        <v>1863</v>
      </c>
      <c r="C283" t="s">
        <v>7167</v>
      </c>
      <c r="R283" t="s">
        <v>8300</v>
      </c>
      <c r="S283" t="s">
        <v>3893</v>
      </c>
      <c r="T283" t="s">
        <v>1596</v>
      </c>
      <c r="U283" t="s">
        <v>3892</v>
      </c>
      <c r="V283" t="s">
        <v>3502</v>
      </c>
    </row>
    <row r="284" spans="2:22" x14ac:dyDescent="0.25">
      <c r="B284" t="s">
        <v>1864</v>
      </c>
      <c r="C284" t="s">
        <v>1865</v>
      </c>
      <c r="R284" t="s">
        <v>8301</v>
      </c>
      <c r="S284" t="s">
        <v>8302</v>
      </c>
      <c r="T284" t="s">
        <v>1596</v>
      </c>
      <c r="U284" t="s">
        <v>3892</v>
      </c>
      <c r="V284" t="s">
        <v>3502</v>
      </c>
    </row>
    <row r="285" spans="2:22" x14ac:dyDescent="0.25">
      <c r="B285" t="s">
        <v>1866</v>
      </c>
      <c r="C285" t="s">
        <v>7168</v>
      </c>
      <c r="R285" t="s">
        <v>3894</v>
      </c>
      <c r="S285" t="s">
        <v>3895</v>
      </c>
      <c r="T285" t="s">
        <v>12</v>
      </c>
      <c r="U285" t="s">
        <v>3884</v>
      </c>
      <c r="V285" t="s">
        <v>3629</v>
      </c>
    </row>
    <row r="286" spans="2:22" x14ac:dyDescent="0.25">
      <c r="B286" t="s">
        <v>1867</v>
      </c>
      <c r="C286" t="s">
        <v>1868</v>
      </c>
      <c r="R286" s="121" t="s">
        <v>3896</v>
      </c>
      <c r="S286" s="121" t="s">
        <v>3897</v>
      </c>
      <c r="T286" s="121" t="s">
        <v>12</v>
      </c>
      <c r="U286" s="121" t="s">
        <v>3884</v>
      </c>
      <c r="V286" s="121" t="s">
        <v>3629</v>
      </c>
    </row>
    <row r="287" spans="2:22" x14ac:dyDescent="0.25">
      <c r="B287" t="s">
        <v>1869</v>
      </c>
      <c r="C287" t="s">
        <v>1870</v>
      </c>
      <c r="R287" t="s">
        <v>3556</v>
      </c>
      <c r="S287" t="s">
        <v>3897</v>
      </c>
      <c r="T287" t="s">
        <v>1596</v>
      </c>
      <c r="U287" t="s">
        <v>3896</v>
      </c>
      <c r="V287" t="s">
        <v>3502</v>
      </c>
    </row>
    <row r="288" spans="2:22" x14ac:dyDescent="0.25">
      <c r="B288" t="s">
        <v>1871</v>
      </c>
      <c r="C288" t="s">
        <v>101</v>
      </c>
      <c r="R288" s="121" t="s">
        <v>3898</v>
      </c>
      <c r="S288" s="121" t="s">
        <v>3899</v>
      </c>
      <c r="T288" s="121" t="s">
        <v>12</v>
      </c>
      <c r="U288" s="121" t="s">
        <v>3884</v>
      </c>
      <c r="V288" s="121" t="s">
        <v>3629</v>
      </c>
    </row>
    <row r="289" spans="2:22" x14ac:dyDescent="0.25">
      <c r="B289" t="s">
        <v>1872</v>
      </c>
      <c r="C289" t="s">
        <v>1873</v>
      </c>
      <c r="R289" s="121" t="s">
        <v>8303</v>
      </c>
      <c r="S289" s="121" t="s">
        <v>8304</v>
      </c>
      <c r="T289" s="121" t="s">
        <v>1596</v>
      </c>
      <c r="U289" s="121" t="s">
        <v>3898</v>
      </c>
      <c r="V289" s="121" t="s">
        <v>3502</v>
      </c>
    </row>
    <row r="290" spans="2:22" x14ac:dyDescent="0.25">
      <c r="B290" t="s">
        <v>1874</v>
      </c>
      <c r="C290" t="s">
        <v>1875</v>
      </c>
      <c r="R290" t="s">
        <v>8305</v>
      </c>
      <c r="S290" t="s">
        <v>8306</v>
      </c>
      <c r="T290" t="s">
        <v>1596</v>
      </c>
      <c r="U290" t="s">
        <v>3898</v>
      </c>
      <c r="V290" t="s">
        <v>3502</v>
      </c>
    </row>
    <row r="291" spans="2:22" x14ac:dyDescent="0.25">
      <c r="B291" t="s">
        <v>1876</v>
      </c>
      <c r="C291" t="s">
        <v>1877</v>
      </c>
      <c r="R291" t="s">
        <v>3557</v>
      </c>
      <c r="S291" t="s">
        <v>8307</v>
      </c>
      <c r="T291" t="s">
        <v>1596</v>
      </c>
      <c r="U291" t="s">
        <v>3898</v>
      </c>
      <c r="V291" t="s">
        <v>3502</v>
      </c>
    </row>
    <row r="292" spans="2:22" x14ac:dyDescent="0.25">
      <c r="R292" s="121" t="s">
        <v>3558</v>
      </c>
      <c r="S292" s="121" t="s">
        <v>8308</v>
      </c>
      <c r="T292" s="121" t="s">
        <v>1596</v>
      </c>
      <c r="U292" s="121" t="s">
        <v>3898</v>
      </c>
      <c r="V292" s="121" t="s">
        <v>3502</v>
      </c>
    </row>
    <row r="293" spans="2:22" x14ac:dyDescent="0.25">
      <c r="R293" s="121" t="s">
        <v>3900</v>
      </c>
      <c r="S293" s="121" t="s">
        <v>3901</v>
      </c>
      <c r="T293" s="121" t="s">
        <v>12</v>
      </c>
      <c r="U293" s="121" t="s">
        <v>3821</v>
      </c>
      <c r="V293" s="121" t="s">
        <v>3629</v>
      </c>
    </row>
    <row r="294" spans="2:22" x14ac:dyDescent="0.25">
      <c r="R294" t="s">
        <v>3902</v>
      </c>
      <c r="S294" t="s">
        <v>3903</v>
      </c>
      <c r="T294" t="s">
        <v>12</v>
      </c>
      <c r="U294" t="s">
        <v>3900</v>
      </c>
      <c r="V294" t="s">
        <v>3629</v>
      </c>
    </row>
    <row r="295" spans="2:22" x14ac:dyDescent="0.25">
      <c r="R295" s="121" t="s">
        <v>3904</v>
      </c>
      <c r="S295" s="121" t="s">
        <v>3905</v>
      </c>
      <c r="T295" s="121" t="s">
        <v>12</v>
      </c>
      <c r="U295" s="121" t="s">
        <v>3902</v>
      </c>
      <c r="V295" s="121" t="s">
        <v>3629</v>
      </c>
    </row>
    <row r="296" spans="2:22" x14ac:dyDescent="0.25">
      <c r="R296" s="121" t="s">
        <v>8309</v>
      </c>
      <c r="S296" s="121" t="s">
        <v>8310</v>
      </c>
      <c r="T296" s="121" t="s">
        <v>1596</v>
      </c>
      <c r="U296" s="121" t="s">
        <v>3904</v>
      </c>
      <c r="V296" s="121" t="s">
        <v>3502</v>
      </c>
    </row>
    <row r="297" spans="2:22" x14ac:dyDescent="0.25">
      <c r="R297" s="121" t="s">
        <v>3559</v>
      </c>
      <c r="S297" s="121" t="s">
        <v>8311</v>
      </c>
      <c r="T297" s="121" t="s">
        <v>1596</v>
      </c>
      <c r="U297" s="121" t="s">
        <v>3904</v>
      </c>
      <c r="V297" s="121" t="s">
        <v>3502</v>
      </c>
    </row>
    <row r="298" spans="2:22" x14ac:dyDescent="0.25">
      <c r="R298" s="121" t="s">
        <v>3906</v>
      </c>
      <c r="S298" s="121" t="s">
        <v>3907</v>
      </c>
      <c r="T298" s="121" t="s">
        <v>12</v>
      </c>
      <c r="U298" s="121" t="s">
        <v>3902</v>
      </c>
      <c r="V298" s="121" t="s">
        <v>3629</v>
      </c>
    </row>
    <row r="299" spans="2:22" x14ac:dyDescent="0.25">
      <c r="R299" s="121" t="s">
        <v>3908</v>
      </c>
      <c r="S299" s="121" t="s">
        <v>3909</v>
      </c>
      <c r="T299" s="121" t="s">
        <v>12</v>
      </c>
      <c r="U299" s="121" t="s">
        <v>3902</v>
      </c>
      <c r="V299" s="121" t="s">
        <v>3629</v>
      </c>
    </row>
    <row r="300" spans="2:22" x14ac:dyDescent="0.25">
      <c r="R300" s="121" t="s">
        <v>3560</v>
      </c>
      <c r="S300" s="121" t="s">
        <v>8312</v>
      </c>
      <c r="T300" s="121" t="s">
        <v>1596</v>
      </c>
      <c r="U300" s="121" t="s">
        <v>3908</v>
      </c>
      <c r="V300" s="121" t="s">
        <v>3502</v>
      </c>
    </row>
    <row r="301" spans="2:22" x14ac:dyDescent="0.25">
      <c r="R301" t="s">
        <v>3561</v>
      </c>
      <c r="S301" t="s">
        <v>8313</v>
      </c>
      <c r="T301" t="s">
        <v>1596</v>
      </c>
      <c r="U301" t="s">
        <v>3908</v>
      </c>
      <c r="V301" t="s">
        <v>3502</v>
      </c>
    </row>
    <row r="302" spans="2:22" x14ac:dyDescent="0.25">
      <c r="R302" t="s">
        <v>3562</v>
      </c>
      <c r="S302" t="s">
        <v>8314</v>
      </c>
      <c r="T302" t="s">
        <v>1596</v>
      </c>
      <c r="U302" t="s">
        <v>3908</v>
      </c>
      <c r="V302" t="s">
        <v>3502</v>
      </c>
    </row>
    <row r="303" spans="2:22" x14ac:dyDescent="0.25">
      <c r="R303" s="121" t="s">
        <v>3563</v>
      </c>
      <c r="S303" s="121" t="s">
        <v>8315</v>
      </c>
      <c r="T303" s="121" t="s">
        <v>1596</v>
      </c>
      <c r="U303" s="121" t="s">
        <v>3908</v>
      </c>
      <c r="V303" s="121" t="s">
        <v>3502</v>
      </c>
    </row>
    <row r="304" spans="2:22" x14ac:dyDescent="0.25">
      <c r="R304" t="s">
        <v>8316</v>
      </c>
      <c r="S304" t="s">
        <v>8317</v>
      </c>
      <c r="T304" t="s">
        <v>1596</v>
      </c>
      <c r="U304" t="s">
        <v>3908</v>
      </c>
      <c r="V304" t="s">
        <v>3502</v>
      </c>
    </row>
    <row r="305" spans="18:22" x14ac:dyDescent="0.25">
      <c r="R305" t="s">
        <v>3910</v>
      </c>
      <c r="S305" t="s">
        <v>3911</v>
      </c>
      <c r="T305" t="s">
        <v>12</v>
      </c>
      <c r="U305" t="s">
        <v>3902</v>
      </c>
      <c r="V305" t="s">
        <v>3629</v>
      </c>
    </row>
    <row r="306" spans="18:22" x14ac:dyDescent="0.25">
      <c r="R306" s="121" t="s">
        <v>3912</v>
      </c>
      <c r="S306" s="121" t="s">
        <v>8318</v>
      </c>
      <c r="T306" s="121" t="s">
        <v>12</v>
      </c>
      <c r="U306" s="121" t="s">
        <v>3900</v>
      </c>
      <c r="V306" s="121" t="s">
        <v>3629</v>
      </c>
    </row>
    <row r="307" spans="18:22" x14ac:dyDescent="0.25">
      <c r="R307" t="s">
        <v>3913</v>
      </c>
      <c r="S307" t="s">
        <v>3914</v>
      </c>
      <c r="T307" t="s">
        <v>12</v>
      </c>
      <c r="U307" t="s">
        <v>3912</v>
      </c>
      <c r="V307" t="s">
        <v>3629</v>
      </c>
    </row>
    <row r="308" spans="18:22" x14ac:dyDescent="0.25">
      <c r="R308" t="s">
        <v>3564</v>
      </c>
      <c r="S308" t="s">
        <v>3915</v>
      </c>
      <c r="T308" t="s">
        <v>1596</v>
      </c>
      <c r="U308" t="s">
        <v>3913</v>
      </c>
      <c r="V308" t="s">
        <v>3502</v>
      </c>
    </row>
    <row r="309" spans="18:22" x14ac:dyDescent="0.25">
      <c r="R309" t="s">
        <v>3565</v>
      </c>
      <c r="S309" t="s">
        <v>3916</v>
      </c>
      <c r="T309" t="s">
        <v>1596</v>
      </c>
      <c r="U309" t="s">
        <v>3913</v>
      </c>
      <c r="V309" t="s">
        <v>3502</v>
      </c>
    </row>
    <row r="310" spans="18:22" x14ac:dyDescent="0.25">
      <c r="R310" t="s">
        <v>3917</v>
      </c>
      <c r="S310" t="s">
        <v>8319</v>
      </c>
      <c r="T310" t="s">
        <v>12</v>
      </c>
      <c r="U310" t="s">
        <v>3912</v>
      </c>
      <c r="V310" t="s">
        <v>3629</v>
      </c>
    </row>
    <row r="311" spans="18:22" x14ac:dyDescent="0.25">
      <c r="R311" s="121" t="s">
        <v>3918</v>
      </c>
      <c r="S311" s="121" t="s">
        <v>3919</v>
      </c>
      <c r="T311" s="121" t="s">
        <v>12</v>
      </c>
      <c r="U311" s="121" t="s">
        <v>3912</v>
      </c>
      <c r="V311" s="121" t="s">
        <v>3629</v>
      </c>
    </row>
    <row r="312" spans="18:22" x14ac:dyDescent="0.25">
      <c r="R312" t="s">
        <v>3566</v>
      </c>
      <c r="S312" t="s">
        <v>8320</v>
      </c>
      <c r="T312" t="s">
        <v>1596</v>
      </c>
      <c r="U312" t="s">
        <v>3918</v>
      </c>
      <c r="V312" t="s">
        <v>3502</v>
      </c>
    </row>
    <row r="313" spans="18:22" x14ac:dyDescent="0.25">
      <c r="R313" t="s">
        <v>3567</v>
      </c>
      <c r="S313" t="s">
        <v>8321</v>
      </c>
      <c r="T313" t="s">
        <v>1596</v>
      </c>
      <c r="U313" t="s">
        <v>3918</v>
      </c>
      <c r="V313" t="s">
        <v>3502</v>
      </c>
    </row>
    <row r="314" spans="18:22" x14ac:dyDescent="0.25">
      <c r="R314" s="121" t="s">
        <v>3568</v>
      </c>
      <c r="S314" s="121" t="s">
        <v>8322</v>
      </c>
      <c r="T314" s="121" t="s">
        <v>1596</v>
      </c>
      <c r="U314" s="121" t="s">
        <v>3918</v>
      </c>
      <c r="V314" s="121" t="s">
        <v>3502</v>
      </c>
    </row>
    <row r="315" spans="18:22" x14ac:dyDescent="0.25">
      <c r="R315" t="s">
        <v>3920</v>
      </c>
      <c r="S315" t="s">
        <v>8323</v>
      </c>
      <c r="T315" t="s">
        <v>1596</v>
      </c>
      <c r="U315" t="s">
        <v>3918</v>
      </c>
      <c r="V315" t="s">
        <v>3502</v>
      </c>
    </row>
    <row r="316" spans="18:22" x14ac:dyDescent="0.25">
      <c r="R316" t="s">
        <v>3921</v>
      </c>
      <c r="S316" t="s">
        <v>8324</v>
      </c>
      <c r="T316" t="s">
        <v>12</v>
      </c>
      <c r="U316" t="s">
        <v>3912</v>
      </c>
      <c r="V316" t="s">
        <v>3629</v>
      </c>
    </row>
    <row r="317" spans="18:22" x14ac:dyDescent="0.25">
      <c r="R317" t="s">
        <v>8325</v>
      </c>
      <c r="S317" t="s">
        <v>8326</v>
      </c>
      <c r="T317" t="s">
        <v>1596</v>
      </c>
      <c r="U317" t="s">
        <v>3921</v>
      </c>
      <c r="V317" t="s">
        <v>3502</v>
      </c>
    </row>
    <row r="318" spans="18:22" x14ac:dyDescent="0.25">
      <c r="R318" t="s">
        <v>3922</v>
      </c>
      <c r="S318" t="s">
        <v>3923</v>
      </c>
      <c r="T318" t="s">
        <v>12</v>
      </c>
      <c r="U318" t="s">
        <v>3819</v>
      </c>
      <c r="V318" t="s">
        <v>3629</v>
      </c>
    </row>
    <row r="319" spans="18:22" x14ac:dyDescent="0.25">
      <c r="R319" s="122" t="s">
        <v>3924</v>
      </c>
      <c r="S319" s="122" t="s">
        <v>3925</v>
      </c>
      <c r="T319" s="122" t="s">
        <v>12</v>
      </c>
      <c r="U319" s="122" t="s">
        <v>3922</v>
      </c>
      <c r="V319" s="122" t="s">
        <v>3629</v>
      </c>
    </row>
    <row r="320" spans="18:22" x14ac:dyDescent="0.25">
      <c r="R320" s="121" t="s">
        <v>8327</v>
      </c>
      <c r="S320" s="121" t="s">
        <v>8278</v>
      </c>
      <c r="T320" s="121" t="s">
        <v>1596</v>
      </c>
      <c r="U320" s="121" t="s">
        <v>3924</v>
      </c>
      <c r="V320" s="121" t="s">
        <v>3502</v>
      </c>
    </row>
    <row r="321" spans="18:22" x14ac:dyDescent="0.25">
      <c r="R321" s="121" t="s">
        <v>8328</v>
      </c>
      <c r="S321" s="121" t="s">
        <v>8329</v>
      </c>
      <c r="T321" s="121" t="s">
        <v>1596</v>
      </c>
      <c r="U321" s="121" t="s">
        <v>3924</v>
      </c>
      <c r="V321" s="121" t="s">
        <v>3502</v>
      </c>
    </row>
    <row r="322" spans="18:22" x14ac:dyDescent="0.25">
      <c r="R322" s="121" t="s">
        <v>8330</v>
      </c>
      <c r="S322" s="121" t="s">
        <v>8331</v>
      </c>
      <c r="T322" s="121" t="s">
        <v>1596</v>
      </c>
      <c r="U322" s="121" t="s">
        <v>3924</v>
      </c>
      <c r="V322" s="121" t="s">
        <v>3502</v>
      </c>
    </row>
    <row r="323" spans="18:22" x14ac:dyDescent="0.25">
      <c r="R323" s="121" t="s">
        <v>3569</v>
      </c>
      <c r="S323" s="121" t="s">
        <v>8332</v>
      </c>
      <c r="T323" s="121" t="s">
        <v>1596</v>
      </c>
      <c r="U323" s="121" t="s">
        <v>3924</v>
      </c>
      <c r="V323" s="121" t="s">
        <v>3502</v>
      </c>
    </row>
    <row r="324" spans="18:22" x14ac:dyDescent="0.25">
      <c r="R324" s="121" t="s">
        <v>3926</v>
      </c>
      <c r="S324" s="121" t="s">
        <v>3927</v>
      </c>
      <c r="T324" s="121" t="s">
        <v>12</v>
      </c>
      <c r="U324" s="121" t="s">
        <v>3922</v>
      </c>
      <c r="V324" s="121" t="s">
        <v>3629</v>
      </c>
    </row>
    <row r="325" spans="18:22" x14ac:dyDescent="0.25">
      <c r="R325" s="121" t="s">
        <v>3928</v>
      </c>
      <c r="S325" s="121" t="s">
        <v>8333</v>
      </c>
      <c r="T325" s="121" t="s">
        <v>12</v>
      </c>
      <c r="U325" s="121" t="s">
        <v>3926</v>
      </c>
      <c r="V325" s="121" t="s">
        <v>3629</v>
      </c>
    </row>
    <row r="326" spans="18:22" x14ac:dyDescent="0.25">
      <c r="R326" s="121" t="s">
        <v>3929</v>
      </c>
      <c r="S326" s="121" t="s">
        <v>3930</v>
      </c>
      <c r="T326" s="121" t="s">
        <v>12</v>
      </c>
      <c r="U326" s="121" t="s">
        <v>3926</v>
      </c>
      <c r="V326" s="121" t="s">
        <v>3629</v>
      </c>
    </row>
    <row r="327" spans="18:22" x14ac:dyDescent="0.25">
      <c r="R327" s="121" t="s">
        <v>8334</v>
      </c>
      <c r="S327" s="121" t="s">
        <v>3930</v>
      </c>
      <c r="T327" s="121" t="s">
        <v>1596</v>
      </c>
      <c r="U327" s="121" t="s">
        <v>12</v>
      </c>
      <c r="V327" s="121" t="s">
        <v>12</v>
      </c>
    </row>
    <row r="328" spans="18:22" x14ac:dyDescent="0.25">
      <c r="R328" s="121" t="s">
        <v>8335</v>
      </c>
      <c r="S328" s="121" t="s">
        <v>3930</v>
      </c>
      <c r="T328" s="121" t="s">
        <v>1596</v>
      </c>
      <c r="U328" s="121" t="s">
        <v>3929</v>
      </c>
      <c r="V328" s="121" t="s">
        <v>3502</v>
      </c>
    </row>
    <row r="329" spans="18:22" x14ac:dyDescent="0.25">
      <c r="R329" s="121" t="s">
        <v>3931</v>
      </c>
      <c r="S329" s="121" t="s">
        <v>3932</v>
      </c>
      <c r="T329" s="121" t="s">
        <v>12</v>
      </c>
      <c r="U329" s="121" t="s">
        <v>3926</v>
      </c>
      <c r="V329" s="121" t="s">
        <v>3629</v>
      </c>
    </row>
    <row r="330" spans="18:22" x14ac:dyDescent="0.25">
      <c r="R330" t="s">
        <v>3933</v>
      </c>
      <c r="S330" t="s">
        <v>3934</v>
      </c>
      <c r="T330" t="s">
        <v>12</v>
      </c>
      <c r="U330" t="s">
        <v>3922</v>
      </c>
      <c r="V330" t="s">
        <v>3629</v>
      </c>
    </row>
    <row r="331" spans="18:22" x14ac:dyDescent="0.25">
      <c r="R331" s="122" t="s">
        <v>3935</v>
      </c>
      <c r="S331" s="122" t="s">
        <v>8336</v>
      </c>
      <c r="T331" s="122" t="s">
        <v>12</v>
      </c>
      <c r="U331" s="122" t="s">
        <v>3933</v>
      </c>
      <c r="V331" s="122" t="s">
        <v>3629</v>
      </c>
    </row>
    <row r="332" spans="18:22" x14ac:dyDescent="0.25">
      <c r="R332" s="121" t="s">
        <v>3936</v>
      </c>
      <c r="S332" s="121" t="s">
        <v>3937</v>
      </c>
      <c r="T332" s="121" t="s">
        <v>12</v>
      </c>
      <c r="U332" s="121" t="s">
        <v>3935</v>
      </c>
      <c r="V332" s="121" t="s">
        <v>3629</v>
      </c>
    </row>
    <row r="333" spans="18:22" x14ac:dyDescent="0.25">
      <c r="R333" s="121" t="s">
        <v>8337</v>
      </c>
      <c r="S333" s="121" t="s">
        <v>8338</v>
      </c>
      <c r="T333" s="121" t="s">
        <v>1596</v>
      </c>
      <c r="U333" s="121" t="s">
        <v>3936</v>
      </c>
      <c r="V333" s="121" t="s">
        <v>3502</v>
      </c>
    </row>
    <row r="334" spans="18:22" x14ac:dyDescent="0.25">
      <c r="R334" s="121" t="s">
        <v>3938</v>
      </c>
      <c r="S334" s="121" t="s">
        <v>8339</v>
      </c>
      <c r="T334" s="121" t="s">
        <v>12</v>
      </c>
      <c r="U334" s="121" t="s">
        <v>3935</v>
      </c>
      <c r="V334" s="121" t="s">
        <v>3629</v>
      </c>
    </row>
    <row r="335" spans="18:22" x14ac:dyDescent="0.25">
      <c r="R335" s="121" t="s">
        <v>3939</v>
      </c>
      <c r="S335" s="121" t="s">
        <v>3940</v>
      </c>
      <c r="T335" s="121" t="s">
        <v>12</v>
      </c>
      <c r="U335" s="121" t="s">
        <v>3935</v>
      </c>
      <c r="V335" s="121" t="s">
        <v>3629</v>
      </c>
    </row>
    <row r="336" spans="18:22" x14ac:dyDescent="0.25">
      <c r="R336" s="121" t="s">
        <v>3941</v>
      </c>
      <c r="S336" s="121" t="s">
        <v>3942</v>
      </c>
      <c r="T336" s="121" t="s">
        <v>12</v>
      </c>
      <c r="U336" s="121" t="s">
        <v>3935</v>
      </c>
      <c r="V336" s="121" t="s">
        <v>3629</v>
      </c>
    </row>
    <row r="337" spans="18:22" x14ac:dyDescent="0.25">
      <c r="R337" s="121" t="s">
        <v>3943</v>
      </c>
      <c r="S337" s="121" t="s">
        <v>8340</v>
      </c>
      <c r="T337" s="121" t="s">
        <v>12</v>
      </c>
      <c r="U337" s="121" t="s">
        <v>3935</v>
      </c>
      <c r="V337" s="121" t="s">
        <v>3629</v>
      </c>
    </row>
    <row r="338" spans="18:22" x14ac:dyDescent="0.25">
      <c r="R338" s="121" t="s">
        <v>3944</v>
      </c>
      <c r="S338" s="121" t="s">
        <v>3945</v>
      </c>
      <c r="T338" s="121" t="s">
        <v>12</v>
      </c>
      <c r="U338" s="121" t="s">
        <v>3935</v>
      </c>
      <c r="V338" s="121" t="s">
        <v>3629</v>
      </c>
    </row>
    <row r="339" spans="18:22" x14ac:dyDescent="0.25">
      <c r="R339" s="121" t="s">
        <v>8341</v>
      </c>
      <c r="S339" s="121" t="s">
        <v>8342</v>
      </c>
      <c r="T339" s="121" t="s">
        <v>1596</v>
      </c>
      <c r="U339" s="121" t="s">
        <v>3944</v>
      </c>
      <c r="V339" s="121" t="s">
        <v>3502</v>
      </c>
    </row>
    <row r="340" spans="18:22" x14ac:dyDescent="0.25">
      <c r="R340" s="121" t="s">
        <v>3946</v>
      </c>
      <c r="S340" s="121" t="s">
        <v>3947</v>
      </c>
      <c r="T340" s="121" t="s">
        <v>12</v>
      </c>
      <c r="U340" s="121" t="s">
        <v>3935</v>
      </c>
      <c r="V340" s="121" t="s">
        <v>3629</v>
      </c>
    </row>
    <row r="341" spans="18:22" x14ac:dyDescent="0.25">
      <c r="R341" s="121" t="s">
        <v>3948</v>
      </c>
      <c r="S341" s="121" t="s">
        <v>3949</v>
      </c>
      <c r="T341" s="121" t="s">
        <v>12</v>
      </c>
      <c r="U341" s="121" t="s">
        <v>3935</v>
      </c>
      <c r="V341" s="121" t="s">
        <v>3629</v>
      </c>
    </row>
    <row r="342" spans="18:22" x14ac:dyDescent="0.25">
      <c r="R342" s="121" t="s">
        <v>3950</v>
      </c>
      <c r="S342" s="121" t="s">
        <v>8343</v>
      </c>
      <c r="T342" s="121" t="s">
        <v>12</v>
      </c>
      <c r="U342" s="121" t="s">
        <v>3933</v>
      </c>
      <c r="V342" s="121" t="s">
        <v>3629</v>
      </c>
    </row>
    <row r="343" spans="18:22" x14ac:dyDescent="0.25">
      <c r="R343" s="121" t="s">
        <v>3951</v>
      </c>
      <c r="S343" s="121" t="s">
        <v>8344</v>
      </c>
      <c r="T343" s="121" t="s">
        <v>12</v>
      </c>
      <c r="U343" s="121" t="s">
        <v>3950</v>
      </c>
      <c r="V343" s="121" t="s">
        <v>3629</v>
      </c>
    </row>
    <row r="344" spans="18:22" x14ac:dyDescent="0.25">
      <c r="R344" s="121" t="s">
        <v>3952</v>
      </c>
      <c r="S344" s="121" t="s">
        <v>8345</v>
      </c>
      <c r="T344" s="121" t="s">
        <v>12</v>
      </c>
      <c r="U344" s="121" t="s">
        <v>3950</v>
      </c>
      <c r="V344" s="121" t="s">
        <v>3629</v>
      </c>
    </row>
    <row r="345" spans="18:22" x14ac:dyDescent="0.25">
      <c r="R345" s="121" t="s">
        <v>3953</v>
      </c>
      <c r="S345" s="121" t="s">
        <v>8346</v>
      </c>
      <c r="T345" s="121" t="s">
        <v>12</v>
      </c>
      <c r="U345" s="121" t="s">
        <v>3950</v>
      </c>
      <c r="V345" s="121" t="s">
        <v>3629</v>
      </c>
    </row>
    <row r="346" spans="18:22" x14ac:dyDescent="0.25">
      <c r="R346" s="121" t="s">
        <v>3954</v>
      </c>
      <c r="S346" s="121" t="s">
        <v>8347</v>
      </c>
      <c r="T346" s="121" t="s">
        <v>12</v>
      </c>
      <c r="U346" s="121" t="s">
        <v>3950</v>
      </c>
      <c r="V346" s="121" t="s">
        <v>3629</v>
      </c>
    </row>
    <row r="347" spans="18:22" x14ac:dyDescent="0.25">
      <c r="R347" s="121" t="s">
        <v>3955</v>
      </c>
      <c r="S347" s="121" t="s">
        <v>8348</v>
      </c>
      <c r="T347" s="121" t="s">
        <v>12</v>
      </c>
      <c r="U347" s="121" t="s">
        <v>3950</v>
      </c>
      <c r="V347" s="121" t="s">
        <v>3629</v>
      </c>
    </row>
    <row r="348" spans="18:22" x14ac:dyDescent="0.25">
      <c r="R348" t="s">
        <v>8349</v>
      </c>
      <c r="S348" t="s">
        <v>8350</v>
      </c>
      <c r="T348" t="s">
        <v>1596</v>
      </c>
      <c r="U348" t="s">
        <v>3955</v>
      </c>
      <c r="V348" t="s">
        <v>3502</v>
      </c>
    </row>
    <row r="349" spans="18:22" x14ac:dyDescent="0.25">
      <c r="R349" s="121" t="s">
        <v>3956</v>
      </c>
      <c r="S349" s="121" t="s">
        <v>8351</v>
      </c>
      <c r="T349" s="121" t="s">
        <v>12</v>
      </c>
      <c r="U349" s="121" t="s">
        <v>3950</v>
      </c>
      <c r="V349" s="121" t="s">
        <v>3629</v>
      </c>
    </row>
    <row r="350" spans="18:22" x14ac:dyDescent="0.25">
      <c r="R350" t="s">
        <v>8352</v>
      </c>
      <c r="S350" t="s">
        <v>8353</v>
      </c>
      <c r="T350" t="s">
        <v>1596</v>
      </c>
      <c r="U350" t="s">
        <v>3956</v>
      </c>
      <c r="V350" t="s">
        <v>3502</v>
      </c>
    </row>
    <row r="351" spans="18:22" x14ac:dyDescent="0.25">
      <c r="R351" s="122" t="s">
        <v>8354</v>
      </c>
      <c r="S351" s="122" t="s">
        <v>8355</v>
      </c>
      <c r="T351" s="122" t="s">
        <v>1596</v>
      </c>
      <c r="U351" s="122" t="s">
        <v>3956</v>
      </c>
      <c r="V351" s="122" t="s">
        <v>3502</v>
      </c>
    </row>
    <row r="352" spans="18:22" x14ac:dyDescent="0.25">
      <c r="R352" s="121" t="s">
        <v>3957</v>
      </c>
      <c r="S352" s="121" t="s">
        <v>8356</v>
      </c>
      <c r="T352" s="121" t="s">
        <v>12</v>
      </c>
      <c r="U352" s="121" t="s">
        <v>3950</v>
      </c>
      <c r="V352" s="121" t="s">
        <v>3629</v>
      </c>
    </row>
    <row r="353" spans="18:22" x14ac:dyDescent="0.25">
      <c r="R353" s="121" t="s">
        <v>3958</v>
      </c>
      <c r="S353" s="121" t="s">
        <v>8357</v>
      </c>
      <c r="T353" s="121" t="s">
        <v>12</v>
      </c>
      <c r="U353" s="121" t="s">
        <v>3950</v>
      </c>
      <c r="V353" s="121" t="s">
        <v>3629</v>
      </c>
    </row>
    <row r="354" spans="18:22" x14ac:dyDescent="0.25">
      <c r="R354" s="121" t="s">
        <v>3959</v>
      </c>
      <c r="S354" s="121" t="s">
        <v>3960</v>
      </c>
      <c r="T354" s="121" t="s">
        <v>12</v>
      </c>
      <c r="U354" s="121" t="s">
        <v>3933</v>
      </c>
      <c r="V354" s="121" t="s">
        <v>3629</v>
      </c>
    </row>
    <row r="355" spans="18:22" x14ac:dyDescent="0.25">
      <c r="R355" s="121" t="s">
        <v>3961</v>
      </c>
      <c r="S355" s="121" t="s">
        <v>8358</v>
      </c>
      <c r="T355" s="121" t="s">
        <v>12</v>
      </c>
      <c r="U355" s="121" t="s">
        <v>3959</v>
      </c>
      <c r="V355" s="121" t="s">
        <v>3629</v>
      </c>
    </row>
    <row r="356" spans="18:22" x14ac:dyDescent="0.25">
      <c r="R356" s="121" t="s">
        <v>3570</v>
      </c>
      <c r="S356" s="121" t="s">
        <v>8359</v>
      </c>
      <c r="T356" s="121" t="s">
        <v>1596</v>
      </c>
      <c r="U356" s="121" t="s">
        <v>3961</v>
      </c>
      <c r="V356" s="121" t="s">
        <v>3502</v>
      </c>
    </row>
    <row r="357" spans="18:22" x14ac:dyDescent="0.25">
      <c r="R357" s="121" t="s">
        <v>3962</v>
      </c>
      <c r="S357" s="121" t="s">
        <v>3963</v>
      </c>
      <c r="T357" s="121" t="s">
        <v>12</v>
      </c>
      <c r="U357" s="121" t="s">
        <v>3959</v>
      </c>
      <c r="V357" s="121" t="s">
        <v>3629</v>
      </c>
    </row>
    <row r="358" spans="18:22" x14ac:dyDescent="0.25">
      <c r="R358" t="s">
        <v>3964</v>
      </c>
      <c r="S358" t="s">
        <v>3965</v>
      </c>
      <c r="T358" t="s">
        <v>12</v>
      </c>
      <c r="U358" t="s">
        <v>3959</v>
      </c>
      <c r="V358" t="s">
        <v>3629</v>
      </c>
    </row>
    <row r="359" spans="18:22" x14ac:dyDescent="0.25">
      <c r="R359" s="122" t="s">
        <v>3966</v>
      </c>
      <c r="S359" s="122" t="s">
        <v>8360</v>
      </c>
      <c r="T359" s="122" t="s">
        <v>12</v>
      </c>
      <c r="U359" s="122" t="s">
        <v>3959</v>
      </c>
      <c r="V359" s="122" t="s">
        <v>3629</v>
      </c>
    </row>
    <row r="360" spans="18:22" x14ac:dyDescent="0.25">
      <c r="R360" s="121" t="s">
        <v>3967</v>
      </c>
      <c r="S360" s="121" t="s">
        <v>8361</v>
      </c>
      <c r="T360" s="121" t="s">
        <v>12</v>
      </c>
      <c r="U360" s="121" t="s">
        <v>3819</v>
      </c>
      <c r="V360" s="121" t="s">
        <v>3629</v>
      </c>
    </row>
    <row r="361" spans="18:22" x14ac:dyDescent="0.25">
      <c r="R361" s="121" t="s">
        <v>3968</v>
      </c>
      <c r="S361" s="121" t="s">
        <v>3969</v>
      </c>
      <c r="T361" s="121" t="s">
        <v>12</v>
      </c>
      <c r="U361" s="121" t="s">
        <v>3967</v>
      </c>
      <c r="V361" s="121" t="s">
        <v>3629</v>
      </c>
    </row>
    <row r="362" spans="18:22" x14ac:dyDescent="0.25">
      <c r="R362" s="121" t="s">
        <v>3970</v>
      </c>
      <c r="S362" s="121" t="s">
        <v>3971</v>
      </c>
      <c r="T362" s="121" t="s">
        <v>12</v>
      </c>
      <c r="U362" s="121" t="s">
        <v>3968</v>
      </c>
      <c r="V362" s="121" t="s">
        <v>3629</v>
      </c>
    </row>
    <row r="363" spans="18:22" x14ac:dyDescent="0.25">
      <c r="R363" s="121" t="s">
        <v>3571</v>
      </c>
      <c r="S363" s="121" t="s">
        <v>8362</v>
      </c>
      <c r="T363" s="121" t="s">
        <v>1596</v>
      </c>
      <c r="U363" s="121" t="s">
        <v>3970</v>
      </c>
      <c r="V363" s="121" t="s">
        <v>3502</v>
      </c>
    </row>
    <row r="364" spans="18:22" x14ac:dyDescent="0.25">
      <c r="R364" t="s">
        <v>8363</v>
      </c>
      <c r="S364" t="s">
        <v>8364</v>
      </c>
      <c r="T364" t="s">
        <v>1596</v>
      </c>
      <c r="U364" t="s">
        <v>12</v>
      </c>
      <c r="V364" t="s">
        <v>12</v>
      </c>
    </row>
    <row r="365" spans="18:22" x14ac:dyDescent="0.25">
      <c r="R365" t="s">
        <v>3972</v>
      </c>
      <c r="S365" t="s">
        <v>8365</v>
      </c>
      <c r="T365" t="s">
        <v>12</v>
      </c>
      <c r="U365" t="s">
        <v>3968</v>
      </c>
      <c r="V365" t="s">
        <v>3629</v>
      </c>
    </row>
    <row r="366" spans="18:22" x14ac:dyDescent="0.25">
      <c r="R366" t="s">
        <v>3572</v>
      </c>
      <c r="S366" t="s">
        <v>3973</v>
      </c>
      <c r="T366" t="s">
        <v>1596</v>
      </c>
      <c r="U366" t="s">
        <v>3972</v>
      </c>
      <c r="V366" t="s">
        <v>3502</v>
      </c>
    </row>
    <row r="367" spans="18:22" x14ac:dyDescent="0.25">
      <c r="R367" t="s">
        <v>3573</v>
      </c>
      <c r="S367" t="s">
        <v>3974</v>
      </c>
      <c r="T367" t="s">
        <v>1596</v>
      </c>
      <c r="U367" t="s">
        <v>3972</v>
      </c>
      <c r="V367" t="s">
        <v>3502</v>
      </c>
    </row>
    <row r="368" spans="18:22" x14ac:dyDescent="0.25">
      <c r="R368" t="s">
        <v>3975</v>
      </c>
      <c r="S368" t="s">
        <v>8366</v>
      </c>
      <c r="T368" t="s">
        <v>12</v>
      </c>
      <c r="U368" t="s">
        <v>3968</v>
      </c>
      <c r="V368" t="s">
        <v>3629</v>
      </c>
    </row>
    <row r="369" spans="18:22" x14ac:dyDescent="0.25">
      <c r="R369" t="s">
        <v>3976</v>
      </c>
      <c r="S369" t="s">
        <v>3977</v>
      </c>
      <c r="T369" t="s">
        <v>12</v>
      </c>
      <c r="U369" t="s">
        <v>3968</v>
      </c>
      <c r="V369" t="s">
        <v>3629</v>
      </c>
    </row>
    <row r="370" spans="18:22" x14ac:dyDescent="0.25">
      <c r="R370" t="s">
        <v>3574</v>
      </c>
      <c r="S370" t="s">
        <v>8367</v>
      </c>
      <c r="T370" t="s">
        <v>1596</v>
      </c>
      <c r="U370" t="s">
        <v>3976</v>
      </c>
      <c r="V370" t="s">
        <v>3502</v>
      </c>
    </row>
    <row r="371" spans="18:22" x14ac:dyDescent="0.25">
      <c r="R371" t="s">
        <v>3575</v>
      </c>
      <c r="S371" t="s">
        <v>8368</v>
      </c>
      <c r="T371" t="s">
        <v>1596</v>
      </c>
      <c r="U371" t="s">
        <v>3976</v>
      </c>
      <c r="V371" t="s">
        <v>3502</v>
      </c>
    </row>
    <row r="372" spans="18:22" x14ac:dyDescent="0.25">
      <c r="R372" t="s">
        <v>3978</v>
      </c>
      <c r="S372" t="s">
        <v>8369</v>
      </c>
      <c r="T372" t="s">
        <v>12</v>
      </c>
      <c r="U372" t="s">
        <v>3968</v>
      </c>
      <c r="V372" t="s">
        <v>3629</v>
      </c>
    </row>
    <row r="373" spans="18:22" x14ac:dyDescent="0.25">
      <c r="R373" t="s">
        <v>8370</v>
      </c>
      <c r="S373" t="s">
        <v>8371</v>
      </c>
      <c r="T373" t="s">
        <v>1596</v>
      </c>
      <c r="U373" t="s">
        <v>3978</v>
      </c>
      <c r="V373" t="s">
        <v>3502</v>
      </c>
    </row>
    <row r="374" spans="18:22" x14ac:dyDescent="0.25">
      <c r="R374" t="s">
        <v>8372</v>
      </c>
      <c r="S374" t="s">
        <v>8373</v>
      </c>
      <c r="T374" t="s">
        <v>1596</v>
      </c>
      <c r="U374" t="s">
        <v>3978</v>
      </c>
      <c r="V374" t="s">
        <v>12</v>
      </c>
    </row>
    <row r="375" spans="18:22" x14ac:dyDescent="0.25">
      <c r="R375" t="s">
        <v>8374</v>
      </c>
      <c r="S375" t="s">
        <v>8375</v>
      </c>
      <c r="T375" t="s">
        <v>1596</v>
      </c>
      <c r="U375" t="s">
        <v>3978</v>
      </c>
      <c r="V375" t="s">
        <v>12</v>
      </c>
    </row>
    <row r="376" spans="18:22" x14ac:dyDescent="0.25">
      <c r="R376" t="s">
        <v>8376</v>
      </c>
      <c r="S376" t="s">
        <v>8377</v>
      </c>
      <c r="T376" t="s">
        <v>1596</v>
      </c>
      <c r="U376" t="s">
        <v>3978</v>
      </c>
      <c r="V376" t="s">
        <v>12</v>
      </c>
    </row>
    <row r="377" spans="18:22" x14ac:dyDescent="0.25">
      <c r="R377" t="s">
        <v>8378</v>
      </c>
      <c r="S377" t="s">
        <v>8379</v>
      </c>
      <c r="T377" t="s">
        <v>1596</v>
      </c>
      <c r="U377" t="s">
        <v>3978</v>
      </c>
      <c r="V377" t="s">
        <v>12</v>
      </c>
    </row>
    <row r="378" spans="18:22" x14ac:dyDescent="0.25">
      <c r="R378" t="s">
        <v>8380</v>
      </c>
      <c r="S378" t="s">
        <v>8381</v>
      </c>
      <c r="T378" t="s">
        <v>1596</v>
      </c>
      <c r="U378" t="s">
        <v>3978</v>
      </c>
      <c r="V378" t="s">
        <v>12</v>
      </c>
    </row>
    <row r="379" spans="18:22" x14ac:dyDescent="0.25">
      <c r="R379" t="s">
        <v>3576</v>
      </c>
      <c r="S379" t="s">
        <v>8382</v>
      </c>
      <c r="T379" t="s">
        <v>1596</v>
      </c>
      <c r="U379" t="s">
        <v>3978</v>
      </c>
      <c r="V379" t="s">
        <v>3502</v>
      </c>
    </row>
    <row r="380" spans="18:22" x14ac:dyDescent="0.25">
      <c r="R380" t="s">
        <v>3577</v>
      </c>
      <c r="S380" t="s">
        <v>3979</v>
      </c>
      <c r="T380" t="s">
        <v>1596</v>
      </c>
      <c r="U380" t="s">
        <v>3978</v>
      </c>
      <c r="V380" t="s">
        <v>3502</v>
      </c>
    </row>
    <row r="381" spans="18:22" x14ac:dyDescent="0.25">
      <c r="R381" t="s">
        <v>3578</v>
      </c>
      <c r="S381" t="s">
        <v>8383</v>
      </c>
      <c r="T381" t="s">
        <v>1596</v>
      </c>
      <c r="U381" t="s">
        <v>3978</v>
      </c>
      <c r="V381" t="s">
        <v>3502</v>
      </c>
    </row>
    <row r="382" spans="18:22" x14ac:dyDescent="0.25">
      <c r="R382" t="s">
        <v>3579</v>
      </c>
      <c r="S382" t="s">
        <v>8384</v>
      </c>
      <c r="T382" t="s">
        <v>1596</v>
      </c>
      <c r="U382" t="s">
        <v>3978</v>
      </c>
      <c r="V382" t="s">
        <v>3502</v>
      </c>
    </row>
    <row r="383" spans="18:22" x14ac:dyDescent="0.25">
      <c r="R383" t="s">
        <v>3980</v>
      </c>
      <c r="S383" t="s">
        <v>8385</v>
      </c>
      <c r="T383" t="s">
        <v>1596</v>
      </c>
      <c r="U383" t="s">
        <v>3978</v>
      </c>
      <c r="V383" t="s">
        <v>3502</v>
      </c>
    </row>
    <row r="384" spans="18:22" x14ac:dyDescent="0.25">
      <c r="R384" t="s">
        <v>3580</v>
      </c>
      <c r="S384" t="s">
        <v>8386</v>
      </c>
      <c r="T384" t="s">
        <v>1596</v>
      </c>
      <c r="U384" t="s">
        <v>3978</v>
      </c>
      <c r="V384" t="s">
        <v>3502</v>
      </c>
    </row>
    <row r="385" spans="18:22" x14ac:dyDescent="0.25">
      <c r="R385" t="s">
        <v>3981</v>
      </c>
      <c r="S385" t="s">
        <v>8387</v>
      </c>
      <c r="T385" t="s">
        <v>12</v>
      </c>
      <c r="U385" t="s">
        <v>3967</v>
      </c>
      <c r="V385" t="s">
        <v>3629</v>
      </c>
    </row>
    <row r="386" spans="18:22" x14ac:dyDescent="0.25">
      <c r="R386" t="s">
        <v>3982</v>
      </c>
      <c r="S386" t="s">
        <v>8388</v>
      </c>
      <c r="T386" t="s">
        <v>12</v>
      </c>
      <c r="U386" t="s">
        <v>3981</v>
      </c>
      <c r="V386" t="s">
        <v>3629</v>
      </c>
    </row>
    <row r="387" spans="18:22" x14ac:dyDescent="0.25">
      <c r="R387" t="s">
        <v>3581</v>
      </c>
      <c r="S387" t="s">
        <v>8389</v>
      </c>
      <c r="T387" t="s">
        <v>1596</v>
      </c>
      <c r="U387" t="s">
        <v>3982</v>
      </c>
      <c r="V387" t="s">
        <v>3502</v>
      </c>
    </row>
    <row r="388" spans="18:22" x14ac:dyDescent="0.25">
      <c r="R388" t="s">
        <v>3983</v>
      </c>
      <c r="S388" t="s">
        <v>3984</v>
      </c>
      <c r="T388" t="s">
        <v>12</v>
      </c>
      <c r="U388" t="s">
        <v>3819</v>
      </c>
      <c r="V388" t="s">
        <v>3629</v>
      </c>
    </row>
    <row r="389" spans="18:22" x14ac:dyDescent="0.25">
      <c r="R389" t="s">
        <v>3985</v>
      </c>
      <c r="S389" t="s">
        <v>3986</v>
      </c>
      <c r="T389" t="s">
        <v>12</v>
      </c>
      <c r="U389" t="s">
        <v>3983</v>
      </c>
      <c r="V389" t="s">
        <v>3629</v>
      </c>
    </row>
    <row r="390" spans="18:22" x14ac:dyDescent="0.25">
      <c r="R390" t="s">
        <v>3582</v>
      </c>
      <c r="S390" t="s">
        <v>8390</v>
      </c>
      <c r="T390" t="s">
        <v>1596</v>
      </c>
      <c r="U390" t="s">
        <v>3985</v>
      </c>
      <c r="V390" t="s">
        <v>3502</v>
      </c>
    </row>
    <row r="391" spans="18:22" x14ac:dyDescent="0.25">
      <c r="R391" t="s">
        <v>3987</v>
      </c>
      <c r="S391" t="s">
        <v>3988</v>
      </c>
      <c r="T391" t="s">
        <v>12</v>
      </c>
      <c r="U391" t="s">
        <v>3983</v>
      </c>
      <c r="V391" t="s">
        <v>3629</v>
      </c>
    </row>
    <row r="392" spans="18:22" x14ac:dyDescent="0.25">
      <c r="R392" t="s">
        <v>3989</v>
      </c>
      <c r="S392" t="s">
        <v>3990</v>
      </c>
      <c r="T392" t="s">
        <v>12</v>
      </c>
      <c r="U392" t="s">
        <v>3983</v>
      </c>
      <c r="V392" t="s">
        <v>3629</v>
      </c>
    </row>
    <row r="393" spans="18:22" x14ac:dyDescent="0.25">
      <c r="R393" t="s">
        <v>3991</v>
      </c>
      <c r="S393" t="s">
        <v>3992</v>
      </c>
      <c r="T393" t="s">
        <v>12</v>
      </c>
      <c r="U393" t="s">
        <v>3819</v>
      </c>
      <c r="V393" t="s">
        <v>3629</v>
      </c>
    </row>
    <row r="394" spans="18:22" x14ac:dyDescent="0.25">
      <c r="R394" t="s">
        <v>3993</v>
      </c>
      <c r="S394" t="s">
        <v>8391</v>
      </c>
      <c r="T394" t="s">
        <v>12</v>
      </c>
      <c r="U394" t="s">
        <v>3991</v>
      </c>
      <c r="V394" t="s">
        <v>3629</v>
      </c>
    </row>
    <row r="395" spans="18:22" x14ac:dyDescent="0.25">
      <c r="R395" t="s">
        <v>3583</v>
      </c>
      <c r="S395" t="s">
        <v>8392</v>
      </c>
      <c r="T395" t="s">
        <v>1596</v>
      </c>
      <c r="U395" t="s">
        <v>3993</v>
      </c>
      <c r="V395" t="s">
        <v>3502</v>
      </c>
    </row>
    <row r="396" spans="18:22" x14ac:dyDescent="0.25">
      <c r="R396" t="s">
        <v>8393</v>
      </c>
      <c r="S396" t="s">
        <v>8392</v>
      </c>
      <c r="T396" t="s">
        <v>1596</v>
      </c>
      <c r="U396" t="s">
        <v>3993</v>
      </c>
      <c r="V396" t="s">
        <v>3502</v>
      </c>
    </row>
    <row r="397" spans="18:22" x14ac:dyDescent="0.25">
      <c r="R397" t="s">
        <v>8394</v>
      </c>
      <c r="S397" t="s">
        <v>8395</v>
      </c>
      <c r="T397" t="s">
        <v>1596</v>
      </c>
      <c r="U397" t="s">
        <v>3993</v>
      </c>
      <c r="V397" t="s">
        <v>3502</v>
      </c>
    </row>
    <row r="398" spans="18:22" x14ac:dyDescent="0.25">
      <c r="R398" t="s">
        <v>3994</v>
      </c>
      <c r="S398" t="s">
        <v>3995</v>
      </c>
      <c r="T398" t="s">
        <v>12</v>
      </c>
      <c r="U398" t="s">
        <v>3991</v>
      </c>
      <c r="V398" t="s">
        <v>3629</v>
      </c>
    </row>
    <row r="399" spans="18:22" x14ac:dyDescent="0.25">
      <c r="R399" t="s">
        <v>3584</v>
      </c>
      <c r="S399" t="s">
        <v>3995</v>
      </c>
      <c r="T399" t="s">
        <v>1596</v>
      </c>
      <c r="U399" t="s">
        <v>3994</v>
      </c>
      <c r="V399" t="s">
        <v>3502</v>
      </c>
    </row>
    <row r="400" spans="18:22" x14ac:dyDescent="0.25">
      <c r="R400" t="s">
        <v>8396</v>
      </c>
      <c r="S400" t="s">
        <v>8397</v>
      </c>
      <c r="T400" t="s">
        <v>12</v>
      </c>
      <c r="U400" t="s">
        <v>12</v>
      </c>
      <c r="V400" t="s">
        <v>12</v>
      </c>
    </row>
    <row r="401" spans="18:22" x14ac:dyDescent="0.25">
      <c r="R401" t="s">
        <v>8398</v>
      </c>
      <c r="S401" t="s">
        <v>8397</v>
      </c>
      <c r="T401" t="s">
        <v>12</v>
      </c>
      <c r="U401" t="s">
        <v>12</v>
      </c>
      <c r="V401" t="s">
        <v>12</v>
      </c>
    </row>
    <row r="402" spans="18:22" x14ac:dyDescent="0.25">
      <c r="R402" t="s">
        <v>8399</v>
      </c>
      <c r="S402" t="s">
        <v>8397</v>
      </c>
      <c r="T402" t="s">
        <v>12</v>
      </c>
      <c r="U402" t="s">
        <v>12</v>
      </c>
      <c r="V402" t="s">
        <v>12</v>
      </c>
    </row>
    <row r="403" spans="18:22" x14ac:dyDescent="0.25">
      <c r="R403" t="s">
        <v>8400</v>
      </c>
      <c r="S403" t="s">
        <v>8397</v>
      </c>
      <c r="T403" t="s">
        <v>12</v>
      </c>
      <c r="U403" t="s">
        <v>12</v>
      </c>
      <c r="V403" t="s">
        <v>12</v>
      </c>
    </row>
    <row r="404" spans="18:22" x14ac:dyDescent="0.25">
      <c r="R404" t="s">
        <v>8401</v>
      </c>
      <c r="S404" t="s">
        <v>8397</v>
      </c>
      <c r="T404" t="s">
        <v>12</v>
      </c>
      <c r="U404" t="s">
        <v>12</v>
      </c>
      <c r="V404" t="s">
        <v>12</v>
      </c>
    </row>
    <row r="405" spans="18:22" x14ac:dyDescent="0.25">
      <c r="R405" t="s">
        <v>8402</v>
      </c>
      <c r="S405" t="s">
        <v>8397</v>
      </c>
      <c r="T405" t="s">
        <v>12</v>
      </c>
      <c r="U405" t="s">
        <v>12</v>
      </c>
      <c r="V405" t="s">
        <v>12</v>
      </c>
    </row>
    <row r="406" spans="18:22" x14ac:dyDescent="0.25">
      <c r="R406" t="s">
        <v>8403</v>
      </c>
      <c r="S406" t="s">
        <v>8397</v>
      </c>
      <c r="T406" t="s">
        <v>12</v>
      </c>
      <c r="U406" t="s">
        <v>12</v>
      </c>
      <c r="V406" t="s">
        <v>12</v>
      </c>
    </row>
    <row r="407" spans="18:22" x14ac:dyDescent="0.25">
      <c r="R407" t="s">
        <v>8404</v>
      </c>
      <c r="S407" t="s">
        <v>8397</v>
      </c>
      <c r="T407" t="s">
        <v>12</v>
      </c>
      <c r="U407" t="s">
        <v>12</v>
      </c>
      <c r="V407" t="s">
        <v>12</v>
      </c>
    </row>
    <row r="408" spans="18:22" x14ac:dyDescent="0.25">
      <c r="R408" t="s">
        <v>8405</v>
      </c>
      <c r="S408" t="s">
        <v>8397</v>
      </c>
      <c r="T408" t="s">
        <v>12</v>
      </c>
      <c r="U408" t="s">
        <v>12</v>
      </c>
      <c r="V408" t="s">
        <v>12</v>
      </c>
    </row>
    <row r="409" spans="18:22" x14ac:dyDescent="0.25">
      <c r="R409" t="s">
        <v>3996</v>
      </c>
      <c r="S409" t="s">
        <v>1760</v>
      </c>
      <c r="T409" t="s">
        <v>12</v>
      </c>
      <c r="U409" t="s">
        <v>3630</v>
      </c>
      <c r="V409" t="s">
        <v>3629</v>
      </c>
    </row>
    <row r="410" spans="18:22" x14ac:dyDescent="0.25">
      <c r="R410" t="s">
        <v>3997</v>
      </c>
      <c r="S410" t="s">
        <v>8406</v>
      </c>
      <c r="T410" t="s">
        <v>12</v>
      </c>
      <c r="U410" t="s">
        <v>3996</v>
      </c>
      <c r="V410" t="s">
        <v>3629</v>
      </c>
    </row>
    <row r="411" spans="18:22" x14ac:dyDescent="0.25">
      <c r="R411" t="s">
        <v>3998</v>
      </c>
      <c r="S411" t="s">
        <v>3999</v>
      </c>
      <c r="T411" t="s">
        <v>12</v>
      </c>
      <c r="U411" t="s">
        <v>3997</v>
      </c>
      <c r="V411" t="s">
        <v>3629</v>
      </c>
    </row>
    <row r="412" spans="18:22" x14ac:dyDescent="0.25">
      <c r="R412" t="s">
        <v>8407</v>
      </c>
      <c r="S412" t="s">
        <v>8408</v>
      </c>
      <c r="T412" t="s">
        <v>8409</v>
      </c>
      <c r="U412" t="s">
        <v>3998</v>
      </c>
      <c r="V412" t="s">
        <v>3502</v>
      </c>
    </row>
    <row r="413" spans="18:22" x14ac:dyDescent="0.25">
      <c r="R413" t="s">
        <v>8410</v>
      </c>
      <c r="S413" t="s">
        <v>8411</v>
      </c>
      <c r="T413" t="s">
        <v>8409</v>
      </c>
      <c r="U413" t="s">
        <v>3998</v>
      </c>
      <c r="V413" t="s">
        <v>3502</v>
      </c>
    </row>
    <row r="414" spans="18:22" x14ac:dyDescent="0.25">
      <c r="R414" t="s">
        <v>4000</v>
      </c>
      <c r="S414" t="s">
        <v>8412</v>
      </c>
      <c r="T414" t="s">
        <v>12</v>
      </c>
      <c r="U414" t="s">
        <v>3997</v>
      </c>
      <c r="V414" t="s">
        <v>3629</v>
      </c>
    </row>
    <row r="415" spans="18:22" x14ac:dyDescent="0.25">
      <c r="R415" t="s">
        <v>4001</v>
      </c>
      <c r="S415" t="s">
        <v>4002</v>
      </c>
      <c r="T415" t="s">
        <v>12</v>
      </c>
      <c r="U415" t="s">
        <v>4000</v>
      </c>
      <c r="V415" t="s">
        <v>3629</v>
      </c>
    </row>
    <row r="416" spans="18:22" x14ac:dyDescent="0.25">
      <c r="R416" t="s">
        <v>8413</v>
      </c>
      <c r="S416" t="s">
        <v>8414</v>
      </c>
      <c r="T416" t="s">
        <v>8415</v>
      </c>
      <c r="U416" t="s">
        <v>12</v>
      </c>
      <c r="V416" t="s">
        <v>12</v>
      </c>
    </row>
    <row r="417" spans="18:22" x14ac:dyDescent="0.25">
      <c r="R417" t="s">
        <v>3585</v>
      </c>
      <c r="S417" t="s">
        <v>8416</v>
      </c>
      <c r="T417" t="s">
        <v>8415</v>
      </c>
      <c r="U417" t="s">
        <v>4001</v>
      </c>
      <c r="V417" t="s">
        <v>3502</v>
      </c>
    </row>
    <row r="418" spans="18:22" x14ac:dyDescent="0.25">
      <c r="R418" t="s">
        <v>8417</v>
      </c>
      <c r="S418" t="s">
        <v>8418</v>
      </c>
      <c r="T418" t="s">
        <v>8415</v>
      </c>
      <c r="U418" t="s">
        <v>4001</v>
      </c>
      <c r="V418" t="s">
        <v>3502</v>
      </c>
    </row>
    <row r="419" spans="18:22" x14ac:dyDescent="0.25">
      <c r="R419" t="s">
        <v>3586</v>
      </c>
      <c r="S419" t="s">
        <v>8419</v>
      </c>
      <c r="T419" t="s">
        <v>8415</v>
      </c>
      <c r="U419" t="s">
        <v>4001</v>
      </c>
      <c r="V419" t="s">
        <v>3502</v>
      </c>
    </row>
    <row r="420" spans="18:22" x14ac:dyDescent="0.25">
      <c r="R420" t="s">
        <v>7106</v>
      </c>
      <c r="S420" t="s">
        <v>8420</v>
      </c>
      <c r="T420" t="s">
        <v>8415</v>
      </c>
      <c r="U420" t="s">
        <v>4001</v>
      </c>
      <c r="V420" t="s">
        <v>3502</v>
      </c>
    </row>
    <row r="421" spans="18:22" x14ac:dyDescent="0.25">
      <c r="R421" t="s">
        <v>3587</v>
      </c>
      <c r="S421" t="s">
        <v>8421</v>
      </c>
      <c r="T421" t="s">
        <v>8415</v>
      </c>
      <c r="U421" t="s">
        <v>4001</v>
      </c>
      <c r="V421" t="s">
        <v>3502</v>
      </c>
    </row>
    <row r="422" spans="18:22" x14ac:dyDescent="0.25">
      <c r="R422" t="s">
        <v>3588</v>
      </c>
      <c r="S422" t="s">
        <v>8422</v>
      </c>
      <c r="T422" t="s">
        <v>8415</v>
      </c>
      <c r="U422" t="s">
        <v>4001</v>
      </c>
      <c r="V422" t="s">
        <v>3502</v>
      </c>
    </row>
    <row r="423" spans="18:22" x14ac:dyDescent="0.25">
      <c r="R423" t="s">
        <v>3589</v>
      </c>
      <c r="S423" t="s">
        <v>8423</v>
      </c>
      <c r="T423" t="s">
        <v>8415</v>
      </c>
      <c r="U423" t="s">
        <v>4001</v>
      </c>
      <c r="V423" t="s">
        <v>3502</v>
      </c>
    </row>
    <row r="424" spans="18:22" x14ac:dyDescent="0.25">
      <c r="R424" s="121" t="s">
        <v>3590</v>
      </c>
      <c r="S424" s="121" t="s">
        <v>8424</v>
      </c>
      <c r="T424" s="121" t="s">
        <v>8415</v>
      </c>
      <c r="U424" s="121" t="s">
        <v>4001</v>
      </c>
      <c r="V424" s="121" t="s">
        <v>3502</v>
      </c>
    </row>
    <row r="425" spans="18:22" x14ac:dyDescent="0.25">
      <c r="R425" s="121" t="s">
        <v>3591</v>
      </c>
      <c r="S425" s="121" t="s">
        <v>8425</v>
      </c>
      <c r="T425" s="121" t="s">
        <v>8415</v>
      </c>
      <c r="U425" s="121" t="s">
        <v>4001</v>
      </c>
      <c r="V425" s="121" t="s">
        <v>3502</v>
      </c>
    </row>
    <row r="426" spans="18:22" x14ac:dyDescent="0.25">
      <c r="R426" t="s">
        <v>8426</v>
      </c>
      <c r="S426" t="s">
        <v>8427</v>
      </c>
      <c r="T426" t="s">
        <v>8415</v>
      </c>
      <c r="U426" t="s">
        <v>4001</v>
      </c>
      <c r="V426" t="s">
        <v>12</v>
      </c>
    </row>
    <row r="427" spans="18:22" x14ac:dyDescent="0.25">
      <c r="R427" s="121" t="s">
        <v>8428</v>
      </c>
      <c r="S427" s="121" t="s">
        <v>8429</v>
      </c>
      <c r="T427" s="121" t="s">
        <v>8415</v>
      </c>
      <c r="U427" s="121" t="s">
        <v>4001</v>
      </c>
      <c r="V427" s="121" t="s">
        <v>3502</v>
      </c>
    </row>
    <row r="428" spans="18:22" x14ac:dyDescent="0.25">
      <c r="R428" t="s">
        <v>8430</v>
      </c>
      <c r="S428" t="s">
        <v>8431</v>
      </c>
      <c r="T428" t="s">
        <v>8415</v>
      </c>
      <c r="U428" t="s">
        <v>4001</v>
      </c>
      <c r="V428" t="s">
        <v>3502</v>
      </c>
    </row>
    <row r="429" spans="18:22" x14ac:dyDescent="0.25">
      <c r="R429" t="s">
        <v>8432</v>
      </c>
      <c r="S429" t="s">
        <v>8433</v>
      </c>
      <c r="T429" t="s">
        <v>8415</v>
      </c>
      <c r="U429" t="s">
        <v>4001</v>
      </c>
      <c r="V429" t="s">
        <v>3502</v>
      </c>
    </row>
    <row r="430" spans="18:22" x14ac:dyDescent="0.25">
      <c r="R430" t="s">
        <v>8434</v>
      </c>
      <c r="S430" t="s">
        <v>8435</v>
      </c>
      <c r="T430" t="s">
        <v>8415</v>
      </c>
      <c r="U430" t="s">
        <v>4001</v>
      </c>
      <c r="V430" t="s">
        <v>3502</v>
      </c>
    </row>
    <row r="431" spans="18:22" x14ac:dyDescent="0.25">
      <c r="R431" t="s">
        <v>7107</v>
      </c>
      <c r="S431" t="s">
        <v>8436</v>
      </c>
      <c r="T431" t="s">
        <v>8415</v>
      </c>
      <c r="U431" t="s">
        <v>4001</v>
      </c>
      <c r="V431" t="s">
        <v>3502</v>
      </c>
    </row>
    <row r="432" spans="18:22" x14ac:dyDescent="0.25">
      <c r="R432" t="s">
        <v>8437</v>
      </c>
      <c r="S432" t="s">
        <v>8438</v>
      </c>
      <c r="T432" t="s">
        <v>8415</v>
      </c>
      <c r="U432" t="s">
        <v>4001</v>
      </c>
      <c r="V432" t="s">
        <v>12</v>
      </c>
    </row>
    <row r="433" spans="18:22" x14ac:dyDescent="0.25">
      <c r="R433" t="s">
        <v>8439</v>
      </c>
      <c r="S433" t="s">
        <v>8440</v>
      </c>
      <c r="T433" t="s">
        <v>8415</v>
      </c>
      <c r="U433" t="s">
        <v>4001</v>
      </c>
      <c r="V433" t="s">
        <v>12</v>
      </c>
    </row>
    <row r="434" spans="18:22" x14ac:dyDescent="0.25">
      <c r="R434" t="s">
        <v>3592</v>
      </c>
      <c r="S434" t="s">
        <v>8441</v>
      </c>
      <c r="T434" t="s">
        <v>8409</v>
      </c>
      <c r="U434" t="s">
        <v>4000</v>
      </c>
      <c r="V434" t="s">
        <v>3502</v>
      </c>
    </row>
    <row r="435" spans="18:22" x14ac:dyDescent="0.25">
      <c r="R435" t="s">
        <v>8442</v>
      </c>
      <c r="S435" t="s">
        <v>8443</v>
      </c>
      <c r="T435" t="s">
        <v>8409</v>
      </c>
      <c r="U435" t="s">
        <v>4000</v>
      </c>
      <c r="V435" t="s">
        <v>3502</v>
      </c>
    </row>
    <row r="436" spans="18:22" x14ac:dyDescent="0.25">
      <c r="R436" t="s">
        <v>8444</v>
      </c>
      <c r="S436" t="s">
        <v>8445</v>
      </c>
      <c r="T436" t="s">
        <v>8409</v>
      </c>
      <c r="U436" t="s">
        <v>4000</v>
      </c>
      <c r="V436" t="s">
        <v>3502</v>
      </c>
    </row>
    <row r="437" spans="18:22" x14ac:dyDescent="0.25">
      <c r="R437" t="s">
        <v>3593</v>
      </c>
      <c r="S437" t="s">
        <v>8446</v>
      </c>
      <c r="T437" t="s">
        <v>8409</v>
      </c>
      <c r="U437" t="s">
        <v>4000</v>
      </c>
      <c r="V437" t="s">
        <v>3502</v>
      </c>
    </row>
    <row r="438" spans="18:22" x14ac:dyDescent="0.25">
      <c r="R438" t="s">
        <v>3594</v>
      </c>
      <c r="S438" t="s">
        <v>8447</v>
      </c>
      <c r="T438" t="s">
        <v>8409</v>
      </c>
      <c r="U438" t="s">
        <v>4000</v>
      </c>
      <c r="V438" t="s">
        <v>3502</v>
      </c>
    </row>
    <row r="439" spans="18:22" x14ac:dyDescent="0.25">
      <c r="R439" t="s">
        <v>8448</v>
      </c>
      <c r="S439" t="s">
        <v>8449</v>
      </c>
      <c r="T439" t="s">
        <v>8409</v>
      </c>
      <c r="U439" t="s">
        <v>4000</v>
      </c>
      <c r="V439" t="s">
        <v>3502</v>
      </c>
    </row>
    <row r="440" spans="18:22" x14ac:dyDescent="0.25">
      <c r="R440" t="s">
        <v>8450</v>
      </c>
      <c r="S440" t="s">
        <v>8451</v>
      </c>
      <c r="T440" t="s">
        <v>8409</v>
      </c>
      <c r="U440" t="s">
        <v>4000</v>
      </c>
      <c r="V440" t="s">
        <v>3502</v>
      </c>
    </row>
    <row r="441" spans="18:22" x14ac:dyDescent="0.25">
      <c r="R441" t="s">
        <v>8452</v>
      </c>
      <c r="S441" t="s">
        <v>8453</v>
      </c>
      <c r="T441" t="s">
        <v>8409</v>
      </c>
      <c r="U441" t="s">
        <v>4000</v>
      </c>
      <c r="V441" t="s">
        <v>3502</v>
      </c>
    </row>
    <row r="442" spans="18:22" x14ac:dyDescent="0.25">
      <c r="R442" t="s">
        <v>8454</v>
      </c>
      <c r="S442" t="s">
        <v>8455</v>
      </c>
      <c r="T442" t="s">
        <v>8409</v>
      </c>
      <c r="U442" t="s">
        <v>4000</v>
      </c>
      <c r="V442" t="s">
        <v>3502</v>
      </c>
    </row>
    <row r="443" spans="18:22" x14ac:dyDescent="0.25">
      <c r="R443" t="s">
        <v>4003</v>
      </c>
      <c r="S443" t="s">
        <v>4004</v>
      </c>
      <c r="T443" t="s">
        <v>12</v>
      </c>
      <c r="U443" t="s">
        <v>3997</v>
      </c>
      <c r="V443" t="s">
        <v>3629</v>
      </c>
    </row>
    <row r="444" spans="18:22" x14ac:dyDescent="0.25">
      <c r="R444" t="s">
        <v>4005</v>
      </c>
      <c r="S444" t="s">
        <v>4006</v>
      </c>
      <c r="T444" t="s">
        <v>12</v>
      </c>
      <c r="U444" t="s">
        <v>4003</v>
      </c>
      <c r="V444" t="s">
        <v>3629</v>
      </c>
    </row>
    <row r="445" spans="18:22" x14ac:dyDescent="0.25">
      <c r="R445" t="s">
        <v>8456</v>
      </c>
      <c r="S445" t="s">
        <v>8457</v>
      </c>
      <c r="T445" t="s">
        <v>8409</v>
      </c>
      <c r="U445" t="s">
        <v>4005</v>
      </c>
      <c r="V445" t="s">
        <v>3502</v>
      </c>
    </row>
    <row r="446" spans="18:22" x14ac:dyDescent="0.25">
      <c r="R446" t="s">
        <v>3595</v>
      </c>
      <c r="S446" t="s">
        <v>8458</v>
      </c>
      <c r="T446" t="s">
        <v>8409</v>
      </c>
      <c r="U446" t="s">
        <v>4005</v>
      </c>
      <c r="V446" t="s">
        <v>3502</v>
      </c>
    </row>
    <row r="447" spans="18:22" x14ac:dyDescent="0.25">
      <c r="R447" t="s">
        <v>3596</v>
      </c>
      <c r="S447" t="s">
        <v>8459</v>
      </c>
      <c r="T447" t="s">
        <v>8409</v>
      </c>
      <c r="U447" t="s">
        <v>4005</v>
      </c>
      <c r="V447" t="s">
        <v>3502</v>
      </c>
    </row>
    <row r="448" spans="18:22" x14ac:dyDescent="0.25">
      <c r="R448" t="s">
        <v>3597</v>
      </c>
      <c r="S448" t="s">
        <v>4007</v>
      </c>
      <c r="T448" t="s">
        <v>8409</v>
      </c>
      <c r="U448" t="s">
        <v>4005</v>
      </c>
      <c r="V448" t="s">
        <v>3502</v>
      </c>
    </row>
    <row r="449" spans="18:22" x14ac:dyDescent="0.25">
      <c r="R449" s="121" t="s">
        <v>3598</v>
      </c>
      <c r="S449" s="121" t="s">
        <v>4008</v>
      </c>
      <c r="T449" s="121" t="s">
        <v>8409</v>
      </c>
      <c r="U449" s="121" t="s">
        <v>4005</v>
      </c>
      <c r="V449" s="121" t="s">
        <v>3502</v>
      </c>
    </row>
    <row r="450" spans="18:22" x14ac:dyDescent="0.25">
      <c r="R450" t="s">
        <v>3599</v>
      </c>
      <c r="S450" t="s">
        <v>8460</v>
      </c>
      <c r="T450" t="s">
        <v>8409</v>
      </c>
      <c r="U450" t="s">
        <v>4005</v>
      </c>
      <c r="V450" t="s">
        <v>3502</v>
      </c>
    </row>
    <row r="451" spans="18:22" x14ac:dyDescent="0.25">
      <c r="R451" t="s">
        <v>3600</v>
      </c>
      <c r="S451" t="s">
        <v>8461</v>
      </c>
      <c r="T451" t="s">
        <v>8409</v>
      </c>
      <c r="U451" t="s">
        <v>4005</v>
      </c>
      <c r="V451" t="s">
        <v>3502</v>
      </c>
    </row>
    <row r="452" spans="18:22" x14ac:dyDescent="0.25">
      <c r="R452" t="s">
        <v>3601</v>
      </c>
      <c r="S452" t="s">
        <v>8462</v>
      </c>
      <c r="T452" t="s">
        <v>8409</v>
      </c>
      <c r="U452" t="s">
        <v>4005</v>
      </c>
      <c r="V452" t="s">
        <v>3502</v>
      </c>
    </row>
    <row r="453" spans="18:22" x14ac:dyDescent="0.25">
      <c r="R453" t="s">
        <v>8463</v>
      </c>
      <c r="S453" t="s">
        <v>8464</v>
      </c>
      <c r="T453" t="s">
        <v>8409</v>
      </c>
      <c r="U453" t="s">
        <v>4005</v>
      </c>
      <c r="V453" t="s">
        <v>3502</v>
      </c>
    </row>
    <row r="454" spans="18:22" x14ac:dyDescent="0.25">
      <c r="R454" t="s">
        <v>3602</v>
      </c>
      <c r="S454" t="s">
        <v>8465</v>
      </c>
      <c r="T454" t="s">
        <v>8409</v>
      </c>
      <c r="U454" t="s">
        <v>4005</v>
      </c>
      <c r="V454" t="s">
        <v>3502</v>
      </c>
    </row>
    <row r="455" spans="18:22" x14ac:dyDescent="0.25">
      <c r="R455" t="s">
        <v>3603</v>
      </c>
      <c r="S455" t="s">
        <v>8466</v>
      </c>
      <c r="T455" t="s">
        <v>8409</v>
      </c>
      <c r="U455" t="s">
        <v>4005</v>
      </c>
      <c r="V455" t="s">
        <v>3502</v>
      </c>
    </row>
    <row r="456" spans="18:22" x14ac:dyDescent="0.25">
      <c r="R456" t="s">
        <v>3604</v>
      </c>
      <c r="S456" t="s">
        <v>8467</v>
      </c>
      <c r="T456" t="s">
        <v>8409</v>
      </c>
      <c r="U456" t="s">
        <v>4005</v>
      </c>
      <c r="V456" t="s">
        <v>3502</v>
      </c>
    </row>
    <row r="457" spans="18:22" x14ac:dyDescent="0.25">
      <c r="R457" t="s">
        <v>3605</v>
      </c>
      <c r="S457" t="s">
        <v>4009</v>
      </c>
      <c r="T457" t="s">
        <v>8409</v>
      </c>
      <c r="U457" t="s">
        <v>4005</v>
      </c>
      <c r="V457" t="s">
        <v>3502</v>
      </c>
    </row>
    <row r="458" spans="18:22" x14ac:dyDescent="0.25">
      <c r="R458" t="s">
        <v>3606</v>
      </c>
      <c r="S458" t="s">
        <v>4010</v>
      </c>
      <c r="T458" t="s">
        <v>8409</v>
      </c>
      <c r="U458" t="s">
        <v>4005</v>
      </c>
      <c r="V458" t="s">
        <v>3502</v>
      </c>
    </row>
    <row r="459" spans="18:22" x14ac:dyDescent="0.25">
      <c r="R459" t="s">
        <v>8468</v>
      </c>
      <c r="S459" t="s">
        <v>8469</v>
      </c>
      <c r="T459" t="s">
        <v>12</v>
      </c>
      <c r="U459" t="s">
        <v>12</v>
      </c>
      <c r="V459" t="s">
        <v>12</v>
      </c>
    </row>
    <row r="460" spans="18:22" x14ac:dyDescent="0.25">
      <c r="R460" t="s">
        <v>8470</v>
      </c>
      <c r="S460" t="s">
        <v>8471</v>
      </c>
      <c r="T460" t="s">
        <v>12</v>
      </c>
      <c r="U460" t="s">
        <v>12</v>
      </c>
      <c r="V460" t="s">
        <v>12</v>
      </c>
    </row>
    <row r="461" spans="18:22" x14ac:dyDescent="0.25">
      <c r="R461" t="s">
        <v>3607</v>
      </c>
      <c r="S461" t="s">
        <v>8472</v>
      </c>
      <c r="T461" t="s">
        <v>8409</v>
      </c>
      <c r="U461" t="s">
        <v>4003</v>
      </c>
      <c r="V461" t="s">
        <v>3502</v>
      </c>
    </row>
    <row r="462" spans="18:22" x14ac:dyDescent="0.25">
      <c r="R462" t="s">
        <v>3608</v>
      </c>
      <c r="S462" t="s">
        <v>8473</v>
      </c>
      <c r="T462" t="s">
        <v>8409</v>
      </c>
      <c r="U462" t="s">
        <v>4003</v>
      </c>
      <c r="V462" t="s">
        <v>3502</v>
      </c>
    </row>
    <row r="463" spans="18:22" x14ac:dyDescent="0.25">
      <c r="R463" t="s">
        <v>3609</v>
      </c>
      <c r="S463" t="s">
        <v>4011</v>
      </c>
      <c r="T463" t="s">
        <v>8409</v>
      </c>
      <c r="U463" t="s">
        <v>4003</v>
      </c>
      <c r="V463" t="s">
        <v>3502</v>
      </c>
    </row>
    <row r="464" spans="18:22" x14ac:dyDescent="0.25">
      <c r="R464" t="s">
        <v>8474</v>
      </c>
      <c r="S464" t="s">
        <v>8475</v>
      </c>
      <c r="T464" t="s">
        <v>8409</v>
      </c>
      <c r="U464" t="s">
        <v>4003</v>
      </c>
      <c r="V464" t="s">
        <v>3502</v>
      </c>
    </row>
    <row r="465" spans="18:22" x14ac:dyDescent="0.25">
      <c r="R465" t="s">
        <v>3610</v>
      </c>
      <c r="S465" t="s">
        <v>4012</v>
      </c>
      <c r="T465" t="s">
        <v>8409</v>
      </c>
      <c r="U465" t="s">
        <v>4003</v>
      </c>
      <c r="V465" t="s">
        <v>3502</v>
      </c>
    </row>
    <row r="466" spans="18:22" x14ac:dyDescent="0.25">
      <c r="R466" t="s">
        <v>8476</v>
      </c>
      <c r="S466" t="s">
        <v>8477</v>
      </c>
      <c r="T466" t="s">
        <v>8409</v>
      </c>
      <c r="U466" t="s">
        <v>4003</v>
      </c>
      <c r="V466" t="s">
        <v>3502</v>
      </c>
    </row>
    <row r="467" spans="18:22" x14ac:dyDescent="0.25">
      <c r="R467" t="s">
        <v>4013</v>
      </c>
      <c r="S467" t="s">
        <v>4014</v>
      </c>
      <c r="T467" t="s">
        <v>12</v>
      </c>
      <c r="U467" t="s">
        <v>3997</v>
      </c>
      <c r="V467" t="s">
        <v>3629</v>
      </c>
    </row>
    <row r="468" spans="18:22" x14ac:dyDescent="0.25">
      <c r="R468" t="s">
        <v>3611</v>
      </c>
      <c r="S468" t="s">
        <v>8478</v>
      </c>
      <c r="T468" t="s">
        <v>8409</v>
      </c>
      <c r="U468" t="s">
        <v>4013</v>
      </c>
      <c r="V468" t="s">
        <v>3502</v>
      </c>
    </row>
    <row r="469" spans="18:22" x14ac:dyDescent="0.25">
      <c r="R469" t="s">
        <v>8479</v>
      </c>
      <c r="S469" t="s">
        <v>8480</v>
      </c>
      <c r="T469" t="s">
        <v>8409</v>
      </c>
      <c r="U469" t="s">
        <v>4013</v>
      </c>
      <c r="V469" t="s">
        <v>3502</v>
      </c>
    </row>
    <row r="470" spans="18:22" x14ac:dyDescent="0.25">
      <c r="R470" t="s">
        <v>4015</v>
      </c>
      <c r="S470" t="s">
        <v>4016</v>
      </c>
      <c r="T470" t="s">
        <v>12</v>
      </c>
      <c r="U470" t="s">
        <v>3997</v>
      </c>
      <c r="V470" t="s">
        <v>3629</v>
      </c>
    </row>
    <row r="471" spans="18:22" x14ac:dyDescent="0.25">
      <c r="R471" t="s">
        <v>4017</v>
      </c>
      <c r="S471" t="s">
        <v>4006</v>
      </c>
      <c r="T471" t="s">
        <v>12</v>
      </c>
      <c r="U471" t="s">
        <v>4015</v>
      </c>
      <c r="V471" t="s">
        <v>3629</v>
      </c>
    </row>
    <row r="472" spans="18:22" x14ac:dyDescent="0.25">
      <c r="R472" t="s">
        <v>8481</v>
      </c>
      <c r="S472" t="s">
        <v>8457</v>
      </c>
      <c r="T472" t="s">
        <v>8409</v>
      </c>
      <c r="U472" t="s">
        <v>4017</v>
      </c>
      <c r="V472" t="s">
        <v>3502</v>
      </c>
    </row>
    <row r="473" spans="18:22" x14ac:dyDescent="0.25">
      <c r="R473" t="s">
        <v>3612</v>
      </c>
      <c r="S473" t="s">
        <v>4018</v>
      </c>
      <c r="T473" t="s">
        <v>8409</v>
      </c>
      <c r="U473" t="s">
        <v>4017</v>
      </c>
      <c r="V473" t="s">
        <v>3502</v>
      </c>
    </row>
    <row r="474" spans="18:22" x14ac:dyDescent="0.25">
      <c r="R474" t="s">
        <v>3613</v>
      </c>
      <c r="S474" t="s">
        <v>4019</v>
      </c>
      <c r="T474" t="s">
        <v>8409</v>
      </c>
      <c r="U474" t="s">
        <v>4017</v>
      </c>
      <c r="V474" t="s">
        <v>3502</v>
      </c>
    </row>
    <row r="475" spans="18:22" x14ac:dyDescent="0.25">
      <c r="R475" t="s">
        <v>3614</v>
      </c>
      <c r="S475" t="s">
        <v>4020</v>
      </c>
      <c r="T475" t="s">
        <v>8409</v>
      </c>
      <c r="U475" t="s">
        <v>4017</v>
      </c>
      <c r="V475" t="s">
        <v>3502</v>
      </c>
    </row>
    <row r="476" spans="18:22" x14ac:dyDescent="0.25">
      <c r="R476" t="s">
        <v>3615</v>
      </c>
      <c r="S476" t="s">
        <v>8482</v>
      </c>
      <c r="T476" t="s">
        <v>8409</v>
      </c>
      <c r="U476" t="s">
        <v>4017</v>
      </c>
      <c r="V476" t="s">
        <v>3502</v>
      </c>
    </row>
    <row r="477" spans="18:22" x14ac:dyDescent="0.25">
      <c r="R477" t="s">
        <v>3616</v>
      </c>
      <c r="S477" t="s">
        <v>8483</v>
      </c>
      <c r="T477" t="s">
        <v>8409</v>
      </c>
      <c r="U477" t="s">
        <v>4017</v>
      </c>
      <c r="V477" t="s">
        <v>3502</v>
      </c>
    </row>
    <row r="478" spans="18:22" x14ac:dyDescent="0.25">
      <c r="R478" t="s">
        <v>3617</v>
      </c>
      <c r="S478" t="s">
        <v>8484</v>
      </c>
      <c r="T478" t="s">
        <v>8409</v>
      </c>
      <c r="U478" t="s">
        <v>4017</v>
      </c>
      <c r="V478" t="s">
        <v>3502</v>
      </c>
    </row>
    <row r="479" spans="18:22" x14ac:dyDescent="0.25">
      <c r="R479" t="s">
        <v>8485</v>
      </c>
      <c r="S479" t="s">
        <v>8486</v>
      </c>
      <c r="T479" t="s">
        <v>8409</v>
      </c>
      <c r="U479" t="s">
        <v>4015</v>
      </c>
      <c r="V479" t="s">
        <v>3502</v>
      </c>
    </row>
    <row r="480" spans="18:22" x14ac:dyDescent="0.25">
      <c r="R480" t="s">
        <v>4021</v>
      </c>
      <c r="S480" t="s">
        <v>8487</v>
      </c>
      <c r="T480" t="s">
        <v>12</v>
      </c>
      <c r="U480" t="s">
        <v>3997</v>
      </c>
      <c r="V480" t="s">
        <v>3629</v>
      </c>
    </row>
    <row r="481" spans="18:22" x14ac:dyDescent="0.25">
      <c r="R481" t="s">
        <v>4022</v>
      </c>
      <c r="S481" t="s">
        <v>4006</v>
      </c>
      <c r="T481" t="s">
        <v>12</v>
      </c>
      <c r="U481" t="s">
        <v>4021</v>
      </c>
      <c r="V481" t="s">
        <v>3629</v>
      </c>
    </row>
    <row r="482" spans="18:22" x14ac:dyDescent="0.25">
      <c r="R482" t="s">
        <v>8488</v>
      </c>
      <c r="S482" t="s">
        <v>8457</v>
      </c>
      <c r="T482" t="s">
        <v>8409</v>
      </c>
      <c r="U482" t="s">
        <v>4022</v>
      </c>
      <c r="V482" t="s">
        <v>3502</v>
      </c>
    </row>
    <row r="483" spans="18:22" x14ac:dyDescent="0.25">
      <c r="R483" t="s">
        <v>3618</v>
      </c>
      <c r="S483" t="s">
        <v>4023</v>
      </c>
      <c r="T483" t="s">
        <v>8409</v>
      </c>
      <c r="U483" t="s">
        <v>4022</v>
      </c>
      <c r="V483" t="s">
        <v>3502</v>
      </c>
    </row>
    <row r="484" spans="18:22" x14ac:dyDescent="0.25">
      <c r="R484" t="s">
        <v>8489</v>
      </c>
      <c r="S484" t="s">
        <v>8490</v>
      </c>
      <c r="T484" t="s">
        <v>8409</v>
      </c>
      <c r="U484" t="s">
        <v>4022</v>
      </c>
      <c r="V484" t="s">
        <v>12</v>
      </c>
    </row>
    <row r="485" spans="18:22" x14ac:dyDescent="0.25">
      <c r="R485" t="s">
        <v>8491</v>
      </c>
      <c r="S485" t="s">
        <v>8490</v>
      </c>
      <c r="T485" t="s">
        <v>8409</v>
      </c>
      <c r="U485" t="s">
        <v>4022</v>
      </c>
      <c r="V485" t="s">
        <v>12</v>
      </c>
    </row>
    <row r="486" spans="18:22" x14ac:dyDescent="0.25">
      <c r="R486" t="s">
        <v>8492</v>
      </c>
      <c r="S486" t="s">
        <v>8490</v>
      </c>
      <c r="T486" t="s">
        <v>8409</v>
      </c>
      <c r="U486" t="s">
        <v>4022</v>
      </c>
      <c r="V486" t="s">
        <v>12</v>
      </c>
    </row>
    <row r="487" spans="18:22" x14ac:dyDescent="0.25">
      <c r="R487" t="s">
        <v>7108</v>
      </c>
      <c r="S487" t="s">
        <v>8493</v>
      </c>
      <c r="T487" t="s">
        <v>8409</v>
      </c>
      <c r="U487" t="s">
        <v>4022</v>
      </c>
      <c r="V487" t="s">
        <v>3502</v>
      </c>
    </row>
    <row r="488" spans="18:22" x14ac:dyDescent="0.25">
      <c r="R488" t="s">
        <v>8494</v>
      </c>
      <c r="S488" t="s">
        <v>8490</v>
      </c>
      <c r="T488" t="s">
        <v>8409</v>
      </c>
      <c r="U488" t="s">
        <v>4022</v>
      </c>
      <c r="V488" t="s">
        <v>12</v>
      </c>
    </row>
    <row r="489" spans="18:22" x14ac:dyDescent="0.25">
      <c r="R489" t="s">
        <v>8495</v>
      </c>
      <c r="S489" t="s">
        <v>8490</v>
      </c>
      <c r="T489" t="s">
        <v>8409</v>
      </c>
      <c r="U489" t="s">
        <v>4022</v>
      </c>
      <c r="V489" t="s">
        <v>12</v>
      </c>
    </row>
    <row r="490" spans="18:22" x14ac:dyDescent="0.25">
      <c r="R490" t="s">
        <v>8496</v>
      </c>
      <c r="S490" t="s">
        <v>8490</v>
      </c>
      <c r="T490" t="s">
        <v>8409</v>
      </c>
      <c r="U490" t="s">
        <v>4022</v>
      </c>
      <c r="V490" t="s">
        <v>12</v>
      </c>
    </row>
    <row r="491" spans="18:22" x14ac:dyDescent="0.25">
      <c r="R491" t="s">
        <v>3619</v>
      </c>
      <c r="S491" t="s">
        <v>4024</v>
      </c>
      <c r="T491" t="s">
        <v>8409</v>
      </c>
      <c r="U491" t="s">
        <v>4022</v>
      </c>
      <c r="V491" t="s">
        <v>3502</v>
      </c>
    </row>
    <row r="492" spans="18:22" x14ac:dyDescent="0.25">
      <c r="R492" t="s">
        <v>3620</v>
      </c>
      <c r="S492" t="s">
        <v>4025</v>
      </c>
      <c r="T492" t="s">
        <v>8409</v>
      </c>
      <c r="U492" t="s">
        <v>4022</v>
      </c>
      <c r="V492" t="s">
        <v>3502</v>
      </c>
    </row>
    <row r="493" spans="18:22" x14ac:dyDescent="0.25">
      <c r="R493" t="s">
        <v>8497</v>
      </c>
      <c r="S493" t="s">
        <v>8498</v>
      </c>
      <c r="T493" t="s">
        <v>8409</v>
      </c>
      <c r="U493" t="s">
        <v>4022</v>
      </c>
      <c r="V493" t="s">
        <v>3502</v>
      </c>
    </row>
    <row r="494" spans="18:22" x14ac:dyDescent="0.25">
      <c r="R494" t="s">
        <v>3621</v>
      </c>
      <c r="S494" t="s">
        <v>4026</v>
      </c>
      <c r="T494" t="s">
        <v>8409</v>
      </c>
      <c r="U494" t="s">
        <v>4022</v>
      </c>
      <c r="V494" t="s">
        <v>3502</v>
      </c>
    </row>
    <row r="495" spans="18:22" x14ac:dyDescent="0.25">
      <c r="R495" t="s">
        <v>8499</v>
      </c>
      <c r="S495" t="s">
        <v>8500</v>
      </c>
      <c r="T495" t="s">
        <v>8409</v>
      </c>
      <c r="U495" t="s">
        <v>4022</v>
      </c>
      <c r="V495" t="s">
        <v>3502</v>
      </c>
    </row>
    <row r="496" spans="18:22" x14ac:dyDescent="0.25">
      <c r="R496" t="s">
        <v>8501</v>
      </c>
      <c r="S496" t="s">
        <v>8502</v>
      </c>
      <c r="T496" t="s">
        <v>8409</v>
      </c>
      <c r="U496" t="s">
        <v>4021</v>
      </c>
      <c r="V496" t="s">
        <v>3502</v>
      </c>
    </row>
    <row r="497" spans="18:22" x14ac:dyDescent="0.25">
      <c r="R497" t="s">
        <v>4027</v>
      </c>
      <c r="S497" t="s">
        <v>4028</v>
      </c>
      <c r="T497" t="s">
        <v>12</v>
      </c>
      <c r="U497" t="s">
        <v>3996</v>
      </c>
      <c r="V497" t="s">
        <v>3629</v>
      </c>
    </row>
    <row r="498" spans="18:22" x14ac:dyDescent="0.25">
      <c r="R498" t="s">
        <v>8503</v>
      </c>
      <c r="S498" t="s">
        <v>8504</v>
      </c>
      <c r="T498" t="s">
        <v>8409</v>
      </c>
      <c r="U498" t="s">
        <v>4027</v>
      </c>
      <c r="V498" t="s">
        <v>3502</v>
      </c>
    </row>
    <row r="499" spans="18:22" x14ac:dyDescent="0.25">
      <c r="R499" t="s">
        <v>8505</v>
      </c>
      <c r="S499" t="s">
        <v>8506</v>
      </c>
      <c r="T499" t="s">
        <v>8409</v>
      </c>
      <c r="U499" t="s">
        <v>4027</v>
      </c>
      <c r="V499" t="s">
        <v>12</v>
      </c>
    </row>
    <row r="500" spans="18:22" x14ac:dyDescent="0.25">
      <c r="R500" t="s">
        <v>8507</v>
      </c>
      <c r="S500" t="s">
        <v>8508</v>
      </c>
      <c r="T500" t="s">
        <v>8409</v>
      </c>
      <c r="U500" t="s">
        <v>4027</v>
      </c>
      <c r="V500" t="s">
        <v>3502</v>
      </c>
    </row>
    <row r="501" spans="18:22" x14ac:dyDescent="0.25">
      <c r="R501" t="s">
        <v>8509</v>
      </c>
      <c r="S501" t="s">
        <v>8510</v>
      </c>
      <c r="T501" t="s">
        <v>8409</v>
      </c>
      <c r="U501" t="s">
        <v>4027</v>
      </c>
      <c r="V501" t="s">
        <v>3502</v>
      </c>
    </row>
    <row r="502" spans="18:22" x14ac:dyDescent="0.25">
      <c r="R502" t="s">
        <v>4029</v>
      </c>
      <c r="S502" t="s">
        <v>8511</v>
      </c>
      <c r="T502" t="s">
        <v>12</v>
      </c>
      <c r="U502" t="s">
        <v>3996</v>
      </c>
      <c r="V502" t="s">
        <v>3629</v>
      </c>
    </row>
    <row r="503" spans="18:22" x14ac:dyDescent="0.25">
      <c r="R503" t="s">
        <v>4030</v>
      </c>
      <c r="S503" t="s">
        <v>8512</v>
      </c>
      <c r="T503" t="s">
        <v>12</v>
      </c>
      <c r="U503" t="s">
        <v>4029</v>
      </c>
      <c r="V503" t="s">
        <v>3629</v>
      </c>
    </row>
    <row r="504" spans="18:22" x14ac:dyDescent="0.25">
      <c r="R504" t="s">
        <v>8513</v>
      </c>
      <c r="S504" t="s">
        <v>8514</v>
      </c>
      <c r="T504" t="s">
        <v>8409</v>
      </c>
      <c r="U504" t="s">
        <v>4030</v>
      </c>
      <c r="V504" t="s">
        <v>3502</v>
      </c>
    </row>
    <row r="505" spans="18:22" x14ac:dyDescent="0.25">
      <c r="R505" t="s">
        <v>8515</v>
      </c>
      <c r="S505" t="s">
        <v>8516</v>
      </c>
      <c r="T505" t="s">
        <v>8409</v>
      </c>
      <c r="U505" t="s">
        <v>4030</v>
      </c>
      <c r="V505" t="s">
        <v>3502</v>
      </c>
    </row>
    <row r="506" spans="18:22" x14ac:dyDescent="0.25">
      <c r="R506" t="s">
        <v>8517</v>
      </c>
      <c r="S506" t="s">
        <v>8518</v>
      </c>
      <c r="T506" t="s">
        <v>8409</v>
      </c>
      <c r="U506" t="s">
        <v>4030</v>
      </c>
      <c r="V506" t="s">
        <v>3502</v>
      </c>
    </row>
    <row r="507" spans="18:22" x14ac:dyDescent="0.25">
      <c r="R507" t="s">
        <v>4031</v>
      </c>
      <c r="S507" t="s">
        <v>8519</v>
      </c>
      <c r="T507" t="s">
        <v>12</v>
      </c>
      <c r="U507" t="s">
        <v>4029</v>
      </c>
      <c r="V507" t="s">
        <v>3629</v>
      </c>
    </row>
    <row r="508" spans="18:22" x14ac:dyDescent="0.25">
      <c r="R508" t="s">
        <v>8520</v>
      </c>
      <c r="S508" t="s">
        <v>8521</v>
      </c>
      <c r="T508" t="s">
        <v>8409</v>
      </c>
      <c r="U508" t="s">
        <v>4031</v>
      </c>
      <c r="V508" t="s">
        <v>3502</v>
      </c>
    </row>
    <row r="509" spans="18:22" x14ac:dyDescent="0.25">
      <c r="R509" t="s">
        <v>8522</v>
      </c>
      <c r="S509" t="s">
        <v>8523</v>
      </c>
      <c r="T509" t="s">
        <v>8409</v>
      </c>
      <c r="U509" t="s">
        <v>4031</v>
      </c>
      <c r="V509" t="s">
        <v>3502</v>
      </c>
    </row>
    <row r="510" spans="18:22" x14ac:dyDescent="0.25">
      <c r="R510" t="s">
        <v>8524</v>
      </c>
      <c r="S510" t="s">
        <v>8525</v>
      </c>
      <c r="T510" t="s">
        <v>8409</v>
      </c>
      <c r="U510" t="s">
        <v>4031</v>
      </c>
      <c r="V510" t="s">
        <v>3502</v>
      </c>
    </row>
    <row r="511" spans="18:22" x14ac:dyDescent="0.25">
      <c r="R511" t="s">
        <v>7109</v>
      </c>
      <c r="S511" t="s">
        <v>8526</v>
      </c>
      <c r="T511" t="s">
        <v>8409</v>
      </c>
      <c r="U511" t="s">
        <v>4031</v>
      </c>
      <c r="V511" t="s">
        <v>3502</v>
      </c>
    </row>
    <row r="512" spans="18:22" x14ac:dyDescent="0.25">
      <c r="R512" t="s">
        <v>8527</v>
      </c>
      <c r="S512" t="s">
        <v>8528</v>
      </c>
      <c r="T512" t="s">
        <v>8409</v>
      </c>
      <c r="U512" t="s">
        <v>4031</v>
      </c>
      <c r="V512" t="s">
        <v>3502</v>
      </c>
    </row>
    <row r="513" spans="18:22" x14ac:dyDescent="0.25">
      <c r="R513" t="s">
        <v>4032</v>
      </c>
      <c r="S513" t="s">
        <v>4033</v>
      </c>
      <c r="T513" t="s">
        <v>12</v>
      </c>
      <c r="U513" t="s">
        <v>4029</v>
      </c>
      <c r="V513" t="s">
        <v>3629</v>
      </c>
    </row>
    <row r="514" spans="18:22" x14ac:dyDescent="0.25">
      <c r="R514" t="s">
        <v>4034</v>
      </c>
      <c r="S514" t="s">
        <v>2478</v>
      </c>
      <c r="T514" t="s">
        <v>12</v>
      </c>
      <c r="U514" t="s">
        <v>3627</v>
      </c>
      <c r="V514" t="s">
        <v>3629</v>
      </c>
    </row>
    <row r="515" spans="18:22" x14ac:dyDescent="0.25">
      <c r="R515" t="s">
        <v>4035</v>
      </c>
      <c r="S515" t="s">
        <v>2479</v>
      </c>
      <c r="T515" t="s">
        <v>12</v>
      </c>
      <c r="U515" t="s">
        <v>4034</v>
      </c>
      <c r="V515" t="s">
        <v>3629</v>
      </c>
    </row>
    <row r="516" spans="18:22" x14ac:dyDescent="0.25">
      <c r="R516" t="s">
        <v>4036</v>
      </c>
      <c r="S516" t="s">
        <v>2480</v>
      </c>
      <c r="T516" t="s">
        <v>12</v>
      </c>
      <c r="U516" t="s">
        <v>4035</v>
      </c>
      <c r="V516" t="s">
        <v>3629</v>
      </c>
    </row>
    <row r="517" spans="18:22" x14ac:dyDescent="0.25">
      <c r="R517" t="s">
        <v>4037</v>
      </c>
      <c r="S517" t="s">
        <v>4038</v>
      </c>
      <c r="T517" t="s">
        <v>12</v>
      </c>
      <c r="U517" t="s">
        <v>4036</v>
      </c>
      <c r="V517" t="s">
        <v>3629</v>
      </c>
    </row>
    <row r="518" spans="18:22" x14ac:dyDescent="0.25">
      <c r="R518" t="s">
        <v>8529</v>
      </c>
      <c r="S518" t="s">
        <v>4038</v>
      </c>
      <c r="T518" t="s">
        <v>8530</v>
      </c>
      <c r="U518" t="s">
        <v>4037</v>
      </c>
      <c r="V518" t="s">
        <v>3502</v>
      </c>
    </row>
    <row r="519" spans="18:22" x14ac:dyDescent="0.25">
      <c r="R519" t="s">
        <v>4039</v>
      </c>
      <c r="S519" t="s">
        <v>4040</v>
      </c>
      <c r="T519" t="s">
        <v>12</v>
      </c>
      <c r="U519" t="s">
        <v>4036</v>
      </c>
      <c r="V519" t="s">
        <v>3629</v>
      </c>
    </row>
    <row r="520" spans="18:22" x14ac:dyDescent="0.25">
      <c r="R520" t="s">
        <v>4041</v>
      </c>
      <c r="S520" t="s">
        <v>4042</v>
      </c>
      <c r="T520" t="s">
        <v>12</v>
      </c>
      <c r="U520" t="s">
        <v>4036</v>
      </c>
      <c r="V520" t="s">
        <v>3629</v>
      </c>
    </row>
    <row r="521" spans="18:22" x14ac:dyDescent="0.25">
      <c r="R521" t="s">
        <v>8531</v>
      </c>
      <c r="S521" t="s">
        <v>4042</v>
      </c>
      <c r="T521" t="s">
        <v>8530</v>
      </c>
      <c r="U521" t="s">
        <v>4041</v>
      </c>
      <c r="V521" t="s">
        <v>3502</v>
      </c>
    </row>
    <row r="522" spans="18:22" x14ac:dyDescent="0.25">
      <c r="R522" t="s">
        <v>4043</v>
      </c>
      <c r="S522" t="s">
        <v>4044</v>
      </c>
      <c r="T522" t="s">
        <v>12</v>
      </c>
      <c r="U522" t="s">
        <v>4036</v>
      </c>
      <c r="V522" t="s">
        <v>3629</v>
      </c>
    </row>
    <row r="523" spans="18:22" x14ac:dyDescent="0.25">
      <c r="R523" t="s">
        <v>4045</v>
      </c>
      <c r="S523" t="s">
        <v>2484</v>
      </c>
      <c r="T523" t="s">
        <v>12</v>
      </c>
      <c r="U523" t="s">
        <v>4035</v>
      </c>
      <c r="V523" t="s">
        <v>3629</v>
      </c>
    </row>
    <row r="524" spans="18:22" x14ac:dyDescent="0.25">
      <c r="R524" t="s">
        <v>4046</v>
      </c>
      <c r="S524" t="s">
        <v>4047</v>
      </c>
      <c r="T524" t="s">
        <v>12</v>
      </c>
      <c r="U524" t="s">
        <v>4045</v>
      </c>
      <c r="V524" t="s">
        <v>3629</v>
      </c>
    </row>
    <row r="525" spans="18:22" x14ac:dyDescent="0.25">
      <c r="R525" t="s">
        <v>4048</v>
      </c>
      <c r="S525" t="s">
        <v>4049</v>
      </c>
      <c r="T525" t="s">
        <v>12</v>
      </c>
      <c r="U525" t="s">
        <v>4045</v>
      </c>
      <c r="V525" t="s">
        <v>3629</v>
      </c>
    </row>
    <row r="526" spans="18:22" x14ac:dyDescent="0.25">
      <c r="R526" t="s">
        <v>4050</v>
      </c>
      <c r="S526" t="s">
        <v>4051</v>
      </c>
      <c r="T526" t="s">
        <v>12</v>
      </c>
      <c r="U526" t="s">
        <v>4045</v>
      </c>
      <c r="V526" t="s">
        <v>3629</v>
      </c>
    </row>
    <row r="527" spans="18:22" x14ac:dyDescent="0.25">
      <c r="R527" t="s">
        <v>4052</v>
      </c>
      <c r="S527" t="s">
        <v>8532</v>
      </c>
      <c r="T527" t="s">
        <v>12</v>
      </c>
      <c r="U527" t="s">
        <v>4034</v>
      </c>
      <c r="V527" t="s">
        <v>3629</v>
      </c>
    </row>
    <row r="528" spans="18:22" x14ac:dyDescent="0.25">
      <c r="R528" t="s">
        <v>4053</v>
      </c>
      <c r="S528" t="s">
        <v>8533</v>
      </c>
      <c r="T528" t="s">
        <v>12</v>
      </c>
      <c r="U528" t="s">
        <v>4052</v>
      </c>
      <c r="V528" t="s">
        <v>3629</v>
      </c>
    </row>
    <row r="529" spans="18:22" x14ac:dyDescent="0.25">
      <c r="R529" t="s">
        <v>4054</v>
      </c>
      <c r="S529" t="s">
        <v>2206</v>
      </c>
      <c r="T529" t="s">
        <v>12</v>
      </c>
      <c r="U529" t="s">
        <v>4052</v>
      </c>
      <c r="V529" t="s">
        <v>3629</v>
      </c>
    </row>
    <row r="530" spans="18:22" x14ac:dyDescent="0.25">
      <c r="R530" t="s">
        <v>4055</v>
      </c>
      <c r="S530" t="s">
        <v>4056</v>
      </c>
      <c r="T530" t="s">
        <v>12</v>
      </c>
      <c r="U530" t="s">
        <v>4052</v>
      </c>
      <c r="V530" t="s">
        <v>3629</v>
      </c>
    </row>
    <row r="531" spans="18:22" x14ac:dyDescent="0.25">
      <c r="R531" t="s">
        <v>4057</v>
      </c>
      <c r="S531" t="s">
        <v>8534</v>
      </c>
      <c r="T531" t="s">
        <v>12</v>
      </c>
      <c r="U531" t="s">
        <v>4034</v>
      </c>
      <c r="V531" t="s">
        <v>3629</v>
      </c>
    </row>
    <row r="532" spans="18:22" x14ac:dyDescent="0.25">
      <c r="R532" t="s">
        <v>4058</v>
      </c>
      <c r="S532" t="s">
        <v>8535</v>
      </c>
      <c r="T532" t="s">
        <v>12</v>
      </c>
      <c r="U532" t="s">
        <v>4057</v>
      </c>
      <c r="V532" t="s">
        <v>3629</v>
      </c>
    </row>
    <row r="533" spans="18:22" x14ac:dyDescent="0.25">
      <c r="R533" t="s">
        <v>4059</v>
      </c>
      <c r="S533" t="s">
        <v>4060</v>
      </c>
      <c r="T533" t="s">
        <v>12</v>
      </c>
      <c r="U533" t="s">
        <v>4058</v>
      </c>
      <c r="V533" t="s">
        <v>3629</v>
      </c>
    </row>
    <row r="534" spans="18:22" x14ac:dyDescent="0.25">
      <c r="R534" t="s">
        <v>4061</v>
      </c>
      <c r="S534" t="s">
        <v>8536</v>
      </c>
      <c r="T534" t="s">
        <v>12</v>
      </c>
      <c r="U534" t="s">
        <v>4058</v>
      </c>
      <c r="V534" t="s">
        <v>3629</v>
      </c>
    </row>
    <row r="535" spans="18:22" x14ac:dyDescent="0.25">
      <c r="R535" t="s">
        <v>4062</v>
      </c>
      <c r="S535" t="s">
        <v>4063</v>
      </c>
      <c r="T535" t="s">
        <v>12</v>
      </c>
      <c r="U535" t="s">
        <v>4058</v>
      </c>
      <c r="V535" t="s">
        <v>3629</v>
      </c>
    </row>
    <row r="536" spans="18:22" x14ac:dyDescent="0.25">
      <c r="R536" t="s">
        <v>4064</v>
      </c>
      <c r="S536" t="s">
        <v>4065</v>
      </c>
      <c r="T536" t="s">
        <v>12</v>
      </c>
      <c r="U536" t="s">
        <v>4058</v>
      </c>
      <c r="V536" t="s">
        <v>3629</v>
      </c>
    </row>
    <row r="537" spans="18:22" x14ac:dyDescent="0.25">
      <c r="R537" t="s">
        <v>4066</v>
      </c>
      <c r="S537" t="s">
        <v>4067</v>
      </c>
      <c r="T537" t="s">
        <v>12</v>
      </c>
      <c r="U537" t="s">
        <v>4058</v>
      </c>
      <c r="V537" t="s">
        <v>3629</v>
      </c>
    </row>
    <row r="538" spans="18:22" x14ac:dyDescent="0.25">
      <c r="R538" t="s">
        <v>4068</v>
      </c>
      <c r="S538" t="s">
        <v>4069</v>
      </c>
      <c r="T538" t="s">
        <v>12</v>
      </c>
      <c r="U538" t="s">
        <v>4058</v>
      </c>
      <c r="V538" t="s">
        <v>3629</v>
      </c>
    </row>
    <row r="539" spans="18:22" x14ac:dyDescent="0.25">
      <c r="R539" t="s">
        <v>4070</v>
      </c>
      <c r="S539" t="s">
        <v>8537</v>
      </c>
      <c r="T539" t="s">
        <v>12</v>
      </c>
      <c r="U539" t="s">
        <v>4057</v>
      </c>
      <c r="V539" t="s">
        <v>3629</v>
      </c>
    </row>
    <row r="540" spans="18:22" x14ac:dyDescent="0.25">
      <c r="R540" t="s">
        <v>4071</v>
      </c>
      <c r="S540" t="s">
        <v>8538</v>
      </c>
      <c r="T540" t="s">
        <v>12</v>
      </c>
      <c r="U540" t="s">
        <v>4057</v>
      </c>
      <c r="V540" t="s">
        <v>3629</v>
      </c>
    </row>
    <row r="541" spans="18:22" x14ac:dyDescent="0.25">
      <c r="R541" t="s">
        <v>4072</v>
      </c>
      <c r="S541" t="s">
        <v>8539</v>
      </c>
      <c r="T541" t="s">
        <v>12</v>
      </c>
      <c r="U541" t="s">
        <v>4057</v>
      </c>
      <c r="V541" t="s">
        <v>3629</v>
      </c>
    </row>
    <row r="542" spans="18:22" x14ac:dyDescent="0.25">
      <c r="R542" t="s">
        <v>4073</v>
      </c>
      <c r="S542" t="s">
        <v>1812</v>
      </c>
      <c r="T542" t="s">
        <v>12</v>
      </c>
      <c r="U542" t="s">
        <v>4034</v>
      </c>
      <c r="V542" t="s">
        <v>3629</v>
      </c>
    </row>
    <row r="543" spans="18:22" x14ac:dyDescent="0.25">
      <c r="R543" t="s">
        <v>4074</v>
      </c>
      <c r="S543" t="s">
        <v>8540</v>
      </c>
      <c r="T543" t="s">
        <v>12</v>
      </c>
      <c r="U543" t="s">
        <v>4073</v>
      </c>
      <c r="V543" t="s">
        <v>3629</v>
      </c>
    </row>
    <row r="544" spans="18:22" x14ac:dyDescent="0.25">
      <c r="R544" t="s">
        <v>4075</v>
      </c>
      <c r="S544" t="s">
        <v>4076</v>
      </c>
      <c r="T544" t="s">
        <v>12</v>
      </c>
      <c r="U544" t="s">
        <v>4074</v>
      </c>
      <c r="V544" t="s">
        <v>3629</v>
      </c>
    </row>
    <row r="545" spans="18:22" x14ac:dyDescent="0.25">
      <c r="R545" t="s">
        <v>4077</v>
      </c>
      <c r="S545" t="s">
        <v>8541</v>
      </c>
      <c r="T545" t="s">
        <v>12</v>
      </c>
      <c r="U545" t="s">
        <v>4074</v>
      </c>
      <c r="V545" t="s">
        <v>3629</v>
      </c>
    </row>
    <row r="546" spans="18:22" x14ac:dyDescent="0.25">
      <c r="R546" t="s">
        <v>8542</v>
      </c>
      <c r="S546" t="s">
        <v>8543</v>
      </c>
      <c r="T546" t="s">
        <v>8544</v>
      </c>
      <c r="U546" t="s">
        <v>4077</v>
      </c>
      <c r="V546" t="s">
        <v>3502</v>
      </c>
    </row>
    <row r="547" spans="18:22" x14ac:dyDescent="0.25">
      <c r="R547" t="s">
        <v>8545</v>
      </c>
      <c r="S547" t="s">
        <v>8546</v>
      </c>
      <c r="T547" t="s">
        <v>8544</v>
      </c>
      <c r="U547" t="s">
        <v>4077</v>
      </c>
      <c r="V547" t="s">
        <v>3502</v>
      </c>
    </row>
    <row r="548" spans="18:22" x14ac:dyDescent="0.25">
      <c r="R548" t="s">
        <v>8547</v>
      </c>
      <c r="S548" t="s">
        <v>8548</v>
      </c>
      <c r="T548" t="s">
        <v>8544</v>
      </c>
      <c r="U548" t="s">
        <v>4077</v>
      </c>
      <c r="V548" t="s">
        <v>3502</v>
      </c>
    </row>
    <row r="549" spans="18:22" x14ac:dyDescent="0.25">
      <c r="R549" t="s">
        <v>8549</v>
      </c>
      <c r="S549" t="s">
        <v>8550</v>
      </c>
      <c r="T549" t="s">
        <v>8544</v>
      </c>
      <c r="U549" t="s">
        <v>4077</v>
      </c>
      <c r="V549" t="s">
        <v>3502</v>
      </c>
    </row>
    <row r="550" spans="18:22" x14ac:dyDescent="0.25">
      <c r="R550" t="s">
        <v>8551</v>
      </c>
      <c r="S550" t="s">
        <v>8449</v>
      </c>
      <c r="T550" t="s">
        <v>8544</v>
      </c>
      <c r="U550" t="s">
        <v>4077</v>
      </c>
      <c r="V550" t="s">
        <v>3502</v>
      </c>
    </row>
    <row r="551" spans="18:22" x14ac:dyDescent="0.25">
      <c r="R551" t="s">
        <v>8552</v>
      </c>
      <c r="S551" t="s">
        <v>8553</v>
      </c>
      <c r="T551" t="s">
        <v>8544</v>
      </c>
      <c r="U551" t="s">
        <v>4077</v>
      </c>
      <c r="V551" t="s">
        <v>3502</v>
      </c>
    </row>
    <row r="552" spans="18:22" x14ac:dyDescent="0.25">
      <c r="R552" t="s">
        <v>8554</v>
      </c>
      <c r="S552" t="s">
        <v>8555</v>
      </c>
      <c r="T552" t="s">
        <v>8544</v>
      </c>
      <c r="U552" t="s">
        <v>4077</v>
      </c>
      <c r="V552" t="s">
        <v>3502</v>
      </c>
    </row>
    <row r="553" spans="18:22" x14ac:dyDescent="0.25">
      <c r="R553" t="s">
        <v>8556</v>
      </c>
      <c r="S553" t="s">
        <v>4078</v>
      </c>
      <c r="T553" t="s">
        <v>8544</v>
      </c>
      <c r="U553" t="s">
        <v>4077</v>
      </c>
      <c r="V553" t="s">
        <v>3502</v>
      </c>
    </row>
    <row r="554" spans="18:22" x14ac:dyDescent="0.25">
      <c r="R554" t="s">
        <v>8557</v>
      </c>
      <c r="S554" t="s">
        <v>8558</v>
      </c>
      <c r="T554" t="s">
        <v>8544</v>
      </c>
      <c r="U554" t="s">
        <v>4077</v>
      </c>
      <c r="V554" t="s">
        <v>3502</v>
      </c>
    </row>
    <row r="555" spans="18:22" x14ac:dyDescent="0.25">
      <c r="R555" t="s">
        <v>7110</v>
      </c>
      <c r="S555" t="s">
        <v>8559</v>
      </c>
      <c r="T555" t="s">
        <v>8544</v>
      </c>
      <c r="U555" t="s">
        <v>4077</v>
      </c>
      <c r="V555" t="s">
        <v>3502</v>
      </c>
    </row>
    <row r="556" spans="18:22" x14ac:dyDescent="0.25">
      <c r="R556" t="s">
        <v>8560</v>
      </c>
      <c r="S556" t="s">
        <v>8561</v>
      </c>
      <c r="T556" t="s">
        <v>8544</v>
      </c>
      <c r="U556" t="s">
        <v>4077</v>
      </c>
      <c r="V556" t="s">
        <v>3502</v>
      </c>
    </row>
    <row r="557" spans="18:22" x14ac:dyDescent="0.25">
      <c r="R557" t="s">
        <v>8562</v>
      </c>
      <c r="S557" t="s">
        <v>8563</v>
      </c>
      <c r="T557" t="s">
        <v>8544</v>
      </c>
      <c r="U557" t="s">
        <v>4077</v>
      </c>
      <c r="V557" t="s">
        <v>3502</v>
      </c>
    </row>
    <row r="558" spans="18:22" x14ac:dyDescent="0.25">
      <c r="R558" t="s">
        <v>7111</v>
      </c>
      <c r="S558" t="s">
        <v>8564</v>
      </c>
      <c r="T558" t="s">
        <v>8544</v>
      </c>
      <c r="U558" t="s">
        <v>4077</v>
      </c>
      <c r="V558" t="s">
        <v>3502</v>
      </c>
    </row>
    <row r="559" spans="18:22" x14ac:dyDescent="0.25">
      <c r="R559" t="s">
        <v>4079</v>
      </c>
      <c r="S559" t="s">
        <v>8565</v>
      </c>
      <c r="T559" t="s">
        <v>12</v>
      </c>
      <c r="U559" t="s">
        <v>4074</v>
      </c>
      <c r="V559" t="s">
        <v>3629</v>
      </c>
    </row>
    <row r="560" spans="18:22" x14ac:dyDescent="0.25">
      <c r="R560" t="s">
        <v>4080</v>
      </c>
      <c r="S560" t="s">
        <v>4081</v>
      </c>
      <c r="T560" t="s">
        <v>12</v>
      </c>
      <c r="U560" t="s">
        <v>4074</v>
      </c>
      <c r="V560" t="s">
        <v>3629</v>
      </c>
    </row>
    <row r="561" spans="18:22" x14ac:dyDescent="0.25">
      <c r="R561" t="s">
        <v>4082</v>
      </c>
      <c r="S561" t="s">
        <v>4083</v>
      </c>
      <c r="T561" t="s">
        <v>12</v>
      </c>
      <c r="U561" t="s">
        <v>4074</v>
      </c>
      <c r="V561" t="s">
        <v>3629</v>
      </c>
    </row>
    <row r="562" spans="18:22" x14ac:dyDescent="0.25">
      <c r="R562" t="s">
        <v>4084</v>
      </c>
      <c r="S562" t="s">
        <v>4085</v>
      </c>
      <c r="T562" t="s">
        <v>12</v>
      </c>
      <c r="U562" t="s">
        <v>4074</v>
      </c>
      <c r="V562" t="s">
        <v>3629</v>
      </c>
    </row>
    <row r="563" spans="18:22" x14ac:dyDescent="0.25">
      <c r="R563" t="s">
        <v>4086</v>
      </c>
      <c r="S563" t="s">
        <v>2143</v>
      </c>
      <c r="T563" t="s">
        <v>12</v>
      </c>
      <c r="U563" t="s">
        <v>4073</v>
      </c>
      <c r="V563" t="s">
        <v>3629</v>
      </c>
    </row>
    <row r="564" spans="18:22" x14ac:dyDescent="0.25">
      <c r="R564" t="s">
        <v>4087</v>
      </c>
      <c r="S564" t="s">
        <v>2144</v>
      </c>
      <c r="T564" t="s">
        <v>12</v>
      </c>
      <c r="U564" t="s">
        <v>4073</v>
      </c>
      <c r="V564" t="s">
        <v>3629</v>
      </c>
    </row>
    <row r="565" spans="18:22" x14ac:dyDescent="0.25">
      <c r="R565" t="s">
        <v>4088</v>
      </c>
      <c r="S565" t="s">
        <v>8566</v>
      </c>
      <c r="T565" t="s">
        <v>12</v>
      </c>
      <c r="U565" t="s">
        <v>4087</v>
      </c>
      <c r="V565" t="s">
        <v>3629</v>
      </c>
    </row>
    <row r="566" spans="18:22" x14ac:dyDescent="0.25">
      <c r="R566" t="s">
        <v>8567</v>
      </c>
      <c r="S566" t="s">
        <v>8568</v>
      </c>
      <c r="T566" t="s">
        <v>8544</v>
      </c>
      <c r="U566" t="s">
        <v>4088</v>
      </c>
      <c r="V566" t="s">
        <v>3502</v>
      </c>
    </row>
    <row r="567" spans="18:22" x14ac:dyDescent="0.25">
      <c r="R567" t="s">
        <v>8569</v>
      </c>
      <c r="S567" t="s">
        <v>8570</v>
      </c>
      <c r="T567" t="s">
        <v>8544</v>
      </c>
      <c r="U567" t="s">
        <v>4088</v>
      </c>
      <c r="V567" t="s">
        <v>3502</v>
      </c>
    </row>
    <row r="568" spans="18:22" x14ac:dyDescent="0.25">
      <c r="R568" t="s">
        <v>8571</v>
      </c>
      <c r="S568" t="s">
        <v>8572</v>
      </c>
      <c r="T568" t="s">
        <v>8544</v>
      </c>
      <c r="U568" t="s">
        <v>4088</v>
      </c>
      <c r="V568" t="s">
        <v>3502</v>
      </c>
    </row>
    <row r="569" spans="18:22" x14ac:dyDescent="0.25">
      <c r="R569" t="s">
        <v>4089</v>
      </c>
      <c r="S569" t="s">
        <v>4090</v>
      </c>
      <c r="T569" t="s">
        <v>12</v>
      </c>
      <c r="U569" t="s">
        <v>4087</v>
      </c>
      <c r="V569" t="s">
        <v>3629</v>
      </c>
    </row>
    <row r="570" spans="18:22" x14ac:dyDescent="0.25">
      <c r="R570" t="s">
        <v>8573</v>
      </c>
      <c r="S570" t="s">
        <v>8521</v>
      </c>
      <c r="T570" t="s">
        <v>8544</v>
      </c>
      <c r="U570" t="s">
        <v>4089</v>
      </c>
      <c r="V570" t="s">
        <v>3502</v>
      </c>
    </row>
    <row r="571" spans="18:22" x14ac:dyDescent="0.25">
      <c r="R571" t="s">
        <v>8574</v>
      </c>
      <c r="S571" t="s">
        <v>8575</v>
      </c>
      <c r="T571" t="s">
        <v>8544</v>
      </c>
      <c r="U571" t="s">
        <v>4089</v>
      </c>
      <c r="V571" t="s">
        <v>3502</v>
      </c>
    </row>
    <row r="572" spans="18:22" x14ac:dyDescent="0.25">
      <c r="R572" t="s">
        <v>8576</v>
      </c>
      <c r="S572" t="s">
        <v>8577</v>
      </c>
      <c r="T572" t="s">
        <v>8544</v>
      </c>
      <c r="U572" t="s">
        <v>4089</v>
      </c>
      <c r="V572" t="s">
        <v>3502</v>
      </c>
    </row>
    <row r="573" spans="18:22" x14ac:dyDescent="0.25">
      <c r="R573" t="s">
        <v>8578</v>
      </c>
      <c r="S573" t="s">
        <v>8579</v>
      </c>
      <c r="T573" t="s">
        <v>8544</v>
      </c>
      <c r="U573" t="s">
        <v>4089</v>
      </c>
      <c r="V573" t="s">
        <v>3502</v>
      </c>
    </row>
    <row r="574" spans="18:22" x14ac:dyDescent="0.25">
      <c r="R574" t="s">
        <v>8580</v>
      </c>
      <c r="S574" t="s">
        <v>8523</v>
      </c>
      <c r="T574" t="s">
        <v>8544</v>
      </c>
      <c r="U574" t="s">
        <v>4089</v>
      </c>
      <c r="V574" t="s">
        <v>3502</v>
      </c>
    </row>
    <row r="575" spans="18:22" x14ac:dyDescent="0.25">
      <c r="R575" t="s">
        <v>4091</v>
      </c>
      <c r="S575" t="s">
        <v>8581</v>
      </c>
      <c r="T575" t="s">
        <v>12</v>
      </c>
      <c r="U575" t="s">
        <v>4087</v>
      </c>
      <c r="V575" t="s">
        <v>3629</v>
      </c>
    </row>
    <row r="576" spans="18:22" x14ac:dyDescent="0.25">
      <c r="R576" t="s">
        <v>4092</v>
      </c>
      <c r="S576" t="s">
        <v>4093</v>
      </c>
      <c r="T576" t="s">
        <v>12</v>
      </c>
      <c r="U576" t="s">
        <v>4034</v>
      </c>
      <c r="V576" t="s">
        <v>3629</v>
      </c>
    </row>
    <row r="577" spans="18:22" x14ac:dyDescent="0.25">
      <c r="R577" t="s">
        <v>8582</v>
      </c>
      <c r="S577" t="s">
        <v>8583</v>
      </c>
      <c r="T577" t="s">
        <v>8584</v>
      </c>
      <c r="U577" t="s">
        <v>4092</v>
      </c>
      <c r="V577" t="s">
        <v>3502</v>
      </c>
    </row>
    <row r="578" spans="18:22" x14ac:dyDescent="0.25">
      <c r="R578" t="s">
        <v>8585</v>
      </c>
      <c r="S578" t="s">
        <v>8586</v>
      </c>
      <c r="T578" t="s">
        <v>8584</v>
      </c>
      <c r="U578" t="s">
        <v>4092</v>
      </c>
      <c r="V578" t="s">
        <v>3502</v>
      </c>
    </row>
    <row r="579" spans="18:22" x14ac:dyDescent="0.25">
      <c r="R579" t="s">
        <v>4094</v>
      </c>
      <c r="S579" t="s">
        <v>2489</v>
      </c>
      <c r="T579" t="s">
        <v>12</v>
      </c>
      <c r="U579" t="s">
        <v>3627</v>
      </c>
      <c r="V579" t="s">
        <v>3629</v>
      </c>
    </row>
    <row r="580" spans="18:22" x14ac:dyDescent="0.25">
      <c r="R580" t="s">
        <v>4095</v>
      </c>
      <c r="S580" t="s">
        <v>2490</v>
      </c>
      <c r="T580" t="s">
        <v>12</v>
      </c>
      <c r="U580" t="s">
        <v>4094</v>
      </c>
      <c r="V580" t="s">
        <v>3629</v>
      </c>
    </row>
    <row r="581" spans="18:22" x14ac:dyDescent="0.25">
      <c r="R581" t="s">
        <v>4096</v>
      </c>
      <c r="S581" t="s">
        <v>2491</v>
      </c>
      <c r="T581" t="s">
        <v>12</v>
      </c>
      <c r="U581" t="s">
        <v>4095</v>
      </c>
      <c r="V581" t="s">
        <v>3629</v>
      </c>
    </row>
    <row r="582" spans="18:22" x14ac:dyDescent="0.25">
      <c r="R582" t="s">
        <v>4097</v>
      </c>
      <c r="S582" t="s">
        <v>4098</v>
      </c>
      <c r="T582" t="s">
        <v>12</v>
      </c>
      <c r="U582" t="s">
        <v>4096</v>
      </c>
      <c r="V582" t="s">
        <v>3629</v>
      </c>
    </row>
    <row r="583" spans="18:22" x14ac:dyDescent="0.25">
      <c r="R583" t="s">
        <v>4099</v>
      </c>
      <c r="S583" t="s">
        <v>8587</v>
      </c>
      <c r="T583" t="s">
        <v>12</v>
      </c>
      <c r="U583" t="s">
        <v>4096</v>
      </c>
      <c r="V583" t="s">
        <v>3629</v>
      </c>
    </row>
    <row r="584" spans="18:22" x14ac:dyDescent="0.25">
      <c r="R584" t="s">
        <v>4100</v>
      </c>
      <c r="S584" t="s">
        <v>4101</v>
      </c>
      <c r="T584" t="s">
        <v>12</v>
      </c>
      <c r="U584" t="s">
        <v>4096</v>
      </c>
      <c r="V584" t="s">
        <v>3629</v>
      </c>
    </row>
    <row r="585" spans="18:22" x14ac:dyDescent="0.25">
      <c r="R585" t="s">
        <v>4102</v>
      </c>
      <c r="S585" t="s">
        <v>4103</v>
      </c>
      <c r="T585" t="s">
        <v>12</v>
      </c>
      <c r="U585" t="s">
        <v>4096</v>
      </c>
      <c r="V585" t="s">
        <v>3629</v>
      </c>
    </row>
    <row r="586" spans="18:22" x14ac:dyDescent="0.25">
      <c r="R586" t="s">
        <v>4104</v>
      </c>
      <c r="S586" t="s">
        <v>4105</v>
      </c>
      <c r="T586" t="s">
        <v>12</v>
      </c>
      <c r="U586" t="s">
        <v>4096</v>
      </c>
      <c r="V586" t="s">
        <v>3629</v>
      </c>
    </row>
    <row r="587" spans="18:22" x14ac:dyDescent="0.25">
      <c r="R587" t="s">
        <v>4106</v>
      </c>
      <c r="S587" t="s">
        <v>4107</v>
      </c>
      <c r="T587" t="s">
        <v>12</v>
      </c>
      <c r="U587" t="s">
        <v>4096</v>
      </c>
      <c r="V587" t="s">
        <v>3629</v>
      </c>
    </row>
    <row r="588" spans="18:22" x14ac:dyDescent="0.25">
      <c r="R588" t="s">
        <v>4108</v>
      </c>
      <c r="S588" t="s">
        <v>4109</v>
      </c>
      <c r="T588" t="s">
        <v>12</v>
      </c>
      <c r="U588" t="s">
        <v>4096</v>
      </c>
      <c r="V588" t="s">
        <v>3629</v>
      </c>
    </row>
    <row r="589" spans="18:22" x14ac:dyDescent="0.25">
      <c r="R589" t="s">
        <v>4110</v>
      </c>
      <c r="S589" t="s">
        <v>8588</v>
      </c>
      <c r="T589" t="s">
        <v>12</v>
      </c>
      <c r="U589" t="s">
        <v>4095</v>
      </c>
      <c r="V589" t="s">
        <v>3629</v>
      </c>
    </row>
    <row r="590" spans="18:22" x14ac:dyDescent="0.25">
      <c r="R590" t="s">
        <v>4111</v>
      </c>
      <c r="S590" t="s">
        <v>8589</v>
      </c>
      <c r="T590" t="s">
        <v>12</v>
      </c>
      <c r="U590" t="s">
        <v>4110</v>
      </c>
      <c r="V590" t="s">
        <v>3629</v>
      </c>
    </row>
    <row r="591" spans="18:22" x14ac:dyDescent="0.25">
      <c r="R591" t="s">
        <v>4112</v>
      </c>
      <c r="S591" t="s">
        <v>2493</v>
      </c>
      <c r="T591" t="s">
        <v>12</v>
      </c>
      <c r="U591" t="s">
        <v>4095</v>
      </c>
      <c r="V591" t="s">
        <v>3629</v>
      </c>
    </row>
    <row r="592" spans="18:22" x14ac:dyDescent="0.25">
      <c r="R592" t="s">
        <v>4113</v>
      </c>
      <c r="S592" t="s">
        <v>8590</v>
      </c>
      <c r="T592" t="s">
        <v>12</v>
      </c>
      <c r="U592" t="s">
        <v>4112</v>
      </c>
      <c r="V592" t="s">
        <v>3629</v>
      </c>
    </row>
    <row r="593" spans="18:22" x14ac:dyDescent="0.25">
      <c r="R593" t="s">
        <v>8591</v>
      </c>
      <c r="S593" t="s">
        <v>8592</v>
      </c>
      <c r="T593" t="s">
        <v>1232</v>
      </c>
      <c r="U593" t="s">
        <v>4113</v>
      </c>
      <c r="V593" t="s">
        <v>12</v>
      </c>
    </row>
    <row r="594" spans="18:22" x14ac:dyDescent="0.25">
      <c r="R594" t="s">
        <v>8593</v>
      </c>
      <c r="S594" t="s">
        <v>8594</v>
      </c>
      <c r="T594" t="s">
        <v>1232</v>
      </c>
      <c r="U594" t="s">
        <v>12</v>
      </c>
      <c r="V594" t="s">
        <v>12</v>
      </c>
    </row>
    <row r="595" spans="18:22" x14ac:dyDescent="0.25">
      <c r="R595" t="s">
        <v>4114</v>
      </c>
      <c r="S595" t="s">
        <v>8595</v>
      </c>
      <c r="T595" t="s">
        <v>12</v>
      </c>
      <c r="U595" t="s">
        <v>4113</v>
      </c>
      <c r="V595" t="s">
        <v>3629</v>
      </c>
    </row>
    <row r="596" spans="18:22" x14ac:dyDescent="0.25">
      <c r="R596" t="s">
        <v>3622</v>
      </c>
      <c r="S596" t="s">
        <v>4167</v>
      </c>
      <c r="T596" t="s">
        <v>1232</v>
      </c>
      <c r="U596" t="s">
        <v>4114</v>
      </c>
      <c r="V596" t="s">
        <v>3502</v>
      </c>
    </row>
    <row r="597" spans="18:22" x14ac:dyDescent="0.25">
      <c r="R597" t="s">
        <v>7112</v>
      </c>
      <c r="S597" t="s">
        <v>8596</v>
      </c>
      <c r="T597" t="s">
        <v>1232</v>
      </c>
      <c r="U597" t="s">
        <v>4114</v>
      </c>
      <c r="V597" t="s">
        <v>3502</v>
      </c>
    </row>
    <row r="598" spans="18:22" x14ac:dyDescent="0.25">
      <c r="R598" t="s">
        <v>3623</v>
      </c>
      <c r="S598" t="s">
        <v>8597</v>
      </c>
      <c r="T598" t="s">
        <v>1232</v>
      </c>
      <c r="U598" t="s">
        <v>4114</v>
      </c>
      <c r="V598" t="s">
        <v>3502</v>
      </c>
    </row>
    <row r="599" spans="18:22" x14ac:dyDescent="0.25">
      <c r="R599" t="s">
        <v>8598</v>
      </c>
      <c r="S599" t="s">
        <v>8599</v>
      </c>
      <c r="T599" t="s">
        <v>1232</v>
      </c>
      <c r="U599" t="s">
        <v>12</v>
      </c>
      <c r="V599" t="s">
        <v>12</v>
      </c>
    </row>
    <row r="600" spans="18:22" x14ac:dyDescent="0.25">
      <c r="R600" t="s">
        <v>4115</v>
      </c>
      <c r="S600" t="s">
        <v>4116</v>
      </c>
      <c r="T600" t="s">
        <v>12</v>
      </c>
      <c r="U600" t="s">
        <v>4113</v>
      </c>
      <c r="V600" t="s">
        <v>3629</v>
      </c>
    </row>
    <row r="601" spans="18:22" x14ac:dyDescent="0.25">
      <c r="R601" t="s">
        <v>3624</v>
      </c>
      <c r="S601" t="s">
        <v>4167</v>
      </c>
      <c r="T601" t="s">
        <v>1232</v>
      </c>
      <c r="U601" t="s">
        <v>4115</v>
      </c>
      <c r="V601" t="s">
        <v>3502</v>
      </c>
    </row>
    <row r="602" spans="18:22" x14ac:dyDescent="0.25">
      <c r="R602" t="s">
        <v>8600</v>
      </c>
      <c r="S602" t="s">
        <v>8601</v>
      </c>
      <c r="T602" t="s">
        <v>1232</v>
      </c>
      <c r="U602" t="s">
        <v>4115</v>
      </c>
      <c r="V602" t="s">
        <v>3502</v>
      </c>
    </row>
    <row r="603" spans="18:22" x14ac:dyDescent="0.25">
      <c r="R603" t="s">
        <v>8602</v>
      </c>
      <c r="S603" t="s">
        <v>8596</v>
      </c>
      <c r="T603" t="s">
        <v>1232</v>
      </c>
      <c r="U603" t="s">
        <v>4115</v>
      </c>
      <c r="V603" t="s">
        <v>3629</v>
      </c>
    </row>
    <row r="604" spans="18:22" x14ac:dyDescent="0.25">
      <c r="R604" t="s">
        <v>8603</v>
      </c>
      <c r="S604" t="s">
        <v>8596</v>
      </c>
      <c r="T604" t="s">
        <v>1232</v>
      </c>
      <c r="U604" t="s">
        <v>4115</v>
      </c>
      <c r="V604" t="s">
        <v>3502</v>
      </c>
    </row>
    <row r="605" spans="18:22" x14ac:dyDescent="0.25">
      <c r="R605" t="s">
        <v>4117</v>
      </c>
      <c r="S605" t="s">
        <v>2494</v>
      </c>
      <c r="T605" t="s">
        <v>12</v>
      </c>
      <c r="U605" t="s">
        <v>4094</v>
      </c>
      <c r="V605" t="s">
        <v>3629</v>
      </c>
    </row>
    <row r="606" spans="18:22" x14ac:dyDescent="0.25">
      <c r="R606" t="s">
        <v>4118</v>
      </c>
      <c r="S606" t="s">
        <v>2491</v>
      </c>
      <c r="T606" t="s">
        <v>12</v>
      </c>
      <c r="U606" t="s">
        <v>4117</v>
      </c>
      <c r="V606" t="s">
        <v>3629</v>
      </c>
    </row>
    <row r="607" spans="18:22" x14ac:dyDescent="0.25">
      <c r="R607" t="s">
        <v>4119</v>
      </c>
      <c r="S607" t="s">
        <v>8604</v>
      </c>
      <c r="T607" t="s">
        <v>12</v>
      </c>
      <c r="U607" t="s">
        <v>4118</v>
      </c>
      <c r="V607" t="s">
        <v>3629</v>
      </c>
    </row>
    <row r="608" spans="18:22" x14ac:dyDescent="0.25">
      <c r="R608" t="s">
        <v>4120</v>
      </c>
      <c r="S608" t="s">
        <v>4121</v>
      </c>
      <c r="T608" t="s">
        <v>12</v>
      </c>
      <c r="U608" t="s">
        <v>4119</v>
      </c>
      <c r="V608" t="s">
        <v>3629</v>
      </c>
    </row>
    <row r="609" spans="18:22" x14ac:dyDescent="0.25">
      <c r="R609" t="s">
        <v>8605</v>
      </c>
      <c r="S609" t="s">
        <v>8606</v>
      </c>
      <c r="T609" t="s">
        <v>1232</v>
      </c>
      <c r="U609" t="s">
        <v>4120</v>
      </c>
      <c r="V609" t="s">
        <v>3502</v>
      </c>
    </row>
    <row r="610" spans="18:22" x14ac:dyDescent="0.25">
      <c r="R610" t="s">
        <v>8607</v>
      </c>
      <c r="S610" t="s">
        <v>8608</v>
      </c>
      <c r="T610" t="s">
        <v>1232</v>
      </c>
      <c r="U610" t="s">
        <v>4120</v>
      </c>
      <c r="V610" t="s">
        <v>3502</v>
      </c>
    </row>
    <row r="611" spans="18:22" x14ac:dyDescent="0.25">
      <c r="R611" t="s">
        <v>8609</v>
      </c>
      <c r="S611" t="s">
        <v>8610</v>
      </c>
      <c r="T611" t="s">
        <v>1232</v>
      </c>
      <c r="U611" t="s">
        <v>4120</v>
      </c>
      <c r="V611" t="s">
        <v>3502</v>
      </c>
    </row>
    <row r="612" spans="18:22" x14ac:dyDescent="0.25">
      <c r="R612" t="s">
        <v>8611</v>
      </c>
      <c r="S612" t="s">
        <v>8612</v>
      </c>
      <c r="T612" t="s">
        <v>1232</v>
      </c>
      <c r="U612" t="s">
        <v>4120</v>
      </c>
      <c r="V612" t="s">
        <v>3502</v>
      </c>
    </row>
    <row r="613" spans="18:22" x14ac:dyDescent="0.25">
      <c r="R613" t="s">
        <v>8613</v>
      </c>
      <c r="S613" t="s">
        <v>8614</v>
      </c>
      <c r="T613" t="s">
        <v>1232</v>
      </c>
      <c r="U613" t="s">
        <v>4120</v>
      </c>
      <c r="V613" t="s">
        <v>3502</v>
      </c>
    </row>
    <row r="614" spans="18:22" x14ac:dyDescent="0.25">
      <c r="R614" t="s">
        <v>4122</v>
      </c>
      <c r="S614" t="s">
        <v>4123</v>
      </c>
      <c r="T614" t="s">
        <v>12</v>
      </c>
      <c r="U614" t="s">
        <v>4119</v>
      </c>
      <c r="V614" t="s">
        <v>3629</v>
      </c>
    </row>
    <row r="615" spans="18:22" x14ac:dyDescent="0.25">
      <c r="R615" t="s">
        <v>8615</v>
      </c>
      <c r="S615" t="s">
        <v>8616</v>
      </c>
      <c r="T615" t="s">
        <v>1232</v>
      </c>
      <c r="U615" t="s">
        <v>4122</v>
      </c>
      <c r="V615" t="s">
        <v>3502</v>
      </c>
    </row>
    <row r="616" spans="18:22" x14ac:dyDescent="0.25">
      <c r="R616" t="s">
        <v>8617</v>
      </c>
      <c r="S616" t="s">
        <v>8618</v>
      </c>
      <c r="T616" t="s">
        <v>1232</v>
      </c>
      <c r="U616" t="s">
        <v>4122</v>
      </c>
      <c r="V616" t="s">
        <v>3502</v>
      </c>
    </row>
    <row r="617" spans="18:22" x14ac:dyDescent="0.25">
      <c r="R617" t="s">
        <v>8619</v>
      </c>
      <c r="S617" t="s">
        <v>8620</v>
      </c>
      <c r="T617" t="s">
        <v>1232</v>
      </c>
      <c r="U617" t="s">
        <v>4122</v>
      </c>
      <c r="V617" t="s">
        <v>3502</v>
      </c>
    </row>
    <row r="618" spans="18:22" x14ac:dyDescent="0.25">
      <c r="R618" t="s">
        <v>8621</v>
      </c>
      <c r="S618" t="s">
        <v>8622</v>
      </c>
      <c r="T618" t="s">
        <v>1232</v>
      </c>
      <c r="U618" t="s">
        <v>4122</v>
      </c>
      <c r="V618" t="s">
        <v>3502</v>
      </c>
    </row>
    <row r="619" spans="18:22" x14ac:dyDescent="0.25">
      <c r="R619" t="s">
        <v>8623</v>
      </c>
      <c r="S619" t="s">
        <v>8624</v>
      </c>
      <c r="T619" t="s">
        <v>1232</v>
      </c>
      <c r="U619" t="s">
        <v>4122</v>
      </c>
      <c r="V619" t="s">
        <v>3502</v>
      </c>
    </row>
    <row r="620" spans="18:22" x14ac:dyDescent="0.25">
      <c r="R620" t="s">
        <v>8625</v>
      </c>
      <c r="S620" t="s">
        <v>8626</v>
      </c>
      <c r="T620" t="s">
        <v>1232</v>
      </c>
      <c r="U620" t="s">
        <v>4122</v>
      </c>
      <c r="V620" t="s">
        <v>3502</v>
      </c>
    </row>
    <row r="621" spans="18:22" x14ac:dyDescent="0.25">
      <c r="R621" t="s">
        <v>8627</v>
      </c>
      <c r="S621" t="s">
        <v>8628</v>
      </c>
      <c r="T621" t="s">
        <v>1232</v>
      </c>
      <c r="U621" t="s">
        <v>4122</v>
      </c>
      <c r="V621" t="s">
        <v>3502</v>
      </c>
    </row>
    <row r="622" spans="18:22" x14ac:dyDescent="0.25">
      <c r="R622" t="s">
        <v>8629</v>
      </c>
      <c r="S622" t="s">
        <v>8630</v>
      </c>
      <c r="T622" t="s">
        <v>1232</v>
      </c>
      <c r="U622" t="s">
        <v>4122</v>
      </c>
      <c r="V622" t="s">
        <v>3502</v>
      </c>
    </row>
    <row r="623" spans="18:22" x14ac:dyDescent="0.25">
      <c r="R623" t="s">
        <v>8631</v>
      </c>
      <c r="S623" t="s">
        <v>8632</v>
      </c>
      <c r="T623" t="s">
        <v>1232</v>
      </c>
      <c r="U623" t="s">
        <v>4122</v>
      </c>
      <c r="V623" t="s">
        <v>3502</v>
      </c>
    </row>
    <row r="624" spans="18:22" x14ac:dyDescent="0.25">
      <c r="R624" t="s">
        <v>8633</v>
      </c>
      <c r="S624" t="s">
        <v>8634</v>
      </c>
      <c r="T624" t="s">
        <v>1232</v>
      </c>
      <c r="U624" t="s">
        <v>4122</v>
      </c>
      <c r="V624" t="s">
        <v>3502</v>
      </c>
    </row>
    <row r="625" spans="18:22" x14ac:dyDescent="0.25">
      <c r="R625" t="s">
        <v>8635</v>
      </c>
      <c r="S625" t="s">
        <v>8636</v>
      </c>
      <c r="T625" t="s">
        <v>1232</v>
      </c>
      <c r="U625" t="s">
        <v>4122</v>
      </c>
      <c r="V625" t="s">
        <v>3502</v>
      </c>
    </row>
    <row r="626" spans="18:22" x14ac:dyDescent="0.25">
      <c r="R626" t="s">
        <v>8637</v>
      </c>
      <c r="S626" t="s">
        <v>8638</v>
      </c>
      <c r="T626" t="s">
        <v>1232</v>
      </c>
      <c r="U626" t="s">
        <v>4122</v>
      </c>
      <c r="V626" t="s">
        <v>3502</v>
      </c>
    </row>
    <row r="627" spans="18:22" x14ac:dyDescent="0.25">
      <c r="R627" t="s">
        <v>8639</v>
      </c>
      <c r="S627" t="s">
        <v>8640</v>
      </c>
      <c r="T627" t="s">
        <v>1232</v>
      </c>
      <c r="U627" t="s">
        <v>4122</v>
      </c>
      <c r="V627" t="s">
        <v>3502</v>
      </c>
    </row>
    <row r="628" spans="18:22" x14ac:dyDescent="0.25">
      <c r="R628" t="s">
        <v>8641</v>
      </c>
      <c r="S628" t="s">
        <v>8642</v>
      </c>
      <c r="T628" t="s">
        <v>1232</v>
      </c>
      <c r="U628" t="s">
        <v>4122</v>
      </c>
      <c r="V628" t="s">
        <v>3502</v>
      </c>
    </row>
    <row r="629" spans="18:22" x14ac:dyDescent="0.25">
      <c r="R629" t="s">
        <v>8643</v>
      </c>
      <c r="S629" t="s">
        <v>8644</v>
      </c>
      <c r="T629" t="s">
        <v>1232</v>
      </c>
      <c r="U629" t="s">
        <v>4122</v>
      </c>
      <c r="V629" t="s">
        <v>3502</v>
      </c>
    </row>
    <row r="630" spans="18:22" x14ac:dyDescent="0.25">
      <c r="R630" t="s">
        <v>8645</v>
      </c>
      <c r="S630" t="s">
        <v>8646</v>
      </c>
      <c r="T630" t="s">
        <v>1232</v>
      </c>
      <c r="U630" t="s">
        <v>4122</v>
      </c>
      <c r="V630" t="s">
        <v>3502</v>
      </c>
    </row>
    <row r="631" spans="18:22" x14ac:dyDescent="0.25">
      <c r="R631" t="s">
        <v>8647</v>
      </c>
      <c r="S631" t="s">
        <v>8648</v>
      </c>
      <c r="T631" t="s">
        <v>1232</v>
      </c>
      <c r="U631" t="s">
        <v>4122</v>
      </c>
      <c r="V631" t="s">
        <v>3502</v>
      </c>
    </row>
    <row r="632" spans="18:22" x14ac:dyDescent="0.25">
      <c r="R632" t="s">
        <v>7113</v>
      </c>
      <c r="S632" t="s">
        <v>8649</v>
      </c>
      <c r="T632" t="s">
        <v>1232</v>
      </c>
      <c r="U632" t="s">
        <v>4122</v>
      </c>
      <c r="V632" t="s">
        <v>3502</v>
      </c>
    </row>
    <row r="633" spans="18:22" x14ac:dyDescent="0.25">
      <c r="R633" t="s">
        <v>8650</v>
      </c>
      <c r="S633" t="s">
        <v>8651</v>
      </c>
      <c r="T633" t="s">
        <v>1232</v>
      </c>
      <c r="U633" t="s">
        <v>4122</v>
      </c>
      <c r="V633" t="s">
        <v>3502</v>
      </c>
    </row>
    <row r="634" spans="18:22" x14ac:dyDescent="0.25">
      <c r="R634" t="s">
        <v>8652</v>
      </c>
      <c r="S634" t="s">
        <v>8653</v>
      </c>
      <c r="T634" t="s">
        <v>1232</v>
      </c>
      <c r="U634" t="s">
        <v>4122</v>
      </c>
      <c r="V634" t="s">
        <v>3502</v>
      </c>
    </row>
    <row r="635" spans="18:22" x14ac:dyDescent="0.25">
      <c r="R635" t="s">
        <v>8654</v>
      </c>
      <c r="S635" t="s">
        <v>8655</v>
      </c>
      <c r="T635" t="s">
        <v>1232</v>
      </c>
      <c r="U635" t="s">
        <v>4122</v>
      </c>
      <c r="V635" t="s">
        <v>3502</v>
      </c>
    </row>
    <row r="636" spans="18:22" x14ac:dyDescent="0.25">
      <c r="R636" s="83" t="s">
        <v>7114</v>
      </c>
      <c r="S636" s="83" t="s">
        <v>8712</v>
      </c>
      <c r="T636" t="s">
        <v>1232</v>
      </c>
      <c r="U636" t="s">
        <v>4122</v>
      </c>
      <c r="V636" t="s">
        <v>3502</v>
      </c>
    </row>
    <row r="637" spans="18:22" x14ac:dyDescent="0.25">
      <c r="R637" t="s">
        <v>4124</v>
      </c>
      <c r="S637" t="s">
        <v>4125</v>
      </c>
      <c r="T637" t="s">
        <v>12</v>
      </c>
      <c r="U637" t="s">
        <v>4119</v>
      </c>
      <c r="V637" t="s">
        <v>3629</v>
      </c>
    </row>
    <row r="638" spans="18:22" x14ac:dyDescent="0.25">
      <c r="R638" t="s">
        <v>8656</v>
      </c>
      <c r="S638" t="s">
        <v>8657</v>
      </c>
      <c r="T638" t="s">
        <v>1232</v>
      </c>
      <c r="U638" t="s">
        <v>4124</v>
      </c>
      <c r="V638" t="s">
        <v>3502</v>
      </c>
    </row>
    <row r="639" spans="18:22" x14ac:dyDescent="0.25">
      <c r="R639" t="s">
        <v>8658</v>
      </c>
      <c r="S639" t="s">
        <v>8659</v>
      </c>
      <c r="T639" t="s">
        <v>1232</v>
      </c>
      <c r="U639" t="s">
        <v>4124</v>
      </c>
      <c r="V639" t="s">
        <v>3502</v>
      </c>
    </row>
    <row r="640" spans="18:22" x14ac:dyDescent="0.25">
      <c r="R640" t="s">
        <v>8660</v>
      </c>
      <c r="S640" t="s">
        <v>8661</v>
      </c>
      <c r="T640" t="s">
        <v>1232</v>
      </c>
      <c r="U640" t="s">
        <v>4124</v>
      </c>
      <c r="V640" t="s">
        <v>3502</v>
      </c>
    </row>
    <row r="641" spans="18:22" x14ac:dyDescent="0.25">
      <c r="R641" t="s">
        <v>8662</v>
      </c>
      <c r="S641" t="s">
        <v>8663</v>
      </c>
      <c r="T641" t="s">
        <v>1232</v>
      </c>
      <c r="U641" t="s">
        <v>4124</v>
      </c>
      <c r="V641" t="s">
        <v>3502</v>
      </c>
    </row>
    <row r="642" spans="18:22" x14ac:dyDescent="0.25">
      <c r="R642" t="s">
        <v>8664</v>
      </c>
      <c r="S642" t="s">
        <v>8665</v>
      </c>
      <c r="T642" t="s">
        <v>1232</v>
      </c>
      <c r="U642" t="s">
        <v>4124</v>
      </c>
      <c r="V642" t="s">
        <v>3502</v>
      </c>
    </row>
    <row r="643" spans="18:22" x14ac:dyDescent="0.25">
      <c r="R643" t="s">
        <v>8666</v>
      </c>
      <c r="S643" t="s">
        <v>8667</v>
      </c>
      <c r="T643" t="s">
        <v>1232</v>
      </c>
      <c r="U643" t="s">
        <v>4124</v>
      </c>
      <c r="V643" t="s">
        <v>3502</v>
      </c>
    </row>
    <row r="644" spans="18:22" x14ac:dyDescent="0.25">
      <c r="R644" t="s">
        <v>8668</v>
      </c>
      <c r="S644" t="s">
        <v>8669</v>
      </c>
      <c r="T644" t="s">
        <v>1232</v>
      </c>
      <c r="U644" t="s">
        <v>4124</v>
      </c>
      <c r="V644" t="s">
        <v>3502</v>
      </c>
    </row>
    <row r="645" spans="18:22" x14ac:dyDescent="0.25">
      <c r="R645" t="s">
        <v>8670</v>
      </c>
      <c r="S645" t="s">
        <v>8671</v>
      </c>
      <c r="T645" t="s">
        <v>1232</v>
      </c>
      <c r="U645" t="s">
        <v>4124</v>
      </c>
      <c r="V645" t="s">
        <v>3502</v>
      </c>
    </row>
    <row r="646" spans="18:22" x14ac:dyDescent="0.25">
      <c r="R646" t="s">
        <v>8672</v>
      </c>
      <c r="S646" t="s">
        <v>8673</v>
      </c>
      <c r="T646" t="s">
        <v>1232</v>
      </c>
      <c r="U646" t="s">
        <v>4124</v>
      </c>
      <c r="V646" t="s">
        <v>3502</v>
      </c>
    </row>
    <row r="647" spans="18:22" x14ac:dyDescent="0.25">
      <c r="R647" t="s">
        <v>7115</v>
      </c>
      <c r="S647" t="s">
        <v>8674</v>
      </c>
      <c r="T647" t="s">
        <v>1232</v>
      </c>
      <c r="U647" t="s">
        <v>4124</v>
      </c>
      <c r="V647" t="s">
        <v>3502</v>
      </c>
    </row>
    <row r="648" spans="18:22" x14ac:dyDescent="0.25">
      <c r="R648" t="s">
        <v>4126</v>
      </c>
      <c r="S648" t="s">
        <v>4127</v>
      </c>
      <c r="T648" t="s">
        <v>12</v>
      </c>
      <c r="U648" t="s">
        <v>4119</v>
      </c>
      <c r="V648" t="s">
        <v>3629</v>
      </c>
    </row>
    <row r="649" spans="18:22" x14ac:dyDescent="0.25">
      <c r="R649" t="s">
        <v>4128</v>
      </c>
      <c r="S649" t="s">
        <v>4129</v>
      </c>
      <c r="T649" t="s">
        <v>12</v>
      </c>
      <c r="U649" t="s">
        <v>4119</v>
      </c>
      <c r="V649" t="s">
        <v>3629</v>
      </c>
    </row>
    <row r="650" spans="18:22" x14ac:dyDescent="0.25">
      <c r="R650" t="s">
        <v>8675</v>
      </c>
      <c r="S650" t="s">
        <v>8676</v>
      </c>
      <c r="T650" t="s">
        <v>1232</v>
      </c>
      <c r="U650" t="s">
        <v>4128</v>
      </c>
      <c r="V650" t="s">
        <v>3502</v>
      </c>
    </row>
    <row r="651" spans="18:22" x14ac:dyDescent="0.25">
      <c r="R651" t="s">
        <v>4130</v>
      </c>
      <c r="S651" t="s">
        <v>4131</v>
      </c>
      <c r="T651" t="s">
        <v>12</v>
      </c>
      <c r="U651" t="s">
        <v>4119</v>
      </c>
      <c r="V651" t="s">
        <v>3629</v>
      </c>
    </row>
    <row r="652" spans="18:22" x14ac:dyDescent="0.25">
      <c r="R652" t="s">
        <v>8677</v>
      </c>
      <c r="S652" t="s">
        <v>8678</v>
      </c>
      <c r="T652" t="s">
        <v>1232</v>
      </c>
      <c r="U652" t="s">
        <v>4130</v>
      </c>
      <c r="V652" t="s">
        <v>3502</v>
      </c>
    </row>
    <row r="653" spans="18:22" x14ac:dyDescent="0.25">
      <c r="R653" t="s">
        <v>8679</v>
      </c>
      <c r="S653" t="s">
        <v>8680</v>
      </c>
      <c r="T653" t="s">
        <v>1232</v>
      </c>
      <c r="U653" t="s">
        <v>4130</v>
      </c>
      <c r="V653" t="s">
        <v>3502</v>
      </c>
    </row>
    <row r="654" spans="18:22" x14ac:dyDescent="0.25">
      <c r="R654" t="s">
        <v>4132</v>
      </c>
      <c r="S654" t="s">
        <v>2504</v>
      </c>
      <c r="T654" t="s">
        <v>12</v>
      </c>
      <c r="U654" t="s">
        <v>4118</v>
      </c>
      <c r="V654" t="s">
        <v>3629</v>
      </c>
    </row>
    <row r="655" spans="18:22" x14ac:dyDescent="0.25">
      <c r="R655" t="s">
        <v>8681</v>
      </c>
      <c r="S655" t="s">
        <v>8682</v>
      </c>
      <c r="T655" t="s">
        <v>1232</v>
      </c>
      <c r="U655" t="s">
        <v>4132</v>
      </c>
      <c r="V655" t="s">
        <v>3502</v>
      </c>
    </row>
    <row r="656" spans="18:22" x14ac:dyDescent="0.25">
      <c r="R656" t="s">
        <v>8683</v>
      </c>
      <c r="S656" t="s">
        <v>8682</v>
      </c>
      <c r="T656" t="s">
        <v>1232</v>
      </c>
      <c r="U656" t="s">
        <v>4132</v>
      </c>
      <c r="V656" t="s">
        <v>3502</v>
      </c>
    </row>
    <row r="657" spans="18:22" x14ac:dyDescent="0.25">
      <c r="R657" t="s">
        <v>8684</v>
      </c>
      <c r="S657" t="s">
        <v>8685</v>
      </c>
      <c r="T657" t="s">
        <v>1232</v>
      </c>
      <c r="U657" t="s">
        <v>4132</v>
      </c>
      <c r="V657" t="s">
        <v>3502</v>
      </c>
    </row>
    <row r="658" spans="18:22" x14ac:dyDescent="0.25">
      <c r="R658" t="s">
        <v>8686</v>
      </c>
      <c r="S658" t="s">
        <v>8687</v>
      </c>
      <c r="T658" t="s">
        <v>1232</v>
      </c>
      <c r="U658" t="s">
        <v>4132</v>
      </c>
      <c r="V658" t="s">
        <v>3502</v>
      </c>
    </row>
    <row r="659" spans="18:22" x14ac:dyDescent="0.25">
      <c r="R659" t="s">
        <v>8688</v>
      </c>
      <c r="S659" t="s">
        <v>8689</v>
      </c>
      <c r="T659" t="s">
        <v>1232</v>
      </c>
      <c r="U659" t="s">
        <v>4132</v>
      </c>
      <c r="V659" t="s">
        <v>3502</v>
      </c>
    </row>
    <row r="660" spans="18:22" x14ac:dyDescent="0.25">
      <c r="R660" t="s">
        <v>4133</v>
      </c>
      <c r="S660" t="s">
        <v>2505</v>
      </c>
      <c r="T660" t="s">
        <v>12</v>
      </c>
      <c r="U660" t="s">
        <v>4118</v>
      </c>
      <c r="V660" t="s">
        <v>3629</v>
      </c>
    </row>
    <row r="661" spans="18:22" x14ac:dyDescent="0.25">
      <c r="R661" t="s">
        <v>8690</v>
      </c>
      <c r="S661" t="s">
        <v>8691</v>
      </c>
      <c r="T661" t="s">
        <v>1232</v>
      </c>
      <c r="U661" t="s">
        <v>4133</v>
      </c>
      <c r="V661" t="s">
        <v>3502</v>
      </c>
    </row>
    <row r="662" spans="18:22" x14ac:dyDescent="0.25">
      <c r="R662" t="s">
        <v>4134</v>
      </c>
      <c r="S662" t="s">
        <v>2506</v>
      </c>
      <c r="T662" t="s">
        <v>12</v>
      </c>
      <c r="U662" t="s">
        <v>4118</v>
      </c>
      <c r="V662" t="s">
        <v>3629</v>
      </c>
    </row>
    <row r="663" spans="18:22" x14ac:dyDescent="0.25">
      <c r="R663" t="s">
        <v>4135</v>
      </c>
      <c r="S663" t="s">
        <v>4136</v>
      </c>
      <c r="T663" t="s">
        <v>12</v>
      </c>
      <c r="U663" t="s">
        <v>4117</v>
      </c>
      <c r="V663" t="s">
        <v>3629</v>
      </c>
    </row>
    <row r="664" spans="18:22" x14ac:dyDescent="0.25">
      <c r="R664" t="s">
        <v>4137</v>
      </c>
      <c r="S664" t="s">
        <v>4138</v>
      </c>
      <c r="T664" t="s">
        <v>12</v>
      </c>
      <c r="U664" t="s">
        <v>4135</v>
      </c>
      <c r="V664" t="s">
        <v>3629</v>
      </c>
    </row>
    <row r="665" spans="18:22" x14ac:dyDescent="0.25">
      <c r="R665" t="s">
        <v>4139</v>
      </c>
      <c r="S665" t="s">
        <v>8692</v>
      </c>
      <c r="T665" t="s">
        <v>12</v>
      </c>
      <c r="U665" t="s">
        <v>4117</v>
      </c>
      <c r="V665" t="s">
        <v>3629</v>
      </c>
    </row>
    <row r="666" spans="18:22" x14ac:dyDescent="0.25">
      <c r="R666" t="s">
        <v>4140</v>
      </c>
      <c r="S666" t="s">
        <v>4141</v>
      </c>
      <c r="T666" t="s">
        <v>12</v>
      </c>
      <c r="U666" t="s">
        <v>4139</v>
      </c>
      <c r="V666" t="s">
        <v>3629</v>
      </c>
    </row>
    <row r="667" spans="18:22" x14ac:dyDescent="0.25">
      <c r="R667" t="s">
        <v>4142</v>
      </c>
      <c r="S667" t="s">
        <v>4116</v>
      </c>
      <c r="T667" t="s">
        <v>12</v>
      </c>
      <c r="U667" t="s">
        <v>4139</v>
      </c>
      <c r="V667" t="s">
        <v>3629</v>
      </c>
    </row>
    <row r="668" spans="18:22" x14ac:dyDescent="0.25">
      <c r="R668" t="s">
        <v>8693</v>
      </c>
      <c r="S668" t="s">
        <v>8694</v>
      </c>
      <c r="T668" t="s">
        <v>1232</v>
      </c>
      <c r="U668" t="s">
        <v>4142</v>
      </c>
      <c r="V668" t="s">
        <v>3502</v>
      </c>
    </row>
    <row r="669" spans="18:22" x14ac:dyDescent="0.25">
      <c r="R669" t="s">
        <v>4143</v>
      </c>
      <c r="S669" t="s">
        <v>4144</v>
      </c>
      <c r="T669" t="s">
        <v>12</v>
      </c>
      <c r="U669" t="s">
        <v>4094</v>
      </c>
      <c r="V669" t="s">
        <v>3629</v>
      </c>
    </row>
    <row r="670" spans="18:22" x14ac:dyDescent="0.25">
      <c r="R670" t="s">
        <v>4145</v>
      </c>
      <c r="S670" t="s">
        <v>3487</v>
      </c>
      <c r="T670" t="s">
        <v>12</v>
      </c>
      <c r="U670" t="s">
        <v>4143</v>
      </c>
      <c r="V670" t="s">
        <v>3629</v>
      </c>
    </row>
    <row r="671" spans="18:22" x14ac:dyDescent="0.25">
      <c r="R671" t="s">
        <v>8695</v>
      </c>
      <c r="S671" t="s">
        <v>8696</v>
      </c>
      <c r="T671" t="s">
        <v>1232</v>
      </c>
      <c r="U671" t="s">
        <v>4145</v>
      </c>
      <c r="V671" t="s">
        <v>3502</v>
      </c>
    </row>
    <row r="672" spans="18:22" x14ac:dyDescent="0.25">
      <c r="R672" t="s">
        <v>8697</v>
      </c>
      <c r="S672" t="s">
        <v>8696</v>
      </c>
      <c r="T672" t="s">
        <v>1232</v>
      </c>
      <c r="U672" t="s">
        <v>4145</v>
      </c>
      <c r="V672" t="s">
        <v>3502</v>
      </c>
    </row>
    <row r="673" spans="18:22" x14ac:dyDescent="0.25">
      <c r="R673" t="s">
        <v>8698</v>
      </c>
      <c r="S673" t="s">
        <v>8699</v>
      </c>
      <c r="T673" t="s">
        <v>1232</v>
      </c>
      <c r="U673" t="s">
        <v>4145</v>
      </c>
      <c r="V673" t="s">
        <v>3502</v>
      </c>
    </row>
    <row r="674" spans="18:22" x14ac:dyDescent="0.25">
      <c r="R674" t="s">
        <v>8700</v>
      </c>
      <c r="S674" t="s">
        <v>8701</v>
      </c>
      <c r="T674" t="s">
        <v>1232</v>
      </c>
      <c r="U674" t="s">
        <v>4145</v>
      </c>
      <c r="V674" t="s">
        <v>3502</v>
      </c>
    </row>
    <row r="675" spans="18:22" x14ac:dyDescent="0.25">
      <c r="R675" t="s">
        <v>8702</v>
      </c>
      <c r="S675" t="s">
        <v>8703</v>
      </c>
      <c r="T675" t="s">
        <v>1232</v>
      </c>
      <c r="U675" t="s">
        <v>4145</v>
      </c>
      <c r="V675" t="s">
        <v>3502</v>
      </c>
    </row>
    <row r="676" spans="18:22" x14ac:dyDescent="0.25">
      <c r="R676" t="s">
        <v>8704</v>
      </c>
      <c r="S676" t="s">
        <v>8705</v>
      </c>
      <c r="T676" t="s">
        <v>1232</v>
      </c>
      <c r="U676" t="s">
        <v>4145</v>
      </c>
      <c r="V676" t="s">
        <v>3502</v>
      </c>
    </row>
    <row r="677" spans="18:22" x14ac:dyDescent="0.25">
      <c r="R677" t="s">
        <v>8706</v>
      </c>
      <c r="S677" t="s">
        <v>8703</v>
      </c>
      <c r="T677" t="s">
        <v>1232</v>
      </c>
      <c r="U677" t="s">
        <v>4145</v>
      </c>
      <c r="V677" t="s">
        <v>3502</v>
      </c>
    </row>
    <row r="678" spans="18:22" x14ac:dyDescent="0.25">
      <c r="R678" t="s">
        <v>4146</v>
      </c>
      <c r="S678" t="s">
        <v>3486</v>
      </c>
      <c r="T678" t="s">
        <v>12</v>
      </c>
      <c r="U678" t="s">
        <v>4143</v>
      </c>
      <c r="V678" t="s">
        <v>3629</v>
      </c>
    </row>
    <row r="679" spans="18:22" x14ac:dyDescent="0.25">
      <c r="R679" t="s">
        <v>8707</v>
      </c>
      <c r="S679" t="s">
        <v>8708</v>
      </c>
      <c r="T679" t="s">
        <v>1232</v>
      </c>
      <c r="U679" t="s">
        <v>4146</v>
      </c>
      <c r="V679" t="s">
        <v>3502</v>
      </c>
    </row>
    <row r="680" spans="18:22" x14ac:dyDescent="0.25">
      <c r="R680" t="s">
        <v>8709</v>
      </c>
      <c r="S680" t="s">
        <v>8710</v>
      </c>
      <c r="T680" t="s">
        <v>1232</v>
      </c>
      <c r="U680" t="s">
        <v>4146</v>
      </c>
      <c r="V680" t="s">
        <v>3502</v>
      </c>
    </row>
    <row r="681" spans="18:22" x14ac:dyDescent="0.25">
      <c r="R681" t="s">
        <v>4147</v>
      </c>
      <c r="S681" t="s">
        <v>8711</v>
      </c>
      <c r="T681" t="s">
        <v>12</v>
      </c>
      <c r="U681" t="s">
        <v>4094</v>
      </c>
      <c r="V681" t="s">
        <v>3629</v>
      </c>
    </row>
    <row r="682" spans="18:22" x14ac:dyDescent="0.25">
      <c r="R682" t="s">
        <v>4148</v>
      </c>
      <c r="S682" t="s">
        <v>4149</v>
      </c>
      <c r="T682" t="s">
        <v>12</v>
      </c>
      <c r="U682" t="s">
        <v>4147</v>
      </c>
      <c r="V682" t="s">
        <v>3629</v>
      </c>
    </row>
  </sheetData>
  <dataValidations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39:V680"/>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topLeftCell="A3" workbookViewId="0">
      <selection activeCell="D29" sqref="D29"/>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títulos valores y créditos externos</v>
      </c>
    </row>
    <row r="2" spans="1:16" x14ac:dyDescent="0.25">
      <c r="A2" s="79" t="s">
        <v>3468</v>
      </c>
      <c r="I2" t="s">
        <v>3197</v>
      </c>
      <c r="J2" t="s">
        <v>3198</v>
      </c>
      <c r="K2" t="s">
        <v>3199</v>
      </c>
      <c r="L2" t="s">
        <v>3200</v>
      </c>
      <c r="M2" t="s">
        <v>3201</v>
      </c>
      <c r="N2" t="s">
        <v>3202</v>
      </c>
      <c r="O2" t="s">
        <v>3203</v>
      </c>
      <c r="P2" t="s">
        <v>3204</v>
      </c>
    </row>
    <row r="3" spans="1:16" x14ac:dyDescent="0.25">
      <c r="A3" s="79" t="s">
        <v>4493</v>
      </c>
      <c r="C3">
        <v>6</v>
      </c>
      <c r="H3" t="s">
        <v>2513</v>
      </c>
    </row>
    <row r="4" spans="1:16" x14ac:dyDescent="0.25">
      <c r="A4" s="79" t="s">
        <v>4494</v>
      </c>
      <c r="C4" t="s">
        <v>4235</v>
      </c>
    </row>
    <row r="5" spans="1:16" x14ac:dyDescent="0.25">
      <c r="C5" t="s">
        <v>4236</v>
      </c>
      <c r="H5">
        <v>101</v>
      </c>
      <c r="I5">
        <v>36715</v>
      </c>
    </row>
    <row r="6" spans="1:16" x14ac:dyDescent="0.25">
      <c r="C6" t="s">
        <v>4237</v>
      </c>
      <c r="H6">
        <v>102</v>
      </c>
      <c r="I6">
        <v>21765</v>
      </c>
    </row>
    <row r="7" spans="1:16" x14ac:dyDescent="0.25">
      <c r="C7" t="s">
        <v>4169</v>
      </c>
      <c r="H7">
        <v>103</v>
      </c>
      <c r="I7">
        <v>6361</v>
      </c>
    </row>
    <row r="8" spans="1:16" x14ac:dyDescent="0.25">
      <c r="C8" t="s">
        <v>4176</v>
      </c>
      <c r="H8">
        <v>201</v>
      </c>
      <c r="I8">
        <v>16420</v>
      </c>
    </row>
    <row r="9" spans="1:16" x14ac:dyDescent="0.25">
      <c r="C9" t="s">
        <v>4168</v>
      </c>
      <c r="H9">
        <v>202</v>
      </c>
      <c r="I9">
        <v>10266</v>
      </c>
    </row>
    <row r="10" spans="1:16" x14ac:dyDescent="0.25">
      <c r="H10">
        <v>203</v>
      </c>
      <c r="I10">
        <v>49146.3</v>
      </c>
    </row>
    <row r="11" spans="1:16" x14ac:dyDescent="0.25">
      <c r="H11">
        <v>204</v>
      </c>
      <c r="I11">
        <v>28865</v>
      </c>
    </row>
    <row r="12" spans="1:16" x14ac:dyDescent="0.25">
      <c r="B12" t="s">
        <v>2090</v>
      </c>
      <c r="C12" t="s">
        <v>2091</v>
      </c>
      <c r="H12">
        <v>205</v>
      </c>
      <c r="I12">
        <v>258595</v>
      </c>
    </row>
    <row r="13" spans="1:16" x14ac:dyDescent="0.25">
      <c r="C13" t="s">
        <v>2092</v>
      </c>
      <c r="H13">
        <v>206</v>
      </c>
      <c r="I13">
        <v>119812</v>
      </c>
    </row>
    <row r="14" spans="1:16" x14ac:dyDescent="0.25">
      <c r="H14">
        <v>207</v>
      </c>
      <c r="I14">
        <v>39598.535400000001</v>
      </c>
    </row>
    <row r="15" spans="1:16" x14ac:dyDescent="0.25">
      <c r="H15">
        <v>208</v>
      </c>
      <c r="I15">
        <v>23228.784</v>
      </c>
    </row>
    <row r="16" spans="1:16" x14ac:dyDescent="0.25">
      <c r="B16" t="s">
        <v>3226</v>
      </c>
      <c r="C16">
        <v>8</v>
      </c>
      <c r="D16" t="str">
        <f>VLOOKUP(C16,$B$70:$D$81,3,0)</f>
        <v>AGOSTO</v>
      </c>
      <c r="H16">
        <v>209</v>
      </c>
      <c r="I16">
        <v>474116</v>
      </c>
    </row>
    <row r="17" spans="2:9" x14ac:dyDescent="0.25">
      <c r="B17" t="s">
        <v>3239</v>
      </c>
      <c r="C17">
        <v>2018</v>
      </c>
      <c r="H17">
        <v>210</v>
      </c>
      <c r="I17">
        <v>2666047.7586690001</v>
      </c>
    </row>
    <row r="18" spans="2:9" x14ac:dyDescent="0.25">
      <c r="H18">
        <v>211</v>
      </c>
      <c r="I18">
        <v>325856.06599999999</v>
      </c>
    </row>
    <row r="19" spans="2:9" x14ac:dyDescent="0.25">
      <c r="B19" t="s">
        <v>2093</v>
      </c>
      <c r="C19">
        <v>20</v>
      </c>
      <c r="H19">
        <v>212</v>
      </c>
      <c r="I19">
        <v>474428</v>
      </c>
    </row>
    <row r="20" spans="2:9" x14ac:dyDescent="0.25">
      <c r="H20">
        <v>213</v>
      </c>
      <c r="I20">
        <v>50400.747000000003</v>
      </c>
    </row>
    <row r="21" spans="2:9" x14ac:dyDescent="0.25">
      <c r="B21" t="s">
        <v>2094</v>
      </c>
      <c r="C21" s="1" t="s">
        <v>2095</v>
      </c>
      <c r="D21">
        <f>VALUE(MID(C21,1,1))</f>
        <v>1</v>
      </c>
      <c r="H21">
        <v>214</v>
      </c>
      <c r="I21">
        <v>144566</v>
      </c>
    </row>
    <row r="22" spans="2:9" x14ac:dyDescent="0.25">
      <c r="H22">
        <v>215</v>
      </c>
      <c r="I22">
        <v>7413.4470000000001</v>
      </c>
    </row>
    <row r="23" spans="2:9" x14ac:dyDescent="0.25">
      <c r="B23" t="s">
        <v>3483</v>
      </c>
      <c r="C23" t="s">
        <v>3489</v>
      </c>
      <c r="H23">
        <v>216</v>
      </c>
      <c r="I23">
        <v>65149</v>
      </c>
    </row>
    <row r="24" spans="2:9" x14ac:dyDescent="0.25">
      <c r="H24">
        <v>217</v>
      </c>
      <c r="I24">
        <v>10292</v>
      </c>
    </row>
    <row r="25" spans="2:9" x14ac:dyDescent="0.25">
      <c r="B25" t="s">
        <v>3225</v>
      </c>
      <c r="D25" t="s">
        <v>1228</v>
      </c>
      <c r="H25">
        <v>218</v>
      </c>
      <c r="I25">
        <v>8851.2019999999993</v>
      </c>
    </row>
    <row r="26" spans="2:9" x14ac:dyDescent="0.25">
      <c r="B26" t="s">
        <v>5</v>
      </c>
      <c r="D26" t="str">
        <f>UPPER(VLOOKUP(v_titulo,$B$40:$D$67,3,0))</f>
        <v>LEY DEL GOBIERNO CENTRAL</v>
      </c>
      <c r="H26">
        <v>219</v>
      </c>
      <c r="I26">
        <v>57000</v>
      </c>
    </row>
    <row r="27" spans="2:9" x14ac:dyDescent="0.25">
      <c r="H27">
        <v>230</v>
      </c>
      <c r="I27">
        <v>2983349</v>
      </c>
    </row>
    <row r="28" spans="2:9" x14ac:dyDescent="0.25">
      <c r="D28" s="80"/>
      <c r="H28">
        <v>231</v>
      </c>
      <c r="I28">
        <v>953756</v>
      </c>
    </row>
    <row r="29" spans="2:9" x14ac:dyDescent="0.25">
      <c r="D29" t="str">
        <f>IFERROR(VLOOKUP(TRIM(v_Programa),$C$116:$D$142,2,0),"")</f>
        <v/>
      </c>
      <c r="H29">
        <v>232</v>
      </c>
      <c r="I29">
        <v>2000</v>
      </c>
    </row>
    <row r="30" spans="2:9" ht="15.75" x14ac:dyDescent="0.3">
      <c r="D30" s="31" t="str">
        <f>Descripcion_titulo&amp;IF(v_Programa&lt;&gt;"",": PROGRAMA: "&amp;D29,"")</f>
        <v>LEY DEL GOBIERNO CENTRAL</v>
      </c>
      <c r="H30">
        <v>301</v>
      </c>
      <c r="I30">
        <v>474792</v>
      </c>
    </row>
    <row r="31" spans="2:9" x14ac:dyDescent="0.25">
      <c r="D31" s="26" t="str">
        <f>IF(v_Programa="",Descripcion_titulo&amp;IF(v_Programa&lt;&gt;"",": PROGRAMA: "&amp;D29,""),"")</f>
        <v>LEY DEL GOBIERNO CENTRAL</v>
      </c>
      <c r="H31">
        <v>401</v>
      </c>
      <c r="I31">
        <v>68223</v>
      </c>
    </row>
    <row r="32" spans="2:9" x14ac:dyDescent="0.25">
      <c r="D32" s="26" t="str">
        <f>E40&amp;" EN EL RUBRO "&amp;C85</f>
        <v>LEY EN EL RUBRO SERVICIOS DE GESTIÓN Y APOYO</v>
      </c>
    </row>
    <row r="34" spans="2:9" x14ac:dyDescent="0.25">
      <c r="B34" t="s">
        <v>3465</v>
      </c>
      <c r="C34">
        <v>1</v>
      </c>
    </row>
    <row r="35" spans="2:9" x14ac:dyDescent="0.25">
      <c r="B35" t="s">
        <v>3466</v>
      </c>
      <c r="D35" t="s">
        <v>3484</v>
      </c>
      <c r="H35" t="s">
        <v>2515</v>
      </c>
    </row>
    <row r="36" spans="2:9" x14ac:dyDescent="0.25">
      <c r="B36" t="s">
        <v>3475</v>
      </c>
      <c r="D36" t="s">
        <v>3485</v>
      </c>
    </row>
    <row r="37" spans="2:9" x14ac:dyDescent="0.25">
      <c r="B37" t="s">
        <v>3474</v>
      </c>
      <c r="D37" t="s">
        <v>4495</v>
      </c>
      <c r="H37">
        <v>1111</v>
      </c>
      <c r="I37">
        <v>2177386.3357060002</v>
      </c>
    </row>
    <row r="38" spans="2:9" x14ac:dyDescent="0.25">
      <c r="H38">
        <v>1112</v>
      </c>
      <c r="I38">
        <v>445560.06537899998</v>
      </c>
    </row>
    <row r="39" spans="2:9" x14ac:dyDescent="0.25">
      <c r="B39" t="s">
        <v>1226</v>
      </c>
      <c r="C39" t="s">
        <v>5</v>
      </c>
      <c r="H39">
        <v>1120</v>
      </c>
      <c r="I39">
        <v>319684.98005499999</v>
      </c>
    </row>
    <row r="40" spans="2:9" x14ac:dyDescent="0.25">
      <c r="B40" s="55" t="s">
        <v>1228</v>
      </c>
      <c r="C40" t="s">
        <v>3205</v>
      </c>
      <c r="D40" t="str">
        <f>E40&amp;" "&amp;F40&amp;" "&amp;UPPER(C40)</f>
        <v>LEY DEL GOBIERNO CENTRAL</v>
      </c>
      <c r="E40" t="s">
        <v>8713</v>
      </c>
      <c r="F40" t="s">
        <v>8714</v>
      </c>
      <c r="H40">
        <v>1210</v>
      </c>
      <c r="I40">
        <v>1159643.8224500001</v>
      </c>
    </row>
    <row r="41" spans="2:9" x14ac:dyDescent="0.25">
      <c r="B41" s="55">
        <v>101</v>
      </c>
      <c r="C41" t="s">
        <v>1230</v>
      </c>
      <c r="D41" t="str">
        <f t="shared" ref="D41:D67" si="0">E41&amp;" "&amp;F41&amp;" "&amp;UPPER(C41)</f>
        <v>LEY DE LA ASAMBLEA LEGISLATIVA</v>
      </c>
      <c r="E41" t="s">
        <v>8713</v>
      </c>
      <c r="F41" t="s">
        <v>8715</v>
      </c>
      <c r="H41">
        <v>1220</v>
      </c>
      <c r="I41">
        <v>217161</v>
      </c>
    </row>
    <row r="42" spans="2:9" x14ac:dyDescent="0.25">
      <c r="B42" s="55">
        <v>102</v>
      </c>
      <c r="C42" t="s">
        <v>1234</v>
      </c>
      <c r="D42" t="str">
        <f t="shared" si="0"/>
        <v>LEY DE LA CONTRALORÍA GENERAL DE LA REPÚBLICA</v>
      </c>
      <c r="E42" t="s">
        <v>8713</v>
      </c>
      <c r="F42" t="s">
        <v>8715</v>
      </c>
      <c r="H42">
        <v>1310</v>
      </c>
      <c r="I42">
        <v>1922805.8712569999</v>
      </c>
    </row>
    <row r="43" spans="2:9" x14ac:dyDescent="0.25">
      <c r="B43" s="55">
        <v>103</v>
      </c>
      <c r="C43" t="s">
        <v>1238</v>
      </c>
      <c r="D43" t="str">
        <f t="shared" si="0"/>
        <v>LEY DE LA DEFENSORÍA DE LOS HABITANTES DE LA REPÚBLICA</v>
      </c>
      <c r="E43" t="s">
        <v>8713</v>
      </c>
      <c r="F43" t="s">
        <v>8715</v>
      </c>
      <c r="H43">
        <v>1320</v>
      </c>
      <c r="I43">
        <v>893947.02191600006</v>
      </c>
    </row>
    <row r="44" spans="2:9" x14ac:dyDescent="0.25">
      <c r="B44" s="55">
        <v>201</v>
      </c>
      <c r="C44" t="s">
        <v>1241</v>
      </c>
      <c r="D44" t="str">
        <f t="shared" si="0"/>
        <v>LEY DE LA PRESIDENCIA DE LA REPÚBLICA</v>
      </c>
      <c r="E44" t="s">
        <v>8713</v>
      </c>
      <c r="F44" t="s">
        <v>8715</v>
      </c>
      <c r="H44">
        <v>1330</v>
      </c>
      <c r="I44">
        <v>5593.688212</v>
      </c>
    </row>
    <row r="45" spans="2:9" x14ac:dyDescent="0.25">
      <c r="B45" s="55">
        <v>202</v>
      </c>
      <c r="C45" t="s">
        <v>1245</v>
      </c>
      <c r="D45" t="str">
        <f t="shared" si="0"/>
        <v>LEY DEL MINISTERIO DE LA PRESIDENCIA</v>
      </c>
      <c r="E45" t="s">
        <v>8713</v>
      </c>
      <c r="F45" t="s">
        <v>8714</v>
      </c>
      <c r="H45">
        <v>2110</v>
      </c>
      <c r="I45">
        <v>32447.999124000002</v>
      </c>
    </row>
    <row r="46" spans="2:9" x14ac:dyDescent="0.25">
      <c r="B46" s="55">
        <v>203</v>
      </c>
      <c r="C46" t="s">
        <v>1248</v>
      </c>
      <c r="D46" t="str">
        <f t="shared" si="0"/>
        <v>LEY DEL MINISTERIO DE GOBERNACIÓN Y POLICÍA</v>
      </c>
      <c r="E46" t="s">
        <v>8713</v>
      </c>
      <c r="F46" t="s">
        <v>8714</v>
      </c>
      <c r="H46">
        <v>2120</v>
      </c>
      <c r="I46">
        <v>28962.191134000001</v>
      </c>
    </row>
    <row r="47" spans="2:9" x14ac:dyDescent="0.25">
      <c r="B47" s="55">
        <v>204</v>
      </c>
      <c r="C47" t="s">
        <v>1252</v>
      </c>
      <c r="D47" t="str">
        <f t="shared" si="0"/>
        <v>LEY DEL MINISTERIO DE RELACIONES EXTERIORES Y CULTO</v>
      </c>
      <c r="E47" t="s">
        <v>8713</v>
      </c>
      <c r="F47" t="s">
        <v>8714</v>
      </c>
      <c r="H47">
        <v>2130</v>
      </c>
    </row>
    <row r="48" spans="2:9" x14ac:dyDescent="0.25">
      <c r="B48" s="55">
        <v>205</v>
      </c>
      <c r="C48" t="s">
        <v>1255</v>
      </c>
      <c r="D48" t="str">
        <f t="shared" si="0"/>
        <v>LEY DEL MINISTERIO DE SEGURIDAD PÚBLICA</v>
      </c>
      <c r="E48" t="s">
        <v>8713</v>
      </c>
      <c r="F48" t="s">
        <v>8714</v>
      </c>
      <c r="H48">
        <v>2140</v>
      </c>
      <c r="I48">
        <v>1024.0500030000001</v>
      </c>
    </row>
    <row r="49" spans="2:9" x14ac:dyDescent="0.25">
      <c r="B49" s="55">
        <v>206</v>
      </c>
      <c r="C49" t="s">
        <v>1259</v>
      </c>
      <c r="D49" t="str">
        <f t="shared" si="0"/>
        <v>LEY DEL MINISTERIO DE HACIENDA</v>
      </c>
      <c r="E49" t="s">
        <v>8713</v>
      </c>
      <c r="F49" t="s">
        <v>8714</v>
      </c>
      <c r="H49">
        <v>2150</v>
      </c>
      <c r="I49">
        <v>1143.5082540000001</v>
      </c>
    </row>
    <row r="50" spans="2:9" x14ac:dyDescent="0.25">
      <c r="B50" s="55">
        <v>207</v>
      </c>
      <c r="C50" t="s">
        <v>1262</v>
      </c>
      <c r="D50" t="str">
        <f t="shared" si="0"/>
        <v>LEY DEL MINISTERIO DE AGRICULTURA Y GANADERÍA</v>
      </c>
      <c r="E50" t="s">
        <v>8713</v>
      </c>
      <c r="F50" t="s">
        <v>8714</v>
      </c>
      <c r="H50">
        <v>2210</v>
      </c>
      <c r="I50">
        <v>39543.375870000003</v>
      </c>
    </row>
    <row r="51" spans="2:9" x14ac:dyDescent="0.25">
      <c r="B51" s="55">
        <v>208</v>
      </c>
      <c r="C51" t="s">
        <v>1266</v>
      </c>
      <c r="D51" t="str">
        <f t="shared" si="0"/>
        <v>LEY DEL MINISTERIO DE ECONOMÍA INDUSTRIA Y COMERCIO</v>
      </c>
      <c r="E51" t="s">
        <v>8713</v>
      </c>
      <c r="F51" t="s">
        <v>8714</v>
      </c>
      <c r="H51">
        <v>2220</v>
      </c>
    </row>
    <row r="52" spans="2:9" x14ac:dyDescent="0.25">
      <c r="B52" s="55">
        <v>209</v>
      </c>
      <c r="C52" t="s">
        <v>1270</v>
      </c>
      <c r="D52" t="str">
        <f t="shared" si="0"/>
        <v>LEY DEL MINISTERIO DE OBRAS PÚBLICAS Y TRANSPORTES</v>
      </c>
      <c r="E52" t="s">
        <v>8713</v>
      </c>
      <c r="F52" t="s">
        <v>8714</v>
      </c>
      <c r="H52">
        <v>2230</v>
      </c>
    </row>
    <row r="53" spans="2:9" x14ac:dyDescent="0.25">
      <c r="B53" s="55">
        <v>210</v>
      </c>
      <c r="C53" t="s">
        <v>1274</v>
      </c>
      <c r="D53" t="str">
        <f t="shared" si="0"/>
        <v>LEY DEL MINISTERIO DE EDUCACIÓN PÚBLICA</v>
      </c>
      <c r="E53" t="s">
        <v>8713</v>
      </c>
      <c r="F53" t="s">
        <v>8714</v>
      </c>
      <c r="H53">
        <v>2240</v>
      </c>
      <c r="I53">
        <v>8888.3631289999994</v>
      </c>
    </row>
    <row r="54" spans="2:9" x14ac:dyDescent="0.25">
      <c r="B54" s="55">
        <v>211</v>
      </c>
      <c r="C54" t="s">
        <v>1277</v>
      </c>
      <c r="D54" t="str">
        <f t="shared" si="0"/>
        <v>LEY DEL MINISTERIO DE SALUD</v>
      </c>
      <c r="E54" t="s">
        <v>8713</v>
      </c>
      <c r="F54" t="s">
        <v>8714</v>
      </c>
      <c r="H54">
        <v>2250</v>
      </c>
      <c r="I54">
        <v>27.337</v>
      </c>
    </row>
    <row r="55" spans="2:9" x14ac:dyDescent="0.25">
      <c r="B55" s="55">
        <v>212</v>
      </c>
      <c r="C55" t="s">
        <v>1281</v>
      </c>
      <c r="D55" t="str">
        <f t="shared" si="0"/>
        <v>LEY DEL MINISTERIO DE TRABAJO Y SEGURIDAD SOCIAL</v>
      </c>
      <c r="E55" t="s">
        <v>8713</v>
      </c>
      <c r="F55" t="s">
        <v>8714</v>
      </c>
      <c r="H55">
        <v>2310</v>
      </c>
      <c r="I55">
        <v>504933.69452299998</v>
      </c>
    </row>
    <row r="56" spans="2:9" x14ac:dyDescent="0.25">
      <c r="B56" s="55">
        <v>213</v>
      </c>
      <c r="C56" t="s">
        <v>1284</v>
      </c>
      <c r="D56" t="str">
        <f t="shared" si="0"/>
        <v>LEY DEL MINISTERIO DE CULTURA Y JUVENTUD</v>
      </c>
      <c r="E56" t="s">
        <v>8713</v>
      </c>
      <c r="F56" t="s">
        <v>8714</v>
      </c>
      <c r="H56">
        <v>2320</v>
      </c>
      <c r="I56">
        <v>19016.350748000001</v>
      </c>
    </row>
    <row r="57" spans="2:9" x14ac:dyDescent="0.25">
      <c r="B57" s="55">
        <v>214</v>
      </c>
      <c r="C57" t="s">
        <v>1288</v>
      </c>
      <c r="D57" t="str">
        <f t="shared" si="0"/>
        <v>LEY DEL MINISTERIO DE JUSTICIA Y PAZ</v>
      </c>
      <c r="E57" t="s">
        <v>8713</v>
      </c>
      <c r="F57" t="s">
        <v>8714</v>
      </c>
      <c r="H57">
        <v>2330</v>
      </c>
    </row>
    <row r="58" spans="2:9" x14ac:dyDescent="0.25">
      <c r="B58" s="55">
        <v>215</v>
      </c>
      <c r="C58" t="s">
        <v>1291</v>
      </c>
      <c r="D58" t="str">
        <f t="shared" si="0"/>
        <v>LEY DEL MINISTERIO DE VIVIENDA Y ASENTAMIENTOS HUMANOS</v>
      </c>
      <c r="E58" t="s">
        <v>8713</v>
      </c>
      <c r="F58" t="s">
        <v>8714</v>
      </c>
      <c r="H58">
        <v>3100</v>
      </c>
    </row>
    <row r="59" spans="2:9" x14ac:dyDescent="0.25">
      <c r="B59" s="55">
        <v>216</v>
      </c>
      <c r="C59" t="s">
        <v>1294</v>
      </c>
      <c r="D59" t="str">
        <f t="shared" si="0"/>
        <v>LEY DEL MINISTERIO DE COMERCIO EXTERIOR</v>
      </c>
      <c r="E59" t="s">
        <v>8713</v>
      </c>
      <c r="F59" t="s">
        <v>8714</v>
      </c>
      <c r="H59">
        <v>3200</v>
      </c>
    </row>
    <row r="60" spans="2:9" x14ac:dyDescent="0.25">
      <c r="B60" s="55">
        <v>217</v>
      </c>
      <c r="C60" t="s">
        <v>1297</v>
      </c>
      <c r="D60" t="str">
        <f t="shared" si="0"/>
        <v>LEY DEL MINISTERIO DE PLANIFICACIÓN NACIONAL Y POLÍTICA ECONÓMICA</v>
      </c>
      <c r="E60" t="s">
        <v>8713</v>
      </c>
      <c r="F60" t="s">
        <v>8714</v>
      </c>
      <c r="H60">
        <v>3310</v>
      </c>
      <c r="I60">
        <v>1534381.0947370001</v>
      </c>
    </row>
    <row r="61" spans="2:9" x14ac:dyDescent="0.25">
      <c r="B61" s="55">
        <v>218</v>
      </c>
      <c r="C61" t="s">
        <v>1301</v>
      </c>
      <c r="D61" t="str">
        <f t="shared" si="0"/>
        <v>LEY DEL MINISTERIO DE CIENCIA, TECNOLOGÍA Y TELECOMUNICACIONES</v>
      </c>
      <c r="E61" t="s">
        <v>8713</v>
      </c>
      <c r="F61" t="s">
        <v>8714</v>
      </c>
      <c r="H61">
        <v>3320</v>
      </c>
      <c r="I61">
        <v>61856</v>
      </c>
    </row>
    <row r="62" spans="2:9" x14ac:dyDescent="0.25">
      <c r="B62" s="55">
        <v>219</v>
      </c>
      <c r="C62" t="s">
        <v>1304</v>
      </c>
      <c r="D62" t="str">
        <f t="shared" si="0"/>
        <v>LEY DEL MINISTERIO DE AMBIENTE Y ENERGÍA</v>
      </c>
      <c r="E62" t="s">
        <v>8713</v>
      </c>
      <c r="F62" t="s">
        <v>8714</v>
      </c>
      <c r="H62">
        <v>3400</v>
      </c>
      <c r="I62">
        <v>712.05465000000004</v>
      </c>
    </row>
    <row r="63" spans="2:9" x14ac:dyDescent="0.25">
      <c r="B63" s="55">
        <v>230</v>
      </c>
      <c r="C63" t="s">
        <v>1307</v>
      </c>
      <c r="D63" t="str">
        <f t="shared" si="0"/>
        <v>LEY DEL SERVICIO DE LA DEUDA PÚBLICA</v>
      </c>
      <c r="E63" t="s">
        <v>8713</v>
      </c>
      <c r="F63" t="s">
        <v>8714</v>
      </c>
      <c r="H63">
        <v>4000</v>
      </c>
      <c r="I63">
        <v>2294.035922</v>
      </c>
    </row>
    <row r="64" spans="2:9" x14ac:dyDescent="0.25">
      <c r="B64" s="55">
        <v>231</v>
      </c>
      <c r="C64" t="s">
        <v>1311</v>
      </c>
      <c r="D64" t="str">
        <f t="shared" si="0"/>
        <v>LEY DEL RÉGIMENES DE PENSIONES</v>
      </c>
      <c r="E64" t="s">
        <v>8713</v>
      </c>
      <c r="F64" t="s">
        <v>8714</v>
      </c>
    </row>
    <row r="65" spans="2:187" x14ac:dyDescent="0.25">
      <c r="B65" s="55">
        <v>232</v>
      </c>
      <c r="C65" t="s">
        <v>1314</v>
      </c>
      <c r="D65" t="str">
        <f t="shared" si="0"/>
        <v>LEY DE LAS PARTIDAS ESPECÍFICAS</v>
      </c>
      <c r="E65" t="s">
        <v>8713</v>
      </c>
      <c r="F65" t="s">
        <v>8716</v>
      </c>
    </row>
    <row r="66" spans="2:187" x14ac:dyDescent="0.25">
      <c r="B66" s="55">
        <v>301</v>
      </c>
      <c r="C66" t="s">
        <v>1317</v>
      </c>
      <c r="D66" t="str">
        <f t="shared" si="0"/>
        <v>LEY DEL PODER JUDICIAL</v>
      </c>
      <c r="E66" t="s">
        <v>8713</v>
      </c>
      <c r="F66" t="s">
        <v>8714</v>
      </c>
    </row>
    <row r="67" spans="2:187" x14ac:dyDescent="0.25">
      <c r="B67" s="55">
        <v>401</v>
      </c>
      <c r="C67" t="s">
        <v>1321</v>
      </c>
      <c r="D67" t="str">
        <f t="shared" si="0"/>
        <v>LEY DEL TRIBUNAL SUPREMO DE ELECCIONES</v>
      </c>
      <c r="E67" t="s">
        <v>8713</v>
      </c>
      <c r="F67" t="s">
        <v>8714</v>
      </c>
    </row>
    <row r="68" spans="2:187" x14ac:dyDescent="0.25">
      <c r="H68" t="s">
        <v>2514</v>
      </c>
      <c r="T68" t="str">
        <f>T69&amp;T70</f>
        <v>PI101</v>
      </c>
      <c r="U68" t="str">
        <f t="shared" ref="U68:CF68" si="1">U69&amp;U70</f>
        <v>PI102</v>
      </c>
      <c r="V68" t="str">
        <f t="shared" si="1"/>
        <v>PI103</v>
      </c>
      <c r="W68" t="str">
        <f t="shared" si="1"/>
        <v>PI201</v>
      </c>
      <c r="X68" t="str">
        <f t="shared" si="1"/>
        <v>PI202</v>
      </c>
      <c r="Y68" t="str">
        <f t="shared" si="1"/>
        <v>PI203</v>
      </c>
      <c r="Z68" t="str">
        <f t="shared" si="1"/>
        <v>PI204</v>
      </c>
      <c r="AA68" t="str">
        <f t="shared" si="1"/>
        <v>PI205</v>
      </c>
      <c r="AB68" t="str">
        <f t="shared" si="1"/>
        <v>PI206</v>
      </c>
      <c r="AC68" t="str">
        <f t="shared" si="1"/>
        <v>PI207</v>
      </c>
      <c r="AD68" t="str">
        <f t="shared" si="1"/>
        <v>PI208</v>
      </c>
      <c r="AE68" t="str">
        <f t="shared" si="1"/>
        <v>PI209</v>
      </c>
      <c r="AF68" t="str">
        <f t="shared" si="1"/>
        <v>PI210</v>
      </c>
      <c r="AG68" t="str">
        <f t="shared" si="1"/>
        <v>PI211</v>
      </c>
      <c r="AH68" t="str">
        <f t="shared" si="1"/>
        <v>PI212</v>
      </c>
      <c r="AI68" t="str">
        <f t="shared" si="1"/>
        <v>PI213</v>
      </c>
      <c r="AJ68" t="str">
        <f t="shared" si="1"/>
        <v>PI214</v>
      </c>
      <c r="AK68" t="str">
        <f t="shared" si="1"/>
        <v>PI215</v>
      </c>
      <c r="AL68" t="str">
        <f t="shared" si="1"/>
        <v>PI216</v>
      </c>
      <c r="AM68" t="str">
        <f t="shared" si="1"/>
        <v>PI217</v>
      </c>
      <c r="AN68" t="str">
        <f t="shared" si="1"/>
        <v>PI218</v>
      </c>
      <c r="AO68" t="str">
        <f t="shared" si="1"/>
        <v>PI219</v>
      </c>
      <c r="AP68" t="str">
        <f t="shared" si="1"/>
        <v>PI230</v>
      </c>
      <c r="AQ68" t="str">
        <f t="shared" si="1"/>
        <v>PI231</v>
      </c>
      <c r="AR68" t="str">
        <f t="shared" si="1"/>
        <v>PI232</v>
      </c>
      <c r="AS68" t="str">
        <f t="shared" si="1"/>
        <v>PI301</v>
      </c>
      <c r="AT68" t="str">
        <f t="shared" si="1"/>
        <v>PI401</v>
      </c>
      <c r="AU68" t="str">
        <f t="shared" si="1"/>
        <v>PP101</v>
      </c>
      <c r="AV68" t="str">
        <f t="shared" si="1"/>
        <v>PP102</v>
      </c>
      <c r="AW68" t="str">
        <f t="shared" si="1"/>
        <v>PP103</v>
      </c>
      <c r="AX68" t="str">
        <f t="shared" si="1"/>
        <v>PP201</v>
      </c>
      <c r="AY68" t="str">
        <f t="shared" si="1"/>
        <v>PP202</v>
      </c>
      <c r="AZ68" t="str">
        <f t="shared" si="1"/>
        <v>PP203</v>
      </c>
      <c r="BA68" t="str">
        <f t="shared" si="1"/>
        <v>PP204</v>
      </c>
      <c r="BB68" t="str">
        <f t="shared" si="1"/>
        <v>PP205</v>
      </c>
      <c r="BC68" t="str">
        <f t="shared" si="1"/>
        <v>PP206</v>
      </c>
      <c r="BD68" t="str">
        <f t="shared" si="1"/>
        <v>PP207</v>
      </c>
      <c r="BE68" t="str">
        <f t="shared" si="1"/>
        <v>PP208</v>
      </c>
      <c r="BF68" t="str">
        <f t="shared" si="1"/>
        <v>PP209</v>
      </c>
      <c r="BG68" t="str">
        <f t="shared" si="1"/>
        <v>PP210</v>
      </c>
      <c r="BH68" t="str">
        <f t="shared" si="1"/>
        <v>PP211</v>
      </c>
      <c r="BI68" t="str">
        <f t="shared" si="1"/>
        <v>PP212</v>
      </c>
      <c r="BJ68" t="str">
        <f t="shared" si="1"/>
        <v>PP213</v>
      </c>
      <c r="BK68" t="str">
        <f t="shared" si="1"/>
        <v>PP214</v>
      </c>
      <c r="BL68" t="str">
        <f t="shared" si="1"/>
        <v>PP215</v>
      </c>
      <c r="BM68" t="str">
        <f t="shared" si="1"/>
        <v>PP216</v>
      </c>
      <c r="BN68" t="str">
        <f t="shared" si="1"/>
        <v>PP217</v>
      </c>
      <c r="BO68" t="str">
        <f t="shared" si="1"/>
        <v>PP218</v>
      </c>
      <c r="BP68" t="str">
        <f t="shared" si="1"/>
        <v>PP219</v>
      </c>
      <c r="BQ68" t="str">
        <f t="shared" si="1"/>
        <v>PP230</v>
      </c>
      <c r="BR68" t="str">
        <f t="shared" si="1"/>
        <v>PP231</v>
      </c>
      <c r="BS68" t="str">
        <f t="shared" si="1"/>
        <v>PP232</v>
      </c>
      <c r="BT68" t="str">
        <f t="shared" si="1"/>
        <v>PP301</v>
      </c>
      <c r="BU68" t="str">
        <f t="shared" si="1"/>
        <v>PP401</v>
      </c>
      <c r="BV68" t="str">
        <f t="shared" si="1"/>
        <v>SO101</v>
      </c>
      <c r="BW68" t="str">
        <f t="shared" si="1"/>
        <v>SO102</v>
      </c>
      <c r="BX68" t="str">
        <f t="shared" si="1"/>
        <v>SO103</v>
      </c>
      <c r="BY68" t="str">
        <f t="shared" si="1"/>
        <v>SO201</v>
      </c>
      <c r="BZ68" t="str">
        <f t="shared" si="1"/>
        <v>SO202</v>
      </c>
      <c r="CA68" t="str">
        <f t="shared" si="1"/>
        <v>SO203</v>
      </c>
      <c r="CB68" t="str">
        <f t="shared" si="1"/>
        <v>SO204</v>
      </c>
      <c r="CC68" t="str">
        <f t="shared" si="1"/>
        <v>SO205</v>
      </c>
      <c r="CD68" t="str">
        <f t="shared" si="1"/>
        <v>SO206</v>
      </c>
      <c r="CE68" t="str">
        <f t="shared" si="1"/>
        <v>SO207</v>
      </c>
      <c r="CF68" t="str">
        <f t="shared" si="1"/>
        <v>SO208</v>
      </c>
      <c r="CG68" t="str">
        <f t="shared" ref="CG68:ER68" si="2">CG69&amp;CG70</f>
        <v>SO209</v>
      </c>
      <c r="CH68" t="str">
        <f t="shared" si="2"/>
        <v>SO210</v>
      </c>
      <c r="CI68" t="str">
        <f t="shared" si="2"/>
        <v>SO211</v>
      </c>
      <c r="CJ68" t="str">
        <f t="shared" si="2"/>
        <v>SO212</v>
      </c>
      <c r="CK68" t="str">
        <f t="shared" si="2"/>
        <v>SO213</v>
      </c>
      <c r="CL68" t="str">
        <f t="shared" si="2"/>
        <v>SO214</v>
      </c>
      <c r="CM68" t="str">
        <f t="shared" si="2"/>
        <v>SO215</v>
      </c>
      <c r="CN68" t="str">
        <f t="shared" si="2"/>
        <v>SO216</v>
      </c>
      <c r="CO68" t="str">
        <f t="shared" si="2"/>
        <v>SO217</v>
      </c>
      <c r="CP68" t="str">
        <f t="shared" si="2"/>
        <v>SO218</v>
      </c>
      <c r="CQ68" t="str">
        <f t="shared" si="2"/>
        <v>SO219</v>
      </c>
      <c r="CR68" t="str">
        <f t="shared" si="2"/>
        <v>SO230</v>
      </c>
      <c r="CS68" t="str">
        <f t="shared" si="2"/>
        <v>SO231</v>
      </c>
      <c r="CT68" t="str">
        <f t="shared" si="2"/>
        <v>SO232</v>
      </c>
      <c r="CU68" t="str">
        <f t="shared" si="2"/>
        <v>SO301</v>
      </c>
      <c r="CV68" t="str">
        <f t="shared" si="2"/>
        <v>SO401</v>
      </c>
      <c r="CW68" t="str">
        <f t="shared" si="2"/>
        <v>CO101</v>
      </c>
      <c r="CX68" t="str">
        <f t="shared" si="2"/>
        <v>CO102</v>
      </c>
      <c r="CY68" t="str">
        <f t="shared" si="2"/>
        <v>CO103</v>
      </c>
      <c r="CZ68" t="str">
        <f t="shared" si="2"/>
        <v>CO201</v>
      </c>
      <c r="DA68" t="str">
        <f t="shared" si="2"/>
        <v>CO202</v>
      </c>
      <c r="DB68" t="str">
        <f t="shared" si="2"/>
        <v>CO203</v>
      </c>
      <c r="DC68" t="str">
        <f t="shared" si="2"/>
        <v>CO204</v>
      </c>
      <c r="DD68" t="str">
        <f t="shared" si="2"/>
        <v>CO205</v>
      </c>
      <c r="DE68" t="str">
        <f t="shared" si="2"/>
        <v>CO206</v>
      </c>
      <c r="DF68" t="str">
        <f t="shared" si="2"/>
        <v>CO207</v>
      </c>
      <c r="DG68" t="str">
        <f t="shared" si="2"/>
        <v>CO208</v>
      </c>
      <c r="DH68" t="str">
        <f t="shared" si="2"/>
        <v>CO209</v>
      </c>
      <c r="DI68" t="str">
        <f t="shared" si="2"/>
        <v>CO210</v>
      </c>
      <c r="DJ68" t="str">
        <f t="shared" si="2"/>
        <v>CO211</v>
      </c>
      <c r="DK68" t="str">
        <f t="shared" si="2"/>
        <v>CO212</v>
      </c>
      <c r="DL68" t="str">
        <f t="shared" si="2"/>
        <v>CO213</v>
      </c>
      <c r="DM68" t="str">
        <f t="shared" si="2"/>
        <v>CO214</v>
      </c>
      <c r="DN68" t="str">
        <f t="shared" si="2"/>
        <v>CO215</v>
      </c>
      <c r="DO68" t="str">
        <f t="shared" si="2"/>
        <v>CO216</v>
      </c>
      <c r="DP68" t="str">
        <f t="shared" si="2"/>
        <v>CO217</v>
      </c>
      <c r="DQ68" t="str">
        <f t="shared" si="2"/>
        <v>CO218</v>
      </c>
      <c r="DR68" t="str">
        <f t="shared" si="2"/>
        <v>CO219</v>
      </c>
      <c r="DS68" t="str">
        <f t="shared" si="2"/>
        <v>CO230</v>
      </c>
      <c r="DT68" t="str">
        <f t="shared" si="2"/>
        <v>CO231</v>
      </c>
      <c r="DU68" t="str">
        <f t="shared" si="2"/>
        <v>CO232</v>
      </c>
      <c r="DV68" t="str">
        <f t="shared" si="2"/>
        <v>CO301</v>
      </c>
      <c r="DW68" t="str">
        <f t="shared" si="2"/>
        <v>CO401</v>
      </c>
      <c r="DX68" t="str">
        <f t="shared" si="2"/>
        <v>DE101</v>
      </c>
      <c r="DY68" t="str">
        <f t="shared" si="2"/>
        <v>DE102</v>
      </c>
      <c r="DZ68" t="str">
        <f t="shared" si="2"/>
        <v>DE103</v>
      </c>
      <c r="EA68" t="str">
        <f t="shared" si="2"/>
        <v>DE201</v>
      </c>
      <c r="EB68" t="str">
        <f t="shared" si="2"/>
        <v>DE202</v>
      </c>
      <c r="EC68" t="str">
        <f t="shared" si="2"/>
        <v>DE203</v>
      </c>
      <c r="ED68" t="str">
        <f t="shared" si="2"/>
        <v>DE204</v>
      </c>
      <c r="EE68" t="str">
        <f t="shared" si="2"/>
        <v>DE205</v>
      </c>
      <c r="EF68" t="str">
        <f t="shared" si="2"/>
        <v>DE206</v>
      </c>
      <c r="EG68" t="str">
        <f t="shared" si="2"/>
        <v>DE207</v>
      </c>
      <c r="EH68" t="str">
        <f t="shared" si="2"/>
        <v>DE208</v>
      </c>
      <c r="EI68" t="str">
        <f t="shared" si="2"/>
        <v>DE209</v>
      </c>
      <c r="EJ68" t="str">
        <f t="shared" si="2"/>
        <v>DE210</v>
      </c>
      <c r="EK68" t="str">
        <f t="shared" si="2"/>
        <v>DE211</v>
      </c>
      <c r="EL68" t="str">
        <f t="shared" si="2"/>
        <v>DE212</v>
      </c>
      <c r="EM68" t="str">
        <f t="shared" si="2"/>
        <v>DE213</v>
      </c>
      <c r="EN68" t="str">
        <f t="shared" si="2"/>
        <v>DE214</v>
      </c>
      <c r="EO68" t="str">
        <f t="shared" si="2"/>
        <v>DE215</v>
      </c>
      <c r="EP68" t="str">
        <f t="shared" si="2"/>
        <v>DE216</v>
      </c>
      <c r="EQ68" t="str">
        <f t="shared" si="2"/>
        <v>DE217</v>
      </c>
      <c r="ER68" t="str">
        <f t="shared" si="2"/>
        <v>DE218</v>
      </c>
      <c r="ES68" t="str">
        <f t="shared" ref="ES68:FY68" si="3">ES69&amp;ES70</f>
        <v>DE219</v>
      </c>
      <c r="ET68" t="str">
        <f t="shared" si="3"/>
        <v>DE230</v>
      </c>
      <c r="EU68" t="str">
        <f t="shared" si="3"/>
        <v>DE231</v>
      </c>
      <c r="EV68" t="str">
        <f t="shared" si="3"/>
        <v>DE232</v>
      </c>
      <c r="EW68" t="str">
        <f t="shared" si="3"/>
        <v>DE301</v>
      </c>
      <c r="EX68" t="str">
        <f t="shared" si="3"/>
        <v>DE401</v>
      </c>
      <c r="EY68" t="str">
        <f t="shared" si="3"/>
        <v>PA101</v>
      </c>
      <c r="EZ68" t="str">
        <f t="shared" si="3"/>
        <v>PA102</v>
      </c>
      <c r="FA68" t="str">
        <f t="shared" si="3"/>
        <v>PA103</v>
      </c>
      <c r="FB68" t="str">
        <f t="shared" si="3"/>
        <v>PA201</v>
      </c>
      <c r="FC68" t="str">
        <f t="shared" si="3"/>
        <v>PA202</v>
      </c>
      <c r="FD68" t="str">
        <f t="shared" si="3"/>
        <v>PA203</v>
      </c>
      <c r="FE68" t="str">
        <f t="shared" si="3"/>
        <v>PA204</v>
      </c>
      <c r="FF68" t="str">
        <f t="shared" si="3"/>
        <v>PA205</v>
      </c>
      <c r="FG68" t="str">
        <f t="shared" si="3"/>
        <v>PA206</v>
      </c>
      <c r="FH68" t="str">
        <f t="shared" si="3"/>
        <v>PA207</v>
      </c>
      <c r="FI68" t="str">
        <f t="shared" si="3"/>
        <v>PA208</v>
      </c>
      <c r="FJ68" t="str">
        <f t="shared" si="3"/>
        <v>PA209</v>
      </c>
      <c r="FK68" t="str">
        <f t="shared" si="3"/>
        <v>PA210</v>
      </c>
      <c r="FL68" t="str">
        <f t="shared" si="3"/>
        <v>PA211</v>
      </c>
      <c r="FM68" t="str">
        <f t="shared" si="3"/>
        <v>PA212</v>
      </c>
      <c r="FN68" t="str">
        <f t="shared" si="3"/>
        <v>PA213</v>
      </c>
      <c r="FO68" t="str">
        <f t="shared" si="3"/>
        <v>PA214</v>
      </c>
      <c r="FP68" t="str">
        <f t="shared" si="3"/>
        <v>PA215</v>
      </c>
      <c r="FQ68" t="str">
        <f t="shared" si="3"/>
        <v>PA216</v>
      </c>
      <c r="FR68" t="str">
        <f t="shared" si="3"/>
        <v>PA217</v>
      </c>
      <c r="FS68" t="str">
        <f t="shared" si="3"/>
        <v>PA218</v>
      </c>
      <c r="FT68" t="str">
        <f t="shared" si="3"/>
        <v>PA219</v>
      </c>
      <c r="FU68" t="str">
        <f t="shared" si="3"/>
        <v>PA230</v>
      </c>
      <c r="FV68" t="str">
        <f t="shared" si="3"/>
        <v>PA231</v>
      </c>
      <c r="FW68" t="str">
        <f t="shared" si="3"/>
        <v>PA232</v>
      </c>
      <c r="FX68" t="str">
        <f t="shared" si="3"/>
        <v>PA301</v>
      </c>
      <c r="FY68" t="str">
        <f t="shared" si="3"/>
        <v>PA401</v>
      </c>
      <c r="FZ68" t="str">
        <f t="shared" ref="FZ68:GE68" si="4">FZ69&amp;FZ70</f>
        <v>PIT</v>
      </c>
      <c r="GA68" t="str">
        <f t="shared" si="4"/>
        <v>PPT</v>
      </c>
      <c r="GB68" t="str">
        <f t="shared" si="4"/>
        <v>SOT</v>
      </c>
      <c r="GC68" t="str">
        <f t="shared" si="4"/>
        <v>COT</v>
      </c>
      <c r="GD68" t="str">
        <f t="shared" si="4"/>
        <v>DET</v>
      </c>
      <c r="GE68" t="str">
        <f t="shared" si="4"/>
        <v>PAT</v>
      </c>
    </row>
    <row r="69" spans="2:187" x14ac:dyDescent="0.25">
      <c r="T69" t="s">
        <v>3197</v>
      </c>
      <c r="U69" t="str">
        <f>+T69</f>
        <v>PI</v>
      </c>
      <c r="V69" t="str">
        <f t="shared" ref="V69:AT69" si="5">+U69</f>
        <v>PI</v>
      </c>
      <c r="W69" t="str">
        <f t="shared" si="5"/>
        <v>PI</v>
      </c>
      <c r="X69" t="str">
        <f t="shared" si="5"/>
        <v>PI</v>
      </c>
      <c r="Y69" t="str">
        <f t="shared" si="5"/>
        <v>PI</v>
      </c>
      <c r="Z69" t="str">
        <f t="shared" si="5"/>
        <v>PI</v>
      </c>
      <c r="AA69" t="str">
        <f t="shared" si="5"/>
        <v>PI</v>
      </c>
      <c r="AB69" t="str">
        <f t="shared" si="5"/>
        <v>PI</v>
      </c>
      <c r="AC69" t="str">
        <f t="shared" si="5"/>
        <v>PI</v>
      </c>
      <c r="AD69" t="str">
        <f t="shared" si="5"/>
        <v>PI</v>
      </c>
      <c r="AE69" t="str">
        <f t="shared" si="5"/>
        <v>PI</v>
      </c>
      <c r="AF69" t="str">
        <f t="shared" si="5"/>
        <v>PI</v>
      </c>
      <c r="AG69" t="str">
        <f t="shared" si="5"/>
        <v>PI</v>
      </c>
      <c r="AH69" t="str">
        <f t="shared" si="5"/>
        <v>PI</v>
      </c>
      <c r="AI69" t="str">
        <f t="shared" si="5"/>
        <v>PI</v>
      </c>
      <c r="AJ69" t="str">
        <f t="shared" si="5"/>
        <v>PI</v>
      </c>
      <c r="AK69" t="str">
        <f t="shared" si="5"/>
        <v>PI</v>
      </c>
      <c r="AL69" t="str">
        <f t="shared" si="5"/>
        <v>PI</v>
      </c>
      <c r="AM69" t="str">
        <f t="shared" si="5"/>
        <v>PI</v>
      </c>
      <c r="AN69" t="str">
        <f t="shared" si="5"/>
        <v>PI</v>
      </c>
      <c r="AO69" t="str">
        <f t="shared" si="5"/>
        <v>PI</v>
      </c>
      <c r="AP69" t="str">
        <f t="shared" si="5"/>
        <v>PI</v>
      </c>
      <c r="AQ69" t="str">
        <f t="shared" si="5"/>
        <v>PI</v>
      </c>
      <c r="AR69" t="str">
        <f t="shared" si="5"/>
        <v>PI</v>
      </c>
      <c r="AS69" t="str">
        <f t="shared" si="5"/>
        <v>PI</v>
      </c>
      <c r="AT69" t="str">
        <f t="shared" si="5"/>
        <v>PI</v>
      </c>
      <c r="AU69" t="s">
        <v>3198</v>
      </c>
      <c r="AV69" t="str">
        <f>+AU69</f>
        <v>PP</v>
      </c>
      <c r="AW69" t="str">
        <f t="shared" ref="AW69:BU69" si="6">+AV69</f>
        <v>PP</v>
      </c>
      <c r="AX69" t="str">
        <f t="shared" si="6"/>
        <v>PP</v>
      </c>
      <c r="AY69" t="str">
        <f t="shared" si="6"/>
        <v>PP</v>
      </c>
      <c r="AZ69" t="str">
        <f t="shared" si="6"/>
        <v>PP</v>
      </c>
      <c r="BA69" t="str">
        <f t="shared" si="6"/>
        <v>PP</v>
      </c>
      <c r="BB69" t="str">
        <f t="shared" si="6"/>
        <v>PP</v>
      </c>
      <c r="BC69" t="str">
        <f t="shared" si="6"/>
        <v>PP</v>
      </c>
      <c r="BD69" t="str">
        <f t="shared" si="6"/>
        <v>PP</v>
      </c>
      <c r="BE69" t="str">
        <f t="shared" si="6"/>
        <v>PP</v>
      </c>
      <c r="BF69" t="str">
        <f t="shared" si="6"/>
        <v>PP</v>
      </c>
      <c r="BG69" t="str">
        <f t="shared" si="6"/>
        <v>PP</v>
      </c>
      <c r="BH69" t="str">
        <f t="shared" si="6"/>
        <v>PP</v>
      </c>
      <c r="BI69" t="str">
        <f t="shared" si="6"/>
        <v>PP</v>
      </c>
      <c r="BJ69" t="str">
        <f t="shared" si="6"/>
        <v>PP</v>
      </c>
      <c r="BK69" t="str">
        <f t="shared" si="6"/>
        <v>PP</v>
      </c>
      <c r="BL69" t="str">
        <f t="shared" si="6"/>
        <v>PP</v>
      </c>
      <c r="BM69" t="str">
        <f t="shared" si="6"/>
        <v>PP</v>
      </c>
      <c r="BN69" t="str">
        <f t="shared" si="6"/>
        <v>PP</v>
      </c>
      <c r="BO69" t="str">
        <f t="shared" si="6"/>
        <v>PP</v>
      </c>
      <c r="BP69" t="str">
        <f t="shared" si="6"/>
        <v>PP</v>
      </c>
      <c r="BQ69" t="str">
        <f t="shared" si="6"/>
        <v>PP</v>
      </c>
      <c r="BR69" t="str">
        <f t="shared" si="6"/>
        <v>PP</v>
      </c>
      <c r="BS69" t="str">
        <f t="shared" si="6"/>
        <v>PP</v>
      </c>
      <c r="BT69" t="str">
        <f t="shared" si="6"/>
        <v>PP</v>
      </c>
      <c r="BU69" t="str">
        <f t="shared" si="6"/>
        <v>PP</v>
      </c>
      <c r="BV69" t="s">
        <v>3200</v>
      </c>
      <c r="BW69" t="str">
        <f>+BV69</f>
        <v>SO</v>
      </c>
      <c r="BX69" t="str">
        <f t="shared" ref="BX69:CV69" si="7">+BW69</f>
        <v>SO</v>
      </c>
      <c r="BY69" t="str">
        <f t="shared" si="7"/>
        <v>SO</v>
      </c>
      <c r="BZ69" t="str">
        <f t="shared" si="7"/>
        <v>SO</v>
      </c>
      <c r="CA69" t="str">
        <f t="shared" si="7"/>
        <v>SO</v>
      </c>
      <c r="CB69" t="str">
        <f t="shared" si="7"/>
        <v>SO</v>
      </c>
      <c r="CC69" t="str">
        <f t="shared" si="7"/>
        <v>SO</v>
      </c>
      <c r="CD69" t="str">
        <f t="shared" si="7"/>
        <v>SO</v>
      </c>
      <c r="CE69" t="str">
        <f t="shared" si="7"/>
        <v>SO</v>
      </c>
      <c r="CF69" t="str">
        <f t="shared" si="7"/>
        <v>SO</v>
      </c>
      <c r="CG69" t="str">
        <f t="shared" si="7"/>
        <v>SO</v>
      </c>
      <c r="CH69" t="str">
        <f t="shared" si="7"/>
        <v>SO</v>
      </c>
      <c r="CI69" t="str">
        <f t="shared" si="7"/>
        <v>SO</v>
      </c>
      <c r="CJ69" t="str">
        <f t="shared" si="7"/>
        <v>SO</v>
      </c>
      <c r="CK69" t="str">
        <f t="shared" si="7"/>
        <v>SO</v>
      </c>
      <c r="CL69" t="str">
        <f t="shared" si="7"/>
        <v>SO</v>
      </c>
      <c r="CM69" t="str">
        <f t="shared" si="7"/>
        <v>SO</v>
      </c>
      <c r="CN69" t="str">
        <f t="shared" si="7"/>
        <v>SO</v>
      </c>
      <c r="CO69" t="str">
        <f t="shared" si="7"/>
        <v>SO</v>
      </c>
      <c r="CP69" t="str">
        <f t="shared" si="7"/>
        <v>SO</v>
      </c>
      <c r="CQ69" t="str">
        <f t="shared" si="7"/>
        <v>SO</v>
      </c>
      <c r="CR69" t="str">
        <f t="shared" si="7"/>
        <v>SO</v>
      </c>
      <c r="CS69" t="str">
        <f t="shared" si="7"/>
        <v>SO</v>
      </c>
      <c r="CT69" t="str">
        <f t="shared" si="7"/>
        <v>SO</v>
      </c>
      <c r="CU69" t="str">
        <f t="shared" si="7"/>
        <v>SO</v>
      </c>
      <c r="CV69" t="str">
        <f t="shared" si="7"/>
        <v>SO</v>
      </c>
      <c r="CW69" t="s">
        <v>3201</v>
      </c>
      <c r="CX69" t="str">
        <f>+CW69</f>
        <v>CO</v>
      </c>
      <c r="CY69" t="str">
        <f t="shared" ref="CY69:DW69" si="8">+CX69</f>
        <v>CO</v>
      </c>
      <c r="CZ69" t="str">
        <f t="shared" si="8"/>
        <v>CO</v>
      </c>
      <c r="DA69" t="str">
        <f t="shared" si="8"/>
        <v>CO</v>
      </c>
      <c r="DB69" t="str">
        <f t="shared" si="8"/>
        <v>CO</v>
      </c>
      <c r="DC69" t="str">
        <f t="shared" si="8"/>
        <v>CO</v>
      </c>
      <c r="DD69" t="str">
        <f t="shared" si="8"/>
        <v>CO</v>
      </c>
      <c r="DE69" t="str">
        <f t="shared" si="8"/>
        <v>CO</v>
      </c>
      <c r="DF69" t="str">
        <f t="shared" si="8"/>
        <v>CO</v>
      </c>
      <c r="DG69" t="str">
        <f t="shared" si="8"/>
        <v>CO</v>
      </c>
      <c r="DH69" t="str">
        <f t="shared" si="8"/>
        <v>CO</v>
      </c>
      <c r="DI69" t="str">
        <f t="shared" si="8"/>
        <v>CO</v>
      </c>
      <c r="DJ69" t="str">
        <f t="shared" si="8"/>
        <v>CO</v>
      </c>
      <c r="DK69" t="str">
        <f t="shared" si="8"/>
        <v>CO</v>
      </c>
      <c r="DL69" t="str">
        <f t="shared" si="8"/>
        <v>CO</v>
      </c>
      <c r="DM69" t="str">
        <f t="shared" si="8"/>
        <v>CO</v>
      </c>
      <c r="DN69" t="str">
        <f t="shared" si="8"/>
        <v>CO</v>
      </c>
      <c r="DO69" t="str">
        <f t="shared" si="8"/>
        <v>CO</v>
      </c>
      <c r="DP69" t="str">
        <f t="shared" si="8"/>
        <v>CO</v>
      </c>
      <c r="DQ69" t="str">
        <f t="shared" si="8"/>
        <v>CO</v>
      </c>
      <c r="DR69" t="str">
        <f t="shared" si="8"/>
        <v>CO</v>
      </c>
      <c r="DS69" t="str">
        <f t="shared" si="8"/>
        <v>CO</v>
      </c>
      <c r="DT69" t="str">
        <f t="shared" si="8"/>
        <v>CO</v>
      </c>
      <c r="DU69" t="str">
        <f t="shared" si="8"/>
        <v>CO</v>
      </c>
      <c r="DV69" t="str">
        <f t="shared" si="8"/>
        <v>CO</v>
      </c>
      <c r="DW69" t="str">
        <f t="shared" si="8"/>
        <v>CO</v>
      </c>
      <c r="DX69" t="s">
        <v>3202</v>
      </c>
      <c r="DY69" t="str">
        <f>+DX69</f>
        <v>DE</v>
      </c>
      <c r="DZ69" t="str">
        <f t="shared" ref="DZ69:EX69" si="9">+DY69</f>
        <v>DE</v>
      </c>
      <c r="EA69" t="str">
        <f t="shared" si="9"/>
        <v>DE</v>
      </c>
      <c r="EB69" t="str">
        <f t="shared" si="9"/>
        <v>DE</v>
      </c>
      <c r="EC69" t="str">
        <f t="shared" si="9"/>
        <v>DE</v>
      </c>
      <c r="ED69" t="str">
        <f t="shared" si="9"/>
        <v>DE</v>
      </c>
      <c r="EE69" t="str">
        <f t="shared" si="9"/>
        <v>DE</v>
      </c>
      <c r="EF69" t="str">
        <f t="shared" si="9"/>
        <v>DE</v>
      </c>
      <c r="EG69" t="str">
        <f t="shared" si="9"/>
        <v>DE</v>
      </c>
      <c r="EH69" t="str">
        <f t="shared" si="9"/>
        <v>DE</v>
      </c>
      <c r="EI69" t="str">
        <f t="shared" si="9"/>
        <v>DE</v>
      </c>
      <c r="EJ69" t="str">
        <f t="shared" si="9"/>
        <v>DE</v>
      </c>
      <c r="EK69" t="str">
        <f t="shared" si="9"/>
        <v>DE</v>
      </c>
      <c r="EL69" t="str">
        <f t="shared" si="9"/>
        <v>DE</v>
      </c>
      <c r="EM69" t="str">
        <f t="shared" si="9"/>
        <v>DE</v>
      </c>
      <c r="EN69" t="str">
        <f t="shared" si="9"/>
        <v>DE</v>
      </c>
      <c r="EO69" t="str">
        <f t="shared" si="9"/>
        <v>DE</v>
      </c>
      <c r="EP69" t="str">
        <f t="shared" si="9"/>
        <v>DE</v>
      </c>
      <c r="EQ69" t="str">
        <f t="shared" si="9"/>
        <v>DE</v>
      </c>
      <c r="ER69" t="str">
        <f t="shared" si="9"/>
        <v>DE</v>
      </c>
      <c r="ES69" t="str">
        <f t="shared" si="9"/>
        <v>DE</v>
      </c>
      <c r="ET69" t="str">
        <f t="shared" si="9"/>
        <v>DE</v>
      </c>
      <c r="EU69" t="str">
        <f t="shared" si="9"/>
        <v>DE</v>
      </c>
      <c r="EV69" t="str">
        <f t="shared" si="9"/>
        <v>DE</v>
      </c>
      <c r="EW69" t="str">
        <f t="shared" si="9"/>
        <v>DE</v>
      </c>
      <c r="EX69" t="str">
        <f t="shared" si="9"/>
        <v>DE</v>
      </c>
      <c r="EY69" t="s">
        <v>3203</v>
      </c>
      <c r="EZ69" t="str">
        <f>+EY69</f>
        <v>PA</v>
      </c>
      <c r="FA69" t="str">
        <f t="shared" ref="FA69:FY69" si="10">+EZ69</f>
        <v>PA</v>
      </c>
      <c r="FB69" t="str">
        <f t="shared" si="10"/>
        <v>PA</v>
      </c>
      <c r="FC69" t="str">
        <f t="shared" si="10"/>
        <v>PA</v>
      </c>
      <c r="FD69" t="str">
        <f t="shared" si="10"/>
        <v>PA</v>
      </c>
      <c r="FE69" t="str">
        <f t="shared" si="10"/>
        <v>PA</v>
      </c>
      <c r="FF69" t="str">
        <f t="shared" si="10"/>
        <v>PA</v>
      </c>
      <c r="FG69" t="str">
        <f t="shared" si="10"/>
        <v>PA</v>
      </c>
      <c r="FH69" t="str">
        <f t="shared" si="10"/>
        <v>PA</v>
      </c>
      <c r="FI69" t="str">
        <f t="shared" si="10"/>
        <v>PA</v>
      </c>
      <c r="FJ69" t="str">
        <f t="shared" si="10"/>
        <v>PA</v>
      </c>
      <c r="FK69" t="str">
        <f t="shared" si="10"/>
        <v>PA</v>
      </c>
      <c r="FL69" t="str">
        <f t="shared" si="10"/>
        <v>PA</v>
      </c>
      <c r="FM69" t="str">
        <f t="shared" si="10"/>
        <v>PA</v>
      </c>
      <c r="FN69" t="str">
        <f t="shared" si="10"/>
        <v>PA</v>
      </c>
      <c r="FO69" t="str">
        <f t="shared" si="10"/>
        <v>PA</v>
      </c>
      <c r="FP69" t="str">
        <f t="shared" si="10"/>
        <v>PA</v>
      </c>
      <c r="FQ69" t="str">
        <f t="shared" si="10"/>
        <v>PA</v>
      </c>
      <c r="FR69" t="str">
        <f t="shared" si="10"/>
        <v>PA</v>
      </c>
      <c r="FS69" t="str">
        <f t="shared" si="10"/>
        <v>PA</v>
      </c>
      <c r="FT69" t="str">
        <f t="shared" si="10"/>
        <v>PA</v>
      </c>
      <c r="FU69" t="str">
        <f t="shared" si="10"/>
        <v>PA</v>
      </c>
      <c r="FV69" t="str">
        <f t="shared" si="10"/>
        <v>PA</v>
      </c>
      <c r="FW69" t="str">
        <f t="shared" si="10"/>
        <v>PA</v>
      </c>
      <c r="FX69" t="str">
        <f t="shared" si="10"/>
        <v>PA</v>
      </c>
      <c r="FY69" t="str">
        <f t="shared" si="10"/>
        <v>PA</v>
      </c>
      <c r="FZ69" s="94" t="str">
        <f>+AT69</f>
        <v>PI</v>
      </c>
      <c r="GA69" s="94" t="str">
        <f>+BU69</f>
        <v>PP</v>
      </c>
      <c r="GB69" s="94" t="str">
        <f>+CV69</f>
        <v>SO</v>
      </c>
      <c r="GC69" s="94" t="str">
        <f>+DW69</f>
        <v>CO</v>
      </c>
      <c r="GD69" s="94" t="str">
        <f>+EX69</f>
        <v>DE</v>
      </c>
      <c r="GE69" s="94" t="str">
        <f>+FY69</f>
        <v>PA</v>
      </c>
    </row>
    <row r="70" spans="2:187" x14ac:dyDescent="0.25">
      <c r="B70" s="55">
        <v>1</v>
      </c>
      <c r="C70" t="s">
        <v>3227</v>
      </c>
      <c r="D70" t="str">
        <f>UPPER(C70)</f>
        <v>ENERO</v>
      </c>
      <c r="H70" t="s">
        <v>1240</v>
      </c>
      <c r="I70">
        <v>976755.83250799996</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1228</v>
      </c>
      <c r="GA70" s="94" t="s">
        <v>1228</v>
      </c>
      <c r="GB70" s="94" t="s">
        <v>1228</v>
      </c>
      <c r="GC70" s="94" t="s">
        <v>1228</v>
      </c>
      <c r="GD70" s="94" t="s">
        <v>1228</v>
      </c>
      <c r="GE70" s="94" t="s">
        <v>1228</v>
      </c>
    </row>
    <row r="71" spans="2:187" x14ac:dyDescent="0.25">
      <c r="B71" s="55">
        <f>+B70+1</f>
        <v>2</v>
      </c>
      <c r="C71" t="s">
        <v>3228</v>
      </c>
      <c r="D71" t="str">
        <f t="shared" ref="D71:D81" si="11">UPPER(C71)</f>
        <v>FEBRERO</v>
      </c>
      <c r="H71" t="s">
        <v>1243</v>
      </c>
      <c r="R71" t="str">
        <f t="shared" ref="R71:R102" si="12">MID(S71,1,LEN($S$300))</f>
        <v>001</v>
      </c>
      <c r="S71" t="s">
        <v>1240</v>
      </c>
      <c r="FZ71">
        <f t="shared" ref="FZ71:FZ134" si="13">SUM(T71:AT71)</f>
        <v>0</v>
      </c>
      <c r="GA71">
        <f t="shared" ref="GA71:GA134" si="14">SUM(AU71:BU71)</f>
        <v>0</v>
      </c>
      <c r="GB71">
        <f t="shared" ref="GB71:GB134" si="15">SUM(BV71:CV71)</f>
        <v>0</v>
      </c>
      <c r="GC71">
        <f t="shared" ref="GC71:GC134" si="16">SUM(CW71:DW71)</f>
        <v>0</v>
      </c>
      <c r="GD71">
        <f t="shared" ref="GD71:GD134" si="17">SUM(DX71:EX71)</f>
        <v>0</v>
      </c>
      <c r="GE71">
        <f t="shared" ref="GE71:GE134" si="18">SUM(EY71:FY71)</f>
        <v>0</v>
      </c>
    </row>
    <row r="72" spans="2:187" x14ac:dyDescent="0.25">
      <c r="B72" s="55">
        <f t="shared" ref="B72:B81" si="19">+B71+1</f>
        <v>3</v>
      </c>
      <c r="C72" t="s">
        <v>3229</v>
      </c>
      <c r="D72" t="str">
        <f t="shared" si="11"/>
        <v>MARZO</v>
      </c>
      <c r="H72" t="s">
        <v>1247</v>
      </c>
      <c r="I72">
        <v>8718.8067859999992</v>
      </c>
      <c r="R72" t="str">
        <f t="shared" si="12"/>
        <v>001</v>
      </c>
      <c r="S72" t="s">
        <v>1243</v>
      </c>
      <c r="FZ72">
        <f t="shared" si="13"/>
        <v>0</v>
      </c>
      <c r="GA72">
        <f t="shared" si="14"/>
        <v>0</v>
      </c>
      <c r="GB72">
        <f t="shared" si="15"/>
        <v>0</v>
      </c>
      <c r="GC72">
        <f t="shared" si="16"/>
        <v>0</v>
      </c>
      <c r="GD72">
        <f t="shared" si="17"/>
        <v>0</v>
      </c>
      <c r="GE72">
        <f t="shared" si="18"/>
        <v>0</v>
      </c>
    </row>
    <row r="73" spans="2:187" x14ac:dyDescent="0.25">
      <c r="B73" s="55">
        <f t="shared" si="19"/>
        <v>4</v>
      </c>
      <c r="C73" t="s">
        <v>3230</v>
      </c>
      <c r="D73" t="str">
        <f t="shared" si="11"/>
        <v>ABRIL</v>
      </c>
      <c r="H73" t="s">
        <v>1250</v>
      </c>
      <c r="R73" t="str">
        <f t="shared" si="12"/>
        <v>001</v>
      </c>
      <c r="S73" t="s">
        <v>1247</v>
      </c>
      <c r="FZ73">
        <f t="shared" si="13"/>
        <v>0</v>
      </c>
      <c r="GA73">
        <f t="shared" si="14"/>
        <v>0</v>
      </c>
      <c r="GB73">
        <f t="shared" si="15"/>
        <v>0</v>
      </c>
      <c r="GC73">
        <f t="shared" si="16"/>
        <v>0</v>
      </c>
      <c r="GD73">
        <f t="shared" si="17"/>
        <v>0</v>
      </c>
      <c r="GE73">
        <f t="shared" si="18"/>
        <v>0</v>
      </c>
    </row>
    <row r="74" spans="2:187" x14ac:dyDescent="0.25">
      <c r="B74" s="55">
        <f t="shared" si="19"/>
        <v>5</v>
      </c>
      <c r="C74" t="s">
        <v>3231</v>
      </c>
      <c r="D74" t="str">
        <f t="shared" si="11"/>
        <v>MAYO</v>
      </c>
      <c r="H74" t="s">
        <v>1254</v>
      </c>
      <c r="I74">
        <v>45259.494285000001</v>
      </c>
      <c r="R74" t="str">
        <f t="shared" si="12"/>
        <v>001</v>
      </c>
      <c r="S74" t="s">
        <v>1250</v>
      </c>
      <c r="FZ74">
        <f t="shared" si="13"/>
        <v>0</v>
      </c>
      <c r="GA74">
        <f t="shared" si="14"/>
        <v>0</v>
      </c>
      <c r="GB74">
        <f t="shared" si="15"/>
        <v>0</v>
      </c>
      <c r="GC74">
        <f t="shared" si="16"/>
        <v>0</v>
      </c>
      <c r="GD74">
        <f t="shared" si="17"/>
        <v>0</v>
      </c>
      <c r="GE74">
        <f t="shared" si="18"/>
        <v>0</v>
      </c>
    </row>
    <row r="75" spans="2:187" x14ac:dyDescent="0.25">
      <c r="B75" s="55">
        <f t="shared" si="19"/>
        <v>6</v>
      </c>
      <c r="C75" t="s">
        <v>3232</v>
      </c>
      <c r="D75" t="str">
        <f t="shared" si="11"/>
        <v>JUNIO</v>
      </c>
      <c r="H75" t="s">
        <v>1261</v>
      </c>
      <c r="I75">
        <v>10535.822388000001</v>
      </c>
      <c r="R75" t="str">
        <f t="shared" si="12"/>
        <v>001</v>
      </c>
      <c r="S75" t="s">
        <v>1254</v>
      </c>
      <c r="FZ75">
        <f t="shared" si="13"/>
        <v>0</v>
      </c>
      <c r="GA75">
        <f t="shared" si="14"/>
        <v>0</v>
      </c>
      <c r="GB75">
        <f t="shared" si="15"/>
        <v>0</v>
      </c>
      <c r="GC75">
        <f t="shared" si="16"/>
        <v>0</v>
      </c>
      <c r="GD75">
        <f t="shared" si="17"/>
        <v>0</v>
      </c>
      <c r="GE75">
        <f t="shared" si="18"/>
        <v>0</v>
      </c>
    </row>
    <row r="76" spans="2:187" x14ac:dyDescent="0.25">
      <c r="B76" s="55">
        <f t="shared" si="19"/>
        <v>7</v>
      </c>
      <c r="C76" t="s">
        <v>3233</v>
      </c>
      <c r="D76" t="str">
        <f t="shared" si="11"/>
        <v>JULIO</v>
      </c>
      <c r="H76" t="s">
        <v>1265</v>
      </c>
      <c r="I76">
        <v>148.99197000000001</v>
      </c>
      <c r="R76" t="str">
        <f t="shared" si="12"/>
        <v>002</v>
      </c>
      <c r="S76" t="s">
        <v>1261</v>
      </c>
      <c r="FZ76">
        <f t="shared" si="13"/>
        <v>0</v>
      </c>
      <c r="GA76">
        <f t="shared" si="14"/>
        <v>0</v>
      </c>
      <c r="GB76">
        <f t="shared" si="15"/>
        <v>0</v>
      </c>
      <c r="GC76">
        <f t="shared" si="16"/>
        <v>0</v>
      </c>
      <c r="GD76">
        <f t="shared" si="17"/>
        <v>0</v>
      </c>
      <c r="GE76">
        <f t="shared" si="18"/>
        <v>0</v>
      </c>
    </row>
    <row r="77" spans="2:187" x14ac:dyDescent="0.25">
      <c r="B77" s="55">
        <f t="shared" si="19"/>
        <v>8</v>
      </c>
      <c r="C77" t="s">
        <v>3234</v>
      </c>
      <c r="D77" t="str">
        <f t="shared" si="11"/>
        <v>AGOSTO</v>
      </c>
      <c r="H77" t="s">
        <v>1269</v>
      </c>
      <c r="I77">
        <v>24608.356391000001</v>
      </c>
      <c r="R77" t="str">
        <f t="shared" si="12"/>
        <v>002</v>
      </c>
      <c r="S77" t="s">
        <v>1265</v>
      </c>
      <c r="FZ77">
        <f t="shared" si="13"/>
        <v>0</v>
      </c>
      <c r="GA77">
        <f t="shared" si="14"/>
        <v>0</v>
      </c>
      <c r="GB77">
        <f t="shared" si="15"/>
        <v>0</v>
      </c>
      <c r="GC77">
        <f t="shared" si="16"/>
        <v>0</v>
      </c>
      <c r="GD77">
        <f t="shared" si="17"/>
        <v>0</v>
      </c>
      <c r="GE77">
        <f t="shared" si="18"/>
        <v>0</v>
      </c>
    </row>
    <row r="78" spans="2:187" x14ac:dyDescent="0.25">
      <c r="B78" s="55">
        <f t="shared" si="19"/>
        <v>9</v>
      </c>
      <c r="C78" t="s">
        <v>3238</v>
      </c>
      <c r="D78" t="str">
        <f t="shared" si="11"/>
        <v>SETIEMBRE</v>
      </c>
      <c r="H78" t="s">
        <v>1272</v>
      </c>
      <c r="I78">
        <v>99.454207999999994</v>
      </c>
      <c r="R78" t="str">
        <f t="shared" si="12"/>
        <v>002</v>
      </c>
      <c r="S78" t="s">
        <v>1269</v>
      </c>
      <c r="FZ78">
        <f t="shared" si="13"/>
        <v>0</v>
      </c>
      <c r="GA78">
        <f t="shared" si="14"/>
        <v>0</v>
      </c>
      <c r="GB78">
        <f t="shared" si="15"/>
        <v>0</v>
      </c>
      <c r="GC78">
        <f t="shared" si="16"/>
        <v>0</v>
      </c>
      <c r="GD78">
        <f t="shared" si="17"/>
        <v>0</v>
      </c>
      <c r="GE78">
        <f t="shared" si="18"/>
        <v>0</v>
      </c>
    </row>
    <row r="79" spans="2:187" x14ac:dyDescent="0.25">
      <c r="B79" s="55">
        <f t="shared" si="19"/>
        <v>10</v>
      </c>
      <c r="C79" t="s">
        <v>3235</v>
      </c>
      <c r="D79" t="str">
        <f t="shared" si="11"/>
        <v>OCTUBRE</v>
      </c>
      <c r="H79" t="s">
        <v>1276</v>
      </c>
      <c r="I79">
        <v>2387.6715100000001</v>
      </c>
      <c r="R79" t="str">
        <f t="shared" si="12"/>
        <v>002</v>
      </c>
      <c r="S79" t="s">
        <v>1272</v>
      </c>
      <c r="FZ79">
        <f t="shared" si="13"/>
        <v>0</v>
      </c>
      <c r="GA79">
        <f t="shared" si="14"/>
        <v>0</v>
      </c>
      <c r="GB79">
        <f t="shared" si="15"/>
        <v>0</v>
      </c>
      <c r="GC79">
        <f t="shared" si="16"/>
        <v>0</v>
      </c>
      <c r="GD79">
        <f t="shared" si="17"/>
        <v>0</v>
      </c>
      <c r="GE79">
        <f t="shared" si="18"/>
        <v>0</v>
      </c>
    </row>
    <row r="80" spans="2:187" x14ac:dyDescent="0.25">
      <c r="B80" s="55">
        <f t="shared" si="19"/>
        <v>11</v>
      </c>
      <c r="C80" t="s">
        <v>3236</v>
      </c>
      <c r="D80" t="str">
        <f t="shared" si="11"/>
        <v>NOVIEMBRE</v>
      </c>
      <c r="H80" t="s">
        <v>1282</v>
      </c>
      <c r="I80">
        <v>278140.91002100002</v>
      </c>
      <c r="R80" t="str">
        <f t="shared" si="12"/>
        <v>002</v>
      </c>
      <c r="S80" t="s">
        <v>1276</v>
      </c>
      <c r="FZ80">
        <f t="shared" si="13"/>
        <v>0</v>
      </c>
      <c r="GA80">
        <f t="shared" si="14"/>
        <v>0</v>
      </c>
      <c r="GB80">
        <f t="shared" si="15"/>
        <v>0</v>
      </c>
      <c r="GC80">
        <f t="shared" si="16"/>
        <v>0</v>
      </c>
      <c r="GD80">
        <f t="shared" si="17"/>
        <v>0</v>
      </c>
      <c r="GE80">
        <f t="shared" si="18"/>
        <v>0</v>
      </c>
    </row>
    <row r="81" spans="2:187" x14ac:dyDescent="0.25">
      <c r="B81" s="55">
        <f t="shared" si="19"/>
        <v>12</v>
      </c>
      <c r="C81" t="s">
        <v>3237</v>
      </c>
      <c r="D81" t="str">
        <f t="shared" si="11"/>
        <v>DICIEMBRE</v>
      </c>
      <c r="H81" t="s">
        <v>1286</v>
      </c>
      <c r="I81">
        <v>136077.07986599999</v>
      </c>
      <c r="R81" t="str">
        <f t="shared" si="12"/>
        <v>003</v>
      </c>
      <c r="S81" t="s">
        <v>1282</v>
      </c>
      <c r="FZ81">
        <f t="shared" si="13"/>
        <v>0</v>
      </c>
      <c r="GA81">
        <f t="shared" si="14"/>
        <v>0</v>
      </c>
      <c r="GB81">
        <f t="shared" si="15"/>
        <v>0</v>
      </c>
      <c r="GC81">
        <f t="shared" si="16"/>
        <v>0</v>
      </c>
      <c r="GD81">
        <f t="shared" si="17"/>
        <v>0</v>
      </c>
      <c r="GE81">
        <f t="shared" si="18"/>
        <v>0</v>
      </c>
    </row>
    <row r="82" spans="2:187" x14ac:dyDescent="0.25">
      <c r="B82" s="55"/>
      <c r="H82" t="s">
        <v>1290</v>
      </c>
      <c r="I82">
        <v>165734.90414299999</v>
      </c>
      <c r="R82" t="str">
        <f t="shared" si="12"/>
        <v>003</v>
      </c>
      <c r="S82" t="s">
        <v>1286</v>
      </c>
      <c r="FZ82">
        <f t="shared" si="13"/>
        <v>0</v>
      </c>
      <c r="GA82">
        <f t="shared" si="14"/>
        <v>0</v>
      </c>
      <c r="GB82">
        <f t="shared" si="15"/>
        <v>0</v>
      </c>
      <c r="GC82">
        <f t="shared" si="16"/>
        <v>0</v>
      </c>
      <c r="GD82">
        <f t="shared" si="17"/>
        <v>0</v>
      </c>
      <c r="GE82">
        <f t="shared" si="18"/>
        <v>0</v>
      </c>
    </row>
    <row r="83" spans="2:187" x14ac:dyDescent="0.25">
      <c r="B83" s="24" t="s">
        <v>3476</v>
      </c>
      <c r="H83" t="s">
        <v>1293</v>
      </c>
      <c r="I83">
        <v>145600.50563199999</v>
      </c>
      <c r="R83" t="str">
        <f t="shared" si="12"/>
        <v>003</v>
      </c>
      <c r="S83" t="s">
        <v>1290</v>
      </c>
      <c r="FZ83">
        <f t="shared" si="13"/>
        <v>0</v>
      </c>
      <c r="GA83">
        <f t="shared" si="14"/>
        <v>0</v>
      </c>
      <c r="GB83">
        <f t="shared" si="15"/>
        <v>0</v>
      </c>
      <c r="GC83">
        <f t="shared" si="16"/>
        <v>0</v>
      </c>
      <c r="GD83">
        <f t="shared" si="17"/>
        <v>0</v>
      </c>
      <c r="GE83">
        <f t="shared" si="18"/>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3482</v>
      </c>
      <c r="H84" t="s">
        <v>1296</v>
      </c>
      <c r="I84">
        <v>396048.610093</v>
      </c>
      <c r="R84" t="str">
        <f t="shared" si="12"/>
        <v>003</v>
      </c>
      <c r="S84" t="s">
        <v>1293</v>
      </c>
      <c r="FZ84">
        <f t="shared" si="13"/>
        <v>0</v>
      </c>
      <c r="GA84">
        <f t="shared" si="14"/>
        <v>0</v>
      </c>
      <c r="GB84">
        <f t="shared" si="15"/>
        <v>0</v>
      </c>
      <c r="GC84">
        <f t="shared" si="16"/>
        <v>0</v>
      </c>
      <c r="GD84">
        <f t="shared" si="17"/>
        <v>0</v>
      </c>
      <c r="GE84">
        <f t="shared" si="18"/>
        <v>0</v>
      </c>
    </row>
    <row r="85" spans="2:187" x14ac:dyDescent="0.25">
      <c r="C85" t="str">
        <f>VLOOKUP(C84,$B$88:$C$107,2,0)</f>
        <v>SERVICIOS DE GESTIÓN Y APOYO</v>
      </c>
      <c r="H85" t="s">
        <v>1303</v>
      </c>
      <c r="I85">
        <v>196303.952942</v>
      </c>
      <c r="R85" t="str">
        <f t="shared" si="12"/>
        <v>003</v>
      </c>
      <c r="S85" t="s">
        <v>1296</v>
      </c>
      <c r="FZ85">
        <f t="shared" si="13"/>
        <v>0</v>
      </c>
      <c r="GA85">
        <f t="shared" si="14"/>
        <v>0</v>
      </c>
      <c r="GB85">
        <f t="shared" si="15"/>
        <v>0</v>
      </c>
      <c r="GC85">
        <f t="shared" si="16"/>
        <v>0</v>
      </c>
      <c r="GD85">
        <f t="shared" si="17"/>
        <v>0</v>
      </c>
      <c r="GE85">
        <f t="shared" si="18"/>
        <v>0</v>
      </c>
    </row>
    <row r="86" spans="2:187" x14ac:dyDescent="0.25">
      <c r="H86" t="s">
        <v>1306</v>
      </c>
      <c r="R86" t="str">
        <f t="shared" si="12"/>
        <v>004</v>
      </c>
      <c r="S86" t="s">
        <v>1303</v>
      </c>
      <c r="FZ86">
        <f t="shared" si="13"/>
        <v>0</v>
      </c>
      <c r="GA86">
        <f t="shared" si="14"/>
        <v>0</v>
      </c>
      <c r="GB86">
        <f t="shared" si="15"/>
        <v>0</v>
      </c>
      <c r="GC86">
        <f t="shared" si="16"/>
        <v>0</v>
      </c>
      <c r="GD86">
        <f t="shared" si="17"/>
        <v>0</v>
      </c>
      <c r="GE86">
        <f t="shared" si="18"/>
        <v>0</v>
      </c>
    </row>
    <row r="87" spans="2:187" x14ac:dyDescent="0.25">
      <c r="H87" t="s">
        <v>1310</v>
      </c>
      <c r="R87" t="str">
        <f t="shared" si="12"/>
        <v>004</v>
      </c>
      <c r="S87" t="s">
        <v>1306</v>
      </c>
      <c r="FZ87">
        <f t="shared" si="13"/>
        <v>0</v>
      </c>
      <c r="GA87">
        <f t="shared" si="14"/>
        <v>0</v>
      </c>
      <c r="GB87">
        <f t="shared" si="15"/>
        <v>0</v>
      </c>
      <c r="GC87">
        <f t="shared" si="16"/>
        <v>0</v>
      </c>
      <c r="GD87">
        <f t="shared" si="17"/>
        <v>0</v>
      </c>
      <c r="GE87">
        <f t="shared" si="18"/>
        <v>0</v>
      </c>
    </row>
    <row r="88" spans="2:187" x14ac:dyDescent="0.25">
      <c r="B88" s="45" t="s">
        <v>1393</v>
      </c>
      <c r="C88" t="s">
        <v>1394</v>
      </c>
      <c r="D88" t="str">
        <f>B88&amp;"   "&amp;C88</f>
        <v>104   SERVICIOS DE GESTIÓN Y APOYO</v>
      </c>
      <c r="H88" t="s">
        <v>1313</v>
      </c>
      <c r="R88" t="str">
        <f t="shared" si="12"/>
        <v>004</v>
      </c>
      <c r="S88" t="s">
        <v>1310</v>
      </c>
      <c r="FZ88">
        <f t="shared" si="13"/>
        <v>0</v>
      </c>
      <c r="GA88">
        <f t="shared" si="14"/>
        <v>0</v>
      </c>
      <c r="GB88">
        <f t="shared" si="15"/>
        <v>0</v>
      </c>
      <c r="GC88">
        <f t="shared" si="16"/>
        <v>0</v>
      </c>
      <c r="GD88">
        <f t="shared" si="17"/>
        <v>0</v>
      </c>
      <c r="GE88">
        <f t="shared" si="18"/>
        <v>0</v>
      </c>
    </row>
    <row r="89" spans="2:187" x14ac:dyDescent="0.25">
      <c r="B89" t="s">
        <v>1396</v>
      </c>
      <c r="C89" t="s">
        <v>1397</v>
      </c>
      <c r="D89" t="str">
        <f t="shared" ref="D89:D107" si="20">B89&amp;"   "&amp;C89</f>
        <v>10401   SERVICIOS MÉDICOS Y DE LABORATORIO</v>
      </c>
      <c r="H89" t="s">
        <v>1316</v>
      </c>
      <c r="I89">
        <v>10337.936094000001</v>
      </c>
      <c r="R89" t="str">
        <f t="shared" si="12"/>
        <v>004</v>
      </c>
      <c r="S89" t="s">
        <v>1313</v>
      </c>
      <c r="FZ89">
        <f t="shared" si="13"/>
        <v>0</v>
      </c>
      <c r="GA89">
        <f t="shared" si="14"/>
        <v>0</v>
      </c>
      <c r="GB89">
        <f t="shared" si="15"/>
        <v>0</v>
      </c>
      <c r="GC89">
        <f t="shared" si="16"/>
        <v>0</v>
      </c>
      <c r="GD89">
        <f t="shared" si="17"/>
        <v>0</v>
      </c>
      <c r="GE89">
        <f t="shared" si="18"/>
        <v>0</v>
      </c>
    </row>
    <row r="90" spans="2:187" x14ac:dyDescent="0.25">
      <c r="B90" t="s">
        <v>1400</v>
      </c>
      <c r="C90" t="s">
        <v>3477</v>
      </c>
      <c r="D90" t="str">
        <f t="shared" si="20"/>
        <v xml:space="preserve">10402   SERVICIOS JURÍDICOS </v>
      </c>
      <c r="H90" t="s">
        <v>1322</v>
      </c>
      <c r="I90">
        <v>34359.186652999997</v>
      </c>
      <c r="R90" t="str">
        <f t="shared" si="12"/>
        <v>004</v>
      </c>
      <c r="S90" t="s">
        <v>1316</v>
      </c>
      <c r="FZ90">
        <f t="shared" si="13"/>
        <v>0</v>
      </c>
      <c r="GA90">
        <f t="shared" si="14"/>
        <v>0</v>
      </c>
      <c r="GB90">
        <f t="shared" si="15"/>
        <v>0</v>
      </c>
      <c r="GC90">
        <f t="shared" si="16"/>
        <v>0</v>
      </c>
      <c r="GD90">
        <f t="shared" si="17"/>
        <v>0</v>
      </c>
      <c r="GE90">
        <f t="shared" si="18"/>
        <v>0</v>
      </c>
    </row>
    <row r="91" spans="2:187" x14ac:dyDescent="0.25">
      <c r="B91" t="s">
        <v>1402</v>
      </c>
      <c r="C91" t="s">
        <v>1403</v>
      </c>
      <c r="D91" t="str">
        <f t="shared" si="20"/>
        <v>10403   SERVICIOS DE INGENIERÍA</v>
      </c>
      <c r="H91" t="s">
        <v>1324</v>
      </c>
      <c r="I91">
        <v>30837.879664</v>
      </c>
      <c r="R91" t="str">
        <f t="shared" si="12"/>
        <v>005</v>
      </c>
      <c r="S91" t="s">
        <v>1322</v>
      </c>
      <c r="FZ91">
        <f t="shared" si="13"/>
        <v>0</v>
      </c>
      <c r="GA91">
        <f t="shared" si="14"/>
        <v>0</v>
      </c>
      <c r="GB91">
        <f t="shared" si="15"/>
        <v>0</v>
      </c>
      <c r="GC91">
        <f t="shared" si="16"/>
        <v>0</v>
      </c>
      <c r="GD91">
        <f t="shared" si="17"/>
        <v>0</v>
      </c>
      <c r="GE91">
        <f t="shared" si="18"/>
        <v>0</v>
      </c>
    </row>
    <row r="92" spans="2:187" x14ac:dyDescent="0.25">
      <c r="B92" t="s">
        <v>1405</v>
      </c>
      <c r="C92" t="s">
        <v>1406</v>
      </c>
      <c r="D92" t="str">
        <f t="shared" si="20"/>
        <v>10404   SERVICIOS EN CIENCIAS ECONÓMICAS Y SOCIALES</v>
      </c>
      <c r="H92" t="s">
        <v>1326</v>
      </c>
      <c r="I92">
        <v>61667.051894999997</v>
      </c>
      <c r="R92" t="str">
        <f t="shared" si="12"/>
        <v>005</v>
      </c>
      <c r="S92" t="s">
        <v>1324</v>
      </c>
      <c r="FZ92">
        <f t="shared" si="13"/>
        <v>0</v>
      </c>
      <c r="GA92">
        <f t="shared" si="14"/>
        <v>0</v>
      </c>
      <c r="GB92">
        <f t="shared" si="15"/>
        <v>0</v>
      </c>
      <c r="GC92">
        <f t="shared" si="16"/>
        <v>0</v>
      </c>
      <c r="GD92">
        <f t="shared" si="17"/>
        <v>0</v>
      </c>
      <c r="GE92">
        <f t="shared" si="18"/>
        <v>0</v>
      </c>
    </row>
    <row r="93" spans="2:187" x14ac:dyDescent="0.25">
      <c r="B93" t="s">
        <v>1408</v>
      </c>
      <c r="C93" t="s">
        <v>1409</v>
      </c>
      <c r="D93" t="str">
        <f t="shared" si="20"/>
        <v>10405   SERVICIOS DE DESARROLLO DE SISTEMAS INFORMÁTICOS</v>
      </c>
      <c r="H93" t="s">
        <v>1328</v>
      </c>
      <c r="I93">
        <v>103491.406172</v>
      </c>
      <c r="R93" t="str">
        <f t="shared" si="12"/>
        <v>005</v>
      </c>
      <c r="S93" t="s">
        <v>1326</v>
      </c>
      <c r="FZ93">
        <f t="shared" si="13"/>
        <v>0</v>
      </c>
      <c r="GA93">
        <f t="shared" si="14"/>
        <v>0</v>
      </c>
      <c r="GB93">
        <f t="shared" si="15"/>
        <v>0</v>
      </c>
      <c r="GC93">
        <f t="shared" si="16"/>
        <v>0</v>
      </c>
      <c r="GD93">
        <f t="shared" si="17"/>
        <v>0</v>
      </c>
      <c r="GE93">
        <f t="shared" si="18"/>
        <v>0</v>
      </c>
    </row>
    <row r="94" spans="2:187" x14ac:dyDescent="0.25">
      <c r="B94" t="s">
        <v>1411</v>
      </c>
      <c r="C94" t="s">
        <v>3478</v>
      </c>
      <c r="D94" t="str">
        <f t="shared" si="20"/>
        <v xml:space="preserve">10406   SERVICIOS GENERALES </v>
      </c>
      <c r="H94" t="s">
        <v>1331</v>
      </c>
      <c r="I94">
        <v>10969.019592000001</v>
      </c>
      <c r="R94" t="str">
        <f t="shared" si="12"/>
        <v>005</v>
      </c>
      <c r="S94" t="s">
        <v>1328</v>
      </c>
      <c r="FZ94">
        <f t="shared" si="13"/>
        <v>0</v>
      </c>
      <c r="GA94">
        <f t="shared" si="14"/>
        <v>0</v>
      </c>
      <c r="GB94">
        <f t="shared" si="15"/>
        <v>0</v>
      </c>
      <c r="GC94">
        <f t="shared" si="16"/>
        <v>0</v>
      </c>
      <c r="GD94">
        <f t="shared" si="17"/>
        <v>0</v>
      </c>
      <c r="GE94">
        <f t="shared" si="18"/>
        <v>0</v>
      </c>
    </row>
    <row r="95" spans="2:187" x14ac:dyDescent="0.25">
      <c r="B95" t="s">
        <v>1413</v>
      </c>
      <c r="C95" t="s">
        <v>1414</v>
      </c>
      <c r="D95" t="str">
        <f t="shared" si="20"/>
        <v>10499   OTROS SERVICIOS DE GESTIÓN Y APOYO</v>
      </c>
      <c r="H95" t="s">
        <v>1337</v>
      </c>
      <c r="I95">
        <v>719.60495000000003</v>
      </c>
      <c r="R95" t="str">
        <f t="shared" si="12"/>
        <v>005</v>
      </c>
      <c r="S95" t="s">
        <v>1331</v>
      </c>
      <c r="FZ95">
        <f t="shared" si="13"/>
        <v>0</v>
      </c>
      <c r="GA95">
        <f t="shared" si="14"/>
        <v>0</v>
      </c>
      <c r="GB95">
        <f t="shared" si="15"/>
        <v>0</v>
      </c>
      <c r="GC95">
        <f t="shared" si="16"/>
        <v>0</v>
      </c>
      <c r="GD95">
        <f t="shared" si="17"/>
        <v>0</v>
      </c>
      <c r="GE95">
        <f t="shared" si="18"/>
        <v>0</v>
      </c>
    </row>
    <row r="96" spans="2:187" x14ac:dyDescent="0.25">
      <c r="B96" s="1" t="s">
        <v>1424</v>
      </c>
      <c r="C96" s="1" t="s">
        <v>38</v>
      </c>
      <c r="D96" t="str">
        <f t="shared" si="20"/>
        <v>10503   TRANSPORTE EN EL EXTERIOR</v>
      </c>
      <c r="H96" t="s">
        <v>1340</v>
      </c>
      <c r="R96" t="str">
        <f t="shared" si="12"/>
        <v>099</v>
      </c>
      <c r="S96" t="s">
        <v>1337</v>
      </c>
      <c r="T96">
        <v>716</v>
      </c>
      <c r="W96">
        <v>3</v>
      </c>
      <c r="AE96">
        <v>0.30495</v>
      </c>
      <c r="AJ96">
        <v>0.3</v>
      </c>
      <c r="AU96">
        <v>0</v>
      </c>
      <c r="AX96">
        <v>0</v>
      </c>
      <c r="BF96">
        <v>0</v>
      </c>
      <c r="BK96">
        <v>0</v>
      </c>
      <c r="BV96">
        <v>0</v>
      </c>
      <c r="BY96">
        <v>0</v>
      </c>
      <c r="CG96">
        <v>0</v>
      </c>
      <c r="CL96">
        <v>0</v>
      </c>
      <c r="CW96">
        <v>0</v>
      </c>
      <c r="CZ96">
        <v>0</v>
      </c>
      <c r="DH96">
        <v>0</v>
      </c>
      <c r="DM96">
        <v>0</v>
      </c>
      <c r="DX96">
        <v>0</v>
      </c>
      <c r="EA96">
        <v>0</v>
      </c>
      <c r="EI96">
        <v>0</v>
      </c>
      <c r="EN96">
        <v>0</v>
      </c>
      <c r="EY96">
        <v>0</v>
      </c>
      <c r="FB96">
        <v>0</v>
      </c>
      <c r="FJ96">
        <v>0</v>
      </c>
      <c r="FO96">
        <v>0</v>
      </c>
      <c r="FZ96">
        <f t="shared" si="13"/>
        <v>719.60494999999992</v>
      </c>
      <c r="GA96">
        <f t="shared" si="14"/>
        <v>0</v>
      </c>
      <c r="GB96">
        <f t="shared" si="15"/>
        <v>0</v>
      </c>
      <c r="GC96">
        <f t="shared" si="16"/>
        <v>0</v>
      </c>
      <c r="GD96">
        <f t="shared" si="17"/>
        <v>0</v>
      </c>
      <c r="GE96">
        <f t="shared" si="18"/>
        <v>0</v>
      </c>
    </row>
    <row r="97" spans="2:187" x14ac:dyDescent="0.25">
      <c r="B97" s="1" t="s">
        <v>1419</v>
      </c>
      <c r="C97" s="1" t="s">
        <v>1420</v>
      </c>
      <c r="D97" t="str">
        <f t="shared" si="20"/>
        <v>10501   TRANSPORTE DENTRO DEL PAÍS</v>
      </c>
      <c r="H97" t="s">
        <v>1349</v>
      </c>
      <c r="I97">
        <v>38699.594669999999</v>
      </c>
      <c r="R97" t="str">
        <f t="shared" si="12"/>
        <v>099</v>
      </c>
      <c r="S97" t="s">
        <v>1340</v>
      </c>
      <c r="FZ97">
        <f t="shared" si="13"/>
        <v>0</v>
      </c>
      <c r="GA97">
        <f t="shared" si="14"/>
        <v>0</v>
      </c>
      <c r="GB97">
        <f t="shared" si="15"/>
        <v>0</v>
      </c>
      <c r="GC97">
        <f t="shared" si="16"/>
        <v>0</v>
      </c>
      <c r="GD97">
        <f t="shared" si="17"/>
        <v>0</v>
      </c>
      <c r="GE97">
        <f t="shared" si="18"/>
        <v>0</v>
      </c>
    </row>
    <row r="98" spans="2:187" x14ac:dyDescent="0.25">
      <c r="B98" t="s">
        <v>1426</v>
      </c>
      <c r="C98" t="s">
        <v>1427</v>
      </c>
      <c r="D98" t="str">
        <f t="shared" si="20"/>
        <v>10504   VIÁTICOS EN EL EXTERIOR</v>
      </c>
      <c r="H98" t="s">
        <v>1351</v>
      </c>
      <c r="I98">
        <v>2141.3289359999999</v>
      </c>
      <c r="R98" t="str">
        <f t="shared" si="12"/>
        <v>101</v>
      </c>
      <c r="S98" t="s">
        <v>1349</v>
      </c>
      <c r="FZ98">
        <f t="shared" si="13"/>
        <v>0</v>
      </c>
      <c r="GA98">
        <f t="shared" si="14"/>
        <v>0</v>
      </c>
      <c r="GB98">
        <f t="shared" si="15"/>
        <v>0</v>
      </c>
      <c r="GC98">
        <f t="shared" si="16"/>
        <v>0</v>
      </c>
      <c r="GD98">
        <f t="shared" si="17"/>
        <v>0</v>
      </c>
      <c r="GE98">
        <f t="shared" si="18"/>
        <v>0</v>
      </c>
    </row>
    <row r="99" spans="2:187" x14ac:dyDescent="0.25">
      <c r="B99" t="s">
        <v>1422</v>
      </c>
      <c r="C99" t="s">
        <v>3479</v>
      </c>
      <c r="D99" t="str">
        <f t="shared" si="20"/>
        <v>10502   VIÁTICOS VIÁTICOS DENTRO DEL PAÍS</v>
      </c>
      <c r="H99" t="s">
        <v>1353</v>
      </c>
      <c r="I99">
        <v>10358.836185</v>
      </c>
      <c r="R99" t="str">
        <f t="shared" si="12"/>
        <v>101</v>
      </c>
      <c r="S99" t="s">
        <v>1351</v>
      </c>
      <c r="FZ99">
        <f t="shared" si="13"/>
        <v>0</v>
      </c>
      <c r="GA99">
        <f t="shared" si="14"/>
        <v>0</v>
      </c>
      <c r="GB99">
        <f t="shared" si="15"/>
        <v>0</v>
      </c>
      <c r="GC99">
        <f t="shared" si="16"/>
        <v>0</v>
      </c>
      <c r="GD99">
        <f t="shared" si="17"/>
        <v>0</v>
      </c>
      <c r="GE99">
        <f t="shared" si="18"/>
        <v>0</v>
      </c>
    </row>
    <row r="100" spans="2:187" x14ac:dyDescent="0.25">
      <c r="B100" s="1" t="s">
        <v>1531</v>
      </c>
      <c r="C100" s="1" t="s">
        <v>47</v>
      </c>
      <c r="D100" t="str">
        <f t="shared" si="20"/>
        <v>20203   ALIMENTOS Y BEBIDAS</v>
      </c>
      <c r="H100" t="s">
        <v>1356</v>
      </c>
      <c r="I100">
        <v>556.79765199999997</v>
      </c>
      <c r="R100" t="str">
        <f t="shared" si="12"/>
        <v>101</v>
      </c>
      <c r="S100" t="s">
        <v>1353</v>
      </c>
      <c r="FZ100">
        <f t="shared" si="13"/>
        <v>0</v>
      </c>
      <c r="GA100">
        <f t="shared" si="14"/>
        <v>0</v>
      </c>
      <c r="GB100">
        <f t="shared" si="15"/>
        <v>0</v>
      </c>
      <c r="GC100">
        <f t="shared" si="16"/>
        <v>0</v>
      </c>
      <c r="GD100">
        <f t="shared" si="17"/>
        <v>0</v>
      </c>
      <c r="GE100">
        <f t="shared" si="18"/>
        <v>0</v>
      </c>
    </row>
    <row r="101" spans="2:187" x14ac:dyDescent="0.25">
      <c r="B101" s="1" t="s">
        <v>1533</v>
      </c>
      <c r="C101" s="1" t="s">
        <v>452</v>
      </c>
      <c r="D101" t="str">
        <f t="shared" si="20"/>
        <v>20204   ALIMENTOS PARA ANIMALES</v>
      </c>
      <c r="H101" t="s">
        <v>1358</v>
      </c>
      <c r="I101">
        <v>15914.229245</v>
      </c>
      <c r="R101" t="str">
        <f t="shared" si="12"/>
        <v>101</v>
      </c>
      <c r="S101" t="s">
        <v>1356</v>
      </c>
      <c r="FZ101">
        <f t="shared" si="13"/>
        <v>0</v>
      </c>
      <c r="GA101">
        <f t="shared" si="14"/>
        <v>0</v>
      </c>
      <c r="GB101">
        <f t="shared" si="15"/>
        <v>0</v>
      </c>
      <c r="GC101">
        <f t="shared" si="16"/>
        <v>0</v>
      </c>
      <c r="GD101">
        <f t="shared" si="17"/>
        <v>0</v>
      </c>
      <c r="GE101">
        <f t="shared" si="18"/>
        <v>0</v>
      </c>
    </row>
    <row r="102" spans="2:187" x14ac:dyDescent="0.25">
      <c r="B102" t="s">
        <v>1376</v>
      </c>
      <c r="C102" t="s">
        <v>3480</v>
      </c>
      <c r="D102" t="str">
        <f t="shared" si="20"/>
        <v xml:space="preserve">10301   INFORMACIÓN </v>
      </c>
      <c r="H102" t="s">
        <v>1361</v>
      </c>
      <c r="I102">
        <v>5316.3193069999998</v>
      </c>
      <c r="R102" t="str">
        <f t="shared" si="12"/>
        <v>101</v>
      </c>
      <c r="S102" t="s">
        <v>1358</v>
      </c>
      <c r="FZ102">
        <f t="shared" si="13"/>
        <v>0</v>
      </c>
      <c r="GA102">
        <f t="shared" si="14"/>
        <v>0</v>
      </c>
      <c r="GB102">
        <f t="shared" si="15"/>
        <v>0</v>
      </c>
      <c r="GC102">
        <f t="shared" si="16"/>
        <v>0</v>
      </c>
      <c r="GD102">
        <f t="shared" si="17"/>
        <v>0</v>
      </c>
      <c r="GE102">
        <f t="shared" si="18"/>
        <v>0</v>
      </c>
    </row>
    <row r="103" spans="2:187" x14ac:dyDescent="0.25">
      <c r="B103" t="s">
        <v>1378</v>
      </c>
      <c r="C103" t="s">
        <v>106</v>
      </c>
      <c r="D103" t="str">
        <f t="shared" si="20"/>
        <v>10302   PUBLICIDAD Y PROPAGANDA</v>
      </c>
      <c r="H103" t="s">
        <v>1364</v>
      </c>
      <c r="I103">
        <v>10047.726696</v>
      </c>
      <c r="R103" t="str">
        <f t="shared" ref="R103:R134" si="21">MID(S103,1,LEN($S$300))</f>
        <v>102</v>
      </c>
      <c r="S103" t="s">
        <v>1361</v>
      </c>
      <c r="FZ103">
        <f t="shared" si="13"/>
        <v>0</v>
      </c>
      <c r="GA103">
        <f t="shared" si="14"/>
        <v>0</v>
      </c>
      <c r="GB103">
        <f t="shared" si="15"/>
        <v>0</v>
      </c>
      <c r="GC103">
        <f t="shared" si="16"/>
        <v>0</v>
      </c>
      <c r="GD103">
        <f t="shared" si="17"/>
        <v>0</v>
      </c>
      <c r="GE103">
        <f t="shared" si="18"/>
        <v>0</v>
      </c>
    </row>
    <row r="104" spans="2:187" x14ac:dyDescent="0.25">
      <c r="B104" t="s">
        <v>1444</v>
      </c>
      <c r="C104" t="s">
        <v>3481</v>
      </c>
      <c r="D104" t="str">
        <f t="shared" si="20"/>
        <v xml:space="preserve">10702   ACTIVIDADES PROTOCOLARIAS Y SOCIALES </v>
      </c>
      <c r="H104" t="s">
        <v>1367</v>
      </c>
      <c r="I104">
        <v>717.43314999999996</v>
      </c>
      <c r="R104" t="str">
        <f t="shared" si="21"/>
        <v>102</v>
      </c>
      <c r="S104" t="s">
        <v>1364</v>
      </c>
      <c r="FZ104">
        <f t="shared" si="13"/>
        <v>0</v>
      </c>
      <c r="GA104">
        <f t="shared" si="14"/>
        <v>0</v>
      </c>
      <c r="GB104">
        <f t="shared" si="15"/>
        <v>0</v>
      </c>
      <c r="GC104">
        <f t="shared" si="16"/>
        <v>0</v>
      </c>
      <c r="GD104">
        <f t="shared" si="17"/>
        <v>0</v>
      </c>
      <c r="GE104">
        <f t="shared" si="18"/>
        <v>0</v>
      </c>
    </row>
    <row r="105" spans="2:187" x14ac:dyDescent="0.25">
      <c r="B105" t="s">
        <v>1582</v>
      </c>
      <c r="C105" t="s">
        <v>52</v>
      </c>
      <c r="D105" t="str">
        <f t="shared" si="20"/>
        <v>29904   TEXTILES Y VESTUARIO</v>
      </c>
      <c r="H105" t="s">
        <v>1369</v>
      </c>
      <c r="I105">
        <v>26347.658091000001</v>
      </c>
      <c r="R105" t="str">
        <f t="shared" si="21"/>
        <v>102</v>
      </c>
      <c r="S105" t="s">
        <v>1367</v>
      </c>
      <c r="FZ105">
        <f t="shared" si="13"/>
        <v>0</v>
      </c>
      <c r="GA105">
        <f t="shared" si="14"/>
        <v>0</v>
      </c>
      <c r="GB105">
        <f t="shared" si="15"/>
        <v>0</v>
      </c>
      <c r="GC105">
        <f t="shared" si="16"/>
        <v>0</v>
      </c>
      <c r="GD105">
        <f t="shared" si="17"/>
        <v>0</v>
      </c>
      <c r="GE105">
        <f t="shared" si="18"/>
        <v>0</v>
      </c>
    </row>
    <row r="106" spans="2:187" x14ac:dyDescent="0.25">
      <c r="B106" s="1" t="s">
        <v>1337</v>
      </c>
      <c r="C106" s="1" t="s">
        <v>1338</v>
      </c>
      <c r="D106" t="str">
        <f t="shared" si="20"/>
        <v>09901   GASTOS DE REPRESENTACIÓN PERSONAL</v>
      </c>
      <c r="H106" t="s">
        <v>1371</v>
      </c>
      <c r="I106">
        <v>492.36571900000001</v>
      </c>
      <c r="R106" t="str">
        <f t="shared" si="21"/>
        <v>102</v>
      </c>
      <c r="S106" t="s">
        <v>1369</v>
      </c>
      <c r="FZ106">
        <f t="shared" si="13"/>
        <v>0</v>
      </c>
      <c r="GA106">
        <f t="shared" si="14"/>
        <v>0</v>
      </c>
      <c r="GB106">
        <f t="shared" si="15"/>
        <v>0</v>
      </c>
      <c r="GC106">
        <f t="shared" si="16"/>
        <v>0</v>
      </c>
      <c r="GD106">
        <f t="shared" si="17"/>
        <v>0</v>
      </c>
      <c r="GE106">
        <f t="shared" si="18"/>
        <v>0</v>
      </c>
    </row>
    <row r="107" spans="2:187" x14ac:dyDescent="0.25">
      <c r="B107" s="1" t="s">
        <v>1446</v>
      </c>
      <c r="C107" s="1" t="s">
        <v>1447</v>
      </c>
      <c r="D107" t="str">
        <f t="shared" si="20"/>
        <v>10703   GASTOS DE REPRESENTACIÓN INSTITUCIONAL</v>
      </c>
      <c r="H107" t="s">
        <v>1376</v>
      </c>
      <c r="I107">
        <v>2118.7089449999999</v>
      </c>
      <c r="R107" t="str">
        <f t="shared" si="21"/>
        <v>102</v>
      </c>
      <c r="S107" t="s">
        <v>1371</v>
      </c>
      <c r="FZ107">
        <f t="shared" si="13"/>
        <v>0</v>
      </c>
      <c r="GA107">
        <f t="shared" si="14"/>
        <v>0</v>
      </c>
      <c r="GB107">
        <f t="shared" si="15"/>
        <v>0</v>
      </c>
      <c r="GC107">
        <f t="shared" si="16"/>
        <v>0</v>
      </c>
      <c r="GD107">
        <f t="shared" si="17"/>
        <v>0</v>
      </c>
      <c r="GE107">
        <f t="shared" si="18"/>
        <v>0</v>
      </c>
    </row>
    <row r="108" spans="2:187" x14ac:dyDescent="0.25">
      <c r="B108" s="55"/>
      <c r="H108" t="s">
        <v>1378</v>
      </c>
      <c r="I108">
        <v>705.72893599999998</v>
      </c>
      <c r="R108" t="str">
        <f t="shared" si="21"/>
        <v>103</v>
      </c>
      <c r="S108" t="s">
        <v>1376</v>
      </c>
      <c r="T108">
        <v>250</v>
      </c>
      <c r="U108">
        <v>10.297000000000001</v>
      </c>
      <c r="V108">
        <v>6</v>
      </c>
      <c r="W108">
        <v>8</v>
      </c>
      <c r="X108">
        <v>5.4</v>
      </c>
      <c r="Y108">
        <v>5.085</v>
      </c>
      <c r="Z108">
        <v>14.15</v>
      </c>
      <c r="AA108">
        <v>89.17</v>
      </c>
      <c r="AB108">
        <v>260.92705699999999</v>
      </c>
      <c r="AC108">
        <v>5.4855729999999996</v>
      </c>
      <c r="AD108">
        <v>14.483000000000001</v>
      </c>
      <c r="AE108">
        <v>40.390999999999998</v>
      </c>
      <c r="AF108">
        <v>514.88479099999995</v>
      </c>
      <c r="AG108">
        <v>321.131415</v>
      </c>
      <c r="AH108">
        <v>19.111478999999999</v>
      </c>
      <c r="AI108">
        <v>23.289000000000001</v>
      </c>
      <c r="AJ108">
        <v>11.148999999999999</v>
      </c>
      <c r="AK108">
        <v>2.3805000000000001</v>
      </c>
      <c r="AL108">
        <v>56.263478999999997</v>
      </c>
      <c r="AM108">
        <v>4</v>
      </c>
      <c r="AN108">
        <v>110.14810900000001</v>
      </c>
      <c r="AO108">
        <v>13.039343000000001</v>
      </c>
      <c r="AS108">
        <v>173.92519899999999</v>
      </c>
      <c r="AT108">
        <v>159.99799999999999</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3"/>
        <v>2118.7089449999994</v>
      </c>
      <c r="GA108">
        <f t="shared" si="14"/>
        <v>0</v>
      </c>
      <c r="GB108">
        <f t="shared" si="15"/>
        <v>0</v>
      </c>
      <c r="GC108">
        <f t="shared" si="16"/>
        <v>0</v>
      </c>
      <c r="GD108">
        <f t="shared" si="17"/>
        <v>0</v>
      </c>
      <c r="GE108">
        <f t="shared" si="18"/>
        <v>0</v>
      </c>
    </row>
    <row r="109" spans="2:187" x14ac:dyDescent="0.25">
      <c r="B109" s="55"/>
      <c r="H109" t="s">
        <v>1380</v>
      </c>
      <c r="I109">
        <v>4085.7639410000002</v>
      </c>
      <c r="R109" t="str">
        <f t="shared" si="21"/>
        <v>103</v>
      </c>
      <c r="S109" t="s">
        <v>1378</v>
      </c>
      <c r="W109">
        <v>308.67</v>
      </c>
      <c r="Y109">
        <v>8</v>
      </c>
      <c r="AB109">
        <v>30.6</v>
      </c>
      <c r="AC109">
        <v>36.579224000000004</v>
      </c>
      <c r="AE109">
        <v>19.570312000000001</v>
      </c>
      <c r="AF109">
        <v>59.83</v>
      </c>
      <c r="AH109">
        <v>105.485</v>
      </c>
      <c r="AI109">
        <v>93.239000000000004</v>
      </c>
      <c r="AJ109">
        <v>0.16950000000000001</v>
      </c>
      <c r="AM109">
        <v>15</v>
      </c>
      <c r="AN109">
        <v>4.5</v>
      </c>
      <c r="AO109">
        <v>0.13</v>
      </c>
      <c r="AS109">
        <v>23.8659</v>
      </c>
      <c r="AT109">
        <v>0.09</v>
      </c>
      <c r="AX109">
        <v>0</v>
      </c>
      <c r="AZ109">
        <v>0</v>
      </c>
      <c r="BC109">
        <v>0</v>
      </c>
      <c r="BD109">
        <v>0</v>
      </c>
      <c r="BF109">
        <v>0</v>
      </c>
      <c r="BG109">
        <v>0</v>
      </c>
      <c r="BI109">
        <v>0</v>
      </c>
      <c r="BJ109">
        <v>0</v>
      </c>
      <c r="BK109">
        <v>0</v>
      </c>
      <c r="BN109">
        <v>0</v>
      </c>
      <c r="BO109">
        <v>0</v>
      </c>
      <c r="BP109">
        <v>0</v>
      </c>
      <c r="BT109">
        <v>0</v>
      </c>
      <c r="BU109">
        <v>0</v>
      </c>
      <c r="BY109">
        <v>0</v>
      </c>
      <c r="CA109">
        <v>0</v>
      </c>
      <c r="CD109">
        <v>0</v>
      </c>
      <c r="CE109">
        <v>0</v>
      </c>
      <c r="CG109">
        <v>0</v>
      </c>
      <c r="CH109">
        <v>0</v>
      </c>
      <c r="CJ109">
        <v>0</v>
      </c>
      <c r="CK109">
        <v>0</v>
      </c>
      <c r="CL109">
        <v>0</v>
      </c>
      <c r="CO109">
        <v>0</v>
      </c>
      <c r="CP109">
        <v>0</v>
      </c>
      <c r="CQ109">
        <v>0</v>
      </c>
      <c r="CU109">
        <v>0</v>
      </c>
      <c r="CV109">
        <v>0</v>
      </c>
      <c r="CZ109">
        <v>0</v>
      </c>
      <c r="DB109">
        <v>0</v>
      </c>
      <c r="DE109">
        <v>0</v>
      </c>
      <c r="DF109">
        <v>0</v>
      </c>
      <c r="DH109">
        <v>0</v>
      </c>
      <c r="DI109">
        <v>0</v>
      </c>
      <c r="DK109">
        <v>0</v>
      </c>
      <c r="DL109">
        <v>0</v>
      </c>
      <c r="DM109">
        <v>0</v>
      </c>
      <c r="DP109">
        <v>0</v>
      </c>
      <c r="DQ109">
        <v>0</v>
      </c>
      <c r="DR109">
        <v>0</v>
      </c>
      <c r="DV109">
        <v>0</v>
      </c>
      <c r="DW109">
        <v>0</v>
      </c>
      <c r="EA109">
        <v>0</v>
      </c>
      <c r="EC109">
        <v>0</v>
      </c>
      <c r="EF109">
        <v>0</v>
      </c>
      <c r="EG109">
        <v>0</v>
      </c>
      <c r="EI109">
        <v>0</v>
      </c>
      <c r="EJ109">
        <v>0</v>
      </c>
      <c r="EL109">
        <v>0</v>
      </c>
      <c r="EM109">
        <v>0</v>
      </c>
      <c r="EN109">
        <v>0</v>
      </c>
      <c r="EQ109">
        <v>0</v>
      </c>
      <c r="ER109">
        <v>0</v>
      </c>
      <c r="ES109">
        <v>0</v>
      </c>
      <c r="EW109">
        <v>0</v>
      </c>
      <c r="EX109">
        <v>0</v>
      </c>
      <c r="FB109">
        <v>0</v>
      </c>
      <c r="FD109">
        <v>0</v>
      </c>
      <c r="FG109">
        <v>0</v>
      </c>
      <c r="FH109">
        <v>0</v>
      </c>
      <c r="FJ109">
        <v>0</v>
      </c>
      <c r="FK109">
        <v>0</v>
      </c>
      <c r="FM109">
        <v>0</v>
      </c>
      <c r="FN109">
        <v>0</v>
      </c>
      <c r="FO109">
        <v>0</v>
      </c>
      <c r="FR109">
        <v>0</v>
      </c>
      <c r="FS109">
        <v>0</v>
      </c>
      <c r="FT109">
        <v>0</v>
      </c>
      <c r="FX109">
        <v>0</v>
      </c>
      <c r="FY109">
        <v>0</v>
      </c>
      <c r="FZ109">
        <f t="shared" si="13"/>
        <v>705.72893600000009</v>
      </c>
      <c r="GA109">
        <f t="shared" si="14"/>
        <v>0</v>
      </c>
      <c r="GB109">
        <f t="shared" si="15"/>
        <v>0</v>
      </c>
      <c r="GC109">
        <f t="shared" si="16"/>
        <v>0</v>
      </c>
      <c r="GD109">
        <f t="shared" si="17"/>
        <v>0</v>
      </c>
      <c r="GE109">
        <f t="shared" si="18"/>
        <v>0</v>
      </c>
    </row>
    <row r="110" spans="2:187" x14ac:dyDescent="0.25">
      <c r="B110" s="55"/>
      <c r="H110" t="s">
        <v>1384</v>
      </c>
      <c r="I110">
        <v>1526.1572799999999</v>
      </c>
      <c r="R110" t="str">
        <f t="shared" si="21"/>
        <v>103</v>
      </c>
      <c r="S110" t="s">
        <v>1380</v>
      </c>
      <c r="FZ110">
        <f t="shared" si="13"/>
        <v>0</v>
      </c>
      <c r="GA110">
        <f t="shared" si="14"/>
        <v>0</v>
      </c>
      <c r="GB110">
        <f t="shared" si="15"/>
        <v>0</v>
      </c>
      <c r="GC110">
        <f t="shared" si="16"/>
        <v>0</v>
      </c>
      <c r="GD110">
        <f t="shared" si="17"/>
        <v>0</v>
      </c>
      <c r="GE110">
        <f t="shared" si="18"/>
        <v>0</v>
      </c>
    </row>
    <row r="111" spans="2:187" x14ac:dyDescent="0.25">
      <c r="B111" s="55"/>
      <c r="H111" t="s">
        <v>1386</v>
      </c>
      <c r="I111">
        <v>47.076918999999997</v>
      </c>
      <c r="R111" t="str">
        <f t="shared" si="21"/>
        <v>103</v>
      </c>
      <c r="S111" t="s">
        <v>1384</v>
      </c>
      <c r="FZ111">
        <f t="shared" si="13"/>
        <v>0</v>
      </c>
      <c r="GA111">
        <f t="shared" si="14"/>
        <v>0</v>
      </c>
      <c r="GB111">
        <f t="shared" si="15"/>
        <v>0</v>
      </c>
      <c r="GC111">
        <f t="shared" si="16"/>
        <v>0</v>
      </c>
      <c r="GD111">
        <f t="shared" si="17"/>
        <v>0</v>
      </c>
      <c r="GE111">
        <f t="shared" si="18"/>
        <v>0</v>
      </c>
    </row>
    <row r="112" spans="2:187" x14ac:dyDescent="0.25">
      <c r="B112" s="55"/>
      <c r="H112" t="s">
        <v>1388</v>
      </c>
      <c r="I112">
        <v>10520.814736</v>
      </c>
      <c r="R112" t="str">
        <f t="shared" si="21"/>
        <v>103</v>
      </c>
      <c r="S112" t="s">
        <v>1386</v>
      </c>
      <c r="FZ112">
        <f t="shared" si="13"/>
        <v>0</v>
      </c>
      <c r="GA112">
        <f t="shared" si="14"/>
        <v>0</v>
      </c>
      <c r="GB112">
        <f t="shared" si="15"/>
        <v>0</v>
      </c>
      <c r="GC112">
        <f t="shared" si="16"/>
        <v>0</v>
      </c>
      <c r="GD112">
        <f t="shared" si="17"/>
        <v>0</v>
      </c>
      <c r="GE112">
        <f t="shared" si="18"/>
        <v>0</v>
      </c>
    </row>
    <row r="113" spans="1:187" x14ac:dyDescent="0.25">
      <c r="B113" s="55"/>
      <c r="H113" t="s">
        <v>1391</v>
      </c>
      <c r="I113">
        <v>963.63099799999998</v>
      </c>
      <c r="R113" t="str">
        <f t="shared" si="21"/>
        <v>103</v>
      </c>
      <c r="S113" t="s">
        <v>1388</v>
      </c>
      <c r="FZ113">
        <f t="shared" si="13"/>
        <v>0</v>
      </c>
      <c r="GA113">
        <f t="shared" si="14"/>
        <v>0</v>
      </c>
      <c r="GB113">
        <f t="shared" si="15"/>
        <v>0</v>
      </c>
      <c r="GC113">
        <f t="shared" si="16"/>
        <v>0</v>
      </c>
      <c r="GD113">
        <f t="shared" si="17"/>
        <v>0</v>
      </c>
      <c r="GE113">
        <f t="shared" si="18"/>
        <v>0</v>
      </c>
    </row>
    <row r="114" spans="1:187" x14ac:dyDescent="0.25">
      <c r="H114" t="s">
        <v>1396</v>
      </c>
      <c r="I114">
        <v>621.77324199999998</v>
      </c>
      <c r="R114" t="str">
        <f t="shared" si="21"/>
        <v>103</v>
      </c>
      <c r="S114" t="s">
        <v>1391</v>
      </c>
      <c r="FZ114">
        <f t="shared" si="13"/>
        <v>0</v>
      </c>
      <c r="GA114">
        <f t="shared" si="14"/>
        <v>0</v>
      </c>
      <c r="GB114">
        <f t="shared" si="15"/>
        <v>0</v>
      </c>
      <c r="GC114">
        <f t="shared" si="16"/>
        <v>0</v>
      </c>
      <c r="GD114">
        <f t="shared" si="17"/>
        <v>0</v>
      </c>
      <c r="GE114">
        <f t="shared" si="18"/>
        <v>0</v>
      </c>
    </row>
    <row r="115" spans="1:187" x14ac:dyDescent="0.25">
      <c r="B115">
        <f>SUM(B116:B142)</f>
        <v>0</v>
      </c>
      <c r="C115" t="s">
        <v>3452</v>
      </c>
      <c r="H115" t="s">
        <v>1400</v>
      </c>
      <c r="I115">
        <v>1329.9611629999999</v>
      </c>
      <c r="R115" t="str">
        <f t="shared" si="21"/>
        <v>104</v>
      </c>
      <c r="S115" t="s">
        <v>1396</v>
      </c>
      <c r="T115">
        <v>0.17724500000000001</v>
      </c>
      <c r="U115">
        <v>54</v>
      </c>
      <c r="V115">
        <v>0.2</v>
      </c>
      <c r="W115">
        <v>0.5</v>
      </c>
      <c r="Y115">
        <v>1</v>
      </c>
      <c r="AA115">
        <v>51.615000000000002</v>
      </c>
      <c r="AD115">
        <v>24.9</v>
      </c>
      <c r="AE115">
        <v>50.261761999999997</v>
      </c>
      <c r="AJ115">
        <v>24.045000000000002</v>
      </c>
      <c r="AM115">
        <v>0.1</v>
      </c>
      <c r="AS115">
        <v>402.27423499999998</v>
      </c>
      <c r="AT115">
        <v>12.7</v>
      </c>
      <c r="AU115">
        <v>0</v>
      </c>
      <c r="AV115">
        <v>0</v>
      </c>
      <c r="AW115">
        <v>0</v>
      </c>
      <c r="AX115">
        <v>0</v>
      </c>
      <c r="AZ115">
        <v>0</v>
      </c>
      <c r="BB115">
        <v>0</v>
      </c>
      <c r="BE115">
        <v>0</v>
      </c>
      <c r="BF115">
        <v>0</v>
      </c>
      <c r="BK115">
        <v>0</v>
      </c>
      <c r="BN115">
        <v>0</v>
      </c>
      <c r="BT115">
        <v>0</v>
      </c>
      <c r="BU115">
        <v>0</v>
      </c>
      <c r="BV115">
        <v>0</v>
      </c>
      <c r="BW115">
        <v>0</v>
      </c>
      <c r="BX115">
        <v>0</v>
      </c>
      <c r="BY115">
        <v>0</v>
      </c>
      <c r="CA115">
        <v>0</v>
      </c>
      <c r="CC115">
        <v>0</v>
      </c>
      <c r="CF115">
        <v>0</v>
      </c>
      <c r="CG115">
        <v>0</v>
      </c>
      <c r="CL115">
        <v>0</v>
      </c>
      <c r="CO115">
        <v>0</v>
      </c>
      <c r="CU115">
        <v>0</v>
      </c>
      <c r="CV115">
        <v>0</v>
      </c>
      <c r="CW115">
        <v>0</v>
      </c>
      <c r="CX115">
        <v>0</v>
      </c>
      <c r="CY115">
        <v>0</v>
      </c>
      <c r="CZ115">
        <v>0</v>
      </c>
      <c r="DB115">
        <v>0</v>
      </c>
      <c r="DD115">
        <v>0</v>
      </c>
      <c r="DG115">
        <v>0</v>
      </c>
      <c r="DH115">
        <v>0</v>
      </c>
      <c r="DM115">
        <v>0</v>
      </c>
      <c r="DP115">
        <v>0</v>
      </c>
      <c r="DV115">
        <v>0</v>
      </c>
      <c r="DW115">
        <v>0</v>
      </c>
      <c r="DX115">
        <v>0</v>
      </c>
      <c r="DY115">
        <v>0</v>
      </c>
      <c r="DZ115">
        <v>0</v>
      </c>
      <c r="EA115">
        <v>0</v>
      </c>
      <c r="EC115">
        <v>0</v>
      </c>
      <c r="EE115">
        <v>0</v>
      </c>
      <c r="EH115">
        <v>0</v>
      </c>
      <c r="EI115">
        <v>0</v>
      </c>
      <c r="EN115">
        <v>0</v>
      </c>
      <c r="EQ115">
        <v>0</v>
      </c>
      <c r="EW115">
        <v>0</v>
      </c>
      <c r="EX115">
        <v>0</v>
      </c>
      <c r="EY115">
        <v>0</v>
      </c>
      <c r="EZ115">
        <v>0</v>
      </c>
      <c r="FA115">
        <v>0</v>
      </c>
      <c r="FB115">
        <v>0</v>
      </c>
      <c r="FD115">
        <v>0</v>
      </c>
      <c r="FF115">
        <v>0</v>
      </c>
      <c r="FI115">
        <v>0</v>
      </c>
      <c r="FJ115">
        <v>0</v>
      </c>
      <c r="FO115">
        <v>0</v>
      </c>
      <c r="FR115">
        <v>0</v>
      </c>
      <c r="FX115">
        <v>0</v>
      </c>
      <c r="FY115">
        <v>0</v>
      </c>
      <c r="FZ115">
        <f t="shared" si="13"/>
        <v>621.77324199999998</v>
      </c>
      <c r="GA115">
        <f t="shared" si="14"/>
        <v>0</v>
      </c>
      <c r="GB115">
        <f t="shared" si="15"/>
        <v>0</v>
      </c>
      <c r="GC115">
        <f t="shared" si="16"/>
        <v>0</v>
      </c>
      <c r="GD115">
        <f t="shared" si="17"/>
        <v>0</v>
      </c>
      <c r="GE115">
        <f t="shared" si="18"/>
        <v>0</v>
      </c>
    </row>
    <row r="116" spans="1:187" x14ac:dyDescent="0.25">
      <c r="A116">
        <v>2</v>
      </c>
      <c r="B116">
        <f>IF(C116&lt;&gt;"",1,0)</f>
        <v>0</v>
      </c>
      <c r="C116" t="str">
        <f>IFERROR(INDEX(Catálogos!$G$4:$G$500,MATCH($A116,Catálogos!$J$4:$J$500,0),1),"")</f>
        <v/>
      </c>
      <c r="D116" t="str">
        <f t="shared" ref="D116:D142" si="22">IF(C116&lt;&gt;"",VLOOKUP(C116,Lista_CGestor,2,0),"")</f>
        <v/>
      </c>
      <c r="H116" t="s">
        <v>1402</v>
      </c>
      <c r="I116">
        <v>11024.61418</v>
      </c>
      <c r="R116" t="str">
        <f t="shared" si="21"/>
        <v>104</v>
      </c>
      <c r="S116" t="s">
        <v>1400</v>
      </c>
      <c r="T116">
        <v>0.2</v>
      </c>
      <c r="Z116">
        <v>204</v>
      </c>
      <c r="AE116">
        <v>8.3083329999999993</v>
      </c>
      <c r="AF116">
        <v>1.6</v>
      </c>
      <c r="AH116">
        <v>107.5</v>
      </c>
      <c r="AI116">
        <v>0.05</v>
      </c>
      <c r="AJ116">
        <v>2</v>
      </c>
      <c r="AL116">
        <v>993.80282999999997</v>
      </c>
      <c r="AN116">
        <v>12.5</v>
      </c>
      <c r="AU116">
        <v>0</v>
      </c>
      <c r="BA116">
        <v>0</v>
      </c>
      <c r="BF116">
        <v>0</v>
      </c>
      <c r="BG116">
        <v>0</v>
      </c>
      <c r="BI116">
        <v>0</v>
      </c>
      <c r="BJ116">
        <v>0</v>
      </c>
      <c r="BK116">
        <v>0</v>
      </c>
      <c r="BM116">
        <v>0</v>
      </c>
      <c r="BO116">
        <v>0</v>
      </c>
      <c r="BV116">
        <v>0</v>
      </c>
      <c r="CB116">
        <v>0</v>
      </c>
      <c r="CG116">
        <v>0</v>
      </c>
      <c r="CH116">
        <v>0</v>
      </c>
      <c r="CJ116">
        <v>0</v>
      </c>
      <c r="CK116">
        <v>0</v>
      </c>
      <c r="CL116">
        <v>0</v>
      </c>
      <c r="CN116">
        <v>0</v>
      </c>
      <c r="CP116">
        <v>0</v>
      </c>
      <c r="CW116">
        <v>0</v>
      </c>
      <c r="DC116">
        <v>0</v>
      </c>
      <c r="DH116">
        <v>0</v>
      </c>
      <c r="DI116">
        <v>0</v>
      </c>
      <c r="DK116">
        <v>0</v>
      </c>
      <c r="DL116">
        <v>0</v>
      </c>
      <c r="DM116">
        <v>0</v>
      </c>
      <c r="DO116">
        <v>0</v>
      </c>
      <c r="DQ116">
        <v>0</v>
      </c>
      <c r="DX116">
        <v>0</v>
      </c>
      <c r="ED116">
        <v>0</v>
      </c>
      <c r="EI116">
        <v>0</v>
      </c>
      <c r="EJ116">
        <v>0</v>
      </c>
      <c r="EL116">
        <v>0</v>
      </c>
      <c r="EM116">
        <v>0</v>
      </c>
      <c r="EN116">
        <v>0</v>
      </c>
      <c r="EP116">
        <v>0</v>
      </c>
      <c r="ER116">
        <v>0</v>
      </c>
      <c r="EY116">
        <v>0</v>
      </c>
      <c r="FE116">
        <v>0</v>
      </c>
      <c r="FJ116">
        <v>0</v>
      </c>
      <c r="FK116">
        <v>0</v>
      </c>
      <c r="FM116">
        <v>0</v>
      </c>
      <c r="FN116">
        <v>0</v>
      </c>
      <c r="FO116">
        <v>0</v>
      </c>
      <c r="FQ116">
        <v>0</v>
      </c>
      <c r="FS116">
        <v>0</v>
      </c>
      <c r="FZ116">
        <f t="shared" si="13"/>
        <v>1329.9611629999999</v>
      </c>
      <c r="GA116">
        <f t="shared" si="14"/>
        <v>0</v>
      </c>
      <c r="GB116">
        <f t="shared" si="15"/>
        <v>0</v>
      </c>
      <c r="GC116">
        <f t="shared" si="16"/>
        <v>0</v>
      </c>
      <c r="GD116">
        <f t="shared" si="17"/>
        <v>0</v>
      </c>
      <c r="GE116">
        <f t="shared" si="18"/>
        <v>0</v>
      </c>
    </row>
    <row r="117" spans="1:187" x14ac:dyDescent="0.25">
      <c r="A117">
        <f>+A116+1</f>
        <v>3</v>
      </c>
      <c r="B117">
        <f t="shared" ref="B117:B142" si="23">IF(C117&lt;&gt;"",1,0)</f>
        <v>0</v>
      </c>
      <c r="C117" t="str">
        <f>IFERROR(INDEX(Catálogos!$G$4:$G$500,MATCH($A117,Catálogos!$J$4:$J$500,0),1),"")</f>
        <v/>
      </c>
      <c r="D117" t="str">
        <f t="shared" si="22"/>
        <v/>
      </c>
      <c r="H117" t="s">
        <v>1405</v>
      </c>
      <c r="I117">
        <v>2312.4730070000001</v>
      </c>
      <c r="R117" t="str">
        <f t="shared" si="21"/>
        <v>104</v>
      </c>
      <c r="S117" t="s">
        <v>1402</v>
      </c>
      <c r="T117">
        <v>7.5</v>
      </c>
      <c r="U117">
        <v>29.15</v>
      </c>
      <c r="Z117">
        <v>9.3149999999999995</v>
      </c>
      <c r="AA117">
        <v>192.43199999999999</v>
      </c>
      <c r="AB117">
        <v>303.696214</v>
      </c>
      <c r="AC117">
        <v>64.02</v>
      </c>
      <c r="AD117">
        <v>46.2</v>
      </c>
      <c r="AE117">
        <v>1183.9000000000001</v>
      </c>
      <c r="AF117">
        <v>8110.0200420000001</v>
      </c>
      <c r="AH117">
        <v>8.66</v>
      </c>
      <c r="AI117">
        <v>75</v>
      </c>
      <c r="AJ117">
        <v>177.59</v>
      </c>
      <c r="AK117">
        <v>0.78686400000000001</v>
      </c>
      <c r="AL117">
        <v>31.428000000000001</v>
      </c>
      <c r="AO117">
        <v>752.460689</v>
      </c>
      <c r="AS117">
        <v>23.615371</v>
      </c>
      <c r="AT117">
        <v>8.84</v>
      </c>
      <c r="AU117">
        <v>0</v>
      </c>
      <c r="AV117">
        <v>0</v>
      </c>
      <c r="BA117">
        <v>0</v>
      </c>
      <c r="BB117">
        <v>0</v>
      </c>
      <c r="BC117">
        <v>0</v>
      </c>
      <c r="BD117">
        <v>0</v>
      </c>
      <c r="BE117">
        <v>0</v>
      </c>
      <c r="BF117">
        <v>0</v>
      </c>
      <c r="BG117">
        <v>0</v>
      </c>
      <c r="BI117">
        <v>0</v>
      </c>
      <c r="BJ117">
        <v>0</v>
      </c>
      <c r="BK117">
        <v>0</v>
      </c>
      <c r="BL117">
        <v>0</v>
      </c>
      <c r="BM117">
        <v>0</v>
      </c>
      <c r="BP117">
        <v>0</v>
      </c>
      <c r="BT117">
        <v>0</v>
      </c>
      <c r="BU117">
        <v>0</v>
      </c>
      <c r="BV117">
        <v>0</v>
      </c>
      <c r="BW117">
        <v>0</v>
      </c>
      <c r="CB117">
        <v>0</v>
      </c>
      <c r="CC117">
        <v>0</v>
      </c>
      <c r="CD117">
        <v>0</v>
      </c>
      <c r="CE117">
        <v>0</v>
      </c>
      <c r="CF117">
        <v>0</v>
      </c>
      <c r="CG117">
        <v>0</v>
      </c>
      <c r="CH117">
        <v>0</v>
      </c>
      <c r="CJ117">
        <v>0</v>
      </c>
      <c r="CK117">
        <v>0</v>
      </c>
      <c r="CL117">
        <v>0</v>
      </c>
      <c r="CM117">
        <v>0</v>
      </c>
      <c r="CN117">
        <v>0</v>
      </c>
      <c r="CQ117">
        <v>0</v>
      </c>
      <c r="CU117">
        <v>0</v>
      </c>
      <c r="CV117">
        <v>0</v>
      </c>
      <c r="CW117">
        <v>0</v>
      </c>
      <c r="CX117">
        <v>0</v>
      </c>
      <c r="DC117">
        <v>0</v>
      </c>
      <c r="DD117">
        <v>0</v>
      </c>
      <c r="DE117">
        <v>0</v>
      </c>
      <c r="DF117">
        <v>0</v>
      </c>
      <c r="DG117">
        <v>0</v>
      </c>
      <c r="DH117">
        <v>0</v>
      </c>
      <c r="DI117">
        <v>0</v>
      </c>
      <c r="DK117">
        <v>0</v>
      </c>
      <c r="DL117">
        <v>0</v>
      </c>
      <c r="DM117">
        <v>0</v>
      </c>
      <c r="DN117">
        <v>0</v>
      </c>
      <c r="DO117">
        <v>0</v>
      </c>
      <c r="DR117">
        <v>0</v>
      </c>
      <c r="DV117">
        <v>0</v>
      </c>
      <c r="DW117">
        <v>0</v>
      </c>
      <c r="DX117">
        <v>0</v>
      </c>
      <c r="DY117">
        <v>0</v>
      </c>
      <c r="ED117">
        <v>0</v>
      </c>
      <c r="EE117">
        <v>0</v>
      </c>
      <c r="EF117">
        <v>0</v>
      </c>
      <c r="EG117">
        <v>0</v>
      </c>
      <c r="EH117">
        <v>0</v>
      </c>
      <c r="EI117">
        <v>0</v>
      </c>
      <c r="EJ117">
        <v>0</v>
      </c>
      <c r="EL117">
        <v>0</v>
      </c>
      <c r="EM117">
        <v>0</v>
      </c>
      <c r="EN117">
        <v>0</v>
      </c>
      <c r="EO117">
        <v>0</v>
      </c>
      <c r="EP117">
        <v>0</v>
      </c>
      <c r="ES117">
        <v>0</v>
      </c>
      <c r="EW117">
        <v>0</v>
      </c>
      <c r="EX117">
        <v>0</v>
      </c>
      <c r="EY117">
        <v>0</v>
      </c>
      <c r="EZ117">
        <v>0</v>
      </c>
      <c r="FE117">
        <v>0</v>
      </c>
      <c r="FF117">
        <v>0</v>
      </c>
      <c r="FG117">
        <v>0</v>
      </c>
      <c r="FH117">
        <v>0</v>
      </c>
      <c r="FI117">
        <v>0</v>
      </c>
      <c r="FJ117">
        <v>0</v>
      </c>
      <c r="FK117">
        <v>0</v>
      </c>
      <c r="FM117">
        <v>0</v>
      </c>
      <c r="FN117">
        <v>0</v>
      </c>
      <c r="FO117">
        <v>0</v>
      </c>
      <c r="FP117">
        <v>0</v>
      </c>
      <c r="FQ117">
        <v>0</v>
      </c>
      <c r="FT117">
        <v>0</v>
      </c>
      <c r="FX117">
        <v>0</v>
      </c>
      <c r="FY117">
        <v>0</v>
      </c>
      <c r="FZ117">
        <f t="shared" si="13"/>
        <v>11024.614179999999</v>
      </c>
      <c r="GA117">
        <f t="shared" si="14"/>
        <v>0</v>
      </c>
      <c r="GB117">
        <f t="shared" si="15"/>
        <v>0</v>
      </c>
      <c r="GC117">
        <f t="shared" si="16"/>
        <v>0</v>
      </c>
      <c r="GD117">
        <f t="shared" si="17"/>
        <v>0</v>
      </c>
      <c r="GE117">
        <f t="shared" si="18"/>
        <v>0</v>
      </c>
    </row>
    <row r="118" spans="1:187" x14ac:dyDescent="0.25">
      <c r="A118">
        <f>+A117+1</f>
        <v>4</v>
      </c>
      <c r="B118">
        <f t="shared" si="23"/>
        <v>0</v>
      </c>
      <c r="C118" t="str">
        <f>IFERROR(INDEX(Catálogos!$G$4:$G$500,MATCH($A118,Catálogos!$J$4:$J$500,0),1),"")</f>
        <v/>
      </c>
      <c r="D118" t="str">
        <f t="shared" si="22"/>
        <v/>
      </c>
      <c r="H118" t="s">
        <v>1408</v>
      </c>
      <c r="I118">
        <v>5713.847358</v>
      </c>
      <c r="R118" t="str">
        <f t="shared" si="21"/>
        <v>104</v>
      </c>
      <c r="S118" t="s">
        <v>1405</v>
      </c>
      <c r="T118">
        <v>80</v>
      </c>
      <c r="U118">
        <v>22.925000000000001</v>
      </c>
      <c r="W118">
        <v>7.0389999999999997</v>
      </c>
      <c r="Z118">
        <v>12.4</v>
      </c>
      <c r="AA118">
        <v>507</v>
      </c>
      <c r="AD118">
        <v>25</v>
      </c>
      <c r="AE118">
        <v>15.5</v>
      </c>
      <c r="AF118">
        <v>78.507490000000004</v>
      </c>
      <c r="AG118">
        <v>398</v>
      </c>
      <c r="AH118">
        <v>58</v>
      </c>
      <c r="AI118">
        <v>285.97000000000003</v>
      </c>
      <c r="AL118">
        <v>365.04149999999998</v>
      </c>
      <c r="AM118">
        <v>70</v>
      </c>
      <c r="AN118">
        <v>167</v>
      </c>
      <c r="AS118">
        <v>148.502017</v>
      </c>
      <c r="AT118">
        <v>71.587999999999994</v>
      </c>
      <c r="AU118">
        <v>0</v>
      </c>
      <c r="AV118">
        <v>0</v>
      </c>
      <c r="AX118">
        <v>0</v>
      </c>
      <c r="BA118">
        <v>0</v>
      </c>
      <c r="BB118">
        <v>0</v>
      </c>
      <c r="BE118">
        <v>0</v>
      </c>
      <c r="BF118">
        <v>0</v>
      </c>
      <c r="BG118">
        <v>0</v>
      </c>
      <c r="BH118">
        <v>0</v>
      </c>
      <c r="BI118">
        <v>0</v>
      </c>
      <c r="BJ118">
        <v>0</v>
      </c>
      <c r="BM118">
        <v>0</v>
      </c>
      <c r="BN118">
        <v>0</v>
      </c>
      <c r="BO118">
        <v>0</v>
      </c>
      <c r="BT118">
        <v>0</v>
      </c>
      <c r="BU118">
        <v>0</v>
      </c>
      <c r="BV118">
        <v>0</v>
      </c>
      <c r="BW118">
        <v>0</v>
      </c>
      <c r="BY118">
        <v>0</v>
      </c>
      <c r="CB118">
        <v>0</v>
      </c>
      <c r="CC118">
        <v>0</v>
      </c>
      <c r="CF118">
        <v>0</v>
      </c>
      <c r="CG118">
        <v>0</v>
      </c>
      <c r="CH118">
        <v>0</v>
      </c>
      <c r="CI118">
        <v>0</v>
      </c>
      <c r="CJ118">
        <v>0</v>
      </c>
      <c r="CK118">
        <v>0</v>
      </c>
      <c r="CN118">
        <v>0</v>
      </c>
      <c r="CO118">
        <v>0</v>
      </c>
      <c r="CP118">
        <v>0</v>
      </c>
      <c r="CU118">
        <v>0</v>
      </c>
      <c r="CV118">
        <v>0</v>
      </c>
      <c r="CW118">
        <v>0</v>
      </c>
      <c r="CX118">
        <v>0</v>
      </c>
      <c r="CZ118">
        <v>0</v>
      </c>
      <c r="DC118">
        <v>0</v>
      </c>
      <c r="DD118">
        <v>0</v>
      </c>
      <c r="DG118">
        <v>0</v>
      </c>
      <c r="DH118">
        <v>0</v>
      </c>
      <c r="DI118">
        <v>0</v>
      </c>
      <c r="DJ118">
        <v>0</v>
      </c>
      <c r="DK118">
        <v>0</v>
      </c>
      <c r="DL118">
        <v>0</v>
      </c>
      <c r="DO118">
        <v>0</v>
      </c>
      <c r="DP118">
        <v>0</v>
      </c>
      <c r="DQ118">
        <v>0</v>
      </c>
      <c r="DV118">
        <v>0</v>
      </c>
      <c r="DW118">
        <v>0</v>
      </c>
      <c r="DX118">
        <v>0</v>
      </c>
      <c r="DY118">
        <v>0</v>
      </c>
      <c r="EA118">
        <v>0</v>
      </c>
      <c r="ED118">
        <v>0</v>
      </c>
      <c r="EE118">
        <v>0</v>
      </c>
      <c r="EH118">
        <v>0</v>
      </c>
      <c r="EI118">
        <v>0</v>
      </c>
      <c r="EJ118">
        <v>0</v>
      </c>
      <c r="EK118">
        <v>0</v>
      </c>
      <c r="EL118">
        <v>0</v>
      </c>
      <c r="EM118">
        <v>0</v>
      </c>
      <c r="EP118">
        <v>0</v>
      </c>
      <c r="EQ118">
        <v>0</v>
      </c>
      <c r="ER118">
        <v>0</v>
      </c>
      <c r="EW118">
        <v>0</v>
      </c>
      <c r="EX118">
        <v>0</v>
      </c>
      <c r="EY118">
        <v>0</v>
      </c>
      <c r="EZ118">
        <v>0</v>
      </c>
      <c r="FB118">
        <v>0</v>
      </c>
      <c r="FE118">
        <v>0</v>
      </c>
      <c r="FF118">
        <v>0</v>
      </c>
      <c r="FI118">
        <v>0</v>
      </c>
      <c r="FJ118">
        <v>0</v>
      </c>
      <c r="FK118">
        <v>0</v>
      </c>
      <c r="FL118">
        <v>0</v>
      </c>
      <c r="FM118">
        <v>0</v>
      </c>
      <c r="FN118">
        <v>0</v>
      </c>
      <c r="FQ118">
        <v>0</v>
      </c>
      <c r="FR118">
        <v>0</v>
      </c>
      <c r="FS118">
        <v>0</v>
      </c>
      <c r="FX118">
        <v>0</v>
      </c>
      <c r="FY118">
        <v>0</v>
      </c>
      <c r="FZ118">
        <f t="shared" si="13"/>
        <v>2312.4730070000001</v>
      </c>
      <c r="GA118">
        <f t="shared" si="14"/>
        <v>0</v>
      </c>
      <c r="GB118">
        <f t="shared" si="15"/>
        <v>0</v>
      </c>
      <c r="GC118">
        <f t="shared" si="16"/>
        <v>0</v>
      </c>
      <c r="GD118">
        <f t="shared" si="17"/>
        <v>0</v>
      </c>
      <c r="GE118">
        <f t="shared" si="18"/>
        <v>0</v>
      </c>
    </row>
    <row r="119" spans="1:187" x14ac:dyDescent="0.25">
      <c r="A119">
        <f t="shared" ref="A119:A146" si="24">+A118+1</f>
        <v>5</v>
      </c>
      <c r="B119">
        <f t="shared" si="23"/>
        <v>0</v>
      </c>
      <c r="C119" t="str">
        <f>IFERROR(INDEX(Catálogos!$G$4:$G$500,MATCH($A119,Catálogos!$J$4:$J$500,0),1),"")</f>
        <v/>
      </c>
      <c r="D119" t="str">
        <f t="shared" si="22"/>
        <v/>
      </c>
      <c r="H119" t="s">
        <v>1411</v>
      </c>
      <c r="I119">
        <v>21544.351647</v>
      </c>
      <c r="R119" t="str">
        <f t="shared" si="21"/>
        <v>104</v>
      </c>
      <c r="S119" t="s">
        <v>1408</v>
      </c>
      <c r="T119">
        <v>45</v>
      </c>
      <c r="V119">
        <v>96</v>
      </c>
      <c r="W119">
        <v>35.97</v>
      </c>
      <c r="Z119">
        <v>75.525000000000006</v>
      </c>
      <c r="AA119">
        <v>19.257000000000001</v>
      </c>
      <c r="AD119">
        <v>83.9208</v>
      </c>
      <c r="AE119">
        <v>321.17439999999999</v>
      </c>
      <c r="AF119">
        <v>1600.7394959999999</v>
      </c>
      <c r="AG119">
        <v>1872.056</v>
      </c>
      <c r="AH119">
        <v>215.91151400000001</v>
      </c>
      <c r="AI119">
        <v>45.5</v>
      </c>
      <c r="AJ119">
        <v>3</v>
      </c>
      <c r="AL119">
        <v>13</v>
      </c>
      <c r="AN119">
        <v>97</v>
      </c>
      <c r="AO119">
        <v>55</v>
      </c>
      <c r="AS119">
        <v>1061.1791479999999</v>
      </c>
      <c r="AT119">
        <v>73.614000000000004</v>
      </c>
      <c r="AU119">
        <v>0</v>
      </c>
      <c r="AW119">
        <v>0</v>
      </c>
      <c r="AX119">
        <v>0</v>
      </c>
      <c r="BA119">
        <v>0</v>
      </c>
      <c r="BB119">
        <v>0</v>
      </c>
      <c r="BE119">
        <v>0</v>
      </c>
      <c r="BF119">
        <v>0</v>
      </c>
      <c r="BG119">
        <v>0</v>
      </c>
      <c r="BH119">
        <v>0</v>
      </c>
      <c r="BI119">
        <v>0</v>
      </c>
      <c r="BJ119">
        <v>0</v>
      </c>
      <c r="BK119">
        <v>0</v>
      </c>
      <c r="BM119">
        <v>0</v>
      </c>
      <c r="BO119">
        <v>0</v>
      </c>
      <c r="BP119">
        <v>0</v>
      </c>
      <c r="BT119">
        <v>0</v>
      </c>
      <c r="BU119">
        <v>0</v>
      </c>
      <c r="BV119">
        <v>0</v>
      </c>
      <c r="BX119">
        <v>0</v>
      </c>
      <c r="BY119">
        <v>0</v>
      </c>
      <c r="CB119">
        <v>0</v>
      </c>
      <c r="CC119">
        <v>0</v>
      </c>
      <c r="CF119">
        <v>0</v>
      </c>
      <c r="CG119">
        <v>0</v>
      </c>
      <c r="CH119">
        <v>0</v>
      </c>
      <c r="CI119">
        <v>0</v>
      </c>
      <c r="CJ119">
        <v>0</v>
      </c>
      <c r="CK119">
        <v>0</v>
      </c>
      <c r="CL119">
        <v>0</v>
      </c>
      <c r="CN119">
        <v>0</v>
      </c>
      <c r="CP119">
        <v>0</v>
      </c>
      <c r="CQ119">
        <v>0</v>
      </c>
      <c r="CU119">
        <v>0</v>
      </c>
      <c r="CV119">
        <v>0</v>
      </c>
      <c r="CW119">
        <v>0</v>
      </c>
      <c r="CY119">
        <v>0</v>
      </c>
      <c r="CZ119">
        <v>0</v>
      </c>
      <c r="DC119">
        <v>0</v>
      </c>
      <c r="DD119">
        <v>0</v>
      </c>
      <c r="DG119">
        <v>0</v>
      </c>
      <c r="DH119">
        <v>0</v>
      </c>
      <c r="DI119">
        <v>0</v>
      </c>
      <c r="DJ119">
        <v>0</v>
      </c>
      <c r="DK119">
        <v>0</v>
      </c>
      <c r="DL119">
        <v>0</v>
      </c>
      <c r="DM119">
        <v>0</v>
      </c>
      <c r="DO119">
        <v>0</v>
      </c>
      <c r="DQ119">
        <v>0</v>
      </c>
      <c r="DR119">
        <v>0</v>
      </c>
      <c r="DV119">
        <v>0</v>
      </c>
      <c r="DW119">
        <v>0</v>
      </c>
      <c r="DX119">
        <v>0</v>
      </c>
      <c r="DZ119">
        <v>0</v>
      </c>
      <c r="EA119">
        <v>0</v>
      </c>
      <c r="ED119">
        <v>0</v>
      </c>
      <c r="EE119">
        <v>0</v>
      </c>
      <c r="EH119">
        <v>0</v>
      </c>
      <c r="EI119">
        <v>0</v>
      </c>
      <c r="EJ119">
        <v>0</v>
      </c>
      <c r="EK119">
        <v>0</v>
      </c>
      <c r="EL119">
        <v>0</v>
      </c>
      <c r="EM119">
        <v>0</v>
      </c>
      <c r="EN119">
        <v>0</v>
      </c>
      <c r="EP119">
        <v>0</v>
      </c>
      <c r="ER119">
        <v>0</v>
      </c>
      <c r="ES119">
        <v>0</v>
      </c>
      <c r="EW119">
        <v>0</v>
      </c>
      <c r="EX119">
        <v>0</v>
      </c>
      <c r="EY119">
        <v>0</v>
      </c>
      <c r="FA119">
        <v>0</v>
      </c>
      <c r="FB119">
        <v>0</v>
      </c>
      <c r="FE119">
        <v>0</v>
      </c>
      <c r="FF119">
        <v>0</v>
      </c>
      <c r="FI119">
        <v>0</v>
      </c>
      <c r="FJ119">
        <v>0</v>
      </c>
      <c r="FK119">
        <v>0</v>
      </c>
      <c r="FL119">
        <v>0</v>
      </c>
      <c r="FM119">
        <v>0</v>
      </c>
      <c r="FN119">
        <v>0</v>
      </c>
      <c r="FO119">
        <v>0</v>
      </c>
      <c r="FQ119">
        <v>0</v>
      </c>
      <c r="FS119">
        <v>0</v>
      </c>
      <c r="FT119">
        <v>0</v>
      </c>
      <c r="FX119">
        <v>0</v>
      </c>
      <c r="FY119">
        <v>0</v>
      </c>
      <c r="FZ119">
        <f t="shared" si="13"/>
        <v>5713.847358</v>
      </c>
      <c r="GA119">
        <f t="shared" si="14"/>
        <v>0</v>
      </c>
      <c r="GB119">
        <f t="shared" si="15"/>
        <v>0</v>
      </c>
      <c r="GC119">
        <f t="shared" si="16"/>
        <v>0</v>
      </c>
      <c r="GD119">
        <f t="shared" si="17"/>
        <v>0</v>
      </c>
      <c r="GE119">
        <f t="shared" si="18"/>
        <v>0</v>
      </c>
    </row>
    <row r="120" spans="1:187" x14ac:dyDescent="0.25">
      <c r="A120">
        <f t="shared" si="24"/>
        <v>6</v>
      </c>
      <c r="B120">
        <f t="shared" si="23"/>
        <v>0</v>
      </c>
      <c r="C120" t="str">
        <f>IFERROR(INDEX(Catálogos!$G$4:$G$500,MATCH($A120,Catálogos!$J$4:$J$500,0),1),"")</f>
        <v/>
      </c>
      <c r="D120" t="str">
        <f t="shared" si="22"/>
        <v/>
      </c>
      <c r="H120" t="s">
        <v>1413</v>
      </c>
      <c r="I120">
        <v>9040.2346340000004</v>
      </c>
      <c r="R120" t="str">
        <f t="shared" si="21"/>
        <v>104</v>
      </c>
      <c r="S120" t="s">
        <v>1411</v>
      </c>
      <c r="T120">
        <v>320.39999999999998</v>
      </c>
      <c r="U120">
        <v>114.333</v>
      </c>
      <c r="V120">
        <v>106</v>
      </c>
      <c r="W120">
        <v>22.56</v>
      </c>
      <c r="X120">
        <v>4.4000000000000004</v>
      </c>
      <c r="Y120">
        <v>28.675000000000001</v>
      </c>
      <c r="Z120">
        <v>103.01</v>
      </c>
      <c r="AA120">
        <v>1256.1637000000001</v>
      </c>
      <c r="AB120">
        <v>2360.5269389999999</v>
      </c>
      <c r="AC120">
        <v>385.897896</v>
      </c>
      <c r="AD120">
        <v>22</v>
      </c>
      <c r="AE120">
        <v>2994.3939890000001</v>
      </c>
      <c r="AF120">
        <v>1235.9014749999999</v>
      </c>
      <c r="AG120">
        <v>2794.5</v>
      </c>
      <c r="AH120">
        <v>478.68299999999999</v>
      </c>
      <c r="AI120">
        <v>1129.0448960000001</v>
      </c>
      <c r="AJ120">
        <v>493.39499999999998</v>
      </c>
      <c r="AK120">
        <v>26.021999999999998</v>
      </c>
      <c r="AL120">
        <v>28.5</v>
      </c>
      <c r="AM120">
        <v>71.2</v>
      </c>
      <c r="AN120">
        <v>99.938999999999993</v>
      </c>
      <c r="AO120">
        <v>309.198466</v>
      </c>
      <c r="AS120">
        <v>6200.6872860000003</v>
      </c>
      <c r="AT120">
        <v>958.92</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3"/>
        <v>21544.351647</v>
      </c>
      <c r="GA120">
        <f t="shared" si="14"/>
        <v>0</v>
      </c>
      <c r="GB120">
        <f t="shared" si="15"/>
        <v>0</v>
      </c>
      <c r="GC120">
        <f t="shared" si="16"/>
        <v>0</v>
      </c>
      <c r="GD120">
        <f t="shared" si="17"/>
        <v>0</v>
      </c>
      <c r="GE120">
        <f t="shared" si="18"/>
        <v>0</v>
      </c>
    </row>
    <row r="121" spans="1:187" x14ac:dyDescent="0.25">
      <c r="A121">
        <f t="shared" si="24"/>
        <v>7</v>
      </c>
      <c r="B121">
        <f t="shared" si="23"/>
        <v>0</v>
      </c>
      <c r="C121" t="str">
        <f>IFERROR(INDEX(Catálogos!$G$4:$G$500,MATCH($A121,Catálogos!$J$4:$J$500,0),1),"")</f>
        <v/>
      </c>
      <c r="D121" t="str">
        <f t="shared" si="22"/>
        <v/>
      </c>
      <c r="H121" t="s">
        <v>1419</v>
      </c>
      <c r="I121">
        <v>6332.120089</v>
      </c>
      <c r="R121" t="str">
        <f t="shared" si="21"/>
        <v>104</v>
      </c>
      <c r="S121" t="s">
        <v>1413</v>
      </c>
      <c r="T121">
        <v>11.1</v>
      </c>
      <c r="U121">
        <v>6.2530000000000001</v>
      </c>
      <c r="V121">
        <v>6</v>
      </c>
      <c r="W121">
        <v>7.351</v>
      </c>
      <c r="X121">
        <v>4</v>
      </c>
      <c r="Y121">
        <v>1.35</v>
      </c>
      <c r="Z121">
        <v>81.819999999999993</v>
      </c>
      <c r="AA121">
        <v>136.43945500000001</v>
      </c>
      <c r="AB121">
        <v>560.45914400000004</v>
      </c>
      <c r="AC121">
        <v>5.0625739999999997</v>
      </c>
      <c r="AD121">
        <v>193.341993</v>
      </c>
      <c r="AE121">
        <v>110.318293</v>
      </c>
      <c r="AF121">
        <v>2217.50362</v>
      </c>
      <c r="AG121">
        <v>900.54</v>
      </c>
      <c r="AH121">
        <v>909.53378099999998</v>
      </c>
      <c r="AI121">
        <v>1348.465782</v>
      </c>
      <c r="AJ121">
        <v>53.728000000000002</v>
      </c>
      <c r="AK121">
        <v>3.0571999999999999</v>
      </c>
      <c r="AL121">
        <v>2.125</v>
      </c>
      <c r="AM121">
        <v>13.441000000000001</v>
      </c>
      <c r="AN121">
        <v>9.0719999999999992</v>
      </c>
      <c r="AO121">
        <v>14.130984</v>
      </c>
      <c r="AS121">
        <v>824.01180799999997</v>
      </c>
      <c r="AT121">
        <v>1621.13</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X121">
        <v>0</v>
      </c>
      <c r="FY121">
        <v>0</v>
      </c>
      <c r="FZ121">
        <f t="shared" si="13"/>
        <v>9040.2346340000004</v>
      </c>
      <c r="GA121">
        <f t="shared" si="14"/>
        <v>0</v>
      </c>
      <c r="GB121">
        <f t="shared" si="15"/>
        <v>0</v>
      </c>
      <c r="GC121">
        <f t="shared" si="16"/>
        <v>0</v>
      </c>
      <c r="GD121">
        <f t="shared" si="17"/>
        <v>0</v>
      </c>
      <c r="GE121">
        <f t="shared" si="18"/>
        <v>0</v>
      </c>
    </row>
    <row r="122" spans="1:187" x14ac:dyDescent="0.25">
      <c r="A122">
        <f t="shared" si="24"/>
        <v>8</v>
      </c>
      <c r="B122">
        <f t="shared" si="23"/>
        <v>0</v>
      </c>
      <c r="C122" t="str">
        <f>IFERROR(INDEX(Catálogos!$G$4:$G$500,MATCH($A122,Catálogos!$J$4:$J$500,0),1),"")</f>
        <v/>
      </c>
      <c r="D122" t="str">
        <f t="shared" si="22"/>
        <v/>
      </c>
      <c r="H122" t="s">
        <v>1422</v>
      </c>
      <c r="I122">
        <v>7066.5581540000003</v>
      </c>
      <c r="R122" t="str">
        <f t="shared" si="21"/>
        <v>105</v>
      </c>
      <c r="S122" t="s">
        <v>1419</v>
      </c>
      <c r="T122">
        <v>18</v>
      </c>
      <c r="U122">
        <v>2.9449999999999998</v>
      </c>
      <c r="V122">
        <v>2</v>
      </c>
      <c r="W122">
        <v>1.1599999999999999</v>
      </c>
      <c r="X122">
        <v>1.1000000000000001</v>
      </c>
      <c r="Y122">
        <v>1.915</v>
      </c>
      <c r="Z122">
        <v>0.89</v>
      </c>
      <c r="AA122">
        <v>7.98</v>
      </c>
      <c r="AB122">
        <v>7.9584999999999999</v>
      </c>
      <c r="AC122">
        <v>5.8477649999999999</v>
      </c>
      <c r="AD122">
        <v>5.0097699999999996</v>
      </c>
      <c r="AE122">
        <v>61.727684000000004</v>
      </c>
      <c r="AF122">
        <v>5924.1866220000002</v>
      </c>
      <c r="AG122">
        <v>12.163</v>
      </c>
      <c r="AH122">
        <v>7.4433449999999999</v>
      </c>
      <c r="AI122">
        <v>89.406490000000005</v>
      </c>
      <c r="AJ122">
        <v>9.6140000000000008</v>
      </c>
      <c r="AK122">
        <v>0.56000000000000005</v>
      </c>
      <c r="AL122">
        <v>15.809282</v>
      </c>
      <c r="AM122">
        <v>1.5</v>
      </c>
      <c r="AN122">
        <v>2.125</v>
      </c>
      <c r="AO122">
        <v>7.0127600000000001</v>
      </c>
      <c r="AS122">
        <v>129.115871</v>
      </c>
      <c r="AT122">
        <v>16.649999999999999</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3"/>
        <v>6332.1200889999991</v>
      </c>
      <c r="GA122">
        <f t="shared" si="14"/>
        <v>0</v>
      </c>
      <c r="GB122">
        <f t="shared" si="15"/>
        <v>0</v>
      </c>
      <c r="GC122">
        <f t="shared" si="16"/>
        <v>0</v>
      </c>
      <c r="GD122">
        <f t="shared" si="17"/>
        <v>0</v>
      </c>
      <c r="GE122">
        <f t="shared" si="18"/>
        <v>0</v>
      </c>
    </row>
    <row r="123" spans="1:187" x14ac:dyDescent="0.25">
      <c r="A123">
        <f t="shared" si="24"/>
        <v>9</v>
      </c>
      <c r="B123">
        <f t="shared" si="23"/>
        <v>0</v>
      </c>
      <c r="C123" t="str">
        <f>IFERROR(INDEX(Catálogos!$G$4:$G$500,MATCH($A123,Catálogos!$J$4:$J$500,0),1),"")</f>
        <v/>
      </c>
      <c r="D123" t="str">
        <f t="shared" si="22"/>
        <v/>
      </c>
      <c r="H123" t="s">
        <v>1424</v>
      </c>
      <c r="I123">
        <v>1343.4484520000001</v>
      </c>
      <c r="R123" t="str">
        <f t="shared" si="21"/>
        <v>105</v>
      </c>
      <c r="S123" t="s">
        <v>1422</v>
      </c>
      <c r="T123">
        <v>35</v>
      </c>
      <c r="U123">
        <v>37.435000000000002</v>
      </c>
      <c r="V123">
        <v>25</v>
      </c>
      <c r="W123">
        <v>38.1</v>
      </c>
      <c r="X123">
        <v>65.7</v>
      </c>
      <c r="Y123">
        <v>49.65</v>
      </c>
      <c r="Z123">
        <v>20.95</v>
      </c>
      <c r="AA123">
        <v>181.75</v>
      </c>
      <c r="AB123">
        <v>487.4</v>
      </c>
      <c r="AC123">
        <v>262.46099600000002</v>
      </c>
      <c r="AD123">
        <v>41.316499999999998</v>
      </c>
      <c r="AE123">
        <v>1289.3970549999999</v>
      </c>
      <c r="AF123">
        <v>1658.7100499999999</v>
      </c>
      <c r="AG123">
        <v>445.88815299999999</v>
      </c>
      <c r="AH123">
        <v>124.19362599999999</v>
      </c>
      <c r="AI123">
        <v>171.15535</v>
      </c>
      <c r="AJ123">
        <v>202.53450000000001</v>
      </c>
      <c r="AK123">
        <v>14.3104</v>
      </c>
      <c r="AL123">
        <v>13.5</v>
      </c>
      <c r="AM123">
        <v>20.5</v>
      </c>
      <c r="AN123">
        <v>10.355</v>
      </c>
      <c r="AO123">
        <v>102.11399400000001</v>
      </c>
      <c r="AS123">
        <v>1401.0375300000001</v>
      </c>
      <c r="AT123">
        <v>368.1</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3"/>
        <v>7066.5581540000003</v>
      </c>
      <c r="GA123">
        <f t="shared" si="14"/>
        <v>0</v>
      </c>
      <c r="GB123">
        <f t="shared" si="15"/>
        <v>0</v>
      </c>
      <c r="GC123">
        <f t="shared" si="16"/>
        <v>0</v>
      </c>
      <c r="GD123">
        <f t="shared" si="17"/>
        <v>0</v>
      </c>
      <c r="GE123">
        <f t="shared" si="18"/>
        <v>0</v>
      </c>
    </row>
    <row r="124" spans="1:187" x14ac:dyDescent="0.25">
      <c r="A124">
        <f t="shared" si="24"/>
        <v>10</v>
      </c>
      <c r="B124">
        <f t="shared" si="23"/>
        <v>0</v>
      </c>
      <c r="C124" t="str">
        <f>IFERROR(INDEX(Catálogos!$G$4:$G$500,MATCH($A124,Catálogos!$J$4:$J$500,0),1),"")</f>
        <v/>
      </c>
      <c r="D124" t="str">
        <f t="shared" si="22"/>
        <v/>
      </c>
      <c r="H124" t="s">
        <v>1426</v>
      </c>
      <c r="I124">
        <v>830.89260300000001</v>
      </c>
      <c r="R124" t="str">
        <f t="shared" si="21"/>
        <v>105</v>
      </c>
      <c r="S124" t="s">
        <v>1424</v>
      </c>
      <c r="T124">
        <v>30</v>
      </c>
      <c r="U124">
        <v>14.906000000000001</v>
      </c>
      <c r="V124">
        <v>3</v>
      </c>
      <c r="W124">
        <v>58</v>
      </c>
      <c r="X124">
        <v>12</v>
      </c>
      <c r="Z124">
        <v>566.86</v>
      </c>
      <c r="AB124">
        <v>66.312309999999997</v>
      </c>
      <c r="AD124">
        <v>27.35</v>
      </c>
      <c r="AE124">
        <v>22.566489000000001</v>
      </c>
      <c r="AF124">
        <v>23</v>
      </c>
      <c r="AH124">
        <v>16.600000000000001</v>
      </c>
      <c r="AI124">
        <v>228.5</v>
      </c>
      <c r="AJ124">
        <v>10</v>
      </c>
      <c r="AK124">
        <v>1.6947840000000001</v>
      </c>
      <c r="AL124">
        <v>170.62567000000001</v>
      </c>
      <c r="AM124">
        <v>12.67</v>
      </c>
      <c r="AN124">
        <v>31.624366999999999</v>
      </c>
      <c r="AO124">
        <v>13.07</v>
      </c>
      <c r="AS124">
        <v>16.545832000000001</v>
      </c>
      <c r="AT124">
        <v>18.123000000000001</v>
      </c>
      <c r="AU124">
        <v>0</v>
      </c>
      <c r="AV124">
        <v>0</v>
      </c>
      <c r="AW124">
        <v>0</v>
      </c>
      <c r="AX124">
        <v>0</v>
      </c>
      <c r="AY124">
        <v>0</v>
      </c>
      <c r="BA124">
        <v>0</v>
      </c>
      <c r="BC124">
        <v>0</v>
      </c>
      <c r="BE124">
        <v>0</v>
      </c>
      <c r="BF124">
        <v>0</v>
      </c>
      <c r="BG124">
        <v>0</v>
      </c>
      <c r="BI124">
        <v>0</v>
      </c>
      <c r="BJ124">
        <v>0</v>
      </c>
      <c r="BK124">
        <v>0</v>
      </c>
      <c r="BL124">
        <v>0</v>
      </c>
      <c r="BM124">
        <v>0</v>
      </c>
      <c r="BN124">
        <v>0</v>
      </c>
      <c r="BO124">
        <v>0</v>
      </c>
      <c r="BP124">
        <v>0</v>
      </c>
      <c r="BT124">
        <v>0</v>
      </c>
      <c r="BU124">
        <v>0</v>
      </c>
      <c r="BV124">
        <v>0</v>
      </c>
      <c r="BW124">
        <v>0</v>
      </c>
      <c r="BX124">
        <v>0</v>
      </c>
      <c r="BY124">
        <v>0</v>
      </c>
      <c r="BZ124">
        <v>0</v>
      </c>
      <c r="CB124">
        <v>0</v>
      </c>
      <c r="CD124">
        <v>0</v>
      </c>
      <c r="CF124">
        <v>0</v>
      </c>
      <c r="CG124">
        <v>0</v>
      </c>
      <c r="CH124">
        <v>0</v>
      </c>
      <c r="CJ124">
        <v>0</v>
      </c>
      <c r="CK124">
        <v>0</v>
      </c>
      <c r="CL124">
        <v>0</v>
      </c>
      <c r="CM124">
        <v>0</v>
      </c>
      <c r="CN124">
        <v>0</v>
      </c>
      <c r="CO124">
        <v>0</v>
      </c>
      <c r="CP124">
        <v>0</v>
      </c>
      <c r="CQ124">
        <v>0</v>
      </c>
      <c r="CU124">
        <v>0</v>
      </c>
      <c r="CV124">
        <v>0</v>
      </c>
      <c r="CW124">
        <v>0</v>
      </c>
      <c r="CX124">
        <v>0</v>
      </c>
      <c r="CY124">
        <v>0</v>
      </c>
      <c r="CZ124">
        <v>0</v>
      </c>
      <c r="DA124">
        <v>0</v>
      </c>
      <c r="DC124">
        <v>0</v>
      </c>
      <c r="DE124">
        <v>0</v>
      </c>
      <c r="DG124">
        <v>0</v>
      </c>
      <c r="DH124">
        <v>0</v>
      </c>
      <c r="DI124">
        <v>0</v>
      </c>
      <c r="DK124">
        <v>0</v>
      </c>
      <c r="DL124">
        <v>0</v>
      </c>
      <c r="DM124">
        <v>0</v>
      </c>
      <c r="DN124">
        <v>0</v>
      </c>
      <c r="DO124">
        <v>0</v>
      </c>
      <c r="DP124">
        <v>0</v>
      </c>
      <c r="DQ124">
        <v>0</v>
      </c>
      <c r="DR124">
        <v>0</v>
      </c>
      <c r="DV124">
        <v>0</v>
      </c>
      <c r="DW124">
        <v>0</v>
      </c>
      <c r="DX124">
        <v>0</v>
      </c>
      <c r="DY124">
        <v>0</v>
      </c>
      <c r="DZ124">
        <v>0</v>
      </c>
      <c r="EA124">
        <v>0</v>
      </c>
      <c r="EB124">
        <v>0</v>
      </c>
      <c r="ED124">
        <v>0</v>
      </c>
      <c r="EF124">
        <v>0</v>
      </c>
      <c r="EH124">
        <v>0</v>
      </c>
      <c r="EI124">
        <v>0</v>
      </c>
      <c r="EJ124">
        <v>0</v>
      </c>
      <c r="EL124">
        <v>0</v>
      </c>
      <c r="EM124">
        <v>0</v>
      </c>
      <c r="EN124">
        <v>0</v>
      </c>
      <c r="EO124">
        <v>0</v>
      </c>
      <c r="EP124">
        <v>0</v>
      </c>
      <c r="EQ124">
        <v>0</v>
      </c>
      <c r="ER124">
        <v>0</v>
      </c>
      <c r="ES124">
        <v>0</v>
      </c>
      <c r="EW124">
        <v>0</v>
      </c>
      <c r="EX124">
        <v>0</v>
      </c>
      <c r="EY124">
        <v>0</v>
      </c>
      <c r="EZ124">
        <v>0</v>
      </c>
      <c r="FA124">
        <v>0</v>
      </c>
      <c r="FB124">
        <v>0</v>
      </c>
      <c r="FC124">
        <v>0</v>
      </c>
      <c r="FE124">
        <v>0</v>
      </c>
      <c r="FG124">
        <v>0</v>
      </c>
      <c r="FI124">
        <v>0</v>
      </c>
      <c r="FJ124">
        <v>0</v>
      </c>
      <c r="FK124">
        <v>0</v>
      </c>
      <c r="FM124">
        <v>0</v>
      </c>
      <c r="FN124">
        <v>0</v>
      </c>
      <c r="FO124">
        <v>0</v>
      </c>
      <c r="FP124">
        <v>0</v>
      </c>
      <c r="FQ124">
        <v>0</v>
      </c>
      <c r="FR124">
        <v>0</v>
      </c>
      <c r="FS124">
        <v>0</v>
      </c>
      <c r="FT124">
        <v>0</v>
      </c>
      <c r="FX124">
        <v>0</v>
      </c>
      <c r="FY124">
        <v>0</v>
      </c>
      <c r="FZ124">
        <f t="shared" si="13"/>
        <v>1343.4484520000001</v>
      </c>
      <c r="GA124">
        <f t="shared" si="14"/>
        <v>0</v>
      </c>
      <c r="GB124">
        <f t="shared" si="15"/>
        <v>0</v>
      </c>
      <c r="GC124">
        <f t="shared" si="16"/>
        <v>0</v>
      </c>
      <c r="GD124">
        <f t="shared" si="17"/>
        <v>0</v>
      </c>
      <c r="GE124">
        <f t="shared" si="18"/>
        <v>0</v>
      </c>
    </row>
    <row r="125" spans="1:187" x14ac:dyDescent="0.25">
      <c r="A125">
        <f t="shared" si="24"/>
        <v>11</v>
      </c>
      <c r="B125">
        <f t="shared" si="23"/>
        <v>0</v>
      </c>
      <c r="C125" t="str">
        <f>IFERROR(INDEX(Catálogos!$G$4:$G$500,MATCH($A125,Catálogos!$J$4:$J$500,0),1),"")</f>
        <v/>
      </c>
      <c r="D125" t="str">
        <f t="shared" si="22"/>
        <v/>
      </c>
      <c r="H125" t="s">
        <v>1432</v>
      </c>
      <c r="I125">
        <v>24185.660543000002</v>
      </c>
      <c r="R125" t="str">
        <f t="shared" si="21"/>
        <v>105</v>
      </c>
      <c r="S125" t="s">
        <v>1426</v>
      </c>
      <c r="T125">
        <v>30</v>
      </c>
      <c r="U125">
        <v>18.427</v>
      </c>
      <c r="V125">
        <v>4.5</v>
      </c>
      <c r="W125">
        <v>50</v>
      </c>
      <c r="X125">
        <v>16</v>
      </c>
      <c r="Z125">
        <v>218.803192</v>
      </c>
      <c r="AB125">
        <v>71.445633999999998</v>
      </c>
      <c r="AD125">
        <v>32.121299999999998</v>
      </c>
      <c r="AE125">
        <v>24.874559999999999</v>
      </c>
      <c r="AF125">
        <v>18.399999999999999</v>
      </c>
      <c r="AH125">
        <v>26.012049999999999</v>
      </c>
      <c r="AI125">
        <v>37.548000000000002</v>
      </c>
      <c r="AJ125">
        <v>15.5</v>
      </c>
      <c r="AK125">
        <v>1.0633220000000001</v>
      </c>
      <c r="AL125">
        <v>142.5</v>
      </c>
      <c r="AM125">
        <v>15.885300000000001</v>
      </c>
      <c r="AN125">
        <v>41.524999999999999</v>
      </c>
      <c r="AO125">
        <v>16.227426999999999</v>
      </c>
      <c r="AS125">
        <v>15.559818</v>
      </c>
      <c r="AT125">
        <v>34.5</v>
      </c>
      <c r="AU125">
        <v>0</v>
      </c>
      <c r="AV125">
        <v>0</v>
      </c>
      <c r="AW125">
        <v>0</v>
      </c>
      <c r="AX125">
        <v>0</v>
      </c>
      <c r="AY125">
        <v>0</v>
      </c>
      <c r="BA125">
        <v>0</v>
      </c>
      <c r="BC125">
        <v>0</v>
      </c>
      <c r="BE125">
        <v>0</v>
      </c>
      <c r="BF125">
        <v>0</v>
      </c>
      <c r="BG125">
        <v>0</v>
      </c>
      <c r="BI125">
        <v>0</v>
      </c>
      <c r="BJ125">
        <v>0</v>
      </c>
      <c r="BK125">
        <v>0</v>
      </c>
      <c r="BL125">
        <v>0</v>
      </c>
      <c r="BM125">
        <v>0</v>
      </c>
      <c r="BN125">
        <v>0</v>
      </c>
      <c r="BO125">
        <v>0</v>
      </c>
      <c r="BP125">
        <v>0</v>
      </c>
      <c r="BT125">
        <v>0</v>
      </c>
      <c r="BU125">
        <v>0</v>
      </c>
      <c r="BV125">
        <v>0</v>
      </c>
      <c r="BW125">
        <v>0</v>
      </c>
      <c r="BX125">
        <v>0</v>
      </c>
      <c r="BY125">
        <v>0</v>
      </c>
      <c r="BZ125">
        <v>0</v>
      </c>
      <c r="CB125">
        <v>0</v>
      </c>
      <c r="CD125">
        <v>0</v>
      </c>
      <c r="CF125">
        <v>0</v>
      </c>
      <c r="CG125">
        <v>0</v>
      </c>
      <c r="CH125">
        <v>0</v>
      </c>
      <c r="CJ125">
        <v>0</v>
      </c>
      <c r="CK125">
        <v>0</v>
      </c>
      <c r="CL125">
        <v>0</v>
      </c>
      <c r="CM125">
        <v>0</v>
      </c>
      <c r="CN125">
        <v>0</v>
      </c>
      <c r="CO125">
        <v>0</v>
      </c>
      <c r="CP125">
        <v>0</v>
      </c>
      <c r="CQ125">
        <v>0</v>
      </c>
      <c r="CU125">
        <v>0</v>
      </c>
      <c r="CV125">
        <v>0</v>
      </c>
      <c r="CW125">
        <v>0</v>
      </c>
      <c r="CX125">
        <v>0</v>
      </c>
      <c r="CY125">
        <v>0</v>
      </c>
      <c r="CZ125">
        <v>0</v>
      </c>
      <c r="DA125">
        <v>0</v>
      </c>
      <c r="DC125">
        <v>0</v>
      </c>
      <c r="DE125">
        <v>0</v>
      </c>
      <c r="DG125">
        <v>0</v>
      </c>
      <c r="DH125">
        <v>0</v>
      </c>
      <c r="DI125">
        <v>0</v>
      </c>
      <c r="DK125">
        <v>0</v>
      </c>
      <c r="DL125">
        <v>0</v>
      </c>
      <c r="DM125">
        <v>0</v>
      </c>
      <c r="DN125">
        <v>0</v>
      </c>
      <c r="DO125">
        <v>0</v>
      </c>
      <c r="DP125">
        <v>0</v>
      </c>
      <c r="DQ125">
        <v>0</v>
      </c>
      <c r="DR125">
        <v>0</v>
      </c>
      <c r="DV125">
        <v>0</v>
      </c>
      <c r="DW125">
        <v>0</v>
      </c>
      <c r="DX125">
        <v>0</v>
      </c>
      <c r="DY125">
        <v>0</v>
      </c>
      <c r="DZ125">
        <v>0</v>
      </c>
      <c r="EA125">
        <v>0</v>
      </c>
      <c r="EB125">
        <v>0</v>
      </c>
      <c r="ED125">
        <v>0</v>
      </c>
      <c r="EF125">
        <v>0</v>
      </c>
      <c r="EH125">
        <v>0</v>
      </c>
      <c r="EI125">
        <v>0</v>
      </c>
      <c r="EJ125">
        <v>0</v>
      </c>
      <c r="EL125">
        <v>0</v>
      </c>
      <c r="EM125">
        <v>0</v>
      </c>
      <c r="EN125">
        <v>0</v>
      </c>
      <c r="EO125">
        <v>0</v>
      </c>
      <c r="EP125">
        <v>0</v>
      </c>
      <c r="EQ125">
        <v>0</v>
      </c>
      <c r="ER125">
        <v>0</v>
      </c>
      <c r="ES125">
        <v>0</v>
      </c>
      <c r="EW125">
        <v>0</v>
      </c>
      <c r="EX125">
        <v>0</v>
      </c>
      <c r="EY125">
        <v>0</v>
      </c>
      <c r="EZ125">
        <v>0</v>
      </c>
      <c r="FA125">
        <v>0</v>
      </c>
      <c r="FB125">
        <v>0</v>
      </c>
      <c r="FC125">
        <v>0</v>
      </c>
      <c r="FE125">
        <v>0</v>
      </c>
      <c r="FG125">
        <v>0</v>
      </c>
      <c r="FI125">
        <v>0</v>
      </c>
      <c r="FJ125">
        <v>0</v>
      </c>
      <c r="FK125">
        <v>0</v>
      </c>
      <c r="FM125">
        <v>0</v>
      </c>
      <c r="FN125">
        <v>0</v>
      </c>
      <c r="FO125">
        <v>0</v>
      </c>
      <c r="FP125">
        <v>0</v>
      </c>
      <c r="FQ125">
        <v>0</v>
      </c>
      <c r="FR125">
        <v>0</v>
      </c>
      <c r="FS125">
        <v>0</v>
      </c>
      <c r="FT125">
        <v>0</v>
      </c>
      <c r="FX125">
        <v>0</v>
      </c>
      <c r="FY125">
        <v>0</v>
      </c>
      <c r="FZ125">
        <f t="shared" si="13"/>
        <v>830.89260299999989</v>
      </c>
      <c r="GA125">
        <f t="shared" si="14"/>
        <v>0</v>
      </c>
      <c r="GB125">
        <f t="shared" si="15"/>
        <v>0</v>
      </c>
      <c r="GC125">
        <f t="shared" si="16"/>
        <v>0</v>
      </c>
      <c r="GD125">
        <f t="shared" si="17"/>
        <v>0</v>
      </c>
      <c r="GE125">
        <f t="shared" si="18"/>
        <v>0</v>
      </c>
    </row>
    <row r="126" spans="1:187" x14ac:dyDescent="0.25">
      <c r="A126">
        <f t="shared" si="24"/>
        <v>12</v>
      </c>
      <c r="B126">
        <f t="shared" si="23"/>
        <v>0</v>
      </c>
      <c r="C126" t="str">
        <f>IFERROR(INDEX(Catálogos!$G$4:$G$500,MATCH($A126,Catálogos!$J$4:$J$500,0),1),"")</f>
        <v/>
      </c>
      <c r="D126" t="str">
        <f t="shared" si="22"/>
        <v/>
      </c>
      <c r="H126" t="s">
        <v>1434</v>
      </c>
      <c r="R126" t="str">
        <f t="shared" si="21"/>
        <v>106</v>
      </c>
      <c r="S126" t="s">
        <v>1432</v>
      </c>
      <c r="FZ126">
        <f t="shared" si="13"/>
        <v>0</v>
      </c>
      <c r="GA126">
        <f t="shared" si="14"/>
        <v>0</v>
      </c>
      <c r="GB126">
        <f t="shared" si="15"/>
        <v>0</v>
      </c>
      <c r="GC126">
        <f t="shared" si="16"/>
        <v>0</v>
      </c>
      <c r="GD126">
        <f t="shared" si="17"/>
        <v>0</v>
      </c>
      <c r="GE126">
        <f t="shared" si="18"/>
        <v>0</v>
      </c>
    </row>
    <row r="127" spans="1:187" x14ac:dyDescent="0.25">
      <c r="A127">
        <f t="shared" si="24"/>
        <v>13</v>
      </c>
      <c r="B127">
        <f t="shared" si="23"/>
        <v>0</v>
      </c>
      <c r="C127" t="str">
        <f>IFERROR(INDEX(Catálogos!$G$4:$G$500,MATCH($A127,Catálogos!$J$4:$J$500,0),1),"")</f>
        <v/>
      </c>
      <c r="D127" t="str">
        <f t="shared" si="22"/>
        <v/>
      </c>
      <c r="H127" t="s">
        <v>1436</v>
      </c>
      <c r="R127" t="str">
        <f t="shared" si="21"/>
        <v>106</v>
      </c>
      <c r="S127" t="s">
        <v>1434</v>
      </c>
      <c r="FZ127">
        <f t="shared" si="13"/>
        <v>0</v>
      </c>
      <c r="GA127">
        <f t="shared" si="14"/>
        <v>0</v>
      </c>
      <c r="GB127">
        <f t="shared" si="15"/>
        <v>0</v>
      </c>
      <c r="GC127">
        <f t="shared" si="16"/>
        <v>0</v>
      </c>
      <c r="GD127">
        <f t="shared" si="17"/>
        <v>0</v>
      </c>
      <c r="GE127">
        <f t="shared" si="18"/>
        <v>0</v>
      </c>
    </row>
    <row r="128" spans="1:187" x14ac:dyDescent="0.25">
      <c r="A128">
        <f t="shared" si="24"/>
        <v>14</v>
      </c>
      <c r="B128">
        <f t="shared" si="23"/>
        <v>0</v>
      </c>
      <c r="C128" t="str">
        <f>IFERROR(INDEX(Catálogos!$G$4:$G$500,MATCH($A128,Catálogos!$J$4:$J$500,0),1),"")</f>
        <v/>
      </c>
      <c r="D128" t="str">
        <f t="shared" si="22"/>
        <v/>
      </c>
      <c r="H128" t="s">
        <v>1441</v>
      </c>
      <c r="I128">
        <v>2827.0422530000001</v>
      </c>
      <c r="R128" t="str">
        <f t="shared" si="21"/>
        <v>106</v>
      </c>
      <c r="S128" t="s">
        <v>1436</v>
      </c>
      <c r="FZ128">
        <f t="shared" si="13"/>
        <v>0</v>
      </c>
      <c r="GA128">
        <f t="shared" si="14"/>
        <v>0</v>
      </c>
      <c r="GB128">
        <f t="shared" si="15"/>
        <v>0</v>
      </c>
      <c r="GC128">
        <f t="shared" si="16"/>
        <v>0</v>
      </c>
      <c r="GD128">
        <f t="shared" si="17"/>
        <v>0</v>
      </c>
      <c r="GE128">
        <f t="shared" si="18"/>
        <v>0</v>
      </c>
    </row>
    <row r="129" spans="1:187" x14ac:dyDescent="0.25">
      <c r="A129">
        <f t="shared" si="24"/>
        <v>15</v>
      </c>
      <c r="B129">
        <f t="shared" si="23"/>
        <v>0</v>
      </c>
      <c r="C129" t="str">
        <f>IFERROR(INDEX(Catálogos!$G$4:$G$500,MATCH($A129,Catálogos!$J$4:$J$500,0),1),"")</f>
        <v/>
      </c>
      <c r="D129" t="str">
        <f t="shared" si="22"/>
        <v/>
      </c>
      <c r="H129" t="s">
        <v>1444</v>
      </c>
      <c r="I129">
        <v>553.10310700000002</v>
      </c>
      <c r="R129" t="str">
        <f t="shared" si="21"/>
        <v>107</v>
      </c>
      <c r="S129" t="s">
        <v>1441</v>
      </c>
      <c r="FZ129">
        <f t="shared" si="13"/>
        <v>0</v>
      </c>
      <c r="GA129">
        <f t="shared" si="14"/>
        <v>0</v>
      </c>
      <c r="GB129">
        <f t="shared" si="15"/>
        <v>0</v>
      </c>
      <c r="GC129">
        <f t="shared" si="16"/>
        <v>0</v>
      </c>
      <c r="GD129">
        <f t="shared" si="17"/>
        <v>0</v>
      </c>
      <c r="GE129">
        <f t="shared" si="18"/>
        <v>0</v>
      </c>
    </row>
    <row r="130" spans="1:187" x14ac:dyDescent="0.25">
      <c r="A130">
        <f t="shared" si="24"/>
        <v>16</v>
      </c>
      <c r="B130">
        <f t="shared" si="23"/>
        <v>0</v>
      </c>
      <c r="C130" t="str">
        <f>IFERROR(INDEX(Catálogos!$G$4:$G$500,MATCH($A130,Catálogos!$J$4:$J$500,0),1),"")</f>
        <v/>
      </c>
      <c r="D130" t="str">
        <f t="shared" si="22"/>
        <v/>
      </c>
      <c r="H130" t="s">
        <v>1446</v>
      </c>
      <c r="I130">
        <v>12.683999999999999</v>
      </c>
      <c r="R130" t="str">
        <f t="shared" si="21"/>
        <v>107</v>
      </c>
      <c r="S130" t="s">
        <v>1444</v>
      </c>
      <c r="T130">
        <v>70</v>
      </c>
      <c r="U130">
        <v>11.988</v>
      </c>
      <c r="V130">
        <v>3</v>
      </c>
      <c r="W130">
        <v>38.880000000000003</v>
      </c>
      <c r="X130">
        <v>1</v>
      </c>
      <c r="Z130">
        <v>123.7</v>
      </c>
      <c r="AA130">
        <v>31.5</v>
      </c>
      <c r="AB130">
        <v>1</v>
      </c>
      <c r="AC130">
        <v>5</v>
      </c>
      <c r="AD130">
        <v>5.92075</v>
      </c>
      <c r="AE130">
        <v>5.967257</v>
      </c>
      <c r="AF130">
        <v>10.7</v>
      </c>
      <c r="AG130">
        <v>20</v>
      </c>
      <c r="AH130">
        <v>0.57199999999999995</v>
      </c>
      <c r="AI130">
        <v>20.5</v>
      </c>
      <c r="AJ130">
        <v>1.7969999999999999</v>
      </c>
      <c r="AK130">
        <v>0.2</v>
      </c>
      <c r="AL130">
        <v>5.5</v>
      </c>
      <c r="AM130">
        <v>14.205</v>
      </c>
      <c r="AN130">
        <v>9.0015000000000001</v>
      </c>
      <c r="AO130">
        <v>0.25</v>
      </c>
      <c r="AS130">
        <v>35.008600000000001</v>
      </c>
      <c r="AT130">
        <v>137.41300000000001</v>
      </c>
      <c r="AU130">
        <v>0</v>
      </c>
      <c r="AV130">
        <v>0</v>
      </c>
      <c r="AW130">
        <v>0</v>
      </c>
      <c r="AX130">
        <v>0</v>
      </c>
      <c r="AY130">
        <v>0</v>
      </c>
      <c r="BA130">
        <v>0</v>
      </c>
      <c r="BB130">
        <v>0</v>
      </c>
      <c r="BC130">
        <v>0</v>
      </c>
      <c r="BD130">
        <v>0</v>
      </c>
      <c r="BE130">
        <v>0</v>
      </c>
      <c r="BF130">
        <v>0</v>
      </c>
      <c r="BG130">
        <v>0</v>
      </c>
      <c r="BH130">
        <v>0</v>
      </c>
      <c r="BI130">
        <v>0</v>
      </c>
      <c r="BJ130">
        <v>0</v>
      </c>
      <c r="BK130">
        <v>0</v>
      </c>
      <c r="BL130">
        <v>0</v>
      </c>
      <c r="BM130">
        <v>0</v>
      </c>
      <c r="BN130">
        <v>0</v>
      </c>
      <c r="BO130">
        <v>0</v>
      </c>
      <c r="BP130">
        <v>0</v>
      </c>
      <c r="BT130">
        <v>0</v>
      </c>
      <c r="BU130">
        <v>0</v>
      </c>
      <c r="BV130">
        <v>0</v>
      </c>
      <c r="BW130">
        <v>0</v>
      </c>
      <c r="BX130">
        <v>0</v>
      </c>
      <c r="BY130">
        <v>0</v>
      </c>
      <c r="BZ130">
        <v>0</v>
      </c>
      <c r="CB130">
        <v>0</v>
      </c>
      <c r="CC130">
        <v>0</v>
      </c>
      <c r="CD130">
        <v>0</v>
      </c>
      <c r="CE130">
        <v>0</v>
      </c>
      <c r="CF130">
        <v>0</v>
      </c>
      <c r="CG130">
        <v>0</v>
      </c>
      <c r="CH130">
        <v>0</v>
      </c>
      <c r="CI130">
        <v>0</v>
      </c>
      <c r="CJ130">
        <v>0</v>
      </c>
      <c r="CK130">
        <v>0</v>
      </c>
      <c r="CL130">
        <v>0</v>
      </c>
      <c r="CM130">
        <v>0</v>
      </c>
      <c r="CN130">
        <v>0</v>
      </c>
      <c r="CO130">
        <v>0</v>
      </c>
      <c r="CP130">
        <v>0</v>
      </c>
      <c r="CQ130">
        <v>0</v>
      </c>
      <c r="CU130">
        <v>0</v>
      </c>
      <c r="CV130">
        <v>0</v>
      </c>
      <c r="CW130">
        <v>0</v>
      </c>
      <c r="CX130">
        <v>0</v>
      </c>
      <c r="CY130">
        <v>0</v>
      </c>
      <c r="CZ130">
        <v>0</v>
      </c>
      <c r="DA130">
        <v>0</v>
      </c>
      <c r="DC130">
        <v>0</v>
      </c>
      <c r="DD130">
        <v>0</v>
      </c>
      <c r="DE130">
        <v>0</v>
      </c>
      <c r="DF130">
        <v>0</v>
      </c>
      <c r="DG130">
        <v>0</v>
      </c>
      <c r="DH130">
        <v>0</v>
      </c>
      <c r="DI130">
        <v>0</v>
      </c>
      <c r="DJ130">
        <v>0</v>
      </c>
      <c r="DK130">
        <v>0</v>
      </c>
      <c r="DL130">
        <v>0</v>
      </c>
      <c r="DM130">
        <v>0</v>
      </c>
      <c r="DN130">
        <v>0</v>
      </c>
      <c r="DO130">
        <v>0</v>
      </c>
      <c r="DP130">
        <v>0</v>
      </c>
      <c r="DQ130">
        <v>0</v>
      </c>
      <c r="DR130">
        <v>0</v>
      </c>
      <c r="DV130">
        <v>0</v>
      </c>
      <c r="DW130">
        <v>0</v>
      </c>
      <c r="DX130">
        <v>0</v>
      </c>
      <c r="DY130">
        <v>0</v>
      </c>
      <c r="DZ130">
        <v>0</v>
      </c>
      <c r="EA130">
        <v>0</v>
      </c>
      <c r="EB130">
        <v>0</v>
      </c>
      <c r="ED130">
        <v>0</v>
      </c>
      <c r="EE130">
        <v>0</v>
      </c>
      <c r="EF130">
        <v>0</v>
      </c>
      <c r="EG130">
        <v>0</v>
      </c>
      <c r="EH130">
        <v>0</v>
      </c>
      <c r="EI130">
        <v>0</v>
      </c>
      <c r="EJ130">
        <v>0</v>
      </c>
      <c r="EK130">
        <v>0</v>
      </c>
      <c r="EL130">
        <v>0</v>
      </c>
      <c r="EM130">
        <v>0</v>
      </c>
      <c r="EN130">
        <v>0</v>
      </c>
      <c r="EO130">
        <v>0</v>
      </c>
      <c r="EP130">
        <v>0</v>
      </c>
      <c r="EQ130">
        <v>0</v>
      </c>
      <c r="ER130">
        <v>0</v>
      </c>
      <c r="ES130">
        <v>0</v>
      </c>
      <c r="EW130">
        <v>0</v>
      </c>
      <c r="EX130">
        <v>0</v>
      </c>
      <c r="EY130">
        <v>0</v>
      </c>
      <c r="EZ130">
        <v>0</v>
      </c>
      <c r="FA130">
        <v>0</v>
      </c>
      <c r="FB130">
        <v>0</v>
      </c>
      <c r="FC130">
        <v>0</v>
      </c>
      <c r="FE130">
        <v>0</v>
      </c>
      <c r="FF130">
        <v>0</v>
      </c>
      <c r="FG130">
        <v>0</v>
      </c>
      <c r="FH130">
        <v>0</v>
      </c>
      <c r="FI130">
        <v>0</v>
      </c>
      <c r="FJ130">
        <v>0</v>
      </c>
      <c r="FK130">
        <v>0</v>
      </c>
      <c r="FL130">
        <v>0</v>
      </c>
      <c r="FM130">
        <v>0</v>
      </c>
      <c r="FN130">
        <v>0</v>
      </c>
      <c r="FO130">
        <v>0</v>
      </c>
      <c r="FP130">
        <v>0</v>
      </c>
      <c r="FQ130">
        <v>0</v>
      </c>
      <c r="FR130">
        <v>0</v>
      </c>
      <c r="FS130">
        <v>0</v>
      </c>
      <c r="FT130">
        <v>0</v>
      </c>
      <c r="FX130">
        <v>0</v>
      </c>
      <c r="FY130">
        <v>0</v>
      </c>
      <c r="FZ130">
        <f t="shared" si="13"/>
        <v>553.10310700000002</v>
      </c>
      <c r="GA130">
        <f t="shared" si="14"/>
        <v>0</v>
      </c>
      <c r="GB130">
        <f t="shared" si="15"/>
        <v>0</v>
      </c>
      <c r="GC130">
        <f t="shared" si="16"/>
        <v>0</v>
      </c>
      <c r="GD130">
        <f t="shared" si="17"/>
        <v>0</v>
      </c>
      <c r="GE130">
        <f t="shared" si="18"/>
        <v>0</v>
      </c>
    </row>
    <row r="131" spans="1:187" x14ac:dyDescent="0.25">
      <c r="A131">
        <f t="shared" si="24"/>
        <v>17</v>
      </c>
      <c r="B131">
        <f t="shared" si="23"/>
        <v>0</v>
      </c>
      <c r="C131" t="str">
        <f>IFERROR(INDEX(Catálogos!$G$4:$G$500,MATCH($A131,Catálogos!$J$4:$J$500,0),1),"")</f>
        <v/>
      </c>
      <c r="D131" t="str">
        <f t="shared" si="22"/>
        <v/>
      </c>
      <c r="H131" t="s">
        <v>1453</v>
      </c>
      <c r="I131">
        <v>5369.7380999999996</v>
      </c>
      <c r="R131" t="str">
        <f t="shared" si="21"/>
        <v>107</v>
      </c>
      <c r="S131" t="s">
        <v>1446</v>
      </c>
      <c r="V131">
        <v>0.2</v>
      </c>
      <c r="W131">
        <v>1.25</v>
      </c>
      <c r="X131">
        <v>0.1</v>
      </c>
      <c r="Z131">
        <v>2.5</v>
      </c>
      <c r="AA131">
        <v>2</v>
      </c>
      <c r="AE131">
        <v>0.45</v>
      </c>
      <c r="AI131">
        <v>2.5</v>
      </c>
      <c r="AJ131">
        <v>0.6</v>
      </c>
      <c r="AM131">
        <v>1.5</v>
      </c>
      <c r="AN131">
        <v>1.5840000000000001</v>
      </c>
      <c r="AW131">
        <v>0</v>
      </c>
      <c r="AX131">
        <v>0</v>
      </c>
      <c r="AY131">
        <v>0</v>
      </c>
      <c r="BA131">
        <v>0</v>
      </c>
      <c r="BB131">
        <v>0</v>
      </c>
      <c r="BF131">
        <v>0</v>
      </c>
      <c r="BJ131">
        <v>0</v>
      </c>
      <c r="BK131">
        <v>0</v>
      </c>
      <c r="BN131">
        <v>0</v>
      </c>
      <c r="BO131">
        <v>0</v>
      </c>
      <c r="BX131">
        <v>0</v>
      </c>
      <c r="BY131">
        <v>0</v>
      </c>
      <c r="BZ131">
        <v>0</v>
      </c>
      <c r="CB131">
        <v>0</v>
      </c>
      <c r="CC131">
        <v>0</v>
      </c>
      <c r="CG131">
        <v>0</v>
      </c>
      <c r="CK131">
        <v>0</v>
      </c>
      <c r="CL131">
        <v>0</v>
      </c>
      <c r="CO131">
        <v>0</v>
      </c>
      <c r="CP131">
        <v>0</v>
      </c>
      <c r="CY131">
        <v>0</v>
      </c>
      <c r="CZ131">
        <v>0</v>
      </c>
      <c r="DA131">
        <v>0</v>
      </c>
      <c r="DC131">
        <v>0</v>
      </c>
      <c r="DD131">
        <v>0</v>
      </c>
      <c r="DH131">
        <v>0</v>
      </c>
      <c r="DL131">
        <v>0</v>
      </c>
      <c r="DM131">
        <v>0</v>
      </c>
      <c r="DP131">
        <v>0</v>
      </c>
      <c r="DQ131">
        <v>0</v>
      </c>
      <c r="DZ131">
        <v>0</v>
      </c>
      <c r="EA131">
        <v>0</v>
      </c>
      <c r="EB131">
        <v>0</v>
      </c>
      <c r="ED131">
        <v>0</v>
      </c>
      <c r="EE131">
        <v>0</v>
      </c>
      <c r="EI131">
        <v>0</v>
      </c>
      <c r="EM131">
        <v>0</v>
      </c>
      <c r="EN131">
        <v>0</v>
      </c>
      <c r="EQ131">
        <v>0</v>
      </c>
      <c r="ER131">
        <v>0</v>
      </c>
      <c r="FA131">
        <v>0</v>
      </c>
      <c r="FB131">
        <v>0</v>
      </c>
      <c r="FC131">
        <v>0</v>
      </c>
      <c r="FE131">
        <v>0</v>
      </c>
      <c r="FF131">
        <v>0</v>
      </c>
      <c r="FJ131">
        <v>0</v>
      </c>
      <c r="FN131">
        <v>0</v>
      </c>
      <c r="FO131">
        <v>0</v>
      </c>
      <c r="FR131">
        <v>0</v>
      </c>
      <c r="FS131">
        <v>0</v>
      </c>
      <c r="FZ131">
        <f t="shared" si="13"/>
        <v>12.683999999999999</v>
      </c>
      <c r="GA131">
        <f t="shared" si="14"/>
        <v>0</v>
      </c>
      <c r="GB131">
        <f t="shared" si="15"/>
        <v>0</v>
      </c>
      <c r="GC131">
        <f t="shared" si="16"/>
        <v>0</v>
      </c>
      <c r="GD131">
        <f t="shared" si="17"/>
        <v>0</v>
      </c>
      <c r="GE131">
        <f t="shared" si="18"/>
        <v>0</v>
      </c>
    </row>
    <row r="132" spans="1:187" x14ac:dyDescent="0.25">
      <c r="A132">
        <f t="shared" si="24"/>
        <v>18</v>
      </c>
      <c r="B132">
        <f t="shared" si="23"/>
        <v>0</v>
      </c>
      <c r="C132" t="str">
        <f>IFERROR(INDEX(Catálogos!$G$4:$G$500,MATCH($A132,Catálogos!$J$4:$J$500,0),1),"")</f>
        <v/>
      </c>
      <c r="D132" t="str">
        <f t="shared" si="22"/>
        <v/>
      </c>
      <c r="H132" t="s">
        <v>1455</v>
      </c>
      <c r="I132">
        <v>1677.38383</v>
      </c>
      <c r="R132" t="str">
        <f t="shared" si="21"/>
        <v>108</v>
      </c>
      <c r="S132" t="s">
        <v>1453</v>
      </c>
      <c r="FZ132">
        <f t="shared" si="13"/>
        <v>0</v>
      </c>
      <c r="GA132">
        <f t="shared" si="14"/>
        <v>0</v>
      </c>
      <c r="GB132">
        <f t="shared" si="15"/>
        <v>0</v>
      </c>
      <c r="GC132">
        <f t="shared" si="16"/>
        <v>0</v>
      </c>
      <c r="GD132">
        <f t="shared" si="17"/>
        <v>0</v>
      </c>
      <c r="GE132">
        <f t="shared" si="18"/>
        <v>0</v>
      </c>
    </row>
    <row r="133" spans="1:187" x14ac:dyDescent="0.25">
      <c r="A133">
        <f t="shared" si="24"/>
        <v>19</v>
      </c>
      <c r="B133">
        <f t="shared" si="23"/>
        <v>0</v>
      </c>
      <c r="C133" t="str">
        <f>IFERROR(INDEX(Catálogos!$G$4:$G$500,MATCH($A133,Catálogos!$J$4:$J$500,0),1),"")</f>
        <v/>
      </c>
      <c r="D133" t="str">
        <f t="shared" si="22"/>
        <v/>
      </c>
      <c r="H133" t="s">
        <v>1458</v>
      </c>
      <c r="I133">
        <v>127.597048</v>
      </c>
      <c r="R133" t="str">
        <f t="shared" si="21"/>
        <v>108</v>
      </c>
      <c r="S133" t="s">
        <v>1455</v>
      </c>
      <c r="FZ133">
        <f t="shared" si="13"/>
        <v>0</v>
      </c>
      <c r="GA133">
        <f t="shared" si="14"/>
        <v>0</v>
      </c>
      <c r="GB133">
        <f t="shared" si="15"/>
        <v>0</v>
      </c>
      <c r="GC133">
        <f t="shared" si="16"/>
        <v>0</v>
      </c>
      <c r="GD133">
        <f t="shared" si="17"/>
        <v>0</v>
      </c>
      <c r="GE133">
        <f t="shared" si="18"/>
        <v>0</v>
      </c>
    </row>
    <row r="134" spans="1:187" x14ac:dyDescent="0.25">
      <c r="A134">
        <f t="shared" si="24"/>
        <v>20</v>
      </c>
      <c r="B134">
        <f t="shared" si="23"/>
        <v>0</v>
      </c>
      <c r="C134" t="str">
        <f>IFERROR(INDEX(Catálogos!$G$4:$G$500,MATCH($A134,Catálogos!$J$4:$J$500,0),1),"")</f>
        <v/>
      </c>
      <c r="D134" t="str">
        <f t="shared" si="22"/>
        <v/>
      </c>
      <c r="H134" t="s">
        <v>1460</v>
      </c>
      <c r="I134">
        <v>2640.5015589999998</v>
      </c>
      <c r="R134" t="str">
        <f t="shared" si="21"/>
        <v>108</v>
      </c>
      <c r="S134" t="s">
        <v>1458</v>
      </c>
      <c r="FZ134">
        <f t="shared" si="13"/>
        <v>0</v>
      </c>
      <c r="GA134">
        <f t="shared" si="14"/>
        <v>0</v>
      </c>
      <c r="GB134">
        <f t="shared" si="15"/>
        <v>0</v>
      </c>
      <c r="GC134">
        <f t="shared" si="16"/>
        <v>0</v>
      </c>
      <c r="GD134">
        <f t="shared" si="17"/>
        <v>0</v>
      </c>
      <c r="GE134">
        <f t="shared" si="18"/>
        <v>0</v>
      </c>
    </row>
    <row r="135" spans="1:187" x14ac:dyDescent="0.25">
      <c r="A135">
        <f t="shared" si="24"/>
        <v>21</v>
      </c>
      <c r="B135">
        <f t="shared" si="23"/>
        <v>0</v>
      </c>
      <c r="C135" t="str">
        <f>IFERROR(INDEX(Catálogos!$G$4:$G$500,MATCH($A135,Catálogos!$J$4:$J$500,0),1),"")</f>
        <v/>
      </c>
      <c r="D135" t="str">
        <f t="shared" si="22"/>
        <v/>
      </c>
      <c r="H135" t="s">
        <v>1463</v>
      </c>
      <c r="I135">
        <v>4408.5332399999998</v>
      </c>
      <c r="R135" t="str">
        <f t="shared" ref="R135" si="25">MID(S135,1,LEN($S$300))</f>
        <v>108</v>
      </c>
      <c r="S135" t="s">
        <v>1460</v>
      </c>
      <c r="FZ135">
        <f t="shared" ref="FZ135:FZ198" si="26">SUM(T135:AT135)</f>
        <v>0</v>
      </c>
      <c r="GA135">
        <f t="shared" ref="GA135:GA198" si="27">SUM(AU135:BU135)</f>
        <v>0</v>
      </c>
      <c r="GB135">
        <f t="shared" ref="GB135:GB198" si="28">SUM(BV135:CV135)</f>
        <v>0</v>
      </c>
      <c r="GC135">
        <f t="shared" ref="GC135:GC198" si="29">SUM(CW135:DW135)</f>
        <v>0</v>
      </c>
      <c r="GD135">
        <f t="shared" ref="GD135:GD198" si="30">SUM(DX135:EX135)</f>
        <v>0</v>
      </c>
      <c r="GE135">
        <f t="shared" ref="GE135:GE198" si="31">SUM(EY135:FY135)</f>
        <v>0</v>
      </c>
    </row>
    <row r="136" spans="1:187" x14ac:dyDescent="0.25">
      <c r="A136">
        <f t="shared" si="24"/>
        <v>22</v>
      </c>
      <c r="B136">
        <f t="shared" si="23"/>
        <v>0</v>
      </c>
      <c r="C136" t="str">
        <f>IFERROR(INDEX(Catálogos!$G$4:$G$500,MATCH($A136,Catálogos!$J$4:$J$500,0),1),"")</f>
        <v/>
      </c>
      <c r="D136" t="str">
        <f t="shared" si="22"/>
        <v/>
      </c>
      <c r="H136" t="s">
        <v>1466</v>
      </c>
      <c r="I136">
        <v>902.56635300000005</v>
      </c>
      <c r="R136" t="str">
        <f t="shared" ref="R136:R199" si="32">MID(S136,1,LEN($S$300))</f>
        <v>108</v>
      </c>
      <c r="S136" t="s">
        <v>1463</v>
      </c>
      <c r="FZ136">
        <f t="shared" si="26"/>
        <v>0</v>
      </c>
      <c r="GA136">
        <f t="shared" si="27"/>
        <v>0</v>
      </c>
      <c r="GB136">
        <f t="shared" si="28"/>
        <v>0</v>
      </c>
      <c r="GC136">
        <f t="shared" si="29"/>
        <v>0</v>
      </c>
      <c r="GD136">
        <f t="shared" si="30"/>
        <v>0</v>
      </c>
      <c r="GE136">
        <f t="shared" si="31"/>
        <v>0</v>
      </c>
    </row>
    <row r="137" spans="1:187" x14ac:dyDescent="0.25">
      <c r="A137">
        <f t="shared" si="24"/>
        <v>23</v>
      </c>
      <c r="B137">
        <f t="shared" si="23"/>
        <v>0</v>
      </c>
      <c r="C137" t="str">
        <f>IFERROR(INDEX(Catálogos!$G$4:$G$500,MATCH($A137,Catálogos!$J$4:$J$500,0),1),"")</f>
        <v/>
      </c>
      <c r="D137" t="str">
        <f t="shared" si="22"/>
        <v/>
      </c>
      <c r="H137" t="s">
        <v>1469</v>
      </c>
      <c r="I137">
        <v>1589.225535</v>
      </c>
      <c r="R137" t="str">
        <f t="shared" si="32"/>
        <v>108</v>
      </c>
      <c r="S137" t="s">
        <v>1466</v>
      </c>
      <c r="FZ137">
        <f t="shared" si="26"/>
        <v>0</v>
      </c>
      <c r="GA137">
        <f t="shared" si="27"/>
        <v>0</v>
      </c>
      <c r="GB137">
        <f t="shared" si="28"/>
        <v>0</v>
      </c>
      <c r="GC137">
        <f t="shared" si="29"/>
        <v>0</v>
      </c>
      <c r="GD137">
        <f t="shared" si="30"/>
        <v>0</v>
      </c>
      <c r="GE137">
        <f t="shared" si="31"/>
        <v>0</v>
      </c>
    </row>
    <row r="138" spans="1:187" x14ac:dyDescent="0.25">
      <c r="A138">
        <f t="shared" si="24"/>
        <v>24</v>
      </c>
      <c r="B138">
        <f t="shared" si="23"/>
        <v>0</v>
      </c>
      <c r="C138" t="str">
        <f>IFERROR(INDEX(Catálogos!$G$4:$G$500,MATCH($A138,Catálogos!$J$4:$J$500,0),1),"")</f>
        <v/>
      </c>
      <c r="D138" t="str">
        <f t="shared" si="22"/>
        <v/>
      </c>
      <c r="H138" t="s">
        <v>1471</v>
      </c>
      <c r="I138">
        <v>5753.0150729999996</v>
      </c>
      <c r="R138" t="str">
        <f t="shared" si="32"/>
        <v>108</v>
      </c>
      <c r="S138" t="s">
        <v>1469</v>
      </c>
      <c r="FZ138">
        <f t="shared" si="26"/>
        <v>0</v>
      </c>
      <c r="GA138">
        <f t="shared" si="27"/>
        <v>0</v>
      </c>
      <c r="GB138">
        <f t="shared" si="28"/>
        <v>0</v>
      </c>
      <c r="GC138">
        <f t="shared" si="29"/>
        <v>0</v>
      </c>
      <c r="GD138">
        <f t="shared" si="30"/>
        <v>0</v>
      </c>
      <c r="GE138">
        <f t="shared" si="31"/>
        <v>0</v>
      </c>
    </row>
    <row r="139" spans="1:187" x14ac:dyDescent="0.25">
      <c r="A139">
        <f t="shared" si="24"/>
        <v>25</v>
      </c>
      <c r="B139">
        <f t="shared" si="23"/>
        <v>0</v>
      </c>
      <c r="C139" t="str">
        <f>IFERROR(INDEX(Catálogos!$G$4:$G$500,MATCH($A139,Catálogos!$J$4:$J$500,0),1),"")</f>
        <v/>
      </c>
      <c r="D139" t="str">
        <f t="shared" si="22"/>
        <v/>
      </c>
      <c r="H139" t="s">
        <v>1473</v>
      </c>
      <c r="I139">
        <v>1246.050403</v>
      </c>
      <c r="R139" t="str">
        <f t="shared" si="32"/>
        <v>108</v>
      </c>
      <c r="S139" t="s">
        <v>1471</v>
      </c>
      <c r="FZ139">
        <f t="shared" si="26"/>
        <v>0</v>
      </c>
      <c r="GA139">
        <f t="shared" si="27"/>
        <v>0</v>
      </c>
      <c r="GB139">
        <f t="shared" si="28"/>
        <v>0</v>
      </c>
      <c r="GC139">
        <f t="shared" si="29"/>
        <v>0</v>
      </c>
      <c r="GD139">
        <f t="shared" si="30"/>
        <v>0</v>
      </c>
      <c r="GE139">
        <f t="shared" si="31"/>
        <v>0</v>
      </c>
    </row>
    <row r="140" spans="1:187" x14ac:dyDescent="0.25">
      <c r="A140">
        <f t="shared" si="24"/>
        <v>26</v>
      </c>
      <c r="B140">
        <f t="shared" si="23"/>
        <v>0</v>
      </c>
      <c r="C140" t="str">
        <f>IFERROR(INDEX(Catálogos!$G$4:$G$500,MATCH($A140,Catálogos!$J$4:$J$500,0),1),"")</f>
        <v/>
      </c>
      <c r="D140" t="str">
        <f t="shared" si="22"/>
        <v/>
      </c>
      <c r="H140" t="s">
        <v>1479</v>
      </c>
      <c r="R140" t="str">
        <f t="shared" si="32"/>
        <v>108</v>
      </c>
      <c r="S140" t="s">
        <v>1473</v>
      </c>
      <c r="FZ140">
        <f t="shared" si="26"/>
        <v>0</v>
      </c>
      <c r="GA140">
        <f t="shared" si="27"/>
        <v>0</v>
      </c>
      <c r="GB140">
        <f t="shared" si="28"/>
        <v>0</v>
      </c>
      <c r="GC140">
        <f t="shared" si="29"/>
        <v>0</v>
      </c>
      <c r="GD140">
        <f t="shared" si="30"/>
        <v>0</v>
      </c>
      <c r="GE140">
        <f t="shared" si="31"/>
        <v>0</v>
      </c>
    </row>
    <row r="141" spans="1:187" x14ac:dyDescent="0.25">
      <c r="A141">
        <f t="shared" si="24"/>
        <v>27</v>
      </c>
      <c r="B141">
        <f t="shared" si="23"/>
        <v>0</v>
      </c>
      <c r="C141" t="str">
        <f>IFERROR(INDEX(Catálogos!$G$4:$G$500,MATCH($A141,Catálogos!$J$4:$J$500,0),1),"")</f>
        <v/>
      </c>
      <c r="D141" t="str">
        <f t="shared" si="22"/>
        <v/>
      </c>
      <c r="H141" t="s">
        <v>1482</v>
      </c>
      <c r="I141">
        <v>1.1499999999999999</v>
      </c>
      <c r="R141" t="str">
        <f t="shared" si="32"/>
        <v>109</v>
      </c>
      <c r="S141" t="s">
        <v>1479</v>
      </c>
      <c r="FZ141">
        <f t="shared" si="26"/>
        <v>0</v>
      </c>
      <c r="GA141">
        <f t="shared" si="27"/>
        <v>0</v>
      </c>
      <c r="GB141">
        <f t="shared" si="28"/>
        <v>0</v>
      </c>
      <c r="GC141">
        <f t="shared" si="29"/>
        <v>0</v>
      </c>
      <c r="GD141">
        <f t="shared" si="30"/>
        <v>0</v>
      </c>
      <c r="GE141">
        <f t="shared" si="31"/>
        <v>0</v>
      </c>
    </row>
    <row r="142" spans="1:187" x14ac:dyDescent="0.25">
      <c r="A142">
        <f t="shared" si="24"/>
        <v>28</v>
      </c>
      <c r="B142">
        <f t="shared" si="23"/>
        <v>0</v>
      </c>
      <c r="C142" t="str">
        <f>IFERROR(INDEX(Catálogos!$G$4:$G$500,MATCH($A142,Catálogos!$J$4:$J$500,0),1),"")</f>
        <v/>
      </c>
      <c r="D142" t="str">
        <f t="shared" si="22"/>
        <v/>
      </c>
      <c r="H142" t="s">
        <v>1485</v>
      </c>
      <c r="R142" t="str">
        <f t="shared" si="32"/>
        <v>109</v>
      </c>
      <c r="S142" t="s">
        <v>1482</v>
      </c>
      <c r="FZ142">
        <f t="shared" si="26"/>
        <v>0</v>
      </c>
      <c r="GA142">
        <f t="shared" si="27"/>
        <v>0</v>
      </c>
      <c r="GB142">
        <f t="shared" si="28"/>
        <v>0</v>
      </c>
      <c r="GC142">
        <f t="shared" si="29"/>
        <v>0</v>
      </c>
      <c r="GD142">
        <f t="shared" si="30"/>
        <v>0</v>
      </c>
      <c r="GE142">
        <f t="shared" si="31"/>
        <v>0</v>
      </c>
    </row>
    <row r="143" spans="1:187" x14ac:dyDescent="0.25">
      <c r="A143">
        <f t="shared" si="24"/>
        <v>29</v>
      </c>
      <c r="H143" t="s">
        <v>1488</v>
      </c>
      <c r="I143">
        <v>340.604128</v>
      </c>
      <c r="R143" t="str">
        <f t="shared" si="32"/>
        <v>109</v>
      </c>
      <c r="S143" t="s">
        <v>1485</v>
      </c>
      <c r="FZ143">
        <f t="shared" si="26"/>
        <v>0</v>
      </c>
      <c r="GA143">
        <f t="shared" si="27"/>
        <v>0</v>
      </c>
      <c r="GB143">
        <f t="shared" si="28"/>
        <v>0</v>
      </c>
      <c r="GC143">
        <f t="shared" si="29"/>
        <v>0</v>
      </c>
      <c r="GD143">
        <f t="shared" si="30"/>
        <v>0</v>
      </c>
      <c r="GE143">
        <f t="shared" si="31"/>
        <v>0</v>
      </c>
    </row>
    <row r="144" spans="1:187" x14ac:dyDescent="0.25">
      <c r="A144">
        <f t="shared" si="24"/>
        <v>30</v>
      </c>
      <c r="H144" t="s">
        <v>1493</v>
      </c>
      <c r="I144">
        <v>161.565538</v>
      </c>
      <c r="R144" t="str">
        <f t="shared" si="32"/>
        <v>109</v>
      </c>
      <c r="S144" t="s">
        <v>1488</v>
      </c>
      <c r="FZ144">
        <f t="shared" si="26"/>
        <v>0</v>
      </c>
      <c r="GA144">
        <f t="shared" si="27"/>
        <v>0</v>
      </c>
      <c r="GB144">
        <f t="shared" si="28"/>
        <v>0</v>
      </c>
      <c r="GC144">
        <f t="shared" si="29"/>
        <v>0</v>
      </c>
      <c r="GD144">
        <f t="shared" si="30"/>
        <v>0</v>
      </c>
      <c r="GE144">
        <f t="shared" si="31"/>
        <v>0</v>
      </c>
    </row>
    <row r="145" spans="1:187" x14ac:dyDescent="0.25">
      <c r="A145">
        <f t="shared" si="24"/>
        <v>31</v>
      </c>
      <c r="H145" t="s">
        <v>1496</v>
      </c>
      <c r="I145">
        <v>63.409865000000003</v>
      </c>
      <c r="R145" t="str">
        <f t="shared" si="32"/>
        <v>199</v>
      </c>
      <c r="S145" t="s">
        <v>1493</v>
      </c>
      <c r="FZ145">
        <f t="shared" si="26"/>
        <v>0</v>
      </c>
      <c r="GA145">
        <f t="shared" si="27"/>
        <v>0</v>
      </c>
      <c r="GB145">
        <f t="shared" si="28"/>
        <v>0</v>
      </c>
      <c r="GC145">
        <f t="shared" si="29"/>
        <v>0</v>
      </c>
      <c r="GD145">
        <f t="shared" si="30"/>
        <v>0</v>
      </c>
      <c r="GE145">
        <f t="shared" si="31"/>
        <v>0</v>
      </c>
    </row>
    <row r="146" spans="1:187" x14ac:dyDescent="0.25">
      <c r="A146">
        <f t="shared" si="24"/>
        <v>32</v>
      </c>
      <c r="H146" t="s">
        <v>1498</v>
      </c>
      <c r="I146">
        <v>5104.9368000000004</v>
      </c>
      <c r="R146" t="str">
        <f t="shared" si="32"/>
        <v>199</v>
      </c>
      <c r="S146" t="s">
        <v>1496</v>
      </c>
      <c r="FZ146">
        <f t="shared" si="26"/>
        <v>0</v>
      </c>
      <c r="GA146">
        <f t="shared" si="27"/>
        <v>0</v>
      </c>
      <c r="GB146">
        <f t="shared" si="28"/>
        <v>0</v>
      </c>
      <c r="GC146">
        <f t="shared" si="29"/>
        <v>0</v>
      </c>
      <c r="GD146">
        <f t="shared" si="30"/>
        <v>0</v>
      </c>
      <c r="GE146">
        <f t="shared" si="31"/>
        <v>0</v>
      </c>
    </row>
    <row r="147" spans="1:187" x14ac:dyDescent="0.25">
      <c r="H147" t="s">
        <v>1500</v>
      </c>
      <c r="R147" t="str">
        <f t="shared" si="32"/>
        <v>199</v>
      </c>
      <c r="S147" t="s">
        <v>1498</v>
      </c>
      <c r="FZ147">
        <f t="shared" si="26"/>
        <v>0</v>
      </c>
      <c r="GA147">
        <f t="shared" si="27"/>
        <v>0</v>
      </c>
      <c r="GB147">
        <f t="shared" si="28"/>
        <v>0</v>
      </c>
      <c r="GC147">
        <f t="shared" si="29"/>
        <v>0</v>
      </c>
      <c r="GD147">
        <f t="shared" si="30"/>
        <v>0</v>
      </c>
      <c r="GE147">
        <f t="shared" si="31"/>
        <v>0</v>
      </c>
    </row>
    <row r="148" spans="1:187" x14ac:dyDescent="0.25">
      <c r="H148" t="s">
        <v>1503</v>
      </c>
      <c r="I148">
        <v>423.35800799999998</v>
      </c>
      <c r="R148" t="str">
        <f t="shared" si="32"/>
        <v>199</v>
      </c>
      <c r="S148" t="s">
        <v>1500</v>
      </c>
      <c r="FZ148">
        <f t="shared" si="26"/>
        <v>0</v>
      </c>
      <c r="GA148">
        <f t="shared" si="27"/>
        <v>0</v>
      </c>
      <c r="GB148">
        <f t="shared" si="28"/>
        <v>0</v>
      </c>
      <c r="GC148">
        <f t="shared" si="29"/>
        <v>0</v>
      </c>
      <c r="GD148">
        <f t="shared" si="30"/>
        <v>0</v>
      </c>
      <c r="GE148">
        <f t="shared" si="31"/>
        <v>0</v>
      </c>
    </row>
    <row r="149" spans="1:187" x14ac:dyDescent="0.25">
      <c r="H149" t="s">
        <v>1506</v>
      </c>
      <c r="I149">
        <v>72.551000000000002</v>
      </c>
      <c r="R149" t="str">
        <f t="shared" si="32"/>
        <v>199</v>
      </c>
      <c r="S149" t="s">
        <v>1503</v>
      </c>
      <c r="FZ149">
        <f t="shared" si="26"/>
        <v>0</v>
      </c>
      <c r="GA149">
        <f t="shared" si="27"/>
        <v>0</v>
      </c>
      <c r="GB149">
        <f t="shared" si="28"/>
        <v>0</v>
      </c>
      <c r="GC149">
        <f t="shared" si="29"/>
        <v>0</v>
      </c>
      <c r="GD149">
        <f t="shared" si="30"/>
        <v>0</v>
      </c>
      <c r="GE149">
        <f t="shared" si="31"/>
        <v>0</v>
      </c>
    </row>
    <row r="150" spans="1:187" x14ac:dyDescent="0.25">
      <c r="H150" t="s">
        <v>1513</v>
      </c>
      <c r="I150">
        <v>13467.44054</v>
      </c>
      <c r="R150" t="str">
        <f t="shared" si="32"/>
        <v>199</v>
      </c>
      <c r="S150" t="s">
        <v>1506</v>
      </c>
      <c r="FZ150">
        <f t="shared" si="26"/>
        <v>0</v>
      </c>
      <c r="GA150">
        <f t="shared" si="27"/>
        <v>0</v>
      </c>
      <c r="GB150">
        <f t="shared" si="28"/>
        <v>0</v>
      </c>
      <c r="GC150">
        <f t="shared" si="29"/>
        <v>0</v>
      </c>
      <c r="GD150">
        <f t="shared" si="30"/>
        <v>0</v>
      </c>
      <c r="GE150">
        <f t="shared" si="31"/>
        <v>0</v>
      </c>
    </row>
    <row r="151" spans="1:187" x14ac:dyDescent="0.25">
      <c r="H151" t="s">
        <v>1514</v>
      </c>
      <c r="I151">
        <v>537.50681899999995</v>
      </c>
      <c r="R151" t="str">
        <f t="shared" si="32"/>
        <v>201</v>
      </c>
      <c r="S151" t="s">
        <v>1513</v>
      </c>
      <c r="FZ151">
        <f t="shared" si="26"/>
        <v>0</v>
      </c>
      <c r="GA151">
        <f t="shared" si="27"/>
        <v>0</v>
      </c>
      <c r="GB151">
        <f t="shared" si="28"/>
        <v>0</v>
      </c>
      <c r="GC151">
        <f t="shared" si="29"/>
        <v>0</v>
      </c>
      <c r="GD151">
        <f t="shared" si="30"/>
        <v>0</v>
      </c>
      <c r="GE151">
        <f t="shared" si="31"/>
        <v>0</v>
      </c>
    </row>
    <row r="152" spans="1:187" x14ac:dyDescent="0.25">
      <c r="H152" t="s">
        <v>1517</v>
      </c>
      <c r="I152">
        <v>53.737856999999998</v>
      </c>
      <c r="R152" t="str">
        <f t="shared" si="32"/>
        <v>201</v>
      </c>
      <c r="S152" t="s">
        <v>1514</v>
      </c>
      <c r="FZ152">
        <f t="shared" si="26"/>
        <v>0</v>
      </c>
      <c r="GA152">
        <f t="shared" si="27"/>
        <v>0</v>
      </c>
      <c r="GB152">
        <f t="shared" si="28"/>
        <v>0</v>
      </c>
      <c r="GC152">
        <f t="shared" si="29"/>
        <v>0</v>
      </c>
      <c r="GD152">
        <f t="shared" si="30"/>
        <v>0</v>
      </c>
      <c r="GE152">
        <f t="shared" si="31"/>
        <v>0</v>
      </c>
    </row>
    <row r="153" spans="1:187" x14ac:dyDescent="0.25">
      <c r="H153" t="s">
        <v>1518</v>
      </c>
      <c r="I153">
        <v>1606.003962</v>
      </c>
      <c r="R153" t="str">
        <f t="shared" si="32"/>
        <v>201</v>
      </c>
      <c r="S153" t="s">
        <v>1517</v>
      </c>
      <c r="FZ153">
        <f t="shared" si="26"/>
        <v>0</v>
      </c>
      <c r="GA153">
        <f t="shared" si="27"/>
        <v>0</v>
      </c>
      <c r="GB153">
        <f t="shared" si="28"/>
        <v>0</v>
      </c>
      <c r="GC153">
        <f t="shared" si="29"/>
        <v>0</v>
      </c>
      <c r="GD153">
        <f t="shared" si="30"/>
        <v>0</v>
      </c>
      <c r="GE153">
        <f t="shared" si="31"/>
        <v>0</v>
      </c>
    </row>
    <row r="154" spans="1:187" x14ac:dyDescent="0.25">
      <c r="H154" t="s">
        <v>1520</v>
      </c>
      <c r="I154">
        <v>313.65492599999999</v>
      </c>
      <c r="R154" t="str">
        <f t="shared" si="32"/>
        <v>201</v>
      </c>
      <c r="S154" t="s">
        <v>1518</v>
      </c>
      <c r="FZ154">
        <f t="shared" si="26"/>
        <v>0</v>
      </c>
      <c r="GA154">
        <f t="shared" si="27"/>
        <v>0</v>
      </c>
      <c r="GB154">
        <f t="shared" si="28"/>
        <v>0</v>
      </c>
      <c r="GC154">
        <f t="shared" si="29"/>
        <v>0</v>
      </c>
      <c r="GD154">
        <f t="shared" si="30"/>
        <v>0</v>
      </c>
      <c r="GE154">
        <f t="shared" si="31"/>
        <v>0</v>
      </c>
    </row>
    <row r="155" spans="1:187" x14ac:dyDescent="0.25">
      <c r="H155" t="s">
        <v>1526</v>
      </c>
      <c r="R155" t="str">
        <f t="shared" si="32"/>
        <v>201</v>
      </c>
      <c r="S155" t="s">
        <v>1520</v>
      </c>
      <c r="FZ155">
        <f t="shared" si="26"/>
        <v>0</v>
      </c>
      <c r="GA155">
        <f t="shared" si="27"/>
        <v>0</v>
      </c>
      <c r="GB155">
        <f t="shared" si="28"/>
        <v>0</v>
      </c>
      <c r="GC155">
        <f t="shared" si="29"/>
        <v>0</v>
      </c>
      <c r="GD155">
        <f t="shared" si="30"/>
        <v>0</v>
      </c>
      <c r="GE155">
        <f t="shared" si="31"/>
        <v>0</v>
      </c>
    </row>
    <row r="156" spans="1:187" x14ac:dyDescent="0.25">
      <c r="H156" t="s">
        <v>1529</v>
      </c>
      <c r="I156">
        <v>37.432181</v>
      </c>
      <c r="R156" t="str">
        <f t="shared" si="32"/>
        <v>202</v>
      </c>
      <c r="S156" t="s">
        <v>1526</v>
      </c>
      <c r="FZ156">
        <f t="shared" si="26"/>
        <v>0</v>
      </c>
      <c r="GA156">
        <f t="shared" si="27"/>
        <v>0</v>
      </c>
      <c r="GB156">
        <f t="shared" si="28"/>
        <v>0</v>
      </c>
      <c r="GC156">
        <f t="shared" si="29"/>
        <v>0</v>
      </c>
      <c r="GD156">
        <f t="shared" si="30"/>
        <v>0</v>
      </c>
      <c r="GE156">
        <f t="shared" si="31"/>
        <v>0</v>
      </c>
    </row>
    <row r="157" spans="1:187" x14ac:dyDescent="0.25">
      <c r="H157" t="s">
        <v>1531</v>
      </c>
      <c r="I157">
        <v>22584.956498</v>
      </c>
      <c r="R157" t="str">
        <f t="shared" si="32"/>
        <v>202</v>
      </c>
      <c r="S157" t="s">
        <v>1529</v>
      </c>
      <c r="FZ157">
        <f t="shared" si="26"/>
        <v>0</v>
      </c>
      <c r="GA157">
        <f t="shared" si="27"/>
        <v>0</v>
      </c>
      <c r="GB157">
        <f t="shared" si="28"/>
        <v>0</v>
      </c>
      <c r="GC157">
        <f t="shared" si="29"/>
        <v>0</v>
      </c>
      <c r="GD157">
        <f t="shared" si="30"/>
        <v>0</v>
      </c>
      <c r="GE157">
        <f t="shared" si="31"/>
        <v>0</v>
      </c>
    </row>
    <row r="158" spans="1:187" x14ac:dyDescent="0.25">
      <c r="H158" t="s">
        <v>1533</v>
      </c>
      <c r="I158">
        <v>134.76935800000001</v>
      </c>
      <c r="R158" t="str">
        <f t="shared" si="32"/>
        <v>202</v>
      </c>
      <c r="S158" t="s">
        <v>1531</v>
      </c>
      <c r="T158">
        <v>90</v>
      </c>
      <c r="U158">
        <v>0.2</v>
      </c>
      <c r="V158">
        <v>1.7</v>
      </c>
      <c r="W158">
        <v>41.95</v>
      </c>
      <c r="X158">
        <v>19.5</v>
      </c>
      <c r="Z158">
        <v>21.562799999999999</v>
      </c>
      <c r="AA158">
        <v>9727.9257400000006</v>
      </c>
      <c r="AB158">
        <v>3.7959999999999998</v>
      </c>
      <c r="AC158">
        <v>4.5729519999999999</v>
      </c>
      <c r="AD158">
        <v>1</v>
      </c>
      <c r="AE158">
        <v>11.328092</v>
      </c>
      <c r="AF158">
        <v>1122.917465</v>
      </c>
      <c r="AH158">
        <v>4.3694059999999997</v>
      </c>
      <c r="AI158">
        <v>2.7</v>
      </c>
      <c r="AJ158">
        <v>11005.60369</v>
      </c>
      <c r="AK158">
        <v>0.41131000000000001</v>
      </c>
      <c r="AL158">
        <v>6.1</v>
      </c>
      <c r="AM158">
        <v>3.69598</v>
      </c>
      <c r="AN158">
        <v>5.3470000000000004</v>
      </c>
      <c r="AO158">
        <v>0.7</v>
      </c>
      <c r="AS158">
        <v>490.43206300000003</v>
      </c>
      <c r="AT158">
        <v>19.143999999999998</v>
      </c>
      <c r="AU158">
        <v>0</v>
      </c>
      <c r="AV158">
        <v>0</v>
      </c>
      <c r="AW158">
        <v>0</v>
      </c>
      <c r="AX158">
        <v>0</v>
      </c>
      <c r="AY158">
        <v>0</v>
      </c>
      <c r="BA158">
        <v>0</v>
      </c>
      <c r="BB158">
        <v>0</v>
      </c>
      <c r="BC158">
        <v>0</v>
      </c>
      <c r="BD158">
        <v>0</v>
      </c>
      <c r="BE158">
        <v>0</v>
      </c>
      <c r="BF158">
        <v>0</v>
      </c>
      <c r="BG158">
        <v>0</v>
      </c>
      <c r="BI158">
        <v>0</v>
      </c>
      <c r="BJ158">
        <v>0</v>
      </c>
      <c r="BK158">
        <v>0</v>
      </c>
      <c r="BL158">
        <v>0</v>
      </c>
      <c r="BM158">
        <v>0</v>
      </c>
      <c r="BN158">
        <v>0</v>
      </c>
      <c r="BO158">
        <v>0</v>
      </c>
      <c r="BP158">
        <v>0</v>
      </c>
      <c r="BT158">
        <v>0</v>
      </c>
      <c r="BU158">
        <v>0</v>
      </c>
      <c r="BV158">
        <v>0</v>
      </c>
      <c r="BW158">
        <v>0</v>
      </c>
      <c r="BX158">
        <v>0</v>
      </c>
      <c r="BY158">
        <v>0</v>
      </c>
      <c r="BZ158">
        <v>0</v>
      </c>
      <c r="CB158">
        <v>0</v>
      </c>
      <c r="CC158">
        <v>0</v>
      </c>
      <c r="CD158">
        <v>0</v>
      </c>
      <c r="CE158">
        <v>0</v>
      </c>
      <c r="CF158">
        <v>0</v>
      </c>
      <c r="CG158">
        <v>0</v>
      </c>
      <c r="CH158">
        <v>0</v>
      </c>
      <c r="CJ158">
        <v>0</v>
      </c>
      <c r="CK158">
        <v>0</v>
      </c>
      <c r="CL158">
        <v>0</v>
      </c>
      <c r="CM158">
        <v>0</v>
      </c>
      <c r="CN158">
        <v>0</v>
      </c>
      <c r="CO158">
        <v>0</v>
      </c>
      <c r="CP158">
        <v>0</v>
      </c>
      <c r="CQ158">
        <v>0</v>
      </c>
      <c r="CU158">
        <v>0</v>
      </c>
      <c r="CV158">
        <v>0</v>
      </c>
      <c r="CW158">
        <v>0</v>
      </c>
      <c r="CX158">
        <v>0</v>
      </c>
      <c r="CY158">
        <v>0</v>
      </c>
      <c r="CZ158">
        <v>0</v>
      </c>
      <c r="DA158">
        <v>0</v>
      </c>
      <c r="DC158">
        <v>0</v>
      </c>
      <c r="DD158">
        <v>0</v>
      </c>
      <c r="DE158">
        <v>0</v>
      </c>
      <c r="DF158">
        <v>0</v>
      </c>
      <c r="DG158">
        <v>0</v>
      </c>
      <c r="DH158">
        <v>0</v>
      </c>
      <c r="DI158">
        <v>0</v>
      </c>
      <c r="DK158">
        <v>0</v>
      </c>
      <c r="DL158">
        <v>0</v>
      </c>
      <c r="DM158">
        <v>0</v>
      </c>
      <c r="DN158">
        <v>0</v>
      </c>
      <c r="DO158">
        <v>0</v>
      </c>
      <c r="DP158">
        <v>0</v>
      </c>
      <c r="DQ158">
        <v>0</v>
      </c>
      <c r="DR158">
        <v>0</v>
      </c>
      <c r="DV158">
        <v>0</v>
      </c>
      <c r="DW158">
        <v>0</v>
      </c>
      <c r="DX158">
        <v>0</v>
      </c>
      <c r="DY158">
        <v>0</v>
      </c>
      <c r="DZ158">
        <v>0</v>
      </c>
      <c r="EA158">
        <v>0</v>
      </c>
      <c r="EB158">
        <v>0</v>
      </c>
      <c r="ED158">
        <v>0</v>
      </c>
      <c r="EE158">
        <v>0</v>
      </c>
      <c r="EF158">
        <v>0</v>
      </c>
      <c r="EG158">
        <v>0</v>
      </c>
      <c r="EH158">
        <v>0</v>
      </c>
      <c r="EI158">
        <v>0</v>
      </c>
      <c r="EJ158">
        <v>0</v>
      </c>
      <c r="EL158">
        <v>0</v>
      </c>
      <c r="EM158">
        <v>0</v>
      </c>
      <c r="EN158">
        <v>0</v>
      </c>
      <c r="EO158">
        <v>0</v>
      </c>
      <c r="EP158">
        <v>0</v>
      </c>
      <c r="EQ158">
        <v>0</v>
      </c>
      <c r="ER158">
        <v>0</v>
      </c>
      <c r="ES158">
        <v>0</v>
      </c>
      <c r="EW158">
        <v>0</v>
      </c>
      <c r="EX158">
        <v>0</v>
      </c>
      <c r="EY158">
        <v>0</v>
      </c>
      <c r="EZ158">
        <v>0</v>
      </c>
      <c r="FA158">
        <v>0</v>
      </c>
      <c r="FB158">
        <v>0</v>
      </c>
      <c r="FC158">
        <v>0</v>
      </c>
      <c r="FE158">
        <v>0</v>
      </c>
      <c r="FF158">
        <v>0</v>
      </c>
      <c r="FG158">
        <v>0</v>
      </c>
      <c r="FH158">
        <v>0</v>
      </c>
      <c r="FI158">
        <v>0</v>
      </c>
      <c r="FJ158">
        <v>0</v>
      </c>
      <c r="FK158">
        <v>0</v>
      </c>
      <c r="FM158">
        <v>0</v>
      </c>
      <c r="FN158">
        <v>0</v>
      </c>
      <c r="FO158">
        <v>0</v>
      </c>
      <c r="FP158">
        <v>0</v>
      </c>
      <c r="FQ158">
        <v>0</v>
      </c>
      <c r="FR158">
        <v>0</v>
      </c>
      <c r="FS158">
        <v>0</v>
      </c>
      <c r="FT158">
        <v>0</v>
      </c>
      <c r="FX158">
        <v>0</v>
      </c>
      <c r="FY158">
        <v>0</v>
      </c>
      <c r="FZ158">
        <f t="shared" si="26"/>
        <v>22584.956498000003</v>
      </c>
      <c r="GA158">
        <f t="shared" si="27"/>
        <v>0</v>
      </c>
      <c r="GB158">
        <f t="shared" si="28"/>
        <v>0</v>
      </c>
      <c r="GC158">
        <f t="shared" si="29"/>
        <v>0</v>
      </c>
      <c r="GD158">
        <f t="shared" si="30"/>
        <v>0</v>
      </c>
      <c r="GE158">
        <f t="shared" si="31"/>
        <v>0</v>
      </c>
    </row>
    <row r="159" spans="1:187" x14ac:dyDescent="0.25">
      <c r="H159" t="s">
        <v>1536</v>
      </c>
      <c r="I159">
        <v>887.58916999999997</v>
      </c>
      <c r="R159" t="str">
        <f t="shared" si="32"/>
        <v>202</v>
      </c>
      <c r="S159" t="s">
        <v>1533</v>
      </c>
      <c r="W159">
        <v>0.8</v>
      </c>
      <c r="AA159">
        <v>113.3</v>
      </c>
      <c r="AF159">
        <v>0.28000000000000003</v>
      </c>
      <c r="AJ159">
        <v>12</v>
      </c>
      <c r="AS159">
        <v>8.3893579999999996</v>
      </c>
      <c r="AX159">
        <v>0</v>
      </c>
      <c r="BB159">
        <v>0</v>
      </c>
      <c r="BG159">
        <v>0</v>
      </c>
      <c r="BK159">
        <v>0</v>
      </c>
      <c r="BT159">
        <v>0</v>
      </c>
      <c r="BY159">
        <v>0</v>
      </c>
      <c r="CC159">
        <v>0</v>
      </c>
      <c r="CH159">
        <v>0</v>
      </c>
      <c r="CL159">
        <v>0</v>
      </c>
      <c r="CU159">
        <v>0</v>
      </c>
      <c r="CZ159">
        <v>0</v>
      </c>
      <c r="DD159">
        <v>0</v>
      </c>
      <c r="DI159">
        <v>0</v>
      </c>
      <c r="DM159">
        <v>0</v>
      </c>
      <c r="DV159">
        <v>0</v>
      </c>
      <c r="EA159">
        <v>0</v>
      </c>
      <c r="EE159">
        <v>0</v>
      </c>
      <c r="EJ159">
        <v>0</v>
      </c>
      <c r="EN159">
        <v>0</v>
      </c>
      <c r="EW159">
        <v>0</v>
      </c>
      <c r="FB159">
        <v>0</v>
      </c>
      <c r="FF159">
        <v>0</v>
      </c>
      <c r="FK159">
        <v>0</v>
      </c>
      <c r="FO159">
        <v>0</v>
      </c>
      <c r="FX159">
        <v>0</v>
      </c>
      <c r="FZ159">
        <f t="shared" si="26"/>
        <v>134.76935799999998</v>
      </c>
      <c r="GA159">
        <f t="shared" si="27"/>
        <v>0</v>
      </c>
      <c r="GB159">
        <f t="shared" si="28"/>
        <v>0</v>
      </c>
      <c r="GC159">
        <f t="shared" si="29"/>
        <v>0</v>
      </c>
      <c r="GD159">
        <f t="shared" si="30"/>
        <v>0</v>
      </c>
      <c r="GE159">
        <f t="shared" si="31"/>
        <v>0</v>
      </c>
    </row>
    <row r="160" spans="1:187" x14ac:dyDescent="0.25">
      <c r="H160" t="s">
        <v>1539</v>
      </c>
      <c r="I160">
        <v>3737.6386590000002</v>
      </c>
      <c r="R160" t="str">
        <f t="shared" si="32"/>
        <v>203</v>
      </c>
      <c r="S160" t="s">
        <v>1536</v>
      </c>
      <c r="FZ160">
        <f t="shared" si="26"/>
        <v>0</v>
      </c>
      <c r="GA160">
        <f t="shared" si="27"/>
        <v>0</v>
      </c>
      <c r="GB160">
        <f t="shared" si="28"/>
        <v>0</v>
      </c>
      <c r="GC160">
        <f t="shared" si="29"/>
        <v>0</v>
      </c>
      <c r="GD160">
        <f t="shared" si="30"/>
        <v>0</v>
      </c>
      <c r="GE160">
        <f t="shared" si="31"/>
        <v>0</v>
      </c>
    </row>
    <row r="161" spans="8:187" x14ac:dyDescent="0.25">
      <c r="H161" t="s">
        <v>1542</v>
      </c>
      <c r="I161">
        <v>211.83163999999999</v>
      </c>
      <c r="R161" t="str">
        <f t="shared" si="32"/>
        <v>203</v>
      </c>
      <c r="S161" t="s">
        <v>1539</v>
      </c>
      <c r="FZ161">
        <f t="shared" si="26"/>
        <v>0</v>
      </c>
      <c r="GA161">
        <f t="shared" si="27"/>
        <v>0</v>
      </c>
      <c r="GB161">
        <f t="shared" si="28"/>
        <v>0</v>
      </c>
      <c r="GC161">
        <f t="shared" si="29"/>
        <v>0</v>
      </c>
      <c r="GD161">
        <f t="shared" si="30"/>
        <v>0</v>
      </c>
      <c r="GE161">
        <f t="shared" si="31"/>
        <v>0</v>
      </c>
    </row>
    <row r="162" spans="8:187" x14ac:dyDescent="0.25">
      <c r="H162" t="s">
        <v>1544</v>
      </c>
      <c r="I162">
        <v>1315.956498</v>
      </c>
      <c r="R162" t="str">
        <f t="shared" si="32"/>
        <v>203</v>
      </c>
      <c r="S162" t="s">
        <v>1542</v>
      </c>
      <c r="FZ162">
        <f t="shared" si="26"/>
        <v>0</v>
      </c>
      <c r="GA162">
        <f t="shared" si="27"/>
        <v>0</v>
      </c>
      <c r="GB162">
        <f t="shared" si="28"/>
        <v>0</v>
      </c>
      <c r="GC162">
        <f t="shared" si="29"/>
        <v>0</v>
      </c>
      <c r="GD162">
        <f t="shared" si="30"/>
        <v>0</v>
      </c>
      <c r="GE162">
        <f t="shared" si="31"/>
        <v>0</v>
      </c>
    </row>
    <row r="163" spans="8:187" x14ac:dyDescent="0.25">
      <c r="H163" t="s">
        <v>1547</v>
      </c>
      <c r="I163">
        <v>42.246831999999998</v>
      </c>
      <c r="R163" t="str">
        <f t="shared" si="32"/>
        <v>203</v>
      </c>
      <c r="S163" t="s">
        <v>1544</v>
      </c>
      <c r="FZ163">
        <f t="shared" si="26"/>
        <v>0</v>
      </c>
      <c r="GA163">
        <f t="shared" si="27"/>
        <v>0</v>
      </c>
      <c r="GB163">
        <f t="shared" si="28"/>
        <v>0</v>
      </c>
      <c r="GC163">
        <f t="shared" si="29"/>
        <v>0</v>
      </c>
      <c r="GD163">
        <f t="shared" si="30"/>
        <v>0</v>
      </c>
      <c r="GE163">
        <f t="shared" si="31"/>
        <v>0</v>
      </c>
    </row>
    <row r="164" spans="8:187" x14ac:dyDescent="0.25">
      <c r="H164" t="s">
        <v>1549</v>
      </c>
      <c r="I164">
        <v>252.51755299999999</v>
      </c>
      <c r="R164" t="str">
        <f t="shared" si="32"/>
        <v>203</v>
      </c>
      <c r="S164" t="s">
        <v>1547</v>
      </c>
      <c r="FZ164">
        <f t="shared" si="26"/>
        <v>0</v>
      </c>
      <c r="GA164">
        <f t="shared" si="27"/>
        <v>0</v>
      </c>
      <c r="GB164">
        <f t="shared" si="28"/>
        <v>0</v>
      </c>
      <c r="GC164">
        <f t="shared" si="29"/>
        <v>0</v>
      </c>
      <c r="GD164">
        <f t="shared" si="30"/>
        <v>0</v>
      </c>
      <c r="GE164">
        <f t="shared" si="31"/>
        <v>0</v>
      </c>
    </row>
    <row r="165" spans="8:187" x14ac:dyDescent="0.25">
      <c r="H165" t="s">
        <v>1551</v>
      </c>
      <c r="I165">
        <v>157.49124499999999</v>
      </c>
      <c r="R165" t="str">
        <f t="shared" si="32"/>
        <v>203</v>
      </c>
      <c r="S165" t="s">
        <v>1549</v>
      </c>
      <c r="FZ165">
        <f t="shared" si="26"/>
        <v>0</v>
      </c>
      <c r="GA165">
        <f t="shared" si="27"/>
        <v>0</v>
      </c>
      <c r="GB165">
        <f t="shared" si="28"/>
        <v>0</v>
      </c>
      <c r="GC165">
        <f t="shared" si="29"/>
        <v>0</v>
      </c>
      <c r="GD165">
        <f t="shared" si="30"/>
        <v>0</v>
      </c>
      <c r="GE165">
        <f t="shared" si="31"/>
        <v>0</v>
      </c>
    </row>
    <row r="166" spans="8:187" x14ac:dyDescent="0.25">
      <c r="H166" t="s">
        <v>1555</v>
      </c>
      <c r="I166">
        <v>698.45206399999995</v>
      </c>
      <c r="R166" t="str">
        <f t="shared" si="32"/>
        <v>203</v>
      </c>
      <c r="S166" t="s">
        <v>1551</v>
      </c>
      <c r="FZ166">
        <f t="shared" si="26"/>
        <v>0</v>
      </c>
      <c r="GA166">
        <f t="shared" si="27"/>
        <v>0</v>
      </c>
      <c r="GB166">
        <f t="shared" si="28"/>
        <v>0</v>
      </c>
      <c r="GC166">
        <f t="shared" si="29"/>
        <v>0</v>
      </c>
      <c r="GD166">
        <f t="shared" si="30"/>
        <v>0</v>
      </c>
      <c r="GE166">
        <f t="shared" si="31"/>
        <v>0</v>
      </c>
    </row>
    <row r="167" spans="8:187" x14ac:dyDescent="0.25">
      <c r="H167" t="s">
        <v>1557</v>
      </c>
      <c r="I167">
        <v>4507.9907160000002</v>
      </c>
      <c r="R167" t="str">
        <f t="shared" si="32"/>
        <v>204</v>
      </c>
      <c r="S167" t="s">
        <v>1555</v>
      </c>
      <c r="FZ167">
        <f t="shared" si="26"/>
        <v>0</v>
      </c>
      <c r="GA167">
        <f t="shared" si="27"/>
        <v>0</v>
      </c>
      <c r="GB167">
        <f t="shared" si="28"/>
        <v>0</v>
      </c>
      <c r="GC167">
        <f t="shared" si="29"/>
        <v>0</v>
      </c>
      <c r="GD167">
        <f t="shared" si="30"/>
        <v>0</v>
      </c>
      <c r="GE167">
        <f t="shared" si="31"/>
        <v>0</v>
      </c>
    </row>
    <row r="168" spans="8:187" x14ac:dyDescent="0.25">
      <c r="H168" t="s">
        <v>1561</v>
      </c>
      <c r="R168" t="str">
        <f t="shared" si="32"/>
        <v>204</v>
      </c>
      <c r="S168" t="s">
        <v>1557</v>
      </c>
      <c r="FZ168">
        <f t="shared" si="26"/>
        <v>0</v>
      </c>
      <c r="GA168">
        <f t="shared" si="27"/>
        <v>0</v>
      </c>
      <c r="GB168">
        <f t="shared" si="28"/>
        <v>0</v>
      </c>
      <c r="GC168">
        <f t="shared" si="29"/>
        <v>0</v>
      </c>
      <c r="GD168">
        <f t="shared" si="30"/>
        <v>0</v>
      </c>
      <c r="GE168">
        <f t="shared" si="31"/>
        <v>0</v>
      </c>
    </row>
    <row r="169" spans="8:187" x14ac:dyDescent="0.25">
      <c r="H169" t="s">
        <v>1564</v>
      </c>
      <c r="R169" t="str">
        <f t="shared" si="32"/>
        <v>205</v>
      </c>
      <c r="S169" t="s">
        <v>1561</v>
      </c>
      <c r="FZ169">
        <f t="shared" si="26"/>
        <v>0</v>
      </c>
      <c r="GA169">
        <f t="shared" si="27"/>
        <v>0</v>
      </c>
      <c r="GB169">
        <f t="shared" si="28"/>
        <v>0</v>
      </c>
      <c r="GC169">
        <f t="shared" si="29"/>
        <v>0</v>
      </c>
      <c r="GD169">
        <f t="shared" si="30"/>
        <v>0</v>
      </c>
      <c r="GE169">
        <f t="shared" si="31"/>
        <v>0</v>
      </c>
    </row>
    <row r="170" spans="8:187" x14ac:dyDescent="0.25">
      <c r="H170" t="s">
        <v>1566</v>
      </c>
      <c r="R170" t="str">
        <f t="shared" si="32"/>
        <v>205</v>
      </c>
      <c r="S170" t="s">
        <v>1564</v>
      </c>
      <c r="FZ170">
        <f t="shared" si="26"/>
        <v>0</v>
      </c>
      <c r="GA170">
        <f t="shared" si="27"/>
        <v>0</v>
      </c>
      <c r="GB170">
        <f t="shared" si="28"/>
        <v>0</v>
      </c>
      <c r="GC170">
        <f t="shared" si="29"/>
        <v>0</v>
      </c>
      <c r="GD170">
        <f t="shared" si="30"/>
        <v>0</v>
      </c>
      <c r="GE170">
        <f t="shared" si="31"/>
        <v>0</v>
      </c>
    </row>
    <row r="171" spans="8:187" x14ac:dyDescent="0.25">
      <c r="H171" t="s">
        <v>1569</v>
      </c>
      <c r="R171" t="str">
        <f t="shared" si="32"/>
        <v>205</v>
      </c>
      <c r="S171" t="s">
        <v>1566</v>
      </c>
      <c r="FZ171">
        <f t="shared" si="26"/>
        <v>0</v>
      </c>
      <c r="GA171">
        <f t="shared" si="27"/>
        <v>0</v>
      </c>
      <c r="GB171">
        <f t="shared" si="28"/>
        <v>0</v>
      </c>
      <c r="GC171">
        <f t="shared" si="29"/>
        <v>0</v>
      </c>
      <c r="GD171">
        <f t="shared" si="30"/>
        <v>0</v>
      </c>
      <c r="GE171">
        <f t="shared" si="31"/>
        <v>0</v>
      </c>
    </row>
    <row r="172" spans="8:187" x14ac:dyDescent="0.25">
      <c r="H172" t="s">
        <v>1574</v>
      </c>
      <c r="I172">
        <v>1088.4820589999999</v>
      </c>
      <c r="R172" t="str">
        <f t="shared" si="32"/>
        <v>205</v>
      </c>
      <c r="S172" t="s">
        <v>1569</v>
      </c>
      <c r="FZ172">
        <f t="shared" si="26"/>
        <v>0</v>
      </c>
      <c r="GA172">
        <f t="shared" si="27"/>
        <v>0</v>
      </c>
      <c r="GB172">
        <f t="shared" si="28"/>
        <v>0</v>
      </c>
      <c r="GC172">
        <f t="shared" si="29"/>
        <v>0</v>
      </c>
      <c r="GD172">
        <f t="shared" si="30"/>
        <v>0</v>
      </c>
      <c r="GE172">
        <f t="shared" si="31"/>
        <v>0</v>
      </c>
    </row>
    <row r="173" spans="8:187" x14ac:dyDescent="0.25">
      <c r="H173" t="s">
        <v>1577</v>
      </c>
      <c r="I173">
        <v>1000.719164</v>
      </c>
      <c r="R173" t="str">
        <f t="shared" si="32"/>
        <v>299</v>
      </c>
      <c r="S173" t="s">
        <v>1574</v>
      </c>
      <c r="FZ173">
        <f t="shared" si="26"/>
        <v>0</v>
      </c>
      <c r="GA173">
        <f t="shared" si="27"/>
        <v>0</v>
      </c>
      <c r="GB173">
        <f t="shared" si="28"/>
        <v>0</v>
      </c>
      <c r="GC173">
        <f t="shared" si="29"/>
        <v>0</v>
      </c>
      <c r="GD173">
        <f t="shared" si="30"/>
        <v>0</v>
      </c>
      <c r="GE173">
        <f t="shared" si="31"/>
        <v>0</v>
      </c>
    </row>
    <row r="174" spans="8:187" x14ac:dyDescent="0.25">
      <c r="H174" t="s">
        <v>1580</v>
      </c>
      <c r="I174">
        <v>2443.1466230000001</v>
      </c>
      <c r="R174" t="str">
        <f t="shared" si="32"/>
        <v>299</v>
      </c>
      <c r="S174" t="s">
        <v>1577</v>
      </c>
      <c r="FZ174">
        <f t="shared" si="26"/>
        <v>0</v>
      </c>
      <c r="GA174">
        <f t="shared" si="27"/>
        <v>0</v>
      </c>
      <c r="GB174">
        <f t="shared" si="28"/>
        <v>0</v>
      </c>
      <c r="GC174">
        <f t="shared" si="29"/>
        <v>0</v>
      </c>
      <c r="GD174">
        <f t="shared" si="30"/>
        <v>0</v>
      </c>
      <c r="GE174">
        <f t="shared" si="31"/>
        <v>0</v>
      </c>
    </row>
    <row r="175" spans="8:187" x14ac:dyDescent="0.25">
      <c r="H175" t="s">
        <v>1582</v>
      </c>
      <c r="I175">
        <v>6265.8494389999996</v>
      </c>
      <c r="R175" t="str">
        <f t="shared" si="32"/>
        <v>299</v>
      </c>
      <c r="S175" t="s">
        <v>1580</v>
      </c>
      <c r="FZ175">
        <f t="shared" si="26"/>
        <v>0</v>
      </c>
      <c r="GA175">
        <f t="shared" si="27"/>
        <v>0</v>
      </c>
      <c r="GB175">
        <f t="shared" si="28"/>
        <v>0</v>
      </c>
      <c r="GC175">
        <f t="shared" si="29"/>
        <v>0</v>
      </c>
      <c r="GD175">
        <f t="shared" si="30"/>
        <v>0</v>
      </c>
      <c r="GE175">
        <f t="shared" si="31"/>
        <v>0</v>
      </c>
    </row>
    <row r="176" spans="8:187" x14ac:dyDescent="0.25">
      <c r="H176" t="s">
        <v>1584</v>
      </c>
      <c r="I176">
        <v>884.40894000000003</v>
      </c>
      <c r="R176" t="str">
        <f t="shared" si="32"/>
        <v>299</v>
      </c>
      <c r="S176" t="s">
        <v>1582</v>
      </c>
      <c r="T176">
        <v>60</v>
      </c>
      <c r="U176">
        <v>17.745000000000001</v>
      </c>
      <c r="V176">
        <v>1.5</v>
      </c>
      <c r="W176">
        <v>10.3</v>
      </c>
      <c r="X176">
        <v>3.6</v>
      </c>
      <c r="Y176">
        <v>1.7</v>
      </c>
      <c r="Z176">
        <v>6.87</v>
      </c>
      <c r="AA176">
        <v>3998.9032000000002</v>
      </c>
      <c r="AB176">
        <v>50.3</v>
      </c>
      <c r="AC176">
        <v>13.976473</v>
      </c>
      <c r="AD176">
        <v>1.6559999999999999</v>
      </c>
      <c r="AE176">
        <v>310.07741800000002</v>
      </c>
      <c r="AF176">
        <v>96.468614000000002</v>
      </c>
      <c r="AG176">
        <v>50</v>
      </c>
      <c r="AH176">
        <v>2.0499999999999998</v>
      </c>
      <c r="AI176">
        <v>10.7</v>
      </c>
      <c r="AJ176">
        <v>1201.2550000000001</v>
      </c>
      <c r="AK176">
        <v>0.43659500000000001</v>
      </c>
      <c r="AL176">
        <v>2.5</v>
      </c>
      <c r="AM176">
        <v>1.1339999999999999</v>
      </c>
      <c r="AN176">
        <v>1.5</v>
      </c>
      <c r="AO176">
        <v>6.75</v>
      </c>
      <c r="AS176">
        <v>383.76713899999999</v>
      </c>
      <c r="AT176">
        <v>32.659999999999997</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c r="BT176">
        <v>0</v>
      </c>
      <c r="BU176">
        <v>0</v>
      </c>
      <c r="BV176">
        <v>0</v>
      </c>
      <c r="BW176">
        <v>0</v>
      </c>
      <c r="BX176">
        <v>0</v>
      </c>
      <c r="BY176">
        <v>0</v>
      </c>
      <c r="BZ176">
        <v>0</v>
      </c>
      <c r="CA176">
        <v>0</v>
      </c>
      <c r="CB176">
        <v>0</v>
      </c>
      <c r="CC176">
        <v>0</v>
      </c>
      <c r="CD176">
        <v>0</v>
      </c>
      <c r="CE176">
        <v>0</v>
      </c>
      <c r="CF176">
        <v>0</v>
      </c>
      <c r="CG176">
        <v>0</v>
      </c>
      <c r="CH176">
        <v>0</v>
      </c>
      <c r="CI176">
        <v>0</v>
      </c>
      <c r="CJ176">
        <v>0</v>
      </c>
      <c r="CK176">
        <v>0</v>
      </c>
      <c r="CL176">
        <v>0</v>
      </c>
      <c r="CM176">
        <v>0</v>
      </c>
      <c r="CN176">
        <v>0</v>
      </c>
      <c r="CO176">
        <v>0</v>
      </c>
      <c r="CP176">
        <v>0</v>
      </c>
      <c r="CQ176">
        <v>0</v>
      </c>
      <c r="CU176">
        <v>0</v>
      </c>
      <c r="CV176">
        <v>0</v>
      </c>
      <c r="CW176">
        <v>0</v>
      </c>
      <c r="CX176">
        <v>0</v>
      </c>
      <c r="CY176">
        <v>0</v>
      </c>
      <c r="CZ176">
        <v>0</v>
      </c>
      <c r="DA176">
        <v>0</v>
      </c>
      <c r="DB176">
        <v>0</v>
      </c>
      <c r="DC176">
        <v>0</v>
      </c>
      <c r="DD176">
        <v>0</v>
      </c>
      <c r="DE176">
        <v>0</v>
      </c>
      <c r="DF176">
        <v>0</v>
      </c>
      <c r="DG176">
        <v>0</v>
      </c>
      <c r="DH176">
        <v>0</v>
      </c>
      <c r="DI176">
        <v>0</v>
      </c>
      <c r="DJ176">
        <v>0</v>
      </c>
      <c r="DK176">
        <v>0</v>
      </c>
      <c r="DL176">
        <v>0</v>
      </c>
      <c r="DM176">
        <v>0</v>
      </c>
      <c r="DN176">
        <v>0</v>
      </c>
      <c r="DO176">
        <v>0</v>
      </c>
      <c r="DP176">
        <v>0</v>
      </c>
      <c r="DQ176">
        <v>0</v>
      </c>
      <c r="DR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X176">
        <v>0</v>
      </c>
      <c r="FY176">
        <v>0</v>
      </c>
      <c r="FZ176">
        <f t="shared" si="26"/>
        <v>6265.8494389999996</v>
      </c>
      <c r="GA176">
        <f t="shared" si="27"/>
        <v>0</v>
      </c>
      <c r="GB176">
        <f t="shared" si="28"/>
        <v>0</v>
      </c>
      <c r="GC176">
        <f t="shared" si="29"/>
        <v>0</v>
      </c>
      <c r="GD176">
        <f t="shared" si="30"/>
        <v>0</v>
      </c>
      <c r="GE176">
        <f t="shared" si="31"/>
        <v>0</v>
      </c>
    </row>
    <row r="177" spans="8:187" x14ac:dyDescent="0.25">
      <c r="H177" t="s">
        <v>1587</v>
      </c>
      <c r="I177">
        <v>4724.664006</v>
      </c>
      <c r="R177" t="str">
        <f t="shared" si="32"/>
        <v>299</v>
      </c>
      <c r="S177" t="s">
        <v>1584</v>
      </c>
      <c r="FZ177">
        <f t="shared" si="26"/>
        <v>0</v>
      </c>
      <c r="GA177">
        <f t="shared" si="27"/>
        <v>0</v>
      </c>
      <c r="GB177">
        <f t="shared" si="28"/>
        <v>0</v>
      </c>
      <c r="GC177">
        <f t="shared" si="29"/>
        <v>0</v>
      </c>
      <c r="GD177">
        <f t="shared" si="30"/>
        <v>0</v>
      </c>
      <c r="GE177">
        <f t="shared" si="31"/>
        <v>0</v>
      </c>
    </row>
    <row r="178" spans="8:187" x14ac:dyDescent="0.25">
      <c r="H178" t="s">
        <v>1590</v>
      </c>
      <c r="I178">
        <v>306.77846399999999</v>
      </c>
      <c r="R178" t="str">
        <f t="shared" si="32"/>
        <v>299</v>
      </c>
      <c r="S178" t="s">
        <v>1587</v>
      </c>
      <c r="FZ178">
        <f t="shared" si="26"/>
        <v>0</v>
      </c>
      <c r="GA178">
        <f t="shared" si="27"/>
        <v>0</v>
      </c>
      <c r="GB178">
        <f t="shared" si="28"/>
        <v>0</v>
      </c>
      <c r="GC178">
        <f t="shared" si="29"/>
        <v>0</v>
      </c>
      <c r="GD178">
        <f t="shared" si="30"/>
        <v>0</v>
      </c>
      <c r="GE178">
        <f t="shared" si="31"/>
        <v>0</v>
      </c>
    </row>
    <row r="179" spans="8:187" x14ac:dyDescent="0.25">
      <c r="H179" t="s">
        <v>1593</v>
      </c>
      <c r="I179">
        <v>1269.1040479999999</v>
      </c>
      <c r="R179" t="str">
        <f t="shared" si="32"/>
        <v>299</v>
      </c>
      <c r="S179" t="s">
        <v>1590</v>
      </c>
      <c r="FZ179">
        <f t="shared" si="26"/>
        <v>0</v>
      </c>
      <c r="GA179">
        <f t="shared" si="27"/>
        <v>0</v>
      </c>
      <c r="GB179">
        <f t="shared" si="28"/>
        <v>0</v>
      </c>
      <c r="GC179">
        <f t="shared" si="29"/>
        <v>0</v>
      </c>
      <c r="GD179">
        <f t="shared" si="30"/>
        <v>0</v>
      </c>
      <c r="GE179">
        <f t="shared" si="31"/>
        <v>0</v>
      </c>
    </row>
    <row r="180" spans="8:187" x14ac:dyDescent="0.25">
      <c r="H180" t="s">
        <v>1601</v>
      </c>
      <c r="I180">
        <v>85083</v>
      </c>
      <c r="R180" t="str">
        <f t="shared" si="32"/>
        <v>299</v>
      </c>
      <c r="S180" t="s">
        <v>1593</v>
      </c>
      <c r="FZ180">
        <f t="shared" si="26"/>
        <v>0</v>
      </c>
      <c r="GA180">
        <f t="shared" si="27"/>
        <v>0</v>
      </c>
      <c r="GB180">
        <f t="shared" si="28"/>
        <v>0</v>
      </c>
      <c r="GC180">
        <f t="shared" si="29"/>
        <v>0</v>
      </c>
      <c r="GD180">
        <f t="shared" si="30"/>
        <v>0</v>
      </c>
      <c r="GE180">
        <f t="shared" si="31"/>
        <v>0</v>
      </c>
    </row>
    <row r="181" spans="8:187" x14ac:dyDescent="0.25">
      <c r="H181" t="s">
        <v>1604</v>
      </c>
      <c r="I181">
        <v>1065328</v>
      </c>
      <c r="R181" t="str">
        <f t="shared" si="32"/>
        <v>301</v>
      </c>
      <c r="S181" t="s">
        <v>1601</v>
      </c>
      <c r="FZ181">
        <f t="shared" si="26"/>
        <v>0</v>
      </c>
      <c r="GA181">
        <f t="shared" si="27"/>
        <v>0</v>
      </c>
      <c r="GB181">
        <f t="shared" si="28"/>
        <v>0</v>
      </c>
      <c r="GC181">
        <f t="shared" si="29"/>
        <v>0</v>
      </c>
      <c r="GD181">
        <f t="shared" si="30"/>
        <v>0</v>
      </c>
      <c r="GE181">
        <f t="shared" si="31"/>
        <v>0</v>
      </c>
    </row>
    <row r="182" spans="8:187" x14ac:dyDescent="0.25">
      <c r="H182" t="s">
        <v>1607</v>
      </c>
      <c r="R182" t="str">
        <f t="shared" si="32"/>
        <v>301</v>
      </c>
      <c r="S182" t="s">
        <v>1604</v>
      </c>
      <c r="FZ182">
        <f t="shared" si="26"/>
        <v>0</v>
      </c>
      <c r="GA182">
        <f t="shared" si="27"/>
        <v>0</v>
      </c>
      <c r="GB182">
        <f t="shared" si="28"/>
        <v>0</v>
      </c>
      <c r="GC182">
        <f t="shared" si="29"/>
        <v>0</v>
      </c>
      <c r="GD182">
        <f t="shared" si="30"/>
        <v>0</v>
      </c>
      <c r="GE182">
        <f t="shared" si="31"/>
        <v>0</v>
      </c>
    </row>
    <row r="183" spans="8:187" x14ac:dyDescent="0.25">
      <c r="H183" t="s">
        <v>1610</v>
      </c>
      <c r="I183">
        <v>185450</v>
      </c>
      <c r="R183" t="str">
        <f t="shared" si="32"/>
        <v>301</v>
      </c>
      <c r="S183" t="s">
        <v>1607</v>
      </c>
      <c r="FZ183">
        <f t="shared" si="26"/>
        <v>0</v>
      </c>
      <c r="GA183">
        <f t="shared" si="27"/>
        <v>0</v>
      </c>
      <c r="GB183">
        <f t="shared" si="28"/>
        <v>0</v>
      </c>
      <c r="GC183">
        <f t="shared" si="29"/>
        <v>0</v>
      </c>
      <c r="GD183">
        <f t="shared" si="30"/>
        <v>0</v>
      </c>
      <c r="GE183">
        <f t="shared" si="31"/>
        <v>0</v>
      </c>
    </row>
    <row r="184" spans="8:187" x14ac:dyDescent="0.25">
      <c r="H184" t="s">
        <v>1616</v>
      </c>
      <c r="R184" t="str">
        <f t="shared" si="32"/>
        <v>301</v>
      </c>
      <c r="S184" t="s">
        <v>1610</v>
      </c>
      <c r="FZ184">
        <f t="shared" si="26"/>
        <v>0</v>
      </c>
      <c r="GA184">
        <f t="shared" si="27"/>
        <v>0</v>
      </c>
      <c r="GB184">
        <f t="shared" si="28"/>
        <v>0</v>
      </c>
      <c r="GC184">
        <f t="shared" si="29"/>
        <v>0</v>
      </c>
      <c r="GD184">
        <f t="shared" si="30"/>
        <v>0</v>
      </c>
      <c r="GE184">
        <f t="shared" si="31"/>
        <v>0</v>
      </c>
    </row>
    <row r="185" spans="8:187" x14ac:dyDescent="0.25">
      <c r="H185" t="s">
        <v>1618</v>
      </c>
      <c r="I185">
        <v>12.82245</v>
      </c>
      <c r="R185" t="str">
        <f t="shared" si="32"/>
        <v>302</v>
      </c>
      <c r="S185" t="s">
        <v>1616</v>
      </c>
      <c r="FZ185">
        <f t="shared" si="26"/>
        <v>0</v>
      </c>
      <c r="GA185">
        <f t="shared" si="27"/>
        <v>0</v>
      </c>
      <c r="GB185">
        <f t="shared" si="28"/>
        <v>0</v>
      </c>
      <c r="GC185">
        <f t="shared" si="29"/>
        <v>0</v>
      </c>
      <c r="GD185">
        <f t="shared" si="30"/>
        <v>0</v>
      </c>
      <c r="GE185">
        <f t="shared" si="31"/>
        <v>0</v>
      </c>
    </row>
    <row r="186" spans="8:187" x14ac:dyDescent="0.25">
      <c r="H186" t="s">
        <v>1621</v>
      </c>
      <c r="R186" t="str">
        <f t="shared" si="32"/>
        <v>302</v>
      </c>
      <c r="S186" t="s">
        <v>1618</v>
      </c>
      <c r="FZ186">
        <f t="shared" si="26"/>
        <v>0</v>
      </c>
      <c r="GA186">
        <f t="shared" si="27"/>
        <v>0</v>
      </c>
      <c r="GB186">
        <f t="shared" si="28"/>
        <v>0</v>
      </c>
      <c r="GC186">
        <f t="shared" si="29"/>
        <v>0</v>
      </c>
      <c r="GD186">
        <f t="shared" si="30"/>
        <v>0</v>
      </c>
      <c r="GE186">
        <f t="shared" si="31"/>
        <v>0</v>
      </c>
    </row>
    <row r="187" spans="8:187" x14ac:dyDescent="0.25">
      <c r="H187" t="s">
        <v>1623</v>
      </c>
      <c r="R187" t="str">
        <f t="shared" si="32"/>
        <v>302</v>
      </c>
      <c r="S187" t="s">
        <v>1621</v>
      </c>
      <c r="FZ187">
        <f t="shared" si="26"/>
        <v>0</v>
      </c>
      <c r="GA187">
        <f t="shared" si="27"/>
        <v>0</v>
      </c>
      <c r="GB187">
        <f t="shared" si="28"/>
        <v>0</v>
      </c>
      <c r="GC187">
        <f t="shared" si="29"/>
        <v>0</v>
      </c>
      <c r="GD187">
        <f t="shared" si="30"/>
        <v>0</v>
      </c>
      <c r="GE187">
        <f t="shared" si="31"/>
        <v>0</v>
      </c>
    </row>
    <row r="188" spans="8:187" x14ac:dyDescent="0.25">
      <c r="H188" t="s">
        <v>1626</v>
      </c>
      <c r="R188" t="str">
        <f t="shared" si="32"/>
        <v>302</v>
      </c>
      <c r="S188" t="s">
        <v>1623</v>
      </c>
      <c r="FZ188">
        <f t="shared" si="26"/>
        <v>0</v>
      </c>
      <c r="GA188">
        <f t="shared" si="27"/>
        <v>0</v>
      </c>
      <c r="GB188">
        <f t="shared" si="28"/>
        <v>0</v>
      </c>
      <c r="GC188">
        <f t="shared" si="29"/>
        <v>0</v>
      </c>
      <c r="GD188">
        <f t="shared" si="30"/>
        <v>0</v>
      </c>
      <c r="GE188">
        <f t="shared" si="31"/>
        <v>0</v>
      </c>
    </row>
    <row r="189" spans="8:187" x14ac:dyDescent="0.25">
      <c r="H189" t="s">
        <v>1629</v>
      </c>
      <c r="R189" t="str">
        <f t="shared" si="32"/>
        <v>302</v>
      </c>
      <c r="S189" t="s">
        <v>1626</v>
      </c>
      <c r="FZ189">
        <f t="shared" si="26"/>
        <v>0</v>
      </c>
      <c r="GA189">
        <f t="shared" si="27"/>
        <v>0</v>
      </c>
      <c r="GB189">
        <f t="shared" si="28"/>
        <v>0</v>
      </c>
      <c r="GC189">
        <f t="shared" si="29"/>
        <v>0</v>
      </c>
      <c r="GD189">
        <f t="shared" si="30"/>
        <v>0</v>
      </c>
      <c r="GE189">
        <f t="shared" si="31"/>
        <v>0</v>
      </c>
    </row>
    <row r="190" spans="8:187" x14ac:dyDescent="0.25">
      <c r="H190" t="s">
        <v>1631</v>
      </c>
      <c r="R190" t="str">
        <f t="shared" si="32"/>
        <v>302</v>
      </c>
      <c r="S190" t="s">
        <v>1629</v>
      </c>
      <c r="FZ190">
        <f t="shared" si="26"/>
        <v>0</v>
      </c>
      <c r="GA190">
        <f t="shared" si="27"/>
        <v>0</v>
      </c>
      <c r="GB190">
        <f t="shared" si="28"/>
        <v>0</v>
      </c>
      <c r="GC190">
        <f t="shared" si="29"/>
        <v>0</v>
      </c>
      <c r="GD190">
        <f t="shared" si="30"/>
        <v>0</v>
      </c>
      <c r="GE190">
        <f t="shared" si="31"/>
        <v>0</v>
      </c>
    </row>
    <row r="191" spans="8:187" x14ac:dyDescent="0.25">
      <c r="H191" t="s">
        <v>1634</v>
      </c>
      <c r="I191">
        <v>31711</v>
      </c>
      <c r="R191" t="str">
        <f t="shared" si="32"/>
        <v>302</v>
      </c>
      <c r="S191" t="s">
        <v>1631</v>
      </c>
      <c r="FZ191">
        <f t="shared" si="26"/>
        <v>0</v>
      </c>
      <c r="GA191">
        <f t="shared" si="27"/>
        <v>0</v>
      </c>
      <c r="GB191">
        <f t="shared" si="28"/>
        <v>0</v>
      </c>
      <c r="GC191">
        <f t="shared" si="29"/>
        <v>0</v>
      </c>
      <c r="GD191">
        <f t="shared" si="30"/>
        <v>0</v>
      </c>
      <c r="GE191">
        <f t="shared" si="31"/>
        <v>0</v>
      </c>
    </row>
    <row r="192" spans="8:187" x14ac:dyDescent="0.25">
      <c r="H192" t="s">
        <v>1640</v>
      </c>
      <c r="R192" t="str">
        <f t="shared" si="32"/>
        <v>302</v>
      </c>
      <c r="S192" t="s">
        <v>1634</v>
      </c>
      <c r="FZ192">
        <f t="shared" si="26"/>
        <v>0</v>
      </c>
      <c r="GA192">
        <f t="shared" si="27"/>
        <v>0</v>
      </c>
      <c r="GB192">
        <f t="shared" si="28"/>
        <v>0</v>
      </c>
      <c r="GC192">
        <f t="shared" si="29"/>
        <v>0</v>
      </c>
      <c r="GD192">
        <f t="shared" si="30"/>
        <v>0</v>
      </c>
      <c r="GE192">
        <f t="shared" si="31"/>
        <v>0</v>
      </c>
    </row>
    <row r="193" spans="8:187" x14ac:dyDescent="0.25">
      <c r="H193" t="s">
        <v>1643</v>
      </c>
      <c r="I193">
        <v>9220</v>
      </c>
      <c r="R193" t="str">
        <f t="shared" si="32"/>
        <v>303</v>
      </c>
      <c r="S193" t="s">
        <v>1640</v>
      </c>
      <c r="FZ193">
        <f t="shared" si="26"/>
        <v>0</v>
      </c>
      <c r="GA193">
        <f t="shared" si="27"/>
        <v>0</v>
      </c>
      <c r="GB193">
        <f t="shared" si="28"/>
        <v>0</v>
      </c>
      <c r="GC193">
        <f t="shared" si="29"/>
        <v>0</v>
      </c>
      <c r="GD193">
        <f t="shared" si="30"/>
        <v>0</v>
      </c>
      <c r="GE193">
        <f t="shared" si="31"/>
        <v>0</v>
      </c>
    </row>
    <row r="194" spans="8:187" x14ac:dyDescent="0.25">
      <c r="H194" t="s">
        <v>1648</v>
      </c>
      <c r="I194">
        <v>422</v>
      </c>
      <c r="R194" t="str">
        <f t="shared" si="32"/>
        <v>303</v>
      </c>
      <c r="S194" t="s">
        <v>1643</v>
      </c>
      <c r="FZ194">
        <f t="shared" si="26"/>
        <v>0</v>
      </c>
      <c r="GA194">
        <f t="shared" si="27"/>
        <v>0</v>
      </c>
      <c r="GB194">
        <f t="shared" si="28"/>
        <v>0</v>
      </c>
      <c r="GC194">
        <f t="shared" si="29"/>
        <v>0</v>
      </c>
      <c r="GD194">
        <f t="shared" si="30"/>
        <v>0</v>
      </c>
      <c r="GE194">
        <f t="shared" si="31"/>
        <v>0</v>
      </c>
    </row>
    <row r="195" spans="8:187" x14ac:dyDescent="0.25">
      <c r="H195" t="s">
        <v>1651</v>
      </c>
      <c r="I195">
        <v>144</v>
      </c>
      <c r="R195" t="str">
        <f t="shared" si="32"/>
        <v>304</v>
      </c>
      <c r="S195" t="s">
        <v>1648</v>
      </c>
      <c r="FZ195">
        <f t="shared" si="26"/>
        <v>0</v>
      </c>
      <c r="GA195">
        <f t="shared" si="27"/>
        <v>0</v>
      </c>
      <c r="GB195">
        <f t="shared" si="28"/>
        <v>0</v>
      </c>
      <c r="GC195">
        <f t="shared" si="29"/>
        <v>0</v>
      </c>
      <c r="GD195">
        <f t="shared" si="30"/>
        <v>0</v>
      </c>
      <c r="GE195">
        <f t="shared" si="31"/>
        <v>0</v>
      </c>
    </row>
    <row r="196" spans="8:187" x14ac:dyDescent="0.25">
      <c r="H196" t="s">
        <v>1653</v>
      </c>
      <c r="I196">
        <v>21</v>
      </c>
      <c r="R196" t="str">
        <f t="shared" si="32"/>
        <v>304</v>
      </c>
      <c r="S196" t="s">
        <v>1651</v>
      </c>
      <c r="FZ196">
        <f t="shared" si="26"/>
        <v>0</v>
      </c>
      <c r="GA196">
        <f t="shared" si="27"/>
        <v>0</v>
      </c>
      <c r="GB196">
        <f t="shared" si="28"/>
        <v>0</v>
      </c>
      <c r="GC196">
        <f t="shared" si="29"/>
        <v>0</v>
      </c>
      <c r="GD196">
        <f t="shared" si="30"/>
        <v>0</v>
      </c>
      <c r="GE196">
        <f t="shared" si="31"/>
        <v>0</v>
      </c>
    </row>
    <row r="197" spans="8:187" x14ac:dyDescent="0.25">
      <c r="H197" t="s">
        <v>1655</v>
      </c>
      <c r="I197">
        <v>10060</v>
      </c>
      <c r="R197" t="str">
        <f t="shared" si="32"/>
        <v>304</v>
      </c>
      <c r="S197" t="s">
        <v>1653</v>
      </c>
      <c r="FZ197">
        <f t="shared" si="26"/>
        <v>0</v>
      </c>
      <c r="GA197">
        <f t="shared" si="27"/>
        <v>0</v>
      </c>
      <c r="GB197">
        <f t="shared" si="28"/>
        <v>0</v>
      </c>
      <c r="GC197">
        <f t="shared" si="29"/>
        <v>0</v>
      </c>
      <c r="GD197">
        <f t="shared" si="30"/>
        <v>0</v>
      </c>
      <c r="GE197">
        <f t="shared" si="31"/>
        <v>0</v>
      </c>
    </row>
    <row r="198" spans="8:187" x14ac:dyDescent="0.25">
      <c r="H198" t="s">
        <v>1658</v>
      </c>
      <c r="R198" t="str">
        <f t="shared" si="32"/>
        <v>304</v>
      </c>
      <c r="S198" t="s">
        <v>1655</v>
      </c>
      <c r="FZ198">
        <f t="shared" si="26"/>
        <v>0</v>
      </c>
      <c r="GA198">
        <f t="shared" si="27"/>
        <v>0</v>
      </c>
      <c r="GB198">
        <f t="shared" si="28"/>
        <v>0</v>
      </c>
      <c r="GC198">
        <f t="shared" si="29"/>
        <v>0</v>
      </c>
      <c r="GD198">
        <f t="shared" si="30"/>
        <v>0</v>
      </c>
      <c r="GE198">
        <f t="shared" si="31"/>
        <v>0</v>
      </c>
    </row>
    <row r="199" spans="8:187" x14ac:dyDescent="0.25">
      <c r="H199" t="s">
        <v>1670</v>
      </c>
      <c r="R199" t="str">
        <f t="shared" si="32"/>
        <v>304</v>
      </c>
      <c r="S199" t="s">
        <v>1658</v>
      </c>
      <c r="FZ199">
        <f t="shared" ref="FZ199:FZ262" si="33">SUM(T199:AT199)</f>
        <v>0</v>
      </c>
      <c r="GA199">
        <f t="shared" ref="GA199:GA262" si="34">SUM(AU199:BU199)</f>
        <v>0</v>
      </c>
      <c r="GB199">
        <f t="shared" ref="GB199:GB262" si="35">SUM(BV199:CV199)</f>
        <v>0</v>
      </c>
      <c r="GC199">
        <f t="shared" ref="GC199:GC262" si="36">SUM(CW199:DW199)</f>
        <v>0</v>
      </c>
      <c r="GD199">
        <f t="shared" ref="GD199:GD262" si="37">SUM(DX199:EX199)</f>
        <v>0</v>
      </c>
      <c r="GE199">
        <f t="shared" ref="GE199:GE262" si="38">SUM(EY199:FY199)</f>
        <v>0</v>
      </c>
    </row>
    <row r="200" spans="8:187" x14ac:dyDescent="0.25">
      <c r="H200" t="s">
        <v>1674</v>
      </c>
      <c r="R200" t="str">
        <f t="shared" ref="R200:R263" si="39">MID(S200,1,LEN($S$300))</f>
        <v>401</v>
      </c>
      <c r="S200" t="s">
        <v>1670</v>
      </c>
      <c r="FZ200">
        <f t="shared" si="33"/>
        <v>0</v>
      </c>
      <c r="GA200">
        <f t="shared" si="34"/>
        <v>0</v>
      </c>
      <c r="GB200">
        <f t="shared" si="35"/>
        <v>0</v>
      </c>
      <c r="GC200">
        <f t="shared" si="36"/>
        <v>0</v>
      </c>
      <c r="GD200">
        <f t="shared" si="37"/>
        <v>0</v>
      </c>
      <c r="GE200">
        <f t="shared" si="38"/>
        <v>0</v>
      </c>
    </row>
    <row r="201" spans="8:187" x14ac:dyDescent="0.25">
      <c r="H201" t="s">
        <v>1677</v>
      </c>
      <c r="R201" t="str">
        <f t="shared" si="39"/>
        <v>401</v>
      </c>
      <c r="S201" t="s">
        <v>1674</v>
      </c>
      <c r="FZ201">
        <f t="shared" si="33"/>
        <v>0</v>
      </c>
      <c r="GA201">
        <f t="shared" si="34"/>
        <v>0</v>
      </c>
      <c r="GB201">
        <f t="shared" si="35"/>
        <v>0</v>
      </c>
      <c r="GC201">
        <f t="shared" si="36"/>
        <v>0</v>
      </c>
      <c r="GD201">
        <f t="shared" si="37"/>
        <v>0</v>
      </c>
      <c r="GE201">
        <f t="shared" si="38"/>
        <v>0</v>
      </c>
    </row>
    <row r="202" spans="8:187" x14ac:dyDescent="0.25">
      <c r="H202" t="s">
        <v>1678</v>
      </c>
      <c r="R202" t="str">
        <f t="shared" si="39"/>
        <v>401</v>
      </c>
      <c r="S202" t="s">
        <v>1677</v>
      </c>
      <c r="FZ202">
        <f t="shared" si="33"/>
        <v>0</v>
      </c>
      <c r="GA202">
        <f t="shared" si="34"/>
        <v>0</v>
      </c>
      <c r="GB202">
        <f t="shared" si="35"/>
        <v>0</v>
      </c>
      <c r="GC202">
        <f t="shared" si="36"/>
        <v>0</v>
      </c>
      <c r="GD202">
        <f t="shared" si="37"/>
        <v>0</v>
      </c>
      <c r="GE202">
        <f t="shared" si="38"/>
        <v>0</v>
      </c>
    </row>
    <row r="203" spans="8:187" x14ac:dyDescent="0.25">
      <c r="H203" t="s">
        <v>1682</v>
      </c>
      <c r="R203" t="str">
        <f t="shared" si="39"/>
        <v>401</v>
      </c>
      <c r="S203" t="s">
        <v>1678</v>
      </c>
      <c r="FZ203">
        <f t="shared" si="33"/>
        <v>0</v>
      </c>
      <c r="GA203">
        <f t="shared" si="34"/>
        <v>0</v>
      </c>
      <c r="GB203">
        <f t="shared" si="35"/>
        <v>0</v>
      </c>
      <c r="GC203">
        <f t="shared" si="36"/>
        <v>0</v>
      </c>
      <c r="GD203">
        <f t="shared" si="37"/>
        <v>0</v>
      </c>
      <c r="GE203">
        <f t="shared" si="38"/>
        <v>0</v>
      </c>
    </row>
    <row r="204" spans="8:187" x14ac:dyDescent="0.25">
      <c r="H204" t="s">
        <v>1686</v>
      </c>
      <c r="R204" t="str">
        <f t="shared" si="39"/>
        <v>401</v>
      </c>
      <c r="S204" t="s">
        <v>1682</v>
      </c>
      <c r="FZ204">
        <f t="shared" si="33"/>
        <v>0</v>
      </c>
      <c r="GA204">
        <f t="shared" si="34"/>
        <v>0</v>
      </c>
      <c r="GB204">
        <f t="shared" si="35"/>
        <v>0</v>
      </c>
      <c r="GC204">
        <f t="shared" si="36"/>
        <v>0</v>
      </c>
      <c r="GD204">
        <f t="shared" si="37"/>
        <v>0</v>
      </c>
      <c r="GE204">
        <f t="shared" si="38"/>
        <v>0</v>
      </c>
    </row>
    <row r="205" spans="8:187" x14ac:dyDescent="0.25">
      <c r="H205" t="s">
        <v>1690</v>
      </c>
      <c r="R205" t="str">
        <f t="shared" si="39"/>
        <v>401</v>
      </c>
      <c r="S205" t="s">
        <v>1686</v>
      </c>
      <c r="FZ205">
        <f t="shared" si="33"/>
        <v>0</v>
      </c>
      <c r="GA205">
        <f t="shared" si="34"/>
        <v>0</v>
      </c>
      <c r="GB205">
        <f t="shared" si="35"/>
        <v>0</v>
      </c>
      <c r="GC205">
        <f t="shared" si="36"/>
        <v>0</v>
      </c>
      <c r="GD205">
        <f t="shared" si="37"/>
        <v>0</v>
      </c>
      <c r="GE205">
        <f t="shared" si="38"/>
        <v>0</v>
      </c>
    </row>
    <row r="206" spans="8:187" x14ac:dyDescent="0.25">
      <c r="H206" t="s">
        <v>1692</v>
      </c>
      <c r="R206" t="str">
        <f t="shared" si="39"/>
        <v>401</v>
      </c>
      <c r="S206" t="s">
        <v>1690</v>
      </c>
      <c r="FZ206">
        <f t="shared" si="33"/>
        <v>0</v>
      </c>
      <c r="GA206">
        <f t="shared" si="34"/>
        <v>0</v>
      </c>
      <c r="GB206">
        <f t="shared" si="35"/>
        <v>0</v>
      </c>
      <c r="GC206">
        <f t="shared" si="36"/>
        <v>0</v>
      </c>
      <c r="GD206">
        <f t="shared" si="37"/>
        <v>0</v>
      </c>
      <c r="GE206">
        <f t="shared" si="38"/>
        <v>0</v>
      </c>
    </row>
    <row r="207" spans="8:187" x14ac:dyDescent="0.25">
      <c r="H207" t="s">
        <v>1695</v>
      </c>
      <c r="R207" t="str">
        <f t="shared" si="39"/>
        <v>401</v>
      </c>
      <c r="S207" t="s">
        <v>1692</v>
      </c>
      <c r="FZ207">
        <f t="shared" si="33"/>
        <v>0</v>
      </c>
      <c r="GA207">
        <f t="shared" si="34"/>
        <v>0</v>
      </c>
      <c r="GB207">
        <f t="shared" si="35"/>
        <v>0</v>
      </c>
      <c r="GC207">
        <f t="shared" si="36"/>
        <v>0</v>
      </c>
      <c r="GD207">
        <f t="shared" si="37"/>
        <v>0</v>
      </c>
      <c r="GE207">
        <f t="shared" si="38"/>
        <v>0</v>
      </c>
    </row>
    <row r="208" spans="8:187" x14ac:dyDescent="0.25">
      <c r="H208" t="s">
        <v>1697</v>
      </c>
      <c r="R208" t="str">
        <f t="shared" si="39"/>
        <v>402</v>
      </c>
      <c r="S208" t="s">
        <v>1695</v>
      </c>
      <c r="FZ208">
        <f t="shared" si="33"/>
        <v>0</v>
      </c>
      <c r="GA208">
        <f t="shared" si="34"/>
        <v>0</v>
      </c>
      <c r="GB208">
        <f t="shared" si="35"/>
        <v>0</v>
      </c>
      <c r="GC208">
        <f t="shared" si="36"/>
        <v>0</v>
      </c>
      <c r="GD208">
        <f t="shared" si="37"/>
        <v>0</v>
      </c>
      <c r="GE208">
        <f t="shared" si="38"/>
        <v>0</v>
      </c>
    </row>
    <row r="209" spans="8:187" x14ac:dyDescent="0.25">
      <c r="H209" t="s">
        <v>1699</v>
      </c>
      <c r="R209" t="str">
        <f t="shared" si="39"/>
        <v>402</v>
      </c>
      <c r="S209" t="s">
        <v>1697</v>
      </c>
      <c r="FZ209">
        <f t="shared" si="33"/>
        <v>0</v>
      </c>
      <c r="GA209">
        <f t="shared" si="34"/>
        <v>0</v>
      </c>
      <c r="GB209">
        <f t="shared" si="35"/>
        <v>0</v>
      </c>
      <c r="GC209">
        <f t="shared" si="36"/>
        <v>0</v>
      </c>
      <c r="GD209">
        <f t="shared" si="37"/>
        <v>0</v>
      </c>
      <c r="GE209">
        <f t="shared" si="38"/>
        <v>0</v>
      </c>
    </row>
    <row r="210" spans="8:187" x14ac:dyDescent="0.25">
      <c r="H210" t="s">
        <v>1701</v>
      </c>
      <c r="R210" t="str">
        <f t="shared" si="39"/>
        <v>402</v>
      </c>
      <c r="S210" t="s">
        <v>1699</v>
      </c>
      <c r="FZ210">
        <f t="shared" si="33"/>
        <v>0</v>
      </c>
      <c r="GA210">
        <f t="shared" si="34"/>
        <v>0</v>
      </c>
      <c r="GB210">
        <f t="shared" si="35"/>
        <v>0</v>
      </c>
      <c r="GC210">
        <f t="shared" si="36"/>
        <v>0</v>
      </c>
      <c r="GD210">
        <f t="shared" si="37"/>
        <v>0</v>
      </c>
      <c r="GE210">
        <f t="shared" si="38"/>
        <v>0</v>
      </c>
    </row>
    <row r="211" spans="8:187" x14ac:dyDescent="0.25">
      <c r="H211" t="s">
        <v>1703</v>
      </c>
      <c r="R211" t="str">
        <f t="shared" si="39"/>
        <v>402</v>
      </c>
      <c r="S211" t="s">
        <v>1701</v>
      </c>
      <c r="FZ211">
        <f t="shared" si="33"/>
        <v>0</v>
      </c>
      <c r="GA211">
        <f t="shared" si="34"/>
        <v>0</v>
      </c>
      <c r="GB211">
        <f t="shared" si="35"/>
        <v>0</v>
      </c>
      <c r="GC211">
        <f t="shared" si="36"/>
        <v>0</v>
      </c>
      <c r="GD211">
        <f t="shared" si="37"/>
        <v>0</v>
      </c>
      <c r="GE211">
        <f t="shared" si="38"/>
        <v>0</v>
      </c>
    </row>
    <row r="212" spans="8:187" x14ac:dyDescent="0.25">
      <c r="H212" t="s">
        <v>1705</v>
      </c>
      <c r="R212" t="str">
        <f t="shared" si="39"/>
        <v>402</v>
      </c>
      <c r="S212" t="s">
        <v>1703</v>
      </c>
      <c r="FZ212">
        <f t="shared" si="33"/>
        <v>0</v>
      </c>
      <c r="GA212">
        <f t="shared" si="34"/>
        <v>0</v>
      </c>
      <c r="GB212">
        <f t="shared" si="35"/>
        <v>0</v>
      </c>
      <c r="GC212">
        <f t="shared" si="36"/>
        <v>0</v>
      </c>
      <c r="GD212">
        <f t="shared" si="37"/>
        <v>0</v>
      </c>
      <c r="GE212">
        <f t="shared" si="38"/>
        <v>0</v>
      </c>
    </row>
    <row r="213" spans="8:187" x14ac:dyDescent="0.25">
      <c r="H213" t="s">
        <v>1706</v>
      </c>
      <c r="R213" t="str">
        <f t="shared" si="39"/>
        <v>402</v>
      </c>
      <c r="S213" t="s">
        <v>1705</v>
      </c>
      <c r="FZ213">
        <f t="shared" si="33"/>
        <v>0</v>
      </c>
      <c r="GA213">
        <f t="shared" si="34"/>
        <v>0</v>
      </c>
      <c r="GB213">
        <f t="shared" si="35"/>
        <v>0</v>
      </c>
      <c r="GC213">
        <f t="shared" si="36"/>
        <v>0</v>
      </c>
      <c r="GD213">
        <f t="shared" si="37"/>
        <v>0</v>
      </c>
      <c r="GE213">
        <f t="shared" si="38"/>
        <v>0</v>
      </c>
    </row>
    <row r="214" spans="8:187" x14ac:dyDescent="0.25">
      <c r="H214" t="s">
        <v>1708</v>
      </c>
      <c r="R214" t="str">
        <f t="shared" si="39"/>
        <v>402</v>
      </c>
      <c r="S214" t="s">
        <v>1706</v>
      </c>
      <c r="FZ214">
        <f t="shared" si="33"/>
        <v>0</v>
      </c>
      <c r="GA214">
        <f t="shared" si="34"/>
        <v>0</v>
      </c>
      <c r="GB214">
        <f t="shared" si="35"/>
        <v>0</v>
      </c>
      <c r="GC214">
        <f t="shared" si="36"/>
        <v>0</v>
      </c>
      <c r="GD214">
        <f t="shared" si="37"/>
        <v>0</v>
      </c>
      <c r="GE214">
        <f t="shared" si="38"/>
        <v>0</v>
      </c>
    </row>
    <row r="215" spans="8:187" x14ac:dyDescent="0.25">
      <c r="H215" t="s">
        <v>1712</v>
      </c>
      <c r="I215">
        <v>712.05465000000004</v>
      </c>
      <c r="R215" t="str">
        <f t="shared" si="39"/>
        <v>402</v>
      </c>
      <c r="S215" t="s">
        <v>1708</v>
      </c>
      <c r="FZ215">
        <f t="shared" si="33"/>
        <v>0</v>
      </c>
      <c r="GA215">
        <f t="shared" si="34"/>
        <v>0</v>
      </c>
      <c r="GB215">
        <f t="shared" si="35"/>
        <v>0</v>
      </c>
      <c r="GC215">
        <f t="shared" si="36"/>
        <v>0</v>
      </c>
      <c r="GD215">
        <f t="shared" si="37"/>
        <v>0</v>
      </c>
      <c r="GE215">
        <f t="shared" si="38"/>
        <v>0</v>
      </c>
    </row>
    <row r="216" spans="8:187" x14ac:dyDescent="0.25">
      <c r="H216" t="s">
        <v>1713</v>
      </c>
      <c r="R216" t="str">
        <f t="shared" si="39"/>
        <v>499</v>
      </c>
      <c r="S216" t="s">
        <v>1712</v>
      </c>
      <c r="FZ216">
        <f t="shared" si="33"/>
        <v>0</v>
      </c>
      <c r="GA216">
        <f t="shared" si="34"/>
        <v>0</v>
      </c>
      <c r="GB216">
        <f t="shared" si="35"/>
        <v>0</v>
      </c>
      <c r="GC216">
        <f t="shared" si="36"/>
        <v>0</v>
      </c>
      <c r="GD216">
        <f t="shared" si="37"/>
        <v>0</v>
      </c>
      <c r="GE216">
        <f t="shared" si="38"/>
        <v>0</v>
      </c>
    </row>
    <row r="217" spans="8:187" x14ac:dyDescent="0.25">
      <c r="H217" t="s">
        <v>1718</v>
      </c>
      <c r="I217">
        <v>3509.1327289999999</v>
      </c>
      <c r="R217" t="str">
        <f t="shared" si="39"/>
        <v>499</v>
      </c>
      <c r="S217" t="s">
        <v>1713</v>
      </c>
      <c r="FZ217">
        <f t="shared" si="33"/>
        <v>0</v>
      </c>
      <c r="GA217">
        <f t="shared" si="34"/>
        <v>0</v>
      </c>
      <c r="GB217">
        <f t="shared" si="35"/>
        <v>0</v>
      </c>
      <c r="GC217">
        <f t="shared" si="36"/>
        <v>0</v>
      </c>
      <c r="GD217">
        <f t="shared" si="37"/>
        <v>0</v>
      </c>
      <c r="GE217">
        <f t="shared" si="38"/>
        <v>0</v>
      </c>
    </row>
    <row r="218" spans="8:187" x14ac:dyDescent="0.25">
      <c r="H218" t="s">
        <v>1720</v>
      </c>
      <c r="I218">
        <v>7635.3670860000002</v>
      </c>
      <c r="R218" t="str">
        <f t="shared" si="39"/>
        <v>501</v>
      </c>
      <c r="S218" t="s">
        <v>1718</v>
      </c>
      <c r="FZ218">
        <f t="shared" si="33"/>
        <v>0</v>
      </c>
      <c r="GA218">
        <f t="shared" si="34"/>
        <v>0</v>
      </c>
      <c r="GB218">
        <f t="shared" si="35"/>
        <v>0</v>
      </c>
      <c r="GC218">
        <f t="shared" si="36"/>
        <v>0</v>
      </c>
      <c r="GD218">
        <f t="shared" si="37"/>
        <v>0</v>
      </c>
      <c r="GE218">
        <f t="shared" si="38"/>
        <v>0</v>
      </c>
    </row>
    <row r="219" spans="8:187" x14ac:dyDescent="0.25">
      <c r="H219" t="s">
        <v>1721</v>
      </c>
      <c r="I219">
        <v>6228.7258179999999</v>
      </c>
      <c r="R219" t="str">
        <f t="shared" si="39"/>
        <v>501</v>
      </c>
      <c r="S219" t="s">
        <v>1720</v>
      </c>
      <c r="FZ219">
        <f t="shared" si="33"/>
        <v>0</v>
      </c>
      <c r="GA219">
        <f t="shared" si="34"/>
        <v>0</v>
      </c>
      <c r="GB219">
        <f t="shared" si="35"/>
        <v>0</v>
      </c>
      <c r="GC219">
        <f t="shared" si="36"/>
        <v>0</v>
      </c>
      <c r="GD219">
        <f t="shared" si="37"/>
        <v>0</v>
      </c>
      <c r="GE219">
        <f t="shared" si="38"/>
        <v>0</v>
      </c>
    </row>
    <row r="220" spans="8:187" x14ac:dyDescent="0.25">
      <c r="H220" t="s">
        <v>1723</v>
      </c>
      <c r="I220">
        <v>4974.2877280000002</v>
      </c>
      <c r="R220" t="str">
        <f t="shared" si="39"/>
        <v>501</v>
      </c>
      <c r="S220" t="s">
        <v>1721</v>
      </c>
      <c r="FZ220">
        <f t="shared" si="33"/>
        <v>0</v>
      </c>
      <c r="GA220">
        <f t="shared" si="34"/>
        <v>0</v>
      </c>
      <c r="GB220">
        <f t="shared" si="35"/>
        <v>0</v>
      </c>
      <c r="GC220">
        <f t="shared" si="36"/>
        <v>0</v>
      </c>
      <c r="GD220">
        <f t="shared" si="37"/>
        <v>0</v>
      </c>
      <c r="GE220">
        <f t="shared" si="38"/>
        <v>0</v>
      </c>
    </row>
    <row r="221" spans="8:187" x14ac:dyDescent="0.25">
      <c r="H221" t="s">
        <v>1724</v>
      </c>
      <c r="I221">
        <v>9395.952088</v>
      </c>
      <c r="R221" t="str">
        <f t="shared" si="39"/>
        <v>501</v>
      </c>
      <c r="S221" t="s">
        <v>1723</v>
      </c>
      <c r="FZ221">
        <f t="shared" si="33"/>
        <v>0</v>
      </c>
      <c r="GA221">
        <f t="shared" si="34"/>
        <v>0</v>
      </c>
      <c r="GB221">
        <f t="shared" si="35"/>
        <v>0</v>
      </c>
      <c r="GC221">
        <f t="shared" si="36"/>
        <v>0</v>
      </c>
      <c r="GD221">
        <f t="shared" si="37"/>
        <v>0</v>
      </c>
      <c r="GE221">
        <f t="shared" si="38"/>
        <v>0</v>
      </c>
    </row>
    <row r="222" spans="8:187" x14ac:dyDescent="0.25">
      <c r="H222" t="s">
        <v>1725</v>
      </c>
      <c r="I222">
        <v>1454.4906980000001</v>
      </c>
      <c r="R222" t="str">
        <f t="shared" si="39"/>
        <v>501</v>
      </c>
      <c r="S222" t="s">
        <v>1724</v>
      </c>
      <c r="FZ222">
        <f t="shared" si="33"/>
        <v>0</v>
      </c>
      <c r="GA222">
        <f t="shared" si="34"/>
        <v>0</v>
      </c>
      <c r="GB222">
        <f t="shared" si="35"/>
        <v>0</v>
      </c>
      <c r="GC222">
        <f t="shared" si="36"/>
        <v>0</v>
      </c>
      <c r="GD222">
        <f t="shared" si="37"/>
        <v>0</v>
      </c>
      <c r="GE222">
        <f t="shared" si="38"/>
        <v>0</v>
      </c>
    </row>
    <row r="223" spans="8:187" x14ac:dyDescent="0.25">
      <c r="H223" t="s">
        <v>1727</v>
      </c>
      <c r="I223">
        <v>2270.8225130000001</v>
      </c>
      <c r="R223" t="str">
        <f t="shared" si="39"/>
        <v>501</v>
      </c>
      <c r="S223" t="s">
        <v>1725</v>
      </c>
      <c r="FZ223">
        <f t="shared" si="33"/>
        <v>0</v>
      </c>
      <c r="GA223">
        <f t="shared" si="34"/>
        <v>0</v>
      </c>
      <c r="GB223">
        <f t="shared" si="35"/>
        <v>0</v>
      </c>
      <c r="GC223">
        <f t="shared" si="36"/>
        <v>0</v>
      </c>
      <c r="GD223">
        <f t="shared" si="37"/>
        <v>0</v>
      </c>
      <c r="GE223">
        <f t="shared" si="38"/>
        <v>0</v>
      </c>
    </row>
    <row r="224" spans="8:187" x14ac:dyDescent="0.25">
      <c r="H224" t="s">
        <v>1729</v>
      </c>
      <c r="I224">
        <v>4074.5972099999999</v>
      </c>
      <c r="R224" t="str">
        <f t="shared" si="39"/>
        <v>501</v>
      </c>
      <c r="S224" t="s">
        <v>1727</v>
      </c>
      <c r="FZ224">
        <f t="shared" si="33"/>
        <v>0</v>
      </c>
      <c r="GA224">
        <f t="shared" si="34"/>
        <v>0</v>
      </c>
      <c r="GB224">
        <f t="shared" si="35"/>
        <v>0</v>
      </c>
      <c r="GC224">
        <f t="shared" si="36"/>
        <v>0</v>
      </c>
      <c r="GD224">
        <f t="shared" si="37"/>
        <v>0</v>
      </c>
      <c r="GE224">
        <f t="shared" si="38"/>
        <v>0</v>
      </c>
    </row>
    <row r="225" spans="8:187" x14ac:dyDescent="0.25">
      <c r="H225" t="s">
        <v>1732</v>
      </c>
      <c r="I225">
        <v>29468.467644</v>
      </c>
      <c r="R225" t="str">
        <f t="shared" si="39"/>
        <v>501</v>
      </c>
      <c r="S225" t="s">
        <v>1729</v>
      </c>
      <c r="FZ225">
        <f t="shared" si="33"/>
        <v>0</v>
      </c>
      <c r="GA225">
        <f t="shared" si="34"/>
        <v>0</v>
      </c>
      <c r="GB225">
        <f t="shared" si="35"/>
        <v>0</v>
      </c>
      <c r="GC225">
        <f t="shared" si="36"/>
        <v>0</v>
      </c>
      <c r="GD225">
        <f t="shared" si="37"/>
        <v>0</v>
      </c>
      <c r="GE225">
        <f t="shared" si="38"/>
        <v>0</v>
      </c>
    </row>
    <row r="226" spans="8:187" x14ac:dyDescent="0.25">
      <c r="H226" t="s">
        <v>1733</v>
      </c>
      <c r="I226">
        <v>1439.004866</v>
      </c>
      <c r="R226" t="str">
        <f t="shared" si="39"/>
        <v>502</v>
      </c>
      <c r="S226" t="s">
        <v>1732</v>
      </c>
      <c r="FZ226">
        <f t="shared" si="33"/>
        <v>0</v>
      </c>
      <c r="GA226">
        <f t="shared" si="34"/>
        <v>0</v>
      </c>
      <c r="GB226">
        <f t="shared" si="35"/>
        <v>0</v>
      </c>
      <c r="GC226">
        <f t="shared" si="36"/>
        <v>0</v>
      </c>
      <c r="GD226">
        <f t="shared" si="37"/>
        <v>0</v>
      </c>
      <c r="GE226">
        <f t="shared" si="38"/>
        <v>0</v>
      </c>
    </row>
    <row r="227" spans="8:187" x14ac:dyDescent="0.25">
      <c r="H227" t="s">
        <v>1735</v>
      </c>
      <c r="R227" t="str">
        <f t="shared" si="39"/>
        <v>502</v>
      </c>
      <c r="S227" t="s">
        <v>1733</v>
      </c>
      <c r="FZ227">
        <f t="shared" si="33"/>
        <v>0</v>
      </c>
      <c r="GA227">
        <f t="shared" si="34"/>
        <v>0</v>
      </c>
      <c r="GB227">
        <f t="shared" si="35"/>
        <v>0</v>
      </c>
      <c r="GC227">
        <f t="shared" si="36"/>
        <v>0</v>
      </c>
      <c r="GD227">
        <f t="shared" si="37"/>
        <v>0</v>
      </c>
      <c r="GE227">
        <f t="shared" si="38"/>
        <v>0</v>
      </c>
    </row>
    <row r="228" spans="8:187" x14ac:dyDescent="0.25">
      <c r="H228" t="s">
        <v>1737</v>
      </c>
      <c r="I228">
        <v>150</v>
      </c>
      <c r="R228" t="str">
        <f t="shared" si="39"/>
        <v>502</v>
      </c>
      <c r="S228" t="s">
        <v>1735</v>
      </c>
      <c r="FZ228">
        <f t="shared" si="33"/>
        <v>0</v>
      </c>
      <c r="GA228">
        <f t="shared" si="34"/>
        <v>0</v>
      </c>
      <c r="GB228">
        <f t="shared" si="35"/>
        <v>0</v>
      </c>
      <c r="GC228">
        <f t="shared" si="36"/>
        <v>0</v>
      </c>
      <c r="GD228">
        <f t="shared" si="37"/>
        <v>0</v>
      </c>
      <c r="GE228">
        <f t="shared" si="38"/>
        <v>0</v>
      </c>
    </row>
    <row r="229" spans="8:187" x14ac:dyDescent="0.25">
      <c r="H229" t="s">
        <v>1739</v>
      </c>
      <c r="R229" t="str">
        <f t="shared" si="39"/>
        <v>502</v>
      </c>
      <c r="S229" t="s">
        <v>1737</v>
      </c>
      <c r="FZ229">
        <f t="shared" si="33"/>
        <v>0</v>
      </c>
      <c r="GA229">
        <f t="shared" si="34"/>
        <v>0</v>
      </c>
      <c r="GB229">
        <f t="shared" si="35"/>
        <v>0</v>
      </c>
      <c r="GC229">
        <f t="shared" si="36"/>
        <v>0</v>
      </c>
      <c r="GD229">
        <f t="shared" si="37"/>
        <v>0</v>
      </c>
      <c r="GE229">
        <f t="shared" si="38"/>
        <v>0</v>
      </c>
    </row>
    <row r="230" spans="8:187" x14ac:dyDescent="0.25">
      <c r="H230" t="s">
        <v>1741</v>
      </c>
      <c r="R230" t="str">
        <f t="shared" si="39"/>
        <v>502</v>
      </c>
      <c r="S230" t="s">
        <v>1739</v>
      </c>
      <c r="FZ230">
        <f t="shared" si="33"/>
        <v>0</v>
      </c>
      <c r="GA230">
        <f t="shared" si="34"/>
        <v>0</v>
      </c>
      <c r="GB230">
        <f t="shared" si="35"/>
        <v>0</v>
      </c>
      <c r="GC230">
        <f t="shared" si="36"/>
        <v>0</v>
      </c>
      <c r="GD230">
        <f t="shared" si="37"/>
        <v>0</v>
      </c>
      <c r="GE230">
        <f t="shared" si="38"/>
        <v>0</v>
      </c>
    </row>
    <row r="231" spans="8:187" x14ac:dyDescent="0.25">
      <c r="H231" t="s">
        <v>1743</v>
      </c>
      <c r="I231">
        <v>1024.0500030000001</v>
      </c>
      <c r="R231" t="str">
        <f t="shared" si="39"/>
        <v>502</v>
      </c>
      <c r="S231" t="s">
        <v>1741</v>
      </c>
      <c r="FZ231">
        <f t="shared" si="33"/>
        <v>0</v>
      </c>
      <c r="GA231">
        <f t="shared" si="34"/>
        <v>0</v>
      </c>
      <c r="GB231">
        <f t="shared" si="35"/>
        <v>0</v>
      </c>
      <c r="GC231">
        <f t="shared" si="36"/>
        <v>0</v>
      </c>
      <c r="GD231">
        <f t="shared" si="37"/>
        <v>0</v>
      </c>
      <c r="GE231">
        <f t="shared" si="38"/>
        <v>0</v>
      </c>
    </row>
    <row r="232" spans="8:187" x14ac:dyDescent="0.25">
      <c r="H232" t="s">
        <v>1744</v>
      </c>
      <c r="I232">
        <v>1076.5082540000001</v>
      </c>
      <c r="R232" t="str">
        <f t="shared" si="39"/>
        <v>502</v>
      </c>
      <c r="S232" t="s">
        <v>1743</v>
      </c>
      <c r="FZ232">
        <f t="shared" si="33"/>
        <v>0</v>
      </c>
      <c r="GA232">
        <f t="shared" si="34"/>
        <v>0</v>
      </c>
      <c r="GB232">
        <f t="shared" si="35"/>
        <v>0</v>
      </c>
      <c r="GC232">
        <f t="shared" si="36"/>
        <v>0</v>
      </c>
      <c r="GD232">
        <f t="shared" si="37"/>
        <v>0</v>
      </c>
      <c r="GE232">
        <f t="shared" si="38"/>
        <v>0</v>
      </c>
    </row>
    <row r="233" spans="8:187" x14ac:dyDescent="0.25">
      <c r="H233" t="s">
        <v>1746</v>
      </c>
      <c r="R233" t="str">
        <f t="shared" si="39"/>
        <v>502</v>
      </c>
      <c r="S233" t="s">
        <v>1744</v>
      </c>
      <c r="FZ233">
        <f t="shared" si="33"/>
        <v>0</v>
      </c>
      <c r="GA233">
        <f t="shared" si="34"/>
        <v>0</v>
      </c>
      <c r="GB233">
        <f t="shared" si="35"/>
        <v>0</v>
      </c>
      <c r="GC233">
        <f t="shared" si="36"/>
        <v>0</v>
      </c>
      <c r="GD233">
        <f t="shared" si="37"/>
        <v>0</v>
      </c>
      <c r="GE233">
        <f t="shared" si="38"/>
        <v>0</v>
      </c>
    </row>
    <row r="234" spans="8:187" x14ac:dyDescent="0.25">
      <c r="H234" t="s">
        <v>1747</v>
      </c>
      <c r="R234" t="str">
        <f t="shared" si="39"/>
        <v>503</v>
      </c>
      <c r="S234" t="s">
        <v>1746</v>
      </c>
      <c r="FZ234">
        <f t="shared" si="33"/>
        <v>0</v>
      </c>
      <c r="GA234">
        <f t="shared" si="34"/>
        <v>0</v>
      </c>
      <c r="GB234">
        <f t="shared" si="35"/>
        <v>0</v>
      </c>
      <c r="GC234">
        <f t="shared" si="36"/>
        <v>0</v>
      </c>
      <c r="GD234">
        <f t="shared" si="37"/>
        <v>0</v>
      </c>
      <c r="GE234">
        <f t="shared" si="38"/>
        <v>0</v>
      </c>
    </row>
    <row r="235" spans="8:187" x14ac:dyDescent="0.25">
      <c r="H235" t="s">
        <v>1749</v>
      </c>
      <c r="R235" t="str">
        <f t="shared" si="39"/>
        <v>503</v>
      </c>
      <c r="S235" t="s">
        <v>1747</v>
      </c>
      <c r="FZ235">
        <f t="shared" si="33"/>
        <v>0</v>
      </c>
      <c r="GA235">
        <f t="shared" si="34"/>
        <v>0</v>
      </c>
      <c r="GB235">
        <f t="shared" si="35"/>
        <v>0</v>
      </c>
      <c r="GC235">
        <f t="shared" si="36"/>
        <v>0</v>
      </c>
      <c r="GD235">
        <f t="shared" si="37"/>
        <v>0</v>
      </c>
      <c r="GE235">
        <f t="shared" si="38"/>
        <v>0</v>
      </c>
    </row>
    <row r="236" spans="8:187" x14ac:dyDescent="0.25">
      <c r="H236" t="s">
        <v>1753</v>
      </c>
      <c r="R236" t="str">
        <f t="shared" si="39"/>
        <v>503</v>
      </c>
      <c r="S236" t="s">
        <v>1749</v>
      </c>
      <c r="FZ236">
        <f t="shared" si="33"/>
        <v>0</v>
      </c>
      <c r="GA236">
        <f t="shared" si="34"/>
        <v>0</v>
      </c>
      <c r="GB236">
        <f t="shared" si="35"/>
        <v>0</v>
      </c>
      <c r="GC236">
        <f t="shared" si="36"/>
        <v>0</v>
      </c>
      <c r="GD236">
        <f t="shared" si="37"/>
        <v>0</v>
      </c>
      <c r="GE236">
        <f t="shared" si="38"/>
        <v>0</v>
      </c>
    </row>
    <row r="237" spans="8:187" x14ac:dyDescent="0.25">
      <c r="H237" t="s">
        <v>1755</v>
      </c>
      <c r="I237">
        <v>10.337</v>
      </c>
      <c r="R237" t="str">
        <f t="shared" si="39"/>
        <v>599</v>
      </c>
      <c r="S237" t="s">
        <v>1753</v>
      </c>
      <c r="FZ237">
        <f t="shared" si="33"/>
        <v>0</v>
      </c>
      <c r="GA237">
        <f t="shared" si="34"/>
        <v>0</v>
      </c>
      <c r="GB237">
        <f t="shared" si="35"/>
        <v>0</v>
      </c>
      <c r="GC237">
        <f t="shared" si="36"/>
        <v>0</v>
      </c>
      <c r="GD237">
        <f t="shared" si="37"/>
        <v>0</v>
      </c>
      <c r="GE237">
        <f t="shared" si="38"/>
        <v>0</v>
      </c>
    </row>
    <row r="238" spans="8:187" x14ac:dyDescent="0.25">
      <c r="H238" t="s">
        <v>1757</v>
      </c>
      <c r="I238">
        <v>8888.3631289999994</v>
      </c>
      <c r="R238" t="str">
        <f t="shared" si="39"/>
        <v>599</v>
      </c>
      <c r="S238" t="s">
        <v>1755</v>
      </c>
      <c r="FZ238">
        <f t="shared" si="33"/>
        <v>0</v>
      </c>
      <c r="GA238">
        <f t="shared" si="34"/>
        <v>0</v>
      </c>
      <c r="GB238">
        <f t="shared" si="35"/>
        <v>0</v>
      </c>
      <c r="GC238">
        <f t="shared" si="36"/>
        <v>0</v>
      </c>
      <c r="GD238">
        <f t="shared" si="37"/>
        <v>0</v>
      </c>
      <c r="GE238">
        <f t="shared" si="38"/>
        <v>0</v>
      </c>
    </row>
    <row r="239" spans="8:187" x14ac:dyDescent="0.25">
      <c r="H239" t="s">
        <v>1758</v>
      </c>
      <c r="I239">
        <v>17</v>
      </c>
      <c r="R239" t="str">
        <f t="shared" si="39"/>
        <v>599</v>
      </c>
      <c r="S239" t="s">
        <v>1757</v>
      </c>
      <c r="FZ239">
        <f t="shared" si="33"/>
        <v>0</v>
      </c>
      <c r="GA239">
        <f t="shared" si="34"/>
        <v>0</v>
      </c>
      <c r="GB239">
        <f t="shared" si="35"/>
        <v>0</v>
      </c>
      <c r="GC239">
        <f t="shared" si="36"/>
        <v>0</v>
      </c>
      <c r="GD239">
        <f t="shared" si="37"/>
        <v>0</v>
      </c>
      <c r="GE239">
        <f t="shared" si="38"/>
        <v>0</v>
      </c>
    </row>
    <row r="240" spans="8:187" x14ac:dyDescent="0.25">
      <c r="H240" t="s">
        <v>1763</v>
      </c>
      <c r="R240" t="str">
        <f t="shared" si="39"/>
        <v>599</v>
      </c>
      <c r="S240" t="s">
        <v>1758</v>
      </c>
      <c r="FZ240">
        <f t="shared" si="33"/>
        <v>0</v>
      </c>
      <c r="GA240">
        <f t="shared" si="34"/>
        <v>0</v>
      </c>
      <c r="GB240">
        <f t="shared" si="35"/>
        <v>0</v>
      </c>
      <c r="GC240">
        <f t="shared" si="36"/>
        <v>0</v>
      </c>
      <c r="GD240">
        <f t="shared" si="37"/>
        <v>0</v>
      </c>
      <c r="GE240">
        <f t="shared" si="38"/>
        <v>0</v>
      </c>
    </row>
    <row r="241" spans="8:187" x14ac:dyDescent="0.25">
      <c r="H241" t="s">
        <v>1765</v>
      </c>
      <c r="I241">
        <v>444482.813937</v>
      </c>
      <c r="R241" t="str">
        <f t="shared" si="39"/>
        <v>601</v>
      </c>
      <c r="S241" t="s">
        <v>1763</v>
      </c>
      <c r="FZ241">
        <f t="shared" si="33"/>
        <v>0</v>
      </c>
      <c r="GA241">
        <f t="shared" si="34"/>
        <v>0</v>
      </c>
      <c r="GB241">
        <f t="shared" si="35"/>
        <v>0</v>
      </c>
      <c r="GC241">
        <f t="shared" si="36"/>
        <v>0</v>
      </c>
      <c r="GD241">
        <f t="shared" si="37"/>
        <v>0</v>
      </c>
      <c r="GE241">
        <f t="shared" si="38"/>
        <v>0</v>
      </c>
    </row>
    <row r="242" spans="8:187" x14ac:dyDescent="0.25">
      <c r="H242" t="s">
        <v>1767</v>
      </c>
      <c r="I242">
        <v>1452268.871418</v>
      </c>
      <c r="R242" t="str">
        <f t="shared" si="39"/>
        <v>601</v>
      </c>
      <c r="S242" t="s">
        <v>1765</v>
      </c>
      <c r="FZ242">
        <f t="shared" si="33"/>
        <v>0</v>
      </c>
      <c r="GA242">
        <f t="shared" si="34"/>
        <v>0</v>
      </c>
      <c r="GB242">
        <f t="shared" si="35"/>
        <v>0</v>
      </c>
      <c r="GC242">
        <f t="shared" si="36"/>
        <v>0</v>
      </c>
      <c r="GD242">
        <f t="shared" si="37"/>
        <v>0</v>
      </c>
      <c r="GE242">
        <f t="shared" si="38"/>
        <v>0</v>
      </c>
    </row>
    <row r="243" spans="8:187" x14ac:dyDescent="0.25">
      <c r="H243" t="s">
        <v>1768</v>
      </c>
      <c r="I243">
        <v>6928.0336310000002</v>
      </c>
      <c r="R243" t="str">
        <f t="shared" si="39"/>
        <v>601</v>
      </c>
      <c r="S243" t="s">
        <v>1767</v>
      </c>
      <c r="FZ243">
        <f t="shared" si="33"/>
        <v>0</v>
      </c>
      <c r="GA243">
        <f t="shared" si="34"/>
        <v>0</v>
      </c>
      <c r="GB243">
        <f t="shared" si="35"/>
        <v>0</v>
      </c>
      <c r="GC243">
        <f t="shared" si="36"/>
        <v>0</v>
      </c>
      <c r="GD243">
        <f t="shared" si="37"/>
        <v>0</v>
      </c>
      <c r="GE243">
        <f t="shared" si="38"/>
        <v>0</v>
      </c>
    </row>
    <row r="244" spans="8:187" x14ac:dyDescent="0.25">
      <c r="H244" t="s">
        <v>1769</v>
      </c>
      <c r="I244">
        <v>1444.3981429999999</v>
      </c>
      <c r="R244" t="str">
        <f t="shared" si="39"/>
        <v>601</v>
      </c>
      <c r="S244" t="s">
        <v>1768</v>
      </c>
      <c r="FZ244">
        <f t="shared" si="33"/>
        <v>0</v>
      </c>
      <c r="GA244">
        <f t="shared" si="34"/>
        <v>0</v>
      </c>
      <c r="GB244">
        <f t="shared" si="35"/>
        <v>0</v>
      </c>
      <c r="GC244">
        <f t="shared" si="36"/>
        <v>0</v>
      </c>
      <c r="GD244">
        <f t="shared" si="37"/>
        <v>0</v>
      </c>
      <c r="GE244">
        <f t="shared" si="38"/>
        <v>0</v>
      </c>
    </row>
    <row r="245" spans="8:187" x14ac:dyDescent="0.25">
      <c r="H245" t="s">
        <v>1771</v>
      </c>
      <c r="I245">
        <v>14540</v>
      </c>
      <c r="R245" t="str">
        <f t="shared" si="39"/>
        <v>601</v>
      </c>
      <c r="S245" t="s">
        <v>1769</v>
      </c>
      <c r="FZ245">
        <f t="shared" si="33"/>
        <v>0</v>
      </c>
      <c r="GA245">
        <f t="shared" si="34"/>
        <v>0</v>
      </c>
      <c r="GB245">
        <f t="shared" si="35"/>
        <v>0</v>
      </c>
      <c r="GC245">
        <f t="shared" si="36"/>
        <v>0</v>
      </c>
      <c r="GD245">
        <f t="shared" si="37"/>
        <v>0</v>
      </c>
      <c r="GE245">
        <f t="shared" si="38"/>
        <v>0</v>
      </c>
    </row>
    <row r="246" spans="8:187" x14ac:dyDescent="0.25">
      <c r="H246" t="s">
        <v>1772</v>
      </c>
      <c r="R246" t="str">
        <f t="shared" si="39"/>
        <v>601</v>
      </c>
      <c r="S246" t="s">
        <v>1771</v>
      </c>
      <c r="FZ246">
        <f t="shared" si="33"/>
        <v>0</v>
      </c>
      <c r="GA246">
        <f t="shared" si="34"/>
        <v>0</v>
      </c>
      <c r="GB246">
        <f t="shared" si="35"/>
        <v>0</v>
      </c>
      <c r="GC246">
        <f t="shared" si="36"/>
        <v>0</v>
      </c>
      <c r="GD246">
        <f t="shared" si="37"/>
        <v>0</v>
      </c>
      <c r="GE246">
        <f t="shared" si="38"/>
        <v>0</v>
      </c>
    </row>
    <row r="247" spans="8:187" x14ac:dyDescent="0.25">
      <c r="H247" t="s">
        <v>1774</v>
      </c>
      <c r="I247">
        <v>2800</v>
      </c>
      <c r="R247" t="str">
        <f t="shared" si="39"/>
        <v>601</v>
      </c>
      <c r="S247" t="s">
        <v>1772</v>
      </c>
      <c r="FZ247">
        <f t="shared" si="33"/>
        <v>0</v>
      </c>
      <c r="GA247">
        <f t="shared" si="34"/>
        <v>0</v>
      </c>
      <c r="GB247">
        <f t="shared" si="35"/>
        <v>0</v>
      </c>
      <c r="GC247">
        <f t="shared" si="36"/>
        <v>0</v>
      </c>
      <c r="GD247">
        <f t="shared" si="37"/>
        <v>0</v>
      </c>
      <c r="GE247">
        <f t="shared" si="38"/>
        <v>0</v>
      </c>
    </row>
    <row r="248" spans="8:187" x14ac:dyDescent="0.25">
      <c r="H248" t="s">
        <v>1776</v>
      </c>
      <c r="R248" t="str">
        <f t="shared" si="39"/>
        <v>601</v>
      </c>
      <c r="S248" t="s">
        <v>1774</v>
      </c>
      <c r="FZ248">
        <f t="shared" si="33"/>
        <v>0</v>
      </c>
      <c r="GA248">
        <f t="shared" si="34"/>
        <v>0</v>
      </c>
      <c r="GB248">
        <f t="shared" si="35"/>
        <v>0</v>
      </c>
      <c r="GC248">
        <f t="shared" si="36"/>
        <v>0</v>
      </c>
      <c r="GD248">
        <f t="shared" si="37"/>
        <v>0</v>
      </c>
      <c r="GE248">
        <f t="shared" si="38"/>
        <v>0</v>
      </c>
    </row>
    <row r="249" spans="8:187" x14ac:dyDescent="0.25">
      <c r="H249" t="s">
        <v>1780</v>
      </c>
      <c r="I249">
        <v>214.81204700000001</v>
      </c>
      <c r="R249" t="str">
        <f t="shared" si="39"/>
        <v>601</v>
      </c>
      <c r="S249" t="s">
        <v>1776</v>
      </c>
      <c r="FZ249">
        <f t="shared" si="33"/>
        <v>0</v>
      </c>
      <c r="GA249">
        <f t="shared" si="34"/>
        <v>0</v>
      </c>
      <c r="GB249">
        <f t="shared" si="35"/>
        <v>0</v>
      </c>
      <c r="GC249">
        <f t="shared" si="36"/>
        <v>0</v>
      </c>
      <c r="GD249">
        <f t="shared" si="37"/>
        <v>0</v>
      </c>
      <c r="GE249">
        <f t="shared" si="38"/>
        <v>0</v>
      </c>
    </row>
    <row r="250" spans="8:187" x14ac:dyDescent="0.25">
      <c r="H250" t="s">
        <v>1781</v>
      </c>
      <c r="I250">
        <v>57.494999999999997</v>
      </c>
      <c r="R250" t="str">
        <f t="shared" si="39"/>
        <v>602</v>
      </c>
      <c r="S250" t="s">
        <v>1780</v>
      </c>
      <c r="FZ250">
        <f t="shared" si="33"/>
        <v>0</v>
      </c>
      <c r="GA250">
        <f t="shared" si="34"/>
        <v>0</v>
      </c>
      <c r="GB250">
        <f t="shared" si="35"/>
        <v>0</v>
      </c>
      <c r="GC250">
        <f t="shared" si="36"/>
        <v>0</v>
      </c>
      <c r="GD250">
        <f t="shared" si="37"/>
        <v>0</v>
      </c>
      <c r="GE250">
        <f t="shared" si="38"/>
        <v>0</v>
      </c>
    </row>
    <row r="251" spans="8:187" x14ac:dyDescent="0.25">
      <c r="H251" t="s">
        <v>1782</v>
      </c>
      <c r="I251">
        <v>212</v>
      </c>
      <c r="R251" t="str">
        <f t="shared" si="39"/>
        <v>602</v>
      </c>
      <c r="S251" t="s">
        <v>1781</v>
      </c>
      <c r="FZ251">
        <f t="shared" si="33"/>
        <v>0</v>
      </c>
      <c r="GA251">
        <f t="shared" si="34"/>
        <v>0</v>
      </c>
      <c r="GB251">
        <f t="shared" si="35"/>
        <v>0</v>
      </c>
      <c r="GC251">
        <f t="shared" si="36"/>
        <v>0</v>
      </c>
      <c r="GD251">
        <f t="shared" si="37"/>
        <v>0</v>
      </c>
      <c r="GE251">
        <f t="shared" si="38"/>
        <v>0</v>
      </c>
    </row>
    <row r="252" spans="8:187" x14ac:dyDescent="0.25">
      <c r="H252" t="s">
        <v>1783</v>
      </c>
      <c r="I252">
        <v>896.2</v>
      </c>
      <c r="R252" t="str">
        <f t="shared" si="39"/>
        <v>602</v>
      </c>
      <c r="S252" t="s">
        <v>1782</v>
      </c>
      <c r="FZ252">
        <f t="shared" si="33"/>
        <v>0</v>
      </c>
      <c r="GA252">
        <f t="shared" si="34"/>
        <v>0</v>
      </c>
      <c r="GB252">
        <f t="shared" si="35"/>
        <v>0</v>
      </c>
      <c r="GC252">
        <f t="shared" si="36"/>
        <v>0</v>
      </c>
      <c r="GD252">
        <f t="shared" si="37"/>
        <v>0</v>
      </c>
      <c r="GE252">
        <f t="shared" si="38"/>
        <v>0</v>
      </c>
    </row>
    <row r="253" spans="8:187" x14ac:dyDescent="0.25">
      <c r="H253" t="s">
        <v>1786</v>
      </c>
      <c r="I253">
        <v>25743.004697</v>
      </c>
      <c r="R253" t="str">
        <f t="shared" si="39"/>
        <v>602</v>
      </c>
      <c r="S253" t="s">
        <v>1783</v>
      </c>
      <c r="FZ253">
        <f t="shared" si="33"/>
        <v>0</v>
      </c>
      <c r="GA253">
        <f t="shared" si="34"/>
        <v>0</v>
      </c>
      <c r="GB253">
        <f t="shared" si="35"/>
        <v>0</v>
      </c>
      <c r="GC253">
        <f t="shared" si="36"/>
        <v>0</v>
      </c>
      <c r="GD253">
        <f t="shared" si="37"/>
        <v>0</v>
      </c>
      <c r="GE253">
        <f t="shared" si="38"/>
        <v>0</v>
      </c>
    </row>
    <row r="254" spans="8:187" x14ac:dyDescent="0.25">
      <c r="H254" t="s">
        <v>1787</v>
      </c>
      <c r="I254">
        <v>709427.12705500005</v>
      </c>
      <c r="R254" t="str">
        <f t="shared" si="39"/>
        <v>603</v>
      </c>
      <c r="S254" t="s">
        <v>1786</v>
      </c>
      <c r="FZ254">
        <f t="shared" si="33"/>
        <v>0</v>
      </c>
      <c r="GA254">
        <f t="shared" si="34"/>
        <v>0</v>
      </c>
      <c r="GB254">
        <f t="shared" si="35"/>
        <v>0</v>
      </c>
      <c r="GC254">
        <f t="shared" si="36"/>
        <v>0</v>
      </c>
      <c r="GD254">
        <f t="shared" si="37"/>
        <v>0</v>
      </c>
      <c r="GE254">
        <f t="shared" si="38"/>
        <v>0</v>
      </c>
    </row>
    <row r="255" spans="8:187" x14ac:dyDescent="0.25">
      <c r="H255" t="s">
        <v>1788</v>
      </c>
      <c r="I255">
        <v>7835.6511959999998</v>
      </c>
      <c r="R255" t="str">
        <f t="shared" si="39"/>
        <v>603</v>
      </c>
      <c r="S255" t="s">
        <v>1787</v>
      </c>
      <c r="FZ255">
        <f t="shared" si="33"/>
        <v>0</v>
      </c>
      <c r="GA255">
        <f t="shared" si="34"/>
        <v>0</v>
      </c>
      <c r="GB255">
        <f t="shared" si="35"/>
        <v>0</v>
      </c>
      <c r="GC255">
        <f t="shared" si="36"/>
        <v>0</v>
      </c>
      <c r="GD255">
        <f t="shared" si="37"/>
        <v>0</v>
      </c>
      <c r="GE255">
        <f t="shared" si="38"/>
        <v>0</v>
      </c>
    </row>
    <row r="256" spans="8:187" x14ac:dyDescent="0.25">
      <c r="H256" t="s">
        <v>1789</v>
      </c>
      <c r="I256">
        <v>61524.343966</v>
      </c>
      <c r="R256" t="str">
        <f t="shared" si="39"/>
        <v>603</v>
      </c>
      <c r="S256" t="s">
        <v>1788</v>
      </c>
      <c r="FZ256">
        <f t="shared" si="33"/>
        <v>0</v>
      </c>
      <c r="GA256">
        <f t="shared" si="34"/>
        <v>0</v>
      </c>
      <c r="GB256">
        <f t="shared" si="35"/>
        <v>0</v>
      </c>
      <c r="GC256">
        <f t="shared" si="36"/>
        <v>0</v>
      </c>
      <c r="GD256">
        <f t="shared" si="37"/>
        <v>0</v>
      </c>
      <c r="GE256">
        <f t="shared" si="38"/>
        <v>0</v>
      </c>
    </row>
    <row r="257" spans="8:187" x14ac:dyDescent="0.25">
      <c r="H257" t="s">
        <v>1790</v>
      </c>
      <c r="R257" t="str">
        <f t="shared" si="39"/>
        <v>603</v>
      </c>
      <c r="S257" t="s">
        <v>1789</v>
      </c>
      <c r="FZ257">
        <f t="shared" si="33"/>
        <v>0</v>
      </c>
      <c r="GA257">
        <f t="shared" si="34"/>
        <v>0</v>
      </c>
      <c r="GB257">
        <f t="shared" si="35"/>
        <v>0</v>
      </c>
      <c r="GC257">
        <f t="shared" si="36"/>
        <v>0</v>
      </c>
      <c r="GD257">
        <f t="shared" si="37"/>
        <v>0</v>
      </c>
      <c r="GE257">
        <f t="shared" si="38"/>
        <v>0</v>
      </c>
    </row>
    <row r="258" spans="8:187" x14ac:dyDescent="0.25">
      <c r="H258" t="s">
        <v>1792</v>
      </c>
      <c r="I258">
        <v>23360.337975999999</v>
      </c>
      <c r="R258" t="str">
        <f t="shared" si="39"/>
        <v>603</v>
      </c>
      <c r="S258" t="s">
        <v>1790</v>
      </c>
      <c r="FZ258">
        <f t="shared" si="33"/>
        <v>0</v>
      </c>
      <c r="GA258">
        <f t="shared" si="34"/>
        <v>0</v>
      </c>
      <c r="GB258">
        <f t="shared" si="35"/>
        <v>0</v>
      </c>
      <c r="GC258">
        <f t="shared" si="36"/>
        <v>0</v>
      </c>
      <c r="GD258">
        <f t="shared" si="37"/>
        <v>0</v>
      </c>
      <c r="GE258">
        <f t="shared" si="38"/>
        <v>0</v>
      </c>
    </row>
    <row r="259" spans="8:187" x14ac:dyDescent="0.25">
      <c r="H259" t="s">
        <v>1794</v>
      </c>
      <c r="I259">
        <v>9590.2458289999995</v>
      </c>
      <c r="R259" t="str">
        <f t="shared" si="39"/>
        <v>603</v>
      </c>
      <c r="S259" t="s">
        <v>1792</v>
      </c>
      <c r="FZ259">
        <f t="shared" si="33"/>
        <v>0</v>
      </c>
      <c r="GA259">
        <f t="shared" si="34"/>
        <v>0</v>
      </c>
      <c r="GB259">
        <f t="shared" si="35"/>
        <v>0</v>
      </c>
      <c r="GC259">
        <f t="shared" si="36"/>
        <v>0</v>
      </c>
      <c r="GD259">
        <f t="shared" si="37"/>
        <v>0</v>
      </c>
      <c r="GE259">
        <f t="shared" si="38"/>
        <v>0</v>
      </c>
    </row>
    <row r="260" spans="8:187" x14ac:dyDescent="0.25">
      <c r="H260" t="s">
        <v>1796</v>
      </c>
      <c r="I260">
        <v>7557.0716400000001</v>
      </c>
      <c r="R260" t="str">
        <f t="shared" si="39"/>
        <v>604</v>
      </c>
      <c r="S260" t="s">
        <v>1794</v>
      </c>
      <c r="FZ260">
        <f t="shared" si="33"/>
        <v>0</v>
      </c>
      <c r="GA260">
        <f t="shared" si="34"/>
        <v>0</v>
      </c>
      <c r="GB260">
        <f t="shared" si="35"/>
        <v>0</v>
      </c>
      <c r="GC260">
        <f t="shared" si="36"/>
        <v>0</v>
      </c>
      <c r="GD260">
        <f t="shared" si="37"/>
        <v>0</v>
      </c>
      <c r="GE260">
        <f t="shared" si="38"/>
        <v>0</v>
      </c>
    </row>
    <row r="261" spans="8:187" x14ac:dyDescent="0.25">
      <c r="H261" t="s">
        <v>1797</v>
      </c>
      <c r="R261" t="str">
        <f t="shared" si="39"/>
        <v>604</v>
      </c>
      <c r="S261" t="s">
        <v>1796</v>
      </c>
      <c r="FZ261">
        <f t="shared" si="33"/>
        <v>0</v>
      </c>
      <c r="GA261">
        <f t="shared" si="34"/>
        <v>0</v>
      </c>
      <c r="GB261">
        <f t="shared" si="35"/>
        <v>0</v>
      </c>
      <c r="GC261">
        <f t="shared" si="36"/>
        <v>0</v>
      </c>
      <c r="GD261">
        <f t="shared" si="37"/>
        <v>0</v>
      </c>
      <c r="GE261">
        <f t="shared" si="38"/>
        <v>0</v>
      </c>
    </row>
    <row r="262" spans="8:187" x14ac:dyDescent="0.25">
      <c r="H262" t="s">
        <v>1799</v>
      </c>
      <c r="I262">
        <v>27384.230284000001</v>
      </c>
      <c r="R262" t="str">
        <f t="shared" si="39"/>
        <v>604</v>
      </c>
      <c r="S262" t="s">
        <v>1797</v>
      </c>
      <c r="FZ262">
        <f t="shared" si="33"/>
        <v>0</v>
      </c>
      <c r="GA262">
        <f t="shared" si="34"/>
        <v>0</v>
      </c>
      <c r="GB262">
        <f t="shared" si="35"/>
        <v>0</v>
      </c>
      <c r="GC262">
        <f t="shared" si="36"/>
        <v>0</v>
      </c>
      <c r="GD262">
        <f t="shared" si="37"/>
        <v>0</v>
      </c>
      <c r="GE262">
        <f t="shared" si="38"/>
        <v>0</v>
      </c>
    </row>
    <row r="263" spans="8:187" x14ac:dyDescent="0.25">
      <c r="H263" t="s">
        <v>1802</v>
      </c>
      <c r="I263">
        <v>0.40367700000000001</v>
      </c>
      <c r="R263" t="str">
        <f t="shared" si="39"/>
        <v>604</v>
      </c>
      <c r="S263" t="s">
        <v>1799</v>
      </c>
      <c r="FZ263">
        <f t="shared" ref="FZ263:FZ299" si="40">SUM(T263:AT263)</f>
        <v>0</v>
      </c>
      <c r="GA263">
        <f t="shared" ref="GA263:GA299" si="41">SUM(AU263:BU263)</f>
        <v>0</v>
      </c>
      <c r="GB263">
        <f t="shared" ref="GB263:GB299" si="42">SUM(BV263:CV263)</f>
        <v>0</v>
      </c>
      <c r="GC263">
        <f t="shared" ref="GC263:GC299" si="43">SUM(CW263:DW263)</f>
        <v>0</v>
      </c>
      <c r="GD263">
        <f t="shared" ref="GD263:GD299" si="44">SUM(DX263:EX263)</f>
        <v>0</v>
      </c>
      <c r="GE263">
        <f t="shared" ref="GE263:GE299" si="45">SUM(EY263:FY263)</f>
        <v>0</v>
      </c>
    </row>
    <row r="264" spans="8:187" x14ac:dyDescent="0.25">
      <c r="H264" t="s">
        <v>1804</v>
      </c>
      <c r="I264">
        <v>18600.698549000001</v>
      </c>
      <c r="R264" t="str">
        <f t="shared" ref="R264:R299" si="46">MID(S264,1,LEN($S$300))</f>
        <v>605</v>
      </c>
      <c r="S264" t="s">
        <v>1802</v>
      </c>
      <c r="FZ264">
        <f t="shared" si="40"/>
        <v>0</v>
      </c>
      <c r="GA264">
        <f t="shared" si="41"/>
        <v>0</v>
      </c>
      <c r="GB264">
        <f t="shared" si="42"/>
        <v>0</v>
      </c>
      <c r="GC264">
        <f t="shared" si="43"/>
        <v>0</v>
      </c>
      <c r="GD264">
        <f t="shared" si="44"/>
        <v>0</v>
      </c>
      <c r="GE264">
        <f t="shared" si="45"/>
        <v>0</v>
      </c>
    </row>
    <row r="265" spans="8:187" x14ac:dyDescent="0.25">
      <c r="H265" t="s">
        <v>1805</v>
      </c>
      <c r="I265">
        <v>1543.4</v>
      </c>
      <c r="R265" t="str">
        <f t="shared" si="46"/>
        <v>606</v>
      </c>
      <c r="S265" t="s">
        <v>1804</v>
      </c>
      <c r="FZ265">
        <f t="shared" si="40"/>
        <v>0</v>
      </c>
      <c r="GA265">
        <f t="shared" si="41"/>
        <v>0</v>
      </c>
      <c r="GB265">
        <f t="shared" si="42"/>
        <v>0</v>
      </c>
      <c r="GC265">
        <f t="shared" si="43"/>
        <v>0</v>
      </c>
      <c r="GD265">
        <f t="shared" si="44"/>
        <v>0</v>
      </c>
      <c r="GE265">
        <f t="shared" si="45"/>
        <v>0</v>
      </c>
    </row>
    <row r="266" spans="8:187" x14ac:dyDescent="0.25">
      <c r="H266" t="s">
        <v>1808</v>
      </c>
      <c r="I266">
        <v>5302.8734119999999</v>
      </c>
      <c r="R266" t="str">
        <f t="shared" si="46"/>
        <v>606</v>
      </c>
      <c r="S266" t="s">
        <v>1805</v>
      </c>
      <c r="FZ266">
        <f t="shared" si="40"/>
        <v>0</v>
      </c>
      <c r="GA266">
        <f t="shared" si="41"/>
        <v>0</v>
      </c>
      <c r="GB266">
        <f t="shared" si="42"/>
        <v>0</v>
      </c>
      <c r="GC266">
        <f t="shared" si="43"/>
        <v>0</v>
      </c>
      <c r="GD266">
        <f t="shared" si="44"/>
        <v>0</v>
      </c>
      <c r="GE266">
        <f t="shared" si="45"/>
        <v>0</v>
      </c>
    </row>
    <row r="267" spans="8:187" x14ac:dyDescent="0.25">
      <c r="H267" t="s">
        <v>1810</v>
      </c>
      <c r="I267">
        <v>290.81479999999999</v>
      </c>
      <c r="R267" t="str">
        <f t="shared" si="46"/>
        <v>607</v>
      </c>
      <c r="S267" t="s">
        <v>1808</v>
      </c>
      <c r="FZ267">
        <f t="shared" si="40"/>
        <v>0</v>
      </c>
      <c r="GA267">
        <f t="shared" si="41"/>
        <v>0</v>
      </c>
      <c r="GB267">
        <f t="shared" si="42"/>
        <v>0</v>
      </c>
      <c r="GC267">
        <f t="shared" si="43"/>
        <v>0</v>
      </c>
      <c r="GD267">
        <f t="shared" si="44"/>
        <v>0</v>
      </c>
      <c r="GE267">
        <f t="shared" si="45"/>
        <v>0</v>
      </c>
    </row>
    <row r="268" spans="8:187" x14ac:dyDescent="0.25">
      <c r="H268" t="s">
        <v>1814</v>
      </c>
      <c r="R268" t="str">
        <f t="shared" si="46"/>
        <v>607</v>
      </c>
      <c r="S268" t="s">
        <v>1810</v>
      </c>
      <c r="FZ268">
        <f t="shared" si="40"/>
        <v>0</v>
      </c>
      <c r="GA268">
        <f t="shared" si="41"/>
        <v>0</v>
      </c>
      <c r="GB268">
        <f t="shared" si="42"/>
        <v>0</v>
      </c>
      <c r="GC268">
        <f t="shared" si="43"/>
        <v>0</v>
      </c>
      <c r="GD268">
        <f t="shared" si="44"/>
        <v>0</v>
      </c>
      <c r="GE268">
        <f t="shared" si="45"/>
        <v>0</v>
      </c>
    </row>
    <row r="269" spans="8:187" x14ac:dyDescent="0.25">
      <c r="H269" t="s">
        <v>1815</v>
      </c>
      <c r="I269">
        <v>240826.76681</v>
      </c>
      <c r="R269" t="str">
        <f t="shared" si="46"/>
        <v>701</v>
      </c>
      <c r="S269" t="s">
        <v>1814</v>
      </c>
      <c r="FZ269">
        <f t="shared" si="40"/>
        <v>0</v>
      </c>
      <c r="GA269">
        <f t="shared" si="41"/>
        <v>0</v>
      </c>
      <c r="GB269">
        <f t="shared" si="42"/>
        <v>0</v>
      </c>
      <c r="GC269">
        <f t="shared" si="43"/>
        <v>0</v>
      </c>
      <c r="GD269">
        <f t="shared" si="44"/>
        <v>0</v>
      </c>
      <c r="GE269">
        <f t="shared" si="45"/>
        <v>0</v>
      </c>
    </row>
    <row r="270" spans="8:187" x14ac:dyDescent="0.25">
      <c r="H270" t="s">
        <v>1816</v>
      </c>
      <c r="I270">
        <v>65573.054298000003</v>
      </c>
      <c r="R270" t="str">
        <f t="shared" si="46"/>
        <v>701</v>
      </c>
      <c r="S270" t="s">
        <v>1815</v>
      </c>
      <c r="FZ270">
        <f t="shared" si="40"/>
        <v>0</v>
      </c>
      <c r="GA270">
        <f t="shared" si="41"/>
        <v>0</v>
      </c>
      <c r="GB270">
        <f t="shared" si="42"/>
        <v>0</v>
      </c>
      <c r="GC270">
        <f t="shared" si="43"/>
        <v>0</v>
      </c>
      <c r="GD270">
        <f t="shared" si="44"/>
        <v>0</v>
      </c>
      <c r="GE270">
        <f t="shared" si="45"/>
        <v>0</v>
      </c>
    </row>
    <row r="271" spans="8:187" x14ac:dyDescent="0.25">
      <c r="H271" t="s">
        <v>1818</v>
      </c>
      <c r="I271">
        <v>112951.58285599999</v>
      </c>
      <c r="R271" t="str">
        <f t="shared" si="46"/>
        <v>701</v>
      </c>
      <c r="S271" t="s">
        <v>1816</v>
      </c>
      <c r="FZ271">
        <f t="shared" si="40"/>
        <v>0</v>
      </c>
      <c r="GA271">
        <f t="shared" si="41"/>
        <v>0</v>
      </c>
      <c r="GB271">
        <f t="shared" si="42"/>
        <v>0</v>
      </c>
      <c r="GC271">
        <f t="shared" si="43"/>
        <v>0</v>
      </c>
      <c r="GD271">
        <f t="shared" si="44"/>
        <v>0</v>
      </c>
      <c r="GE271">
        <f t="shared" si="45"/>
        <v>0</v>
      </c>
    </row>
    <row r="272" spans="8:187" x14ac:dyDescent="0.25">
      <c r="H272" t="s">
        <v>1820</v>
      </c>
      <c r="I272">
        <v>14128.3</v>
      </c>
      <c r="R272" t="str">
        <f t="shared" si="46"/>
        <v>701</v>
      </c>
      <c r="S272" t="s">
        <v>1818</v>
      </c>
      <c r="FZ272">
        <f t="shared" si="40"/>
        <v>0</v>
      </c>
      <c r="GA272">
        <f t="shared" si="41"/>
        <v>0</v>
      </c>
      <c r="GB272">
        <f t="shared" si="42"/>
        <v>0</v>
      </c>
      <c r="GC272">
        <f t="shared" si="43"/>
        <v>0</v>
      </c>
      <c r="GD272">
        <f t="shared" si="44"/>
        <v>0</v>
      </c>
      <c r="GE272">
        <f t="shared" si="45"/>
        <v>0</v>
      </c>
    </row>
    <row r="273" spans="8:187" x14ac:dyDescent="0.25">
      <c r="H273" t="s">
        <v>1822</v>
      </c>
      <c r="I273">
        <v>3969.6</v>
      </c>
      <c r="R273" t="str">
        <f t="shared" si="46"/>
        <v>701</v>
      </c>
      <c r="S273" t="s">
        <v>1820</v>
      </c>
      <c r="FZ273">
        <f t="shared" si="40"/>
        <v>0</v>
      </c>
      <c r="GA273">
        <f t="shared" si="41"/>
        <v>0</v>
      </c>
      <c r="GB273">
        <f t="shared" si="42"/>
        <v>0</v>
      </c>
      <c r="GC273">
        <f t="shared" si="43"/>
        <v>0</v>
      </c>
      <c r="GD273">
        <f t="shared" si="44"/>
        <v>0</v>
      </c>
      <c r="GE273">
        <f t="shared" si="45"/>
        <v>0</v>
      </c>
    </row>
    <row r="274" spans="8:187" x14ac:dyDescent="0.25">
      <c r="H274" t="s">
        <v>1824</v>
      </c>
      <c r="I274">
        <v>67484.390559000007</v>
      </c>
      <c r="R274" t="str">
        <f t="shared" si="46"/>
        <v>701</v>
      </c>
      <c r="S274" t="s">
        <v>1822</v>
      </c>
      <c r="FZ274">
        <f t="shared" si="40"/>
        <v>0</v>
      </c>
      <c r="GA274">
        <f t="shared" si="41"/>
        <v>0</v>
      </c>
      <c r="GB274">
        <f t="shared" si="42"/>
        <v>0</v>
      </c>
      <c r="GC274">
        <f t="shared" si="43"/>
        <v>0</v>
      </c>
      <c r="GD274">
        <f t="shared" si="44"/>
        <v>0</v>
      </c>
      <c r="GE274">
        <f t="shared" si="45"/>
        <v>0</v>
      </c>
    </row>
    <row r="275" spans="8:187" x14ac:dyDescent="0.25">
      <c r="H275" t="s">
        <v>1826</v>
      </c>
      <c r="I275">
        <v>493.5</v>
      </c>
      <c r="R275" t="str">
        <f t="shared" si="46"/>
        <v>701</v>
      </c>
      <c r="S275" t="s">
        <v>1824</v>
      </c>
      <c r="FZ275">
        <f t="shared" si="40"/>
        <v>0</v>
      </c>
      <c r="GA275">
        <f t="shared" si="41"/>
        <v>0</v>
      </c>
      <c r="GB275">
        <f t="shared" si="42"/>
        <v>0</v>
      </c>
      <c r="GC275">
        <f t="shared" si="43"/>
        <v>0</v>
      </c>
      <c r="GD275">
        <f t="shared" si="44"/>
        <v>0</v>
      </c>
      <c r="GE275">
        <f t="shared" si="45"/>
        <v>0</v>
      </c>
    </row>
    <row r="276" spans="8:187" x14ac:dyDescent="0.25">
      <c r="H276" t="s">
        <v>1828</v>
      </c>
      <c r="I276">
        <v>6340.05</v>
      </c>
      <c r="R276" t="str">
        <f t="shared" si="46"/>
        <v>702</v>
      </c>
      <c r="S276" t="s">
        <v>1826</v>
      </c>
      <c r="FZ276">
        <f t="shared" si="40"/>
        <v>0</v>
      </c>
      <c r="GA276">
        <f t="shared" si="41"/>
        <v>0</v>
      </c>
      <c r="GB276">
        <f t="shared" si="42"/>
        <v>0</v>
      </c>
      <c r="GC276">
        <f t="shared" si="43"/>
        <v>0</v>
      </c>
      <c r="GD276">
        <f t="shared" si="44"/>
        <v>0</v>
      </c>
      <c r="GE276">
        <f t="shared" si="45"/>
        <v>0</v>
      </c>
    </row>
    <row r="277" spans="8:187" x14ac:dyDescent="0.25">
      <c r="H277" t="s">
        <v>1830</v>
      </c>
      <c r="I277">
        <v>12182.800748</v>
      </c>
      <c r="R277" t="str">
        <f t="shared" si="46"/>
        <v>703</v>
      </c>
      <c r="S277" t="s">
        <v>1828</v>
      </c>
      <c r="FZ277">
        <f t="shared" si="40"/>
        <v>0</v>
      </c>
      <c r="GA277">
        <f t="shared" si="41"/>
        <v>0</v>
      </c>
      <c r="GB277">
        <f t="shared" si="42"/>
        <v>0</v>
      </c>
      <c r="GC277">
        <f t="shared" si="43"/>
        <v>0</v>
      </c>
      <c r="GD277">
        <f t="shared" si="44"/>
        <v>0</v>
      </c>
      <c r="GE277">
        <f t="shared" si="45"/>
        <v>0</v>
      </c>
    </row>
    <row r="278" spans="8:187" x14ac:dyDescent="0.25">
      <c r="H278" t="s">
        <v>1831</v>
      </c>
      <c r="R278" t="str">
        <f t="shared" si="46"/>
        <v>703</v>
      </c>
      <c r="S278" t="s">
        <v>1830</v>
      </c>
      <c r="FZ278">
        <f t="shared" si="40"/>
        <v>0</v>
      </c>
      <c r="GA278">
        <f t="shared" si="41"/>
        <v>0</v>
      </c>
      <c r="GB278">
        <f t="shared" si="42"/>
        <v>0</v>
      </c>
      <c r="GC278">
        <f t="shared" si="43"/>
        <v>0</v>
      </c>
      <c r="GD278">
        <f t="shared" si="44"/>
        <v>0</v>
      </c>
      <c r="GE278">
        <f t="shared" si="45"/>
        <v>0</v>
      </c>
    </row>
    <row r="279" spans="8:187" x14ac:dyDescent="0.25">
      <c r="H279" t="s">
        <v>1833</v>
      </c>
      <c r="R279" t="str">
        <f t="shared" si="46"/>
        <v>703</v>
      </c>
      <c r="S279" t="s">
        <v>1831</v>
      </c>
      <c r="FZ279">
        <f t="shared" si="40"/>
        <v>0</v>
      </c>
      <c r="GA279">
        <f t="shared" si="41"/>
        <v>0</v>
      </c>
      <c r="GB279">
        <f t="shared" si="42"/>
        <v>0</v>
      </c>
      <c r="GC279">
        <f t="shared" si="43"/>
        <v>0</v>
      </c>
      <c r="GD279">
        <f t="shared" si="44"/>
        <v>0</v>
      </c>
      <c r="GE279">
        <f t="shared" si="45"/>
        <v>0</v>
      </c>
    </row>
    <row r="280" spans="8:187" x14ac:dyDescent="0.25">
      <c r="H280" t="s">
        <v>1837</v>
      </c>
      <c r="R280" t="str">
        <f t="shared" si="46"/>
        <v>703</v>
      </c>
      <c r="S280" t="s">
        <v>1833</v>
      </c>
      <c r="FZ280">
        <f t="shared" si="40"/>
        <v>0</v>
      </c>
      <c r="GA280">
        <f t="shared" si="41"/>
        <v>0</v>
      </c>
      <c r="GB280">
        <f t="shared" si="42"/>
        <v>0</v>
      </c>
      <c r="GC280">
        <f t="shared" si="43"/>
        <v>0</v>
      </c>
      <c r="GD280">
        <f t="shared" si="44"/>
        <v>0</v>
      </c>
      <c r="GE280">
        <f t="shared" si="45"/>
        <v>0</v>
      </c>
    </row>
    <row r="281" spans="8:187" x14ac:dyDescent="0.25">
      <c r="H281" t="s">
        <v>1839</v>
      </c>
      <c r="R281" t="str">
        <f t="shared" si="46"/>
        <v>704</v>
      </c>
      <c r="S281" t="s">
        <v>1837</v>
      </c>
      <c r="FZ281">
        <f t="shared" si="40"/>
        <v>0</v>
      </c>
      <c r="GA281">
        <f t="shared" si="41"/>
        <v>0</v>
      </c>
      <c r="GB281">
        <f t="shared" si="42"/>
        <v>0</v>
      </c>
      <c r="GC281">
        <f t="shared" si="43"/>
        <v>0</v>
      </c>
      <c r="GD281">
        <f t="shared" si="44"/>
        <v>0</v>
      </c>
      <c r="GE281">
        <f t="shared" si="45"/>
        <v>0</v>
      </c>
    </row>
    <row r="282" spans="8:187" x14ac:dyDescent="0.25">
      <c r="H282" t="s">
        <v>1840</v>
      </c>
      <c r="R282" t="str">
        <f t="shared" si="46"/>
        <v>705</v>
      </c>
      <c r="S282" t="s">
        <v>1839</v>
      </c>
      <c r="FZ282">
        <f t="shared" si="40"/>
        <v>0</v>
      </c>
      <c r="GA282">
        <f t="shared" si="41"/>
        <v>0</v>
      </c>
      <c r="GB282">
        <f t="shared" si="42"/>
        <v>0</v>
      </c>
      <c r="GC282">
        <f t="shared" si="43"/>
        <v>0</v>
      </c>
      <c r="GD282">
        <f t="shared" si="44"/>
        <v>0</v>
      </c>
      <c r="GE282">
        <f t="shared" si="45"/>
        <v>0</v>
      </c>
    </row>
    <row r="283" spans="8:187" x14ac:dyDescent="0.25">
      <c r="H283" t="s">
        <v>1846</v>
      </c>
      <c r="I283">
        <v>447583</v>
      </c>
      <c r="R283" t="str">
        <f t="shared" si="46"/>
        <v>705</v>
      </c>
      <c r="S283" t="s">
        <v>1840</v>
      </c>
      <c r="FZ283">
        <f t="shared" si="40"/>
        <v>0</v>
      </c>
      <c r="GA283">
        <f t="shared" si="41"/>
        <v>0</v>
      </c>
      <c r="GB283">
        <f t="shared" si="42"/>
        <v>0</v>
      </c>
      <c r="GC283">
        <f t="shared" si="43"/>
        <v>0</v>
      </c>
      <c r="GD283">
        <f t="shared" si="44"/>
        <v>0</v>
      </c>
      <c r="GE283">
        <f t="shared" si="45"/>
        <v>0</v>
      </c>
    </row>
    <row r="284" spans="8:187" x14ac:dyDescent="0.25">
      <c r="H284" t="s">
        <v>1848</v>
      </c>
      <c r="I284">
        <v>1086692</v>
      </c>
      <c r="R284" t="str">
        <f t="shared" si="46"/>
        <v>801</v>
      </c>
      <c r="S284" t="s">
        <v>1846</v>
      </c>
      <c r="FZ284">
        <f t="shared" si="40"/>
        <v>0</v>
      </c>
      <c r="GA284">
        <f t="shared" si="41"/>
        <v>0</v>
      </c>
      <c r="GB284">
        <f t="shared" si="42"/>
        <v>0</v>
      </c>
      <c r="GC284">
        <f t="shared" si="43"/>
        <v>0</v>
      </c>
      <c r="GD284">
        <f t="shared" si="44"/>
        <v>0</v>
      </c>
      <c r="GE284">
        <f t="shared" si="45"/>
        <v>0</v>
      </c>
    </row>
    <row r="285" spans="8:187" x14ac:dyDescent="0.25">
      <c r="H285" t="s">
        <v>1849</v>
      </c>
      <c r="R285" t="str">
        <f t="shared" si="46"/>
        <v>801</v>
      </c>
      <c r="S285" t="s">
        <v>1848</v>
      </c>
      <c r="FZ285">
        <f t="shared" si="40"/>
        <v>0</v>
      </c>
      <c r="GA285">
        <f t="shared" si="41"/>
        <v>0</v>
      </c>
      <c r="GB285">
        <f t="shared" si="42"/>
        <v>0</v>
      </c>
      <c r="GC285">
        <f t="shared" si="43"/>
        <v>0</v>
      </c>
      <c r="GD285">
        <f t="shared" si="44"/>
        <v>0</v>
      </c>
      <c r="GE285">
        <f t="shared" si="45"/>
        <v>0</v>
      </c>
    </row>
    <row r="286" spans="8:187" x14ac:dyDescent="0.25">
      <c r="H286" t="s">
        <v>1851</v>
      </c>
      <c r="R286" t="str">
        <f t="shared" si="46"/>
        <v>801</v>
      </c>
      <c r="S286" t="s">
        <v>1849</v>
      </c>
      <c r="FZ286">
        <f t="shared" si="40"/>
        <v>0</v>
      </c>
      <c r="GA286">
        <f t="shared" si="41"/>
        <v>0</v>
      </c>
      <c r="GB286">
        <f t="shared" si="42"/>
        <v>0</v>
      </c>
      <c r="GC286">
        <f t="shared" si="43"/>
        <v>0</v>
      </c>
      <c r="GD286">
        <f t="shared" si="44"/>
        <v>0</v>
      </c>
      <c r="GE286">
        <f t="shared" si="45"/>
        <v>0</v>
      </c>
    </row>
    <row r="287" spans="8:187" x14ac:dyDescent="0.25">
      <c r="H287" t="s">
        <v>1855</v>
      </c>
      <c r="R287" t="str">
        <f t="shared" si="46"/>
        <v>801</v>
      </c>
      <c r="S287" t="s">
        <v>1851</v>
      </c>
      <c r="FZ287">
        <f t="shared" si="40"/>
        <v>0</v>
      </c>
      <c r="GA287">
        <f t="shared" si="41"/>
        <v>0</v>
      </c>
      <c r="GB287">
        <f t="shared" si="42"/>
        <v>0</v>
      </c>
      <c r="GC287">
        <f t="shared" si="43"/>
        <v>0</v>
      </c>
      <c r="GD287">
        <f t="shared" si="44"/>
        <v>0</v>
      </c>
      <c r="GE287">
        <f t="shared" si="45"/>
        <v>0</v>
      </c>
    </row>
    <row r="288" spans="8:187" x14ac:dyDescent="0.25">
      <c r="H288" t="s">
        <v>1856</v>
      </c>
      <c r="I288">
        <v>106.09473699999999</v>
      </c>
      <c r="R288" t="str">
        <f t="shared" si="46"/>
        <v>802</v>
      </c>
      <c r="S288" t="s">
        <v>1855</v>
      </c>
      <c r="FZ288">
        <f t="shared" si="40"/>
        <v>0</v>
      </c>
      <c r="GA288">
        <f t="shared" si="41"/>
        <v>0</v>
      </c>
      <c r="GB288">
        <f t="shared" si="42"/>
        <v>0</v>
      </c>
      <c r="GC288">
        <f t="shared" si="43"/>
        <v>0</v>
      </c>
      <c r="GD288">
        <f t="shared" si="44"/>
        <v>0</v>
      </c>
      <c r="GE288">
        <f t="shared" si="45"/>
        <v>0</v>
      </c>
    </row>
    <row r="289" spans="8:187" x14ac:dyDescent="0.25">
      <c r="H289" t="s">
        <v>1858</v>
      </c>
      <c r="R289" t="str">
        <f t="shared" si="46"/>
        <v>802</v>
      </c>
      <c r="S289" t="s">
        <v>1856</v>
      </c>
      <c r="FZ289">
        <f t="shared" si="40"/>
        <v>0</v>
      </c>
      <c r="GA289">
        <f t="shared" si="41"/>
        <v>0</v>
      </c>
      <c r="GB289">
        <f t="shared" si="42"/>
        <v>0</v>
      </c>
      <c r="GC289">
        <f t="shared" si="43"/>
        <v>0</v>
      </c>
      <c r="GD289">
        <f t="shared" si="44"/>
        <v>0</v>
      </c>
      <c r="GE289">
        <f t="shared" si="45"/>
        <v>0</v>
      </c>
    </row>
    <row r="290" spans="8:187" x14ac:dyDescent="0.25">
      <c r="H290" t="s">
        <v>1860</v>
      </c>
      <c r="R290" t="str">
        <f t="shared" si="46"/>
        <v>802</v>
      </c>
      <c r="S290" t="s">
        <v>1858</v>
      </c>
      <c r="FZ290">
        <f t="shared" si="40"/>
        <v>0</v>
      </c>
      <c r="GA290">
        <f t="shared" si="41"/>
        <v>0</v>
      </c>
      <c r="GB290">
        <f t="shared" si="42"/>
        <v>0</v>
      </c>
      <c r="GC290">
        <f t="shared" si="43"/>
        <v>0</v>
      </c>
      <c r="GD290">
        <f t="shared" si="44"/>
        <v>0</v>
      </c>
      <c r="GE290">
        <f t="shared" si="45"/>
        <v>0</v>
      </c>
    </row>
    <row r="291" spans="8:187" x14ac:dyDescent="0.25">
      <c r="H291" t="s">
        <v>1861</v>
      </c>
      <c r="R291" t="str">
        <f t="shared" si="46"/>
        <v>802</v>
      </c>
      <c r="S291" t="s">
        <v>1860</v>
      </c>
      <c r="FZ291">
        <f t="shared" si="40"/>
        <v>0</v>
      </c>
      <c r="GA291">
        <f t="shared" si="41"/>
        <v>0</v>
      </c>
      <c r="GB291">
        <f t="shared" si="42"/>
        <v>0</v>
      </c>
      <c r="GC291">
        <f t="shared" si="43"/>
        <v>0</v>
      </c>
      <c r="GD291">
        <f t="shared" si="44"/>
        <v>0</v>
      </c>
      <c r="GE291">
        <f t="shared" si="45"/>
        <v>0</v>
      </c>
    </row>
    <row r="292" spans="8:187" x14ac:dyDescent="0.25">
      <c r="H292" t="s">
        <v>1863</v>
      </c>
      <c r="R292" t="str">
        <f t="shared" si="46"/>
        <v>802</v>
      </c>
      <c r="S292" t="s">
        <v>1861</v>
      </c>
      <c r="FZ292">
        <f t="shared" si="40"/>
        <v>0</v>
      </c>
      <c r="GA292">
        <f t="shared" si="41"/>
        <v>0</v>
      </c>
      <c r="GB292">
        <f t="shared" si="42"/>
        <v>0</v>
      </c>
      <c r="GC292">
        <f t="shared" si="43"/>
        <v>0</v>
      </c>
      <c r="GD292">
        <f t="shared" si="44"/>
        <v>0</v>
      </c>
      <c r="GE292">
        <f t="shared" si="45"/>
        <v>0</v>
      </c>
    </row>
    <row r="293" spans="8:187" x14ac:dyDescent="0.25">
      <c r="H293" t="s">
        <v>1864</v>
      </c>
      <c r="R293" t="str">
        <f t="shared" si="46"/>
        <v>802</v>
      </c>
      <c r="S293" t="s">
        <v>1863</v>
      </c>
      <c r="FZ293">
        <f t="shared" si="40"/>
        <v>0</v>
      </c>
      <c r="GA293">
        <f t="shared" si="41"/>
        <v>0</v>
      </c>
      <c r="GB293">
        <f t="shared" si="42"/>
        <v>0</v>
      </c>
      <c r="GC293">
        <f t="shared" si="43"/>
        <v>0</v>
      </c>
      <c r="GD293">
        <f t="shared" si="44"/>
        <v>0</v>
      </c>
      <c r="GE293">
        <f t="shared" si="45"/>
        <v>0</v>
      </c>
    </row>
    <row r="294" spans="8:187" x14ac:dyDescent="0.25">
      <c r="H294" t="s">
        <v>1866</v>
      </c>
      <c r="I294">
        <v>61856</v>
      </c>
      <c r="R294" t="str">
        <f t="shared" si="46"/>
        <v>802</v>
      </c>
      <c r="S294" t="s">
        <v>1864</v>
      </c>
      <c r="FZ294">
        <f t="shared" si="40"/>
        <v>0</v>
      </c>
      <c r="GA294">
        <f t="shared" si="41"/>
        <v>0</v>
      </c>
      <c r="GB294">
        <f t="shared" si="42"/>
        <v>0</v>
      </c>
      <c r="GC294">
        <f t="shared" si="43"/>
        <v>0</v>
      </c>
      <c r="GD294">
        <f t="shared" si="44"/>
        <v>0</v>
      </c>
      <c r="GE294">
        <f t="shared" si="45"/>
        <v>0</v>
      </c>
    </row>
    <row r="295" spans="8:187" x14ac:dyDescent="0.25">
      <c r="H295" s="45" t="s">
        <v>4816</v>
      </c>
    </row>
    <row r="296" spans="8:187" x14ac:dyDescent="0.25">
      <c r="H296" t="s">
        <v>1871</v>
      </c>
      <c r="I296">
        <v>231.88367400000001</v>
      </c>
      <c r="R296" t="str">
        <f t="shared" si="46"/>
        <v>802</v>
      </c>
      <c r="S296" t="s">
        <v>1866</v>
      </c>
      <c r="FZ296">
        <f t="shared" si="40"/>
        <v>0</v>
      </c>
      <c r="GA296">
        <f t="shared" si="41"/>
        <v>0</v>
      </c>
      <c r="GB296">
        <f t="shared" si="42"/>
        <v>0</v>
      </c>
      <c r="GC296">
        <f t="shared" si="43"/>
        <v>0</v>
      </c>
      <c r="GD296">
        <f t="shared" si="44"/>
        <v>0</v>
      </c>
      <c r="GE296">
        <f t="shared" si="45"/>
        <v>0</v>
      </c>
    </row>
    <row r="297" spans="8:187" x14ac:dyDescent="0.25">
      <c r="H297" t="s">
        <v>1874</v>
      </c>
      <c r="I297">
        <v>100</v>
      </c>
      <c r="R297" t="str">
        <f t="shared" si="46"/>
        <v>901</v>
      </c>
      <c r="S297" t="s">
        <v>1871</v>
      </c>
      <c r="FZ297">
        <f t="shared" si="40"/>
        <v>0</v>
      </c>
      <c r="GA297">
        <f t="shared" si="41"/>
        <v>0</v>
      </c>
      <c r="GB297">
        <f t="shared" si="42"/>
        <v>0</v>
      </c>
      <c r="GC297">
        <f t="shared" si="43"/>
        <v>0</v>
      </c>
      <c r="GD297">
        <f t="shared" si="44"/>
        <v>0</v>
      </c>
      <c r="GE297">
        <f t="shared" si="45"/>
        <v>0</v>
      </c>
    </row>
    <row r="298" spans="8:187" x14ac:dyDescent="0.25">
      <c r="H298" t="s">
        <v>1876</v>
      </c>
      <c r="I298">
        <v>2194.035922</v>
      </c>
      <c r="R298" t="str">
        <f t="shared" si="46"/>
        <v>902</v>
      </c>
      <c r="S298" t="s">
        <v>1874</v>
      </c>
      <c r="FZ298">
        <f t="shared" si="40"/>
        <v>0</v>
      </c>
      <c r="GA298">
        <f t="shared" si="41"/>
        <v>0</v>
      </c>
      <c r="GB298">
        <f t="shared" si="42"/>
        <v>0</v>
      </c>
      <c r="GC298">
        <f t="shared" si="43"/>
        <v>0</v>
      </c>
      <c r="GD298">
        <f t="shared" si="44"/>
        <v>0</v>
      </c>
      <c r="GE298">
        <f t="shared" si="45"/>
        <v>0</v>
      </c>
    </row>
    <row r="299" spans="8:187" x14ac:dyDescent="0.25">
      <c r="R299" t="str">
        <f t="shared" si="46"/>
        <v>902</v>
      </c>
      <c r="S299" t="s">
        <v>1876</v>
      </c>
      <c r="FZ299">
        <f t="shared" si="40"/>
        <v>0</v>
      </c>
      <c r="GA299">
        <f t="shared" si="41"/>
        <v>0</v>
      </c>
      <c r="GB299">
        <f t="shared" si="42"/>
        <v>0</v>
      </c>
      <c r="GC299">
        <f t="shared" si="43"/>
        <v>0</v>
      </c>
      <c r="GD299">
        <f t="shared" si="44"/>
        <v>0</v>
      </c>
      <c r="GE299">
        <f t="shared" si="45"/>
        <v>0</v>
      </c>
    </row>
    <row r="300" spans="8:187" x14ac:dyDescent="0.25">
      <c r="S300" s="45" t="str">
        <f>+$C$84</f>
        <v>104</v>
      </c>
      <c r="T300">
        <f>SUMIF($R$71:$R$299,$S$300,T$71:T$299)</f>
        <v>464.37724500000002</v>
      </c>
      <c r="U300">
        <f t="shared" ref="U300:CF300" si="47">SUMIF($R$71:$R$299,$S$300,U$71:U$299)</f>
        <v>226.661</v>
      </c>
      <c r="V300">
        <f t="shared" si="47"/>
        <v>208.2</v>
      </c>
      <c r="W300">
        <f t="shared" si="47"/>
        <v>73.42</v>
      </c>
      <c r="X300">
        <f t="shared" si="47"/>
        <v>8.4</v>
      </c>
      <c r="Y300">
        <f t="shared" si="47"/>
        <v>31.025000000000002</v>
      </c>
      <c r="Z300">
        <f t="shared" si="47"/>
        <v>486.07</v>
      </c>
      <c r="AA300">
        <f t="shared" si="47"/>
        <v>2162.9071550000003</v>
      </c>
      <c r="AB300">
        <f t="shared" si="47"/>
        <v>3224.6822969999998</v>
      </c>
      <c r="AC300">
        <f t="shared" si="47"/>
        <v>454.98046999999997</v>
      </c>
      <c r="AD300">
        <f t="shared" si="47"/>
        <v>395.36279300000001</v>
      </c>
      <c r="AE300">
        <f t="shared" si="47"/>
        <v>4683.8567770000009</v>
      </c>
      <c r="AF300">
        <f t="shared" si="47"/>
        <v>13244.272123000001</v>
      </c>
      <c r="AG300">
        <f t="shared" si="47"/>
        <v>5965.0960000000005</v>
      </c>
      <c r="AH300">
        <f t="shared" si="47"/>
        <v>1778.2882949999998</v>
      </c>
      <c r="AI300">
        <f t="shared" si="47"/>
        <v>2884.0306780000001</v>
      </c>
      <c r="AJ300">
        <f t="shared" si="47"/>
        <v>753.75799999999992</v>
      </c>
      <c r="AK300">
        <f t="shared" si="47"/>
        <v>29.866064000000001</v>
      </c>
      <c r="AL300">
        <f t="shared" si="47"/>
        <v>1433.89733</v>
      </c>
      <c r="AM300">
        <f t="shared" si="47"/>
        <v>154.74100000000001</v>
      </c>
      <c r="AN300">
        <f t="shared" si="47"/>
        <v>385.51099999999997</v>
      </c>
      <c r="AO300">
        <f t="shared" si="47"/>
        <v>1130.790139</v>
      </c>
      <c r="AP300">
        <f t="shared" si="47"/>
        <v>0</v>
      </c>
      <c r="AQ300">
        <f t="shared" si="47"/>
        <v>0</v>
      </c>
      <c r="AR300">
        <f t="shared" si="47"/>
        <v>0</v>
      </c>
      <c r="AS300">
        <f t="shared" si="47"/>
        <v>8660.2698650000002</v>
      </c>
      <c r="AT300">
        <f t="shared" si="47"/>
        <v>2746.7920000000004</v>
      </c>
      <c r="AU300">
        <f t="shared" si="47"/>
        <v>0</v>
      </c>
      <c r="AV300">
        <f t="shared" si="47"/>
        <v>0</v>
      </c>
      <c r="AW300">
        <f t="shared" si="47"/>
        <v>0</v>
      </c>
      <c r="AX300">
        <f t="shared" si="47"/>
        <v>0</v>
      </c>
      <c r="AY300">
        <f t="shared" si="47"/>
        <v>0</v>
      </c>
      <c r="AZ300">
        <f t="shared" si="47"/>
        <v>0</v>
      </c>
      <c r="BA300">
        <f t="shared" si="47"/>
        <v>0</v>
      </c>
      <c r="BB300">
        <f t="shared" si="47"/>
        <v>0</v>
      </c>
      <c r="BC300">
        <f t="shared" si="47"/>
        <v>0</v>
      </c>
      <c r="BD300">
        <f t="shared" si="47"/>
        <v>0</v>
      </c>
      <c r="BE300">
        <f t="shared" si="47"/>
        <v>0</v>
      </c>
      <c r="BF300">
        <f t="shared" si="47"/>
        <v>0</v>
      </c>
      <c r="BG300">
        <f t="shared" si="47"/>
        <v>0</v>
      </c>
      <c r="BH300">
        <f t="shared" si="47"/>
        <v>0</v>
      </c>
      <c r="BI300">
        <f t="shared" si="47"/>
        <v>0</v>
      </c>
      <c r="BJ300">
        <f t="shared" si="47"/>
        <v>0</v>
      </c>
      <c r="BK300">
        <f t="shared" si="47"/>
        <v>0</v>
      </c>
      <c r="BL300">
        <f t="shared" si="47"/>
        <v>0</v>
      </c>
      <c r="BM300">
        <f t="shared" si="47"/>
        <v>0</v>
      </c>
      <c r="BN300">
        <f t="shared" si="47"/>
        <v>0</v>
      </c>
      <c r="BO300">
        <f t="shared" si="47"/>
        <v>0</v>
      </c>
      <c r="BP300">
        <f t="shared" si="47"/>
        <v>0</v>
      </c>
      <c r="BQ300">
        <f t="shared" si="47"/>
        <v>0</v>
      </c>
      <c r="BR300">
        <f t="shared" si="47"/>
        <v>0</v>
      </c>
      <c r="BS300">
        <f t="shared" si="47"/>
        <v>0</v>
      </c>
      <c r="BT300">
        <f t="shared" si="47"/>
        <v>0</v>
      </c>
      <c r="BU300">
        <f t="shared" si="47"/>
        <v>0</v>
      </c>
      <c r="BV300">
        <f t="shared" si="47"/>
        <v>0</v>
      </c>
      <c r="BW300">
        <f t="shared" si="47"/>
        <v>0</v>
      </c>
      <c r="BX300">
        <f t="shared" si="47"/>
        <v>0</v>
      </c>
      <c r="BY300">
        <f t="shared" si="47"/>
        <v>0</v>
      </c>
      <c r="BZ300">
        <f t="shared" si="47"/>
        <v>0</v>
      </c>
      <c r="CA300">
        <f t="shared" si="47"/>
        <v>0</v>
      </c>
      <c r="CB300">
        <f t="shared" si="47"/>
        <v>0</v>
      </c>
      <c r="CC300">
        <f t="shared" si="47"/>
        <v>0</v>
      </c>
      <c r="CD300">
        <f t="shared" si="47"/>
        <v>0</v>
      </c>
      <c r="CE300">
        <f t="shared" si="47"/>
        <v>0</v>
      </c>
      <c r="CF300">
        <f t="shared" si="47"/>
        <v>0</v>
      </c>
      <c r="CG300">
        <f t="shared" ref="CG300:ER300" si="48">SUMIF($R$71:$R$299,$S$300,CG$71:CG$299)</f>
        <v>0</v>
      </c>
      <c r="CH300">
        <f t="shared" si="48"/>
        <v>0</v>
      </c>
      <c r="CI300">
        <f t="shared" si="48"/>
        <v>0</v>
      </c>
      <c r="CJ300">
        <f t="shared" si="48"/>
        <v>0</v>
      </c>
      <c r="CK300">
        <f t="shared" si="48"/>
        <v>0</v>
      </c>
      <c r="CL300">
        <f t="shared" si="48"/>
        <v>0</v>
      </c>
      <c r="CM300">
        <f t="shared" si="48"/>
        <v>0</v>
      </c>
      <c r="CN300">
        <f t="shared" si="48"/>
        <v>0</v>
      </c>
      <c r="CO300">
        <f t="shared" si="48"/>
        <v>0</v>
      </c>
      <c r="CP300">
        <f t="shared" si="48"/>
        <v>0</v>
      </c>
      <c r="CQ300">
        <f t="shared" si="48"/>
        <v>0</v>
      </c>
      <c r="CR300">
        <f t="shared" si="48"/>
        <v>0</v>
      </c>
      <c r="CS300">
        <f t="shared" si="48"/>
        <v>0</v>
      </c>
      <c r="CT300">
        <f t="shared" si="48"/>
        <v>0</v>
      </c>
      <c r="CU300">
        <f t="shared" si="48"/>
        <v>0</v>
      </c>
      <c r="CV300">
        <f t="shared" si="48"/>
        <v>0</v>
      </c>
      <c r="CW300">
        <f t="shared" si="48"/>
        <v>0</v>
      </c>
      <c r="CX300">
        <f t="shared" si="48"/>
        <v>0</v>
      </c>
      <c r="CY300">
        <f t="shared" si="48"/>
        <v>0</v>
      </c>
      <c r="CZ300">
        <f t="shared" si="48"/>
        <v>0</v>
      </c>
      <c r="DA300">
        <f t="shared" si="48"/>
        <v>0</v>
      </c>
      <c r="DB300">
        <f t="shared" si="48"/>
        <v>0</v>
      </c>
      <c r="DC300">
        <f t="shared" si="48"/>
        <v>0</v>
      </c>
      <c r="DD300">
        <f t="shared" si="48"/>
        <v>0</v>
      </c>
      <c r="DE300">
        <f t="shared" si="48"/>
        <v>0</v>
      </c>
      <c r="DF300">
        <f t="shared" si="48"/>
        <v>0</v>
      </c>
      <c r="DG300">
        <f t="shared" si="48"/>
        <v>0</v>
      </c>
      <c r="DH300">
        <f t="shared" si="48"/>
        <v>0</v>
      </c>
      <c r="DI300">
        <f t="shared" si="48"/>
        <v>0</v>
      </c>
      <c r="DJ300">
        <f t="shared" si="48"/>
        <v>0</v>
      </c>
      <c r="DK300">
        <f t="shared" si="48"/>
        <v>0</v>
      </c>
      <c r="DL300">
        <f t="shared" si="48"/>
        <v>0</v>
      </c>
      <c r="DM300">
        <f t="shared" si="48"/>
        <v>0</v>
      </c>
      <c r="DN300">
        <f t="shared" si="48"/>
        <v>0</v>
      </c>
      <c r="DO300">
        <f t="shared" si="48"/>
        <v>0</v>
      </c>
      <c r="DP300">
        <f t="shared" si="48"/>
        <v>0</v>
      </c>
      <c r="DQ300">
        <f t="shared" si="48"/>
        <v>0</v>
      </c>
      <c r="DR300">
        <f t="shared" si="48"/>
        <v>0</v>
      </c>
      <c r="DS300">
        <f t="shared" si="48"/>
        <v>0</v>
      </c>
      <c r="DT300">
        <f t="shared" si="48"/>
        <v>0</v>
      </c>
      <c r="DU300">
        <f t="shared" si="48"/>
        <v>0</v>
      </c>
      <c r="DV300">
        <f t="shared" si="48"/>
        <v>0</v>
      </c>
      <c r="DW300">
        <f t="shared" si="48"/>
        <v>0</v>
      </c>
      <c r="DX300">
        <f t="shared" si="48"/>
        <v>0</v>
      </c>
      <c r="DY300">
        <f t="shared" si="48"/>
        <v>0</v>
      </c>
      <c r="DZ300">
        <f t="shared" si="48"/>
        <v>0</v>
      </c>
      <c r="EA300">
        <f t="shared" si="48"/>
        <v>0</v>
      </c>
      <c r="EB300">
        <f t="shared" si="48"/>
        <v>0</v>
      </c>
      <c r="EC300">
        <f t="shared" si="48"/>
        <v>0</v>
      </c>
      <c r="ED300">
        <f t="shared" si="48"/>
        <v>0</v>
      </c>
      <c r="EE300">
        <f t="shared" si="48"/>
        <v>0</v>
      </c>
      <c r="EF300">
        <f t="shared" si="48"/>
        <v>0</v>
      </c>
      <c r="EG300">
        <f t="shared" si="48"/>
        <v>0</v>
      </c>
      <c r="EH300">
        <f t="shared" si="48"/>
        <v>0</v>
      </c>
      <c r="EI300">
        <f t="shared" si="48"/>
        <v>0</v>
      </c>
      <c r="EJ300">
        <f t="shared" si="48"/>
        <v>0</v>
      </c>
      <c r="EK300">
        <f t="shared" si="48"/>
        <v>0</v>
      </c>
      <c r="EL300">
        <f t="shared" si="48"/>
        <v>0</v>
      </c>
      <c r="EM300">
        <f t="shared" si="48"/>
        <v>0</v>
      </c>
      <c r="EN300">
        <f t="shared" si="48"/>
        <v>0</v>
      </c>
      <c r="EO300">
        <f t="shared" si="48"/>
        <v>0</v>
      </c>
      <c r="EP300">
        <f t="shared" si="48"/>
        <v>0</v>
      </c>
      <c r="EQ300">
        <f t="shared" si="48"/>
        <v>0</v>
      </c>
      <c r="ER300">
        <f t="shared" si="48"/>
        <v>0</v>
      </c>
      <c r="ES300">
        <f t="shared" ref="ES300:GE300" si="49">SUMIF($R$71:$R$299,$S$300,ES$71:ES$299)</f>
        <v>0</v>
      </c>
      <c r="ET300">
        <f t="shared" si="49"/>
        <v>0</v>
      </c>
      <c r="EU300">
        <f t="shared" si="49"/>
        <v>0</v>
      </c>
      <c r="EV300">
        <f t="shared" si="49"/>
        <v>0</v>
      </c>
      <c r="EW300">
        <f t="shared" si="49"/>
        <v>0</v>
      </c>
      <c r="EX300">
        <f t="shared" si="49"/>
        <v>0</v>
      </c>
      <c r="EY300">
        <f t="shared" si="49"/>
        <v>0</v>
      </c>
      <c r="EZ300">
        <f t="shared" si="49"/>
        <v>0</v>
      </c>
      <c r="FA300">
        <f t="shared" si="49"/>
        <v>0</v>
      </c>
      <c r="FB300">
        <f t="shared" si="49"/>
        <v>0</v>
      </c>
      <c r="FC300">
        <f t="shared" si="49"/>
        <v>0</v>
      </c>
      <c r="FD300">
        <f t="shared" si="49"/>
        <v>0</v>
      </c>
      <c r="FE300">
        <f t="shared" si="49"/>
        <v>0</v>
      </c>
      <c r="FF300">
        <f t="shared" si="49"/>
        <v>0</v>
      </c>
      <c r="FG300">
        <f t="shared" si="49"/>
        <v>0</v>
      </c>
      <c r="FH300">
        <f t="shared" si="49"/>
        <v>0</v>
      </c>
      <c r="FI300">
        <f t="shared" si="49"/>
        <v>0</v>
      </c>
      <c r="FJ300">
        <f t="shared" si="49"/>
        <v>0</v>
      </c>
      <c r="FK300">
        <f t="shared" si="49"/>
        <v>0</v>
      </c>
      <c r="FL300">
        <f t="shared" si="49"/>
        <v>0</v>
      </c>
      <c r="FM300">
        <f t="shared" si="49"/>
        <v>0</v>
      </c>
      <c r="FN300">
        <f t="shared" si="49"/>
        <v>0</v>
      </c>
      <c r="FO300">
        <f t="shared" si="49"/>
        <v>0</v>
      </c>
      <c r="FP300">
        <f t="shared" si="49"/>
        <v>0</v>
      </c>
      <c r="FQ300">
        <f t="shared" si="49"/>
        <v>0</v>
      </c>
      <c r="FR300">
        <f t="shared" si="49"/>
        <v>0</v>
      </c>
      <c r="FS300">
        <f t="shared" si="49"/>
        <v>0</v>
      </c>
      <c r="FT300">
        <f t="shared" si="49"/>
        <v>0</v>
      </c>
      <c r="FU300">
        <f t="shared" si="49"/>
        <v>0</v>
      </c>
      <c r="FV300">
        <f t="shared" si="49"/>
        <v>0</v>
      </c>
      <c r="FW300">
        <f t="shared" si="49"/>
        <v>0</v>
      </c>
      <c r="FX300">
        <f t="shared" si="49"/>
        <v>0</v>
      </c>
      <c r="FY300">
        <f t="shared" si="49"/>
        <v>0</v>
      </c>
      <c r="FZ300">
        <f t="shared" si="49"/>
        <v>51587.255230999996</v>
      </c>
      <c r="GA300">
        <f t="shared" si="49"/>
        <v>0</v>
      </c>
      <c r="GB300">
        <f t="shared" si="49"/>
        <v>0</v>
      </c>
      <c r="GC300">
        <f t="shared" si="49"/>
        <v>0</v>
      </c>
      <c r="GD300">
        <f t="shared" si="49"/>
        <v>0</v>
      </c>
      <c r="GE300">
        <f t="shared" si="49"/>
        <v>0</v>
      </c>
    </row>
    <row r="302" spans="8:187" x14ac:dyDescent="0.25">
      <c r="H302" t="s">
        <v>2512</v>
      </c>
    </row>
    <row r="304" spans="8:187" x14ac:dyDescent="0.25">
      <c r="H304">
        <v>1111</v>
      </c>
      <c r="I304" s="65">
        <v>7897.4870000000001</v>
      </c>
      <c r="J304" s="65"/>
      <c r="K304" s="65"/>
      <c r="L304" s="65"/>
      <c r="M304" s="65"/>
      <c r="N304" s="65"/>
      <c r="O304" s="65"/>
      <c r="P304" s="65"/>
    </row>
    <row r="305" spans="8:16" x14ac:dyDescent="0.25">
      <c r="H305">
        <v>1112</v>
      </c>
      <c r="I305" s="65">
        <v>91173.879157000003</v>
      </c>
      <c r="J305" s="65"/>
      <c r="K305" s="65"/>
      <c r="L305" s="65"/>
      <c r="M305" s="65"/>
      <c r="N305" s="65"/>
      <c r="O305" s="65"/>
      <c r="P305" s="65"/>
    </row>
    <row r="306" spans="8:16" x14ac:dyDescent="0.25">
      <c r="H306">
        <v>1113</v>
      </c>
      <c r="I306" s="65">
        <v>28865</v>
      </c>
      <c r="J306" s="65"/>
      <c r="K306" s="65"/>
      <c r="L306" s="65"/>
      <c r="M306" s="65"/>
      <c r="N306" s="65"/>
      <c r="O306" s="65"/>
      <c r="P306" s="65"/>
    </row>
    <row r="307" spans="8:16" x14ac:dyDescent="0.25">
      <c r="H307">
        <v>1120</v>
      </c>
      <c r="I307" s="65">
        <v>64820.84</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5053.4790000000003</v>
      </c>
      <c r="J310" s="65"/>
      <c r="K310" s="65"/>
      <c r="L310" s="65"/>
      <c r="M310" s="65"/>
      <c r="N310" s="65"/>
      <c r="O310" s="65"/>
      <c r="P310" s="65"/>
    </row>
    <row r="311" spans="8:16" x14ac:dyDescent="0.25">
      <c r="H311">
        <v>1142</v>
      </c>
      <c r="I311" s="65">
        <v>10292</v>
      </c>
      <c r="J311" s="65"/>
      <c r="K311" s="65"/>
      <c r="L311" s="65"/>
      <c r="M311" s="65"/>
      <c r="N311" s="65"/>
      <c r="O311" s="65"/>
      <c r="P311" s="65"/>
    </row>
    <row r="312" spans="8:16" x14ac:dyDescent="0.25">
      <c r="H312">
        <v>1143</v>
      </c>
      <c r="I312" s="65">
        <v>47899.395255000003</v>
      </c>
      <c r="J312" s="65"/>
      <c r="K312" s="65"/>
      <c r="L312" s="65"/>
      <c r="M312" s="65"/>
      <c r="N312" s="65"/>
      <c r="O312" s="65"/>
      <c r="P312" s="65"/>
    </row>
    <row r="313" spans="8:16" x14ac:dyDescent="0.25">
      <c r="H313">
        <v>1150</v>
      </c>
      <c r="I313" s="65">
        <v>33.483677</v>
      </c>
      <c r="J313" s="65"/>
      <c r="K313" s="65"/>
      <c r="L313" s="65"/>
      <c r="M313" s="65"/>
      <c r="N313" s="65"/>
      <c r="O313" s="65"/>
      <c r="P313" s="65"/>
    </row>
    <row r="314" spans="8:16" x14ac:dyDescent="0.25">
      <c r="H314">
        <v>1160</v>
      </c>
      <c r="I314" s="65">
        <v>6390.5119999999997</v>
      </c>
      <c r="J314" s="65"/>
      <c r="K314" s="65"/>
      <c r="L314" s="65"/>
      <c r="M314" s="65"/>
      <c r="N314" s="65"/>
      <c r="O314" s="65"/>
      <c r="P314" s="65"/>
    </row>
    <row r="315" spans="8:16" x14ac:dyDescent="0.25">
      <c r="H315">
        <v>1170</v>
      </c>
      <c r="I315" s="65">
        <v>1462451.8224500001</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68156.996322999999</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268775.33744199999</v>
      </c>
      <c r="J321" s="65"/>
      <c r="K321" s="65"/>
      <c r="L321" s="65"/>
      <c r="M321" s="65"/>
      <c r="N321" s="65"/>
      <c r="O321" s="65"/>
      <c r="P321" s="65"/>
    </row>
    <row r="322" spans="8:16" x14ac:dyDescent="0.25">
      <c r="H322">
        <v>1320</v>
      </c>
      <c r="I322" s="65">
        <v>453636.53198700002</v>
      </c>
      <c r="J322" s="65"/>
      <c r="K322" s="65"/>
      <c r="L322" s="65"/>
      <c r="M322" s="65"/>
      <c r="N322" s="65"/>
      <c r="O322" s="65"/>
      <c r="P322" s="65"/>
    </row>
    <row r="323" spans="8:16" x14ac:dyDescent="0.25">
      <c r="H323">
        <v>1330</v>
      </c>
      <c r="I323" s="65">
        <v>114759.709</v>
      </c>
      <c r="J323" s="65"/>
      <c r="K323" s="65"/>
      <c r="L323" s="65"/>
      <c r="M323" s="65"/>
      <c r="N323" s="65"/>
      <c r="O323" s="65"/>
      <c r="P323" s="65"/>
    </row>
    <row r="324" spans="8:16" x14ac:dyDescent="0.25">
      <c r="H324">
        <v>1340</v>
      </c>
      <c r="I324" s="65">
        <v>401.50700000000001</v>
      </c>
      <c r="J324" s="65"/>
      <c r="K324" s="65"/>
      <c r="L324" s="65"/>
      <c r="M324" s="65"/>
      <c r="N324" s="65"/>
      <c r="O324" s="65"/>
      <c r="P324" s="65"/>
    </row>
    <row r="325" spans="8:16" x14ac:dyDescent="0.25">
      <c r="H325">
        <v>1350</v>
      </c>
      <c r="I325" s="65"/>
      <c r="J325" s="65"/>
      <c r="K325" s="65"/>
      <c r="L325" s="65"/>
      <c r="M325" s="65"/>
      <c r="N325" s="65"/>
      <c r="O325" s="65"/>
      <c r="P325" s="65"/>
    </row>
    <row r="326" spans="8:16" x14ac:dyDescent="0.25">
      <c r="H326">
        <v>1360</v>
      </c>
      <c r="I326" s="65">
        <v>21177.995737000001</v>
      </c>
      <c r="J326" s="65"/>
      <c r="K326" s="65"/>
      <c r="L326" s="65"/>
      <c r="M326" s="65"/>
      <c r="N326" s="65"/>
      <c r="O326" s="65"/>
      <c r="P326" s="65"/>
    </row>
    <row r="327" spans="8:16" x14ac:dyDescent="0.25">
      <c r="H327">
        <v>2111</v>
      </c>
      <c r="I327">
        <v>96120.463000000003</v>
      </c>
    </row>
    <row r="328" spans="8:16" x14ac:dyDescent="0.25">
      <c r="H328">
        <v>2112</v>
      </c>
      <c r="I328">
        <v>18184.497050999998</v>
      </c>
    </row>
    <row r="329" spans="8:16" x14ac:dyDescent="0.25">
      <c r="H329">
        <v>2120</v>
      </c>
    </row>
    <row r="330" spans="8:16" x14ac:dyDescent="0.25">
      <c r="H330">
        <v>2121</v>
      </c>
      <c r="I330">
        <v>37154.587766999997</v>
      </c>
    </row>
    <row r="331" spans="8:16" x14ac:dyDescent="0.25">
      <c r="H331">
        <v>2122</v>
      </c>
    </row>
    <row r="332" spans="8:16" x14ac:dyDescent="0.25">
      <c r="H332">
        <v>2123</v>
      </c>
      <c r="I332">
        <v>2300</v>
      </c>
    </row>
    <row r="333" spans="8:16" x14ac:dyDescent="0.25">
      <c r="H333">
        <v>2131</v>
      </c>
    </row>
    <row r="334" spans="8:16" x14ac:dyDescent="0.25">
      <c r="H334">
        <v>2132</v>
      </c>
      <c r="I334">
        <v>532</v>
      </c>
    </row>
    <row r="335" spans="8:16" x14ac:dyDescent="0.25">
      <c r="H335">
        <v>2133</v>
      </c>
    </row>
    <row r="336" spans="8:16" x14ac:dyDescent="0.25">
      <c r="H336">
        <v>2134</v>
      </c>
      <c r="I336">
        <v>198.315</v>
      </c>
    </row>
    <row r="337" spans="8:9" x14ac:dyDescent="0.25">
      <c r="H337">
        <v>2141</v>
      </c>
      <c r="I337">
        <v>1455.5619999999999</v>
      </c>
    </row>
    <row r="338" spans="8:9" x14ac:dyDescent="0.25">
      <c r="H338">
        <v>2142</v>
      </c>
    </row>
    <row r="339" spans="8:9" x14ac:dyDescent="0.25">
      <c r="H339">
        <v>2143</v>
      </c>
    </row>
    <row r="340" spans="8:9" x14ac:dyDescent="0.25">
      <c r="H340">
        <v>2150</v>
      </c>
    </row>
    <row r="341" spans="8:9" x14ac:dyDescent="0.25">
      <c r="H341">
        <v>2151</v>
      </c>
      <c r="I341">
        <v>390421.96032200003</v>
      </c>
    </row>
    <row r="342" spans="8:9" x14ac:dyDescent="0.25">
      <c r="H342">
        <v>2152</v>
      </c>
      <c r="I342">
        <v>25411.1</v>
      </c>
    </row>
    <row r="343" spans="8:9" x14ac:dyDescent="0.25">
      <c r="H343">
        <v>2153</v>
      </c>
      <c r="I343">
        <v>2564.5749999999998</v>
      </c>
    </row>
    <row r="344" spans="8:9" x14ac:dyDescent="0.25">
      <c r="H344">
        <v>2154</v>
      </c>
      <c r="I344">
        <v>14128.3</v>
      </c>
    </row>
    <row r="345" spans="8:9" x14ac:dyDescent="0.25">
      <c r="H345">
        <v>2155</v>
      </c>
    </row>
    <row r="346" spans="8:9" x14ac:dyDescent="0.25">
      <c r="H346">
        <v>2156</v>
      </c>
      <c r="I346">
        <v>27670.793828000002</v>
      </c>
    </row>
    <row r="347" spans="8:9" x14ac:dyDescent="0.25">
      <c r="H347">
        <v>2161</v>
      </c>
      <c r="I347">
        <v>2172.39</v>
      </c>
    </row>
    <row r="348" spans="8:9" x14ac:dyDescent="0.25">
      <c r="H348">
        <v>2171</v>
      </c>
      <c r="I348">
        <v>3461</v>
      </c>
    </row>
    <row r="349" spans="8:9" x14ac:dyDescent="0.25">
      <c r="H349">
        <v>2172</v>
      </c>
    </row>
    <row r="350" spans="8:9" x14ac:dyDescent="0.25">
      <c r="H350">
        <v>2181</v>
      </c>
    </row>
    <row r="351" spans="8:9" x14ac:dyDescent="0.25">
      <c r="H351">
        <v>2182</v>
      </c>
      <c r="I351">
        <v>145.30000000000001</v>
      </c>
    </row>
    <row r="352" spans="8:9" x14ac:dyDescent="0.25">
      <c r="H352">
        <v>2183</v>
      </c>
      <c r="I352">
        <v>135</v>
      </c>
    </row>
    <row r="353" spans="8:9" x14ac:dyDescent="0.25">
      <c r="H353">
        <v>2184</v>
      </c>
    </row>
    <row r="354" spans="8:9" x14ac:dyDescent="0.25">
      <c r="H354">
        <v>2185</v>
      </c>
      <c r="I354">
        <v>4935</v>
      </c>
    </row>
    <row r="355" spans="8:9" x14ac:dyDescent="0.25">
      <c r="H355">
        <v>2186</v>
      </c>
    </row>
    <row r="356" spans="8:9" x14ac:dyDescent="0.25">
      <c r="H356">
        <v>2187</v>
      </c>
    </row>
    <row r="357" spans="8:9" x14ac:dyDescent="0.25">
      <c r="H357">
        <v>2190</v>
      </c>
      <c r="I357">
        <v>17</v>
      </c>
    </row>
    <row r="358" spans="8:9" x14ac:dyDescent="0.25">
      <c r="H358">
        <v>2210</v>
      </c>
      <c r="I358">
        <v>25.955311999999999</v>
      </c>
    </row>
    <row r="359" spans="8:9" x14ac:dyDescent="0.25">
      <c r="H359">
        <v>2220</v>
      </c>
      <c r="I359">
        <v>132.56552600000001</v>
      </c>
    </row>
    <row r="360" spans="8:9" x14ac:dyDescent="0.25">
      <c r="H360">
        <v>2230</v>
      </c>
      <c r="I360">
        <v>1703.6358</v>
      </c>
    </row>
    <row r="361" spans="8:9" x14ac:dyDescent="0.25">
      <c r="H361">
        <v>2240</v>
      </c>
      <c r="I361">
        <v>18641.009207999999</v>
      </c>
    </row>
    <row r="362" spans="8:9" x14ac:dyDescent="0.25">
      <c r="H362">
        <v>2250</v>
      </c>
    </row>
    <row r="363" spans="8:9" x14ac:dyDescent="0.25">
      <c r="H363">
        <v>2260</v>
      </c>
      <c r="I363">
        <v>28970.353717000002</v>
      </c>
    </row>
    <row r="364" spans="8:9" x14ac:dyDescent="0.25">
      <c r="H364">
        <v>3110</v>
      </c>
      <c r="I364">
        <v>8.4454609999999999</v>
      </c>
    </row>
    <row r="365" spans="8:9" x14ac:dyDescent="0.25">
      <c r="H365">
        <v>3120</v>
      </c>
      <c r="I365">
        <v>17458.054508000001</v>
      </c>
    </row>
    <row r="366" spans="8:9" x14ac:dyDescent="0.25">
      <c r="H366">
        <v>3130</v>
      </c>
      <c r="I366">
        <v>620.79999999999995</v>
      </c>
    </row>
    <row r="367" spans="8:9" x14ac:dyDescent="0.25">
      <c r="H367">
        <v>3140</v>
      </c>
      <c r="I367">
        <v>12.113459000000001</v>
      </c>
    </row>
    <row r="368" spans="8:9" x14ac:dyDescent="0.25">
      <c r="H368">
        <v>3150</v>
      </c>
    </row>
    <row r="369" spans="8:9" x14ac:dyDescent="0.25">
      <c r="H369">
        <v>3160</v>
      </c>
      <c r="I369">
        <v>9455.9755939999995</v>
      </c>
    </row>
    <row r="370" spans="8:9" x14ac:dyDescent="0.25">
      <c r="H370">
        <v>3210</v>
      </c>
      <c r="I370">
        <v>616.41173300000003</v>
      </c>
    </row>
    <row r="371" spans="8:9" x14ac:dyDescent="0.25">
      <c r="H371">
        <v>3220</v>
      </c>
      <c r="I371">
        <v>6.4</v>
      </c>
    </row>
    <row r="372" spans="8:9" x14ac:dyDescent="0.25">
      <c r="H372">
        <v>3230</v>
      </c>
      <c r="I372">
        <v>252815.89318499999</v>
      </c>
    </row>
    <row r="373" spans="8:9" x14ac:dyDescent="0.25">
      <c r="H373">
        <v>3240</v>
      </c>
      <c r="I373">
        <v>100</v>
      </c>
    </row>
    <row r="374" spans="8:9" x14ac:dyDescent="0.25">
      <c r="H374">
        <v>3250</v>
      </c>
      <c r="I374">
        <v>65128.615991999999</v>
      </c>
    </row>
    <row r="375" spans="8:9" x14ac:dyDescent="0.25">
      <c r="H375">
        <v>3310</v>
      </c>
      <c r="I375">
        <v>7827.4647169999998</v>
      </c>
    </row>
    <row r="376" spans="8:9" x14ac:dyDescent="0.25">
      <c r="H376">
        <v>3320</v>
      </c>
      <c r="I376">
        <v>47833.029341000001</v>
      </c>
    </row>
    <row r="377" spans="8:9" x14ac:dyDescent="0.25">
      <c r="H377">
        <v>3330</v>
      </c>
      <c r="I377">
        <v>1593.5016069999999</v>
      </c>
    </row>
    <row r="378" spans="8:9" x14ac:dyDescent="0.25">
      <c r="H378">
        <v>3340</v>
      </c>
      <c r="I378">
        <v>89.023949999999999</v>
      </c>
    </row>
    <row r="379" spans="8:9" x14ac:dyDescent="0.25">
      <c r="H379">
        <v>3350</v>
      </c>
    </row>
    <row r="380" spans="8:9" x14ac:dyDescent="0.25">
      <c r="H380">
        <v>3360</v>
      </c>
      <c r="I380">
        <v>1177.780244</v>
      </c>
    </row>
    <row r="381" spans="8:9" x14ac:dyDescent="0.25">
      <c r="H381">
        <v>3410</v>
      </c>
      <c r="I381">
        <v>797753.537473</v>
      </c>
    </row>
    <row r="382" spans="8:9" x14ac:dyDescent="0.25">
      <c r="H382">
        <v>3411</v>
      </c>
      <c r="I382">
        <v>7.207039</v>
      </c>
    </row>
    <row r="383" spans="8:9" x14ac:dyDescent="0.25">
      <c r="H383">
        <v>3412</v>
      </c>
    </row>
    <row r="384" spans="8:9" x14ac:dyDescent="0.25">
      <c r="H384">
        <v>3420</v>
      </c>
      <c r="I384">
        <v>575574.54949400004</v>
      </c>
    </row>
    <row r="385" spans="8:9" x14ac:dyDescent="0.25">
      <c r="H385">
        <v>3421</v>
      </c>
      <c r="I385">
        <v>14.120126000000001</v>
      </c>
    </row>
    <row r="386" spans="8:9" x14ac:dyDescent="0.25">
      <c r="H386">
        <v>3422</v>
      </c>
    </row>
    <row r="387" spans="8:9" x14ac:dyDescent="0.25">
      <c r="H387">
        <v>3430</v>
      </c>
      <c r="I387">
        <v>8687.9854410000007</v>
      </c>
    </row>
    <row r="388" spans="8:9" x14ac:dyDescent="0.25">
      <c r="H388">
        <v>3440</v>
      </c>
      <c r="I388">
        <v>541004.96123400005</v>
      </c>
    </row>
    <row r="389" spans="8:9" x14ac:dyDescent="0.25">
      <c r="H389">
        <v>3450</v>
      </c>
      <c r="I389">
        <v>15.5</v>
      </c>
    </row>
    <row r="390" spans="8:9" x14ac:dyDescent="0.25">
      <c r="H390">
        <v>3460</v>
      </c>
      <c r="I390">
        <v>261475.56501600001</v>
      </c>
    </row>
    <row r="391" spans="8:9" x14ac:dyDescent="0.25">
      <c r="H391">
        <v>3470</v>
      </c>
    </row>
    <row r="392" spans="8:9" x14ac:dyDescent="0.25">
      <c r="H392">
        <v>3480</v>
      </c>
      <c r="I392">
        <v>481387.46840200003</v>
      </c>
    </row>
    <row r="393" spans="8:9" x14ac:dyDescent="0.25">
      <c r="H393">
        <v>3510</v>
      </c>
    </row>
    <row r="394" spans="8:9" x14ac:dyDescent="0.25">
      <c r="H394">
        <v>3520</v>
      </c>
      <c r="I394">
        <v>945720.34880399995</v>
      </c>
    </row>
    <row r="395" spans="8:9" x14ac:dyDescent="0.25">
      <c r="H395">
        <v>3521</v>
      </c>
    </row>
    <row r="396" spans="8:9" x14ac:dyDescent="0.25">
      <c r="H396">
        <v>3522</v>
      </c>
      <c r="I396">
        <v>44176.331451999999</v>
      </c>
    </row>
    <row r="397" spans="8:9" x14ac:dyDescent="0.25">
      <c r="H397">
        <v>3523</v>
      </c>
    </row>
    <row r="398" spans="8:9" x14ac:dyDescent="0.25">
      <c r="H398">
        <v>3524</v>
      </c>
      <c r="I398">
        <v>87800.087570999996</v>
      </c>
    </row>
    <row r="399" spans="8:9" x14ac:dyDescent="0.25">
      <c r="H399">
        <v>3530</v>
      </c>
      <c r="I399">
        <v>354844.370023</v>
      </c>
    </row>
    <row r="400" spans="8:9" x14ac:dyDescent="0.25">
      <c r="H400">
        <v>3540</v>
      </c>
    </row>
    <row r="401" spans="7:9" x14ac:dyDescent="0.25">
      <c r="H401">
        <v>3550</v>
      </c>
      <c r="I401">
        <v>479</v>
      </c>
    </row>
    <row r="402" spans="7:9" x14ac:dyDescent="0.25">
      <c r="H402">
        <v>3560</v>
      </c>
      <c r="I402">
        <v>45.052970000000002</v>
      </c>
    </row>
    <row r="403" spans="7:9" x14ac:dyDescent="0.25">
      <c r="H403">
        <v>3570</v>
      </c>
      <c r="I403">
        <v>23884.905674000001</v>
      </c>
    </row>
    <row r="404" spans="7:9" x14ac:dyDescent="0.25">
      <c r="H404">
        <v>4000</v>
      </c>
      <c r="I404">
        <v>1521131</v>
      </c>
    </row>
    <row r="408" spans="7:9" x14ac:dyDescent="0.25">
      <c r="H408" t="s">
        <v>2516</v>
      </c>
    </row>
    <row r="409" spans="7:9" x14ac:dyDescent="0.25">
      <c r="H409" t="s">
        <v>9</v>
      </c>
      <c r="I409">
        <v>5184333.334613</v>
      </c>
    </row>
    <row r="410" spans="7:9" x14ac:dyDescent="0.25">
      <c r="G410">
        <v>1</v>
      </c>
      <c r="H410" t="s">
        <v>1257</v>
      </c>
    </row>
    <row r="411" spans="7:9" x14ac:dyDescent="0.25">
      <c r="G411">
        <v>2</v>
      </c>
      <c r="H411" t="s">
        <v>1279</v>
      </c>
    </row>
    <row r="412" spans="7:9" x14ac:dyDescent="0.25">
      <c r="G412">
        <v>3</v>
      </c>
      <c r="H412" t="s">
        <v>1299</v>
      </c>
    </row>
    <row r="413" spans="7:9" x14ac:dyDescent="0.25">
      <c r="G413">
        <v>4</v>
      </c>
      <c r="H413" t="s">
        <v>1319</v>
      </c>
    </row>
    <row r="414" spans="7:9" x14ac:dyDescent="0.25">
      <c r="G414">
        <v>5</v>
      </c>
      <c r="H414" t="s">
        <v>2517</v>
      </c>
    </row>
    <row r="415" spans="7:9" x14ac:dyDescent="0.25">
      <c r="G415">
        <v>6</v>
      </c>
      <c r="H415" t="s">
        <v>2518</v>
      </c>
    </row>
    <row r="416" spans="7:9" x14ac:dyDescent="0.25">
      <c r="G416">
        <v>7</v>
      </c>
      <c r="H416" t="s">
        <v>2519</v>
      </c>
    </row>
    <row r="417" spans="7:8" x14ac:dyDescent="0.25">
      <c r="G417">
        <v>8</v>
      </c>
      <c r="H417" t="s">
        <v>2520</v>
      </c>
    </row>
    <row r="418" spans="7:8" x14ac:dyDescent="0.25">
      <c r="G418">
        <v>9</v>
      </c>
      <c r="H418" t="s">
        <v>2521</v>
      </c>
    </row>
    <row r="419" spans="7:8" x14ac:dyDescent="0.25">
      <c r="G419">
        <v>10</v>
      </c>
      <c r="H419" t="s">
        <v>2522</v>
      </c>
    </row>
    <row r="420" spans="7:8" x14ac:dyDescent="0.25">
      <c r="G420">
        <v>11</v>
      </c>
      <c r="H420" t="s">
        <v>2523</v>
      </c>
    </row>
    <row r="421" spans="7:8" x14ac:dyDescent="0.25">
      <c r="G421">
        <v>12</v>
      </c>
      <c r="H421" t="s">
        <v>2524</v>
      </c>
    </row>
    <row r="422" spans="7:8" x14ac:dyDescent="0.25">
      <c r="G422">
        <v>13</v>
      </c>
      <c r="H422" t="s">
        <v>2525</v>
      </c>
    </row>
    <row r="423" spans="7:8" x14ac:dyDescent="0.25">
      <c r="G423">
        <v>14</v>
      </c>
      <c r="H423" t="s">
        <v>2526</v>
      </c>
    </row>
    <row r="424" spans="7:8" x14ac:dyDescent="0.25">
      <c r="G424">
        <v>15</v>
      </c>
      <c r="H424" t="s">
        <v>2527</v>
      </c>
    </row>
    <row r="425" spans="7:8" x14ac:dyDescent="0.25">
      <c r="G425">
        <v>16</v>
      </c>
      <c r="H425" t="s">
        <v>2528</v>
      </c>
    </row>
    <row r="426" spans="7:8" x14ac:dyDescent="0.25">
      <c r="G426">
        <v>17</v>
      </c>
      <c r="H426" t="s">
        <v>2529</v>
      </c>
    </row>
    <row r="427" spans="7:8" x14ac:dyDescent="0.25">
      <c r="G427">
        <v>18</v>
      </c>
      <c r="H427" t="s">
        <v>2530</v>
      </c>
    </row>
    <row r="428" spans="7:8" x14ac:dyDescent="0.25">
      <c r="G428">
        <v>19</v>
      </c>
      <c r="H428" t="s">
        <v>2531</v>
      </c>
    </row>
    <row r="429" spans="7:8" x14ac:dyDescent="0.25">
      <c r="G429">
        <v>20</v>
      </c>
      <c r="H429" t="s">
        <v>2532</v>
      </c>
    </row>
    <row r="430" spans="7:8" x14ac:dyDescent="0.25">
      <c r="G430">
        <v>21</v>
      </c>
      <c r="H430" t="s">
        <v>2533</v>
      </c>
    </row>
    <row r="431" spans="7:8" x14ac:dyDescent="0.25">
      <c r="G431">
        <v>22</v>
      </c>
      <c r="H431" t="s">
        <v>2534</v>
      </c>
    </row>
    <row r="432" spans="7:8" x14ac:dyDescent="0.25">
      <c r="G432">
        <v>23</v>
      </c>
      <c r="H432" t="s">
        <v>2535</v>
      </c>
    </row>
    <row r="433" spans="7:8" x14ac:dyDescent="0.25">
      <c r="G433">
        <v>24</v>
      </c>
      <c r="H433" t="s">
        <v>2536</v>
      </c>
    </row>
    <row r="434" spans="7:8" x14ac:dyDescent="0.25">
      <c r="G434">
        <v>25</v>
      </c>
      <c r="H434" t="s">
        <v>2537</v>
      </c>
    </row>
    <row r="435" spans="7:8" x14ac:dyDescent="0.25">
      <c r="G435">
        <v>26</v>
      </c>
      <c r="H435" t="s">
        <v>2538</v>
      </c>
    </row>
    <row r="436" spans="7:8" x14ac:dyDescent="0.25">
      <c r="G436">
        <v>27</v>
      </c>
      <c r="H436" t="s">
        <v>2539</v>
      </c>
    </row>
    <row r="437" spans="7:8" x14ac:dyDescent="0.25">
      <c r="G437">
        <v>28</v>
      </c>
      <c r="H437" t="s">
        <v>2540</v>
      </c>
    </row>
    <row r="438" spans="7:8" x14ac:dyDescent="0.25">
      <c r="G438">
        <v>29</v>
      </c>
      <c r="H438" t="s">
        <v>2541</v>
      </c>
    </row>
    <row r="439" spans="7:8" x14ac:dyDescent="0.25">
      <c r="G439">
        <v>30</v>
      </c>
      <c r="H439" t="s">
        <v>2542</v>
      </c>
    </row>
    <row r="440" spans="7:8" x14ac:dyDescent="0.25">
      <c r="G440">
        <v>31</v>
      </c>
      <c r="H440" t="s">
        <v>2543</v>
      </c>
    </row>
    <row r="441" spans="7:8" x14ac:dyDescent="0.25">
      <c r="G441">
        <v>32</v>
      </c>
      <c r="H441" t="s">
        <v>2544</v>
      </c>
    </row>
    <row r="442" spans="7:8" x14ac:dyDescent="0.25">
      <c r="G442">
        <v>33</v>
      </c>
      <c r="H442" t="s">
        <v>2545</v>
      </c>
    </row>
    <row r="443" spans="7:8" x14ac:dyDescent="0.25">
      <c r="G443">
        <v>34</v>
      </c>
      <c r="H443" t="s">
        <v>2546</v>
      </c>
    </row>
    <row r="444" spans="7:8" x14ac:dyDescent="0.25">
      <c r="G444">
        <v>35</v>
      </c>
      <c r="H444" t="s">
        <v>2547</v>
      </c>
    </row>
    <row r="445" spans="7:8" x14ac:dyDescent="0.25">
      <c r="G445">
        <v>36</v>
      </c>
      <c r="H445" t="s">
        <v>2548</v>
      </c>
    </row>
    <row r="446" spans="7:8" x14ac:dyDescent="0.25">
      <c r="G446">
        <v>37</v>
      </c>
      <c r="H446" t="s">
        <v>2549</v>
      </c>
    </row>
    <row r="447" spans="7:8" x14ac:dyDescent="0.25">
      <c r="G447">
        <v>38</v>
      </c>
      <c r="H447" t="s">
        <v>2550</v>
      </c>
    </row>
    <row r="448" spans="7:8" x14ac:dyDescent="0.25">
      <c r="G448">
        <v>39</v>
      </c>
      <c r="H448" t="s">
        <v>2551</v>
      </c>
    </row>
    <row r="449" spans="7:8" x14ac:dyDescent="0.25">
      <c r="G449">
        <v>40</v>
      </c>
      <c r="H449" t="s">
        <v>2552</v>
      </c>
    </row>
    <row r="450" spans="7:8" x14ac:dyDescent="0.25">
      <c r="G450">
        <v>41</v>
      </c>
      <c r="H450" t="s">
        <v>2553</v>
      </c>
    </row>
    <row r="451" spans="7:8" x14ac:dyDescent="0.25">
      <c r="G451">
        <v>42</v>
      </c>
      <c r="H451" t="s">
        <v>2554</v>
      </c>
    </row>
    <row r="452" spans="7:8" x14ac:dyDescent="0.25">
      <c r="G452">
        <v>43</v>
      </c>
      <c r="H452" t="s">
        <v>2555</v>
      </c>
    </row>
    <row r="453" spans="7:8" x14ac:dyDescent="0.25">
      <c r="G453">
        <v>44</v>
      </c>
      <c r="H453" t="s">
        <v>2556</v>
      </c>
    </row>
    <row r="454" spans="7:8" x14ac:dyDescent="0.25">
      <c r="G454">
        <v>45</v>
      </c>
      <c r="H454" t="s">
        <v>2557</v>
      </c>
    </row>
    <row r="455" spans="7:8" x14ac:dyDescent="0.25">
      <c r="G455">
        <v>46</v>
      </c>
      <c r="H455" t="s">
        <v>2558</v>
      </c>
    </row>
    <row r="456" spans="7:8" x14ac:dyDescent="0.25">
      <c r="G456">
        <v>47</v>
      </c>
      <c r="H456" t="s">
        <v>2559</v>
      </c>
    </row>
    <row r="457" spans="7:8" x14ac:dyDescent="0.25">
      <c r="G457">
        <v>48</v>
      </c>
      <c r="H457" t="s">
        <v>2560</v>
      </c>
    </row>
    <row r="458" spans="7:8" x14ac:dyDescent="0.25">
      <c r="G458">
        <v>49</v>
      </c>
      <c r="H458" t="s">
        <v>2561</v>
      </c>
    </row>
    <row r="459" spans="7:8" x14ac:dyDescent="0.25">
      <c r="G459">
        <v>50</v>
      </c>
      <c r="H459" t="s">
        <v>2562</v>
      </c>
    </row>
    <row r="460" spans="7:8" x14ac:dyDescent="0.25">
      <c r="G460">
        <v>51</v>
      </c>
      <c r="H460" t="s">
        <v>2563</v>
      </c>
    </row>
    <row r="461" spans="7:8" x14ac:dyDescent="0.25">
      <c r="G461">
        <v>52</v>
      </c>
      <c r="H461" t="s">
        <v>2564</v>
      </c>
    </row>
    <row r="462" spans="7:8" x14ac:dyDescent="0.25">
      <c r="G462">
        <v>53</v>
      </c>
      <c r="H462" t="s">
        <v>2565</v>
      </c>
    </row>
    <row r="463" spans="7:8" x14ac:dyDescent="0.25">
      <c r="G463">
        <v>54</v>
      </c>
      <c r="H463" t="s">
        <v>2566</v>
      </c>
    </row>
    <row r="464" spans="7:8" x14ac:dyDescent="0.25">
      <c r="G464">
        <v>55</v>
      </c>
      <c r="H464" t="s">
        <v>2567</v>
      </c>
    </row>
    <row r="465" spans="7:9" x14ac:dyDescent="0.25">
      <c r="G465">
        <v>56</v>
      </c>
      <c r="H465" t="s">
        <v>2568</v>
      </c>
    </row>
    <row r="466" spans="7:9" x14ac:dyDescent="0.25">
      <c r="G466">
        <v>57</v>
      </c>
      <c r="H466" t="s">
        <v>2569</v>
      </c>
    </row>
    <row r="467" spans="7:9" x14ac:dyDescent="0.25">
      <c r="G467">
        <v>58</v>
      </c>
      <c r="H467" t="s">
        <v>2570</v>
      </c>
    </row>
    <row r="468" spans="7:9" x14ac:dyDescent="0.25">
      <c r="G468">
        <v>59</v>
      </c>
      <c r="H468" t="s">
        <v>979</v>
      </c>
      <c r="I468">
        <v>3017.854828</v>
      </c>
    </row>
    <row r="469" spans="7:9" x14ac:dyDescent="0.25">
      <c r="G469">
        <v>60</v>
      </c>
      <c r="H469" t="s">
        <v>2168</v>
      </c>
    </row>
    <row r="470" spans="7:9" x14ac:dyDescent="0.25">
      <c r="G470">
        <v>61</v>
      </c>
      <c r="H470" t="s">
        <v>2169</v>
      </c>
    </row>
    <row r="471" spans="7:9" x14ac:dyDescent="0.25">
      <c r="G471">
        <v>62</v>
      </c>
      <c r="H471" t="s">
        <v>2571</v>
      </c>
    </row>
    <row r="472" spans="7:9" x14ac:dyDescent="0.25">
      <c r="G472">
        <v>63</v>
      </c>
      <c r="H472" t="s">
        <v>2572</v>
      </c>
    </row>
    <row r="473" spans="7:9" x14ac:dyDescent="0.25">
      <c r="G473">
        <v>64</v>
      </c>
      <c r="H473" t="s">
        <v>2170</v>
      </c>
    </row>
    <row r="474" spans="7:9" x14ac:dyDescent="0.25">
      <c r="G474">
        <v>65</v>
      </c>
      <c r="H474" t="s">
        <v>2573</v>
      </c>
    </row>
    <row r="475" spans="7:9" x14ac:dyDescent="0.25">
      <c r="G475">
        <v>66</v>
      </c>
      <c r="H475" t="s">
        <v>2574</v>
      </c>
    </row>
    <row r="476" spans="7:9" x14ac:dyDescent="0.25">
      <c r="G476">
        <v>67</v>
      </c>
      <c r="H476" t="s">
        <v>2575</v>
      </c>
    </row>
    <row r="477" spans="7:9" x14ac:dyDescent="0.25">
      <c r="G477">
        <v>68</v>
      </c>
      <c r="H477" t="s">
        <v>2576</v>
      </c>
    </row>
    <row r="478" spans="7:9" x14ac:dyDescent="0.25">
      <c r="G478">
        <v>69</v>
      </c>
      <c r="H478" t="s">
        <v>2577</v>
      </c>
    </row>
    <row r="479" spans="7:9" x14ac:dyDescent="0.25">
      <c r="G479">
        <v>70</v>
      </c>
      <c r="H479" t="s">
        <v>2578</v>
      </c>
    </row>
    <row r="480" spans="7:9" x14ac:dyDescent="0.25">
      <c r="G480">
        <v>71</v>
      </c>
      <c r="H480" t="s">
        <v>2579</v>
      </c>
    </row>
    <row r="481" spans="7:8" x14ac:dyDescent="0.25">
      <c r="G481">
        <v>72</v>
      </c>
      <c r="H481" t="s">
        <v>2580</v>
      </c>
    </row>
    <row r="482" spans="7:8" x14ac:dyDescent="0.25">
      <c r="G482">
        <v>73</v>
      </c>
      <c r="H482" t="s">
        <v>2581</v>
      </c>
    </row>
    <row r="483" spans="7:8" x14ac:dyDescent="0.25">
      <c r="G483">
        <v>74</v>
      </c>
      <c r="H483" t="s">
        <v>2582</v>
      </c>
    </row>
    <row r="484" spans="7:8" x14ac:dyDescent="0.25">
      <c r="G484">
        <v>75</v>
      </c>
      <c r="H484" t="s">
        <v>2583</v>
      </c>
    </row>
    <row r="485" spans="7:8" x14ac:dyDescent="0.25">
      <c r="G485">
        <v>76</v>
      </c>
      <c r="H485" t="s">
        <v>2584</v>
      </c>
    </row>
    <row r="486" spans="7:8" x14ac:dyDescent="0.25">
      <c r="G486">
        <v>77</v>
      </c>
      <c r="H486" t="s">
        <v>2585</v>
      </c>
    </row>
    <row r="487" spans="7:8" x14ac:dyDescent="0.25">
      <c r="G487">
        <v>78</v>
      </c>
      <c r="H487" t="s">
        <v>2586</v>
      </c>
    </row>
    <row r="488" spans="7:8" x14ac:dyDescent="0.25">
      <c r="G488">
        <v>79</v>
      </c>
      <c r="H488" t="s">
        <v>2587</v>
      </c>
    </row>
    <row r="489" spans="7:8" x14ac:dyDescent="0.25">
      <c r="G489">
        <v>80</v>
      </c>
      <c r="H489" t="s">
        <v>2588</v>
      </c>
    </row>
    <row r="490" spans="7:8" x14ac:dyDescent="0.25">
      <c r="G490">
        <v>81</v>
      </c>
      <c r="H490" t="s">
        <v>2589</v>
      </c>
    </row>
    <row r="491" spans="7:8" x14ac:dyDescent="0.25">
      <c r="G491">
        <v>82</v>
      </c>
      <c r="H491" t="s">
        <v>2590</v>
      </c>
    </row>
    <row r="492" spans="7:8" x14ac:dyDescent="0.25">
      <c r="G492">
        <v>83</v>
      </c>
      <c r="H492" t="s">
        <v>2591</v>
      </c>
    </row>
    <row r="493" spans="7:8" x14ac:dyDescent="0.25">
      <c r="G493">
        <v>84</v>
      </c>
      <c r="H493" t="s">
        <v>2592</v>
      </c>
    </row>
    <row r="494" spans="7:8" x14ac:dyDescent="0.25">
      <c r="G494">
        <v>85</v>
      </c>
      <c r="H494" t="s">
        <v>2593</v>
      </c>
    </row>
    <row r="495" spans="7:8" x14ac:dyDescent="0.25">
      <c r="G495">
        <v>86</v>
      </c>
      <c r="H495" t="s">
        <v>2594</v>
      </c>
    </row>
    <row r="496" spans="7:8" x14ac:dyDescent="0.25">
      <c r="G496">
        <v>87</v>
      </c>
      <c r="H496" t="s">
        <v>2595</v>
      </c>
    </row>
    <row r="497" spans="7:8" x14ac:dyDescent="0.25">
      <c r="G497">
        <v>88</v>
      </c>
      <c r="H497" t="s">
        <v>2596</v>
      </c>
    </row>
    <row r="498" spans="7:8" x14ac:dyDescent="0.25">
      <c r="G498">
        <v>89</v>
      </c>
      <c r="H498" t="s">
        <v>2597</v>
      </c>
    </row>
    <row r="499" spans="7:8" x14ac:dyDescent="0.25">
      <c r="G499">
        <v>90</v>
      </c>
      <c r="H499" t="s">
        <v>2598</v>
      </c>
    </row>
    <row r="500" spans="7:8" x14ac:dyDescent="0.25">
      <c r="G500">
        <v>91</v>
      </c>
      <c r="H500" t="s">
        <v>2599</v>
      </c>
    </row>
    <row r="501" spans="7:8" x14ac:dyDescent="0.25">
      <c r="G501">
        <v>92</v>
      </c>
      <c r="H501" t="s">
        <v>2600</v>
      </c>
    </row>
    <row r="502" spans="7:8" x14ac:dyDescent="0.25">
      <c r="G502">
        <v>93</v>
      </c>
      <c r="H502" t="s">
        <v>2601</v>
      </c>
    </row>
    <row r="503" spans="7:8" x14ac:dyDescent="0.25">
      <c r="G503">
        <v>94</v>
      </c>
      <c r="H503" t="s">
        <v>2602</v>
      </c>
    </row>
    <row r="504" spans="7:8" x14ac:dyDescent="0.25">
      <c r="G504">
        <v>95</v>
      </c>
      <c r="H504" t="s">
        <v>2603</v>
      </c>
    </row>
    <row r="505" spans="7:8" x14ac:dyDescent="0.25">
      <c r="G505">
        <v>96</v>
      </c>
      <c r="H505" t="s">
        <v>2604</v>
      </c>
    </row>
    <row r="506" spans="7:8" x14ac:dyDescent="0.25">
      <c r="G506">
        <v>97</v>
      </c>
      <c r="H506" t="s">
        <v>2605</v>
      </c>
    </row>
    <row r="507" spans="7:8" x14ac:dyDescent="0.25">
      <c r="G507">
        <v>98</v>
      </c>
      <c r="H507" t="s">
        <v>1334</v>
      </c>
    </row>
    <row r="508" spans="7:8" x14ac:dyDescent="0.25">
      <c r="G508">
        <v>99</v>
      </c>
      <c r="H508" t="s">
        <v>2606</v>
      </c>
    </row>
    <row r="509" spans="7:8" x14ac:dyDescent="0.25">
      <c r="G509">
        <v>100</v>
      </c>
      <c r="H509" t="s">
        <v>1231</v>
      </c>
    </row>
    <row r="510" spans="7:8" x14ac:dyDescent="0.25">
      <c r="G510">
        <v>101</v>
      </c>
      <c r="H510" t="s">
        <v>1239</v>
      </c>
    </row>
    <row r="511" spans="7:8" x14ac:dyDescent="0.25">
      <c r="G511">
        <v>102</v>
      </c>
      <c r="H511" t="s">
        <v>1249</v>
      </c>
    </row>
    <row r="512" spans="7:8" x14ac:dyDescent="0.25">
      <c r="G512">
        <v>103</v>
      </c>
      <c r="H512" t="s">
        <v>1393</v>
      </c>
    </row>
    <row r="513" spans="7:8" x14ac:dyDescent="0.25">
      <c r="G513">
        <v>104</v>
      </c>
      <c r="H513" t="s">
        <v>1416</v>
      </c>
    </row>
    <row r="514" spans="7:8" x14ac:dyDescent="0.25">
      <c r="G514">
        <v>105</v>
      </c>
      <c r="H514" t="s">
        <v>1429</v>
      </c>
    </row>
    <row r="515" spans="7:8" x14ac:dyDescent="0.25">
      <c r="G515">
        <v>106</v>
      </c>
      <c r="H515" t="s">
        <v>1439</v>
      </c>
    </row>
    <row r="516" spans="7:8" x14ac:dyDescent="0.25">
      <c r="G516">
        <v>107</v>
      </c>
      <c r="H516" t="s">
        <v>1449</v>
      </c>
    </row>
    <row r="517" spans="7:8" x14ac:dyDescent="0.25">
      <c r="G517">
        <v>108</v>
      </c>
      <c r="H517" t="s">
        <v>1476</v>
      </c>
    </row>
    <row r="518" spans="7:8" x14ac:dyDescent="0.25">
      <c r="G518">
        <v>109</v>
      </c>
      <c r="H518" t="s">
        <v>2607</v>
      </c>
    </row>
    <row r="519" spans="7:8" x14ac:dyDescent="0.25">
      <c r="G519">
        <v>110</v>
      </c>
      <c r="H519" t="s">
        <v>2608</v>
      </c>
    </row>
    <row r="520" spans="7:8" x14ac:dyDescent="0.25">
      <c r="G520">
        <v>111</v>
      </c>
      <c r="H520" t="s">
        <v>2609</v>
      </c>
    </row>
    <row r="521" spans="7:8" x14ac:dyDescent="0.25">
      <c r="G521">
        <v>112</v>
      </c>
      <c r="H521" t="s">
        <v>2610</v>
      </c>
    </row>
    <row r="522" spans="7:8" x14ac:dyDescent="0.25">
      <c r="G522">
        <v>113</v>
      </c>
      <c r="H522" t="s">
        <v>2611</v>
      </c>
    </row>
    <row r="523" spans="7:8" x14ac:dyDescent="0.25">
      <c r="G523">
        <v>114</v>
      </c>
      <c r="H523" t="s">
        <v>2612</v>
      </c>
    </row>
    <row r="524" spans="7:8" x14ac:dyDescent="0.25">
      <c r="G524">
        <v>115</v>
      </c>
      <c r="H524" t="s">
        <v>2613</v>
      </c>
    </row>
    <row r="525" spans="7:8" x14ac:dyDescent="0.25">
      <c r="G525">
        <v>116</v>
      </c>
      <c r="H525" t="s">
        <v>2614</v>
      </c>
    </row>
    <row r="526" spans="7:8" x14ac:dyDescent="0.25">
      <c r="G526">
        <v>117</v>
      </c>
      <c r="H526" t="s">
        <v>2615</v>
      </c>
    </row>
    <row r="527" spans="7:8" x14ac:dyDescent="0.25">
      <c r="G527">
        <v>118</v>
      </c>
      <c r="H527" t="s">
        <v>2616</v>
      </c>
    </row>
    <row r="528" spans="7:8" x14ac:dyDescent="0.25">
      <c r="G528">
        <v>119</v>
      </c>
      <c r="H528" t="s">
        <v>2617</v>
      </c>
    </row>
    <row r="529" spans="7:8" x14ac:dyDescent="0.25">
      <c r="G529">
        <v>120</v>
      </c>
      <c r="H529" t="s">
        <v>2171</v>
      </c>
    </row>
    <row r="530" spans="7:8" x14ac:dyDescent="0.25">
      <c r="G530">
        <v>121</v>
      </c>
      <c r="H530" t="s">
        <v>2618</v>
      </c>
    </row>
    <row r="531" spans="7:8" x14ac:dyDescent="0.25">
      <c r="G531">
        <v>122</v>
      </c>
      <c r="H531" t="s">
        <v>2619</v>
      </c>
    </row>
    <row r="532" spans="7:8" x14ac:dyDescent="0.25">
      <c r="G532">
        <v>123</v>
      </c>
      <c r="H532" t="s">
        <v>2620</v>
      </c>
    </row>
    <row r="533" spans="7:8" x14ac:dyDescent="0.25">
      <c r="G533">
        <v>124</v>
      </c>
      <c r="H533" t="s">
        <v>2621</v>
      </c>
    </row>
    <row r="534" spans="7:8" x14ac:dyDescent="0.25">
      <c r="G534">
        <v>125</v>
      </c>
      <c r="H534" t="s">
        <v>2622</v>
      </c>
    </row>
    <row r="535" spans="7:8" x14ac:dyDescent="0.25">
      <c r="G535">
        <v>126</v>
      </c>
      <c r="H535" t="s">
        <v>2623</v>
      </c>
    </row>
    <row r="536" spans="7:8" x14ac:dyDescent="0.25">
      <c r="G536">
        <v>127</v>
      </c>
      <c r="H536" t="s">
        <v>2624</v>
      </c>
    </row>
    <row r="537" spans="7:8" x14ac:dyDescent="0.25">
      <c r="G537">
        <v>128</v>
      </c>
      <c r="H537" t="s">
        <v>2625</v>
      </c>
    </row>
    <row r="538" spans="7:8" x14ac:dyDescent="0.25">
      <c r="G538">
        <v>129</v>
      </c>
      <c r="H538" t="s">
        <v>2626</v>
      </c>
    </row>
    <row r="539" spans="7:8" x14ac:dyDescent="0.25">
      <c r="G539">
        <v>130</v>
      </c>
      <c r="H539" t="s">
        <v>2627</v>
      </c>
    </row>
    <row r="540" spans="7:8" x14ac:dyDescent="0.25">
      <c r="G540">
        <v>131</v>
      </c>
      <c r="H540" t="s">
        <v>2628</v>
      </c>
    </row>
    <row r="541" spans="7:8" x14ac:dyDescent="0.25">
      <c r="G541">
        <v>132</v>
      </c>
      <c r="H541" t="s">
        <v>2629</v>
      </c>
    </row>
    <row r="542" spans="7:8" x14ac:dyDescent="0.25">
      <c r="G542">
        <v>133</v>
      </c>
      <c r="H542" t="s">
        <v>2630</v>
      </c>
    </row>
    <row r="543" spans="7:8" x14ac:dyDescent="0.25">
      <c r="G543">
        <v>134</v>
      </c>
      <c r="H543" t="s">
        <v>2631</v>
      </c>
    </row>
    <row r="544" spans="7:8" x14ac:dyDescent="0.25">
      <c r="G544">
        <v>135</v>
      </c>
      <c r="H544" t="s">
        <v>2632</v>
      </c>
    </row>
    <row r="545" spans="7:8" x14ac:dyDescent="0.25">
      <c r="G545">
        <v>136</v>
      </c>
      <c r="H545" t="s">
        <v>2633</v>
      </c>
    </row>
    <row r="546" spans="7:8" x14ac:dyDescent="0.25">
      <c r="G546">
        <v>137</v>
      </c>
      <c r="H546" t="s">
        <v>2634</v>
      </c>
    </row>
    <row r="547" spans="7:8" x14ac:dyDescent="0.25">
      <c r="G547">
        <v>138</v>
      </c>
      <c r="H547" t="s">
        <v>2635</v>
      </c>
    </row>
    <row r="548" spans="7:8" x14ac:dyDescent="0.25">
      <c r="G548">
        <v>139</v>
      </c>
      <c r="H548" t="s">
        <v>2636</v>
      </c>
    </row>
    <row r="549" spans="7:8" x14ac:dyDescent="0.25">
      <c r="G549">
        <v>140</v>
      </c>
      <c r="H549" t="s">
        <v>2637</v>
      </c>
    </row>
    <row r="550" spans="7:8" x14ac:dyDescent="0.25">
      <c r="G550">
        <v>141</v>
      </c>
      <c r="H550" t="s">
        <v>2638</v>
      </c>
    </row>
    <row r="551" spans="7:8" x14ac:dyDescent="0.25">
      <c r="G551">
        <v>142</v>
      </c>
      <c r="H551" t="s">
        <v>2639</v>
      </c>
    </row>
    <row r="552" spans="7:8" x14ac:dyDescent="0.25">
      <c r="G552">
        <v>143</v>
      </c>
      <c r="H552" t="s">
        <v>2640</v>
      </c>
    </row>
    <row r="553" spans="7:8" x14ac:dyDescent="0.25">
      <c r="G553">
        <v>144</v>
      </c>
      <c r="H553" t="s">
        <v>2641</v>
      </c>
    </row>
    <row r="554" spans="7:8" x14ac:dyDescent="0.25">
      <c r="G554">
        <v>145</v>
      </c>
      <c r="H554" t="s">
        <v>2642</v>
      </c>
    </row>
    <row r="555" spans="7:8" x14ac:dyDescent="0.25">
      <c r="G555">
        <v>146</v>
      </c>
      <c r="H555" t="s">
        <v>2643</v>
      </c>
    </row>
    <row r="556" spans="7:8" x14ac:dyDescent="0.25">
      <c r="G556">
        <v>147</v>
      </c>
      <c r="H556" t="s">
        <v>2644</v>
      </c>
    </row>
    <row r="557" spans="7:8" x14ac:dyDescent="0.25">
      <c r="G557">
        <v>148</v>
      </c>
      <c r="H557" t="s">
        <v>2645</v>
      </c>
    </row>
    <row r="558" spans="7:8" x14ac:dyDescent="0.25">
      <c r="G558">
        <v>149</v>
      </c>
      <c r="H558" t="s">
        <v>2646</v>
      </c>
    </row>
    <row r="559" spans="7:8" x14ac:dyDescent="0.25">
      <c r="G559">
        <v>150</v>
      </c>
      <c r="H559" t="s">
        <v>2647</v>
      </c>
    </row>
    <row r="560" spans="7:8" x14ac:dyDescent="0.25">
      <c r="G560">
        <v>151</v>
      </c>
      <c r="H560" t="s">
        <v>2648</v>
      </c>
    </row>
    <row r="561" spans="7:8" x14ac:dyDescent="0.25">
      <c r="G561">
        <v>152</v>
      </c>
      <c r="H561" t="s">
        <v>2649</v>
      </c>
    </row>
    <row r="562" spans="7:8" x14ac:dyDescent="0.25">
      <c r="G562">
        <v>153</v>
      </c>
      <c r="H562" t="s">
        <v>2650</v>
      </c>
    </row>
    <row r="563" spans="7:8" x14ac:dyDescent="0.25">
      <c r="G563">
        <v>154</v>
      </c>
      <c r="H563" t="s">
        <v>1994</v>
      </c>
    </row>
    <row r="564" spans="7:8" x14ac:dyDescent="0.25">
      <c r="G564">
        <v>155</v>
      </c>
      <c r="H564" t="s">
        <v>2651</v>
      </c>
    </row>
    <row r="565" spans="7:8" x14ac:dyDescent="0.25">
      <c r="G565">
        <v>156</v>
      </c>
      <c r="H565" t="s">
        <v>2652</v>
      </c>
    </row>
    <row r="566" spans="7:8" x14ac:dyDescent="0.25">
      <c r="G566">
        <v>157</v>
      </c>
      <c r="H566" t="s">
        <v>2653</v>
      </c>
    </row>
    <row r="567" spans="7:8" x14ac:dyDescent="0.25">
      <c r="G567">
        <v>158</v>
      </c>
      <c r="H567" t="s">
        <v>2654</v>
      </c>
    </row>
    <row r="568" spans="7:8" x14ac:dyDescent="0.25">
      <c r="G568">
        <v>159</v>
      </c>
      <c r="H568" t="s">
        <v>2655</v>
      </c>
    </row>
    <row r="569" spans="7:8" x14ac:dyDescent="0.25">
      <c r="G569">
        <v>160</v>
      </c>
      <c r="H569" t="s">
        <v>2656</v>
      </c>
    </row>
    <row r="570" spans="7:8" x14ac:dyDescent="0.25">
      <c r="G570">
        <v>161</v>
      </c>
      <c r="H570" t="s">
        <v>2657</v>
      </c>
    </row>
    <row r="571" spans="7:8" x14ac:dyDescent="0.25">
      <c r="G571">
        <v>162</v>
      </c>
      <c r="H571" t="s">
        <v>2658</v>
      </c>
    </row>
    <row r="572" spans="7:8" x14ac:dyDescent="0.25">
      <c r="G572">
        <v>163</v>
      </c>
      <c r="H572" t="s">
        <v>2659</v>
      </c>
    </row>
    <row r="573" spans="7:8" x14ac:dyDescent="0.25">
      <c r="G573">
        <v>164</v>
      </c>
      <c r="H573" t="s">
        <v>2660</v>
      </c>
    </row>
    <row r="574" spans="7:8" x14ac:dyDescent="0.25">
      <c r="G574">
        <v>165</v>
      </c>
      <c r="H574" t="s">
        <v>2661</v>
      </c>
    </row>
    <row r="575" spans="7:8" x14ac:dyDescent="0.25">
      <c r="G575">
        <v>166</v>
      </c>
      <c r="H575" t="s">
        <v>2662</v>
      </c>
    </row>
    <row r="576" spans="7:8" x14ac:dyDescent="0.25">
      <c r="G576">
        <v>167</v>
      </c>
      <c r="H576" t="s">
        <v>2663</v>
      </c>
    </row>
    <row r="577" spans="7:8" x14ac:dyDescent="0.25">
      <c r="G577">
        <v>168</v>
      </c>
      <c r="H577" t="s">
        <v>2664</v>
      </c>
    </row>
    <row r="578" spans="7:8" x14ac:dyDescent="0.25">
      <c r="G578">
        <v>169</v>
      </c>
      <c r="H578" t="s">
        <v>2665</v>
      </c>
    </row>
    <row r="579" spans="7:8" x14ac:dyDescent="0.25">
      <c r="G579">
        <v>170</v>
      </c>
      <c r="H579" t="s">
        <v>2666</v>
      </c>
    </row>
    <row r="580" spans="7:8" x14ac:dyDescent="0.25">
      <c r="G580">
        <v>171</v>
      </c>
      <c r="H580" t="s">
        <v>2667</v>
      </c>
    </row>
    <row r="581" spans="7:8" x14ac:dyDescent="0.25">
      <c r="G581">
        <v>172</v>
      </c>
      <c r="H581" t="s">
        <v>2668</v>
      </c>
    </row>
    <row r="582" spans="7:8" x14ac:dyDescent="0.25">
      <c r="G582">
        <v>173</v>
      </c>
      <c r="H582" t="s">
        <v>2669</v>
      </c>
    </row>
    <row r="583" spans="7:8" x14ac:dyDescent="0.25">
      <c r="G583">
        <v>174</v>
      </c>
      <c r="H583" t="s">
        <v>2670</v>
      </c>
    </row>
    <row r="584" spans="7:8" x14ac:dyDescent="0.25">
      <c r="G584">
        <v>175</v>
      </c>
      <c r="H584" t="s">
        <v>2671</v>
      </c>
    </row>
    <row r="585" spans="7:8" x14ac:dyDescent="0.25">
      <c r="G585">
        <v>176</v>
      </c>
      <c r="H585" t="s">
        <v>2672</v>
      </c>
    </row>
    <row r="586" spans="7:8" x14ac:dyDescent="0.25">
      <c r="G586">
        <v>177</v>
      </c>
      <c r="H586" t="s">
        <v>2673</v>
      </c>
    </row>
    <row r="587" spans="7:8" x14ac:dyDescent="0.25">
      <c r="G587">
        <v>178</v>
      </c>
      <c r="H587" t="s">
        <v>2674</v>
      </c>
    </row>
    <row r="588" spans="7:8" x14ac:dyDescent="0.25">
      <c r="G588">
        <v>179</v>
      </c>
      <c r="H588" t="s">
        <v>2675</v>
      </c>
    </row>
    <row r="589" spans="7:8" x14ac:dyDescent="0.25">
      <c r="G589">
        <v>180</v>
      </c>
      <c r="H589" t="s">
        <v>2676</v>
      </c>
    </row>
    <row r="590" spans="7:8" x14ac:dyDescent="0.25">
      <c r="G590">
        <v>181</v>
      </c>
      <c r="H590" t="s">
        <v>2677</v>
      </c>
    </row>
    <row r="591" spans="7:8" x14ac:dyDescent="0.25">
      <c r="G591">
        <v>182</v>
      </c>
      <c r="H591" t="s">
        <v>2678</v>
      </c>
    </row>
    <row r="592" spans="7:8" x14ac:dyDescent="0.25">
      <c r="G592">
        <v>183</v>
      </c>
      <c r="H592" t="s">
        <v>2679</v>
      </c>
    </row>
    <row r="593" spans="7:8" x14ac:dyDescent="0.25">
      <c r="G593">
        <v>184</v>
      </c>
      <c r="H593" t="s">
        <v>2680</v>
      </c>
    </row>
    <row r="594" spans="7:8" x14ac:dyDescent="0.25">
      <c r="G594">
        <v>185</v>
      </c>
      <c r="H594" t="s">
        <v>2681</v>
      </c>
    </row>
    <row r="595" spans="7:8" x14ac:dyDescent="0.25">
      <c r="G595">
        <v>186</v>
      </c>
      <c r="H595" t="s">
        <v>2682</v>
      </c>
    </row>
    <row r="596" spans="7:8" x14ac:dyDescent="0.25">
      <c r="G596">
        <v>187</v>
      </c>
      <c r="H596" t="s">
        <v>2683</v>
      </c>
    </row>
    <row r="597" spans="7:8" x14ac:dyDescent="0.25">
      <c r="G597">
        <v>188</v>
      </c>
      <c r="H597" t="s">
        <v>2684</v>
      </c>
    </row>
    <row r="598" spans="7:8" x14ac:dyDescent="0.25">
      <c r="G598">
        <v>189</v>
      </c>
      <c r="H598" t="s">
        <v>2685</v>
      </c>
    </row>
    <row r="599" spans="7:8" x14ac:dyDescent="0.25">
      <c r="G599">
        <v>190</v>
      </c>
      <c r="H599" t="s">
        <v>2686</v>
      </c>
    </row>
    <row r="600" spans="7:8" x14ac:dyDescent="0.25">
      <c r="G600">
        <v>191</v>
      </c>
      <c r="H600" t="s">
        <v>2687</v>
      </c>
    </row>
    <row r="601" spans="7:8" x14ac:dyDescent="0.25">
      <c r="G601">
        <v>192</v>
      </c>
      <c r="H601" t="s">
        <v>2688</v>
      </c>
    </row>
    <row r="602" spans="7:8" x14ac:dyDescent="0.25">
      <c r="G602">
        <v>193</v>
      </c>
      <c r="H602" t="s">
        <v>2689</v>
      </c>
    </row>
    <row r="603" spans="7:8" x14ac:dyDescent="0.25">
      <c r="G603">
        <v>194</v>
      </c>
      <c r="H603" t="s">
        <v>2690</v>
      </c>
    </row>
    <row r="604" spans="7:8" x14ac:dyDescent="0.25">
      <c r="G604">
        <v>195</v>
      </c>
      <c r="H604" t="s">
        <v>2691</v>
      </c>
    </row>
    <row r="605" spans="7:8" x14ac:dyDescent="0.25">
      <c r="G605">
        <v>196</v>
      </c>
      <c r="H605" t="s">
        <v>2692</v>
      </c>
    </row>
    <row r="606" spans="7:8" x14ac:dyDescent="0.25">
      <c r="G606">
        <v>197</v>
      </c>
      <c r="H606" t="s">
        <v>2693</v>
      </c>
    </row>
    <row r="607" spans="7:8" x14ac:dyDescent="0.25">
      <c r="G607">
        <v>198</v>
      </c>
      <c r="H607" t="s">
        <v>1490</v>
      </c>
    </row>
    <row r="608" spans="7:8" x14ac:dyDescent="0.25">
      <c r="G608">
        <v>199</v>
      </c>
      <c r="H608" t="s">
        <v>1881</v>
      </c>
    </row>
    <row r="609" spans="7:8" x14ac:dyDescent="0.25">
      <c r="G609">
        <v>200</v>
      </c>
      <c r="H609" t="s">
        <v>1256</v>
      </c>
    </row>
    <row r="610" spans="7:8" x14ac:dyDescent="0.25">
      <c r="G610">
        <v>201</v>
      </c>
      <c r="H610" t="s">
        <v>1278</v>
      </c>
    </row>
    <row r="611" spans="7:8" x14ac:dyDescent="0.25">
      <c r="G611">
        <v>202</v>
      </c>
      <c r="H611" t="s">
        <v>1292</v>
      </c>
    </row>
    <row r="612" spans="7:8" x14ac:dyDescent="0.25">
      <c r="G612">
        <v>203</v>
      </c>
      <c r="H612" t="s">
        <v>1318</v>
      </c>
    </row>
    <row r="613" spans="7:8" x14ac:dyDescent="0.25">
      <c r="G613">
        <v>204</v>
      </c>
      <c r="H613" t="s">
        <v>1336</v>
      </c>
    </row>
    <row r="614" spans="7:8" x14ac:dyDescent="0.25">
      <c r="G614">
        <v>205</v>
      </c>
      <c r="H614" t="s">
        <v>1359</v>
      </c>
    </row>
    <row r="615" spans="7:8" x14ac:dyDescent="0.25">
      <c r="G615">
        <v>206</v>
      </c>
      <c r="H615" t="s">
        <v>1407</v>
      </c>
    </row>
    <row r="616" spans="7:8" x14ac:dyDescent="0.25">
      <c r="G616">
        <v>207</v>
      </c>
      <c r="H616" t="s">
        <v>1421</v>
      </c>
    </row>
    <row r="617" spans="7:8" x14ac:dyDescent="0.25">
      <c r="G617">
        <v>208</v>
      </c>
      <c r="H617" t="s">
        <v>1438</v>
      </c>
    </row>
    <row r="618" spans="7:8" x14ac:dyDescent="0.25">
      <c r="G618">
        <v>209</v>
      </c>
      <c r="H618" t="s">
        <v>1459</v>
      </c>
    </row>
    <row r="619" spans="7:8" x14ac:dyDescent="0.25">
      <c r="G619">
        <v>210</v>
      </c>
      <c r="H619" t="s">
        <v>1499</v>
      </c>
    </row>
    <row r="620" spans="7:8" x14ac:dyDescent="0.25">
      <c r="G620">
        <v>211</v>
      </c>
      <c r="H620" t="s">
        <v>1516</v>
      </c>
    </row>
    <row r="621" spans="7:8" x14ac:dyDescent="0.25">
      <c r="G621">
        <v>212</v>
      </c>
      <c r="H621" t="s">
        <v>1534</v>
      </c>
    </row>
    <row r="622" spans="7:8" x14ac:dyDescent="0.25">
      <c r="G622">
        <v>213</v>
      </c>
      <c r="H622" t="s">
        <v>1548</v>
      </c>
    </row>
    <row r="623" spans="7:8" x14ac:dyDescent="0.25">
      <c r="G623">
        <v>214</v>
      </c>
      <c r="H623" t="s">
        <v>1560</v>
      </c>
    </row>
    <row r="624" spans="7:8" x14ac:dyDescent="0.25">
      <c r="G624">
        <v>215</v>
      </c>
      <c r="H624" t="s">
        <v>1571</v>
      </c>
    </row>
    <row r="625" spans="7:8" x14ac:dyDescent="0.25">
      <c r="G625">
        <v>216</v>
      </c>
      <c r="H625" t="s">
        <v>1579</v>
      </c>
    </row>
    <row r="626" spans="7:8" x14ac:dyDescent="0.25">
      <c r="G626">
        <v>217</v>
      </c>
      <c r="H626" t="s">
        <v>1586</v>
      </c>
    </row>
    <row r="627" spans="7:8" x14ac:dyDescent="0.25">
      <c r="G627">
        <v>218</v>
      </c>
      <c r="H627" t="s">
        <v>1598</v>
      </c>
    </row>
    <row r="628" spans="7:8" x14ac:dyDescent="0.25">
      <c r="G628">
        <v>219</v>
      </c>
      <c r="H628" t="s">
        <v>1894</v>
      </c>
    </row>
    <row r="629" spans="7:8" x14ac:dyDescent="0.25">
      <c r="G629">
        <v>220</v>
      </c>
      <c r="H629" t="s">
        <v>1895</v>
      </c>
    </row>
    <row r="630" spans="7:8" x14ac:dyDescent="0.25">
      <c r="G630">
        <v>221</v>
      </c>
      <c r="H630" t="s">
        <v>1896</v>
      </c>
    </row>
    <row r="631" spans="7:8" x14ac:dyDescent="0.25">
      <c r="G631">
        <v>222</v>
      </c>
      <c r="H631" t="s">
        <v>1897</v>
      </c>
    </row>
    <row r="632" spans="7:8" x14ac:dyDescent="0.25">
      <c r="G632">
        <v>223</v>
      </c>
      <c r="H632" t="s">
        <v>1898</v>
      </c>
    </row>
    <row r="633" spans="7:8" x14ac:dyDescent="0.25">
      <c r="G633">
        <v>224</v>
      </c>
      <c r="H633" t="s">
        <v>1899</v>
      </c>
    </row>
    <row r="634" spans="7:8" x14ac:dyDescent="0.25">
      <c r="G634">
        <v>225</v>
      </c>
      <c r="H634" t="s">
        <v>1900</v>
      </c>
    </row>
    <row r="635" spans="7:8" x14ac:dyDescent="0.25">
      <c r="G635">
        <v>226</v>
      </c>
      <c r="H635" t="s">
        <v>1901</v>
      </c>
    </row>
    <row r="636" spans="7:8" x14ac:dyDescent="0.25">
      <c r="G636">
        <v>227</v>
      </c>
      <c r="H636" t="s">
        <v>1902</v>
      </c>
    </row>
    <row r="637" spans="7:8" x14ac:dyDescent="0.25">
      <c r="G637">
        <v>228</v>
      </c>
      <c r="H637" t="s">
        <v>1903</v>
      </c>
    </row>
    <row r="638" spans="7:8" x14ac:dyDescent="0.25">
      <c r="G638">
        <v>229</v>
      </c>
      <c r="H638" t="s">
        <v>1622</v>
      </c>
    </row>
    <row r="639" spans="7:8" x14ac:dyDescent="0.25">
      <c r="G639">
        <v>230</v>
      </c>
      <c r="H639" t="s">
        <v>1628</v>
      </c>
    </row>
    <row r="640" spans="7:8" x14ac:dyDescent="0.25">
      <c r="G640">
        <v>231</v>
      </c>
      <c r="H640" t="s">
        <v>1633</v>
      </c>
    </row>
    <row r="641" spans="7:8" x14ac:dyDescent="0.25">
      <c r="G641">
        <v>232</v>
      </c>
      <c r="H641" t="s">
        <v>1904</v>
      </c>
    </row>
    <row r="642" spans="7:8" x14ac:dyDescent="0.25">
      <c r="G642">
        <v>233</v>
      </c>
      <c r="H642" t="s">
        <v>1905</v>
      </c>
    </row>
    <row r="643" spans="7:8" x14ac:dyDescent="0.25">
      <c r="G643">
        <v>234</v>
      </c>
      <c r="H643" t="s">
        <v>1906</v>
      </c>
    </row>
    <row r="644" spans="7:8" x14ac:dyDescent="0.25">
      <c r="G644">
        <v>235</v>
      </c>
      <c r="H644" t="s">
        <v>1907</v>
      </c>
    </row>
    <row r="645" spans="7:8" x14ac:dyDescent="0.25">
      <c r="G645">
        <v>236</v>
      </c>
      <c r="H645" t="s">
        <v>1908</v>
      </c>
    </row>
    <row r="646" spans="7:8" x14ac:dyDescent="0.25">
      <c r="G646">
        <v>237</v>
      </c>
      <c r="H646" t="s">
        <v>1909</v>
      </c>
    </row>
    <row r="647" spans="7:8" x14ac:dyDescent="0.25">
      <c r="G647">
        <v>238</v>
      </c>
      <c r="H647" t="s">
        <v>1910</v>
      </c>
    </row>
    <row r="648" spans="7:8" x14ac:dyDescent="0.25">
      <c r="G648">
        <v>239</v>
      </c>
      <c r="H648" t="s">
        <v>1911</v>
      </c>
    </row>
    <row r="649" spans="7:8" x14ac:dyDescent="0.25">
      <c r="G649">
        <v>240</v>
      </c>
      <c r="H649" t="s">
        <v>1912</v>
      </c>
    </row>
    <row r="650" spans="7:8" x14ac:dyDescent="0.25">
      <c r="G650">
        <v>241</v>
      </c>
      <c r="H650" t="s">
        <v>1913</v>
      </c>
    </row>
    <row r="651" spans="7:8" x14ac:dyDescent="0.25">
      <c r="G651">
        <v>242</v>
      </c>
      <c r="H651" t="s">
        <v>1914</v>
      </c>
    </row>
    <row r="652" spans="7:8" x14ac:dyDescent="0.25">
      <c r="G652">
        <v>243</v>
      </c>
      <c r="H652" t="s">
        <v>1915</v>
      </c>
    </row>
    <row r="653" spans="7:8" x14ac:dyDescent="0.25">
      <c r="G653">
        <v>244</v>
      </c>
      <c r="H653" t="s">
        <v>1916</v>
      </c>
    </row>
    <row r="654" spans="7:8" x14ac:dyDescent="0.25">
      <c r="G654">
        <v>245</v>
      </c>
      <c r="H654" t="s">
        <v>1917</v>
      </c>
    </row>
    <row r="655" spans="7:8" x14ac:dyDescent="0.25">
      <c r="G655">
        <v>246</v>
      </c>
      <c r="H655" t="s">
        <v>1918</v>
      </c>
    </row>
    <row r="656" spans="7:8" x14ac:dyDescent="0.25">
      <c r="G656">
        <v>247</v>
      </c>
      <c r="H656" t="s">
        <v>1919</v>
      </c>
    </row>
    <row r="657" spans="7:8" x14ac:dyDescent="0.25">
      <c r="G657">
        <v>248</v>
      </c>
      <c r="H657" t="s">
        <v>1920</v>
      </c>
    </row>
    <row r="658" spans="7:8" x14ac:dyDescent="0.25">
      <c r="G658">
        <v>249</v>
      </c>
      <c r="H658" t="s">
        <v>1921</v>
      </c>
    </row>
    <row r="659" spans="7:8" x14ac:dyDescent="0.25">
      <c r="G659">
        <v>250</v>
      </c>
      <c r="H659" t="s">
        <v>1922</v>
      </c>
    </row>
    <row r="660" spans="7:8" x14ac:dyDescent="0.25">
      <c r="G660">
        <v>251</v>
      </c>
      <c r="H660" t="s">
        <v>1923</v>
      </c>
    </row>
    <row r="661" spans="7:8" x14ac:dyDescent="0.25">
      <c r="G661">
        <v>252</v>
      </c>
      <c r="H661" t="s">
        <v>1924</v>
      </c>
    </row>
    <row r="662" spans="7:8" x14ac:dyDescent="0.25">
      <c r="G662">
        <v>253</v>
      </c>
      <c r="H662" t="s">
        <v>1925</v>
      </c>
    </row>
    <row r="663" spans="7:8" x14ac:dyDescent="0.25">
      <c r="G663">
        <v>254</v>
      </c>
      <c r="H663" t="s">
        <v>1926</v>
      </c>
    </row>
    <row r="664" spans="7:8" x14ac:dyDescent="0.25">
      <c r="G664">
        <v>255</v>
      </c>
      <c r="H664" t="s">
        <v>1927</v>
      </c>
    </row>
    <row r="665" spans="7:8" x14ac:dyDescent="0.25">
      <c r="G665">
        <v>256</v>
      </c>
      <c r="H665" t="s">
        <v>1928</v>
      </c>
    </row>
    <row r="666" spans="7:8" x14ac:dyDescent="0.25">
      <c r="G666">
        <v>257</v>
      </c>
      <c r="H666" t="s">
        <v>1929</v>
      </c>
    </row>
    <row r="667" spans="7:8" x14ac:dyDescent="0.25">
      <c r="G667">
        <v>258</v>
      </c>
      <c r="H667" t="s">
        <v>1930</v>
      </c>
    </row>
    <row r="668" spans="7:8" x14ac:dyDescent="0.25">
      <c r="G668">
        <v>259</v>
      </c>
      <c r="H668" t="s">
        <v>1931</v>
      </c>
    </row>
    <row r="669" spans="7:8" x14ac:dyDescent="0.25">
      <c r="G669">
        <v>260</v>
      </c>
      <c r="H669" t="s">
        <v>1932</v>
      </c>
    </row>
    <row r="670" spans="7:8" x14ac:dyDescent="0.25">
      <c r="G670">
        <v>261</v>
      </c>
      <c r="H670" t="s">
        <v>1882</v>
      </c>
    </row>
    <row r="671" spans="7:8" x14ac:dyDescent="0.25">
      <c r="G671">
        <v>262</v>
      </c>
      <c r="H671" t="s">
        <v>1933</v>
      </c>
    </row>
    <row r="672" spans="7:8" x14ac:dyDescent="0.25">
      <c r="G672">
        <v>263</v>
      </c>
      <c r="H672" t="s">
        <v>1934</v>
      </c>
    </row>
    <row r="673" spans="7:9" x14ac:dyDescent="0.25">
      <c r="G673">
        <v>264</v>
      </c>
      <c r="H673" t="s">
        <v>1935</v>
      </c>
    </row>
    <row r="674" spans="7:9" x14ac:dyDescent="0.25">
      <c r="G674">
        <v>265</v>
      </c>
      <c r="H674" t="s">
        <v>1936</v>
      </c>
    </row>
    <row r="675" spans="7:9" x14ac:dyDescent="0.25">
      <c r="G675">
        <v>266</v>
      </c>
      <c r="H675" t="s">
        <v>1937</v>
      </c>
    </row>
    <row r="676" spans="7:9" x14ac:dyDescent="0.25">
      <c r="G676">
        <v>267</v>
      </c>
      <c r="H676" t="s">
        <v>1938</v>
      </c>
    </row>
    <row r="677" spans="7:9" x14ac:dyDescent="0.25">
      <c r="G677">
        <v>268</v>
      </c>
      <c r="H677" t="s">
        <v>1939</v>
      </c>
    </row>
    <row r="678" spans="7:9" x14ac:dyDescent="0.25">
      <c r="G678">
        <v>269</v>
      </c>
      <c r="H678" t="s">
        <v>1940</v>
      </c>
    </row>
    <row r="679" spans="7:9" x14ac:dyDescent="0.25">
      <c r="G679">
        <v>270</v>
      </c>
      <c r="H679" t="s">
        <v>1941</v>
      </c>
    </row>
    <row r="680" spans="7:9" x14ac:dyDescent="0.25">
      <c r="G680">
        <v>271</v>
      </c>
      <c r="H680" t="s">
        <v>1942</v>
      </c>
    </row>
    <row r="681" spans="7:9" x14ac:dyDescent="0.25">
      <c r="G681">
        <v>272</v>
      </c>
      <c r="H681" t="s">
        <v>1943</v>
      </c>
    </row>
    <row r="682" spans="7:9" x14ac:dyDescent="0.25">
      <c r="G682">
        <v>273</v>
      </c>
      <c r="H682" t="s">
        <v>1944</v>
      </c>
    </row>
    <row r="683" spans="7:9" x14ac:dyDescent="0.25">
      <c r="G683">
        <v>274</v>
      </c>
      <c r="H683" t="s">
        <v>1945</v>
      </c>
    </row>
    <row r="684" spans="7:9" x14ac:dyDescent="0.25">
      <c r="G684">
        <v>275</v>
      </c>
      <c r="H684" t="s">
        <v>1946</v>
      </c>
    </row>
    <row r="685" spans="7:9" x14ac:dyDescent="0.25">
      <c r="G685">
        <v>276</v>
      </c>
      <c r="H685" t="s">
        <v>1947</v>
      </c>
    </row>
    <row r="686" spans="7:9" x14ac:dyDescent="0.25">
      <c r="G686">
        <v>277</v>
      </c>
      <c r="H686" t="s">
        <v>1948</v>
      </c>
    </row>
    <row r="687" spans="7:9" x14ac:dyDescent="0.25">
      <c r="G687">
        <v>278</v>
      </c>
      <c r="H687" t="s">
        <v>1949</v>
      </c>
    </row>
    <row r="688" spans="7:9" x14ac:dyDescent="0.25">
      <c r="G688">
        <v>279</v>
      </c>
      <c r="H688" t="s">
        <v>16</v>
      </c>
      <c r="I688">
        <v>4024058.243733</v>
      </c>
    </row>
    <row r="689" spans="7:9" x14ac:dyDescent="0.25">
      <c r="G689">
        <v>280</v>
      </c>
      <c r="H689" t="s">
        <v>1950</v>
      </c>
      <c r="I689">
        <v>21275.420915999999</v>
      </c>
    </row>
    <row r="690" spans="7:9" x14ac:dyDescent="0.25">
      <c r="G690">
        <v>281</v>
      </c>
      <c r="H690" t="s">
        <v>1186</v>
      </c>
      <c r="I690">
        <v>75000</v>
      </c>
    </row>
    <row r="691" spans="7:9" x14ac:dyDescent="0.25">
      <c r="G691">
        <v>282</v>
      </c>
      <c r="H691" t="s">
        <v>1951</v>
      </c>
    </row>
    <row r="692" spans="7:9" x14ac:dyDescent="0.25">
      <c r="G692">
        <v>283</v>
      </c>
      <c r="H692" t="s">
        <v>1952</v>
      </c>
    </row>
    <row r="693" spans="7:9" x14ac:dyDescent="0.25">
      <c r="G693">
        <v>284</v>
      </c>
      <c r="H693" t="s">
        <v>1953</v>
      </c>
    </row>
    <row r="694" spans="7:9" x14ac:dyDescent="0.25">
      <c r="G694">
        <v>285</v>
      </c>
      <c r="H694" t="s">
        <v>1954</v>
      </c>
    </row>
    <row r="695" spans="7:9" x14ac:dyDescent="0.25">
      <c r="G695">
        <v>286</v>
      </c>
      <c r="H695" t="s">
        <v>1955</v>
      </c>
    </row>
    <row r="696" spans="7:9" x14ac:dyDescent="0.25">
      <c r="G696">
        <v>287</v>
      </c>
      <c r="H696" t="s">
        <v>1956</v>
      </c>
    </row>
    <row r="697" spans="7:9" x14ac:dyDescent="0.25">
      <c r="G697">
        <v>288</v>
      </c>
      <c r="H697" t="s">
        <v>1957</v>
      </c>
    </row>
    <row r="698" spans="7:9" x14ac:dyDescent="0.25">
      <c r="G698">
        <v>289</v>
      </c>
      <c r="H698" t="s">
        <v>1958</v>
      </c>
    </row>
    <row r="699" spans="7:9" x14ac:dyDescent="0.25">
      <c r="G699">
        <v>290</v>
      </c>
      <c r="H699" t="s">
        <v>1959</v>
      </c>
    </row>
    <row r="700" spans="7:9" x14ac:dyDescent="0.25">
      <c r="G700">
        <v>291</v>
      </c>
      <c r="H700" t="s">
        <v>1960</v>
      </c>
    </row>
    <row r="701" spans="7:9" x14ac:dyDescent="0.25">
      <c r="G701">
        <v>292</v>
      </c>
      <c r="H701" t="s">
        <v>1961</v>
      </c>
    </row>
    <row r="702" spans="7:9" x14ac:dyDescent="0.25">
      <c r="G702">
        <v>293</v>
      </c>
      <c r="H702" t="s">
        <v>1962</v>
      </c>
    </row>
    <row r="703" spans="7:9" x14ac:dyDescent="0.25">
      <c r="G703">
        <v>294</v>
      </c>
      <c r="H703" t="s">
        <v>1963</v>
      </c>
    </row>
    <row r="704" spans="7:9" x14ac:dyDescent="0.25">
      <c r="G704">
        <v>295</v>
      </c>
      <c r="H704" t="s">
        <v>1964</v>
      </c>
    </row>
    <row r="705" spans="7:8" x14ac:dyDescent="0.25">
      <c r="G705">
        <v>296</v>
      </c>
      <c r="H705" t="s">
        <v>1965</v>
      </c>
    </row>
    <row r="706" spans="7:8" x14ac:dyDescent="0.25">
      <c r="G706">
        <v>297</v>
      </c>
      <c r="H706" t="s">
        <v>1966</v>
      </c>
    </row>
    <row r="707" spans="7:8" x14ac:dyDescent="0.25">
      <c r="G707">
        <v>298</v>
      </c>
      <c r="H707" t="s">
        <v>1572</v>
      </c>
    </row>
    <row r="708" spans="7:8" x14ac:dyDescent="0.25">
      <c r="G708">
        <v>299</v>
      </c>
      <c r="H708" t="s">
        <v>1967</v>
      </c>
    </row>
    <row r="709" spans="7:8" x14ac:dyDescent="0.25">
      <c r="G709">
        <v>300</v>
      </c>
      <c r="H709" t="s">
        <v>1599</v>
      </c>
    </row>
    <row r="710" spans="7:8" x14ac:dyDescent="0.25">
      <c r="G710">
        <v>301</v>
      </c>
      <c r="H710" t="s">
        <v>1613</v>
      </c>
    </row>
    <row r="711" spans="7:8" x14ac:dyDescent="0.25">
      <c r="G711">
        <v>302</v>
      </c>
      <c r="H711" t="s">
        <v>1637</v>
      </c>
    </row>
    <row r="712" spans="7:8" x14ac:dyDescent="0.25">
      <c r="G712">
        <v>303</v>
      </c>
      <c r="H712" t="s">
        <v>1645</v>
      </c>
    </row>
    <row r="713" spans="7:8" x14ac:dyDescent="0.25">
      <c r="G713">
        <v>304</v>
      </c>
      <c r="H713" t="s">
        <v>1968</v>
      </c>
    </row>
    <row r="714" spans="7:8" x14ac:dyDescent="0.25">
      <c r="G714">
        <v>305</v>
      </c>
      <c r="H714" t="s">
        <v>1969</v>
      </c>
    </row>
    <row r="715" spans="7:8" x14ac:dyDescent="0.25">
      <c r="G715">
        <v>306</v>
      </c>
      <c r="H715" t="s">
        <v>1970</v>
      </c>
    </row>
    <row r="716" spans="7:8" x14ac:dyDescent="0.25">
      <c r="G716">
        <v>307</v>
      </c>
      <c r="H716" t="s">
        <v>1971</v>
      </c>
    </row>
    <row r="717" spans="7:8" x14ac:dyDescent="0.25">
      <c r="G717">
        <v>308</v>
      </c>
      <c r="H717" t="s">
        <v>1972</v>
      </c>
    </row>
    <row r="718" spans="7:8" x14ac:dyDescent="0.25">
      <c r="G718">
        <v>309</v>
      </c>
      <c r="H718" t="s">
        <v>1973</v>
      </c>
    </row>
    <row r="719" spans="7:8" x14ac:dyDescent="0.25">
      <c r="G719">
        <v>310</v>
      </c>
      <c r="H719" t="s">
        <v>1974</v>
      </c>
    </row>
    <row r="720" spans="7:8" x14ac:dyDescent="0.25">
      <c r="G720">
        <v>311</v>
      </c>
      <c r="H720" t="s">
        <v>1975</v>
      </c>
    </row>
    <row r="721" spans="7:8" x14ac:dyDescent="0.25">
      <c r="G721">
        <v>312</v>
      </c>
      <c r="H721" t="s">
        <v>1976</v>
      </c>
    </row>
    <row r="722" spans="7:8" x14ac:dyDescent="0.25">
      <c r="G722">
        <v>313</v>
      </c>
      <c r="H722" t="s">
        <v>1977</v>
      </c>
    </row>
    <row r="723" spans="7:8" x14ac:dyDescent="0.25">
      <c r="G723">
        <v>314</v>
      </c>
      <c r="H723" t="s">
        <v>1978</v>
      </c>
    </row>
    <row r="724" spans="7:8" x14ac:dyDescent="0.25">
      <c r="G724">
        <v>315</v>
      </c>
      <c r="H724" t="s">
        <v>1979</v>
      </c>
    </row>
    <row r="725" spans="7:8" x14ac:dyDescent="0.25">
      <c r="G725">
        <v>316</v>
      </c>
      <c r="H725" t="s">
        <v>1980</v>
      </c>
    </row>
    <row r="726" spans="7:8" x14ac:dyDescent="0.25">
      <c r="G726">
        <v>317</v>
      </c>
      <c r="H726" t="s">
        <v>2010</v>
      </c>
    </row>
    <row r="727" spans="7:8" x14ac:dyDescent="0.25">
      <c r="G727">
        <v>318</v>
      </c>
      <c r="H727" t="s">
        <v>1981</v>
      </c>
    </row>
    <row r="728" spans="7:8" x14ac:dyDescent="0.25">
      <c r="G728">
        <v>319</v>
      </c>
      <c r="H728" t="s">
        <v>2001</v>
      </c>
    </row>
    <row r="729" spans="7:8" x14ac:dyDescent="0.25">
      <c r="G729">
        <v>320</v>
      </c>
      <c r="H729" t="s">
        <v>2011</v>
      </c>
    </row>
    <row r="730" spans="7:8" x14ac:dyDescent="0.25">
      <c r="G730">
        <v>321</v>
      </c>
      <c r="H730" t="s">
        <v>2009</v>
      </c>
    </row>
    <row r="731" spans="7:8" x14ac:dyDescent="0.25">
      <c r="G731">
        <v>322</v>
      </c>
      <c r="H731" t="s">
        <v>2012</v>
      </c>
    </row>
    <row r="732" spans="7:8" x14ac:dyDescent="0.25">
      <c r="G732">
        <v>323</v>
      </c>
      <c r="H732" t="s">
        <v>2013</v>
      </c>
    </row>
    <row r="733" spans="7:8" x14ac:dyDescent="0.25">
      <c r="G733">
        <v>324</v>
      </c>
      <c r="H733" t="s">
        <v>2014</v>
      </c>
    </row>
    <row r="734" spans="7:8" x14ac:dyDescent="0.25">
      <c r="G734">
        <v>325</v>
      </c>
      <c r="H734" t="s">
        <v>2015</v>
      </c>
    </row>
    <row r="735" spans="7:8" x14ac:dyDescent="0.25">
      <c r="G735">
        <v>326</v>
      </c>
      <c r="H735" t="s">
        <v>2016</v>
      </c>
    </row>
    <row r="736" spans="7:8" x14ac:dyDescent="0.25">
      <c r="G736">
        <v>327</v>
      </c>
      <c r="H736" t="s">
        <v>2017</v>
      </c>
    </row>
    <row r="737" spans="7:8" x14ac:dyDescent="0.25">
      <c r="G737">
        <v>328</v>
      </c>
      <c r="H737" t="s">
        <v>2018</v>
      </c>
    </row>
    <row r="738" spans="7:8" x14ac:dyDescent="0.25">
      <c r="G738">
        <v>329</v>
      </c>
      <c r="H738" t="s">
        <v>2002</v>
      </c>
    </row>
    <row r="739" spans="7:8" x14ac:dyDescent="0.25">
      <c r="G739">
        <v>330</v>
      </c>
      <c r="H739" t="s">
        <v>2019</v>
      </c>
    </row>
    <row r="740" spans="7:8" x14ac:dyDescent="0.25">
      <c r="G740">
        <v>331</v>
      </c>
      <c r="H740" t="s">
        <v>2020</v>
      </c>
    </row>
    <row r="741" spans="7:8" x14ac:dyDescent="0.25">
      <c r="G741">
        <v>332</v>
      </c>
      <c r="H741" t="s">
        <v>2021</v>
      </c>
    </row>
    <row r="742" spans="7:8" x14ac:dyDescent="0.25">
      <c r="G742">
        <v>333</v>
      </c>
      <c r="H742" t="s">
        <v>2022</v>
      </c>
    </row>
    <row r="743" spans="7:8" x14ac:dyDescent="0.25">
      <c r="G743">
        <v>334</v>
      </c>
      <c r="H743" t="s">
        <v>1990</v>
      </c>
    </row>
    <row r="744" spans="7:8" x14ac:dyDescent="0.25">
      <c r="G744">
        <v>335</v>
      </c>
      <c r="H744" t="s">
        <v>2023</v>
      </c>
    </row>
    <row r="745" spans="7:8" x14ac:dyDescent="0.25">
      <c r="G745">
        <v>336</v>
      </c>
      <c r="H745" t="s">
        <v>2024</v>
      </c>
    </row>
    <row r="746" spans="7:8" x14ac:dyDescent="0.25">
      <c r="G746">
        <v>337</v>
      </c>
      <c r="H746" t="s">
        <v>2025</v>
      </c>
    </row>
    <row r="747" spans="7:8" x14ac:dyDescent="0.25">
      <c r="G747">
        <v>338</v>
      </c>
      <c r="H747" t="s">
        <v>2026</v>
      </c>
    </row>
    <row r="748" spans="7:8" x14ac:dyDescent="0.25">
      <c r="G748">
        <v>339</v>
      </c>
      <c r="H748" t="s">
        <v>2003</v>
      </c>
    </row>
    <row r="749" spans="7:8" x14ac:dyDescent="0.25">
      <c r="G749">
        <v>340</v>
      </c>
      <c r="H749" t="s">
        <v>2027</v>
      </c>
    </row>
    <row r="750" spans="7:8" x14ac:dyDescent="0.25">
      <c r="G750">
        <v>341</v>
      </c>
      <c r="H750" t="s">
        <v>2028</v>
      </c>
    </row>
    <row r="751" spans="7:8" x14ac:dyDescent="0.25">
      <c r="G751">
        <v>342</v>
      </c>
      <c r="H751" t="s">
        <v>2029</v>
      </c>
    </row>
    <row r="752" spans="7:8" x14ac:dyDescent="0.25">
      <c r="G752">
        <v>343</v>
      </c>
      <c r="H752" t="s">
        <v>2030</v>
      </c>
    </row>
    <row r="753" spans="7:8" x14ac:dyDescent="0.25">
      <c r="G753">
        <v>344</v>
      </c>
      <c r="H753" t="s">
        <v>2031</v>
      </c>
    </row>
    <row r="754" spans="7:8" x14ac:dyDescent="0.25">
      <c r="G754">
        <v>345</v>
      </c>
      <c r="H754" t="s">
        <v>2032</v>
      </c>
    </row>
    <row r="755" spans="7:8" x14ac:dyDescent="0.25">
      <c r="G755">
        <v>346</v>
      </c>
      <c r="H755" t="s">
        <v>2033</v>
      </c>
    </row>
    <row r="756" spans="7:8" x14ac:dyDescent="0.25">
      <c r="G756">
        <v>347</v>
      </c>
      <c r="H756" t="s">
        <v>2034</v>
      </c>
    </row>
    <row r="757" spans="7:8" x14ac:dyDescent="0.25">
      <c r="G757">
        <v>348</v>
      </c>
      <c r="H757" t="s">
        <v>2035</v>
      </c>
    </row>
    <row r="758" spans="7:8" x14ac:dyDescent="0.25">
      <c r="G758">
        <v>349</v>
      </c>
      <c r="H758" t="s">
        <v>1883</v>
      </c>
    </row>
    <row r="759" spans="7:8" x14ac:dyDescent="0.25">
      <c r="G759">
        <v>350</v>
      </c>
      <c r="H759" t="s">
        <v>2036</v>
      </c>
    </row>
    <row r="760" spans="7:8" x14ac:dyDescent="0.25">
      <c r="G760">
        <v>351</v>
      </c>
      <c r="H760" t="s">
        <v>2037</v>
      </c>
    </row>
    <row r="761" spans="7:8" x14ac:dyDescent="0.25">
      <c r="G761">
        <v>352</v>
      </c>
      <c r="H761" t="s">
        <v>2038</v>
      </c>
    </row>
    <row r="762" spans="7:8" x14ac:dyDescent="0.25">
      <c r="G762">
        <v>353</v>
      </c>
      <c r="H762" t="s">
        <v>2039</v>
      </c>
    </row>
    <row r="763" spans="7:8" x14ac:dyDescent="0.25">
      <c r="G763">
        <v>354</v>
      </c>
      <c r="H763" t="s">
        <v>1884</v>
      </c>
    </row>
    <row r="764" spans="7:8" x14ac:dyDescent="0.25">
      <c r="G764">
        <v>355</v>
      </c>
      <c r="H764" t="s">
        <v>2040</v>
      </c>
    </row>
    <row r="765" spans="7:8" x14ac:dyDescent="0.25">
      <c r="G765">
        <v>356</v>
      </c>
      <c r="H765" t="s">
        <v>2041</v>
      </c>
    </row>
    <row r="766" spans="7:8" x14ac:dyDescent="0.25">
      <c r="G766">
        <v>357</v>
      </c>
      <c r="H766" t="s">
        <v>2042</v>
      </c>
    </row>
    <row r="767" spans="7:8" x14ac:dyDescent="0.25">
      <c r="G767">
        <v>358</v>
      </c>
      <c r="H767" t="s">
        <v>2043</v>
      </c>
    </row>
    <row r="768" spans="7:8" x14ac:dyDescent="0.25">
      <c r="G768">
        <v>359</v>
      </c>
      <c r="H768" t="s">
        <v>1885</v>
      </c>
    </row>
    <row r="769" spans="7:8" x14ac:dyDescent="0.25">
      <c r="G769">
        <v>360</v>
      </c>
      <c r="H769" t="s">
        <v>2044</v>
      </c>
    </row>
    <row r="770" spans="7:8" x14ac:dyDescent="0.25">
      <c r="G770">
        <v>361</v>
      </c>
      <c r="H770" t="s">
        <v>1999</v>
      </c>
    </row>
    <row r="771" spans="7:8" x14ac:dyDescent="0.25">
      <c r="G771">
        <v>362</v>
      </c>
      <c r="H771" t="s">
        <v>2045</v>
      </c>
    </row>
    <row r="772" spans="7:8" x14ac:dyDescent="0.25">
      <c r="G772">
        <v>363</v>
      </c>
      <c r="H772" t="s">
        <v>2046</v>
      </c>
    </row>
    <row r="773" spans="7:8" x14ac:dyDescent="0.25">
      <c r="G773">
        <v>364</v>
      </c>
      <c r="H773" t="s">
        <v>1886</v>
      </c>
    </row>
    <row r="774" spans="7:8" x14ac:dyDescent="0.25">
      <c r="G774">
        <v>365</v>
      </c>
      <c r="H774" t="s">
        <v>1988</v>
      </c>
    </row>
    <row r="775" spans="7:8" x14ac:dyDescent="0.25">
      <c r="G775">
        <v>366</v>
      </c>
      <c r="H775" t="s">
        <v>2047</v>
      </c>
    </row>
    <row r="776" spans="7:8" x14ac:dyDescent="0.25">
      <c r="G776">
        <v>367</v>
      </c>
      <c r="H776" t="s">
        <v>1989</v>
      </c>
    </row>
    <row r="777" spans="7:8" x14ac:dyDescent="0.25">
      <c r="G777">
        <v>368</v>
      </c>
      <c r="H777" t="s">
        <v>2048</v>
      </c>
    </row>
    <row r="778" spans="7:8" x14ac:dyDescent="0.25">
      <c r="G778">
        <v>369</v>
      </c>
      <c r="H778" t="s">
        <v>1887</v>
      </c>
    </row>
    <row r="779" spans="7:8" x14ac:dyDescent="0.25">
      <c r="G779">
        <v>370</v>
      </c>
      <c r="H779" t="s">
        <v>2049</v>
      </c>
    </row>
    <row r="780" spans="7:8" x14ac:dyDescent="0.25">
      <c r="G780">
        <v>371</v>
      </c>
      <c r="H780" t="s">
        <v>2050</v>
      </c>
    </row>
    <row r="781" spans="7:8" x14ac:dyDescent="0.25">
      <c r="G781">
        <v>372</v>
      </c>
      <c r="H781" t="s">
        <v>2051</v>
      </c>
    </row>
    <row r="782" spans="7:8" x14ac:dyDescent="0.25">
      <c r="G782">
        <v>373</v>
      </c>
      <c r="H782" t="s">
        <v>2052</v>
      </c>
    </row>
    <row r="783" spans="7:8" x14ac:dyDescent="0.25">
      <c r="G783">
        <v>374</v>
      </c>
      <c r="H783" t="s">
        <v>1888</v>
      </c>
    </row>
    <row r="784" spans="7:8" x14ac:dyDescent="0.25">
      <c r="G784">
        <v>375</v>
      </c>
      <c r="H784" t="s">
        <v>2053</v>
      </c>
    </row>
    <row r="785" spans="7:8" x14ac:dyDescent="0.25">
      <c r="G785">
        <v>376</v>
      </c>
      <c r="H785" t="s">
        <v>2069</v>
      </c>
    </row>
    <row r="786" spans="7:8" x14ac:dyDescent="0.25">
      <c r="G786">
        <v>377</v>
      </c>
      <c r="H786" t="s">
        <v>2070</v>
      </c>
    </row>
    <row r="787" spans="7:8" x14ac:dyDescent="0.25">
      <c r="G787">
        <v>378</v>
      </c>
      <c r="H787" t="s">
        <v>2071</v>
      </c>
    </row>
    <row r="788" spans="7:8" x14ac:dyDescent="0.25">
      <c r="G788">
        <v>379</v>
      </c>
      <c r="H788" t="s">
        <v>1889</v>
      </c>
    </row>
    <row r="789" spans="7:8" x14ac:dyDescent="0.25">
      <c r="G789">
        <v>380</v>
      </c>
      <c r="H789" t="s">
        <v>2072</v>
      </c>
    </row>
    <row r="790" spans="7:8" x14ac:dyDescent="0.25">
      <c r="G790">
        <v>381</v>
      </c>
      <c r="H790" t="s">
        <v>2073</v>
      </c>
    </row>
    <row r="791" spans="7:8" x14ac:dyDescent="0.25">
      <c r="G791">
        <v>382</v>
      </c>
      <c r="H791" t="s">
        <v>2074</v>
      </c>
    </row>
    <row r="792" spans="7:8" x14ac:dyDescent="0.25">
      <c r="G792">
        <v>383</v>
      </c>
      <c r="H792" t="s">
        <v>2083</v>
      </c>
    </row>
    <row r="793" spans="7:8" x14ac:dyDescent="0.25">
      <c r="G793">
        <v>384</v>
      </c>
      <c r="H793" t="s">
        <v>1890</v>
      </c>
    </row>
    <row r="794" spans="7:8" x14ac:dyDescent="0.25">
      <c r="G794">
        <v>385</v>
      </c>
      <c r="H794" t="s">
        <v>2089</v>
      </c>
    </row>
    <row r="795" spans="7:8" x14ac:dyDescent="0.25">
      <c r="G795">
        <v>386</v>
      </c>
      <c r="H795" t="s">
        <v>2694</v>
      </c>
    </row>
    <row r="796" spans="7:8" x14ac:dyDescent="0.25">
      <c r="G796">
        <v>387</v>
      </c>
      <c r="H796" t="s">
        <v>2695</v>
      </c>
    </row>
    <row r="797" spans="7:8" x14ac:dyDescent="0.25">
      <c r="G797">
        <v>388</v>
      </c>
      <c r="H797" t="s">
        <v>2696</v>
      </c>
    </row>
    <row r="798" spans="7:8" x14ac:dyDescent="0.25">
      <c r="G798">
        <v>389</v>
      </c>
      <c r="H798" t="s">
        <v>2697</v>
      </c>
    </row>
    <row r="799" spans="7:8" x14ac:dyDescent="0.25">
      <c r="G799">
        <v>390</v>
      </c>
      <c r="H799" t="s">
        <v>2698</v>
      </c>
    </row>
    <row r="800" spans="7:8" x14ac:dyDescent="0.25">
      <c r="G800">
        <v>391</v>
      </c>
      <c r="H800" t="s">
        <v>2699</v>
      </c>
    </row>
    <row r="801" spans="7:8" x14ac:dyDescent="0.25">
      <c r="G801">
        <v>392</v>
      </c>
      <c r="H801" t="s">
        <v>2700</v>
      </c>
    </row>
    <row r="802" spans="7:8" x14ac:dyDescent="0.25">
      <c r="G802">
        <v>393</v>
      </c>
      <c r="H802" t="s">
        <v>2701</v>
      </c>
    </row>
    <row r="803" spans="7:8" x14ac:dyDescent="0.25">
      <c r="G803">
        <v>394</v>
      </c>
      <c r="H803" t="s">
        <v>2702</v>
      </c>
    </row>
    <row r="804" spans="7:8" x14ac:dyDescent="0.25">
      <c r="G804">
        <v>395</v>
      </c>
      <c r="H804" t="s">
        <v>2703</v>
      </c>
    </row>
    <row r="805" spans="7:8" x14ac:dyDescent="0.25">
      <c r="G805">
        <v>396</v>
      </c>
      <c r="H805" t="s">
        <v>2704</v>
      </c>
    </row>
    <row r="806" spans="7:8" x14ac:dyDescent="0.25">
      <c r="G806">
        <v>397</v>
      </c>
      <c r="H806" t="s">
        <v>2705</v>
      </c>
    </row>
    <row r="807" spans="7:8" x14ac:dyDescent="0.25">
      <c r="G807">
        <v>398</v>
      </c>
      <c r="H807" t="s">
        <v>2706</v>
      </c>
    </row>
    <row r="808" spans="7:8" x14ac:dyDescent="0.25">
      <c r="G808">
        <v>399</v>
      </c>
      <c r="H808" t="s">
        <v>1982</v>
      </c>
    </row>
    <row r="809" spans="7:8" x14ac:dyDescent="0.25">
      <c r="G809">
        <v>400</v>
      </c>
      <c r="H809" t="s">
        <v>1666</v>
      </c>
    </row>
    <row r="810" spans="7:8" x14ac:dyDescent="0.25">
      <c r="G810">
        <v>401</v>
      </c>
      <c r="H810" t="s">
        <v>1693</v>
      </c>
    </row>
    <row r="811" spans="7:8" x14ac:dyDescent="0.25">
      <c r="G811">
        <v>402</v>
      </c>
      <c r="H811" t="s">
        <v>2707</v>
      </c>
    </row>
    <row r="812" spans="7:8" x14ac:dyDescent="0.25">
      <c r="G812">
        <v>403</v>
      </c>
      <c r="H812" t="s">
        <v>2708</v>
      </c>
    </row>
    <row r="813" spans="7:8" x14ac:dyDescent="0.25">
      <c r="G813">
        <v>404</v>
      </c>
      <c r="H813" t="s">
        <v>2709</v>
      </c>
    </row>
    <row r="814" spans="7:8" x14ac:dyDescent="0.25">
      <c r="G814">
        <v>405</v>
      </c>
      <c r="H814" t="s">
        <v>2710</v>
      </c>
    </row>
    <row r="815" spans="7:8" x14ac:dyDescent="0.25">
      <c r="G815">
        <v>406</v>
      </c>
      <c r="H815" t="s">
        <v>2711</v>
      </c>
    </row>
    <row r="816" spans="7:8" x14ac:dyDescent="0.25">
      <c r="G816">
        <v>407</v>
      </c>
      <c r="H816" t="s">
        <v>2712</v>
      </c>
    </row>
    <row r="817" spans="7:8" x14ac:dyDescent="0.25">
      <c r="G817">
        <v>408</v>
      </c>
      <c r="H817" t="s">
        <v>2713</v>
      </c>
    </row>
    <row r="818" spans="7:8" x14ac:dyDescent="0.25">
      <c r="G818">
        <v>409</v>
      </c>
      <c r="H818" t="s">
        <v>2714</v>
      </c>
    </row>
    <row r="819" spans="7:8" x14ac:dyDescent="0.25">
      <c r="G819">
        <v>410</v>
      </c>
      <c r="H819" t="s">
        <v>2715</v>
      </c>
    </row>
    <row r="820" spans="7:8" x14ac:dyDescent="0.25">
      <c r="G820">
        <v>411</v>
      </c>
      <c r="H820" t="s">
        <v>2716</v>
      </c>
    </row>
    <row r="821" spans="7:8" x14ac:dyDescent="0.25">
      <c r="G821">
        <v>412</v>
      </c>
      <c r="H821" t="s">
        <v>2717</v>
      </c>
    </row>
    <row r="822" spans="7:8" x14ac:dyDescent="0.25">
      <c r="G822">
        <v>413</v>
      </c>
      <c r="H822" t="s">
        <v>2718</v>
      </c>
    </row>
    <row r="823" spans="7:8" x14ac:dyDescent="0.25">
      <c r="G823">
        <v>414</v>
      </c>
      <c r="H823" t="s">
        <v>2719</v>
      </c>
    </row>
    <row r="824" spans="7:8" x14ac:dyDescent="0.25">
      <c r="G824">
        <v>415</v>
      </c>
      <c r="H824" t="s">
        <v>2720</v>
      </c>
    </row>
    <row r="825" spans="7:8" x14ac:dyDescent="0.25">
      <c r="G825">
        <v>416</v>
      </c>
      <c r="H825" t="s">
        <v>2721</v>
      </c>
    </row>
    <row r="826" spans="7:8" x14ac:dyDescent="0.25">
      <c r="G826">
        <v>417</v>
      </c>
      <c r="H826" t="s">
        <v>2722</v>
      </c>
    </row>
    <row r="827" spans="7:8" x14ac:dyDescent="0.25">
      <c r="G827">
        <v>418</v>
      </c>
      <c r="H827" t="s">
        <v>2723</v>
      </c>
    </row>
    <row r="828" spans="7:8" x14ac:dyDescent="0.25">
      <c r="G828">
        <v>419</v>
      </c>
      <c r="H828" t="s">
        <v>1991</v>
      </c>
    </row>
    <row r="829" spans="7:8" x14ac:dyDescent="0.25">
      <c r="G829">
        <v>420</v>
      </c>
      <c r="H829" t="s">
        <v>2724</v>
      </c>
    </row>
    <row r="830" spans="7:8" x14ac:dyDescent="0.25">
      <c r="G830">
        <v>421</v>
      </c>
      <c r="H830" t="s">
        <v>2725</v>
      </c>
    </row>
    <row r="831" spans="7:8" x14ac:dyDescent="0.25">
      <c r="G831">
        <v>422</v>
      </c>
      <c r="H831" t="s">
        <v>2726</v>
      </c>
    </row>
    <row r="832" spans="7:8" x14ac:dyDescent="0.25">
      <c r="G832">
        <v>423</v>
      </c>
      <c r="H832" t="s">
        <v>2727</v>
      </c>
    </row>
    <row r="833" spans="7:8" x14ac:dyDescent="0.25">
      <c r="G833">
        <v>424</v>
      </c>
      <c r="H833" t="s">
        <v>2728</v>
      </c>
    </row>
    <row r="834" spans="7:8" x14ac:dyDescent="0.25">
      <c r="G834">
        <v>425</v>
      </c>
      <c r="H834" t="s">
        <v>2729</v>
      </c>
    </row>
    <row r="835" spans="7:8" x14ac:dyDescent="0.25">
      <c r="G835">
        <v>426</v>
      </c>
      <c r="H835" t="s">
        <v>2730</v>
      </c>
    </row>
    <row r="836" spans="7:8" x14ac:dyDescent="0.25">
      <c r="G836">
        <v>427</v>
      </c>
      <c r="H836" t="s">
        <v>2731</v>
      </c>
    </row>
    <row r="837" spans="7:8" x14ac:dyDescent="0.25">
      <c r="G837">
        <v>428</v>
      </c>
      <c r="H837" t="s">
        <v>2732</v>
      </c>
    </row>
    <row r="838" spans="7:8" x14ac:dyDescent="0.25">
      <c r="G838">
        <v>429</v>
      </c>
      <c r="H838" t="s">
        <v>2733</v>
      </c>
    </row>
    <row r="839" spans="7:8" x14ac:dyDescent="0.25">
      <c r="G839">
        <v>430</v>
      </c>
      <c r="H839" t="s">
        <v>2734</v>
      </c>
    </row>
    <row r="840" spans="7:8" x14ac:dyDescent="0.25">
      <c r="G840">
        <v>431</v>
      </c>
      <c r="H840" t="s">
        <v>2735</v>
      </c>
    </row>
    <row r="841" spans="7:8" x14ac:dyDescent="0.25">
      <c r="G841">
        <v>432</v>
      </c>
      <c r="H841" t="s">
        <v>2736</v>
      </c>
    </row>
    <row r="842" spans="7:8" x14ac:dyDescent="0.25">
      <c r="G842">
        <v>433</v>
      </c>
      <c r="H842" t="s">
        <v>2737</v>
      </c>
    </row>
    <row r="843" spans="7:8" x14ac:dyDescent="0.25">
      <c r="G843">
        <v>434</v>
      </c>
      <c r="H843" t="s">
        <v>1893</v>
      </c>
    </row>
    <row r="844" spans="7:8" x14ac:dyDescent="0.25">
      <c r="G844">
        <v>435</v>
      </c>
      <c r="H844" t="s">
        <v>2738</v>
      </c>
    </row>
    <row r="845" spans="7:8" x14ac:dyDescent="0.25">
      <c r="G845">
        <v>436</v>
      </c>
      <c r="H845" t="s">
        <v>2739</v>
      </c>
    </row>
    <row r="846" spans="7:8" x14ac:dyDescent="0.25">
      <c r="G846">
        <v>437</v>
      </c>
      <c r="H846" t="s">
        <v>2740</v>
      </c>
    </row>
    <row r="847" spans="7:8" x14ac:dyDescent="0.25">
      <c r="G847">
        <v>438</v>
      </c>
      <c r="H847" t="s">
        <v>2741</v>
      </c>
    </row>
    <row r="848" spans="7:8" x14ac:dyDescent="0.25">
      <c r="G848">
        <v>439</v>
      </c>
      <c r="H848" t="s">
        <v>2742</v>
      </c>
    </row>
    <row r="849" spans="7:8" x14ac:dyDescent="0.25">
      <c r="G849">
        <v>440</v>
      </c>
      <c r="H849" t="s">
        <v>2743</v>
      </c>
    </row>
    <row r="850" spans="7:8" x14ac:dyDescent="0.25">
      <c r="G850">
        <v>441</v>
      </c>
      <c r="H850" t="s">
        <v>2744</v>
      </c>
    </row>
    <row r="851" spans="7:8" x14ac:dyDescent="0.25">
      <c r="G851">
        <v>442</v>
      </c>
      <c r="H851" t="s">
        <v>2745</v>
      </c>
    </row>
    <row r="852" spans="7:8" x14ac:dyDescent="0.25">
      <c r="G852">
        <v>443</v>
      </c>
      <c r="H852" t="s">
        <v>2746</v>
      </c>
    </row>
    <row r="853" spans="7:8" x14ac:dyDescent="0.25">
      <c r="G853">
        <v>444</v>
      </c>
      <c r="H853" t="s">
        <v>2747</v>
      </c>
    </row>
    <row r="854" spans="7:8" x14ac:dyDescent="0.25">
      <c r="G854">
        <v>445</v>
      </c>
      <c r="H854" t="s">
        <v>2748</v>
      </c>
    </row>
    <row r="855" spans="7:8" x14ac:dyDescent="0.25">
      <c r="G855">
        <v>446</v>
      </c>
      <c r="H855" t="s">
        <v>2749</v>
      </c>
    </row>
    <row r="856" spans="7:8" x14ac:dyDescent="0.25">
      <c r="G856">
        <v>447</v>
      </c>
      <c r="H856" t="s">
        <v>2750</v>
      </c>
    </row>
    <row r="857" spans="7:8" x14ac:dyDescent="0.25">
      <c r="G857">
        <v>448</v>
      </c>
      <c r="H857" t="s">
        <v>2751</v>
      </c>
    </row>
    <row r="858" spans="7:8" x14ac:dyDescent="0.25">
      <c r="G858">
        <v>449</v>
      </c>
      <c r="H858" t="s">
        <v>2497</v>
      </c>
    </row>
    <row r="859" spans="7:8" x14ac:dyDescent="0.25">
      <c r="G859">
        <v>450</v>
      </c>
      <c r="H859" t="s">
        <v>2498</v>
      </c>
    </row>
    <row r="860" spans="7:8" x14ac:dyDescent="0.25">
      <c r="G860">
        <v>451</v>
      </c>
      <c r="H860" t="s">
        <v>2172</v>
      </c>
    </row>
    <row r="861" spans="7:8" x14ac:dyDescent="0.25">
      <c r="G861">
        <v>452</v>
      </c>
      <c r="H861" t="s">
        <v>510</v>
      </c>
    </row>
    <row r="862" spans="7:8" x14ac:dyDescent="0.25">
      <c r="G862">
        <v>453</v>
      </c>
      <c r="H862" t="s">
        <v>2752</v>
      </c>
    </row>
    <row r="863" spans="7:8" x14ac:dyDescent="0.25">
      <c r="G863">
        <v>454</v>
      </c>
      <c r="H863" t="s">
        <v>2753</v>
      </c>
    </row>
    <row r="864" spans="7:8" x14ac:dyDescent="0.25">
      <c r="G864">
        <v>455</v>
      </c>
      <c r="H864" t="s">
        <v>2754</v>
      </c>
    </row>
    <row r="865" spans="7:8" x14ac:dyDescent="0.25">
      <c r="G865">
        <v>456</v>
      </c>
      <c r="H865" t="s">
        <v>2755</v>
      </c>
    </row>
    <row r="866" spans="7:8" x14ac:dyDescent="0.25">
      <c r="G866">
        <v>457</v>
      </c>
      <c r="H866" t="s">
        <v>2756</v>
      </c>
    </row>
    <row r="867" spans="7:8" x14ac:dyDescent="0.25">
      <c r="G867">
        <v>458</v>
      </c>
      <c r="H867" t="s">
        <v>2757</v>
      </c>
    </row>
    <row r="868" spans="7:8" x14ac:dyDescent="0.25">
      <c r="G868">
        <v>459</v>
      </c>
      <c r="H868" t="s">
        <v>2758</v>
      </c>
    </row>
    <row r="869" spans="7:8" x14ac:dyDescent="0.25">
      <c r="G869">
        <v>460</v>
      </c>
      <c r="H869" t="s">
        <v>2759</v>
      </c>
    </row>
    <row r="870" spans="7:8" x14ac:dyDescent="0.25">
      <c r="G870">
        <v>461</v>
      </c>
      <c r="H870" t="s">
        <v>2760</v>
      </c>
    </row>
    <row r="871" spans="7:8" x14ac:dyDescent="0.25">
      <c r="G871">
        <v>462</v>
      </c>
      <c r="H871" t="s">
        <v>2761</v>
      </c>
    </row>
    <row r="872" spans="7:8" x14ac:dyDescent="0.25">
      <c r="G872">
        <v>463</v>
      </c>
      <c r="H872" t="s">
        <v>2762</v>
      </c>
    </row>
    <row r="873" spans="7:8" x14ac:dyDescent="0.25">
      <c r="G873">
        <v>464</v>
      </c>
      <c r="H873" t="s">
        <v>2763</v>
      </c>
    </row>
    <row r="874" spans="7:8" x14ac:dyDescent="0.25">
      <c r="G874">
        <v>465</v>
      </c>
      <c r="H874" t="s">
        <v>2764</v>
      </c>
    </row>
    <row r="875" spans="7:8" x14ac:dyDescent="0.25">
      <c r="G875">
        <v>466</v>
      </c>
      <c r="H875" t="s">
        <v>2765</v>
      </c>
    </row>
    <row r="876" spans="7:8" x14ac:dyDescent="0.25">
      <c r="G876">
        <v>467</v>
      </c>
      <c r="H876" t="s">
        <v>2766</v>
      </c>
    </row>
    <row r="877" spans="7:8" x14ac:dyDescent="0.25">
      <c r="G877">
        <v>468</v>
      </c>
      <c r="H877" t="s">
        <v>2767</v>
      </c>
    </row>
    <row r="878" spans="7:8" x14ac:dyDescent="0.25">
      <c r="G878">
        <v>469</v>
      </c>
      <c r="H878" t="s">
        <v>2000</v>
      </c>
    </row>
    <row r="879" spans="7:8" x14ac:dyDescent="0.25">
      <c r="G879">
        <v>470</v>
      </c>
      <c r="H879" t="s">
        <v>2768</v>
      </c>
    </row>
    <row r="880" spans="7:8" x14ac:dyDescent="0.25">
      <c r="G880">
        <v>471</v>
      </c>
      <c r="H880" t="s">
        <v>1891</v>
      </c>
    </row>
    <row r="881" spans="7:8" x14ac:dyDescent="0.25">
      <c r="G881">
        <v>472</v>
      </c>
      <c r="H881" t="s">
        <v>2769</v>
      </c>
    </row>
    <row r="882" spans="7:8" x14ac:dyDescent="0.25">
      <c r="G882">
        <v>473</v>
      </c>
      <c r="H882" t="s">
        <v>2770</v>
      </c>
    </row>
    <row r="883" spans="7:8" x14ac:dyDescent="0.25">
      <c r="G883">
        <v>474</v>
      </c>
      <c r="H883" t="s">
        <v>2771</v>
      </c>
    </row>
    <row r="884" spans="7:8" x14ac:dyDescent="0.25">
      <c r="G884">
        <v>475</v>
      </c>
      <c r="H884" t="s">
        <v>2772</v>
      </c>
    </row>
    <row r="885" spans="7:8" x14ac:dyDescent="0.25">
      <c r="G885">
        <v>476</v>
      </c>
      <c r="H885" t="s">
        <v>2773</v>
      </c>
    </row>
    <row r="886" spans="7:8" x14ac:dyDescent="0.25">
      <c r="G886">
        <v>477</v>
      </c>
      <c r="H886" t="s">
        <v>1992</v>
      </c>
    </row>
    <row r="887" spans="7:8" x14ac:dyDescent="0.25">
      <c r="G887">
        <v>478</v>
      </c>
      <c r="H887" t="s">
        <v>1993</v>
      </c>
    </row>
    <row r="888" spans="7:8" x14ac:dyDescent="0.25">
      <c r="G888">
        <v>479</v>
      </c>
      <c r="H888" t="s">
        <v>2774</v>
      </c>
    </row>
    <row r="889" spans="7:8" x14ac:dyDescent="0.25">
      <c r="G889">
        <v>480</v>
      </c>
      <c r="H889" t="s">
        <v>2775</v>
      </c>
    </row>
    <row r="890" spans="7:8" x14ac:dyDescent="0.25">
      <c r="G890">
        <v>481</v>
      </c>
      <c r="H890" t="s">
        <v>2776</v>
      </c>
    </row>
    <row r="891" spans="7:8" x14ac:dyDescent="0.25">
      <c r="G891">
        <v>482</v>
      </c>
      <c r="H891" t="s">
        <v>2777</v>
      </c>
    </row>
    <row r="892" spans="7:8" x14ac:dyDescent="0.25">
      <c r="G892">
        <v>483</v>
      </c>
      <c r="H892" t="s">
        <v>2778</v>
      </c>
    </row>
    <row r="893" spans="7:8" x14ac:dyDescent="0.25">
      <c r="G893">
        <v>484</v>
      </c>
      <c r="H893" t="s">
        <v>2779</v>
      </c>
    </row>
    <row r="894" spans="7:8" x14ac:dyDescent="0.25">
      <c r="G894">
        <v>485</v>
      </c>
      <c r="H894" t="s">
        <v>2780</v>
      </c>
    </row>
    <row r="895" spans="7:8" x14ac:dyDescent="0.25">
      <c r="G895">
        <v>486</v>
      </c>
      <c r="H895" t="s">
        <v>2781</v>
      </c>
    </row>
    <row r="896" spans="7:8" x14ac:dyDescent="0.25">
      <c r="G896">
        <v>487</v>
      </c>
      <c r="H896" t="s">
        <v>2782</v>
      </c>
    </row>
    <row r="897" spans="7:8" x14ac:dyDescent="0.25">
      <c r="G897">
        <v>488</v>
      </c>
      <c r="H897" t="s">
        <v>2783</v>
      </c>
    </row>
    <row r="898" spans="7:8" x14ac:dyDescent="0.25">
      <c r="G898">
        <v>489</v>
      </c>
      <c r="H898" t="s">
        <v>2784</v>
      </c>
    </row>
    <row r="899" spans="7:8" x14ac:dyDescent="0.25">
      <c r="G899">
        <v>490</v>
      </c>
      <c r="H899" t="s">
        <v>2785</v>
      </c>
    </row>
    <row r="900" spans="7:8" x14ac:dyDescent="0.25">
      <c r="G900">
        <v>491</v>
      </c>
      <c r="H900" t="s">
        <v>2786</v>
      </c>
    </row>
    <row r="901" spans="7:8" x14ac:dyDescent="0.25">
      <c r="G901">
        <v>492</v>
      </c>
      <c r="H901" t="s">
        <v>2787</v>
      </c>
    </row>
    <row r="902" spans="7:8" x14ac:dyDescent="0.25">
      <c r="G902">
        <v>493</v>
      </c>
      <c r="H902" t="s">
        <v>2788</v>
      </c>
    </row>
    <row r="903" spans="7:8" x14ac:dyDescent="0.25">
      <c r="G903">
        <v>494</v>
      </c>
      <c r="H903" t="s">
        <v>2789</v>
      </c>
    </row>
    <row r="904" spans="7:8" x14ac:dyDescent="0.25">
      <c r="G904">
        <v>495</v>
      </c>
      <c r="H904" t="s">
        <v>2790</v>
      </c>
    </row>
    <row r="905" spans="7:8" x14ac:dyDescent="0.25">
      <c r="G905">
        <v>496</v>
      </c>
      <c r="H905" t="s">
        <v>2791</v>
      </c>
    </row>
    <row r="906" spans="7:8" x14ac:dyDescent="0.25">
      <c r="G906">
        <v>497</v>
      </c>
      <c r="H906" t="s">
        <v>2173</v>
      </c>
    </row>
    <row r="907" spans="7:8" x14ac:dyDescent="0.25">
      <c r="G907">
        <v>498</v>
      </c>
      <c r="H907" t="s">
        <v>1710</v>
      </c>
    </row>
    <row r="908" spans="7:8" x14ac:dyDescent="0.25">
      <c r="G908">
        <v>499</v>
      </c>
      <c r="H908" t="s">
        <v>2174</v>
      </c>
    </row>
    <row r="909" spans="7:8" x14ac:dyDescent="0.25">
      <c r="G909">
        <v>500</v>
      </c>
      <c r="H909" t="s">
        <v>1716</v>
      </c>
    </row>
    <row r="910" spans="7:8" x14ac:dyDescent="0.25">
      <c r="G910">
        <v>501</v>
      </c>
      <c r="H910" t="s">
        <v>1730</v>
      </c>
    </row>
    <row r="911" spans="7:8" x14ac:dyDescent="0.25">
      <c r="G911">
        <v>502</v>
      </c>
      <c r="H911" t="s">
        <v>524</v>
      </c>
    </row>
    <row r="912" spans="7:8" x14ac:dyDescent="0.25">
      <c r="G912">
        <v>503</v>
      </c>
      <c r="H912" t="s">
        <v>566</v>
      </c>
    </row>
    <row r="913" spans="7:9" x14ac:dyDescent="0.25">
      <c r="G913">
        <v>504</v>
      </c>
      <c r="H913" t="s">
        <v>559</v>
      </c>
    </row>
    <row r="914" spans="7:9" x14ac:dyDescent="0.25">
      <c r="G914">
        <v>505</v>
      </c>
      <c r="H914" t="s">
        <v>1162</v>
      </c>
    </row>
    <row r="915" spans="7:9" x14ac:dyDescent="0.25">
      <c r="G915">
        <v>506</v>
      </c>
      <c r="H915" t="s">
        <v>1080</v>
      </c>
      <c r="I915">
        <v>6282.0973100000001</v>
      </c>
    </row>
    <row r="916" spans="7:9" x14ac:dyDescent="0.25">
      <c r="G916">
        <v>507</v>
      </c>
      <c r="H916" t="s">
        <v>1122</v>
      </c>
    </row>
    <row r="917" spans="7:9" x14ac:dyDescent="0.25">
      <c r="G917">
        <v>508</v>
      </c>
      <c r="H917" t="s">
        <v>706</v>
      </c>
    </row>
    <row r="918" spans="7:9" x14ac:dyDescent="0.25">
      <c r="G918">
        <v>509</v>
      </c>
      <c r="H918" t="s">
        <v>707</v>
      </c>
    </row>
    <row r="919" spans="7:9" x14ac:dyDescent="0.25">
      <c r="G919">
        <v>510</v>
      </c>
      <c r="H919" t="s">
        <v>568</v>
      </c>
    </row>
    <row r="920" spans="7:9" x14ac:dyDescent="0.25">
      <c r="G920">
        <v>511</v>
      </c>
      <c r="H920" t="s">
        <v>569</v>
      </c>
    </row>
    <row r="921" spans="7:9" x14ac:dyDescent="0.25">
      <c r="G921">
        <v>512</v>
      </c>
      <c r="H921" t="s">
        <v>509</v>
      </c>
    </row>
    <row r="922" spans="7:9" x14ac:dyDescent="0.25">
      <c r="G922">
        <v>513</v>
      </c>
      <c r="H922" t="s">
        <v>1187</v>
      </c>
    </row>
    <row r="923" spans="7:9" x14ac:dyDescent="0.25">
      <c r="G923">
        <v>514</v>
      </c>
      <c r="H923" t="s">
        <v>2792</v>
      </c>
      <c r="I923">
        <v>57645</v>
      </c>
    </row>
    <row r="924" spans="7:9" x14ac:dyDescent="0.25">
      <c r="G924">
        <v>515</v>
      </c>
      <c r="H924" t="s">
        <v>2793</v>
      </c>
    </row>
    <row r="925" spans="7:9" x14ac:dyDescent="0.25">
      <c r="G925">
        <v>516</v>
      </c>
      <c r="H925" t="s">
        <v>2794</v>
      </c>
    </row>
    <row r="926" spans="7:9" x14ac:dyDescent="0.25">
      <c r="G926">
        <v>517</v>
      </c>
      <c r="H926" t="s">
        <v>2795</v>
      </c>
    </row>
    <row r="927" spans="7:9" x14ac:dyDescent="0.25">
      <c r="G927">
        <v>518</v>
      </c>
      <c r="H927" t="s">
        <v>2796</v>
      </c>
    </row>
    <row r="928" spans="7:9" x14ac:dyDescent="0.25">
      <c r="G928">
        <v>519</v>
      </c>
      <c r="H928" t="s">
        <v>2797</v>
      </c>
    </row>
    <row r="929" spans="7:8" x14ac:dyDescent="0.25">
      <c r="G929">
        <v>520</v>
      </c>
      <c r="H929" t="s">
        <v>2798</v>
      </c>
    </row>
    <row r="930" spans="7:8" x14ac:dyDescent="0.25">
      <c r="G930">
        <v>521</v>
      </c>
      <c r="H930" t="s">
        <v>2799</v>
      </c>
    </row>
    <row r="931" spans="7:8" x14ac:dyDescent="0.25">
      <c r="G931">
        <v>522</v>
      </c>
      <c r="H931" t="s">
        <v>2800</v>
      </c>
    </row>
    <row r="932" spans="7:8" x14ac:dyDescent="0.25">
      <c r="G932">
        <v>523</v>
      </c>
      <c r="H932" t="s">
        <v>2801</v>
      </c>
    </row>
    <row r="933" spans="7:8" x14ac:dyDescent="0.25">
      <c r="G933">
        <v>524</v>
      </c>
      <c r="H933" t="s">
        <v>2802</v>
      </c>
    </row>
    <row r="934" spans="7:8" x14ac:dyDescent="0.25">
      <c r="G934">
        <v>525</v>
      </c>
      <c r="H934" t="s">
        <v>2803</v>
      </c>
    </row>
    <row r="935" spans="7:8" x14ac:dyDescent="0.25">
      <c r="G935">
        <v>526</v>
      </c>
      <c r="H935" t="s">
        <v>2804</v>
      </c>
    </row>
    <row r="936" spans="7:8" x14ac:dyDescent="0.25">
      <c r="G936">
        <v>527</v>
      </c>
      <c r="H936" t="s">
        <v>2805</v>
      </c>
    </row>
    <row r="937" spans="7:8" x14ac:dyDescent="0.25">
      <c r="G937">
        <v>528</v>
      </c>
      <c r="H937" t="s">
        <v>2806</v>
      </c>
    </row>
    <row r="938" spans="7:8" x14ac:dyDescent="0.25">
      <c r="G938">
        <v>529</v>
      </c>
      <c r="H938" t="s">
        <v>2807</v>
      </c>
    </row>
    <row r="939" spans="7:8" x14ac:dyDescent="0.25">
      <c r="G939">
        <v>530</v>
      </c>
      <c r="H939" t="s">
        <v>2808</v>
      </c>
    </row>
    <row r="940" spans="7:8" x14ac:dyDescent="0.25">
      <c r="G940">
        <v>531</v>
      </c>
      <c r="H940" t="s">
        <v>2175</v>
      </c>
    </row>
    <row r="941" spans="7:8" x14ac:dyDescent="0.25">
      <c r="G941">
        <v>532</v>
      </c>
      <c r="H941" t="s">
        <v>2176</v>
      </c>
    </row>
    <row r="942" spans="7:8" x14ac:dyDescent="0.25">
      <c r="G942">
        <v>533</v>
      </c>
      <c r="H942" t="s">
        <v>2177</v>
      </c>
    </row>
    <row r="943" spans="7:8" x14ac:dyDescent="0.25">
      <c r="G943">
        <v>534</v>
      </c>
      <c r="H943" t="s">
        <v>100</v>
      </c>
    </row>
    <row r="944" spans="7:8" x14ac:dyDescent="0.25">
      <c r="G944">
        <v>535</v>
      </c>
      <c r="H944" t="s">
        <v>2178</v>
      </c>
    </row>
    <row r="945" spans="7:9" x14ac:dyDescent="0.25">
      <c r="G945">
        <v>536</v>
      </c>
      <c r="H945" t="s">
        <v>2179</v>
      </c>
    </row>
    <row r="946" spans="7:9" x14ac:dyDescent="0.25">
      <c r="G946">
        <v>537</v>
      </c>
      <c r="H946" t="s">
        <v>752</v>
      </c>
      <c r="I946">
        <v>5400.8886689999999</v>
      </c>
    </row>
    <row r="947" spans="7:9" x14ac:dyDescent="0.25">
      <c r="G947">
        <v>538</v>
      </c>
      <c r="H947" t="s">
        <v>2809</v>
      </c>
    </row>
    <row r="948" spans="7:9" x14ac:dyDescent="0.25">
      <c r="G948">
        <v>539</v>
      </c>
      <c r="H948" t="s">
        <v>1995</v>
      </c>
    </row>
    <row r="949" spans="7:9" x14ac:dyDescent="0.25">
      <c r="G949">
        <v>540</v>
      </c>
      <c r="H949" t="s">
        <v>2810</v>
      </c>
    </row>
    <row r="950" spans="7:9" x14ac:dyDescent="0.25">
      <c r="G950">
        <v>541</v>
      </c>
      <c r="H950" t="s">
        <v>2811</v>
      </c>
    </row>
    <row r="951" spans="7:9" x14ac:dyDescent="0.25">
      <c r="G951">
        <v>542</v>
      </c>
      <c r="H951" t="s">
        <v>2812</v>
      </c>
    </row>
    <row r="952" spans="7:9" x14ac:dyDescent="0.25">
      <c r="G952">
        <v>543</v>
      </c>
      <c r="H952" t="s">
        <v>2813</v>
      </c>
    </row>
    <row r="953" spans="7:9" x14ac:dyDescent="0.25">
      <c r="G953">
        <v>544</v>
      </c>
      <c r="H953" t="s">
        <v>1996</v>
      </c>
    </row>
    <row r="954" spans="7:9" x14ac:dyDescent="0.25">
      <c r="G954">
        <v>545</v>
      </c>
      <c r="H954" t="s">
        <v>2814</v>
      </c>
    </row>
    <row r="955" spans="7:9" x14ac:dyDescent="0.25">
      <c r="G955">
        <v>546</v>
      </c>
      <c r="H955" t="s">
        <v>2815</v>
      </c>
    </row>
    <row r="956" spans="7:9" x14ac:dyDescent="0.25">
      <c r="G956">
        <v>547</v>
      </c>
      <c r="H956" t="s">
        <v>2816</v>
      </c>
    </row>
    <row r="957" spans="7:9" x14ac:dyDescent="0.25">
      <c r="G957">
        <v>548</v>
      </c>
      <c r="H957" t="s">
        <v>2817</v>
      </c>
    </row>
    <row r="958" spans="7:9" x14ac:dyDescent="0.25">
      <c r="G958">
        <v>549</v>
      </c>
      <c r="H958" t="s">
        <v>1997</v>
      </c>
    </row>
    <row r="959" spans="7:9" x14ac:dyDescent="0.25">
      <c r="G959">
        <v>550</v>
      </c>
      <c r="H959" t="s">
        <v>2818</v>
      </c>
    </row>
    <row r="960" spans="7:9" x14ac:dyDescent="0.25">
      <c r="G960">
        <v>551</v>
      </c>
      <c r="H960" t="s">
        <v>1998</v>
      </c>
    </row>
    <row r="961" spans="7:8" x14ac:dyDescent="0.25">
      <c r="G961">
        <v>552</v>
      </c>
      <c r="H961" t="s">
        <v>2819</v>
      </c>
    </row>
    <row r="962" spans="7:8" x14ac:dyDescent="0.25">
      <c r="G962">
        <v>553</v>
      </c>
      <c r="H962" t="s">
        <v>2820</v>
      </c>
    </row>
    <row r="963" spans="7:8" x14ac:dyDescent="0.25">
      <c r="G963">
        <v>554</v>
      </c>
      <c r="H963" t="s">
        <v>2821</v>
      </c>
    </row>
    <row r="964" spans="7:8" x14ac:dyDescent="0.25">
      <c r="G964">
        <v>555</v>
      </c>
      <c r="H964" t="s">
        <v>2822</v>
      </c>
    </row>
    <row r="965" spans="7:8" x14ac:dyDescent="0.25">
      <c r="G965">
        <v>556</v>
      </c>
      <c r="H965" t="s">
        <v>2823</v>
      </c>
    </row>
    <row r="966" spans="7:8" x14ac:dyDescent="0.25">
      <c r="G966">
        <v>557</v>
      </c>
      <c r="H966" t="s">
        <v>2824</v>
      </c>
    </row>
    <row r="967" spans="7:8" x14ac:dyDescent="0.25">
      <c r="G967">
        <v>558</v>
      </c>
      <c r="H967" t="s">
        <v>2825</v>
      </c>
    </row>
    <row r="968" spans="7:8" x14ac:dyDescent="0.25">
      <c r="G968">
        <v>559</v>
      </c>
      <c r="H968" t="s">
        <v>2826</v>
      </c>
    </row>
    <row r="969" spans="7:8" x14ac:dyDescent="0.25">
      <c r="G969">
        <v>560</v>
      </c>
      <c r="H969" t="s">
        <v>2827</v>
      </c>
    </row>
    <row r="970" spans="7:8" x14ac:dyDescent="0.25">
      <c r="G970">
        <v>561</v>
      </c>
      <c r="H970" t="s">
        <v>2828</v>
      </c>
    </row>
    <row r="971" spans="7:8" x14ac:dyDescent="0.25">
      <c r="G971">
        <v>562</v>
      </c>
      <c r="H971" t="s">
        <v>2829</v>
      </c>
    </row>
    <row r="972" spans="7:8" x14ac:dyDescent="0.25">
      <c r="G972">
        <v>563</v>
      </c>
      <c r="H972" t="s">
        <v>2830</v>
      </c>
    </row>
    <row r="973" spans="7:8" x14ac:dyDescent="0.25">
      <c r="G973">
        <v>564</v>
      </c>
      <c r="H973" t="s">
        <v>2831</v>
      </c>
    </row>
    <row r="974" spans="7:8" x14ac:dyDescent="0.25">
      <c r="G974">
        <v>565</v>
      </c>
      <c r="H974" t="s">
        <v>2832</v>
      </c>
    </row>
    <row r="975" spans="7:8" x14ac:dyDescent="0.25">
      <c r="G975">
        <v>566</v>
      </c>
      <c r="H975" t="s">
        <v>2833</v>
      </c>
    </row>
    <row r="976" spans="7:8" x14ac:dyDescent="0.25">
      <c r="G976">
        <v>567</v>
      </c>
      <c r="H976" t="s">
        <v>2834</v>
      </c>
    </row>
    <row r="977" spans="7:8" x14ac:dyDescent="0.25">
      <c r="G977">
        <v>568</v>
      </c>
      <c r="H977" t="s">
        <v>2835</v>
      </c>
    </row>
    <row r="978" spans="7:8" x14ac:dyDescent="0.25">
      <c r="G978">
        <v>569</v>
      </c>
      <c r="H978" t="s">
        <v>2836</v>
      </c>
    </row>
    <row r="979" spans="7:8" x14ac:dyDescent="0.25">
      <c r="G979">
        <v>570</v>
      </c>
      <c r="H979" t="s">
        <v>2837</v>
      </c>
    </row>
    <row r="980" spans="7:8" x14ac:dyDescent="0.25">
      <c r="G980">
        <v>571</v>
      </c>
      <c r="H980" t="s">
        <v>2838</v>
      </c>
    </row>
    <row r="981" spans="7:8" x14ac:dyDescent="0.25">
      <c r="G981">
        <v>572</v>
      </c>
      <c r="H981" t="s">
        <v>2839</v>
      </c>
    </row>
    <row r="982" spans="7:8" x14ac:dyDescent="0.25">
      <c r="G982">
        <v>573</v>
      </c>
      <c r="H982" t="s">
        <v>2840</v>
      </c>
    </row>
    <row r="983" spans="7:8" x14ac:dyDescent="0.25">
      <c r="G983">
        <v>574</v>
      </c>
      <c r="H983" t="s">
        <v>2841</v>
      </c>
    </row>
    <row r="984" spans="7:8" x14ac:dyDescent="0.25">
      <c r="G984">
        <v>575</v>
      </c>
      <c r="H984" t="s">
        <v>2842</v>
      </c>
    </row>
    <row r="985" spans="7:8" x14ac:dyDescent="0.25">
      <c r="G985">
        <v>576</v>
      </c>
      <c r="H985" t="s">
        <v>2843</v>
      </c>
    </row>
    <row r="986" spans="7:8" x14ac:dyDescent="0.25">
      <c r="G986">
        <v>577</v>
      </c>
      <c r="H986" t="s">
        <v>2844</v>
      </c>
    </row>
    <row r="987" spans="7:8" x14ac:dyDescent="0.25">
      <c r="G987">
        <v>578</v>
      </c>
      <c r="H987" t="s">
        <v>2845</v>
      </c>
    </row>
    <row r="988" spans="7:8" x14ac:dyDescent="0.25">
      <c r="G988">
        <v>579</v>
      </c>
      <c r="H988" t="s">
        <v>2846</v>
      </c>
    </row>
    <row r="989" spans="7:8" x14ac:dyDescent="0.25">
      <c r="G989">
        <v>580</v>
      </c>
      <c r="H989" t="s">
        <v>2847</v>
      </c>
    </row>
    <row r="990" spans="7:8" x14ac:dyDescent="0.25">
      <c r="G990">
        <v>581</v>
      </c>
      <c r="H990" t="s">
        <v>2848</v>
      </c>
    </row>
    <row r="991" spans="7:8" x14ac:dyDescent="0.25">
      <c r="G991">
        <v>582</v>
      </c>
      <c r="H991" t="s">
        <v>2849</v>
      </c>
    </row>
    <row r="992" spans="7:8" x14ac:dyDescent="0.25">
      <c r="G992">
        <v>583</v>
      </c>
      <c r="H992" t="s">
        <v>2850</v>
      </c>
    </row>
    <row r="993" spans="7:8" x14ac:dyDescent="0.25">
      <c r="G993">
        <v>584</v>
      </c>
      <c r="H993" t="s">
        <v>2851</v>
      </c>
    </row>
    <row r="994" spans="7:8" x14ac:dyDescent="0.25">
      <c r="G994">
        <v>585</v>
      </c>
      <c r="H994" t="s">
        <v>2852</v>
      </c>
    </row>
    <row r="995" spans="7:8" x14ac:dyDescent="0.25">
      <c r="G995">
        <v>586</v>
      </c>
      <c r="H995" t="s">
        <v>2853</v>
      </c>
    </row>
    <row r="996" spans="7:8" x14ac:dyDescent="0.25">
      <c r="G996">
        <v>587</v>
      </c>
      <c r="H996" t="s">
        <v>2854</v>
      </c>
    </row>
    <row r="997" spans="7:8" x14ac:dyDescent="0.25">
      <c r="G997">
        <v>588</v>
      </c>
      <c r="H997" t="s">
        <v>2855</v>
      </c>
    </row>
    <row r="998" spans="7:8" x14ac:dyDescent="0.25">
      <c r="G998">
        <v>589</v>
      </c>
      <c r="H998" t="s">
        <v>2856</v>
      </c>
    </row>
    <row r="999" spans="7:8" x14ac:dyDescent="0.25">
      <c r="G999">
        <v>590</v>
      </c>
      <c r="H999" t="s">
        <v>2857</v>
      </c>
    </row>
    <row r="1000" spans="7:8" x14ac:dyDescent="0.25">
      <c r="G1000">
        <v>591</v>
      </c>
      <c r="H1000" t="s">
        <v>2858</v>
      </c>
    </row>
    <row r="1001" spans="7:8" x14ac:dyDescent="0.25">
      <c r="G1001">
        <v>592</v>
      </c>
      <c r="H1001" t="s">
        <v>2859</v>
      </c>
    </row>
    <row r="1002" spans="7:8" x14ac:dyDescent="0.25">
      <c r="G1002">
        <v>593</v>
      </c>
      <c r="H1002" t="s">
        <v>2860</v>
      </c>
    </row>
    <row r="1003" spans="7:8" x14ac:dyDescent="0.25">
      <c r="G1003">
        <v>594</v>
      </c>
      <c r="H1003" t="s">
        <v>2861</v>
      </c>
    </row>
    <row r="1004" spans="7:8" x14ac:dyDescent="0.25">
      <c r="G1004">
        <v>595</v>
      </c>
      <c r="H1004" t="s">
        <v>2862</v>
      </c>
    </row>
    <row r="1005" spans="7:8" x14ac:dyDescent="0.25">
      <c r="G1005">
        <v>596</v>
      </c>
      <c r="H1005" t="s">
        <v>2863</v>
      </c>
    </row>
    <row r="1006" spans="7:8" x14ac:dyDescent="0.25">
      <c r="G1006">
        <v>597</v>
      </c>
      <c r="H1006" t="s">
        <v>2864</v>
      </c>
    </row>
    <row r="1007" spans="7:8" x14ac:dyDescent="0.25">
      <c r="G1007">
        <v>598</v>
      </c>
      <c r="H1007" t="s">
        <v>1751</v>
      </c>
    </row>
    <row r="1008" spans="7:8" x14ac:dyDescent="0.25">
      <c r="G1008">
        <v>599</v>
      </c>
      <c r="H1008" t="s">
        <v>2005</v>
      </c>
    </row>
    <row r="1009" spans="7:8" x14ac:dyDescent="0.25">
      <c r="G1009">
        <v>600</v>
      </c>
      <c r="H1009" t="s">
        <v>1761</v>
      </c>
    </row>
    <row r="1010" spans="7:8" x14ac:dyDescent="0.25">
      <c r="G1010">
        <v>601</v>
      </c>
      <c r="H1010" t="s">
        <v>1778</v>
      </c>
    </row>
    <row r="1011" spans="7:8" x14ac:dyDescent="0.25">
      <c r="G1011">
        <v>602</v>
      </c>
      <c r="H1011" t="s">
        <v>1784</v>
      </c>
    </row>
    <row r="1012" spans="7:8" x14ac:dyDescent="0.25">
      <c r="G1012">
        <v>603</v>
      </c>
      <c r="H1012" t="s">
        <v>1793</v>
      </c>
    </row>
    <row r="1013" spans="7:8" x14ac:dyDescent="0.25">
      <c r="G1013">
        <v>604</v>
      </c>
      <c r="H1013" t="s">
        <v>1801</v>
      </c>
    </row>
    <row r="1014" spans="7:8" x14ac:dyDescent="0.25">
      <c r="G1014">
        <v>605</v>
      </c>
      <c r="H1014" t="s">
        <v>1803</v>
      </c>
    </row>
    <row r="1015" spans="7:8" x14ac:dyDescent="0.25">
      <c r="G1015">
        <v>606</v>
      </c>
      <c r="H1015" t="s">
        <v>1806</v>
      </c>
    </row>
    <row r="1016" spans="7:8" x14ac:dyDescent="0.25">
      <c r="G1016">
        <v>607</v>
      </c>
      <c r="H1016" t="s">
        <v>1983</v>
      </c>
    </row>
    <row r="1017" spans="7:8" x14ac:dyDescent="0.25">
      <c r="G1017">
        <v>608</v>
      </c>
      <c r="H1017" t="s">
        <v>1984</v>
      </c>
    </row>
    <row r="1018" spans="7:8" x14ac:dyDescent="0.25">
      <c r="G1018">
        <v>609</v>
      </c>
      <c r="H1018" t="s">
        <v>1985</v>
      </c>
    </row>
    <row r="1019" spans="7:8" x14ac:dyDescent="0.25">
      <c r="G1019">
        <v>610</v>
      </c>
      <c r="H1019" t="s">
        <v>1986</v>
      </c>
    </row>
    <row r="1020" spans="7:8" x14ac:dyDescent="0.25">
      <c r="G1020">
        <v>611</v>
      </c>
      <c r="H1020" t="s">
        <v>1987</v>
      </c>
    </row>
    <row r="1021" spans="7:8" x14ac:dyDescent="0.25">
      <c r="G1021">
        <v>612</v>
      </c>
      <c r="H1021" t="s">
        <v>2865</v>
      </c>
    </row>
    <row r="1022" spans="7:8" x14ac:dyDescent="0.25">
      <c r="G1022">
        <v>613</v>
      </c>
      <c r="H1022" t="s">
        <v>2006</v>
      </c>
    </row>
    <row r="1023" spans="7:8" x14ac:dyDescent="0.25">
      <c r="G1023">
        <v>614</v>
      </c>
      <c r="H1023" t="s">
        <v>2004</v>
      </c>
    </row>
    <row r="1024" spans="7:8" x14ac:dyDescent="0.25">
      <c r="G1024">
        <v>615</v>
      </c>
      <c r="H1024" t="s">
        <v>2007</v>
      </c>
    </row>
    <row r="1025" spans="7:8" x14ac:dyDescent="0.25">
      <c r="G1025">
        <v>616</v>
      </c>
      <c r="H1025" t="s">
        <v>2008</v>
      </c>
    </row>
    <row r="1026" spans="7:8" x14ac:dyDescent="0.25">
      <c r="G1026">
        <v>617</v>
      </c>
      <c r="H1026" t="s">
        <v>2866</v>
      </c>
    </row>
    <row r="1027" spans="7:8" x14ac:dyDescent="0.25">
      <c r="G1027">
        <v>618</v>
      </c>
      <c r="H1027" t="s">
        <v>2867</v>
      </c>
    </row>
    <row r="1028" spans="7:8" x14ac:dyDescent="0.25">
      <c r="G1028">
        <v>619</v>
      </c>
      <c r="H1028" t="s">
        <v>2868</v>
      </c>
    </row>
    <row r="1029" spans="7:8" x14ac:dyDescent="0.25">
      <c r="G1029">
        <v>620</v>
      </c>
      <c r="H1029" t="s">
        <v>2869</v>
      </c>
    </row>
    <row r="1030" spans="7:8" x14ac:dyDescent="0.25">
      <c r="G1030">
        <v>621</v>
      </c>
      <c r="H1030" t="s">
        <v>2870</v>
      </c>
    </row>
    <row r="1031" spans="7:8" x14ac:dyDescent="0.25">
      <c r="G1031">
        <v>622</v>
      </c>
      <c r="H1031" t="s">
        <v>2871</v>
      </c>
    </row>
    <row r="1032" spans="7:8" x14ac:dyDescent="0.25">
      <c r="G1032">
        <v>623</v>
      </c>
      <c r="H1032" t="s">
        <v>2872</v>
      </c>
    </row>
    <row r="1033" spans="7:8" x14ac:dyDescent="0.25">
      <c r="G1033">
        <v>624</v>
      </c>
      <c r="H1033" t="s">
        <v>2873</v>
      </c>
    </row>
    <row r="1034" spans="7:8" x14ac:dyDescent="0.25">
      <c r="G1034">
        <v>625</v>
      </c>
      <c r="H1034" t="s">
        <v>2874</v>
      </c>
    </row>
    <row r="1035" spans="7:8" x14ac:dyDescent="0.25">
      <c r="G1035">
        <v>626</v>
      </c>
      <c r="H1035" t="s">
        <v>2875</v>
      </c>
    </row>
    <row r="1036" spans="7:8" x14ac:dyDescent="0.25">
      <c r="G1036">
        <v>627</v>
      </c>
      <c r="H1036" t="s">
        <v>2876</v>
      </c>
    </row>
    <row r="1037" spans="7:8" x14ac:dyDescent="0.25">
      <c r="G1037">
        <v>628</v>
      </c>
      <c r="H1037" t="s">
        <v>2877</v>
      </c>
    </row>
    <row r="1038" spans="7:8" x14ac:dyDescent="0.25">
      <c r="G1038">
        <v>629</v>
      </c>
      <c r="H1038" t="s">
        <v>2878</v>
      </c>
    </row>
    <row r="1039" spans="7:8" x14ac:dyDescent="0.25">
      <c r="G1039">
        <v>630</v>
      </c>
      <c r="H1039" t="s">
        <v>2879</v>
      </c>
    </row>
    <row r="1040" spans="7:8" x14ac:dyDescent="0.25">
      <c r="G1040">
        <v>631</v>
      </c>
      <c r="H1040" t="s">
        <v>2880</v>
      </c>
    </row>
    <row r="1041" spans="7:8" x14ac:dyDescent="0.25">
      <c r="G1041">
        <v>632</v>
      </c>
      <c r="H1041" t="s">
        <v>2881</v>
      </c>
    </row>
    <row r="1042" spans="7:8" x14ac:dyDescent="0.25">
      <c r="G1042">
        <v>633</v>
      </c>
      <c r="H1042" t="s">
        <v>2882</v>
      </c>
    </row>
    <row r="1043" spans="7:8" x14ac:dyDescent="0.25">
      <c r="G1043">
        <v>634</v>
      </c>
      <c r="H1043" t="s">
        <v>2883</v>
      </c>
    </row>
    <row r="1044" spans="7:8" x14ac:dyDescent="0.25">
      <c r="G1044">
        <v>635</v>
      </c>
      <c r="H1044" t="s">
        <v>2884</v>
      </c>
    </row>
    <row r="1045" spans="7:8" x14ac:dyDescent="0.25">
      <c r="G1045">
        <v>636</v>
      </c>
      <c r="H1045" t="s">
        <v>2885</v>
      </c>
    </row>
    <row r="1046" spans="7:8" x14ac:dyDescent="0.25">
      <c r="G1046">
        <v>637</v>
      </c>
      <c r="H1046" t="s">
        <v>2886</v>
      </c>
    </row>
    <row r="1047" spans="7:8" x14ac:dyDescent="0.25">
      <c r="G1047">
        <v>638</v>
      </c>
      <c r="H1047" t="s">
        <v>2887</v>
      </c>
    </row>
    <row r="1048" spans="7:8" x14ac:dyDescent="0.25">
      <c r="G1048">
        <v>639</v>
      </c>
      <c r="H1048" t="s">
        <v>2888</v>
      </c>
    </row>
    <row r="1049" spans="7:8" x14ac:dyDescent="0.25">
      <c r="G1049">
        <v>640</v>
      </c>
      <c r="H1049" t="s">
        <v>2889</v>
      </c>
    </row>
    <row r="1050" spans="7:8" x14ac:dyDescent="0.25">
      <c r="G1050">
        <v>641</v>
      </c>
      <c r="H1050" t="s">
        <v>2890</v>
      </c>
    </row>
    <row r="1051" spans="7:8" x14ac:dyDescent="0.25">
      <c r="G1051">
        <v>642</v>
      </c>
      <c r="H1051" t="s">
        <v>2891</v>
      </c>
    </row>
    <row r="1052" spans="7:8" x14ac:dyDescent="0.25">
      <c r="G1052">
        <v>643</v>
      </c>
      <c r="H1052" t="s">
        <v>2892</v>
      </c>
    </row>
    <row r="1053" spans="7:8" x14ac:dyDescent="0.25">
      <c r="G1053">
        <v>644</v>
      </c>
      <c r="H1053" t="s">
        <v>2893</v>
      </c>
    </row>
    <row r="1054" spans="7:8" x14ac:dyDescent="0.25">
      <c r="G1054">
        <v>645</v>
      </c>
      <c r="H1054" t="s">
        <v>2894</v>
      </c>
    </row>
    <row r="1055" spans="7:8" x14ac:dyDescent="0.25">
      <c r="G1055">
        <v>646</v>
      </c>
      <c r="H1055" t="s">
        <v>2895</v>
      </c>
    </row>
    <row r="1056" spans="7:8" x14ac:dyDescent="0.25">
      <c r="G1056">
        <v>647</v>
      </c>
      <c r="H1056" t="s">
        <v>2896</v>
      </c>
    </row>
    <row r="1057" spans="7:8" x14ac:dyDescent="0.25">
      <c r="G1057">
        <v>648</v>
      </c>
      <c r="H1057" t="s">
        <v>2897</v>
      </c>
    </row>
    <row r="1058" spans="7:8" x14ac:dyDescent="0.25">
      <c r="G1058">
        <v>649</v>
      </c>
      <c r="H1058" t="s">
        <v>935</v>
      </c>
    </row>
    <row r="1059" spans="7:8" x14ac:dyDescent="0.25">
      <c r="G1059">
        <v>650</v>
      </c>
      <c r="H1059" t="s">
        <v>1892</v>
      </c>
    </row>
    <row r="1060" spans="7:8" x14ac:dyDescent="0.25">
      <c r="G1060">
        <v>651</v>
      </c>
      <c r="H1060" t="s">
        <v>2898</v>
      </c>
    </row>
    <row r="1061" spans="7:8" x14ac:dyDescent="0.25">
      <c r="G1061">
        <v>652</v>
      </c>
      <c r="H1061" t="s">
        <v>2899</v>
      </c>
    </row>
    <row r="1062" spans="7:8" x14ac:dyDescent="0.25">
      <c r="G1062">
        <v>653</v>
      </c>
      <c r="H1062" t="s">
        <v>2900</v>
      </c>
    </row>
    <row r="1063" spans="7:8" x14ac:dyDescent="0.25">
      <c r="G1063">
        <v>654</v>
      </c>
      <c r="H1063" t="s">
        <v>2901</v>
      </c>
    </row>
    <row r="1064" spans="7:8" x14ac:dyDescent="0.25">
      <c r="G1064">
        <v>655</v>
      </c>
      <c r="H1064" t="s">
        <v>2902</v>
      </c>
    </row>
    <row r="1065" spans="7:8" x14ac:dyDescent="0.25">
      <c r="G1065">
        <v>656</v>
      </c>
      <c r="H1065" t="s">
        <v>2903</v>
      </c>
    </row>
    <row r="1066" spans="7:8" x14ac:dyDescent="0.25">
      <c r="G1066">
        <v>657</v>
      </c>
      <c r="H1066" t="s">
        <v>2904</v>
      </c>
    </row>
    <row r="1067" spans="7:8" x14ac:dyDescent="0.25">
      <c r="G1067">
        <v>658</v>
      </c>
      <c r="H1067" t="s">
        <v>2905</v>
      </c>
    </row>
    <row r="1068" spans="7:8" x14ac:dyDescent="0.25">
      <c r="G1068">
        <v>659</v>
      </c>
      <c r="H1068" t="s">
        <v>560</v>
      </c>
    </row>
    <row r="1069" spans="7:8" x14ac:dyDescent="0.25">
      <c r="G1069">
        <v>660</v>
      </c>
      <c r="H1069" t="s">
        <v>2906</v>
      </c>
    </row>
    <row r="1070" spans="7:8" x14ac:dyDescent="0.25">
      <c r="G1070">
        <v>661</v>
      </c>
      <c r="H1070" t="s">
        <v>2907</v>
      </c>
    </row>
    <row r="1071" spans="7:8" x14ac:dyDescent="0.25">
      <c r="G1071">
        <v>662</v>
      </c>
      <c r="H1071" t="s">
        <v>2908</v>
      </c>
    </row>
    <row r="1072" spans="7:8" x14ac:dyDescent="0.25">
      <c r="G1072">
        <v>663</v>
      </c>
      <c r="H1072" t="s">
        <v>2909</v>
      </c>
    </row>
    <row r="1073" spans="7:8" x14ac:dyDescent="0.25">
      <c r="G1073">
        <v>664</v>
      </c>
      <c r="H1073" t="s">
        <v>2910</v>
      </c>
    </row>
    <row r="1074" spans="7:8" x14ac:dyDescent="0.25">
      <c r="G1074">
        <v>665</v>
      </c>
      <c r="H1074" t="s">
        <v>2911</v>
      </c>
    </row>
    <row r="1075" spans="7:8" x14ac:dyDescent="0.25">
      <c r="G1075">
        <v>666</v>
      </c>
      <c r="H1075" t="s">
        <v>2912</v>
      </c>
    </row>
    <row r="1076" spans="7:8" x14ac:dyDescent="0.25">
      <c r="G1076">
        <v>667</v>
      </c>
      <c r="H1076" t="s">
        <v>2913</v>
      </c>
    </row>
    <row r="1077" spans="7:8" x14ac:dyDescent="0.25">
      <c r="G1077">
        <v>668</v>
      </c>
      <c r="H1077" t="s">
        <v>2914</v>
      </c>
    </row>
    <row r="1078" spans="7:8" x14ac:dyDescent="0.25">
      <c r="G1078">
        <v>669</v>
      </c>
      <c r="H1078" t="s">
        <v>2915</v>
      </c>
    </row>
    <row r="1079" spans="7:8" x14ac:dyDescent="0.25">
      <c r="G1079">
        <v>670</v>
      </c>
      <c r="H1079" t="s">
        <v>2916</v>
      </c>
    </row>
    <row r="1080" spans="7:8" x14ac:dyDescent="0.25">
      <c r="G1080">
        <v>671</v>
      </c>
      <c r="H1080" t="s">
        <v>2917</v>
      </c>
    </row>
    <row r="1081" spans="7:8" x14ac:dyDescent="0.25">
      <c r="G1081">
        <v>672</v>
      </c>
      <c r="H1081" t="s">
        <v>2918</v>
      </c>
    </row>
    <row r="1082" spans="7:8" x14ac:dyDescent="0.25">
      <c r="G1082">
        <v>673</v>
      </c>
      <c r="H1082" t="s">
        <v>2919</v>
      </c>
    </row>
    <row r="1083" spans="7:8" x14ac:dyDescent="0.25">
      <c r="G1083">
        <v>674</v>
      </c>
      <c r="H1083" t="s">
        <v>2920</v>
      </c>
    </row>
    <row r="1084" spans="7:8" x14ac:dyDescent="0.25">
      <c r="G1084">
        <v>675</v>
      </c>
      <c r="H1084" t="s">
        <v>2921</v>
      </c>
    </row>
    <row r="1085" spans="7:8" x14ac:dyDescent="0.25">
      <c r="G1085">
        <v>676</v>
      </c>
      <c r="H1085" t="s">
        <v>2922</v>
      </c>
    </row>
    <row r="1086" spans="7:8" x14ac:dyDescent="0.25">
      <c r="G1086">
        <v>677</v>
      </c>
      <c r="H1086" t="s">
        <v>2923</v>
      </c>
    </row>
    <row r="1087" spans="7:8" x14ac:dyDescent="0.25">
      <c r="G1087">
        <v>678</v>
      </c>
      <c r="H1087" t="s">
        <v>2924</v>
      </c>
    </row>
    <row r="1088" spans="7:8" x14ac:dyDescent="0.25">
      <c r="G1088">
        <v>679</v>
      </c>
      <c r="H1088" t="s">
        <v>2925</v>
      </c>
    </row>
    <row r="1089" spans="7:8" x14ac:dyDescent="0.25">
      <c r="G1089">
        <v>680</v>
      </c>
      <c r="H1089" t="s">
        <v>2926</v>
      </c>
    </row>
    <row r="1090" spans="7:8" x14ac:dyDescent="0.25">
      <c r="G1090">
        <v>681</v>
      </c>
      <c r="H1090" t="s">
        <v>2927</v>
      </c>
    </row>
    <row r="1091" spans="7:8" x14ac:dyDescent="0.25">
      <c r="G1091">
        <v>682</v>
      </c>
      <c r="H1091" t="s">
        <v>2928</v>
      </c>
    </row>
    <row r="1092" spans="7:8" x14ac:dyDescent="0.25">
      <c r="G1092">
        <v>683</v>
      </c>
      <c r="H1092" t="s">
        <v>2929</v>
      </c>
    </row>
    <row r="1093" spans="7:8" x14ac:dyDescent="0.25">
      <c r="G1093">
        <v>684</v>
      </c>
      <c r="H1093" t="s">
        <v>2930</v>
      </c>
    </row>
    <row r="1094" spans="7:8" x14ac:dyDescent="0.25">
      <c r="G1094">
        <v>685</v>
      </c>
      <c r="H1094" t="s">
        <v>2931</v>
      </c>
    </row>
    <row r="1095" spans="7:8" x14ac:dyDescent="0.25">
      <c r="G1095">
        <v>686</v>
      </c>
      <c r="H1095" t="s">
        <v>2932</v>
      </c>
    </row>
    <row r="1096" spans="7:8" x14ac:dyDescent="0.25">
      <c r="G1096">
        <v>687</v>
      </c>
      <c r="H1096" t="s">
        <v>2933</v>
      </c>
    </row>
    <row r="1097" spans="7:8" x14ac:dyDescent="0.25">
      <c r="G1097">
        <v>688</v>
      </c>
      <c r="H1097" t="s">
        <v>2934</v>
      </c>
    </row>
    <row r="1098" spans="7:8" x14ac:dyDescent="0.25">
      <c r="G1098">
        <v>689</v>
      </c>
      <c r="H1098" t="s">
        <v>2180</v>
      </c>
    </row>
    <row r="1099" spans="7:8" x14ac:dyDescent="0.25">
      <c r="G1099">
        <v>690</v>
      </c>
      <c r="H1099" t="s">
        <v>2935</v>
      </c>
    </row>
    <row r="1100" spans="7:8" x14ac:dyDescent="0.25">
      <c r="G1100">
        <v>691</v>
      </c>
      <c r="H1100" t="s">
        <v>2181</v>
      </c>
    </row>
    <row r="1101" spans="7:8" x14ac:dyDescent="0.25">
      <c r="G1101">
        <v>692</v>
      </c>
      <c r="H1101" t="s">
        <v>934</v>
      </c>
    </row>
    <row r="1102" spans="7:8" x14ac:dyDescent="0.25">
      <c r="G1102">
        <v>693</v>
      </c>
      <c r="H1102" t="s">
        <v>2936</v>
      </c>
    </row>
    <row r="1103" spans="7:8" x14ac:dyDescent="0.25">
      <c r="G1103">
        <v>694</v>
      </c>
      <c r="H1103" t="s">
        <v>2937</v>
      </c>
    </row>
    <row r="1104" spans="7:8" x14ac:dyDescent="0.25">
      <c r="G1104">
        <v>695</v>
      </c>
      <c r="H1104" t="s">
        <v>2938</v>
      </c>
    </row>
    <row r="1105" spans="7:8" x14ac:dyDescent="0.25">
      <c r="G1105">
        <v>696</v>
      </c>
      <c r="H1105" t="s">
        <v>2939</v>
      </c>
    </row>
    <row r="1106" spans="7:8" x14ac:dyDescent="0.25">
      <c r="G1106">
        <v>697</v>
      </c>
      <c r="H1106" t="s">
        <v>2940</v>
      </c>
    </row>
    <row r="1107" spans="7:8" x14ac:dyDescent="0.25">
      <c r="G1107">
        <v>698</v>
      </c>
      <c r="H1107" t="s">
        <v>2941</v>
      </c>
    </row>
    <row r="1108" spans="7:8" x14ac:dyDescent="0.25">
      <c r="G1108">
        <v>699</v>
      </c>
      <c r="H1108" t="s">
        <v>2942</v>
      </c>
    </row>
    <row r="1109" spans="7:8" x14ac:dyDescent="0.25">
      <c r="G1109">
        <v>700</v>
      </c>
      <c r="H1109" t="s">
        <v>1813</v>
      </c>
    </row>
    <row r="1110" spans="7:8" x14ac:dyDescent="0.25">
      <c r="G1110">
        <v>701</v>
      </c>
      <c r="H1110" t="s">
        <v>1825</v>
      </c>
    </row>
    <row r="1111" spans="7:8" x14ac:dyDescent="0.25">
      <c r="G1111">
        <v>702</v>
      </c>
      <c r="H1111" t="s">
        <v>1827</v>
      </c>
    </row>
    <row r="1112" spans="7:8" x14ac:dyDescent="0.25">
      <c r="G1112">
        <v>703</v>
      </c>
      <c r="H1112" t="s">
        <v>1835</v>
      </c>
    </row>
    <row r="1113" spans="7:8" x14ac:dyDescent="0.25">
      <c r="G1113">
        <v>704</v>
      </c>
      <c r="H1113" t="s">
        <v>1838</v>
      </c>
    </row>
    <row r="1114" spans="7:8" x14ac:dyDescent="0.25">
      <c r="G1114">
        <v>705</v>
      </c>
      <c r="H1114" t="s">
        <v>2943</v>
      </c>
    </row>
    <row r="1115" spans="7:8" x14ac:dyDescent="0.25">
      <c r="G1115">
        <v>706</v>
      </c>
      <c r="H1115" t="s">
        <v>2944</v>
      </c>
    </row>
    <row r="1116" spans="7:8" x14ac:dyDescent="0.25">
      <c r="G1116">
        <v>707</v>
      </c>
      <c r="H1116" t="s">
        <v>2945</v>
      </c>
    </row>
    <row r="1117" spans="7:8" x14ac:dyDescent="0.25">
      <c r="G1117">
        <v>708</v>
      </c>
      <c r="H1117" t="s">
        <v>2946</v>
      </c>
    </row>
    <row r="1118" spans="7:8" x14ac:dyDescent="0.25">
      <c r="G1118">
        <v>709</v>
      </c>
      <c r="H1118" t="s">
        <v>2947</v>
      </c>
    </row>
    <row r="1119" spans="7:8" x14ac:dyDescent="0.25">
      <c r="G1119">
        <v>710</v>
      </c>
      <c r="H1119" t="s">
        <v>2948</v>
      </c>
    </row>
    <row r="1120" spans="7:8" x14ac:dyDescent="0.25">
      <c r="G1120">
        <v>711</v>
      </c>
      <c r="H1120" t="s">
        <v>2949</v>
      </c>
    </row>
    <row r="1121" spans="7:8" x14ac:dyDescent="0.25">
      <c r="G1121">
        <v>712</v>
      </c>
      <c r="H1121" t="s">
        <v>2950</v>
      </c>
    </row>
    <row r="1122" spans="7:8" x14ac:dyDescent="0.25">
      <c r="G1122">
        <v>713</v>
      </c>
      <c r="H1122" t="s">
        <v>2951</v>
      </c>
    </row>
    <row r="1123" spans="7:8" x14ac:dyDescent="0.25">
      <c r="G1123">
        <v>714</v>
      </c>
      <c r="H1123" t="s">
        <v>2952</v>
      </c>
    </row>
    <row r="1124" spans="7:8" x14ac:dyDescent="0.25">
      <c r="G1124">
        <v>715</v>
      </c>
      <c r="H1124" t="s">
        <v>2953</v>
      </c>
    </row>
    <row r="1125" spans="7:8" x14ac:dyDescent="0.25">
      <c r="G1125">
        <v>716</v>
      </c>
      <c r="H1125" t="s">
        <v>2954</v>
      </c>
    </row>
    <row r="1126" spans="7:8" x14ac:dyDescent="0.25">
      <c r="G1126">
        <v>717</v>
      </c>
      <c r="H1126" t="s">
        <v>2955</v>
      </c>
    </row>
    <row r="1127" spans="7:8" x14ac:dyDescent="0.25">
      <c r="G1127">
        <v>718</v>
      </c>
      <c r="H1127" t="s">
        <v>2956</v>
      </c>
    </row>
    <row r="1128" spans="7:8" x14ac:dyDescent="0.25">
      <c r="G1128">
        <v>719</v>
      </c>
      <c r="H1128" t="s">
        <v>2957</v>
      </c>
    </row>
    <row r="1129" spans="7:8" x14ac:dyDescent="0.25">
      <c r="G1129">
        <v>720</v>
      </c>
      <c r="H1129" t="s">
        <v>2958</v>
      </c>
    </row>
    <row r="1130" spans="7:8" x14ac:dyDescent="0.25">
      <c r="G1130">
        <v>721</v>
      </c>
      <c r="H1130" t="s">
        <v>2959</v>
      </c>
    </row>
    <row r="1131" spans="7:8" x14ac:dyDescent="0.25">
      <c r="G1131">
        <v>722</v>
      </c>
      <c r="H1131" t="s">
        <v>2960</v>
      </c>
    </row>
    <row r="1132" spans="7:8" x14ac:dyDescent="0.25">
      <c r="G1132">
        <v>723</v>
      </c>
      <c r="H1132" t="s">
        <v>2961</v>
      </c>
    </row>
    <row r="1133" spans="7:8" x14ac:dyDescent="0.25">
      <c r="G1133">
        <v>724</v>
      </c>
      <c r="H1133" t="s">
        <v>2962</v>
      </c>
    </row>
    <row r="1134" spans="7:8" x14ac:dyDescent="0.25">
      <c r="G1134">
        <v>725</v>
      </c>
      <c r="H1134" t="s">
        <v>2963</v>
      </c>
    </row>
    <row r="1135" spans="7:8" x14ac:dyDescent="0.25">
      <c r="G1135">
        <v>726</v>
      </c>
      <c r="H1135" t="s">
        <v>2964</v>
      </c>
    </row>
    <row r="1136" spans="7:8" x14ac:dyDescent="0.25">
      <c r="G1136">
        <v>727</v>
      </c>
      <c r="H1136" t="s">
        <v>2965</v>
      </c>
    </row>
    <row r="1137" spans="7:8" x14ac:dyDescent="0.25">
      <c r="G1137">
        <v>728</v>
      </c>
      <c r="H1137" t="s">
        <v>2966</v>
      </c>
    </row>
    <row r="1138" spans="7:8" x14ac:dyDescent="0.25">
      <c r="G1138">
        <v>729</v>
      </c>
      <c r="H1138" t="s">
        <v>2967</v>
      </c>
    </row>
    <row r="1139" spans="7:8" x14ac:dyDescent="0.25">
      <c r="G1139">
        <v>730</v>
      </c>
      <c r="H1139" t="s">
        <v>2968</v>
      </c>
    </row>
    <row r="1140" spans="7:8" x14ac:dyDescent="0.25">
      <c r="G1140">
        <v>731</v>
      </c>
      <c r="H1140" t="s">
        <v>2969</v>
      </c>
    </row>
    <row r="1141" spans="7:8" x14ac:dyDescent="0.25">
      <c r="G1141">
        <v>732</v>
      </c>
      <c r="H1141" t="s">
        <v>2970</v>
      </c>
    </row>
    <row r="1142" spans="7:8" x14ac:dyDescent="0.25">
      <c r="G1142">
        <v>733</v>
      </c>
      <c r="H1142" t="s">
        <v>2971</v>
      </c>
    </row>
    <row r="1143" spans="7:8" x14ac:dyDescent="0.25">
      <c r="G1143">
        <v>734</v>
      </c>
      <c r="H1143" t="s">
        <v>2972</v>
      </c>
    </row>
    <row r="1144" spans="7:8" x14ac:dyDescent="0.25">
      <c r="G1144">
        <v>735</v>
      </c>
      <c r="H1144" t="s">
        <v>2973</v>
      </c>
    </row>
    <row r="1145" spans="7:8" x14ac:dyDescent="0.25">
      <c r="G1145">
        <v>736</v>
      </c>
      <c r="H1145" t="s">
        <v>2974</v>
      </c>
    </row>
    <row r="1146" spans="7:8" x14ac:dyDescent="0.25">
      <c r="G1146">
        <v>737</v>
      </c>
      <c r="H1146" t="s">
        <v>2975</v>
      </c>
    </row>
    <row r="1147" spans="7:8" x14ac:dyDescent="0.25">
      <c r="G1147">
        <v>738</v>
      </c>
      <c r="H1147" t="s">
        <v>2976</v>
      </c>
    </row>
    <row r="1148" spans="7:8" x14ac:dyDescent="0.25">
      <c r="G1148">
        <v>739</v>
      </c>
      <c r="H1148" t="s">
        <v>2977</v>
      </c>
    </row>
    <row r="1149" spans="7:8" x14ac:dyDescent="0.25">
      <c r="G1149">
        <v>740</v>
      </c>
      <c r="H1149" t="s">
        <v>2978</v>
      </c>
    </row>
    <row r="1150" spans="7:8" x14ac:dyDescent="0.25">
      <c r="G1150">
        <v>741</v>
      </c>
      <c r="H1150" t="s">
        <v>2979</v>
      </c>
    </row>
    <row r="1151" spans="7:8" x14ac:dyDescent="0.25">
      <c r="G1151">
        <v>742</v>
      </c>
      <c r="H1151" t="s">
        <v>2980</v>
      </c>
    </row>
    <row r="1152" spans="7:8" x14ac:dyDescent="0.25">
      <c r="G1152">
        <v>743</v>
      </c>
      <c r="H1152" t="s">
        <v>2981</v>
      </c>
    </row>
    <row r="1153" spans="7:8" x14ac:dyDescent="0.25">
      <c r="G1153">
        <v>744</v>
      </c>
      <c r="H1153" t="s">
        <v>2982</v>
      </c>
    </row>
    <row r="1154" spans="7:8" x14ac:dyDescent="0.25">
      <c r="G1154">
        <v>745</v>
      </c>
      <c r="H1154" t="s">
        <v>2983</v>
      </c>
    </row>
    <row r="1155" spans="7:8" x14ac:dyDescent="0.25">
      <c r="G1155">
        <v>746</v>
      </c>
      <c r="H1155" t="s">
        <v>2984</v>
      </c>
    </row>
    <row r="1156" spans="7:8" x14ac:dyDescent="0.25">
      <c r="G1156">
        <v>747</v>
      </c>
      <c r="H1156" t="s">
        <v>2985</v>
      </c>
    </row>
    <row r="1157" spans="7:8" x14ac:dyDescent="0.25">
      <c r="G1157">
        <v>748</v>
      </c>
      <c r="H1157" t="s">
        <v>2986</v>
      </c>
    </row>
    <row r="1158" spans="7:8" x14ac:dyDescent="0.25">
      <c r="G1158">
        <v>749</v>
      </c>
      <c r="H1158" t="s">
        <v>2987</v>
      </c>
    </row>
    <row r="1159" spans="7:8" x14ac:dyDescent="0.25">
      <c r="G1159">
        <v>750</v>
      </c>
      <c r="H1159" t="s">
        <v>2988</v>
      </c>
    </row>
    <row r="1160" spans="7:8" x14ac:dyDescent="0.25">
      <c r="G1160">
        <v>751</v>
      </c>
      <c r="H1160" t="s">
        <v>2989</v>
      </c>
    </row>
    <row r="1161" spans="7:8" x14ac:dyDescent="0.25">
      <c r="G1161">
        <v>752</v>
      </c>
      <c r="H1161" t="s">
        <v>2990</v>
      </c>
    </row>
    <row r="1162" spans="7:8" x14ac:dyDescent="0.25">
      <c r="G1162">
        <v>753</v>
      </c>
      <c r="H1162" t="s">
        <v>2991</v>
      </c>
    </row>
    <row r="1163" spans="7:8" x14ac:dyDescent="0.25">
      <c r="G1163">
        <v>754</v>
      </c>
      <c r="H1163" t="s">
        <v>2992</v>
      </c>
    </row>
    <row r="1164" spans="7:8" x14ac:dyDescent="0.25">
      <c r="G1164">
        <v>755</v>
      </c>
      <c r="H1164" t="s">
        <v>2993</v>
      </c>
    </row>
    <row r="1165" spans="7:8" x14ac:dyDescent="0.25">
      <c r="G1165">
        <v>756</v>
      </c>
      <c r="H1165" t="s">
        <v>2994</v>
      </c>
    </row>
    <row r="1166" spans="7:8" x14ac:dyDescent="0.25">
      <c r="G1166">
        <v>757</v>
      </c>
      <c r="H1166" t="s">
        <v>2995</v>
      </c>
    </row>
    <row r="1167" spans="7:8" x14ac:dyDescent="0.25">
      <c r="G1167">
        <v>758</v>
      </c>
      <c r="H1167" t="s">
        <v>2996</v>
      </c>
    </row>
    <row r="1168" spans="7:8" x14ac:dyDescent="0.25">
      <c r="G1168">
        <v>759</v>
      </c>
      <c r="H1168" t="s">
        <v>2997</v>
      </c>
    </row>
    <row r="1169" spans="7:8" x14ac:dyDescent="0.25">
      <c r="G1169">
        <v>760</v>
      </c>
      <c r="H1169" t="s">
        <v>2998</v>
      </c>
    </row>
    <row r="1170" spans="7:8" x14ac:dyDescent="0.25">
      <c r="G1170">
        <v>761</v>
      </c>
      <c r="H1170" t="s">
        <v>2999</v>
      </c>
    </row>
    <row r="1171" spans="7:8" x14ac:dyDescent="0.25">
      <c r="G1171">
        <v>762</v>
      </c>
      <c r="H1171" t="s">
        <v>3000</v>
      </c>
    </row>
    <row r="1172" spans="7:8" x14ac:dyDescent="0.25">
      <c r="G1172">
        <v>763</v>
      </c>
      <c r="H1172" t="s">
        <v>3001</v>
      </c>
    </row>
    <row r="1173" spans="7:8" x14ac:dyDescent="0.25">
      <c r="G1173">
        <v>764</v>
      </c>
      <c r="H1173" t="s">
        <v>3002</v>
      </c>
    </row>
    <row r="1174" spans="7:8" x14ac:dyDescent="0.25">
      <c r="G1174">
        <v>765</v>
      </c>
      <c r="H1174" t="s">
        <v>3003</v>
      </c>
    </row>
    <row r="1175" spans="7:8" x14ac:dyDescent="0.25">
      <c r="G1175">
        <v>766</v>
      </c>
      <c r="H1175" t="s">
        <v>3004</v>
      </c>
    </row>
    <row r="1176" spans="7:8" x14ac:dyDescent="0.25">
      <c r="G1176">
        <v>767</v>
      </c>
      <c r="H1176" t="s">
        <v>3005</v>
      </c>
    </row>
    <row r="1177" spans="7:8" x14ac:dyDescent="0.25">
      <c r="G1177">
        <v>768</v>
      </c>
      <c r="H1177" t="s">
        <v>3006</v>
      </c>
    </row>
    <row r="1178" spans="7:8" x14ac:dyDescent="0.25">
      <c r="G1178">
        <v>769</v>
      </c>
      <c r="H1178" t="s">
        <v>3007</v>
      </c>
    </row>
    <row r="1179" spans="7:8" x14ac:dyDescent="0.25">
      <c r="G1179">
        <v>770</v>
      </c>
      <c r="H1179" t="s">
        <v>3008</v>
      </c>
    </row>
    <row r="1180" spans="7:8" x14ac:dyDescent="0.25">
      <c r="G1180">
        <v>771</v>
      </c>
      <c r="H1180" t="s">
        <v>3009</v>
      </c>
    </row>
    <row r="1181" spans="7:8" x14ac:dyDescent="0.25">
      <c r="G1181">
        <v>772</v>
      </c>
      <c r="H1181" t="s">
        <v>3010</v>
      </c>
    </row>
    <row r="1182" spans="7:8" x14ac:dyDescent="0.25">
      <c r="G1182">
        <v>773</v>
      </c>
      <c r="H1182" t="s">
        <v>3011</v>
      </c>
    </row>
    <row r="1183" spans="7:8" x14ac:dyDescent="0.25">
      <c r="G1183">
        <v>774</v>
      </c>
      <c r="H1183" t="s">
        <v>3012</v>
      </c>
    </row>
    <row r="1184" spans="7:8" x14ac:dyDescent="0.25">
      <c r="G1184">
        <v>775</v>
      </c>
      <c r="H1184" t="s">
        <v>3013</v>
      </c>
    </row>
    <row r="1185" spans="7:8" x14ac:dyDescent="0.25">
      <c r="G1185">
        <v>776</v>
      </c>
      <c r="H1185" t="s">
        <v>3014</v>
      </c>
    </row>
    <row r="1186" spans="7:8" x14ac:dyDescent="0.25">
      <c r="G1186">
        <v>777</v>
      </c>
      <c r="H1186" t="s">
        <v>3015</v>
      </c>
    </row>
    <row r="1187" spans="7:8" x14ac:dyDescent="0.25">
      <c r="G1187">
        <v>778</v>
      </c>
      <c r="H1187" t="s">
        <v>3016</v>
      </c>
    </row>
    <row r="1188" spans="7:8" x14ac:dyDescent="0.25">
      <c r="G1188">
        <v>779</v>
      </c>
      <c r="H1188" t="s">
        <v>3017</v>
      </c>
    </row>
    <row r="1189" spans="7:8" x14ac:dyDescent="0.25">
      <c r="G1189">
        <v>780</v>
      </c>
      <c r="H1189" t="s">
        <v>3018</v>
      </c>
    </row>
    <row r="1190" spans="7:8" x14ac:dyDescent="0.25">
      <c r="G1190">
        <v>781</v>
      </c>
      <c r="H1190" t="s">
        <v>3019</v>
      </c>
    </row>
    <row r="1191" spans="7:8" x14ac:dyDescent="0.25">
      <c r="G1191">
        <v>782</v>
      </c>
      <c r="H1191" t="s">
        <v>3020</v>
      </c>
    </row>
    <row r="1192" spans="7:8" x14ac:dyDescent="0.25">
      <c r="G1192">
        <v>783</v>
      </c>
      <c r="H1192" t="s">
        <v>3021</v>
      </c>
    </row>
    <row r="1193" spans="7:8" x14ac:dyDescent="0.25">
      <c r="G1193">
        <v>784</v>
      </c>
      <c r="H1193" t="s">
        <v>3022</v>
      </c>
    </row>
    <row r="1194" spans="7:8" x14ac:dyDescent="0.25">
      <c r="G1194">
        <v>785</v>
      </c>
      <c r="H1194" t="s">
        <v>3023</v>
      </c>
    </row>
    <row r="1195" spans="7:8" x14ac:dyDescent="0.25">
      <c r="G1195">
        <v>786</v>
      </c>
      <c r="H1195" t="s">
        <v>3024</v>
      </c>
    </row>
    <row r="1196" spans="7:8" x14ac:dyDescent="0.25">
      <c r="G1196">
        <v>787</v>
      </c>
      <c r="H1196" t="s">
        <v>3025</v>
      </c>
    </row>
    <row r="1197" spans="7:8" x14ac:dyDescent="0.25">
      <c r="G1197">
        <v>788</v>
      </c>
      <c r="H1197" t="s">
        <v>3026</v>
      </c>
    </row>
    <row r="1198" spans="7:8" x14ac:dyDescent="0.25">
      <c r="G1198">
        <v>789</v>
      </c>
      <c r="H1198" t="s">
        <v>3027</v>
      </c>
    </row>
    <row r="1199" spans="7:8" x14ac:dyDescent="0.25">
      <c r="G1199">
        <v>790</v>
      </c>
      <c r="H1199" t="s">
        <v>3028</v>
      </c>
    </row>
    <row r="1200" spans="7:8" x14ac:dyDescent="0.25">
      <c r="G1200">
        <v>791</v>
      </c>
      <c r="H1200" t="s">
        <v>3029</v>
      </c>
    </row>
    <row r="1201" spans="7:8" x14ac:dyDescent="0.25">
      <c r="G1201">
        <v>792</v>
      </c>
      <c r="H1201" t="s">
        <v>3030</v>
      </c>
    </row>
    <row r="1202" spans="7:8" x14ac:dyDescent="0.25">
      <c r="G1202">
        <v>793</v>
      </c>
      <c r="H1202" t="s">
        <v>3031</v>
      </c>
    </row>
    <row r="1203" spans="7:8" x14ac:dyDescent="0.25">
      <c r="G1203">
        <v>794</v>
      </c>
      <c r="H1203" t="s">
        <v>3032</v>
      </c>
    </row>
    <row r="1204" spans="7:8" x14ac:dyDescent="0.25">
      <c r="G1204">
        <v>795</v>
      </c>
      <c r="H1204" t="s">
        <v>3033</v>
      </c>
    </row>
    <row r="1205" spans="7:8" x14ac:dyDescent="0.25">
      <c r="G1205">
        <v>796</v>
      </c>
      <c r="H1205" t="s">
        <v>3034</v>
      </c>
    </row>
    <row r="1206" spans="7:8" x14ac:dyDescent="0.25">
      <c r="G1206">
        <v>797</v>
      </c>
      <c r="H1206" t="s">
        <v>3035</v>
      </c>
    </row>
    <row r="1207" spans="7:8" x14ac:dyDescent="0.25">
      <c r="G1207">
        <v>798</v>
      </c>
      <c r="H1207" t="s">
        <v>3036</v>
      </c>
    </row>
    <row r="1208" spans="7:8" x14ac:dyDescent="0.25">
      <c r="G1208">
        <v>799</v>
      </c>
      <c r="H1208" t="s">
        <v>2054</v>
      </c>
    </row>
    <row r="1209" spans="7:8" x14ac:dyDescent="0.25">
      <c r="G1209">
        <v>800</v>
      </c>
      <c r="H1209" t="s">
        <v>1844</v>
      </c>
    </row>
    <row r="1210" spans="7:8" x14ac:dyDescent="0.25">
      <c r="G1210">
        <v>801</v>
      </c>
      <c r="H1210" t="s">
        <v>1853</v>
      </c>
    </row>
    <row r="1211" spans="7:8" x14ac:dyDescent="0.25">
      <c r="G1211">
        <v>802</v>
      </c>
      <c r="H1211" t="s">
        <v>2055</v>
      </c>
    </row>
    <row r="1212" spans="7:8" x14ac:dyDescent="0.25">
      <c r="G1212">
        <v>803</v>
      </c>
      <c r="H1212" t="s">
        <v>2056</v>
      </c>
    </row>
    <row r="1213" spans="7:8" x14ac:dyDescent="0.25">
      <c r="G1213">
        <v>804</v>
      </c>
      <c r="H1213" t="s">
        <v>2057</v>
      </c>
    </row>
    <row r="1214" spans="7:8" x14ac:dyDescent="0.25">
      <c r="G1214">
        <v>805</v>
      </c>
      <c r="H1214" t="s">
        <v>2058</v>
      </c>
    </row>
    <row r="1215" spans="7:8" x14ac:dyDescent="0.25">
      <c r="G1215">
        <v>806</v>
      </c>
      <c r="H1215" t="s">
        <v>2059</v>
      </c>
    </row>
    <row r="1216" spans="7:8" x14ac:dyDescent="0.25">
      <c r="G1216">
        <v>807</v>
      </c>
      <c r="H1216" t="s">
        <v>2060</v>
      </c>
    </row>
    <row r="1217" spans="7:8" x14ac:dyDescent="0.25">
      <c r="G1217">
        <v>808</v>
      </c>
      <c r="H1217" t="s">
        <v>2061</v>
      </c>
    </row>
    <row r="1218" spans="7:8" x14ac:dyDescent="0.25">
      <c r="G1218">
        <v>809</v>
      </c>
      <c r="H1218" t="s">
        <v>2062</v>
      </c>
    </row>
    <row r="1219" spans="7:8" x14ac:dyDescent="0.25">
      <c r="G1219">
        <v>810</v>
      </c>
      <c r="H1219" t="s">
        <v>2063</v>
      </c>
    </row>
    <row r="1220" spans="7:8" x14ac:dyDescent="0.25">
      <c r="G1220">
        <v>811</v>
      </c>
      <c r="H1220" t="s">
        <v>2064</v>
      </c>
    </row>
    <row r="1221" spans="7:8" x14ac:dyDescent="0.25">
      <c r="G1221">
        <v>812</v>
      </c>
      <c r="H1221" t="s">
        <v>2065</v>
      </c>
    </row>
    <row r="1222" spans="7:8" x14ac:dyDescent="0.25">
      <c r="G1222">
        <v>813</v>
      </c>
      <c r="H1222" t="s">
        <v>2066</v>
      </c>
    </row>
    <row r="1223" spans="7:8" x14ac:dyDescent="0.25">
      <c r="G1223">
        <v>814</v>
      </c>
      <c r="H1223" t="s">
        <v>2067</v>
      </c>
    </row>
    <row r="1224" spans="7:8" x14ac:dyDescent="0.25">
      <c r="G1224">
        <v>815</v>
      </c>
      <c r="H1224" t="s">
        <v>2068</v>
      </c>
    </row>
    <row r="1225" spans="7:8" x14ac:dyDescent="0.25">
      <c r="G1225">
        <v>816</v>
      </c>
      <c r="H1225" t="s">
        <v>2075</v>
      </c>
    </row>
    <row r="1226" spans="7:8" x14ac:dyDescent="0.25">
      <c r="G1226">
        <v>817</v>
      </c>
      <c r="H1226" t="s">
        <v>2076</v>
      </c>
    </row>
    <row r="1227" spans="7:8" x14ac:dyDescent="0.25">
      <c r="G1227">
        <v>818</v>
      </c>
      <c r="H1227" t="s">
        <v>2077</v>
      </c>
    </row>
    <row r="1228" spans="7:8" x14ac:dyDescent="0.25">
      <c r="G1228">
        <v>819</v>
      </c>
      <c r="H1228" t="s">
        <v>2078</v>
      </c>
    </row>
    <row r="1229" spans="7:8" x14ac:dyDescent="0.25">
      <c r="G1229">
        <v>820</v>
      </c>
      <c r="H1229" t="s">
        <v>2079</v>
      </c>
    </row>
    <row r="1230" spans="7:8" x14ac:dyDescent="0.25">
      <c r="G1230">
        <v>821</v>
      </c>
      <c r="H1230" t="s">
        <v>2080</v>
      </c>
    </row>
    <row r="1231" spans="7:8" x14ac:dyDescent="0.25">
      <c r="G1231">
        <v>822</v>
      </c>
      <c r="H1231" t="s">
        <v>2081</v>
      </c>
    </row>
    <row r="1232" spans="7:8" x14ac:dyDescent="0.25">
      <c r="G1232">
        <v>823</v>
      </c>
      <c r="H1232" t="s">
        <v>2082</v>
      </c>
    </row>
    <row r="1233" spans="7:8" x14ac:dyDescent="0.25">
      <c r="G1233">
        <v>824</v>
      </c>
      <c r="H1233" t="s">
        <v>2084</v>
      </c>
    </row>
    <row r="1234" spans="7:8" x14ac:dyDescent="0.25">
      <c r="G1234">
        <v>825</v>
      </c>
      <c r="H1234" t="s">
        <v>2085</v>
      </c>
    </row>
    <row r="1235" spans="7:8" x14ac:dyDescent="0.25">
      <c r="G1235">
        <v>826</v>
      </c>
      <c r="H1235" t="s">
        <v>2086</v>
      </c>
    </row>
    <row r="1236" spans="7:8" x14ac:dyDescent="0.25">
      <c r="G1236">
        <v>827</v>
      </c>
      <c r="H1236" t="s">
        <v>2087</v>
      </c>
    </row>
    <row r="1237" spans="7:8" x14ac:dyDescent="0.25">
      <c r="G1237">
        <v>828</v>
      </c>
      <c r="H1237" t="s">
        <v>2088</v>
      </c>
    </row>
    <row r="1238" spans="7:8" x14ac:dyDescent="0.25">
      <c r="G1238">
        <v>829</v>
      </c>
      <c r="H1238" t="s">
        <v>3037</v>
      </c>
    </row>
    <row r="1239" spans="7:8" x14ac:dyDescent="0.25">
      <c r="G1239">
        <v>830</v>
      </c>
      <c r="H1239" t="s">
        <v>3038</v>
      </c>
    </row>
    <row r="1240" spans="7:8" x14ac:dyDescent="0.25">
      <c r="G1240">
        <v>831</v>
      </c>
      <c r="H1240" t="s">
        <v>3039</v>
      </c>
    </row>
    <row r="1241" spans="7:8" x14ac:dyDescent="0.25">
      <c r="G1241">
        <v>832</v>
      </c>
      <c r="H1241" t="s">
        <v>3040</v>
      </c>
    </row>
    <row r="1242" spans="7:8" x14ac:dyDescent="0.25">
      <c r="G1242">
        <v>833</v>
      </c>
      <c r="H1242" t="s">
        <v>3041</v>
      </c>
    </row>
    <row r="1243" spans="7:8" x14ac:dyDescent="0.25">
      <c r="G1243">
        <v>834</v>
      </c>
      <c r="H1243" t="s">
        <v>3042</v>
      </c>
    </row>
    <row r="1244" spans="7:8" x14ac:dyDescent="0.25">
      <c r="G1244">
        <v>835</v>
      </c>
      <c r="H1244" t="s">
        <v>3043</v>
      </c>
    </row>
    <row r="1245" spans="7:8" x14ac:dyDescent="0.25">
      <c r="G1245">
        <v>836</v>
      </c>
      <c r="H1245" t="s">
        <v>3044</v>
      </c>
    </row>
    <row r="1246" spans="7:8" x14ac:dyDescent="0.25">
      <c r="G1246">
        <v>837</v>
      </c>
      <c r="H1246" t="s">
        <v>3045</v>
      </c>
    </row>
    <row r="1247" spans="7:8" x14ac:dyDescent="0.25">
      <c r="G1247">
        <v>838</v>
      </c>
      <c r="H1247" t="s">
        <v>3046</v>
      </c>
    </row>
    <row r="1248" spans="7:8" x14ac:dyDescent="0.25">
      <c r="G1248">
        <v>839</v>
      </c>
      <c r="H1248" t="s">
        <v>3047</v>
      </c>
    </row>
    <row r="1249" spans="7:8" x14ac:dyDescent="0.25">
      <c r="G1249">
        <v>840</v>
      </c>
      <c r="H1249" t="s">
        <v>3048</v>
      </c>
    </row>
    <row r="1250" spans="7:8" x14ac:dyDescent="0.25">
      <c r="G1250">
        <v>841</v>
      </c>
      <c r="H1250" t="s">
        <v>3049</v>
      </c>
    </row>
    <row r="1251" spans="7:8" x14ac:dyDescent="0.25">
      <c r="G1251">
        <v>842</v>
      </c>
      <c r="H1251" t="s">
        <v>3050</v>
      </c>
    </row>
    <row r="1252" spans="7:8" x14ac:dyDescent="0.25">
      <c r="G1252">
        <v>843</v>
      </c>
      <c r="H1252" t="s">
        <v>3051</v>
      </c>
    </row>
    <row r="1253" spans="7:8" x14ac:dyDescent="0.25">
      <c r="G1253">
        <v>844</v>
      </c>
      <c r="H1253" t="s">
        <v>3052</v>
      </c>
    </row>
    <row r="1254" spans="7:8" x14ac:dyDescent="0.25">
      <c r="G1254">
        <v>845</v>
      </c>
      <c r="H1254" t="s">
        <v>3053</v>
      </c>
    </row>
    <row r="1255" spans="7:8" x14ac:dyDescent="0.25">
      <c r="G1255">
        <v>846</v>
      </c>
      <c r="H1255" t="s">
        <v>3054</v>
      </c>
    </row>
    <row r="1256" spans="7:8" x14ac:dyDescent="0.25">
      <c r="G1256">
        <v>847</v>
      </c>
      <c r="H1256" t="s">
        <v>3055</v>
      </c>
    </row>
    <row r="1257" spans="7:8" x14ac:dyDescent="0.25">
      <c r="G1257">
        <v>848</v>
      </c>
      <c r="H1257" t="s">
        <v>3056</v>
      </c>
    </row>
    <row r="1258" spans="7:8" x14ac:dyDescent="0.25">
      <c r="G1258">
        <v>849</v>
      </c>
      <c r="H1258" t="s">
        <v>3057</v>
      </c>
    </row>
    <row r="1259" spans="7:8" x14ac:dyDescent="0.25">
      <c r="G1259">
        <v>850</v>
      </c>
      <c r="H1259" t="s">
        <v>3058</v>
      </c>
    </row>
    <row r="1260" spans="7:8" x14ac:dyDescent="0.25">
      <c r="G1260">
        <v>851</v>
      </c>
      <c r="H1260" t="s">
        <v>3059</v>
      </c>
    </row>
    <row r="1261" spans="7:8" x14ac:dyDescent="0.25">
      <c r="G1261">
        <v>852</v>
      </c>
      <c r="H1261" t="s">
        <v>3060</v>
      </c>
    </row>
    <row r="1262" spans="7:8" x14ac:dyDescent="0.25">
      <c r="G1262">
        <v>853</v>
      </c>
      <c r="H1262" t="s">
        <v>3061</v>
      </c>
    </row>
    <row r="1263" spans="7:8" x14ac:dyDescent="0.25">
      <c r="G1263">
        <v>854</v>
      </c>
      <c r="H1263" t="s">
        <v>3062</v>
      </c>
    </row>
    <row r="1264" spans="7:8" x14ac:dyDescent="0.25">
      <c r="G1264">
        <v>855</v>
      </c>
      <c r="H1264" t="s">
        <v>3063</v>
      </c>
    </row>
    <row r="1265" spans="7:8" x14ac:dyDescent="0.25">
      <c r="G1265">
        <v>856</v>
      </c>
      <c r="H1265" t="s">
        <v>3064</v>
      </c>
    </row>
    <row r="1266" spans="7:8" x14ac:dyDescent="0.25">
      <c r="G1266">
        <v>857</v>
      </c>
      <c r="H1266" t="s">
        <v>3065</v>
      </c>
    </row>
    <row r="1267" spans="7:8" x14ac:dyDescent="0.25">
      <c r="G1267">
        <v>858</v>
      </c>
      <c r="H1267" t="s">
        <v>3066</v>
      </c>
    </row>
    <row r="1268" spans="7:8" x14ac:dyDescent="0.25">
      <c r="G1268">
        <v>859</v>
      </c>
      <c r="H1268" t="s">
        <v>3067</v>
      </c>
    </row>
    <row r="1269" spans="7:8" x14ac:dyDescent="0.25">
      <c r="G1269">
        <v>860</v>
      </c>
      <c r="H1269" t="s">
        <v>3068</v>
      </c>
    </row>
    <row r="1270" spans="7:8" x14ac:dyDescent="0.25">
      <c r="G1270">
        <v>861</v>
      </c>
      <c r="H1270" t="s">
        <v>3069</v>
      </c>
    </row>
    <row r="1271" spans="7:8" x14ac:dyDescent="0.25">
      <c r="G1271">
        <v>862</v>
      </c>
      <c r="H1271" t="s">
        <v>3070</v>
      </c>
    </row>
    <row r="1272" spans="7:8" x14ac:dyDescent="0.25">
      <c r="G1272">
        <v>863</v>
      </c>
      <c r="H1272" t="s">
        <v>3071</v>
      </c>
    </row>
    <row r="1273" spans="7:8" x14ac:dyDescent="0.25">
      <c r="G1273">
        <v>864</v>
      </c>
      <c r="H1273" t="s">
        <v>3072</v>
      </c>
    </row>
    <row r="1274" spans="7:8" x14ac:dyDescent="0.25">
      <c r="G1274">
        <v>865</v>
      </c>
      <c r="H1274" t="s">
        <v>3073</v>
      </c>
    </row>
    <row r="1275" spans="7:8" x14ac:dyDescent="0.25">
      <c r="G1275">
        <v>866</v>
      </c>
      <c r="H1275" t="s">
        <v>3074</v>
      </c>
    </row>
    <row r="1276" spans="7:8" x14ac:dyDescent="0.25">
      <c r="G1276">
        <v>867</v>
      </c>
      <c r="H1276" t="s">
        <v>3075</v>
      </c>
    </row>
    <row r="1277" spans="7:8" x14ac:dyDescent="0.25">
      <c r="G1277">
        <v>868</v>
      </c>
      <c r="H1277" t="s">
        <v>3076</v>
      </c>
    </row>
    <row r="1278" spans="7:8" x14ac:dyDescent="0.25">
      <c r="G1278">
        <v>869</v>
      </c>
      <c r="H1278" t="s">
        <v>3077</v>
      </c>
    </row>
    <row r="1279" spans="7:8" x14ac:dyDescent="0.25">
      <c r="G1279">
        <v>870</v>
      </c>
      <c r="H1279" t="s">
        <v>3078</v>
      </c>
    </row>
    <row r="1280" spans="7:8" x14ac:dyDescent="0.25">
      <c r="G1280">
        <v>871</v>
      </c>
      <c r="H1280" t="s">
        <v>3079</v>
      </c>
    </row>
    <row r="1281" spans="7:8" x14ac:dyDescent="0.25">
      <c r="G1281">
        <v>872</v>
      </c>
      <c r="H1281" t="s">
        <v>3080</v>
      </c>
    </row>
    <row r="1282" spans="7:8" x14ac:dyDescent="0.25">
      <c r="G1282">
        <v>873</v>
      </c>
      <c r="H1282" t="s">
        <v>3081</v>
      </c>
    </row>
    <row r="1283" spans="7:8" x14ac:dyDescent="0.25">
      <c r="G1283">
        <v>874</v>
      </c>
      <c r="H1283" t="s">
        <v>3082</v>
      </c>
    </row>
    <row r="1284" spans="7:8" x14ac:dyDescent="0.25">
      <c r="G1284">
        <v>875</v>
      </c>
      <c r="H1284" t="s">
        <v>3083</v>
      </c>
    </row>
    <row r="1285" spans="7:8" x14ac:dyDescent="0.25">
      <c r="G1285">
        <v>876</v>
      </c>
      <c r="H1285" t="s">
        <v>3084</v>
      </c>
    </row>
    <row r="1286" spans="7:8" x14ac:dyDescent="0.25">
      <c r="G1286">
        <v>877</v>
      </c>
      <c r="H1286" t="s">
        <v>3085</v>
      </c>
    </row>
    <row r="1287" spans="7:8" x14ac:dyDescent="0.25">
      <c r="G1287">
        <v>878</v>
      </c>
      <c r="H1287" t="s">
        <v>3086</v>
      </c>
    </row>
    <row r="1288" spans="7:8" x14ac:dyDescent="0.25">
      <c r="G1288">
        <v>879</v>
      </c>
      <c r="H1288" t="s">
        <v>3087</v>
      </c>
    </row>
    <row r="1289" spans="7:8" x14ac:dyDescent="0.25">
      <c r="G1289">
        <v>880</v>
      </c>
      <c r="H1289" t="s">
        <v>3088</v>
      </c>
    </row>
    <row r="1290" spans="7:8" x14ac:dyDescent="0.25">
      <c r="G1290">
        <v>881</v>
      </c>
      <c r="H1290" t="s">
        <v>3089</v>
      </c>
    </row>
    <row r="1291" spans="7:8" x14ac:dyDescent="0.25">
      <c r="G1291">
        <v>882</v>
      </c>
      <c r="H1291" t="s">
        <v>3090</v>
      </c>
    </row>
    <row r="1292" spans="7:8" x14ac:dyDescent="0.25">
      <c r="G1292">
        <v>883</v>
      </c>
      <c r="H1292" t="s">
        <v>3091</v>
      </c>
    </row>
    <row r="1293" spans="7:8" x14ac:dyDescent="0.25">
      <c r="G1293">
        <v>884</v>
      </c>
      <c r="H1293" t="s">
        <v>3092</v>
      </c>
    </row>
    <row r="1294" spans="7:8" x14ac:dyDescent="0.25">
      <c r="G1294">
        <v>885</v>
      </c>
      <c r="H1294" t="s">
        <v>3093</v>
      </c>
    </row>
    <row r="1295" spans="7:8" x14ac:dyDescent="0.25">
      <c r="G1295">
        <v>886</v>
      </c>
      <c r="H1295" t="s">
        <v>3094</v>
      </c>
    </row>
    <row r="1296" spans="7:8" x14ac:dyDescent="0.25">
      <c r="G1296">
        <v>887</v>
      </c>
      <c r="H1296" t="s">
        <v>3095</v>
      </c>
    </row>
    <row r="1297" spans="7:8" x14ac:dyDescent="0.25">
      <c r="G1297">
        <v>888</v>
      </c>
      <c r="H1297" t="s">
        <v>3096</v>
      </c>
    </row>
    <row r="1298" spans="7:8" x14ac:dyDescent="0.25">
      <c r="G1298">
        <v>889</v>
      </c>
      <c r="H1298" t="s">
        <v>2182</v>
      </c>
    </row>
    <row r="1299" spans="7:8" x14ac:dyDescent="0.25">
      <c r="G1299">
        <v>890</v>
      </c>
      <c r="H1299" t="s">
        <v>3097</v>
      </c>
    </row>
    <row r="1300" spans="7:8" x14ac:dyDescent="0.25">
      <c r="G1300">
        <v>891</v>
      </c>
      <c r="H1300" t="s">
        <v>3098</v>
      </c>
    </row>
    <row r="1301" spans="7:8" x14ac:dyDescent="0.25">
      <c r="G1301">
        <v>892</v>
      </c>
      <c r="H1301" t="s">
        <v>3099</v>
      </c>
    </row>
    <row r="1302" spans="7:8" x14ac:dyDescent="0.25">
      <c r="G1302">
        <v>893</v>
      </c>
      <c r="H1302" t="s">
        <v>3100</v>
      </c>
    </row>
    <row r="1303" spans="7:8" x14ac:dyDescent="0.25">
      <c r="G1303">
        <v>894</v>
      </c>
      <c r="H1303" t="s">
        <v>3101</v>
      </c>
    </row>
    <row r="1304" spans="7:8" x14ac:dyDescent="0.25">
      <c r="G1304">
        <v>895</v>
      </c>
      <c r="H1304" t="s">
        <v>3102</v>
      </c>
    </row>
    <row r="1305" spans="7:8" x14ac:dyDescent="0.25">
      <c r="G1305">
        <v>896</v>
      </c>
      <c r="H1305" t="s">
        <v>3103</v>
      </c>
    </row>
    <row r="1306" spans="7:8" x14ac:dyDescent="0.25">
      <c r="G1306">
        <v>897</v>
      </c>
      <c r="H1306" t="s">
        <v>3104</v>
      </c>
    </row>
    <row r="1307" spans="7:8" x14ac:dyDescent="0.25">
      <c r="G1307">
        <v>898</v>
      </c>
      <c r="H1307" t="s">
        <v>3105</v>
      </c>
    </row>
    <row r="1308" spans="7:8" x14ac:dyDescent="0.25">
      <c r="G1308">
        <v>899</v>
      </c>
      <c r="H1308" t="s">
        <v>2183</v>
      </c>
    </row>
    <row r="1309" spans="7:8" x14ac:dyDescent="0.25">
      <c r="G1309">
        <v>900</v>
      </c>
      <c r="H1309" t="s">
        <v>1869</v>
      </c>
    </row>
    <row r="1310" spans="7:8" x14ac:dyDescent="0.25">
      <c r="G1310">
        <v>901</v>
      </c>
      <c r="H1310" t="s">
        <v>1872</v>
      </c>
    </row>
    <row r="1311" spans="7:8" x14ac:dyDescent="0.25">
      <c r="G1311">
        <v>902</v>
      </c>
      <c r="H1311" t="s">
        <v>3106</v>
      </c>
    </row>
    <row r="1312" spans="7:8" x14ac:dyDescent="0.25">
      <c r="G1312">
        <v>903</v>
      </c>
      <c r="H1312" t="s">
        <v>3107</v>
      </c>
    </row>
    <row r="1313" spans="7:8" x14ac:dyDescent="0.25">
      <c r="G1313">
        <v>904</v>
      </c>
      <c r="H1313" t="s">
        <v>2184</v>
      </c>
    </row>
    <row r="1314" spans="7:8" x14ac:dyDescent="0.25">
      <c r="G1314">
        <v>905</v>
      </c>
      <c r="H1314" t="s">
        <v>2185</v>
      </c>
    </row>
    <row r="1315" spans="7:8" x14ac:dyDescent="0.25">
      <c r="G1315">
        <v>906</v>
      </c>
      <c r="H1315" t="s">
        <v>3108</v>
      </c>
    </row>
    <row r="1316" spans="7:8" x14ac:dyDescent="0.25">
      <c r="G1316">
        <v>907</v>
      </c>
      <c r="H1316" t="s">
        <v>3109</v>
      </c>
    </row>
    <row r="1317" spans="7:8" x14ac:dyDescent="0.25">
      <c r="G1317">
        <v>908</v>
      </c>
      <c r="H1317" t="s">
        <v>3110</v>
      </c>
    </row>
    <row r="1318" spans="7:8" x14ac:dyDescent="0.25">
      <c r="G1318">
        <v>909</v>
      </c>
      <c r="H1318" t="s">
        <v>3111</v>
      </c>
    </row>
    <row r="1319" spans="7:8" x14ac:dyDescent="0.25">
      <c r="G1319">
        <v>910</v>
      </c>
      <c r="H1319" t="s">
        <v>3112</v>
      </c>
    </row>
    <row r="1320" spans="7:8" x14ac:dyDescent="0.25">
      <c r="G1320">
        <v>911</v>
      </c>
      <c r="H1320" t="s">
        <v>3113</v>
      </c>
    </row>
    <row r="1321" spans="7:8" x14ac:dyDescent="0.25">
      <c r="G1321">
        <v>912</v>
      </c>
      <c r="H1321" t="s">
        <v>3114</v>
      </c>
    </row>
    <row r="1322" spans="7:8" x14ac:dyDescent="0.25">
      <c r="G1322">
        <v>913</v>
      </c>
      <c r="H1322" t="s">
        <v>3115</v>
      </c>
    </row>
    <row r="1323" spans="7:8" x14ac:dyDescent="0.25">
      <c r="G1323">
        <v>914</v>
      </c>
      <c r="H1323" t="s">
        <v>3116</v>
      </c>
    </row>
    <row r="1324" spans="7:8" x14ac:dyDescent="0.25">
      <c r="G1324">
        <v>915</v>
      </c>
      <c r="H1324" t="s">
        <v>3117</v>
      </c>
    </row>
    <row r="1325" spans="7:8" x14ac:dyDescent="0.25">
      <c r="G1325">
        <v>916</v>
      </c>
      <c r="H1325" t="s">
        <v>3118</v>
      </c>
    </row>
    <row r="1326" spans="7:8" x14ac:dyDescent="0.25">
      <c r="G1326">
        <v>917</v>
      </c>
      <c r="H1326" t="s">
        <v>3119</v>
      </c>
    </row>
    <row r="1327" spans="7:8" x14ac:dyDescent="0.25">
      <c r="G1327">
        <v>918</v>
      </c>
      <c r="H1327" t="s">
        <v>3120</v>
      </c>
    </row>
    <row r="1328" spans="7:8" x14ac:dyDescent="0.25">
      <c r="G1328">
        <v>919</v>
      </c>
      <c r="H1328" t="s">
        <v>3121</v>
      </c>
    </row>
    <row r="1329" spans="7:8" x14ac:dyDescent="0.25">
      <c r="G1329">
        <v>920</v>
      </c>
      <c r="H1329" t="s">
        <v>3122</v>
      </c>
    </row>
    <row r="1330" spans="7:8" x14ac:dyDescent="0.25">
      <c r="G1330">
        <v>921</v>
      </c>
      <c r="H1330" t="s">
        <v>2186</v>
      </c>
    </row>
    <row r="1331" spans="7:8" x14ac:dyDescent="0.25">
      <c r="G1331">
        <v>922</v>
      </c>
      <c r="H1331" t="s">
        <v>2187</v>
      </c>
    </row>
    <row r="1332" spans="7:8" x14ac:dyDescent="0.25">
      <c r="G1332">
        <v>923</v>
      </c>
      <c r="H1332" t="s">
        <v>3123</v>
      </c>
    </row>
    <row r="1333" spans="7:8" x14ac:dyDescent="0.25">
      <c r="G1333">
        <v>924</v>
      </c>
      <c r="H1333" t="s">
        <v>3124</v>
      </c>
    </row>
    <row r="1334" spans="7:8" x14ac:dyDescent="0.25">
      <c r="G1334">
        <v>925</v>
      </c>
      <c r="H1334" t="s">
        <v>3125</v>
      </c>
    </row>
    <row r="1335" spans="7:8" x14ac:dyDescent="0.25">
      <c r="G1335">
        <v>926</v>
      </c>
      <c r="H1335" t="s">
        <v>3126</v>
      </c>
    </row>
    <row r="1336" spans="7:8" x14ac:dyDescent="0.25">
      <c r="G1336">
        <v>927</v>
      </c>
      <c r="H1336" t="s">
        <v>3127</v>
      </c>
    </row>
    <row r="1337" spans="7:8" x14ac:dyDescent="0.25">
      <c r="G1337">
        <v>928</v>
      </c>
      <c r="H1337" t="s">
        <v>3128</v>
      </c>
    </row>
    <row r="1338" spans="7:8" x14ac:dyDescent="0.25">
      <c r="G1338">
        <v>929</v>
      </c>
      <c r="H1338" t="s">
        <v>3129</v>
      </c>
    </row>
    <row r="1339" spans="7:8" x14ac:dyDescent="0.25">
      <c r="G1339">
        <v>930</v>
      </c>
      <c r="H1339" t="s">
        <v>3130</v>
      </c>
    </row>
    <row r="1340" spans="7:8" x14ac:dyDescent="0.25">
      <c r="G1340">
        <v>931</v>
      </c>
      <c r="H1340" t="s">
        <v>3131</v>
      </c>
    </row>
    <row r="1341" spans="7:8" x14ac:dyDescent="0.25">
      <c r="G1341">
        <v>932</v>
      </c>
      <c r="H1341" t="s">
        <v>3132</v>
      </c>
    </row>
    <row r="1342" spans="7:8" x14ac:dyDescent="0.25">
      <c r="G1342">
        <v>933</v>
      </c>
      <c r="H1342" t="s">
        <v>3133</v>
      </c>
    </row>
    <row r="1343" spans="7:8" x14ac:dyDescent="0.25">
      <c r="G1343">
        <v>934</v>
      </c>
      <c r="H1343" t="s">
        <v>3134</v>
      </c>
    </row>
    <row r="1344" spans="7:8" x14ac:dyDescent="0.25">
      <c r="G1344">
        <v>935</v>
      </c>
      <c r="H1344" t="s">
        <v>3135</v>
      </c>
    </row>
    <row r="1345" spans="7:8" x14ac:dyDescent="0.25">
      <c r="G1345">
        <v>936</v>
      </c>
      <c r="H1345" t="s">
        <v>3136</v>
      </c>
    </row>
    <row r="1346" spans="7:8" x14ac:dyDescent="0.25">
      <c r="G1346">
        <v>937</v>
      </c>
      <c r="H1346" t="s">
        <v>3137</v>
      </c>
    </row>
    <row r="1347" spans="7:8" x14ac:dyDescent="0.25">
      <c r="G1347">
        <v>938</v>
      </c>
      <c r="H1347" t="s">
        <v>3138</v>
      </c>
    </row>
    <row r="1348" spans="7:8" x14ac:dyDescent="0.25">
      <c r="G1348">
        <v>939</v>
      </c>
      <c r="H1348" t="s">
        <v>3139</v>
      </c>
    </row>
    <row r="1349" spans="7:8" x14ac:dyDescent="0.25">
      <c r="G1349">
        <v>940</v>
      </c>
      <c r="H1349" t="s">
        <v>3140</v>
      </c>
    </row>
    <row r="1350" spans="7:8" x14ac:dyDescent="0.25">
      <c r="G1350">
        <v>941</v>
      </c>
      <c r="H1350" t="s">
        <v>3141</v>
      </c>
    </row>
    <row r="1351" spans="7:8" x14ac:dyDescent="0.25">
      <c r="G1351">
        <v>942</v>
      </c>
      <c r="H1351" t="s">
        <v>3142</v>
      </c>
    </row>
    <row r="1352" spans="7:8" x14ac:dyDescent="0.25">
      <c r="G1352">
        <v>943</v>
      </c>
      <c r="H1352" t="s">
        <v>3143</v>
      </c>
    </row>
    <row r="1353" spans="7:8" x14ac:dyDescent="0.25">
      <c r="G1353">
        <v>944</v>
      </c>
      <c r="H1353" t="s">
        <v>3144</v>
      </c>
    </row>
    <row r="1354" spans="7:8" x14ac:dyDescent="0.25">
      <c r="G1354">
        <v>945</v>
      </c>
      <c r="H1354" t="s">
        <v>3145</v>
      </c>
    </row>
    <row r="1355" spans="7:8" x14ac:dyDescent="0.25">
      <c r="G1355">
        <v>946</v>
      </c>
      <c r="H1355" t="s">
        <v>3146</v>
      </c>
    </row>
    <row r="1356" spans="7:8" x14ac:dyDescent="0.25">
      <c r="G1356">
        <v>947</v>
      </c>
      <c r="H1356" t="s">
        <v>3147</v>
      </c>
    </row>
    <row r="1357" spans="7:8" x14ac:dyDescent="0.25">
      <c r="G1357">
        <v>948</v>
      </c>
      <c r="H1357" t="s">
        <v>3148</v>
      </c>
    </row>
    <row r="1358" spans="7:8" x14ac:dyDescent="0.25">
      <c r="G1358">
        <v>949</v>
      </c>
      <c r="H1358" t="s">
        <v>3149</v>
      </c>
    </row>
    <row r="1359" spans="7:8" x14ac:dyDescent="0.25">
      <c r="G1359">
        <v>950</v>
      </c>
      <c r="H1359" t="s">
        <v>3150</v>
      </c>
    </row>
    <row r="1360" spans="7:8" x14ac:dyDescent="0.25">
      <c r="G1360">
        <v>951</v>
      </c>
      <c r="H1360" t="s">
        <v>3151</v>
      </c>
    </row>
    <row r="1361" spans="7:8" x14ac:dyDescent="0.25">
      <c r="G1361">
        <v>952</v>
      </c>
      <c r="H1361" t="s">
        <v>3152</v>
      </c>
    </row>
    <row r="1362" spans="7:8" x14ac:dyDescent="0.25">
      <c r="G1362">
        <v>953</v>
      </c>
      <c r="H1362" t="s">
        <v>3153</v>
      </c>
    </row>
    <row r="1363" spans="7:8" x14ac:dyDescent="0.25">
      <c r="G1363">
        <v>954</v>
      </c>
      <c r="H1363" t="s">
        <v>3154</v>
      </c>
    </row>
    <row r="1364" spans="7:8" x14ac:dyDescent="0.25">
      <c r="G1364">
        <v>955</v>
      </c>
      <c r="H1364" t="s">
        <v>3155</v>
      </c>
    </row>
    <row r="1365" spans="7:8" x14ac:dyDescent="0.25">
      <c r="G1365">
        <v>956</v>
      </c>
      <c r="H1365" t="s">
        <v>3156</v>
      </c>
    </row>
    <row r="1366" spans="7:8" x14ac:dyDescent="0.25">
      <c r="G1366">
        <v>957</v>
      </c>
      <c r="H1366" t="s">
        <v>3157</v>
      </c>
    </row>
    <row r="1367" spans="7:8" x14ac:dyDescent="0.25">
      <c r="G1367">
        <v>958</v>
      </c>
      <c r="H1367" t="s">
        <v>3158</v>
      </c>
    </row>
    <row r="1368" spans="7:8" x14ac:dyDescent="0.25">
      <c r="G1368">
        <v>959</v>
      </c>
      <c r="H1368" t="s">
        <v>3159</v>
      </c>
    </row>
    <row r="1369" spans="7:8" x14ac:dyDescent="0.25">
      <c r="G1369">
        <v>960</v>
      </c>
      <c r="H1369" t="s">
        <v>3160</v>
      </c>
    </row>
    <row r="1370" spans="7:8" x14ac:dyDescent="0.25">
      <c r="G1370">
        <v>961</v>
      </c>
      <c r="H1370" t="s">
        <v>3161</v>
      </c>
    </row>
    <row r="1371" spans="7:8" x14ac:dyDescent="0.25">
      <c r="G1371">
        <v>962</v>
      </c>
      <c r="H1371" t="s">
        <v>3162</v>
      </c>
    </row>
    <row r="1372" spans="7:8" x14ac:dyDescent="0.25">
      <c r="G1372">
        <v>963</v>
      </c>
      <c r="H1372" t="s">
        <v>3163</v>
      </c>
    </row>
    <row r="1373" spans="7:8" x14ac:dyDescent="0.25">
      <c r="G1373">
        <v>964</v>
      </c>
      <c r="H1373" t="s">
        <v>3164</v>
      </c>
    </row>
    <row r="1374" spans="7:8" x14ac:dyDescent="0.25">
      <c r="G1374">
        <v>965</v>
      </c>
      <c r="H1374" t="s">
        <v>3165</v>
      </c>
    </row>
    <row r="1375" spans="7:8" x14ac:dyDescent="0.25">
      <c r="G1375">
        <v>966</v>
      </c>
      <c r="H1375" t="s">
        <v>3166</v>
      </c>
    </row>
    <row r="1376" spans="7:8" x14ac:dyDescent="0.25">
      <c r="G1376">
        <v>967</v>
      </c>
      <c r="H1376" t="s">
        <v>3167</v>
      </c>
    </row>
    <row r="1377" spans="7:8" x14ac:dyDescent="0.25">
      <c r="G1377">
        <v>968</v>
      </c>
      <c r="H1377" t="s">
        <v>3168</v>
      </c>
    </row>
    <row r="1378" spans="7:8" x14ac:dyDescent="0.25">
      <c r="G1378">
        <v>969</v>
      </c>
      <c r="H1378" t="s">
        <v>3169</v>
      </c>
    </row>
    <row r="1379" spans="7:8" x14ac:dyDescent="0.25">
      <c r="G1379">
        <v>970</v>
      </c>
      <c r="H1379" t="s">
        <v>3170</v>
      </c>
    </row>
    <row r="1380" spans="7:8" x14ac:dyDescent="0.25">
      <c r="G1380">
        <v>971</v>
      </c>
      <c r="H1380" t="s">
        <v>3171</v>
      </c>
    </row>
    <row r="1381" spans="7:8" x14ac:dyDescent="0.25">
      <c r="G1381">
        <v>972</v>
      </c>
      <c r="H1381" t="s">
        <v>3172</v>
      </c>
    </row>
    <row r="1382" spans="7:8" x14ac:dyDescent="0.25">
      <c r="G1382">
        <v>973</v>
      </c>
      <c r="H1382" t="s">
        <v>3173</v>
      </c>
    </row>
    <row r="1383" spans="7:8" x14ac:dyDescent="0.25">
      <c r="G1383">
        <v>974</v>
      </c>
      <c r="H1383" t="s">
        <v>3174</v>
      </c>
    </row>
    <row r="1384" spans="7:8" x14ac:dyDescent="0.25">
      <c r="G1384">
        <v>975</v>
      </c>
      <c r="H1384" t="s">
        <v>3175</v>
      </c>
    </row>
    <row r="1385" spans="7:8" x14ac:dyDescent="0.25">
      <c r="G1385">
        <v>976</v>
      </c>
      <c r="H1385" t="s">
        <v>3176</v>
      </c>
    </row>
    <row r="1386" spans="7:8" x14ac:dyDescent="0.25">
      <c r="G1386">
        <v>977</v>
      </c>
      <c r="H1386" t="s">
        <v>3177</v>
      </c>
    </row>
    <row r="1387" spans="7:8" x14ac:dyDescent="0.25">
      <c r="G1387">
        <v>978</v>
      </c>
      <c r="H1387" t="s">
        <v>3178</v>
      </c>
    </row>
    <row r="1388" spans="7:8" x14ac:dyDescent="0.25">
      <c r="G1388">
        <v>979</v>
      </c>
      <c r="H1388" t="s">
        <v>2188</v>
      </c>
    </row>
    <row r="1389" spans="7:8" x14ac:dyDescent="0.25">
      <c r="G1389">
        <v>980</v>
      </c>
      <c r="H1389" t="s">
        <v>3179</v>
      </c>
    </row>
    <row r="1390" spans="7:8" x14ac:dyDescent="0.25">
      <c r="G1390">
        <v>981</v>
      </c>
      <c r="H1390" t="s">
        <v>3180</v>
      </c>
    </row>
    <row r="1391" spans="7:8" x14ac:dyDescent="0.25">
      <c r="G1391">
        <v>982</v>
      </c>
      <c r="H1391" t="s">
        <v>3181</v>
      </c>
    </row>
    <row r="1392" spans="7:8" x14ac:dyDescent="0.25">
      <c r="G1392">
        <v>983</v>
      </c>
      <c r="H1392" t="s">
        <v>3182</v>
      </c>
    </row>
    <row r="1393" spans="7:8" x14ac:dyDescent="0.25">
      <c r="G1393">
        <v>984</v>
      </c>
      <c r="H1393" t="s">
        <v>3183</v>
      </c>
    </row>
    <row r="1394" spans="7:8" x14ac:dyDescent="0.25">
      <c r="G1394">
        <v>985</v>
      </c>
      <c r="H1394" t="s">
        <v>3184</v>
      </c>
    </row>
    <row r="1395" spans="7:8" x14ac:dyDescent="0.25">
      <c r="G1395">
        <v>986</v>
      </c>
      <c r="H1395" t="s">
        <v>3185</v>
      </c>
    </row>
    <row r="1396" spans="7:8" x14ac:dyDescent="0.25">
      <c r="G1396">
        <v>987</v>
      </c>
      <c r="H1396" t="s">
        <v>3186</v>
      </c>
    </row>
    <row r="1397" spans="7:8" x14ac:dyDescent="0.25">
      <c r="G1397">
        <v>988</v>
      </c>
      <c r="H1397" t="s">
        <v>3187</v>
      </c>
    </row>
    <row r="1398" spans="7:8" x14ac:dyDescent="0.25">
      <c r="G1398">
        <v>989</v>
      </c>
      <c r="H1398" t="s">
        <v>3188</v>
      </c>
    </row>
    <row r="1399" spans="7:8" x14ac:dyDescent="0.25">
      <c r="G1399">
        <v>990</v>
      </c>
      <c r="H1399" t="s">
        <v>3189</v>
      </c>
    </row>
    <row r="1400" spans="7:8" x14ac:dyDescent="0.25">
      <c r="G1400">
        <v>991</v>
      </c>
      <c r="H1400" t="s">
        <v>3190</v>
      </c>
    </row>
    <row r="1401" spans="7:8" x14ac:dyDescent="0.25">
      <c r="G1401">
        <v>992</v>
      </c>
      <c r="H1401" t="s">
        <v>3191</v>
      </c>
    </row>
    <row r="1402" spans="7:8" x14ac:dyDescent="0.25">
      <c r="G1402">
        <v>993</v>
      </c>
      <c r="H1402" t="s">
        <v>3192</v>
      </c>
    </row>
    <row r="1403" spans="7:8" x14ac:dyDescent="0.25">
      <c r="G1403">
        <v>994</v>
      </c>
      <c r="H1403" t="s">
        <v>3193</v>
      </c>
    </row>
    <row r="1404" spans="7:8" x14ac:dyDescent="0.25">
      <c r="G1404">
        <v>995</v>
      </c>
      <c r="H1404" t="s">
        <v>3194</v>
      </c>
    </row>
    <row r="1405" spans="7:8" x14ac:dyDescent="0.25">
      <c r="G1405">
        <v>996</v>
      </c>
      <c r="H1405" t="s">
        <v>3195</v>
      </c>
    </row>
    <row r="1406" spans="7:8" x14ac:dyDescent="0.25">
      <c r="G1406">
        <v>997</v>
      </c>
      <c r="H1406" t="s">
        <v>3196</v>
      </c>
    </row>
    <row r="1407" spans="7:8" x14ac:dyDescent="0.25">
      <c r="G1407">
        <v>998</v>
      </c>
      <c r="H1407" t="s">
        <v>2510</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54</vt:i4>
      </vt:variant>
    </vt:vector>
  </HeadingPairs>
  <TitlesOfParts>
    <vt:vector size="66" baseType="lpstr">
      <vt:lpstr>Definiciones</vt:lpstr>
      <vt:lpstr>Gasto</vt:lpstr>
      <vt:lpstr>Ingreso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Erick Rojas Villalobos</cp:lastModifiedBy>
  <cp:lastPrinted>2017-06-01T19:41:47Z</cp:lastPrinted>
  <dcterms:created xsi:type="dcterms:W3CDTF">2017-05-09T23:13:24Z</dcterms:created>
  <dcterms:modified xsi:type="dcterms:W3CDTF">2018-09-17T15:00:55Z</dcterms:modified>
</cp:coreProperties>
</file>